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1925" tabRatio="941" firstSheet="0" activeTab="3" autoFilterDateGrouping="1"/>
  </bookViews>
  <sheets>
    <sheet name="使用说明" sheetId="1" state="visible" r:id="rId1"/>
    <sheet name="基础资料" sheetId="2" state="visible" r:id="rId2"/>
    <sheet name="数据录入" sheetId="3" state="visible" r:id="rId3"/>
    <sheet name="往来款跟进" sheetId="4" state="visible" r:id="rId4"/>
    <sheet name="客户供应商往来对账" sheetId="5" state="visible" r:id="rId5"/>
    <sheet name="汇报表" sheetId="6" state="visible" r:id="rId6"/>
    <sheet name="任意时间段收支报表" sheetId="7" state="visible" r:id="rId7"/>
    <sheet name="客户供应商汇总" sheetId="8" state="visible" r:id="rId8"/>
    <sheet name="产品收入和费用汇总" sheetId="9" state="visible" r:id="rId9"/>
    <sheet name="现金" sheetId="10" state="visible" r:id="rId10"/>
    <sheet name="微信" sheetId="11" state="visible" r:id="rId11"/>
    <sheet name="支付宝" sheetId="12" state="visible" r:id="rId12"/>
    <sheet name="杭州" sheetId="13" state="visible" r:id="rId13"/>
    <sheet name="农商" sheetId="14" state="visible" r:id="rId14"/>
  </sheets>
  <externalReferences>
    <externalReference r:id="rId15"/>
  </externalReferences>
  <definedNames>
    <definedName name="_xlnm._FilterDatabase" localSheetId="1" hidden="1">'基础资料'!$A$1:$G$84</definedName>
    <definedName name="_xlnm._FilterDatabase" localSheetId="2" hidden="1">'数据录入'!$A$4:$M$10000</definedName>
    <definedName name="_xlnm._FilterDatabase" localSheetId="9" hidden="1">'现金'!$A$3:$K$503</definedName>
    <definedName name="_xlnm._FilterDatabase" localSheetId="10" hidden="1">'微信'!$A$3:$K$5</definedName>
    <definedName name="_xlnm._FilterDatabase" localSheetId="11" hidden="1">'支付宝'!$A$3:$K$503</definedName>
    <definedName name="_xlnm._FilterDatabase" localSheetId="12" hidden="1">'杭州'!$A$3:$K$503</definedName>
    <definedName name="_xlnm._FilterDatabase" localSheetId="13" hidden="1">'农商'!$A$3:$K$503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[$-409]yyyy/mm/dd;@"/>
    <numFmt numFmtId="165" formatCode="_ * #,##0.00_ ;_ * \-#,##0.00_ ;_ * &quot;-&quot;??_ ;_ @_ "/>
    <numFmt numFmtId="166" formatCode="#,##0.00_);[Red]\(#,##0.00\)"/>
    <numFmt numFmtId="167" formatCode="0.00_ "/>
    <numFmt numFmtId="168" formatCode="[$-409]yyyy\-mm\-dd;@"/>
    <numFmt numFmtId="169" formatCode="yyyy/mm/dd"/>
    <numFmt numFmtId="170" formatCode="#,##0.00;[Red]\-#,##0.00;\-"/>
    <numFmt numFmtId="171" formatCode="m/d"/>
    <numFmt numFmtId="172" formatCode="yyyy&quot;年&quot;m&quot;月&quot;;@"/>
    <numFmt numFmtId="173" formatCode="&quot;￥&quot;#,##0.00_);[Red]\(&quot;￥&quot;#,##0.00\)"/>
    <numFmt numFmtId="174" formatCode="0.00_);[Red]\(0.00\)"/>
    <numFmt numFmtId="175" formatCode="&quot;￥&quot;#,##0.00;&quot;￥&quot;\-#,##0.00"/>
    <numFmt numFmtId="176" formatCode="#,##0.00;[Red]\-#,##0.00;"/>
    <numFmt numFmtId="177" formatCode="m&quot;月&quot;d&quot;日&quot;"/>
  </numFmts>
  <fonts count="69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ajor"/>
    </font>
    <font>
      <name val="微软雅黑"/>
      <charset val="134"/>
      <b val="1"/>
      <sz val="14"/>
    </font>
    <font>
      <name val="微软雅黑"/>
      <charset val="134"/>
      <b val="1"/>
      <color rgb="FFFFFFFF"/>
      <sz val="10"/>
    </font>
    <font>
      <name val="微软雅黑"/>
      <charset val="134"/>
      <b val="1"/>
      <color rgb="FF111827"/>
      <sz val="10"/>
    </font>
    <font>
      <name val="微软雅黑"/>
      <charset val="134"/>
      <b val="1"/>
      <sz val="10"/>
    </font>
    <font>
      <name val="微软雅黑"/>
      <charset val="134"/>
      <color rgb="FF111827"/>
      <sz val="10"/>
    </font>
    <font>
      <name val="宋体"/>
      <charset val="134"/>
      <color theme="1"/>
      <sz val="10"/>
      <scheme val="minor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等线"/>
      <charset val="134"/>
      <color rgb="FF000000"/>
      <sz val="10"/>
    </font>
    <font>
      <name val="宋体"/>
      <charset val="134"/>
      <color theme="1"/>
      <sz val="11"/>
    </font>
    <font>
      <name val="Carlito"/>
      <charset val="134"/>
      <sz val="11"/>
    </font>
    <font>
      <name val="Carlito"/>
      <charset val="134"/>
      <b val="1"/>
      <sz val="11"/>
    </font>
    <font>
      <name val="宋体"/>
      <charset val="134"/>
      <b val="1"/>
      <sz val="11"/>
    </font>
    <font>
      <name val="微软雅黑"/>
      <charset val="134"/>
      <b val="1"/>
      <color rgb="FF111827"/>
      <sz val="14"/>
    </font>
    <font>
      <name val="宋体"/>
      <charset val="134"/>
      <b val="1"/>
      <color theme="1"/>
      <sz val="14"/>
      <scheme val="minor"/>
    </font>
    <font>
      <name val="微软雅黑"/>
      <charset val="134"/>
      <sz val="12"/>
    </font>
    <font>
      <name val="微软雅黑"/>
      <charset val="134"/>
      <b val="1"/>
      <sz val="11"/>
    </font>
    <font>
      <name val="微软雅黑"/>
      <charset val="134"/>
      <sz val="11"/>
    </font>
    <font>
      <name val="微软雅黑"/>
      <charset val="134"/>
      <color theme="0"/>
      <sz val="12"/>
    </font>
    <font>
      <name val="微软雅黑"/>
      <charset val="134"/>
      <color theme="1"/>
      <sz val="12"/>
    </font>
    <font>
      <name val="微软雅黑"/>
      <charset val="134"/>
      <sz val="10"/>
    </font>
    <font>
      <name val="微软雅黑"/>
      <charset val="134"/>
      <color theme="0"/>
      <sz val="11"/>
    </font>
    <font>
      <name val="微软雅黑"/>
      <charset val="134"/>
      <color theme="0"/>
      <sz val="16"/>
    </font>
    <font>
      <name val="微软雅黑"/>
      <charset val="134"/>
      <sz val="16"/>
    </font>
    <font>
      <name val="微软雅黑"/>
      <charset val="134"/>
      <b val="1"/>
      <color theme="0"/>
      <sz val="11"/>
    </font>
    <font>
      <name val="微软雅黑"/>
      <charset val="134"/>
      <color theme="0"/>
      <sz val="10"/>
    </font>
    <font>
      <name val="微软雅黑"/>
      <charset val="134"/>
      <b val="1"/>
      <color theme="0"/>
      <sz val="10"/>
    </font>
    <font>
      <name val="宋体"/>
      <charset val="134"/>
      <b val="1"/>
      <color theme="1"/>
      <sz val="11"/>
      <scheme val="minor"/>
    </font>
    <font>
      <name val="仿宋"/>
      <charset val="134"/>
      <color theme="1"/>
      <sz val="12"/>
    </font>
    <font>
      <name val="仿宋"/>
      <charset val="134"/>
      <b val="1"/>
      <color theme="1"/>
      <sz val="12"/>
    </font>
    <font>
      <name val="隶书"/>
      <charset val="134"/>
      <b val="1"/>
      <color rgb="FF000000"/>
      <sz val="18"/>
    </font>
    <font>
      <name val="隶书"/>
      <charset val="134"/>
      <b val="1"/>
      <color rgb="FF000000"/>
      <sz val="10"/>
    </font>
    <font>
      <name val="宋体"/>
      <charset val="134"/>
      <color rgb="FF000000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theme="1"/>
      <sz val="10"/>
    </font>
    <font>
      <name val="宋体"/>
      <charset val="134"/>
      <color rgb="FFFF0000"/>
      <sz val="11"/>
    </font>
    <font>
      <name val="宋体"/>
      <charset val="134"/>
      <sz val="10"/>
    </font>
    <font>
      <name val="微软雅黑"/>
      <b val="1"/>
      <color rgb="FF111827"/>
      <sz val="10"/>
    </font>
    <font>
      <name val="微软雅黑"/>
      <color rgb="FF808080"/>
      <sz val="9"/>
    </font>
    <font>
      <name val="微软雅黑"/>
      <b val="1"/>
      <color rgb="FF7F7F7F"/>
      <sz val="11"/>
    </font>
    <font>
      <name val="微软雅黑"/>
      <b val="1"/>
      <color rgb="FF1F4E79"/>
      <sz val="11"/>
    </font>
    <font>
      <name val="微软雅黑"/>
      <color rgb="FF1F4E79"/>
      <sz val="10"/>
    </font>
    <font>
      <name val="微软雅黑"/>
      <color rgb="FF7F7F7F"/>
      <sz val="10"/>
    </font>
    <font>
      <name val="微软雅黑"/>
      <sz val="10"/>
    </font>
    <font>
      <name val="微软雅黑"/>
      <b val="1"/>
      <color rgb="FF111827"/>
      <sz val="11"/>
    </font>
    <font>
      <name val="微软雅黑"/>
      <b val="1"/>
      <color rgb="FFC00000"/>
      <sz val="11"/>
    </font>
    <font>
      <name val="微软雅黑"/>
      <b val="1"/>
      <color rgb="FF1F4E79"/>
      <sz val="16"/>
    </font>
    <font>
      <name val="微软雅黑"/>
      <b val="1"/>
      <color rgb="FFFFFFFF"/>
      <sz val="12"/>
    </font>
    <font>
      <name val="微软雅黑"/>
      <b val="1"/>
      <sz val="11"/>
    </font>
  </fonts>
  <fills count="61">
    <fill>
      <patternFill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7E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45">
    <border>
      <left/>
      <right/>
      <top/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0" fillId="24" borderId="3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31" applyAlignment="1">
      <alignment vertical="center"/>
    </xf>
    <xf numFmtId="0" fontId="41" fillId="0" borderId="31" applyAlignment="1">
      <alignment vertical="center"/>
    </xf>
    <xf numFmtId="0" fontId="42" fillId="0" borderId="32" applyAlignment="1">
      <alignment vertical="center"/>
    </xf>
    <xf numFmtId="0" fontId="42" fillId="0" borderId="0" applyAlignment="1">
      <alignment vertical="center"/>
    </xf>
    <xf numFmtId="0" fontId="43" fillId="25" borderId="33" applyAlignment="1">
      <alignment vertical="center"/>
    </xf>
    <xf numFmtId="0" fontId="44" fillId="26" borderId="34" applyAlignment="1">
      <alignment vertical="center"/>
    </xf>
    <xf numFmtId="0" fontId="45" fillId="26" borderId="33" applyAlignment="1">
      <alignment vertical="center"/>
    </xf>
    <xf numFmtId="0" fontId="46" fillId="27" borderId="35" applyAlignment="1">
      <alignment vertical="center"/>
    </xf>
    <xf numFmtId="0" fontId="47" fillId="0" borderId="36" applyAlignment="1">
      <alignment vertical="center"/>
    </xf>
    <xf numFmtId="0" fontId="48" fillId="0" borderId="37" applyAlignment="1">
      <alignment vertical="center"/>
    </xf>
    <xf numFmtId="0" fontId="49" fillId="28" borderId="0" applyAlignment="1">
      <alignment vertical="center"/>
    </xf>
    <xf numFmtId="0" fontId="50" fillId="29" borderId="0" applyAlignment="1">
      <alignment vertical="center"/>
    </xf>
    <xf numFmtId="0" fontId="51" fillId="30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3" fillId="31" borderId="0" applyAlignment="1">
      <alignment vertical="center"/>
    </xf>
    <xf numFmtId="0" fontId="52" fillId="32" borderId="0" applyAlignment="1">
      <alignment vertical="center"/>
    </xf>
    <xf numFmtId="0" fontId="52" fillId="33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2" fillId="36" borderId="0" applyAlignment="1">
      <alignment vertical="center"/>
    </xf>
    <xf numFmtId="0" fontId="52" fillId="37" borderId="0" applyAlignment="1">
      <alignment vertical="center"/>
    </xf>
    <xf numFmtId="0" fontId="53" fillId="38" borderId="0" applyAlignment="1">
      <alignment vertical="center"/>
    </xf>
    <xf numFmtId="0" fontId="53" fillId="39" borderId="0" applyAlignment="1">
      <alignment vertical="center"/>
    </xf>
    <xf numFmtId="0" fontId="52" fillId="40" borderId="0" applyAlignment="1">
      <alignment vertical="center"/>
    </xf>
    <xf numFmtId="0" fontId="52" fillId="41" borderId="0" applyAlignment="1">
      <alignment vertical="center"/>
    </xf>
    <xf numFmtId="0" fontId="53" fillId="42" borderId="0" applyAlignment="1">
      <alignment vertical="center"/>
    </xf>
    <xf numFmtId="0" fontId="53" fillId="43" borderId="0" applyAlignment="1">
      <alignment vertical="center"/>
    </xf>
    <xf numFmtId="0" fontId="52" fillId="44" borderId="0" applyAlignment="1">
      <alignment vertical="center"/>
    </xf>
    <xf numFmtId="0" fontId="52" fillId="45" borderId="0" applyAlignment="1">
      <alignment vertical="center"/>
    </xf>
    <xf numFmtId="0" fontId="53" fillId="46" borderId="0" applyAlignment="1">
      <alignment vertical="center"/>
    </xf>
    <xf numFmtId="0" fontId="53" fillId="47" borderId="0" applyAlignment="1">
      <alignment vertical="center"/>
    </xf>
    <xf numFmtId="0" fontId="52" fillId="48" borderId="0" applyAlignment="1">
      <alignment vertical="center"/>
    </xf>
    <xf numFmtId="0" fontId="52" fillId="49" borderId="0" applyAlignment="1">
      <alignment vertical="center"/>
    </xf>
    <xf numFmtId="0" fontId="53" fillId="50" borderId="0" applyAlignment="1">
      <alignment vertical="center"/>
    </xf>
    <xf numFmtId="0" fontId="53" fillId="51" borderId="0" applyAlignment="1">
      <alignment vertical="center"/>
    </xf>
    <xf numFmtId="0" fontId="52" fillId="52" borderId="0" applyAlignment="1">
      <alignment vertical="center"/>
    </xf>
    <xf numFmtId="0" fontId="54" fillId="0" borderId="0" applyAlignment="1">
      <alignment vertical="center"/>
    </xf>
    <xf numFmtId="0" fontId="12" fillId="0" borderId="0"/>
  </cellStyleXfs>
  <cellXfs count="4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164" fontId="5" fillId="2" borderId="3" applyAlignment="1" pivotButton="0" quotePrefix="0" xfId="0">
      <alignment horizontal="center" vertical="center" wrapText="1"/>
    </xf>
    <xf numFmtId="166" fontId="5" fillId="2" borderId="3" applyAlignment="1" pivotButton="0" quotePrefix="0" xfId="0">
      <alignment horizontal="center" vertical="center" wrapText="1"/>
    </xf>
    <xf numFmtId="167" fontId="5" fillId="2" borderId="3" applyAlignment="1" pivotButton="0" quotePrefix="0" xfId="0">
      <alignment horizontal="center" vertical="center" wrapText="1"/>
    </xf>
    <xf numFmtId="165" fontId="5" fillId="2" borderId="3" applyAlignment="1" pivotButton="0" quotePrefix="0" xfId="0">
      <alignment horizontal="center" vertical="center" wrapText="1"/>
    </xf>
    <xf numFmtId="168" fontId="5" fillId="2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169" fontId="6" fillId="0" borderId="2" applyAlignment="1" pivotButton="0" quotePrefix="0" xfId="0">
      <alignment vertical="center"/>
    </xf>
    <xf numFmtId="165" fontId="6" fillId="0" borderId="2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 wrapText="1"/>
    </xf>
    <xf numFmtId="164" fontId="4" fillId="4" borderId="4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4" fillId="4" borderId="4" applyAlignment="1" pivotButton="0" quotePrefix="0" xfId="0">
      <alignment horizontal="center" vertical="center" wrapText="1"/>
    </xf>
    <xf numFmtId="165" fontId="3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0" fontId="7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8" fillId="2" borderId="5" pivotButton="0" quotePrefix="0" xfId="0"/>
    <xf numFmtId="0" fontId="6" fillId="0" borderId="0" applyAlignment="1" pivotButton="0" quotePrefix="0" xfId="0">
      <alignment vertical="center"/>
    </xf>
    <xf numFmtId="0" fontId="6" fillId="5" borderId="6" applyAlignment="1" pivotButton="0" quotePrefix="0" xfId="0">
      <alignment vertical="center"/>
    </xf>
    <xf numFmtId="165" fontId="6" fillId="5" borderId="6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10" fontId="6" fillId="0" borderId="0" applyAlignment="1" pivotButton="0" quotePrefix="0" xfId="0">
      <alignment vertical="center"/>
    </xf>
    <xf numFmtId="0" fontId="6" fillId="0" borderId="6" applyAlignment="1" applyProtection="1" pivotButton="0" quotePrefix="0" xfId="49">
      <alignment vertical="center"/>
      <protection locked="0" hidden="0"/>
    </xf>
    <xf numFmtId="0" fontId="6" fillId="6" borderId="6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165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0" fontId="6" fillId="7" borderId="6" applyAlignment="1" applyProtection="1" pivotButton="0" quotePrefix="0" xfId="49">
      <alignment vertical="center"/>
      <protection locked="0" hidden="0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2" fillId="2" borderId="1" applyAlignment="1" pivotButton="0" quotePrefix="0" xfId="50">
      <alignment horizontal="center" vertical="center"/>
    </xf>
    <xf numFmtId="0" fontId="2" fillId="2" borderId="0" applyAlignment="1" pivotButton="0" quotePrefix="0" xfId="50">
      <alignment horizontal="center"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5" fillId="2" borderId="6" applyAlignment="1" pivotButton="0" quotePrefix="0" xfId="0">
      <alignment horizontal="center" vertical="center" wrapText="1"/>
    </xf>
    <xf numFmtId="169" fontId="5" fillId="9" borderId="6" applyAlignment="1" pivotButton="0" quotePrefix="0" xfId="50">
      <alignment horizontal="center" vertical="center" wrapText="1"/>
    </xf>
    <xf numFmtId="166" fontId="5" fillId="10" borderId="6" applyAlignment="1" pivotButton="0" quotePrefix="0" xfId="5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10" fontId="6" fillId="0" borderId="6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2" fillId="0" borderId="0" pivotButton="0" quotePrefix="0" xfId="50"/>
    <xf numFmtId="0" fontId="0" fillId="0" borderId="0" pivotButton="0" quotePrefix="0" xfId="0"/>
    <xf numFmtId="0" fontId="2" fillId="2" borderId="2" applyAlignment="1" pivotButton="0" quotePrefix="0" xfId="50">
      <alignment horizontal="center" vertical="center"/>
    </xf>
    <xf numFmtId="0" fontId="8" fillId="2" borderId="10" pivotButton="0" quotePrefix="0" xfId="0"/>
    <xf numFmtId="0" fontId="12" fillId="0" borderId="0" applyAlignment="1" pivotButton="0" quotePrefix="0" xfId="50">
      <alignment vertical="center"/>
    </xf>
    <xf numFmtId="0" fontId="6" fillId="11" borderId="0" applyAlignment="1" pivotButton="0" quotePrefix="0" xfId="50">
      <alignment vertical="center"/>
    </xf>
    <xf numFmtId="169" fontId="6" fillId="12" borderId="0" applyAlignment="1" pivotButton="0" quotePrefix="0" xfId="50">
      <alignment vertical="center"/>
    </xf>
    <xf numFmtId="169" fontId="6" fillId="0" borderId="0" applyAlignment="1" pivotButton="0" quotePrefix="0" xfId="50">
      <alignment vertical="center"/>
    </xf>
    <xf numFmtId="169" fontId="6" fillId="13" borderId="0" applyAlignment="1" pivotButton="0" quotePrefix="0" xfId="50">
      <alignment vertical="center"/>
    </xf>
    <xf numFmtId="0" fontId="6" fillId="0" borderId="0" applyAlignment="1" pivotButton="0" quotePrefix="0" xfId="50">
      <alignment vertical="center"/>
    </xf>
    <xf numFmtId="0" fontId="6" fillId="13" borderId="0" applyAlignment="1" pivotButton="0" quotePrefix="0" xfId="50">
      <alignment vertical="center"/>
    </xf>
    <xf numFmtId="0" fontId="6" fillId="12" borderId="0" applyAlignment="1" pivotButton="0" quotePrefix="0" xfId="50">
      <alignment vertical="center"/>
    </xf>
    <xf numFmtId="0" fontId="6" fillId="2" borderId="0" applyAlignment="1" pivotButton="0" quotePrefix="0" xfId="50">
      <alignment vertical="center"/>
    </xf>
    <xf numFmtId="170" fontId="6" fillId="14" borderId="0" applyAlignment="1" pivotButton="0" quotePrefix="0" xfId="50">
      <alignment vertical="center"/>
    </xf>
    <xf numFmtId="171" fontId="6" fillId="2" borderId="0" applyAlignment="1" pivotButton="0" quotePrefix="0" xfId="50">
      <alignment vertical="center"/>
    </xf>
    <xf numFmtId="171" fontId="13" fillId="2" borderId="0" applyAlignment="1" pivotButton="0" quotePrefix="0" xfId="50">
      <alignment horizontal="center" vertical="center" wrapText="1"/>
    </xf>
    <xf numFmtId="0" fontId="13" fillId="2" borderId="0" applyAlignment="1" pivotButton="0" quotePrefix="0" xfId="50">
      <alignment horizontal="center" vertical="center" wrapText="1"/>
    </xf>
    <xf numFmtId="0" fontId="13" fillId="11" borderId="0" applyAlignment="1" pivotButton="0" quotePrefix="0" xfId="50">
      <alignment horizontal="center" vertical="center" wrapText="1"/>
    </xf>
    <xf numFmtId="0" fontId="14" fillId="2" borderId="0" applyAlignment="1" pivotButton="0" quotePrefix="0" xfId="50">
      <alignment horizontal="center" vertical="center" wrapText="1"/>
    </xf>
    <xf numFmtId="170" fontId="6" fillId="0" borderId="0" applyAlignment="1" pivotButton="0" quotePrefix="0" xfId="50">
      <alignment vertical="center"/>
    </xf>
    <xf numFmtId="170" fontId="12" fillId="0" borderId="0" applyAlignment="1" pivotButton="0" quotePrefix="0" xfId="50">
      <alignment vertical="center"/>
    </xf>
    <xf numFmtId="170" fontId="6" fillId="2" borderId="0" applyAlignment="1" pivotButton="0" quotePrefix="0" xfId="50">
      <alignment vertical="center"/>
    </xf>
    <xf numFmtId="170" fontId="13" fillId="2" borderId="0" applyAlignment="1" pivotButton="0" quotePrefix="0" xfId="50">
      <alignment horizontal="center" vertical="center"/>
    </xf>
    <xf numFmtId="170" fontId="13" fillId="0" borderId="0" applyAlignment="1" pivotButton="0" quotePrefix="0" xfId="5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72" fontId="6" fillId="0" borderId="0" applyAlignment="1" pivotButton="0" quotePrefix="0" xfId="0">
      <alignment vertical="center"/>
    </xf>
    <xf numFmtId="172" fontId="6" fillId="12" borderId="0" applyAlignment="1" pivotButton="0" quotePrefix="0" xfId="50">
      <alignment vertical="center"/>
    </xf>
    <xf numFmtId="0" fontId="6" fillId="9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165" fontId="6" fillId="11" borderId="6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165" fontId="6" fillId="11" borderId="11" applyAlignment="1" pivotButton="0" quotePrefix="0" xfId="0">
      <alignment vertical="center"/>
    </xf>
    <xf numFmtId="165" fontId="6" fillId="0" borderId="11" applyAlignment="1" pivotButton="0" quotePrefix="0" xfId="0">
      <alignment vertical="center"/>
    </xf>
    <xf numFmtId="0" fontId="7" fillId="9" borderId="0" applyAlignment="1" pivotButton="0" quotePrefix="0" xfId="0">
      <alignment horizontal="center"/>
    </xf>
    <xf numFmtId="172" fontId="6" fillId="9" borderId="0" applyAlignment="1" pivotButton="0" quotePrefix="0" xfId="50">
      <alignment horizontal="center" vertical="center"/>
    </xf>
    <xf numFmtId="0" fontId="6" fillId="0" borderId="13" applyAlignment="1" pivotButton="0" quotePrefix="0" xfId="0">
      <alignment vertical="center"/>
    </xf>
    <xf numFmtId="165" fontId="6" fillId="11" borderId="14" applyAlignment="1" pivotButton="0" quotePrefix="0" xfId="0">
      <alignment vertical="center"/>
    </xf>
    <xf numFmtId="172" fontId="6" fillId="0" borderId="0" applyAlignment="1" pivotButton="0" quotePrefix="0" xfId="50">
      <alignment vertical="center"/>
    </xf>
    <xf numFmtId="0" fontId="6" fillId="15" borderId="11" applyAlignment="1" pivotButton="0" quotePrefix="0" xfId="0">
      <alignment vertical="center"/>
    </xf>
    <xf numFmtId="166" fontId="6" fillId="15" borderId="1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6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173" fontId="19" fillId="0" borderId="0" applyAlignment="1" pivotButton="0" quotePrefix="0" xfId="0">
      <alignment vertical="center"/>
    </xf>
    <xf numFmtId="174" fontId="17" fillId="0" borderId="0" applyAlignment="1" pivotButton="0" quotePrefix="0" xfId="0">
      <alignment vertical="center"/>
    </xf>
    <xf numFmtId="173" fontId="17" fillId="0" borderId="0" applyAlignment="1" pivotButton="0" quotePrefix="0" xfId="0">
      <alignment vertical="center"/>
    </xf>
    <xf numFmtId="0" fontId="18" fillId="16" borderId="15" applyAlignment="1" pivotButton="0" quotePrefix="0" xfId="0">
      <alignment horizontal="center" vertical="center"/>
    </xf>
    <xf numFmtId="0" fontId="18" fillId="16" borderId="16" applyAlignment="1" pivotButton="0" quotePrefix="0" xfId="0">
      <alignment horizontal="center" vertical="center"/>
    </xf>
    <xf numFmtId="0" fontId="18" fillId="16" borderId="17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173" fontId="19" fillId="17" borderId="6" applyAlignment="1" pivotButton="0" quotePrefix="0" xfId="0">
      <alignment horizontal="center" vertical="center"/>
    </xf>
    <xf numFmtId="0" fontId="20" fillId="16" borderId="6" applyAlignment="1" pivotButton="0" quotePrefix="0" xfId="0">
      <alignment horizontal="center" vertical="center" textRotation="255"/>
    </xf>
    <xf numFmtId="174" fontId="19" fillId="17" borderId="6" applyAlignment="1" pivotButton="0" quotePrefix="0" xfId="0">
      <alignment horizontal="center" vertical="center"/>
    </xf>
    <xf numFmtId="173" fontId="21" fillId="11" borderId="6" applyAlignment="1" pivotButton="0" quotePrefix="0" xfId="0">
      <alignment horizontal="center" vertical="center"/>
    </xf>
    <xf numFmtId="173" fontId="20" fillId="16" borderId="6" applyAlignment="1" pivotButton="0" quotePrefix="0" xfId="0">
      <alignment horizontal="center" vertical="center"/>
    </xf>
    <xf numFmtId="0" fontId="18" fillId="16" borderId="18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18" fillId="16" borderId="19" applyAlignment="1" pivotButton="0" quotePrefix="0" xfId="0">
      <alignment horizontal="center" vertical="center"/>
    </xf>
    <xf numFmtId="173" fontId="22" fillId="17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175" fontId="17" fillId="0" borderId="6" applyAlignment="1" pivotButton="0" quotePrefix="0" xfId="0">
      <alignment horizontal="center" vertical="center"/>
    </xf>
    <xf numFmtId="0" fontId="18" fillId="16" borderId="20" applyAlignment="1" pivotButton="0" quotePrefix="0" xfId="0">
      <alignment horizontal="center" vertical="center"/>
    </xf>
    <xf numFmtId="0" fontId="18" fillId="16" borderId="21" applyAlignment="1" pivotButton="0" quotePrefix="0" xfId="0">
      <alignment horizontal="center" vertical="center"/>
    </xf>
    <xf numFmtId="0" fontId="18" fillId="16" borderId="2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73" fontId="1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74" fontId="17" fillId="0" borderId="0" applyAlignment="1" pivotButton="0" quotePrefix="0" xfId="0">
      <alignment horizontal="center" vertical="center"/>
    </xf>
    <xf numFmtId="173" fontId="17" fillId="0" borderId="0" applyAlignment="1" pivotButton="0" quotePrefix="0" xfId="0">
      <alignment horizontal="center" vertical="center"/>
    </xf>
    <xf numFmtId="0" fontId="23" fillId="16" borderId="17" applyAlignment="1" pivotButton="0" quotePrefix="0" xfId="0">
      <alignment horizontal="center"/>
    </xf>
    <xf numFmtId="0" fontId="23" fillId="16" borderId="7" applyAlignment="1" pivotButton="0" quotePrefix="0" xfId="0">
      <alignment horizontal="center"/>
    </xf>
    <xf numFmtId="173" fontId="23" fillId="16" borderId="7" applyAlignment="1" pivotButton="0" quotePrefix="0" xfId="0">
      <alignment horizontal="center"/>
    </xf>
    <xf numFmtId="0" fontId="24" fillId="16" borderId="6" applyAlignment="1" pivotButton="0" quotePrefix="0" xfId="0">
      <alignment horizontal="center"/>
    </xf>
    <xf numFmtId="174" fontId="24" fillId="16" borderId="6" applyAlignment="1" pivotButton="0" quotePrefix="0" xfId="0">
      <alignment horizontal="center"/>
    </xf>
    <xf numFmtId="173" fontId="24" fillId="16" borderId="6" applyAlignment="1" pivotButton="0" quotePrefix="0" xfId="0">
      <alignment horizontal="center"/>
    </xf>
    <xf numFmtId="0" fontId="18" fillId="11" borderId="6" applyAlignment="1" pivotButton="0" quotePrefix="0" xfId="0">
      <alignment horizontal="left" vertical="center"/>
    </xf>
    <xf numFmtId="0" fontId="19" fillId="11" borderId="23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25" fillId="17" borderId="24" applyAlignment="1" pivotButton="0" quotePrefix="0" xfId="0">
      <alignment horizontal="center" vertical="center"/>
    </xf>
    <xf numFmtId="0" fontId="25" fillId="18" borderId="24" applyAlignment="1" pivotButton="0" quotePrefix="0" xfId="0">
      <alignment horizontal="center" vertical="center"/>
    </xf>
    <xf numFmtId="174" fontId="25" fillId="18" borderId="24" applyAlignment="1" pivotButton="0" quotePrefix="0" xfId="0">
      <alignment horizontal="center" vertical="center"/>
    </xf>
    <xf numFmtId="173" fontId="25" fillId="18" borderId="23" applyAlignment="1" pivotButton="0" quotePrefix="0" xfId="0">
      <alignment horizontal="center" vertical="center"/>
    </xf>
    <xf numFmtId="0" fontId="22" fillId="17" borderId="6" applyAlignment="1" pivotButton="0" quotePrefix="0" xfId="0">
      <alignment horizontal="center" vertical="center"/>
    </xf>
    <xf numFmtId="0" fontId="26" fillId="16" borderId="6" applyAlignment="1" pivotButton="0" quotePrefix="0" xfId="0">
      <alignment horizontal="center" vertical="center"/>
    </xf>
    <xf numFmtId="0" fontId="26" fillId="16" borderId="19" applyAlignment="1" pivotButton="0" quotePrefix="0" xfId="0">
      <alignment horizontal="center" vertical="center"/>
    </xf>
    <xf numFmtId="0" fontId="26" fillId="16" borderId="25" applyAlignment="1" pivotButton="0" quotePrefix="0" xfId="0">
      <alignment horizontal="center" vertical="center"/>
    </xf>
    <xf numFmtId="0" fontId="23" fillId="16" borderId="8" applyAlignment="1" pivotButton="0" quotePrefix="0" xfId="0">
      <alignment horizontal="center" vertical="center"/>
    </xf>
    <xf numFmtId="173" fontId="23" fillId="16" borderId="8" applyAlignment="1" pivotButton="0" quotePrefix="0" xfId="0">
      <alignment horizontal="center" vertical="center"/>
    </xf>
    <xf numFmtId="0" fontId="23" fillId="16" borderId="20" applyAlignment="1" pivotButton="0" quotePrefix="0" xfId="0">
      <alignment horizontal="center" vertical="center"/>
    </xf>
    <xf numFmtId="0" fontId="27" fillId="16" borderId="26" applyAlignment="1" pivotButton="0" quotePrefix="0" xfId="0">
      <alignment horizontal="center" vertical="center"/>
    </xf>
    <xf numFmtId="0" fontId="27" fillId="16" borderId="24" applyAlignment="1" pivotButton="0" quotePrefix="0" xfId="0">
      <alignment horizontal="center" vertical="center"/>
    </xf>
    <xf numFmtId="174" fontId="27" fillId="16" borderId="24" applyAlignment="1" pivotButton="0" quotePrefix="0" xfId="0">
      <alignment horizontal="center" vertical="center"/>
    </xf>
    <xf numFmtId="0" fontId="27" fillId="16" borderId="23" applyAlignment="1" pivotButton="0" quotePrefix="0" xfId="0">
      <alignment horizontal="center" vertical="center"/>
    </xf>
    <xf numFmtId="0" fontId="26" fillId="16" borderId="22" applyAlignment="1" pivotButton="0" quotePrefix="0" xfId="0">
      <alignment horizontal="center" vertical="center"/>
    </xf>
    <xf numFmtId="0" fontId="26" fillId="16" borderId="8" applyAlignment="1" pivotButton="0" quotePrefix="0" xfId="0">
      <alignment horizontal="center" vertical="center"/>
    </xf>
    <xf numFmtId="0" fontId="26" fillId="16" borderId="6" applyAlignment="1" pivotButton="0" quotePrefix="0" xfId="0">
      <alignment horizontal="center"/>
    </xf>
    <xf numFmtId="174" fontId="26" fillId="16" borderId="6" applyAlignment="1" pivotButton="0" quotePrefix="0" xfId="0">
      <alignment horizontal="center"/>
    </xf>
    <xf numFmtId="166" fontId="26" fillId="16" borderId="6" applyAlignment="1" pivotButton="0" quotePrefix="0" xfId="0">
      <alignment horizontal="center"/>
    </xf>
    <xf numFmtId="173" fontId="26" fillId="16" borderId="6" applyAlignment="1" pivotButton="0" quotePrefix="0" xfId="0">
      <alignment horizontal="center"/>
    </xf>
    <xf numFmtId="167" fontId="26" fillId="16" borderId="6" applyAlignment="1" pivotButton="0" quotePrefix="0" xfId="0">
      <alignment horizontal="center"/>
    </xf>
    <xf numFmtId="167" fontId="26" fillId="16" borderId="27" applyAlignment="1" pivotButton="0" quotePrefix="0" xfId="0">
      <alignment horizontal="center"/>
    </xf>
    <xf numFmtId="0" fontId="26" fillId="16" borderId="27" applyAlignment="1" pivotButton="0" quotePrefix="0" xfId="0">
      <alignment horizontal="center"/>
    </xf>
    <xf numFmtId="0" fontId="28" fillId="16" borderId="28" applyAlignment="1" pivotButton="0" quotePrefix="0" xfId="0">
      <alignment horizontal="center"/>
    </xf>
    <xf numFmtId="0" fontId="28" fillId="16" borderId="6" applyAlignment="1" pivotButton="0" quotePrefix="0" xfId="0">
      <alignment horizontal="center"/>
    </xf>
    <xf numFmtId="174" fontId="28" fillId="16" borderId="6" applyAlignment="1" pivotButton="0" quotePrefix="0" xfId="0">
      <alignment horizontal="center"/>
    </xf>
    <xf numFmtId="167" fontId="28" fillId="16" borderId="6" applyAlignment="1" pivotButton="0" quotePrefix="0" xfId="0">
      <alignment horizontal="center" vertical="center"/>
    </xf>
    <xf numFmtId="173" fontId="28" fillId="16" borderId="6" applyAlignment="1" pivotButton="0" quotePrefix="0" xfId="0">
      <alignment horizontal="center" vertical="center"/>
    </xf>
    <xf numFmtId="14" fontId="18" fillId="0" borderId="23" applyAlignment="1" pivotButton="0" quotePrefix="0" xfId="0">
      <alignment horizontal="left" vertical="center"/>
    </xf>
    <xf numFmtId="58" fontId="18" fillId="0" borderId="6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/>
    </xf>
    <xf numFmtId="174" fontId="18" fillId="0" borderId="6" applyAlignment="1" pivotButton="0" quotePrefix="0" xfId="0">
      <alignment horizontal="left" vertical="center"/>
    </xf>
    <xf numFmtId="166" fontId="18" fillId="0" borderId="6" applyAlignment="1" pivotButton="0" quotePrefix="0" xfId="0">
      <alignment horizontal="left" vertical="center"/>
    </xf>
    <xf numFmtId="173" fontId="18" fillId="17" borderId="6" applyAlignment="1" applyProtection="1" pivotButton="0" quotePrefix="0" xfId="0">
      <alignment horizontal="left" vertical="center"/>
      <protection locked="1" hidden="1"/>
    </xf>
    <xf numFmtId="167" fontId="18" fillId="17" borderId="6" applyAlignment="1" pivotButton="0" quotePrefix="0" xfId="0">
      <alignment horizontal="left" vertical="center"/>
    </xf>
    <xf numFmtId="14" fontId="22" fillId="0" borderId="23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174" fontId="22" fillId="0" borderId="6" applyAlignment="1" pivotButton="0" quotePrefix="0" xfId="0">
      <alignment horizontal="center" vertical="center"/>
    </xf>
    <xf numFmtId="167" fontId="22" fillId="0" borderId="6" applyAlignment="1" pivotButton="0" quotePrefix="0" xfId="0">
      <alignment horizontal="center" vertical="center"/>
    </xf>
    <xf numFmtId="167" fontId="22" fillId="17" borderId="6" applyAlignment="1" applyProtection="1" pivotButton="0" quotePrefix="0" xfId="0">
      <alignment horizontal="center" vertical="center"/>
      <protection locked="1" hidden="1"/>
    </xf>
    <xf numFmtId="173" fontId="22" fillId="17" borderId="6" applyAlignment="1" applyProtection="1" pivotButton="0" quotePrefix="0" xfId="0">
      <alignment horizontal="center" vertical="center"/>
      <protection locked="1" hidden="1"/>
    </xf>
    <xf numFmtId="167" fontId="18" fillId="17" borderId="6" applyAlignment="1" applyProtection="1" pivotButton="0" quotePrefix="0" xfId="0">
      <alignment horizontal="left" vertical="center"/>
      <protection locked="1" hidden="1"/>
    </xf>
    <xf numFmtId="0" fontId="22" fillId="0" borderId="23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58" fontId="18" fillId="0" borderId="6" applyAlignment="1" pivotButton="0" quotePrefix="0" xfId="0">
      <alignment horizontal="left" vertical="center"/>
    </xf>
    <xf numFmtId="0" fontId="18" fillId="0" borderId="23" applyAlignment="1" pivotButton="0" quotePrefix="0" xfId="0">
      <alignment horizontal="left" vertical="center"/>
    </xf>
    <xf numFmtId="0" fontId="18" fillId="0" borderId="23" applyAlignment="1" pivotButton="0" quotePrefix="0" xfId="0">
      <alignment horizontal="left" vertical="center"/>
    </xf>
    <xf numFmtId="2" fontId="18" fillId="0" borderId="6" applyAlignment="1" pivotButton="0" quotePrefix="0" xfId="0">
      <alignment horizontal="left" vertical="center"/>
    </xf>
    <xf numFmtId="0" fontId="17" fillId="0" borderId="23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174" fontId="17" fillId="0" borderId="6" applyAlignment="1" pivotButton="0" quotePrefix="0" xfId="0">
      <alignment vertical="center"/>
    </xf>
    <xf numFmtId="58" fontId="29" fillId="0" borderId="6" applyAlignment="1" pivotButton="0" quotePrefix="0" xfId="0">
      <alignment horizontal="left" vertical="center"/>
    </xf>
    <xf numFmtId="0" fontId="29" fillId="0" borderId="6" applyAlignment="1" pivotButton="0" quotePrefix="0" xfId="0">
      <alignment horizontal="left" vertical="center"/>
    </xf>
    <xf numFmtId="0" fontId="29" fillId="19" borderId="6" applyAlignment="1" pivotButton="0" quotePrefix="0" xfId="0">
      <alignment horizontal="left" vertical="center"/>
    </xf>
    <xf numFmtId="0" fontId="3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vertical="center"/>
    </xf>
    <xf numFmtId="166" fontId="0" fillId="0" borderId="0" pivotButton="0" quotePrefix="0" xfId="0"/>
    <xf numFmtId="0" fontId="7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0" fontId="7" fillId="19" borderId="0" applyAlignment="1" pivotButton="0" quotePrefix="0" xfId="0">
      <alignment vertical="center"/>
    </xf>
    <xf numFmtId="0" fontId="2" fillId="2" borderId="29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164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19" applyAlignment="1" pivotButton="0" quotePrefix="0" xfId="0">
      <alignment horizontal="left" vertical="center"/>
    </xf>
    <xf numFmtId="166" fontId="3" fillId="3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8" fontId="31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30" fillId="19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2" fillId="0" borderId="19" applyAlignment="1" pivotButton="0" quotePrefix="0" xfId="0">
      <alignment horizontal="left" vertical="center"/>
    </xf>
    <xf numFmtId="166" fontId="4" fillId="4" borderId="2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169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166" fontId="6" fillId="0" borderId="2" applyAlignment="1" pivotButton="0" quotePrefix="0" xfId="0">
      <alignment vertical="center"/>
    </xf>
    <xf numFmtId="176" fontId="6" fillId="0" borderId="2" applyAlignment="1" pivotButton="0" quotePrefix="0" xfId="0">
      <alignment vertical="center"/>
    </xf>
    <xf numFmtId="166" fontId="6" fillId="20" borderId="2" applyAlignment="1" pivotButton="0" quotePrefix="0" xfId="0">
      <alignment vertical="center"/>
    </xf>
    <xf numFmtId="176" fontId="6" fillId="0" borderId="2" applyAlignment="1" pivotButton="0" quotePrefix="0" xfId="0">
      <alignment vertical="center"/>
    </xf>
    <xf numFmtId="168" fontId="6" fillId="0" borderId="2" applyAlignment="1" pivotButton="0" quotePrefix="0" xfId="0">
      <alignment vertical="center"/>
    </xf>
    <xf numFmtId="0" fontId="6" fillId="20" borderId="2" applyAlignment="1" pivotButton="0" quotePrefix="0" xfId="0">
      <alignment vertical="center"/>
    </xf>
    <xf numFmtId="166" fontId="6" fillId="0" borderId="2" applyAlignment="1" pivotButton="0" quotePrefix="0" xfId="0">
      <alignment vertical="center"/>
    </xf>
    <xf numFmtId="176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168" fontId="6" fillId="0" borderId="2" applyAlignment="1" pivotButton="0" quotePrefix="0" xfId="0">
      <alignment vertical="center"/>
    </xf>
    <xf numFmtId="169" fontId="6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166" fontId="6" fillId="0" borderId="2" applyAlignment="1" pivotButton="0" quotePrefix="0" xfId="0">
      <alignment vertical="center"/>
    </xf>
    <xf numFmtId="176" fontId="6" fillId="0" borderId="2" applyAlignment="1" pivotButton="0" quotePrefix="0" xfId="0">
      <alignment vertical="center"/>
    </xf>
    <xf numFmtId="168" fontId="6" fillId="0" borderId="2" applyAlignment="1" pivotButton="0" quotePrefix="0" xfId="0">
      <alignment vertical="center"/>
    </xf>
    <xf numFmtId="166" fontId="6" fillId="21" borderId="2" applyAlignment="1" pivotButton="0" quotePrefix="0" xfId="0">
      <alignment vertical="center"/>
    </xf>
    <xf numFmtId="169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/>
    </xf>
    <xf numFmtId="166" fontId="9" fillId="0" borderId="6" applyAlignment="1" pivotButton="0" quotePrefix="0" xfId="0">
      <alignment horizontal="left" vertical="center"/>
    </xf>
    <xf numFmtId="176" fontId="9" fillId="0" borderId="6" pivotButton="0" quotePrefix="0" xfId="0"/>
    <xf numFmtId="166" fontId="9" fillId="21" borderId="6" pivotButton="0" quotePrefix="0" xfId="0"/>
    <xf numFmtId="0" fontId="9" fillId="0" borderId="6" pivotButton="0" quotePrefix="0" xfId="0"/>
    <xf numFmtId="168" fontId="9" fillId="0" borderId="6" pivotButton="0" quotePrefix="0" xfId="0"/>
    <xf numFmtId="0" fontId="9" fillId="20" borderId="6" pivotButton="0" quotePrefix="0" xfId="0"/>
    <xf numFmtId="0" fontId="9" fillId="21" borderId="6" applyAlignment="1" pivotButton="0" quotePrefix="0" xfId="0">
      <alignment horizontal="center" vertical="center"/>
    </xf>
    <xf numFmtId="166" fontId="9" fillId="0" borderId="6" pivotButton="0" quotePrefix="0" xfId="0"/>
    <xf numFmtId="169" fontId="7" fillId="0" borderId="0" applyAlignment="1" pivotButton="0" quotePrefix="0" xfId="0">
      <alignment vertical="center"/>
    </xf>
    <xf numFmtId="176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vertical="center" wrapText="1"/>
    </xf>
    <xf numFmtId="4" fontId="6" fillId="6" borderId="2" applyAlignment="1" pivotButton="0" quotePrefix="0" xfId="0">
      <alignment vertical="center" wrapText="1"/>
    </xf>
    <xf numFmtId="176" fontId="6" fillId="0" borderId="2" applyAlignment="1" pivotButton="0" quotePrefix="0" xfId="0">
      <alignment vertical="center" wrapText="1"/>
    </xf>
    <xf numFmtId="4" fontId="6" fillId="0" borderId="2" applyAlignment="1" pivotButton="0" quotePrefix="0" xfId="0">
      <alignment vertical="center" wrapText="1"/>
    </xf>
    <xf numFmtId="176" fontId="6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34" fillId="22" borderId="0" applyAlignment="1" pivotButton="0" quotePrefix="0" xfId="0">
      <alignment vertical="center"/>
    </xf>
    <xf numFmtId="0" fontId="11" fillId="23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164" fontId="5" fillId="2" borderId="3" applyAlignment="1" pivotButton="0" quotePrefix="0" xfId="0">
      <alignment horizontal="center" vertical="center" wrapText="1"/>
    </xf>
    <xf numFmtId="166" fontId="5" fillId="2" borderId="3" applyAlignment="1" pivotButton="0" quotePrefix="0" xfId="0">
      <alignment horizontal="center" vertical="center" wrapText="1"/>
    </xf>
    <xf numFmtId="176" fontId="6" fillId="0" borderId="2" applyAlignment="1" pivotButton="0" quotePrefix="0" xfId="0">
      <alignment vertical="center" wrapText="1"/>
    </xf>
    <xf numFmtId="164" fontId="7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0" fillId="0" borderId="0" pivotButton="0" quotePrefix="0" xfId="0"/>
    <xf numFmtId="168" fontId="7" fillId="0" borderId="0" applyAlignment="1" pivotButton="0" quotePrefix="0" xfId="0">
      <alignment vertical="center"/>
    </xf>
    <xf numFmtId="0" fontId="0" fillId="0" borderId="5" pivotButton="0" quotePrefix="0" xfId="0"/>
    <xf numFmtId="0" fontId="0" fillId="0" borderId="10" pivotButton="0" quotePrefix="0" xfId="0"/>
    <xf numFmtId="164" fontId="31" fillId="0" borderId="0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 wrapText="1"/>
    </xf>
    <xf numFmtId="168" fontId="31" fillId="0" borderId="0" applyAlignment="1" pivotButton="0" quotePrefix="0" xfId="0">
      <alignment horizontal="center" vertical="center"/>
    </xf>
    <xf numFmtId="164" fontId="32" fillId="0" borderId="0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 wrapText="1"/>
    </xf>
    <xf numFmtId="166" fontId="4" fillId="4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center" vertical="center"/>
    </xf>
    <xf numFmtId="167" fontId="5" fillId="2" borderId="3" applyAlignment="1" pivotButton="0" quotePrefix="0" xfId="0">
      <alignment horizontal="center" vertical="center" wrapText="1"/>
    </xf>
    <xf numFmtId="168" fontId="5" fillId="2" borderId="3" applyAlignment="1" pivotButton="0" quotePrefix="0" xfId="0">
      <alignment horizontal="center" vertical="center" wrapText="1"/>
    </xf>
    <xf numFmtId="169" fontId="6" fillId="0" borderId="2" applyAlignment="1" pivotButton="0" quotePrefix="0" xfId="0">
      <alignment vertical="center"/>
    </xf>
    <xf numFmtId="166" fontId="6" fillId="0" borderId="2" applyAlignment="1" pivotButton="0" quotePrefix="0" xfId="0">
      <alignment vertical="center"/>
    </xf>
    <xf numFmtId="176" fontId="6" fillId="0" borderId="2" applyAlignment="1" pivotButton="0" quotePrefix="0" xfId="0">
      <alignment vertical="center"/>
    </xf>
    <xf numFmtId="166" fontId="6" fillId="20" borderId="2" applyAlignment="1" pivotButton="0" quotePrefix="0" xfId="0">
      <alignment vertical="center"/>
    </xf>
    <xf numFmtId="168" fontId="6" fillId="0" borderId="2" applyAlignment="1" pivotButton="0" quotePrefix="0" xfId="0">
      <alignment vertical="center"/>
    </xf>
    <xf numFmtId="166" fontId="6" fillId="21" borderId="2" applyAlignment="1" pivotButton="0" quotePrefix="0" xfId="0">
      <alignment vertical="center"/>
    </xf>
    <xf numFmtId="169" fontId="9" fillId="0" borderId="6" applyAlignment="1" pivotButton="0" quotePrefix="0" xfId="0">
      <alignment horizontal="center" vertical="center"/>
    </xf>
    <xf numFmtId="166" fontId="9" fillId="0" borderId="6" applyAlignment="1" pivotButton="0" quotePrefix="0" xfId="0">
      <alignment horizontal="left" vertical="center"/>
    </xf>
    <xf numFmtId="176" fontId="9" fillId="0" borderId="6" pivotButton="0" quotePrefix="0" xfId="0"/>
    <xf numFmtId="166" fontId="9" fillId="21" borderId="6" pivotButton="0" quotePrefix="0" xfId="0"/>
    <xf numFmtId="168" fontId="9" fillId="0" borderId="6" pivotButton="0" quotePrefix="0" xfId="0"/>
    <xf numFmtId="166" fontId="9" fillId="0" borderId="6" pivotButton="0" quotePrefix="0" xfId="0"/>
    <xf numFmtId="169" fontId="7" fillId="0" borderId="0" applyAlignment="1" pivotButton="0" quotePrefix="0" xfId="0">
      <alignment vertical="center"/>
    </xf>
    <xf numFmtId="176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73" fontId="19" fillId="0" borderId="0" applyAlignment="1" pivotButton="0" quotePrefix="0" xfId="0">
      <alignment vertical="center"/>
    </xf>
    <xf numFmtId="174" fontId="17" fillId="0" borderId="0" applyAlignment="1" pivotButton="0" quotePrefix="0" xfId="0">
      <alignment vertical="center"/>
    </xf>
    <xf numFmtId="173" fontId="17" fillId="0" borderId="0" applyAlignment="1" pivotButton="0" quotePrefix="0" xfId="0">
      <alignment vertical="center"/>
    </xf>
    <xf numFmtId="0" fontId="58" fillId="58" borderId="4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4" fillId="58" borderId="40" applyAlignment="1" pivotButton="0" quotePrefix="0" xfId="0">
      <alignment horizontal="center" vertical="center"/>
    </xf>
    <xf numFmtId="173" fontId="65" fillId="58" borderId="4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8" pivotButton="0" quotePrefix="0" xfId="0"/>
    <xf numFmtId="174" fontId="19" fillId="17" borderId="6" applyAlignment="1" pivotButton="0" quotePrefix="0" xfId="0">
      <alignment horizontal="center" vertical="center"/>
    </xf>
    <xf numFmtId="173" fontId="22" fillId="17" borderId="6" applyAlignment="1" pivotButton="0" quotePrefix="0" xfId="0">
      <alignment horizontal="center" vertical="center"/>
    </xf>
    <xf numFmtId="173" fontId="19" fillId="0" borderId="0" applyAlignment="1" pivotButton="0" quotePrefix="0" xfId="0">
      <alignment horizontal="center" vertical="center"/>
    </xf>
    <xf numFmtId="174" fontId="17" fillId="0" borderId="0" applyAlignment="1" pivotButton="0" quotePrefix="0" xfId="0">
      <alignment horizontal="center" vertical="center"/>
    </xf>
    <xf numFmtId="173" fontId="17" fillId="0" borderId="0" applyAlignment="1" pivotButton="0" quotePrefix="0" xfId="0">
      <alignment horizontal="center" vertical="center"/>
    </xf>
    <xf numFmtId="0" fontId="23" fillId="16" borderId="23" applyAlignment="1" pivotButton="0" quotePrefix="0" xfId="0">
      <alignment horizontal="center"/>
    </xf>
    <xf numFmtId="0" fontId="0" fillId="0" borderId="24" pivotButton="0" quotePrefix="0" xfId="0"/>
    <xf numFmtId="0" fontId="0" fillId="0" borderId="23" pivotButton="0" quotePrefix="0" xfId="0"/>
    <xf numFmtId="0" fontId="25" fillId="18" borderId="23" applyAlignment="1" pivotButton="0" quotePrefix="0" xfId="0">
      <alignment horizontal="center" vertical="center"/>
    </xf>
    <xf numFmtId="0" fontId="27" fillId="16" borderId="28" applyAlignment="1" pivotButton="0" quotePrefix="0" xfId="0">
      <alignment horizontal="center" vertical="center"/>
    </xf>
    <xf numFmtId="0" fontId="57" fillId="53" borderId="40" applyAlignment="1" pivotButton="0" quotePrefix="0" xfId="0">
      <alignment horizontal="center" vertical="center" wrapText="1"/>
    </xf>
    <xf numFmtId="174" fontId="26" fillId="16" borderId="6" applyAlignment="1" pivotButton="0" quotePrefix="0" xfId="0">
      <alignment horizontal="center"/>
    </xf>
    <xf numFmtId="166" fontId="26" fillId="16" borderId="6" applyAlignment="1" pivotButton="0" quotePrefix="0" xfId="0">
      <alignment horizontal="center"/>
    </xf>
    <xf numFmtId="173" fontId="26" fillId="16" borderId="6" applyAlignment="1" pivotButton="0" quotePrefix="0" xfId="0">
      <alignment horizontal="center"/>
    </xf>
    <xf numFmtId="167" fontId="26" fillId="16" borderId="6" applyAlignment="1" pivotButton="0" quotePrefix="0" xfId="0">
      <alignment horizontal="center"/>
    </xf>
    <xf numFmtId="167" fontId="26" fillId="16" borderId="27" applyAlignment="1" pivotButton="0" quotePrefix="0" xfId="0">
      <alignment horizontal="center"/>
    </xf>
    <xf numFmtId="174" fontId="28" fillId="16" borderId="6" applyAlignment="1" pivotButton="0" quotePrefix="0" xfId="0">
      <alignment horizontal="center"/>
    </xf>
    <xf numFmtId="167" fontId="28" fillId="16" borderId="6" applyAlignment="1" pivotButton="0" quotePrefix="0" xfId="0">
      <alignment horizontal="center" vertical="center"/>
    </xf>
    <xf numFmtId="173" fontId="28" fillId="16" borderId="6" applyAlignment="1" pivotButton="0" quotePrefix="0" xfId="0">
      <alignment horizontal="center" vertical="center"/>
    </xf>
    <xf numFmtId="0" fontId="58" fillId="54" borderId="40" applyAlignment="1" pivotButton="0" quotePrefix="0" xfId="0">
      <alignment horizontal="center" vertical="center" wrapText="1"/>
    </xf>
    <xf numFmtId="0" fontId="59" fillId="55" borderId="40" applyAlignment="1" pivotButton="0" quotePrefix="0" xfId="0">
      <alignment horizontal="center" vertical="center"/>
    </xf>
    <xf numFmtId="169" fontId="60" fillId="56" borderId="40" applyAlignment="1" pivotButton="0" quotePrefix="0" xfId="0">
      <alignment horizontal="center" vertical="center"/>
    </xf>
    <xf numFmtId="177" fontId="60" fillId="56" borderId="40" applyAlignment="1" pivotButton="0" quotePrefix="0" xfId="0">
      <alignment horizontal="center" vertical="center"/>
    </xf>
    <xf numFmtId="0" fontId="60" fillId="56" borderId="40" applyAlignment="1" pivotButton="0" quotePrefix="0" xfId="0">
      <alignment horizontal="center" vertical="center"/>
    </xf>
    <xf numFmtId="166" fontId="60" fillId="56" borderId="40" applyAlignment="1" pivotButton="0" quotePrefix="0" xfId="0">
      <alignment horizontal="center" vertical="center"/>
    </xf>
    <xf numFmtId="166" fontId="59" fillId="55" borderId="40" applyAlignment="1" pivotButton="0" quotePrefix="0" xfId="0">
      <alignment horizontal="center" vertical="center"/>
    </xf>
    <xf numFmtId="173" fontId="59" fillId="55" borderId="40" applyAlignment="1" applyProtection="1" pivotButton="0" quotePrefix="0" xfId="0">
      <alignment horizontal="center" vertical="center"/>
      <protection locked="1" hidden="1"/>
    </xf>
    <xf numFmtId="169" fontId="61" fillId="56" borderId="40" applyAlignment="1" pivotButton="0" quotePrefix="0" xfId="0">
      <alignment horizontal="center" vertical="center"/>
    </xf>
    <xf numFmtId="0" fontId="61" fillId="56" borderId="40" applyAlignment="1" pivotButton="0" quotePrefix="0" xfId="0">
      <alignment horizontal="center" vertical="center"/>
    </xf>
    <xf numFmtId="166" fontId="61" fillId="56" borderId="40" applyAlignment="1" pivotButton="0" quotePrefix="0" xfId="0">
      <alignment horizontal="center" vertical="center"/>
    </xf>
    <xf numFmtId="166" fontId="62" fillId="55" borderId="40" applyAlignment="1" pivotButton="0" quotePrefix="0" xfId="0">
      <alignment horizontal="center" vertical="center"/>
    </xf>
    <xf numFmtId="166" fontId="62" fillId="55" borderId="40" applyAlignment="1" applyProtection="1" pivotButton="0" quotePrefix="0" xfId="0">
      <alignment horizontal="center" vertical="center"/>
      <protection locked="1" hidden="1"/>
    </xf>
    <xf numFmtId="173" fontId="62" fillId="55" borderId="40" applyAlignment="1" applyProtection="1" pivotButton="0" quotePrefix="0" xfId="0">
      <alignment horizontal="center" vertical="center"/>
      <protection locked="1" hidden="1"/>
    </xf>
    <xf numFmtId="166" fontId="0" fillId="0" borderId="40" pivotButton="0" quotePrefix="0" xfId="0"/>
    <xf numFmtId="0" fontId="63" fillId="57" borderId="40" applyAlignment="1" pivotButton="0" quotePrefix="0" xfId="0">
      <alignment horizontal="center" vertical="center" wrapText="1"/>
    </xf>
    <xf numFmtId="166" fontId="59" fillId="55" borderId="40" applyAlignment="1" applyProtection="1" pivotButton="0" quotePrefix="0" xfId="0">
      <alignment horizontal="center" vertical="center"/>
      <protection locked="1" hidden="1"/>
    </xf>
    <xf numFmtId="166" fontId="60" fillId="56" borderId="40" applyAlignment="1" applyProtection="1" pivotButton="0" quotePrefix="0" xfId="0">
      <alignment horizontal="center" vertical="center"/>
      <protection locked="1" hidden="1"/>
    </xf>
    <xf numFmtId="0" fontId="60" fillId="56" borderId="40" applyAlignment="1" applyProtection="1" pivotButton="0" quotePrefix="0" xfId="0">
      <alignment horizontal="center" vertical="center"/>
      <protection locked="1" hidden="1"/>
    </xf>
    <xf numFmtId="173" fontId="59" fillId="55" borderId="40" applyAlignment="1" pivotButton="0" quotePrefix="0" xfId="0">
      <alignment horizontal="center" vertical="center"/>
    </xf>
    <xf numFmtId="173" fontId="62" fillId="55" borderId="4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 wrapText="1"/>
    </xf>
    <xf numFmtId="0" fontId="67" fillId="59" borderId="40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4" pivotButton="0" quotePrefix="0" xfId="0"/>
    <xf numFmtId="0" fontId="64" fillId="54" borderId="40" applyAlignment="1" pivotButton="0" quotePrefix="0" xfId="0">
      <alignment horizontal="center" vertical="center" wrapText="1"/>
    </xf>
    <xf numFmtId="0" fontId="68" fillId="55" borderId="40" applyAlignment="1" pivotButton="0" quotePrefix="0" xfId="0">
      <alignment horizontal="center" vertical="center"/>
    </xf>
    <xf numFmtId="173" fontId="65" fillId="57" borderId="40" applyAlignment="1" pivotButton="0" quotePrefix="0" xfId="0">
      <alignment horizontal="center" vertical="center"/>
    </xf>
    <xf numFmtId="0" fontId="64" fillId="58" borderId="40" pivotButton="0" quotePrefix="0" xfId="0"/>
    <xf numFmtId="0" fontId="0" fillId="58" borderId="40" pivotButton="0" quotePrefix="0" xfId="0"/>
    <xf numFmtId="0" fontId="63" fillId="55" borderId="40" applyAlignment="1" pivotButton="0" quotePrefix="0" xfId="0">
      <alignment horizontal="center" vertical="center"/>
    </xf>
    <xf numFmtId="0" fontId="0" fillId="55" borderId="40" pivotButton="0" quotePrefix="0" xfId="0"/>
    <xf numFmtId="0" fontId="67" fillId="60" borderId="40" applyAlignment="1" pivotButton="0" quotePrefix="0" xfId="0">
      <alignment horizontal="left" vertical="center"/>
    </xf>
    <xf numFmtId="0" fontId="63" fillId="58" borderId="40" applyAlignment="1" pivotButton="0" quotePrefix="0" xfId="0">
      <alignment horizontal="left" vertical="center"/>
    </xf>
    <xf numFmtId="169" fontId="6" fillId="12" borderId="0" applyAlignment="1" pivotButton="0" quotePrefix="0" xfId="50">
      <alignment vertical="center"/>
    </xf>
    <xf numFmtId="169" fontId="6" fillId="0" borderId="0" applyAlignment="1" pivotButton="0" quotePrefix="0" xfId="50">
      <alignment vertical="center"/>
    </xf>
    <xf numFmtId="169" fontId="6" fillId="13" borderId="0" applyAlignment="1" pivotButton="0" quotePrefix="0" xfId="50">
      <alignment vertical="center"/>
    </xf>
    <xf numFmtId="170" fontId="6" fillId="14" borderId="0" applyAlignment="1" pivotButton="0" quotePrefix="0" xfId="50">
      <alignment vertical="center"/>
    </xf>
    <xf numFmtId="171" fontId="6" fillId="2" borderId="0" applyAlignment="1" pivotButton="0" quotePrefix="0" xfId="50">
      <alignment vertical="center"/>
    </xf>
    <xf numFmtId="171" fontId="13" fillId="2" borderId="0" applyAlignment="1" pivotButton="0" quotePrefix="0" xfId="50">
      <alignment horizontal="center" vertical="center" wrapText="1"/>
    </xf>
    <xf numFmtId="170" fontId="6" fillId="0" borderId="0" applyAlignment="1" pivotButton="0" quotePrefix="0" xfId="50">
      <alignment vertical="center"/>
    </xf>
    <xf numFmtId="170" fontId="12" fillId="0" borderId="0" applyAlignment="1" pivotButton="0" quotePrefix="0" xfId="50">
      <alignment vertical="center"/>
    </xf>
    <xf numFmtId="170" fontId="6" fillId="2" borderId="0" applyAlignment="1" pivotButton="0" quotePrefix="0" xfId="50">
      <alignment vertical="center"/>
    </xf>
    <xf numFmtId="170" fontId="13" fillId="2" borderId="0" applyAlignment="1" pivotButton="0" quotePrefix="0" xfId="50">
      <alignment horizontal="center" vertical="center"/>
    </xf>
    <xf numFmtId="170" fontId="13" fillId="0" borderId="0" applyAlignment="1" pivotButton="0" quotePrefix="0" xfId="50">
      <alignment horizontal="center" vertical="center"/>
    </xf>
    <xf numFmtId="172" fontId="6" fillId="0" borderId="0" applyAlignment="1" pivotButton="0" quotePrefix="0" xfId="0">
      <alignment vertical="center"/>
    </xf>
    <xf numFmtId="172" fontId="6" fillId="12" borderId="0" applyAlignment="1" pivotButton="0" quotePrefix="0" xfId="50">
      <alignment vertical="center"/>
    </xf>
    <xf numFmtId="165" fontId="6" fillId="11" borderId="6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165" fontId="6" fillId="11" borderId="11" applyAlignment="1" pivotButton="0" quotePrefix="0" xfId="0">
      <alignment vertical="center"/>
    </xf>
    <xf numFmtId="165" fontId="6" fillId="0" borderId="11" applyAlignment="1" pivotButton="0" quotePrefix="0" xfId="0">
      <alignment vertical="center"/>
    </xf>
    <xf numFmtId="172" fontId="6" fillId="9" borderId="0" applyAlignment="1" pivotButton="0" quotePrefix="0" xfId="50">
      <alignment horizontal="center" vertical="center"/>
    </xf>
    <xf numFmtId="165" fontId="6" fillId="11" borderId="14" applyAlignment="1" pivotButton="0" quotePrefix="0" xfId="0">
      <alignment vertical="center"/>
    </xf>
    <xf numFmtId="172" fontId="6" fillId="0" borderId="0" applyAlignment="1" pivotButton="0" quotePrefix="0" xfId="50">
      <alignment vertical="center"/>
    </xf>
    <xf numFmtId="166" fontId="6" fillId="15" borderId="11" applyAlignment="1" pivotButton="0" quotePrefix="0" xfId="0">
      <alignment vertical="center"/>
    </xf>
    <xf numFmtId="169" fontId="5" fillId="9" borderId="6" applyAlignment="1" pivotButton="0" quotePrefix="0" xfId="50">
      <alignment horizontal="center" vertical="center" wrapText="1"/>
    </xf>
    <xf numFmtId="166" fontId="5" fillId="10" borderId="6" applyAlignment="1" pivotButton="0" quotePrefix="0" xfId="50">
      <alignment horizontal="center" vertical="center" wrapText="1"/>
    </xf>
    <xf numFmtId="165" fontId="6" fillId="5" borderId="6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5" fontId="7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4" fontId="4" fillId="4" borderId="4" applyAlignment="1" pivotButton="0" quotePrefix="0" xfId="0">
      <alignment horizontal="center" vertical="center" wrapText="1"/>
    </xf>
    <xf numFmtId="165" fontId="3" fillId="3" borderId="4" applyAlignment="1" pivotButton="0" quotePrefix="0" xfId="0">
      <alignment horizontal="center" vertical="center" wrapText="1"/>
    </xf>
    <xf numFmtId="165" fontId="4" fillId="4" borderId="4" applyAlignment="1" pivotButton="0" quotePrefix="0" xfId="0">
      <alignment horizontal="center" vertical="center" wrapText="1"/>
    </xf>
    <xf numFmtId="165" fontId="3" fillId="0" borderId="4" applyAlignment="1" pivotButton="0" quotePrefix="0" xfId="0">
      <alignment horizontal="center" vertical="center" wrapText="1"/>
    </xf>
    <xf numFmtId="165" fontId="5" fillId="2" borderId="3" applyAlignment="1" pivotButton="0" quotePrefix="0" xfId="0">
      <alignment horizontal="center" vertical="center" wrapText="1"/>
    </xf>
    <xf numFmtId="165" fontId="6" fillId="0" borderId="2" applyAlignment="1" pivotButton="0" quotePrefix="0" xfId="0">
      <alignment vertical="center"/>
    </xf>
    <xf numFmtId="164" fontId="4" fillId="4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</cellStyles>
  <dxfs count="36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FFFFC7CE"/>
        </patternFill>
      </fill>
    </dxf>
  </dxfs>
  <tableStyles count="3" defaultTableStyle="TableStylePreset3_Accent1" defaultPivotStyle="PivotStylePreset2_Accent1">
    <tableStyle name="TableStylePreset3_Accent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浅色系标题行表格样式_b4126a" count="10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TotalCell" dxfId="16"/>
      <tableStyleElement type="lastTotalCell" dxfId="15"/>
    </tableStyle>
    <tableStyle name="PivotStylePreset2_Accent1" table="0" count="10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externalLink" Target="/xl/externalLinks/externalLink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巫淑香</author>
  </authors>
  <commentList>
    <comment ref="I26" authorId="0" shapeId="0">
      <text>
        <t xml:space="preserve">
帐号名称必须跟子表完全一致，增加或修改帐户时，子表也要同步替换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23" sqref="A23"/>
    </sheetView>
  </sheetViews>
  <sheetFormatPr baseColWidth="8" defaultColWidth="9" defaultRowHeight="13.5"/>
  <cols>
    <col width="96.75" customWidth="1" style="266" min="1" max="1"/>
    <col width="9" customWidth="1" style="266" min="2" max="16384"/>
  </cols>
  <sheetData>
    <row r="1" ht="38" customFormat="1" customHeight="1" s="266">
      <c r="A1" s="267" t="inlineStr">
        <is>
          <t>更多财务实操模板，可自行搜索抖音/视频号：老财务的实操笔记</t>
        </is>
      </c>
    </row>
    <row r="3" customFormat="1" s="266">
      <c r="A3" s="266" t="inlineStr">
        <is>
          <t>【老财务实操自用｜初级版财务台账模板】</t>
        </is>
      </c>
    </row>
    <row r="4" customFormat="1" s="266">
      <c r="A4" s="266" t="inlineStr">
        <is>
          <t>作者：老财务的实操笔记</t>
        </is>
      </c>
    </row>
    <row r="5" customFormat="1" s="266">
      <c r="A5" s="266" t="inlineStr">
        <is>
          <t>——————————————————————————</t>
        </is>
      </c>
    </row>
    <row r="6" customFormat="1" s="266">
      <c r="A6" s="266" t="inlineStr">
        <is>
          <t>适用对象：小微企业、个体工商户、小规模纳税人、商贸服务类等</t>
        </is>
      </c>
    </row>
    <row r="7" customFormat="1" s="266">
      <c r="A7" s="266" t="inlineStr">
        <is>
          <t>版本说明</t>
        </is>
      </c>
    </row>
    <row r="8" customFormat="1" s="266">
      <c r="A8" s="266" t="inlineStr">
        <is>
          <t>本套为**通用基础初级版**，满足税务管理、费用报销、收支登记、票据管理等</t>
        </is>
      </c>
    </row>
    <row r="9" customFormat="1" s="266">
      <c r="A9" s="266" t="inlineStr">
        <is>
          <t>可根据行业属性、业务规模、升级定制版。</t>
        </is>
      </c>
    </row>
    <row r="11" customFormat="1" s="266">
      <c r="A11" s="268" t="inlineStr">
        <is>
          <t>模板清单，持续更新</t>
        </is>
      </c>
    </row>
    <row r="12" ht="16" customFormat="1" customHeight="1" s="266">
      <c r="A12" s="266" t="inlineStr">
        <is>
          <t>1、应收账款风险预警表</t>
        </is>
      </c>
    </row>
    <row r="13" ht="16" customFormat="1" customHeight="1" s="266">
      <c r="A13" s="266" t="inlineStr">
        <is>
          <t>2、日常经营情况汇总表</t>
        </is>
      </c>
    </row>
    <row r="14" ht="16" customFormat="1" customHeight="1" s="266">
      <c r="A14" s="266" t="inlineStr">
        <is>
          <t>3、进项台帐自动查重表</t>
        </is>
      </c>
    </row>
    <row r="15" ht="16" customFormat="1" customHeight="1" s="266">
      <c r="A15" s="266" t="inlineStr">
        <is>
          <t>4、普票专票抵扣测算表</t>
        </is>
      </c>
    </row>
    <row r="16" ht="16" customFormat="1" customHeight="1" s="266">
      <c r="A16" s="266" t="inlineStr">
        <is>
          <t>5、银行承兑汇票管理台帐--含应收票据、应付票据</t>
        </is>
      </c>
    </row>
    <row r="17" ht="16" customFormat="1" customHeight="1" s="266">
      <c r="A17" s="266" t="inlineStr">
        <is>
          <t>6、增值税进项抵扣测算表--含3种方式：单税率、多税率、【库存 + 未开票收入】税负测算</t>
        </is>
      </c>
    </row>
    <row r="18" ht="16" customFormat="1" customHeight="1" s="266">
      <c r="A18" s="266" t="inlineStr">
        <is>
          <t>（一）、税务管理台帐（多表联动）</t>
        </is>
      </c>
    </row>
    <row r="19" ht="16" customFormat="1" customHeight="1" s="266">
      <c r="A19" s="266" t="inlineStr">
        <is>
          <t>（二）、内部费用报表管理台帐（多表联动）</t>
        </is>
      </c>
    </row>
    <row r="20" ht="16" customFormat="1" customHeight="1" s="266">
      <c r="A20" s="266" t="inlineStr">
        <is>
          <t>（三）、全自动工资个税台帐</t>
        </is>
      </c>
    </row>
    <row r="21" ht="16" customFormat="1" customHeight="1" s="266">
      <c r="A21" s="266" t="inlineStr">
        <is>
          <t>（四）、资金日报表分表录入版-自动汇总所有帐户流水-任意天数汇报--不推荐，维护麻烦。</t>
        </is>
      </c>
    </row>
    <row r="22" ht="57" customFormat="1" customHeight="1" s="266">
      <c r="A22" s="269" t="inlineStr">
        <is>
          <t>（五）、资金日报表混合录入版--推荐，维护简单，后续增加列/增加帐户方便
混合录入资金台账，只录一遍流水，所有报表自动生成。
资金日报、月报，任意时间段汇总，费用报销按月按年自动统计，
月度年度的收支盈亏直接出结果，还可以自由选择区间查询盈亏。</t>
        </is>
      </c>
    </row>
    <row r="23" ht="16" customFormat="1" customHeight="1" s="266"/>
    <row r="24" ht="109" customFormat="1" customHeight="1" s="266">
      <c r="A24" s="269" t="inlineStr">
        <is>
          <t>升级服务，支持行业定制：
1、资金报表  
2、资金报表+往来款   
3、资金报表+往来款+进销存 
4、手工录入/复制系统导出的购销收付款等基础信息资料，联动生成资产负债表/利润报表、项目利润、进销存、往来帐对帐单等
5、提供自有表格，设置函数联动公式
6、其他表格相关设置</t>
        </is>
      </c>
    </row>
    <row r="26" ht="16" customFormat="1" customHeight="1" s="266"/>
    <row r="28" customFormat="1" s="266">
      <c r="A28" s="266" t="inlineStr">
        <is>
          <t>核心优势</t>
        </is>
      </c>
    </row>
    <row r="29" customFormat="1" s="266">
      <c r="A29" s="266" t="inlineStr">
        <is>
          <t>▪ 内置全自动计算公式，录入即自动汇总、核算</t>
        </is>
      </c>
    </row>
    <row r="30" customFormat="1" s="266">
      <c r="A30" s="266" t="inlineStr">
        <is>
          <t>▪ 无密码、无锁定保护，可自由编辑增删，适配个性化业务</t>
        </is>
      </c>
    </row>
    <row r="31" customFormat="1" s="266">
      <c r="A31" s="266" t="inlineStr">
        <is>
          <t>▪ 格式贴合真实财务场景，零基础直接填空即用</t>
        </is>
      </c>
    </row>
    <row r="32" customFormat="1" s="266">
      <c r="A32" s="266" t="inlineStr">
        <is>
          <t>▪ 兼容Excel/WPS，电脑、手机均可正常使用</t>
        </is>
      </c>
    </row>
    <row r="34" customFormat="1" s="266">
      <c r="A34" s="266" t="inlineStr">
        <is>
          <t>使用规范</t>
        </is>
      </c>
    </row>
    <row r="35" customFormat="1" s="266">
      <c r="A35" s="266" t="inlineStr">
        <is>
          <t>1. 下载后请另存备份，防止原模板误操作损坏</t>
        </is>
      </c>
    </row>
    <row r="36" customFormat="1" s="266">
      <c r="A36" s="266" t="inlineStr">
        <is>
          <t>2. 请勿随意修改表头及公式，避免计算异常</t>
        </is>
      </c>
    </row>
    <row r="37" customFormat="1" s="266">
      <c r="A37" s="266" t="inlineStr">
        <is>
          <t>3. 按实际业务有序录入，月末核对账实一致</t>
        </is>
      </c>
    </row>
    <row r="38" customFormat="1" s="266">
      <c r="A38" s="266" t="inlineStr">
        <is>
          <t>4. 无需启用宏，直接正常打开使用</t>
        </is>
      </c>
    </row>
    <row r="40" customFormat="1" s="266">
      <c r="A40" s="266" t="inlineStr">
        <is>
          <t>免责声明</t>
        </is>
      </c>
    </row>
    <row r="41" customFormat="1" s="266">
      <c r="A41" s="266" t="inlineStr">
        <is>
          <t>本模板为财务辅助工具，**不替代专业会计账务处理及税务合规筹划**；</t>
        </is>
      </c>
    </row>
    <row r="42" customFormat="1" s="266">
      <c r="A42" s="266" t="inlineStr">
        <is>
          <t>数据真实性、经营及税务风险由使用者自行承担，作者不承担任何连带责任。</t>
        </is>
      </c>
    </row>
    <row r="44" customFormat="1" s="266">
      <c r="A44" s="266" t="inlineStr">
        <is>
          <t>版本信息</t>
        </is>
      </c>
    </row>
    <row r="45" customFormat="1" s="266">
      <c r="A45" s="266" t="inlineStr">
        <is>
          <t>初级版 V1.0｜更新日期：2026年08月20日</t>
        </is>
      </c>
    </row>
    <row r="46" customFormat="1" s="266">
      <c r="A46" s="266" t="inlineStr">
        <is>
          <t>——————————————————————————</t>
        </is>
      </c>
    </row>
    <row r="47" customFormat="1" s="266">
      <c r="A47" s="266" t="inlineStr">
        <is>
          <t>老财务自用模板｜禁止外传、倒卖、商用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G86"/>
  <sheetViews>
    <sheetView showGridLines="0" workbookViewId="0">
      <pane ySplit="1" topLeftCell="A2" activePane="bottomLeft" state="frozen"/>
      <selection activeCell="A1" sqref="A1"/>
      <selection pane="bottomLeft" activeCell="C1" sqref="C1"/>
    </sheetView>
  </sheetViews>
  <sheetFormatPr baseColWidth="8" defaultColWidth="9" defaultRowHeight="18" customHeight="1"/>
  <cols>
    <col width="9.625" customWidth="1" style="260" min="1" max="1"/>
    <col width="9.625" customWidth="1" style="65" min="2" max="2"/>
    <col width="10.375" customWidth="1" style="260" min="3" max="3"/>
    <col width="9.625" customWidth="1" style="260" min="4" max="7"/>
    <col width="9" customWidth="1" style="260" min="8" max="16370"/>
    <col width="9" customWidth="1" style="260" min="16371" max="16384"/>
  </cols>
  <sheetData>
    <row r="1" ht="24" customFormat="1" customHeight="1" s="1">
      <c r="A1" s="270" t="inlineStr">
        <is>
          <t>账户</t>
        </is>
      </c>
      <c r="B1" s="34" t="inlineStr">
        <is>
          <t>产品</t>
        </is>
      </c>
      <c r="C1" s="34" t="inlineStr">
        <is>
          <t>支出类别</t>
        </is>
      </c>
      <c r="D1" s="34" t="n"/>
      <c r="E1" s="34" t="inlineStr">
        <is>
          <t>客户</t>
        </is>
      </c>
      <c r="F1" s="271" t="n"/>
      <c r="G1" s="271" t="inlineStr">
        <is>
          <t>供应商</t>
        </is>
      </c>
    </row>
    <row r="2" ht="16.5" customFormat="1" customHeight="1" s="259">
      <c r="A2" s="261" t="inlineStr">
        <is>
          <t>现金</t>
        </is>
      </c>
      <c r="B2" s="261" t="inlineStr">
        <is>
          <t>红曲</t>
        </is>
      </c>
      <c r="C2" s="262" t="inlineStr">
        <is>
          <t>供应商</t>
        </is>
      </c>
      <c r="D2" s="272" t="n"/>
      <c r="E2" s="264" t="inlineStr">
        <is>
          <t>丁爱妹</t>
        </is>
      </c>
      <c r="F2" s="264" t="n"/>
      <c r="G2" s="264" t="inlineStr">
        <is>
          <t>羊奶供货商</t>
        </is>
      </c>
    </row>
    <row r="3" ht="16.5" customFormat="1" customHeight="1" s="259">
      <c r="A3" s="261" t="inlineStr">
        <is>
          <t>微信</t>
        </is>
      </c>
      <c r="B3" s="261" t="inlineStr">
        <is>
          <t>胚脑</t>
        </is>
      </c>
      <c r="C3" s="264" t="n"/>
      <c r="D3" s="272" t="n"/>
      <c r="E3" s="264" t="inlineStr">
        <is>
          <t>方建宏</t>
        </is>
      </c>
      <c r="F3" s="264" t="n"/>
      <c r="G3" s="264" t="inlineStr">
        <is>
          <t>乳铁供货商</t>
        </is>
      </c>
    </row>
    <row r="4" ht="16.5" customFormat="1" customHeight="1" s="259">
      <c r="A4" s="261" t="inlineStr">
        <is>
          <t>支付宝</t>
        </is>
      </c>
      <c r="B4" s="261" t="inlineStr">
        <is>
          <t>胚优</t>
        </is>
      </c>
      <c r="C4" s="264" t="inlineStr">
        <is>
          <t>办公费</t>
        </is>
      </c>
      <c r="D4" s="272" t="n"/>
      <c r="E4" s="264" t="inlineStr">
        <is>
          <t>傅荣姣</t>
        </is>
      </c>
      <c r="F4" s="264" t="n"/>
      <c r="G4" s="264" t="n"/>
    </row>
    <row r="5" ht="16.5" customFormat="1" customHeight="1" s="259">
      <c r="A5" s="261" t="inlineStr">
        <is>
          <t>杭州</t>
        </is>
      </c>
      <c r="B5" s="261" t="inlineStr">
        <is>
          <t>乳铁</t>
        </is>
      </c>
      <c r="C5" s="264" t="inlineStr">
        <is>
          <t>水费</t>
        </is>
      </c>
      <c r="D5" s="272" t="n"/>
      <c r="E5" s="264" t="inlineStr">
        <is>
          <t>郭志伟</t>
        </is>
      </c>
      <c r="F5" s="264" t="n"/>
      <c r="G5" s="264" t="n"/>
    </row>
    <row r="6" ht="16.5" customFormat="1" customHeight="1" s="259">
      <c r="A6" s="261" t="inlineStr">
        <is>
          <t>农商</t>
        </is>
      </c>
      <c r="B6" s="261" t="inlineStr">
        <is>
          <t>羊奶</t>
        </is>
      </c>
      <c r="C6" s="264" t="inlineStr">
        <is>
          <t>电费</t>
        </is>
      </c>
      <c r="D6" s="272" t="n"/>
      <c r="E6" s="264" t="inlineStr">
        <is>
          <t>过承祁</t>
        </is>
      </c>
      <c r="F6" s="264" t="n"/>
      <c r="G6" s="264" t="n"/>
    </row>
    <row r="7" ht="16.5" customFormat="1" customHeight="1" s="259">
      <c r="A7" s="261" t="inlineStr">
        <is>
          <t>备用</t>
        </is>
      </c>
      <c r="B7" s="261" t="inlineStr">
        <is>
          <t>益生菌</t>
        </is>
      </c>
      <c r="C7" s="264" t="inlineStr">
        <is>
          <t>伙食费</t>
        </is>
      </c>
      <c r="D7" s="272" t="n"/>
      <c r="E7" s="264" t="inlineStr">
        <is>
          <t>洪宗邦</t>
        </is>
      </c>
      <c r="F7" s="264" t="n"/>
      <c r="G7" s="264" t="n"/>
    </row>
    <row r="8" ht="16.5" customFormat="1" customHeight="1" s="259">
      <c r="A8" s="261" t="inlineStr">
        <is>
          <t>备用1</t>
        </is>
      </c>
      <c r="B8" s="261" t="n"/>
      <c r="C8" s="264" t="inlineStr">
        <is>
          <t>工资</t>
        </is>
      </c>
      <c r="D8" s="272" t="n"/>
      <c r="E8" s="264" t="inlineStr">
        <is>
          <t>姜蓉兰</t>
        </is>
      </c>
      <c r="F8" s="264" t="n"/>
      <c r="G8" s="264" t="n"/>
    </row>
    <row r="9" ht="16.5" customFormat="1" customHeight="1" s="259">
      <c r="A9" s="261" t="inlineStr">
        <is>
          <t>备用2</t>
        </is>
      </c>
      <c r="B9" s="261" t="n"/>
      <c r="C9" s="264" t="inlineStr">
        <is>
          <t>租赁费</t>
        </is>
      </c>
      <c r="D9" s="272" t="n"/>
      <c r="E9" s="264" t="inlineStr">
        <is>
          <t>姜志鸿</t>
        </is>
      </c>
      <c r="F9" s="264" t="n"/>
      <c r="G9" s="264" t="n"/>
    </row>
    <row r="10" ht="16.5" customFormat="1" customHeight="1" s="259">
      <c r="A10" s="261" t="inlineStr">
        <is>
          <t>备用3</t>
        </is>
      </c>
      <c r="B10" s="261" t="n"/>
      <c r="C10" s="264" t="inlineStr">
        <is>
          <t>差旅费</t>
        </is>
      </c>
      <c r="D10" s="272" t="n"/>
      <c r="E10" s="264" t="inlineStr">
        <is>
          <t>李小琴</t>
        </is>
      </c>
      <c r="F10" s="264" t="n"/>
      <c r="G10" s="264" t="n"/>
    </row>
    <row r="11" ht="16.5" customFormat="1" customHeight="1" s="259">
      <c r="A11" s="261" t="inlineStr">
        <is>
          <t>备用4</t>
        </is>
      </c>
      <c r="B11" s="261" t="n"/>
      <c r="C11" s="264" t="inlineStr">
        <is>
          <t>业务招待费</t>
        </is>
      </c>
      <c r="D11" s="272" t="n"/>
      <c r="E11" s="264" t="inlineStr">
        <is>
          <t>李晓春</t>
        </is>
      </c>
      <c r="F11" s="264" t="n"/>
      <c r="G11" s="264" t="n"/>
    </row>
    <row r="12" ht="16.5" customFormat="1" customHeight="1" s="259">
      <c r="A12" s="261" t="inlineStr">
        <is>
          <t>备用5</t>
        </is>
      </c>
      <c r="B12" s="261" t="n"/>
      <c r="C12" s="264" t="inlineStr">
        <is>
          <t>车辆费用</t>
        </is>
      </c>
      <c r="D12" s="272" t="n"/>
      <c r="E12" s="264" t="inlineStr">
        <is>
          <t>李玉娟</t>
        </is>
      </c>
      <c r="F12" s="264" t="n"/>
      <c r="G12" s="264" t="n"/>
    </row>
    <row r="13" ht="16.5" customFormat="1" customHeight="1" s="259">
      <c r="A13" s="261" t="inlineStr">
        <is>
          <t>备用6</t>
        </is>
      </c>
      <c r="B13" s="261" t="n"/>
      <c r="C13" s="264" t="inlineStr">
        <is>
          <t>银行手续费</t>
        </is>
      </c>
      <c r="D13" s="272" t="n"/>
      <c r="E13" s="264" t="inlineStr">
        <is>
          <t>林永来</t>
        </is>
      </c>
      <c r="F13" s="264" t="n"/>
      <c r="G13" s="264" t="n"/>
    </row>
    <row r="14" ht="16.5" customFormat="1" customHeight="1" s="259">
      <c r="A14" s="261" t="inlineStr">
        <is>
          <t>备用7</t>
        </is>
      </c>
      <c r="B14" s="261" t="n"/>
      <c r="C14" s="264" t="n"/>
      <c r="D14" s="272" t="n"/>
      <c r="E14" s="264" t="inlineStr">
        <is>
          <t>陆玉英</t>
        </is>
      </c>
      <c r="F14" s="264" t="n"/>
      <c r="G14" s="264" t="n"/>
    </row>
    <row r="15" ht="16.5" customFormat="1" customHeight="1" s="259">
      <c r="A15" s="261" t="inlineStr">
        <is>
          <t>备用8</t>
        </is>
      </c>
      <c r="B15" s="261" t="n"/>
      <c r="C15" s="264" t="n"/>
      <c r="D15" s="272" t="n"/>
      <c r="E15" s="264" t="inlineStr">
        <is>
          <t>罗理华</t>
        </is>
      </c>
      <c r="F15" s="264" t="n"/>
      <c r="G15" s="264" t="n"/>
    </row>
    <row r="16" ht="16.5" customFormat="1" customHeight="1" s="259">
      <c r="A16" s="261" t="n"/>
      <c r="B16" s="261" t="n"/>
      <c r="C16" s="264" t="n"/>
      <c r="D16" s="272" t="n"/>
      <c r="E16" s="264" t="inlineStr">
        <is>
          <t>马珍珠</t>
        </is>
      </c>
      <c r="F16" s="264" t="n"/>
      <c r="G16" s="264" t="n"/>
    </row>
    <row r="17" ht="16.5" customFormat="1" customHeight="1" s="259">
      <c r="A17" s="261" t="n"/>
      <c r="B17" s="261" t="n"/>
      <c r="C17" s="264" t="n"/>
      <c r="D17" s="272" t="n"/>
      <c r="E17" s="264" t="inlineStr">
        <is>
          <t>邵国新</t>
        </is>
      </c>
      <c r="F17" s="264" t="n"/>
      <c r="G17" s="264" t="n"/>
    </row>
    <row r="18" ht="16.5" customFormat="1" customHeight="1" s="259">
      <c r="A18" s="261" t="n"/>
      <c r="B18" s="261" t="n"/>
      <c r="C18" s="264" t="n"/>
      <c r="D18" s="272" t="n"/>
      <c r="E18" s="264" t="inlineStr">
        <is>
          <t>沈祖模</t>
        </is>
      </c>
      <c r="F18" s="264" t="n"/>
      <c r="G18" s="264" t="n"/>
    </row>
    <row r="19" ht="16.5" customFormat="1" customHeight="1" s="259">
      <c r="A19" s="261" t="n"/>
      <c r="B19" s="261" t="n"/>
      <c r="C19" s="264" t="n"/>
      <c r="D19" s="272" t="n"/>
      <c r="E19" s="264" t="inlineStr">
        <is>
          <t>唐鑫红</t>
        </is>
      </c>
      <c r="F19" s="264" t="n"/>
      <c r="G19" s="264" t="n"/>
    </row>
    <row r="20" ht="16.5" customFormat="1" customHeight="1" s="259">
      <c r="A20" s="261" t="n"/>
      <c r="B20" s="261" t="n"/>
      <c r="C20" s="264" t="n"/>
      <c r="D20" s="272" t="n"/>
      <c r="E20" s="264" t="inlineStr">
        <is>
          <t>童炳寿</t>
        </is>
      </c>
      <c r="F20" s="264" t="n"/>
      <c r="G20" s="264" t="n"/>
    </row>
    <row r="21" ht="16.5" customFormat="1" customHeight="1" s="259">
      <c r="A21" s="261" t="n"/>
      <c r="B21" s="261" t="n"/>
      <c r="C21" s="264" t="n"/>
      <c r="D21" s="272" t="n"/>
      <c r="E21" s="264" t="inlineStr">
        <is>
          <t>王秀娟</t>
        </is>
      </c>
      <c r="F21" s="264" t="n"/>
      <c r="G21" s="264" t="n"/>
    </row>
    <row r="22" ht="16.5" customFormat="1" customHeight="1" s="259">
      <c r="A22" s="261" t="n"/>
      <c r="B22" s="261" t="n"/>
      <c r="C22" s="264" t="n"/>
      <c r="D22" s="272" t="n"/>
      <c r="E22" s="264" t="inlineStr">
        <is>
          <t>邬香花</t>
        </is>
      </c>
      <c r="F22" s="264" t="n"/>
      <c r="G22" s="264" t="n"/>
    </row>
    <row r="23" ht="16.5" customFormat="1" customHeight="1" s="259">
      <c r="A23" s="261" t="n"/>
      <c r="B23" s="261" t="n"/>
      <c r="C23" s="264" t="n"/>
      <c r="D23" s="272" t="n"/>
      <c r="E23" s="264" t="inlineStr">
        <is>
          <t>吴亮</t>
        </is>
      </c>
      <c r="F23" s="264" t="n"/>
      <c r="G23" s="264" t="n"/>
    </row>
    <row r="24" ht="16.5" customFormat="1" customHeight="1" s="259">
      <c r="A24" s="261" t="n"/>
      <c r="B24" s="261" t="n"/>
      <c r="C24" s="264" t="n"/>
      <c r="D24" s="272" t="n"/>
      <c r="E24" s="264" t="inlineStr">
        <is>
          <t>吴旭红</t>
        </is>
      </c>
      <c r="F24" s="264" t="n"/>
      <c r="G24" s="264" t="n"/>
    </row>
    <row r="25" ht="16.5" customFormat="1" customHeight="1" s="259">
      <c r="A25" s="261" t="n"/>
      <c r="B25" s="261" t="n"/>
      <c r="C25" s="264" t="n"/>
      <c r="D25" s="272" t="n"/>
      <c r="E25" s="264" t="inlineStr">
        <is>
          <t>吴兆香</t>
        </is>
      </c>
      <c r="F25" s="264" t="n"/>
      <c r="G25" s="264" t="n"/>
    </row>
    <row r="26" ht="16.5" customFormat="1" customHeight="1" s="259">
      <c r="A26" s="261" t="n"/>
      <c r="B26" s="261" t="n"/>
      <c r="C26" s="264" t="n"/>
      <c r="D26" s="272" t="n"/>
      <c r="E26" s="264" t="inlineStr">
        <is>
          <t>谢爱琴</t>
        </is>
      </c>
      <c r="F26" s="264" t="n"/>
      <c r="G26" s="264" t="n"/>
    </row>
    <row r="27" ht="16.5" customFormat="1" customHeight="1" s="259">
      <c r="A27" s="261" t="n"/>
      <c r="B27" s="261" t="n"/>
      <c r="C27" s="264" t="n"/>
      <c r="D27" s="272" t="n"/>
      <c r="E27" s="264" t="inlineStr">
        <is>
          <t>徐德彪</t>
        </is>
      </c>
      <c r="F27" s="264" t="n"/>
      <c r="G27" s="264" t="n"/>
    </row>
    <row r="28" ht="16.5" customFormat="1" customHeight="1" s="259">
      <c r="A28" s="261" t="n"/>
      <c r="B28" s="261" t="n"/>
      <c r="C28" s="264" t="n"/>
      <c r="D28" s="272" t="n"/>
      <c r="E28" s="264" t="inlineStr">
        <is>
          <t>徐江英</t>
        </is>
      </c>
      <c r="F28" s="264" t="n"/>
      <c r="G28" s="264" t="n"/>
    </row>
    <row r="29" ht="16.5" customFormat="1" customHeight="1" s="259">
      <c r="A29" s="261" t="n"/>
      <c r="B29" s="261" t="n"/>
      <c r="C29" s="264" t="n"/>
      <c r="D29" s="272" t="n"/>
      <c r="E29" s="264" t="inlineStr">
        <is>
          <t>鄢桂香</t>
        </is>
      </c>
      <c r="F29" s="264" t="n"/>
      <c r="G29" s="264" t="n"/>
    </row>
    <row r="30" ht="16.5" customFormat="1" customHeight="1" s="259">
      <c r="A30" s="261" t="n"/>
      <c r="B30" s="261" t="n"/>
      <c r="C30" s="264" t="n"/>
      <c r="D30" s="272" t="n"/>
      <c r="E30" s="264" t="inlineStr">
        <is>
          <t>叶芬</t>
        </is>
      </c>
      <c r="F30" s="264" t="n"/>
      <c r="G30" s="264" t="n"/>
    </row>
    <row r="31" ht="16.5" customFormat="1" customHeight="1" s="259">
      <c r="A31" s="261" t="n"/>
      <c r="B31" s="261" t="n"/>
      <c r="C31" s="264" t="n"/>
      <c r="D31" s="272" t="n"/>
      <c r="E31" s="264" t="inlineStr">
        <is>
          <t>郁建红</t>
        </is>
      </c>
      <c r="F31" s="264" t="n"/>
      <c r="G31" s="264" t="n"/>
    </row>
    <row r="32" ht="16.5" customFormat="1" customHeight="1" s="259">
      <c r="A32" s="261" t="n"/>
      <c r="B32" s="261" t="n"/>
      <c r="C32" s="264" t="n"/>
      <c r="D32" s="272" t="n"/>
      <c r="E32" s="264" t="inlineStr">
        <is>
          <t>章小英</t>
        </is>
      </c>
      <c r="F32" s="264" t="n"/>
      <c r="G32" s="264" t="n"/>
    </row>
    <row r="33" ht="16.5" customFormat="1" customHeight="1" s="259">
      <c r="A33" s="261" t="n"/>
      <c r="B33" s="261" t="n"/>
      <c r="C33" s="264" t="n"/>
      <c r="D33" s="272" t="n"/>
      <c r="E33" s="264" t="inlineStr">
        <is>
          <t>赵庆仙</t>
        </is>
      </c>
      <c r="F33" s="264" t="n"/>
      <c r="G33" s="264" t="n"/>
    </row>
    <row r="34" ht="16.5" customFormat="1" customHeight="1" s="259">
      <c r="A34" s="261" t="n"/>
      <c r="B34" s="261" t="n"/>
      <c r="C34" s="264" t="n"/>
      <c r="D34" s="272" t="n"/>
      <c r="E34" s="264" t="inlineStr">
        <is>
          <t>郑爱月</t>
        </is>
      </c>
      <c r="F34" s="264" t="n"/>
      <c r="G34" s="264" t="n"/>
    </row>
    <row r="35" ht="16.5" customFormat="1" customHeight="1" s="259">
      <c r="A35" s="261" t="n"/>
      <c r="B35" s="261" t="n"/>
      <c r="C35" s="264" t="n"/>
      <c r="D35" s="272" t="n"/>
      <c r="E35" s="264" t="inlineStr">
        <is>
          <t>郑江宏</t>
        </is>
      </c>
      <c r="F35" s="264" t="n"/>
      <c r="G35" s="264" t="n"/>
    </row>
    <row r="36" ht="16.5" customFormat="1" customHeight="1" s="259">
      <c r="A36" s="261" t="n"/>
      <c r="B36" s="261" t="n"/>
      <c r="C36" s="264" t="n"/>
      <c r="D36" s="272" t="n"/>
      <c r="E36" s="264" t="inlineStr">
        <is>
          <t>郑玉英</t>
        </is>
      </c>
      <c r="F36" s="264" t="n"/>
      <c r="G36" s="264" t="n"/>
    </row>
    <row r="37" ht="16.5" customFormat="1" customHeight="1" s="259">
      <c r="A37" s="261" t="n"/>
      <c r="B37" s="261" t="n"/>
      <c r="C37" s="264" t="n"/>
      <c r="D37" s="272" t="n"/>
      <c r="E37" s="264" t="inlineStr">
        <is>
          <t>祝晓琳</t>
        </is>
      </c>
      <c r="F37" s="264" t="n"/>
      <c r="G37" s="264" t="n"/>
    </row>
    <row r="38" ht="16.5" customFormat="1" customHeight="1" s="259">
      <c r="A38" s="261" t="n"/>
      <c r="B38" s="261" t="n"/>
      <c r="C38" s="264" t="n"/>
      <c r="D38" s="272" t="n"/>
      <c r="E38" s="264" t="inlineStr">
        <is>
          <t>杨建云</t>
        </is>
      </c>
      <c r="F38" s="264" t="n"/>
      <c r="G38" s="264" t="n"/>
    </row>
    <row r="39" ht="16.5" customFormat="1" customHeight="1" s="259">
      <c r="A39" s="261" t="n"/>
      <c r="B39" s="261" t="n"/>
      <c r="C39" s="264" t="n"/>
      <c r="D39" s="272" t="n"/>
      <c r="F39" s="264" t="n"/>
      <c r="G39" s="264" t="n"/>
    </row>
    <row r="40" ht="16.5" customFormat="1" customHeight="1" s="259">
      <c r="A40" s="261" t="n"/>
      <c r="B40" s="261" t="n"/>
      <c r="C40" s="264" t="n"/>
      <c r="D40" s="272" t="n"/>
      <c r="E40" s="264" t="n"/>
      <c r="F40" s="264" t="n"/>
      <c r="G40" s="264" t="n"/>
    </row>
    <row r="41" ht="16.5" customFormat="1" customHeight="1" s="259">
      <c r="A41" s="261" t="n"/>
      <c r="B41" s="261" t="n"/>
      <c r="C41" s="264" t="n"/>
      <c r="D41" s="272" t="n"/>
      <c r="E41" s="264" t="n"/>
      <c r="F41" s="264" t="n"/>
      <c r="G41" s="264" t="n"/>
    </row>
    <row r="42" ht="16.5" customFormat="1" customHeight="1" s="259">
      <c r="A42" s="261" t="n"/>
      <c r="B42" s="261" t="n"/>
      <c r="C42" s="264" t="n"/>
      <c r="D42" s="272" t="n"/>
      <c r="E42" s="264" t="n"/>
      <c r="F42" s="264" t="n"/>
      <c r="G42" s="264" t="n"/>
    </row>
    <row r="43" ht="16.5" customFormat="1" customHeight="1" s="259">
      <c r="A43" s="261" t="n"/>
      <c r="B43" s="261" t="n"/>
      <c r="C43" s="264" t="n"/>
      <c r="D43" s="272" t="n"/>
      <c r="E43" s="264" t="n"/>
      <c r="F43" s="264" t="n"/>
      <c r="G43" s="264" t="n"/>
    </row>
    <row r="44" ht="16.5" customFormat="1" customHeight="1" s="259">
      <c r="A44" s="261" t="n"/>
      <c r="B44" s="261" t="n"/>
      <c r="C44" s="264" t="n"/>
      <c r="D44" s="272" t="n"/>
      <c r="E44" s="264" t="n"/>
      <c r="F44" s="264" t="n"/>
      <c r="G44" s="264" t="n"/>
    </row>
    <row r="45" ht="16.5" customFormat="1" customHeight="1" s="259">
      <c r="A45" s="261" t="n"/>
      <c r="B45" s="261" t="n"/>
      <c r="C45" s="264" t="n"/>
      <c r="D45" s="272" t="n"/>
      <c r="E45" s="264" t="n"/>
      <c r="F45" s="264" t="n"/>
      <c r="G45" s="264" t="n"/>
    </row>
    <row r="46" ht="16.5" customFormat="1" customHeight="1" s="259">
      <c r="A46" s="261" t="n"/>
      <c r="B46" s="261" t="n"/>
      <c r="C46" s="264" t="n"/>
      <c r="D46" s="272" t="n"/>
      <c r="E46" s="264" t="n"/>
      <c r="F46" s="264" t="n"/>
      <c r="G46" s="264" t="n"/>
    </row>
    <row r="47" ht="16.5" customFormat="1" customHeight="1" s="259">
      <c r="A47" s="261" t="n"/>
      <c r="B47" s="261" t="n"/>
      <c r="C47" s="264" t="n"/>
      <c r="D47" s="272" t="n"/>
      <c r="E47" s="264" t="n"/>
      <c r="F47" s="264" t="n"/>
      <c r="G47" s="264" t="n"/>
    </row>
    <row r="48" ht="16.5" customFormat="1" customHeight="1" s="259">
      <c r="A48" s="261" t="n"/>
      <c r="B48" s="261" t="n"/>
      <c r="C48" s="264" t="n"/>
      <c r="D48" s="272" t="n"/>
      <c r="E48" s="264" t="n"/>
      <c r="F48" s="264" t="n"/>
      <c r="G48" s="264" t="n"/>
    </row>
    <row r="49" ht="16.5" customFormat="1" customHeight="1" s="259">
      <c r="A49" s="261" t="n"/>
      <c r="B49" s="261" t="n"/>
      <c r="C49" s="264" t="n"/>
      <c r="D49" s="272" t="n"/>
      <c r="E49" s="264" t="n"/>
      <c r="F49" s="264" t="n"/>
      <c r="G49" s="264" t="n"/>
    </row>
    <row r="50" ht="16.5" customFormat="1" customHeight="1" s="259">
      <c r="A50" s="261" t="n"/>
      <c r="B50" s="261" t="n"/>
      <c r="C50" s="264" t="n"/>
      <c r="D50" s="272" t="n"/>
      <c r="E50" s="264" t="n"/>
      <c r="F50" s="264" t="n"/>
      <c r="G50" s="264" t="n"/>
    </row>
    <row r="51" ht="16.5" customFormat="1" customHeight="1" s="259">
      <c r="A51" s="261" t="n"/>
      <c r="B51" s="261" t="n"/>
      <c r="C51" s="264" t="n"/>
      <c r="D51" s="272" t="n"/>
      <c r="E51" s="264" t="n"/>
      <c r="F51" s="264" t="n"/>
      <c r="G51" s="264" t="n"/>
    </row>
    <row r="52" ht="16.5" customFormat="1" customHeight="1" s="259">
      <c r="A52" s="261" t="n"/>
      <c r="B52" s="261" t="n"/>
      <c r="C52" s="264" t="n"/>
      <c r="D52" s="272" t="n"/>
      <c r="E52" s="264" t="n"/>
      <c r="F52" s="264" t="n"/>
      <c r="G52" s="264" t="n"/>
    </row>
    <row r="53" ht="16.5" customFormat="1" customHeight="1" s="259">
      <c r="A53" s="261" t="n"/>
      <c r="B53" s="261" t="n"/>
      <c r="C53" s="264" t="n"/>
      <c r="D53" s="272" t="n"/>
      <c r="E53" s="264" t="n"/>
      <c r="F53" s="264" t="n"/>
      <c r="G53" s="264" t="n"/>
    </row>
    <row r="54" ht="16.5" customFormat="1" customHeight="1" s="259">
      <c r="A54" s="261" t="n"/>
      <c r="B54" s="261" t="n"/>
      <c r="C54" s="264" t="n"/>
      <c r="D54" s="272" t="n"/>
      <c r="E54" s="264" t="n"/>
      <c r="F54" s="264" t="n"/>
      <c r="G54" s="264" t="n"/>
    </row>
    <row r="55" ht="16.5" customFormat="1" customHeight="1" s="259">
      <c r="A55" s="261" t="n"/>
      <c r="B55" s="261" t="n"/>
      <c r="C55" s="264" t="n"/>
      <c r="D55" s="272" t="n"/>
      <c r="E55" s="264" t="n"/>
      <c r="F55" s="264" t="n"/>
      <c r="G55" s="264" t="n"/>
    </row>
    <row r="56" ht="16.5" customFormat="1" customHeight="1" s="259">
      <c r="A56" s="261" t="n"/>
      <c r="B56" s="261" t="n"/>
      <c r="C56" s="264" t="n"/>
      <c r="D56" s="272" t="n"/>
      <c r="E56" s="264" t="n"/>
      <c r="F56" s="264" t="n"/>
      <c r="G56" s="264" t="n"/>
    </row>
    <row r="57" ht="16.5" customFormat="1" customHeight="1" s="259">
      <c r="A57" s="261" t="n"/>
      <c r="B57" s="261" t="n"/>
      <c r="C57" s="264" t="n"/>
      <c r="D57" s="272" t="n"/>
      <c r="E57" s="264" t="n"/>
      <c r="F57" s="264" t="n"/>
      <c r="G57" s="264" t="n"/>
    </row>
    <row r="58" ht="16.5" customFormat="1" customHeight="1" s="259">
      <c r="A58" s="261" t="n"/>
      <c r="B58" s="261" t="n"/>
      <c r="C58" s="264" t="n"/>
      <c r="D58" s="272" t="n"/>
      <c r="E58" s="264" t="n"/>
      <c r="F58" s="264" t="n"/>
      <c r="G58" s="264" t="n"/>
    </row>
    <row r="59" ht="16.5" customFormat="1" customHeight="1" s="259">
      <c r="A59" s="261" t="n"/>
      <c r="B59" s="261" t="n"/>
      <c r="C59" s="264" t="n"/>
      <c r="D59" s="272" t="n"/>
      <c r="E59" s="264" t="n"/>
      <c r="F59" s="264" t="n"/>
      <c r="G59" s="264" t="n"/>
    </row>
    <row r="60" ht="16.5" customFormat="1" customHeight="1" s="259">
      <c r="A60" s="261" t="n"/>
      <c r="B60" s="261" t="n"/>
      <c r="C60" s="264" t="n"/>
      <c r="D60" s="272" t="n"/>
      <c r="E60" s="264" t="n"/>
      <c r="F60" s="264" t="n"/>
      <c r="G60" s="264" t="n"/>
    </row>
    <row r="61" ht="16.5" customFormat="1" customHeight="1" s="259">
      <c r="A61" s="261" t="n"/>
      <c r="B61" s="261" t="n"/>
      <c r="C61" s="264" t="n"/>
      <c r="D61" s="272" t="n"/>
      <c r="E61" s="264" t="n"/>
      <c r="F61" s="264" t="n"/>
      <c r="G61" s="264" t="n"/>
    </row>
    <row r="62" ht="16.5" customFormat="1" customHeight="1" s="259">
      <c r="A62" s="261" t="n"/>
      <c r="B62" s="261" t="n"/>
      <c r="C62" s="264" t="n"/>
      <c r="D62" s="272" t="n"/>
      <c r="E62" s="264" t="n"/>
      <c r="F62" s="264" t="n"/>
      <c r="G62" s="264" t="n"/>
    </row>
    <row r="63" ht="16.5" customFormat="1" customHeight="1" s="259">
      <c r="A63" s="261" t="n"/>
      <c r="B63" s="261" t="n"/>
      <c r="C63" s="264" t="n"/>
      <c r="D63" s="272" t="n"/>
      <c r="E63" s="264" t="n"/>
      <c r="F63" s="264" t="n"/>
      <c r="G63" s="264" t="n"/>
    </row>
    <row r="64" ht="16.5" customFormat="1" customHeight="1" s="259">
      <c r="A64" s="261" t="n"/>
      <c r="B64" s="261" t="n"/>
      <c r="C64" s="264" t="n"/>
      <c r="D64" s="272" t="n"/>
      <c r="E64" s="264" t="n"/>
      <c r="F64" s="264" t="n"/>
      <c r="G64" s="264" t="n"/>
    </row>
    <row r="65" ht="16.5" customFormat="1" customHeight="1" s="259">
      <c r="A65" s="261" t="n"/>
      <c r="B65" s="261" t="n"/>
      <c r="C65" s="264" t="n"/>
      <c r="D65" s="272" t="n"/>
      <c r="E65" s="264" t="n"/>
      <c r="F65" s="264" t="n"/>
      <c r="G65" s="264" t="n"/>
    </row>
    <row r="66" ht="16.5" customFormat="1" customHeight="1" s="259">
      <c r="A66" s="261" t="n"/>
      <c r="B66" s="261" t="n"/>
      <c r="C66" s="264" t="n"/>
      <c r="D66" s="272" t="n"/>
      <c r="E66" s="264" t="n"/>
      <c r="F66" s="264" t="n"/>
      <c r="G66" s="264" t="n"/>
    </row>
    <row r="67" ht="16.5" customFormat="1" customHeight="1" s="259">
      <c r="A67" s="261" t="n"/>
      <c r="B67" s="261" t="n"/>
      <c r="C67" s="264" t="n"/>
      <c r="D67" s="272" t="n"/>
      <c r="E67" s="264" t="n"/>
      <c r="F67" s="264" t="n"/>
      <c r="G67" s="264" t="n"/>
    </row>
    <row r="68" ht="16.5" customFormat="1" customHeight="1" s="259">
      <c r="A68" s="261" t="n"/>
      <c r="B68" s="261" t="n"/>
      <c r="C68" s="264" t="n"/>
      <c r="D68" s="272" t="n"/>
      <c r="E68" s="264" t="n"/>
      <c r="F68" s="264" t="n"/>
      <c r="G68" s="264" t="n"/>
    </row>
    <row r="69" ht="16.5" customFormat="1" customHeight="1" s="259">
      <c r="A69" s="261" t="n"/>
      <c r="B69" s="261" t="n"/>
      <c r="C69" s="264" t="n"/>
      <c r="D69" s="272" t="n"/>
      <c r="E69" s="264" t="n"/>
      <c r="F69" s="264" t="n"/>
      <c r="G69" s="264" t="n"/>
    </row>
    <row r="70" ht="16.5" customFormat="1" customHeight="1" s="259">
      <c r="A70" s="261" t="n"/>
      <c r="B70" s="261" t="n"/>
      <c r="C70" s="264" t="n"/>
      <c r="D70" s="272" t="n"/>
      <c r="E70" s="264" t="n"/>
      <c r="F70" s="264" t="n"/>
      <c r="G70" s="264" t="n"/>
    </row>
    <row r="71" ht="16.5" customFormat="1" customHeight="1" s="259">
      <c r="A71" s="261" t="n"/>
      <c r="B71" s="261" t="n"/>
      <c r="C71" s="264" t="n"/>
      <c r="D71" s="272" t="n"/>
      <c r="E71" s="264" t="n"/>
      <c r="F71" s="264" t="n"/>
      <c r="G71" s="264" t="n"/>
    </row>
    <row r="72" ht="16.5" customFormat="1" customHeight="1" s="259">
      <c r="A72" s="261" t="n"/>
      <c r="B72" s="261" t="n"/>
      <c r="C72" s="264" t="n"/>
      <c r="D72" s="272" t="n"/>
      <c r="E72" s="264" t="n"/>
      <c r="F72" s="264" t="n"/>
      <c r="G72" s="264" t="n"/>
    </row>
    <row r="73" ht="16.5" customFormat="1" customHeight="1" s="259">
      <c r="A73" s="261" t="n"/>
      <c r="B73" s="261" t="n"/>
      <c r="C73" s="264" t="n"/>
      <c r="D73" s="272" t="n"/>
      <c r="E73" s="264" t="n"/>
      <c r="F73" s="264" t="n"/>
      <c r="G73" s="264" t="n"/>
    </row>
    <row r="74" ht="16.5" customFormat="1" customHeight="1" s="259">
      <c r="A74" s="261" t="n"/>
      <c r="B74" s="261" t="n"/>
      <c r="C74" s="264" t="n"/>
      <c r="D74" s="272" t="n"/>
      <c r="E74" s="264" t="n"/>
      <c r="F74" s="264" t="n"/>
      <c r="G74" s="264" t="n"/>
    </row>
    <row r="75" ht="16.5" customFormat="1" customHeight="1" s="259">
      <c r="A75" s="261" t="n"/>
      <c r="B75" s="261" t="n"/>
      <c r="C75" s="264" t="n"/>
      <c r="D75" s="272" t="n"/>
      <c r="E75" s="264" t="n"/>
      <c r="F75" s="264" t="n"/>
      <c r="G75" s="264" t="n"/>
    </row>
    <row r="76" ht="16.5" customFormat="1" customHeight="1" s="259">
      <c r="A76" s="261" t="n"/>
      <c r="B76" s="261" t="n"/>
      <c r="C76" s="264" t="n"/>
      <c r="D76" s="272" t="n"/>
      <c r="E76" s="264" t="n"/>
      <c r="F76" s="264" t="n"/>
      <c r="G76" s="264" t="n"/>
    </row>
    <row r="77" ht="16.5" customFormat="1" customHeight="1" s="259">
      <c r="A77" s="261" t="n"/>
      <c r="B77" s="261" t="n"/>
      <c r="C77" s="264" t="n"/>
      <c r="D77" s="272" t="n"/>
      <c r="E77" s="264" t="n"/>
      <c r="F77" s="264" t="n"/>
      <c r="G77" s="264" t="n"/>
    </row>
    <row r="78" ht="16.5" customFormat="1" customHeight="1" s="259">
      <c r="A78" s="261" t="n"/>
      <c r="B78" s="261" t="n"/>
      <c r="C78" s="264" t="n"/>
      <c r="D78" s="272" t="n"/>
      <c r="E78" s="264" t="n"/>
      <c r="F78" s="264" t="n"/>
      <c r="G78" s="264" t="n"/>
    </row>
    <row r="79" ht="16.5" customFormat="1" customHeight="1" s="259">
      <c r="A79" s="261" t="n"/>
      <c r="B79" s="261" t="n"/>
      <c r="C79" s="264" t="n"/>
      <c r="D79" s="272" t="n"/>
      <c r="E79" s="264" t="n"/>
      <c r="F79" s="264" t="n"/>
      <c r="G79" s="264" t="n"/>
    </row>
    <row r="80" ht="16.5" customFormat="1" customHeight="1" s="259">
      <c r="A80" s="261" t="n"/>
      <c r="B80" s="261" t="n"/>
      <c r="C80" s="264" t="n"/>
      <c r="D80" s="272" t="n"/>
      <c r="E80" s="264" t="n"/>
      <c r="F80" s="264" t="n"/>
      <c r="G80" s="264" t="n"/>
    </row>
    <row r="81" ht="16.5" customFormat="1" customHeight="1" s="259">
      <c r="A81" s="261" t="n"/>
      <c r="B81" s="261" t="n"/>
      <c r="C81" s="264" t="n"/>
      <c r="D81" s="272" t="n"/>
      <c r="E81" s="264" t="n"/>
      <c r="F81" s="264" t="n"/>
      <c r="G81" s="264" t="n"/>
    </row>
    <row r="82" ht="16.5" customFormat="1" customHeight="1" s="259">
      <c r="A82" s="261" t="n"/>
      <c r="B82" s="261" t="n"/>
      <c r="C82" s="264" t="n"/>
      <c r="D82" s="272" t="n"/>
      <c r="E82" s="264" t="n"/>
      <c r="F82" s="264" t="n"/>
      <c r="G82" s="264" t="n"/>
    </row>
    <row r="83" ht="16.5" customFormat="1" customHeight="1" s="259">
      <c r="A83" s="261" t="n"/>
      <c r="B83" s="261" t="n"/>
      <c r="C83" s="264" t="n"/>
      <c r="D83" s="272" t="n"/>
      <c r="E83" s="264" t="n"/>
      <c r="F83" s="264" t="n"/>
      <c r="G83" s="264" t="n"/>
    </row>
    <row r="84" ht="16.5" customFormat="1" customHeight="1" s="259">
      <c r="A84" s="261" t="n"/>
      <c r="B84" s="261" t="n"/>
      <c r="C84" s="264" t="n"/>
      <c r="D84" s="272" t="n"/>
      <c r="E84" s="264" t="n"/>
      <c r="F84" s="264" t="n"/>
      <c r="G84" s="264" t="n"/>
    </row>
    <row r="85" ht="16.5" customFormat="1" customHeight="1" s="259">
      <c r="A85" s="261" t="n"/>
      <c r="B85" s="261" t="n"/>
      <c r="C85" s="264" t="n"/>
      <c r="D85" s="272" t="n"/>
      <c r="E85" s="264" t="n"/>
      <c r="F85" s="264" t="n"/>
      <c r="G85" s="264" t="n"/>
    </row>
    <row r="86" ht="16.5" customFormat="1" customHeight="1" s="259">
      <c r="A86" s="261" t="n"/>
      <c r="B86" s="261" t="n"/>
      <c r="C86" s="264" t="n"/>
      <c r="D86" s="272" t="n"/>
      <c r="E86" s="264" t="n"/>
      <c r="F86" s="264" t="n"/>
      <c r="G86" s="264" t="n"/>
    </row>
  </sheetData>
  <autoFilter ref="A1:G84"/>
  <conditionalFormatting sqref="D2">
    <cfRule type="cellIs" priority="2" operator="equal" dxfId="0">
      <formula>"已清"</formula>
    </cfRule>
    <cfRule type="cellIs" priority="4" operator="equal" dxfId="1">
      <formula>"未还"</formula>
    </cfRule>
    <cfRule type="cellIs" priority="6" operator="equal" dxfId="2">
      <formula>"部分未清"</formula>
    </cfRule>
    <cfRule type="expression" priority="8" dxfId="3">
      <formula>$D2="超还"</formula>
    </cfRule>
    <cfRule type="expression" priority="10" dxfId="4">
      <formula>$D2="已清"</formula>
    </cfRule>
    <cfRule type="expression" priority="12" dxfId="5">
      <formula>$D2="部分未清"</formula>
    </cfRule>
    <cfRule type="expression" priority="14" dxfId="6">
      <formula>$D2="未还"</formula>
    </cfRule>
  </conditionalFormatting>
  <conditionalFormatting sqref="D3">
    <cfRule type="cellIs" priority="1" operator="equal" dxfId="0">
      <formula>"已清"</formula>
    </cfRule>
    <cfRule type="cellIs" priority="3" operator="equal" dxfId="1">
      <formula>"未还"</formula>
    </cfRule>
    <cfRule type="cellIs" priority="5" operator="equal" dxfId="2">
      <formula>"部分未清"</formula>
    </cfRule>
    <cfRule type="expression" priority="7" dxfId="3">
      <formula>$D3="超还"</formula>
    </cfRule>
    <cfRule type="expression" priority="9" dxfId="4">
      <formula>$D3="已清"</formula>
    </cfRule>
    <cfRule type="expression" priority="11" dxfId="5">
      <formula>$D3="部分未清"</formula>
    </cfRule>
    <cfRule type="expression" priority="13" dxfId="6">
      <formula>$D3="未还"</formula>
    </cfRule>
  </conditionalFormatting>
  <conditionalFormatting sqref="D4">
    <cfRule type="cellIs" priority="18" operator="equal" dxfId="0">
      <formula>"已清"</formula>
    </cfRule>
    <cfRule type="cellIs" priority="24" operator="equal" dxfId="1">
      <formula>"未还"</formula>
    </cfRule>
    <cfRule type="cellIs" priority="30" operator="equal" dxfId="2">
      <formula>"部分未清"</formula>
    </cfRule>
    <cfRule type="expression" priority="36" dxfId="3">
      <formula>$D4="超还"</formula>
    </cfRule>
    <cfRule type="expression" priority="42" dxfId="4">
      <formula>$D4="已清"</formula>
    </cfRule>
    <cfRule type="expression" priority="48" dxfId="5">
      <formula>$D4="部分未清"</formula>
    </cfRule>
    <cfRule type="expression" priority="54" dxfId="6">
      <formula>$D4="未还"</formula>
    </cfRule>
  </conditionalFormatting>
  <conditionalFormatting sqref="D5">
    <cfRule type="cellIs" priority="17" operator="equal" dxfId="0">
      <formula>"已清"</formula>
    </cfRule>
    <cfRule type="cellIs" priority="23" operator="equal" dxfId="1">
      <formula>"未还"</formula>
    </cfRule>
    <cfRule type="cellIs" priority="29" operator="equal" dxfId="2">
      <formula>"部分未清"</formula>
    </cfRule>
    <cfRule type="expression" priority="35" dxfId="3">
      <formula>$D5="超还"</formula>
    </cfRule>
    <cfRule type="expression" priority="41" dxfId="4">
      <formula>$D5="已清"</formula>
    </cfRule>
    <cfRule type="expression" priority="47" dxfId="5">
      <formula>$D5="部分未清"</formula>
    </cfRule>
    <cfRule type="expression" priority="53" dxfId="6">
      <formula>$D5="未还"</formula>
    </cfRule>
  </conditionalFormatting>
  <conditionalFormatting sqref="D6">
    <cfRule type="cellIs" priority="16" operator="equal" dxfId="0">
      <formula>"已清"</formula>
    </cfRule>
    <cfRule type="cellIs" priority="22" operator="equal" dxfId="1">
      <formula>"未还"</formula>
    </cfRule>
    <cfRule type="cellIs" priority="28" operator="equal" dxfId="2">
      <formula>"部分未清"</formula>
    </cfRule>
    <cfRule type="expression" priority="34" dxfId="3">
      <formula>$D6="超还"</formula>
    </cfRule>
    <cfRule type="expression" priority="40" dxfId="4">
      <formula>$D6="已清"</formula>
    </cfRule>
    <cfRule type="expression" priority="46" dxfId="5">
      <formula>$D6="部分未清"</formula>
    </cfRule>
    <cfRule type="expression" priority="52" dxfId="6">
      <formula>$D6="未还"</formula>
    </cfRule>
  </conditionalFormatting>
  <conditionalFormatting sqref="D7">
    <cfRule type="cellIs" priority="15" operator="equal" dxfId="0">
      <formula>"已清"</formula>
    </cfRule>
    <cfRule type="cellIs" priority="21" operator="equal" dxfId="1">
      <formula>"未还"</formula>
    </cfRule>
    <cfRule type="cellIs" priority="27" operator="equal" dxfId="2">
      <formula>"部分未清"</formula>
    </cfRule>
    <cfRule type="expression" priority="33" dxfId="3">
      <formula>$D7="超还"</formula>
    </cfRule>
    <cfRule type="expression" priority="39" dxfId="4">
      <formula>$D7="已清"</formula>
    </cfRule>
    <cfRule type="expression" priority="45" dxfId="5">
      <formula>$D7="部分未清"</formula>
    </cfRule>
    <cfRule type="expression" priority="51" dxfId="6">
      <formula>$D7="未还"</formula>
    </cfRule>
  </conditionalFormatting>
  <conditionalFormatting sqref="D8">
    <cfRule type="cellIs" priority="135" operator="equal" dxfId="0">
      <formula>"已清"</formula>
    </cfRule>
    <cfRule type="cellIs" priority="215" operator="equal" dxfId="1">
      <formula>"未还"</formula>
    </cfRule>
    <cfRule type="cellIs" priority="295" operator="equal" dxfId="2">
      <formula>"部分未清"</formula>
    </cfRule>
    <cfRule type="expression" priority="375" dxfId="3">
      <formula>$D8="超还"</formula>
    </cfRule>
    <cfRule type="expression" priority="455" dxfId="4">
      <formula>$D8="已清"</formula>
    </cfRule>
    <cfRule type="expression" priority="535" dxfId="5">
      <formula>$D8="部分未清"</formula>
    </cfRule>
    <cfRule type="expression" priority="615" dxfId="6">
      <formula>$D8="未还"</formula>
    </cfRule>
  </conditionalFormatting>
  <conditionalFormatting sqref="D9">
    <cfRule type="cellIs" priority="134" operator="equal" dxfId="0">
      <formula>"已清"</formula>
    </cfRule>
    <cfRule type="cellIs" priority="214" operator="equal" dxfId="1">
      <formula>"未还"</formula>
    </cfRule>
    <cfRule type="cellIs" priority="294" operator="equal" dxfId="2">
      <formula>"部分未清"</formula>
    </cfRule>
    <cfRule type="expression" priority="374" dxfId="3">
      <formula>$D9="超还"</formula>
    </cfRule>
    <cfRule type="expression" priority="454" dxfId="4">
      <formula>$D9="已清"</formula>
    </cfRule>
    <cfRule type="expression" priority="534" dxfId="5">
      <formula>$D9="部分未清"</formula>
    </cfRule>
    <cfRule type="expression" priority="614" dxfId="6">
      <formula>$D9="未还"</formula>
    </cfRule>
  </conditionalFormatting>
  <conditionalFormatting sqref="D10">
    <cfRule type="cellIs" priority="133" operator="equal" dxfId="0">
      <formula>"已清"</formula>
    </cfRule>
    <cfRule type="cellIs" priority="213" operator="equal" dxfId="1">
      <formula>"未还"</formula>
    </cfRule>
    <cfRule type="cellIs" priority="293" operator="equal" dxfId="2">
      <formula>"部分未清"</formula>
    </cfRule>
    <cfRule type="expression" priority="373" dxfId="3">
      <formula>$D10="超还"</formula>
    </cfRule>
    <cfRule type="expression" priority="453" dxfId="4">
      <formula>$D10="已清"</formula>
    </cfRule>
    <cfRule type="expression" priority="533" dxfId="5">
      <formula>$D10="部分未清"</formula>
    </cfRule>
    <cfRule type="expression" priority="613" dxfId="6">
      <formula>$D10="未还"</formula>
    </cfRule>
  </conditionalFormatting>
  <conditionalFormatting sqref="D11">
    <cfRule type="cellIs" priority="132" operator="equal" dxfId="0">
      <formula>"已清"</formula>
    </cfRule>
    <cfRule type="cellIs" priority="212" operator="equal" dxfId="1">
      <formula>"未还"</formula>
    </cfRule>
    <cfRule type="cellIs" priority="292" operator="equal" dxfId="2">
      <formula>"部分未清"</formula>
    </cfRule>
    <cfRule type="expression" priority="372" dxfId="3">
      <formula>$D11="超还"</formula>
    </cfRule>
    <cfRule type="expression" priority="452" dxfId="4">
      <formula>$D11="已清"</formula>
    </cfRule>
    <cfRule type="expression" priority="532" dxfId="5">
      <formula>$D11="部分未清"</formula>
    </cfRule>
    <cfRule type="expression" priority="612" dxfId="6">
      <formula>$D11="未还"</formula>
    </cfRule>
  </conditionalFormatting>
  <conditionalFormatting sqref="D12">
    <cfRule type="cellIs" priority="131" operator="equal" dxfId="0">
      <formula>"已清"</formula>
    </cfRule>
    <cfRule type="cellIs" priority="211" operator="equal" dxfId="1">
      <formula>"未还"</formula>
    </cfRule>
    <cfRule type="cellIs" priority="291" operator="equal" dxfId="2">
      <formula>"部分未清"</formula>
    </cfRule>
    <cfRule type="expression" priority="371" dxfId="3">
      <formula>$D12="超还"</formula>
    </cfRule>
    <cfRule type="expression" priority="451" dxfId="4">
      <formula>$D12="已清"</formula>
    </cfRule>
    <cfRule type="expression" priority="531" dxfId="5">
      <formula>$D12="部分未清"</formula>
    </cfRule>
    <cfRule type="expression" priority="611" dxfId="6">
      <formula>$D12="未还"</formula>
    </cfRule>
  </conditionalFormatting>
  <conditionalFormatting sqref="D13">
    <cfRule type="cellIs" priority="130" operator="equal" dxfId="0">
      <formula>"已清"</formula>
    </cfRule>
    <cfRule type="cellIs" priority="210" operator="equal" dxfId="1">
      <formula>"未还"</formula>
    </cfRule>
    <cfRule type="cellIs" priority="290" operator="equal" dxfId="2">
      <formula>"部分未清"</formula>
    </cfRule>
    <cfRule type="expression" priority="370" dxfId="3">
      <formula>$D13="超还"</formula>
    </cfRule>
    <cfRule type="expression" priority="450" dxfId="4">
      <formula>$D13="已清"</formula>
    </cfRule>
    <cfRule type="expression" priority="530" dxfId="5">
      <formula>$D13="部分未清"</formula>
    </cfRule>
    <cfRule type="expression" priority="610" dxfId="6">
      <formula>$D13="未还"</formula>
    </cfRule>
  </conditionalFormatting>
  <conditionalFormatting sqref="D14">
    <cfRule type="cellIs" priority="129" operator="equal" dxfId="0">
      <formula>"已清"</formula>
    </cfRule>
    <cfRule type="cellIs" priority="209" operator="equal" dxfId="1">
      <formula>"未还"</formula>
    </cfRule>
    <cfRule type="cellIs" priority="289" operator="equal" dxfId="2">
      <formula>"部分未清"</formula>
    </cfRule>
    <cfRule type="expression" priority="369" dxfId="3">
      <formula>$D14="超还"</formula>
    </cfRule>
    <cfRule type="expression" priority="449" dxfId="4">
      <formula>$D14="已清"</formula>
    </cfRule>
    <cfRule type="expression" priority="529" dxfId="5">
      <formula>$D14="部分未清"</formula>
    </cfRule>
    <cfRule type="expression" priority="609" dxfId="6">
      <formula>$D14="未还"</formula>
    </cfRule>
  </conditionalFormatting>
  <conditionalFormatting sqref="D15">
    <cfRule type="cellIs" priority="128" operator="equal" dxfId="0">
      <formula>"已清"</formula>
    </cfRule>
    <cfRule type="cellIs" priority="208" operator="equal" dxfId="1">
      <formula>"未还"</formula>
    </cfRule>
    <cfRule type="cellIs" priority="288" operator="equal" dxfId="2">
      <formula>"部分未清"</formula>
    </cfRule>
    <cfRule type="expression" priority="368" dxfId="3">
      <formula>$D15="超还"</formula>
    </cfRule>
    <cfRule type="expression" priority="448" dxfId="4">
      <formula>$D15="已清"</formula>
    </cfRule>
    <cfRule type="expression" priority="528" dxfId="5">
      <formula>$D15="部分未清"</formula>
    </cfRule>
    <cfRule type="expression" priority="608" dxfId="6">
      <formula>$D15="未还"</formula>
    </cfRule>
  </conditionalFormatting>
  <conditionalFormatting sqref="D16">
    <cfRule type="cellIs" priority="127" operator="equal" dxfId="0">
      <formula>"已清"</formula>
    </cfRule>
    <cfRule type="cellIs" priority="207" operator="equal" dxfId="1">
      <formula>"未还"</formula>
    </cfRule>
    <cfRule type="cellIs" priority="287" operator="equal" dxfId="2">
      <formula>"部分未清"</formula>
    </cfRule>
    <cfRule type="expression" priority="367" dxfId="3">
      <formula>$D16="超还"</formula>
    </cfRule>
    <cfRule type="expression" priority="447" dxfId="4">
      <formula>$D16="已清"</formula>
    </cfRule>
    <cfRule type="expression" priority="527" dxfId="5">
      <formula>$D16="部分未清"</formula>
    </cfRule>
    <cfRule type="expression" priority="607" dxfId="6">
      <formula>$D16="未还"</formula>
    </cfRule>
  </conditionalFormatting>
  <conditionalFormatting sqref="D17">
    <cfRule type="cellIs" priority="126" operator="equal" dxfId="0">
      <formula>"已清"</formula>
    </cfRule>
    <cfRule type="cellIs" priority="206" operator="equal" dxfId="1">
      <formula>"未还"</formula>
    </cfRule>
    <cfRule type="cellIs" priority="286" operator="equal" dxfId="2">
      <formula>"部分未清"</formula>
    </cfRule>
    <cfRule type="expression" priority="366" dxfId="3">
      <formula>$D17="超还"</formula>
    </cfRule>
    <cfRule type="expression" priority="446" dxfId="4">
      <formula>$D17="已清"</formula>
    </cfRule>
    <cfRule type="expression" priority="526" dxfId="5">
      <formula>$D17="部分未清"</formula>
    </cfRule>
    <cfRule type="expression" priority="606" dxfId="6">
      <formula>$D17="未还"</formula>
    </cfRule>
  </conditionalFormatting>
  <conditionalFormatting sqref="D18">
    <cfRule type="cellIs" priority="125" operator="equal" dxfId="0">
      <formula>"已清"</formula>
    </cfRule>
    <cfRule type="cellIs" priority="205" operator="equal" dxfId="1">
      <formula>"未还"</formula>
    </cfRule>
    <cfRule type="cellIs" priority="285" operator="equal" dxfId="2">
      <formula>"部分未清"</formula>
    </cfRule>
    <cfRule type="expression" priority="365" dxfId="3">
      <formula>$D18="超还"</formula>
    </cfRule>
    <cfRule type="expression" priority="445" dxfId="4">
      <formula>$D18="已清"</formula>
    </cfRule>
    <cfRule type="expression" priority="525" dxfId="5">
      <formula>$D18="部分未清"</formula>
    </cfRule>
    <cfRule type="expression" priority="605" dxfId="6">
      <formula>$D18="未还"</formula>
    </cfRule>
  </conditionalFormatting>
  <conditionalFormatting sqref="D19">
    <cfRule type="cellIs" priority="124" operator="equal" dxfId="0">
      <formula>"已清"</formula>
    </cfRule>
    <cfRule type="cellIs" priority="204" operator="equal" dxfId="1">
      <formula>"未还"</formula>
    </cfRule>
    <cfRule type="cellIs" priority="284" operator="equal" dxfId="2">
      <formula>"部分未清"</formula>
    </cfRule>
    <cfRule type="expression" priority="364" dxfId="3">
      <formula>$D19="超还"</formula>
    </cfRule>
    <cfRule type="expression" priority="444" dxfId="4">
      <formula>$D19="已清"</formula>
    </cfRule>
    <cfRule type="expression" priority="524" dxfId="5">
      <formula>$D19="部分未清"</formula>
    </cfRule>
    <cfRule type="expression" priority="604" dxfId="6">
      <formula>$D19="未还"</formula>
    </cfRule>
  </conditionalFormatting>
  <conditionalFormatting sqref="D20">
    <cfRule type="cellIs" priority="123" operator="equal" dxfId="0">
      <formula>"已清"</formula>
    </cfRule>
    <cfRule type="cellIs" priority="203" operator="equal" dxfId="1">
      <formula>"未还"</formula>
    </cfRule>
    <cfRule type="cellIs" priority="283" operator="equal" dxfId="2">
      <formula>"部分未清"</formula>
    </cfRule>
    <cfRule type="expression" priority="363" dxfId="3">
      <formula>$D20="超还"</formula>
    </cfRule>
    <cfRule type="expression" priority="443" dxfId="4">
      <formula>$D20="已清"</formula>
    </cfRule>
    <cfRule type="expression" priority="523" dxfId="5">
      <formula>$D20="部分未清"</formula>
    </cfRule>
    <cfRule type="expression" priority="603" dxfId="6">
      <formula>$D20="未还"</formula>
    </cfRule>
  </conditionalFormatting>
  <conditionalFormatting sqref="D21">
    <cfRule type="cellIs" priority="122" operator="equal" dxfId="0">
      <formula>"已清"</formula>
    </cfRule>
    <cfRule type="cellIs" priority="202" operator="equal" dxfId="1">
      <formula>"未还"</formula>
    </cfRule>
    <cfRule type="cellIs" priority="282" operator="equal" dxfId="2">
      <formula>"部分未清"</formula>
    </cfRule>
    <cfRule type="expression" priority="362" dxfId="3">
      <formula>$D21="超还"</formula>
    </cfRule>
    <cfRule type="expression" priority="442" dxfId="4">
      <formula>$D21="已清"</formula>
    </cfRule>
    <cfRule type="expression" priority="522" dxfId="5">
      <formula>$D21="部分未清"</formula>
    </cfRule>
    <cfRule type="expression" priority="602" dxfId="6">
      <formula>$D21="未还"</formula>
    </cfRule>
  </conditionalFormatting>
  <conditionalFormatting sqref="D22">
    <cfRule type="cellIs" priority="121" operator="equal" dxfId="0">
      <formula>"已清"</formula>
    </cfRule>
    <cfRule type="cellIs" priority="201" operator="equal" dxfId="1">
      <formula>"未还"</formula>
    </cfRule>
    <cfRule type="cellIs" priority="281" operator="equal" dxfId="2">
      <formula>"部分未清"</formula>
    </cfRule>
    <cfRule type="expression" priority="361" dxfId="3">
      <formula>$D22="超还"</formula>
    </cfRule>
    <cfRule type="expression" priority="441" dxfId="4">
      <formula>$D22="已清"</formula>
    </cfRule>
    <cfRule type="expression" priority="521" dxfId="5">
      <formula>$D22="部分未清"</formula>
    </cfRule>
    <cfRule type="expression" priority="601" dxfId="6">
      <formula>$D22="未还"</formula>
    </cfRule>
  </conditionalFormatting>
  <conditionalFormatting sqref="D23">
    <cfRule type="cellIs" priority="120" operator="equal" dxfId="0">
      <formula>"已清"</formula>
    </cfRule>
    <cfRule type="cellIs" priority="200" operator="equal" dxfId="1">
      <formula>"未还"</formula>
    </cfRule>
    <cfRule type="cellIs" priority="280" operator="equal" dxfId="2">
      <formula>"部分未清"</formula>
    </cfRule>
    <cfRule type="expression" priority="360" dxfId="3">
      <formula>$D23="超还"</formula>
    </cfRule>
    <cfRule type="expression" priority="440" dxfId="4">
      <formula>$D23="已清"</formula>
    </cfRule>
    <cfRule type="expression" priority="520" dxfId="5">
      <formula>$D23="部分未清"</formula>
    </cfRule>
    <cfRule type="expression" priority="600" dxfId="6">
      <formula>$D23="未还"</formula>
    </cfRule>
  </conditionalFormatting>
  <conditionalFormatting sqref="D24">
    <cfRule type="cellIs" priority="119" operator="equal" dxfId="0">
      <formula>"已清"</formula>
    </cfRule>
    <cfRule type="cellIs" priority="199" operator="equal" dxfId="1">
      <formula>"未还"</formula>
    </cfRule>
    <cfRule type="cellIs" priority="279" operator="equal" dxfId="2">
      <formula>"部分未清"</formula>
    </cfRule>
    <cfRule type="expression" priority="359" dxfId="3">
      <formula>$D24="超还"</formula>
    </cfRule>
    <cfRule type="expression" priority="439" dxfId="4">
      <formula>$D24="已清"</formula>
    </cfRule>
    <cfRule type="expression" priority="519" dxfId="5">
      <formula>$D24="部分未清"</formula>
    </cfRule>
    <cfRule type="expression" priority="599" dxfId="6">
      <formula>$D24="未还"</formula>
    </cfRule>
  </conditionalFormatting>
  <conditionalFormatting sqref="D25">
    <cfRule type="cellIs" priority="118" operator="equal" dxfId="0">
      <formula>"已清"</formula>
    </cfRule>
    <cfRule type="cellIs" priority="198" operator="equal" dxfId="1">
      <formula>"未还"</formula>
    </cfRule>
    <cfRule type="cellIs" priority="278" operator="equal" dxfId="2">
      <formula>"部分未清"</formula>
    </cfRule>
    <cfRule type="expression" priority="358" dxfId="3">
      <formula>$D25="超还"</formula>
    </cfRule>
    <cfRule type="expression" priority="438" dxfId="4">
      <formula>$D25="已清"</formula>
    </cfRule>
    <cfRule type="expression" priority="518" dxfId="5">
      <formula>$D25="部分未清"</formula>
    </cfRule>
    <cfRule type="expression" priority="598" dxfId="6">
      <formula>$D25="未还"</formula>
    </cfRule>
  </conditionalFormatting>
  <conditionalFormatting sqref="D26">
    <cfRule type="cellIs" priority="117" operator="equal" dxfId="0">
      <formula>"已清"</formula>
    </cfRule>
    <cfRule type="cellIs" priority="197" operator="equal" dxfId="1">
      <formula>"未还"</formula>
    </cfRule>
    <cfRule type="cellIs" priority="277" operator="equal" dxfId="2">
      <formula>"部分未清"</formula>
    </cfRule>
    <cfRule type="expression" priority="357" dxfId="3">
      <formula>$D26="超还"</formula>
    </cfRule>
    <cfRule type="expression" priority="437" dxfId="4">
      <formula>$D26="已清"</formula>
    </cfRule>
    <cfRule type="expression" priority="517" dxfId="5">
      <formula>$D26="部分未清"</formula>
    </cfRule>
    <cfRule type="expression" priority="597" dxfId="6">
      <formula>$D26="未还"</formula>
    </cfRule>
  </conditionalFormatting>
  <conditionalFormatting sqref="D27">
    <cfRule type="cellIs" priority="116" operator="equal" dxfId="0">
      <formula>"已清"</formula>
    </cfRule>
    <cfRule type="cellIs" priority="196" operator="equal" dxfId="1">
      <formula>"未还"</formula>
    </cfRule>
    <cfRule type="cellIs" priority="276" operator="equal" dxfId="2">
      <formula>"部分未清"</formula>
    </cfRule>
    <cfRule type="expression" priority="356" dxfId="3">
      <formula>$D27="超还"</formula>
    </cfRule>
    <cfRule type="expression" priority="436" dxfId="4">
      <formula>$D27="已清"</formula>
    </cfRule>
    <cfRule type="expression" priority="516" dxfId="5">
      <formula>$D27="部分未清"</formula>
    </cfRule>
    <cfRule type="expression" priority="596" dxfId="6">
      <formula>$D27="未还"</formula>
    </cfRule>
  </conditionalFormatting>
  <conditionalFormatting sqref="D28">
    <cfRule type="cellIs" priority="115" operator="equal" dxfId="0">
      <formula>"已清"</formula>
    </cfRule>
    <cfRule type="cellIs" priority="195" operator="equal" dxfId="1">
      <formula>"未还"</formula>
    </cfRule>
    <cfRule type="cellIs" priority="275" operator="equal" dxfId="2">
      <formula>"部分未清"</formula>
    </cfRule>
    <cfRule type="expression" priority="355" dxfId="3">
      <formula>$D28="超还"</formula>
    </cfRule>
    <cfRule type="expression" priority="435" dxfId="4">
      <formula>$D28="已清"</formula>
    </cfRule>
    <cfRule type="expression" priority="515" dxfId="5">
      <formula>$D28="部分未清"</formula>
    </cfRule>
    <cfRule type="expression" priority="595" dxfId="6">
      <formula>$D28="未还"</formula>
    </cfRule>
  </conditionalFormatting>
  <conditionalFormatting sqref="D29">
    <cfRule type="cellIs" priority="114" operator="equal" dxfId="0">
      <formula>"已清"</formula>
    </cfRule>
    <cfRule type="cellIs" priority="194" operator="equal" dxfId="1">
      <formula>"未还"</formula>
    </cfRule>
    <cfRule type="cellIs" priority="274" operator="equal" dxfId="2">
      <formula>"部分未清"</formula>
    </cfRule>
    <cfRule type="expression" priority="354" dxfId="3">
      <formula>$D29="超还"</formula>
    </cfRule>
    <cfRule type="expression" priority="434" dxfId="4">
      <formula>$D29="已清"</formula>
    </cfRule>
    <cfRule type="expression" priority="514" dxfId="5">
      <formula>$D29="部分未清"</formula>
    </cfRule>
    <cfRule type="expression" priority="594" dxfId="6">
      <formula>$D29="未还"</formula>
    </cfRule>
  </conditionalFormatting>
  <conditionalFormatting sqref="D30">
    <cfRule type="cellIs" priority="113" operator="equal" dxfId="0">
      <formula>"已清"</formula>
    </cfRule>
    <cfRule type="cellIs" priority="193" operator="equal" dxfId="1">
      <formula>"未还"</formula>
    </cfRule>
    <cfRule type="cellIs" priority="273" operator="equal" dxfId="2">
      <formula>"部分未清"</formula>
    </cfRule>
    <cfRule type="expression" priority="353" dxfId="3">
      <formula>$D30="超还"</formula>
    </cfRule>
    <cfRule type="expression" priority="433" dxfId="4">
      <formula>$D30="已清"</formula>
    </cfRule>
    <cfRule type="expression" priority="513" dxfId="5">
      <formula>$D30="部分未清"</formula>
    </cfRule>
    <cfRule type="expression" priority="593" dxfId="6">
      <formula>$D30="未还"</formula>
    </cfRule>
  </conditionalFormatting>
  <conditionalFormatting sqref="D31">
    <cfRule type="cellIs" priority="112" operator="equal" dxfId="0">
      <formula>"已清"</formula>
    </cfRule>
    <cfRule type="cellIs" priority="192" operator="equal" dxfId="1">
      <formula>"未还"</formula>
    </cfRule>
    <cfRule type="cellIs" priority="272" operator="equal" dxfId="2">
      <formula>"部分未清"</formula>
    </cfRule>
    <cfRule type="expression" priority="352" dxfId="3">
      <formula>$D31="超还"</formula>
    </cfRule>
    <cfRule type="expression" priority="432" dxfId="4">
      <formula>$D31="已清"</formula>
    </cfRule>
    <cfRule type="expression" priority="512" dxfId="5">
      <formula>$D31="部分未清"</formula>
    </cfRule>
    <cfRule type="expression" priority="592" dxfId="6">
      <formula>$D31="未还"</formula>
    </cfRule>
  </conditionalFormatting>
  <conditionalFormatting sqref="D32">
    <cfRule type="cellIs" priority="111" operator="equal" dxfId="0">
      <formula>"已清"</formula>
    </cfRule>
    <cfRule type="cellIs" priority="191" operator="equal" dxfId="1">
      <formula>"未还"</formula>
    </cfRule>
    <cfRule type="cellIs" priority="271" operator="equal" dxfId="2">
      <formula>"部分未清"</formula>
    </cfRule>
    <cfRule type="expression" priority="351" dxfId="3">
      <formula>$D32="超还"</formula>
    </cfRule>
    <cfRule type="expression" priority="431" dxfId="4">
      <formula>$D32="已清"</formula>
    </cfRule>
    <cfRule type="expression" priority="511" dxfId="5">
      <formula>$D32="部分未清"</formula>
    </cfRule>
    <cfRule type="expression" priority="591" dxfId="6">
      <formula>$D32="未还"</formula>
    </cfRule>
  </conditionalFormatting>
  <conditionalFormatting sqref="D33">
    <cfRule type="cellIs" priority="110" operator="equal" dxfId="0">
      <formula>"已清"</formula>
    </cfRule>
    <cfRule type="cellIs" priority="190" operator="equal" dxfId="1">
      <formula>"未还"</formula>
    </cfRule>
    <cfRule type="cellIs" priority="270" operator="equal" dxfId="2">
      <formula>"部分未清"</formula>
    </cfRule>
    <cfRule type="expression" priority="350" dxfId="3">
      <formula>$D33="超还"</formula>
    </cfRule>
    <cfRule type="expression" priority="430" dxfId="4">
      <formula>$D33="已清"</formula>
    </cfRule>
    <cfRule type="expression" priority="510" dxfId="5">
      <formula>$D33="部分未清"</formula>
    </cfRule>
    <cfRule type="expression" priority="590" dxfId="6">
      <formula>$D33="未还"</formula>
    </cfRule>
  </conditionalFormatting>
  <conditionalFormatting sqref="D34">
    <cfRule type="cellIs" priority="109" operator="equal" dxfId="0">
      <formula>"已清"</formula>
    </cfRule>
    <cfRule type="cellIs" priority="189" operator="equal" dxfId="1">
      <formula>"未还"</formula>
    </cfRule>
    <cfRule type="cellIs" priority="269" operator="equal" dxfId="2">
      <formula>"部分未清"</formula>
    </cfRule>
    <cfRule type="expression" priority="349" dxfId="3">
      <formula>$D34="超还"</formula>
    </cfRule>
    <cfRule type="expression" priority="429" dxfId="4">
      <formula>$D34="已清"</formula>
    </cfRule>
    <cfRule type="expression" priority="509" dxfId="5">
      <formula>$D34="部分未清"</formula>
    </cfRule>
    <cfRule type="expression" priority="589" dxfId="6">
      <formula>$D34="未还"</formula>
    </cfRule>
  </conditionalFormatting>
  <conditionalFormatting sqref="D35">
    <cfRule type="cellIs" priority="108" operator="equal" dxfId="0">
      <formula>"已清"</formula>
    </cfRule>
    <cfRule type="cellIs" priority="188" operator="equal" dxfId="1">
      <formula>"未还"</formula>
    </cfRule>
    <cfRule type="cellIs" priority="268" operator="equal" dxfId="2">
      <formula>"部分未清"</formula>
    </cfRule>
    <cfRule type="expression" priority="348" dxfId="3">
      <formula>$D35="超还"</formula>
    </cfRule>
    <cfRule type="expression" priority="428" dxfId="4">
      <formula>$D35="已清"</formula>
    </cfRule>
    <cfRule type="expression" priority="508" dxfId="5">
      <formula>$D35="部分未清"</formula>
    </cfRule>
    <cfRule type="expression" priority="588" dxfId="6">
      <formula>$D35="未还"</formula>
    </cfRule>
  </conditionalFormatting>
  <conditionalFormatting sqref="D36">
    <cfRule type="cellIs" priority="107" operator="equal" dxfId="0">
      <formula>"已清"</formula>
    </cfRule>
    <cfRule type="cellIs" priority="187" operator="equal" dxfId="1">
      <formula>"未还"</formula>
    </cfRule>
    <cfRule type="cellIs" priority="267" operator="equal" dxfId="2">
      <formula>"部分未清"</formula>
    </cfRule>
    <cfRule type="expression" priority="347" dxfId="3">
      <formula>$D36="超还"</formula>
    </cfRule>
    <cfRule type="expression" priority="427" dxfId="4">
      <formula>$D36="已清"</formula>
    </cfRule>
    <cfRule type="expression" priority="507" dxfId="5">
      <formula>$D36="部分未清"</formula>
    </cfRule>
    <cfRule type="expression" priority="587" dxfId="6">
      <formula>$D36="未还"</formula>
    </cfRule>
  </conditionalFormatting>
  <conditionalFormatting sqref="D37">
    <cfRule type="cellIs" priority="106" operator="equal" dxfId="0">
      <formula>"已清"</formula>
    </cfRule>
    <cfRule type="cellIs" priority="186" operator="equal" dxfId="1">
      <formula>"未还"</formula>
    </cfRule>
    <cfRule type="cellIs" priority="266" operator="equal" dxfId="2">
      <formula>"部分未清"</formula>
    </cfRule>
    <cfRule type="expression" priority="346" dxfId="3">
      <formula>$D37="超还"</formula>
    </cfRule>
    <cfRule type="expression" priority="426" dxfId="4">
      <formula>$D37="已清"</formula>
    </cfRule>
    <cfRule type="expression" priority="506" dxfId="5">
      <formula>$D37="部分未清"</formula>
    </cfRule>
    <cfRule type="expression" priority="586" dxfId="6">
      <formula>$D37="未还"</formula>
    </cfRule>
  </conditionalFormatting>
  <conditionalFormatting sqref="D38">
    <cfRule type="cellIs" priority="105" operator="equal" dxfId="0">
      <formula>"已清"</formula>
    </cfRule>
    <cfRule type="cellIs" priority="185" operator="equal" dxfId="1">
      <formula>"未还"</formula>
    </cfRule>
    <cfRule type="cellIs" priority="265" operator="equal" dxfId="2">
      <formula>"部分未清"</formula>
    </cfRule>
    <cfRule type="expression" priority="345" dxfId="3">
      <formula>$D38="超还"</formula>
    </cfRule>
    <cfRule type="expression" priority="425" dxfId="4">
      <formula>$D38="已清"</formula>
    </cfRule>
    <cfRule type="expression" priority="505" dxfId="5">
      <formula>$D38="部分未清"</formula>
    </cfRule>
    <cfRule type="expression" priority="585" dxfId="6">
      <formula>$D38="未还"</formula>
    </cfRule>
  </conditionalFormatting>
  <conditionalFormatting sqref="D39">
    <cfRule type="cellIs" priority="104" operator="equal" dxfId="0">
      <formula>"已清"</formula>
    </cfRule>
    <cfRule type="cellIs" priority="184" operator="equal" dxfId="1">
      <formula>"未还"</formula>
    </cfRule>
    <cfRule type="cellIs" priority="264" operator="equal" dxfId="2">
      <formula>"部分未清"</formula>
    </cfRule>
    <cfRule type="expression" priority="344" dxfId="3">
      <formula>$D39="超还"</formula>
    </cfRule>
    <cfRule type="expression" priority="424" dxfId="4">
      <formula>$D39="已清"</formula>
    </cfRule>
    <cfRule type="expression" priority="504" dxfId="5">
      <formula>$D39="部分未清"</formula>
    </cfRule>
    <cfRule type="expression" priority="584" dxfId="6">
      <formula>$D39="未还"</formula>
    </cfRule>
  </conditionalFormatting>
  <conditionalFormatting sqref="D40">
    <cfRule type="cellIs" priority="103" operator="equal" dxfId="0">
      <formula>"已清"</formula>
    </cfRule>
    <cfRule type="cellIs" priority="183" operator="equal" dxfId="1">
      <formula>"未还"</formula>
    </cfRule>
    <cfRule type="cellIs" priority="263" operator="equal" dxfId="2">
      <formula>"部分未清"</formula>
    </cfRule>
    <cfRule type="expression" priority="343" dxfId="3">
      <formula>$D40="超还"</formula>
    </cfRule>
    <cfRule type="expression" priority="423" dxfId="4">
      <formula>$D40="已清"</formula>
    </cfRule>
    <cfRule type="expression" priority="503" dxfId="5">
      <formula>$D40="部分未清"</formula>
    </cfRule>
    <cfRule type="expression" priority="583" dxfId="6">
      <formula>$D40="未还"</formula>
    </cfRule>
  </conditionalFormatting>
  <conditionalFormatting sqref="D41">
    <cfRule type="cellIs" priority="102" operator="equal" dxfId="0">
      <formula>"已清"</formula>
    </cfRule>
    <cfRule type="cellIs" priority="182" operator="equal" dxfId="1">
      <formula>"未还"</formula>
    </cfRule>
    <cfRule type="cellIs" priority="262" operator="equal" dxfId="2">
      <formula>"部分未清"</formula>
    </cfRule>
    <cfRule type="expression" priority="342" dxfId="3">
      <formula>$D41="超还"</formula>
    </cfRule>
    <cfRule type="expression" priority="422" dxfId="4">
      <formula>$D41="已清"</formula>
    </cfRule>
    <cfRule type="expression" priority="502" dxfId="5">
      <formula>$D41="部分未清"</formula>
    </cfRule>
    <cfRule type="expression" priority="582" dxfId="6">
      <formula>$D41="未还"</formula>
    </cfRule>
  </conditionalFormatting>
  <conditionalFormatting sqref="D42">
    <cfRule type="cellIs" priority="101" operator="equal" dxfId="0">
      <formula>"已清"</formula>
    </cfRule>
    <cfRule type="cellIs" priority="181" operator="equal" dxfId="1">
      <formula>"未还"</formula>
    </cfRule>
    <cfRule type="cellIs" priority="261" operator="equal" dxfId="2">
      <formula>"部分未清"</formula>
    </cfRule>
    <cfRule type="expression" priority="341" dxfId="3">
      <formula>$D42="超还"</formula>
    </cfRule>
    <cfRule type="expression" priority="421" dxfId="4">
      <formula>$D42="已清"</formula>
    </cfRule>
    <cfRule type="expression" priority="501" dxfId="5">
      <formula>$D42="部分未清"</formula>
    </cfRule>
    <cfRule type="expression" priority="581" dxfId="6">
      <formula>$D42="未还"</formula>
    </cfRule>
  </conditionalFormatting>
  <conditionalFormatting sqref="D43">
    <cfRule type="cellIs" priority="100" operator="equal" dxfId="0">
      <formula>"已清"</formula>
    </cfRule>
    <cfRule type="cellIs" priority="180" operator="equal" dxfId="1">
      <formula>"未还"</formula>
    </cfRule>
    <cfRule type="cellIs" priority="260" operator="equal" dxfId="2">
      <formula>"部分未清"</formula>
    </cfRule>
    <cfRule type="expression" priority="340" dxfId="3">
      <formula>$D43="超还"</formula>
    </cfRule>
    <cfRule type="expression" priority="420" dxfId="4">
      <formula>$D43="已清"</formula>
    </cfRule>
    <cfRule type="expression" priority="500" dxfId="5">
      <formula>$D43="部分未清"</formula>
    </cfRule>
    <cfRule type="expression" priority="580" dxfId="6">
      <formula>$D43="未还"</formula>
    </cfRule>
  </conditionalFormatting>
  <conditionalFormatting sqref="D44">
    <cfRule type="cellIs" priority="99" operator="equal" dxfId="0">
      <formula>"已清"</formula>
    </cfRule>
    <cfRule type="cellIs" priority="179" operator="equal" dxfId="1">
      <formula>"未还"</formula>
    </cfRule>
    <cfRule type="cellIs" priority="259" operator="equal" dxfId="2">
      <formula>"部分未清"</formula>
    </cfRule>
    <cfRule type="expression" priority="339" dxfId="3">
      <formula>$D44="超还"</formula>
    </cfRule>
    <cfRule type="expression" priority="419" dxfId="4">
      <formula>$D44="已清"</formula>
    </cfRule>
    <cfRule type="expression" priority="499" dxfId="5">
      <formula>$D44="部分未清"</formula>
    </cfRule>
    <cfRule type="expression" priority="579" dxfId="6">
      <formula>$D44="未还"</formula>
    </cfRule>
  </conditionalFormatting>
  <conditionalFormatting sqref="D45">
    <cfRule type="cellIs" priority="98" operator="equal" dxfId="0">
      <formula>"已清"</formula>
    </cfRule>
    <cfRule type="cellIs" priority="178" operator="equal" dxfId="1">
      <formula>"未还"</formula>
    </cfRule>
    <cfRule type="cellIs" priority="258" operator="equal" dxfId="2">
      <formula>"部分未清"</formula>
    </cfRule>
    <cfRule type="expression" priority="338" dxfId="3">
      <formula>$D45="超还"</formula>
    </cfRule>
    <cfRule type="expression" priority="418" dxfId="4">
      <formula>$D45="已清"</formula>
    </cfRule>
    <cfRule type="expression" priority="498" dxfId="5">
      <formula>$D45="部分未清"</formula>
    </cfRule>
    <cfRule type="expression" priority="578" dxfId="6">
      <formula>$D45="未还"</formula>
    </cfRule>
  </conditionalFormatting>
  <conditionalFormatting sqref="D46">
    <cfRule type="cellIs" priority="97" operator="equal" dxfId="0">
      <formula>"已清"</formula>
    </cfRule>
    <cfRule type="cellIs" priority="177" operator="equal" dxfId="1">
      <formula>"未还"</formula>
    </cfRule>
    <cfRule type="cellIs" priority="257" operator="equal" dxfId="2">
      <formula>"部分未清"</formula>
    </cfRule>
    <cfRule type="expression" priority="337" dxfId="3">
      <formula>$D46="超还"</formula>
    </cfRule>
    <cfRule type="expression" priority="417" dxfId="4">
      <formula>$D46="已清"</formula>
    </cfRule>
    <cfRule type="expression" priority="497" dxfId="5">
      <formula>$D46="部分未清"</formula>
    </cfRule>
    <cfRule type="expression" priority="577" dxfId="6">
      <formula>$D46="未还"</formula>
    </cfRule>
  </conditionalFormatting>
  <conditionalFormatting sqref="D47">
    <cfRule type="cellIs" priority="96" operator="equal" dxfId="0">
      <formula>"已清"</formula>
    </cfRule>
    <cfRule type="cellIs" priority="176" operator="equal" dxfId="1">
      <formula>"未还"</formula>
    </cfRule>
    <cfRule type="cellIs" priority="256" operator="equal" dxfId="2">
      <formula>"部分未清"</formula>
    </cfRule>
    <cfRule type="expression" priority="336" dxfId="3">
      <formula>$D47="超还"</formula>
    </cfRule>
    <cfRule type="expression" priority="416" dxfId="4">
      <formula>$D47="已清"</formula>
    </cfRule>
    <cfRule type="expression" priority="496" dxfId="5">
      <formula>$D47="部分未清"</formula>
    </cfRule>
    <cfRule type="expression" priority="576" dxfId="6">
      <formula>$D47="未还"</formula>
    </cfRule>
  </conditionalFormatting>
  <conditionalFormatting sqref="D48">
    <cfRule type="cellIs" priority="95" operator="equal" dxfId="0">
      <formula>"已清"</formula>
    </cfRule>
    <cfRule type="cellIs" priority="175" operator="equal" dxfId="1">
      <formula>"未还"</formula>
    </cfRule>
    <cfRule type="cellIs" priority="255" operator="equal" dxfId="2">
      <formula>"部分未清"</formula>
    </cfRule>
    <cfRule type="expression" priority="335" dxfId="3">
      <formula>$D48="超还"</formula>
    </cfRule>
    <cfRule type="expression" priority="415" dxfId="4">
      <formula>$D48="已清"</formula>
    </cfRule>
    <cfRule type="expression" priority="495" dxfId="5">
      <formula>$D48="部分未清"</formula>
    </cfRule>
    <cfRule type="expression" priority="575" dxfId="6">
      <formula>$D48="未还"</formula>
    </cfRule>
  </conditionalFormatting>
  <conditionalFormatting sqref="D49">
    <cfRule type="cellIs" priority="94" operator="equal" dxfId="0">
      <formula>"已清"</formula>
    </cfRule>
    <cfRule type="cellIs" priority="174" operator="equal" dxfId="1">
      <formula>"未还"</formula>
    </cfRule>
    <cfRule type="cellIs" priority="254" operator="equal" dxfId="2">
      <formula>"部分未清"</formula>
    </cfRule>
    <cfRule type="expression" priority="334" dxfId="3">
      <formula>$D49="超还"</formula>
    </cfRule>
    <cfRule type="expression" priority="414" dxfId="4">
      <formula>$D49="已清"</formula>
    </cfRule>
    <cfRule type="expression" priority="494" dxfId="5">
      <formula>$D49="部分未清"</formula>
    </cfRule>
    <cfRule type="expression" priority="574" dxfId="6">
      <formula>$D49="未还"</formula>
    </cfRule>
  </conditionalFormatting>
  <conditionalFormatting sqref="D50">
    <cfRule type="cellIs" priority="93" operator="equal" dxfId="0">
      <formula>"已清"</formula>
    </cfRule>
    <cfRule type="cellIs" priority="173" operator="equal" dxfId="1">
      <formula>"未还"</formula>
    </cfRule>
    <cfRule type="cellIs" priority="253" operator="equal" dxfId="2">
      <formula>"部分未清"</formula>
    </cfRule>
    <cfRule type="expression" priority="333" dxfId="3">
      <formula>$D50="超还"</formula>
    </cfRule>
    <cfRule type="expression" priority="413" dxfId="4">
      <formula>$D50="已清"</formula>
    </cfRule>
    <cfRule type="expression" priority="493" dxfId="5">
      <formula>$D50="部分未清"</formula>
    </cfRule>
    <cfRule type="expression" priority="573" dxfId="6">
      <formula>$D50="未还"</formula>
    </cfRule>
  </conditionalFormatting>
  <conditionalFormatting sqref="D51">
    <cfRule type="cellIs" priority="92" operator="equal" dxfId="0">
      <formula>"已清"</formula>
    </cfRule>
    <cfRule type="cellIs" priority="172" operator="equal" dxfId="1">
      <formula>"未还"</formula>
    </cfRule>
    <cfRule type="cellIs" priority="252" operator="equal" dxfId="2">
      <formula>"部分未清"</formula>
    </cfRule>
    <cfRule type="expression" priority="332" dxfId="3">
      <formula>$D51="超还"</formula>
    </cfRule>
    <cfRule type="expression" priority="412" dxfId="4">
      <formula>$D51="已清"</formula>
    </cfRule>
    <cfRule type="expression" priority="492" dxfId="5">
      <formula>$D51="部分未清"</formula>
    </cfRule>
    <cfRule type="expression" priority="572" dxfId="6">
      <formula>$D51="未还"</formula>
    </cfRule>
  </conditionalFormatting>
  <conditionalFormatting sqref="D52">
    <cfRule type="cellIs" priority="91" operator="equal" dxfId="0">
      <formula>"已清"</formula>
    </cfRule>
    <cfRule type="cellIs" priority="171" operator="equal" dxfId="1">
      <formula>"未还"</formula>
    </cfRule>
    <cfRule type="cellIs" priority="251" operator="equal" dxfId="2">
      <formula>"部分未清"</formula>
    </cfRule>
    <cfRule type="expression" priority="331" dxfId="3">
      <formula>$D52="超还"</formula>
    </cfRule>
    <cfRule type="expression" priority="411" dxfId="4">
      <formula>$D52="已清"</formula>
    </cfRule>
    <cfRule type="expression" priority="491" dxfId="5">
      <formula>$D52="部分未清"</formula>
    </cfRule>
    <cfRule type="expression" priority="571" dxfId="6">
      <formula>$D52="未还"</formula>
    </cfRule>
  </conditionalFormatting>
  <conditionalFormatting sqref="D53">
    <cfRule type="cellIs" priority="90" operator="equal" dxfId="0">
      <formula>"已清"</formula>
    </cfRule>
    <cfRule type="cellIs" priority="170" operator="equal" dxfId="1">
      <formula>"未还"</formula>
    </cfRule>
    <cfRule type="cellIs" priority="250" operator="equal" dxfId="2">
      <formula>"部分未清"</formula>
    </cfRule>
    <cfRule type="expression" priority="330" dxfId="3">
      <formula>$D53="超还"</formula>
    </cfRule>
    <cfRule type="expression" priority="410" dxfId="4">
      <formula>$D53="已清"</formula>
    </cfRule>
    <cfRule type="expression" priority="490" dxfId="5">
      <formula>$D53="部分未清"</formula>
    </cfRule>
    <cfRule type="expression" priority="570" dxfId="6">
      <formula>$D53="未还"</formula>
    </cfRule>
  </conditionalFormatting>
  <conditionalFormatting sqref="D54">
    <cfRule type="cellIs" priority="89" operator="equal" dxfId="0">
      <formula>"已清"</formula>
    </cfRule>
    <cfRule type="cellIs" priority="169" operator="equal" dxfId="1">
      <formula>"未还"</formula>
    </cfRule>
    <cfRule type="cellIs" priority="249" operator="equal" dxfId="2">
      <formula>"部分未清"</formula>
    </cfRule>
    <cfRule type="expression" priority="329" dxfId="3">
      <formula>$D54="超还"</formula>
    </cfRule>
    <cfRule type="expression" priority="409" dxfId="4">
      <formula>$D54="已清"</formula>
    </cfRule>
    <cfRule type="expression" priority="489" dxfId="5">
      <formula>$D54="部分未清"</formula>
    </cfRule>
    <cfRule type="expression" priority="569" dxfId="6">
      <formula>$D54="未还"</formula>
    </cfRule>
  </conditionalFormatting>
  <conditionalFormatting sqref="D55">
    <cfRule type="cellIs" priority="88" operator="equal" dxfId="0">
      <formula>"已清"</formula>
    </cfRule>
    <cfRule type="cellIs" priority="168" operator="equal" dxfId="1">
      <formula>"未还"</formula>
    </cfRule>
    <cfRule type="cellIs" priority="248" operator="equal" dxfId="2">
      <formula>"部分未清"</formula>
    </cfRule>
    <cfRule type="expression" priority="328" dxfId="3">
      <formula>$D55="超还"</formula>
    </cfRule>
    <cfRule type="expression" priority="408" dxfId="4">
      <formula>$D55="已清"</formula>
    </cfRule>
    <cfRule type="expression" priority="488" dxfId="5">
      <formula>$D55="部分未清"</formula>
    </cfRule>
    <cfRule type="expression" priority="568" dxfId="6">
      <formula>$D55="未还"</formula>
    </cfRule>
  </conditionalFormatting>
  <conditionalFormatting sqref="D56">
    <cfRule type="cellIs" priority="87" operator="equal" dxfId="0">
      <formula>"已清"</formula>
    </cfRule>
    <cfRule type="cellIs" priority="167" operator="equal" dxfId="1">
      <formula>"未还"</formula>
    </cfRule>
    <cfRule type="cellIs" priority="247" operator="equal" dxfId="2">
      <formula>"部分未清"</formula>
    </cfRule>
    <cfRule type="expression" priority="327" dxfId="3">
      <formula>$D56="超还"</formula>
    </cfRule>
    <cfRule type="expression" priority="407" dxfId="4">
      <formula>$D56="已清"</formula>
    </cfRule>
    <cfRule type="expression" priority="487" dxfId="5">
      <formula>$D56="部分未清"</formula>
    </cfRule>
    <cfRule type="expression" priority="567" dxfId="6">
      <formula>$D56="未还"</formula>
    </cfRule>
  </conditionalFormatting>
  <conditionalFormatting sqref="D57">
    <cfRule type="cellIs" priority="86" operator="equal" dxfId="0">
      <formula>"已清"</formula>
    </cfRule>
    <cfRule type="cellIs" priority="166" operator="equal" dxfId="1">
      <formula>"未还"</formula>
    </cfRule>
    <cfRule type="cellIs" priority="246" operator="equal" dxfId="2">
      <formula>"部分未清"</formula>
    </cfRule>
    <cfRule type="expression" priority="326" dxfId="3">
      <formula>$D57="超还"</formula>
    </cfRule>
    <cfRule type="expression" priority="406" dxfId="4">
      <formula>$D57="已清"</formula>
    </cfRule>
    <cfRule type="expression" priority="486" dxfId="5">
      <formula>$D57="部分未清"</formula>
    </cfRule>
    <cfRule type="expression" priority="566" dxfId="6">
      <formula>$D57="未还"</formula>
    </cfRule>
  </conditionalFormatting>
  <conditionalFormatting sqref="D58">
    <cfRule type="cellIs" priority="85" operator="equal" dxfId="0">
      <formula>"已清"</formula>
    </cfRule>
    <cfRule type="cellIs" priority="165" operator="equal" dxfId="1">
      <formula>"未还"</formula>
    </cfRule>
    <cfRule type="cellIs" priority="245" operator="equal" dxfId="2">
      <formula>"部分未清"</formula>
    </cfRule>
    <cfRule type="expression" priority="325" dxfId="3">
      <formula>$D58="超还"</formula>
    </cfRule>
    <cfRule type="expression" priority="405" dxfId="4">
      <formula>$D58="已清"</formula>
    </cfRule>
    <cfRule type="expression" priority="485" dxfId="5">
      <formula>$D58="部分未清"</formula>
    </cfRule>
    <cfRule type="expression" priority="565" dxfId="6">
      <formula>$D58="未还"</formula>
    </cfRule>
  </conditionalFormatting>
  <conditionalFormatting sqref="D59">
    <cfRule type="cellIs" priority="84" operator="equal" dxfId="0">
      <formula>"已清"</formula>
    </cfRule>
    <cfRule type="cellIs" priority="164" operator="equal" dxfId="1">
      <formula>"未还"</formula>
    </cfRule>
    <cfRule type="cellIs" priority="244" operator="equal" dxfId="2">
      <formula>"部分未清"</formula>
    </cfRule>
    <cfRule type="expression" priority="324" dxfId="3">
      <formula>$D59="超还"</formula>
    </cfRule>
    <cfRule type="expression" priority="404" dxfId="4">
      <formula>$D59="已清"</formula>
    </cfRule>
    <cfRule type="expression" priority="484" dxfId="5">
      <formula>$D59="部分未清"</formula>
    </cfRule>
    <cfRule type="expression" priority="564" dxfId="6">
      <formula>$D59="未还"</formula>
    </cfRule>
  </conditionalFormatting>
  <conditionalFormatting sqref="D60">
    <cfRule type="cellIs" priority="83" operator="equal" dxfId="0">
      <formula>"已清"</formula>
    </cfRule>
    <cfRule type="cellIs" priority="163" operator="equal" dxfId="1">
      <formula>"未还"</formula>
    </cfRule>
    <cfRule type="cellIs" priority="243" operator="equal" dxfId="2">
      <formula>"部分未清"</formula>
    </cfRule>
    <cfRule type="expression" priority="323" dxfId="3">
      <formula>$D60="超还"</formula>
    </cfRule>
    <cfRule type="expression" priority="403" dxfId="4">
      <formula>$D60="已清"</formula>
    </cfRule>
    <cfRule type="expression" priority="483" dxfId="5">
      <formula>$D60="部分未清"</formula>
    </cfRule>
    <cfRule type="expression" priority="563" dxfId="6">
      <formula>$D60="未还"</formula>
    </cfRule>
  </conditionalFormatting>
  <conditionalFormatting sqref="D61">
    <cfRule type="cellIs" priority="82" operator="equal" dxfId="0">
      <formula>"已清"</formula>
    </cfRule>
    <cfRule type="cellIs" priority="162" operator="equal" dxfId="1">
      <formula>"未还"</formula>
    </cfRule>
    <cfRule type="cellIs" priority="242" operator="equal" dxfId="2">
      <formula>"部分未清"</formula>
    </cfRule>
    <cfRule type="expression" priority="322" dxfId="3">
      <formula>$D61="超还"</formula>
    </cfRule>
    <cfRule type="expression" priority="402" dxfId="4">
      <formula>$D61="已清"</formula>
    </cfRule>
    <cfRule type="expression" priority="482" dxfId="5">
      <formula>$D61="部分未清"</formula>
    </cfRule>
    <cfRule type="expression" priority="562" dxfId="6">
      <formula>$D61="未还"</formula>
    </cfRule>
  </conditionalFormatting>
  <conditionalFormatting sqref="D62">
    <cfRule type="cellIs" priority="81" operator="equal" dxfId="0">
      <formula>"已清"</formula>
    </cfRule>
    <cfRule type="cellIs" priority="161" operator="equal" dxfId="1">
      <formula>"未还"</formula>
    </cfRule>
    <cfRule type="cellIs" priority="241" operator="equal" dxfId="2">
      <formula>"部分未清"</formula>
    </cfRule>
    <cfRule type="expression" priority="321" dxfId="3">
      <formula>$D62="超还"</formula>
    </cfRule>
    <cfRule type="expression" priority="401" dxfId="4">
      <formula>$D62="已清"</formula>
    </cfRule>
    <cfRule type="expression" priority="481" dxfId="5">
      <formula>$D62="部分未清"</formula>
    </cfRule>
    <cfRule type="expression" priority="561" dxfId="6">
      <formula>$D62="未还"</formula>
    </cfRule>
  </conditionalFormatting>
  <conditionalFormatting sqref="D63">
    <cfRule type="cellIs" priority="80" operator="equal" dxfId="0">
      <formula>"已清"</formula>
    </cfRule>
    <cfRule type="cellIs" priority="160" operator="equal" dxfId="1">
      <formula>"未还"</formula>
    </cfRule>
    <cfRule type="cellIs" priority="240" operator="equal" dxfId="2">
      <formula>"部分未清"</formula>
    </cfRule>
    <cfRule type="expression" priority="320" dxfId="3">
      <formula>$D63="超还"</formula>
    </cfRule>
    <cfRule type="expression" priority="400" dxfId="4">
      <formula>$D63="已清"</formula>
    </cfRule>
    <cfRule type="expression" priority="480" dxfId="5">
      <formula>$D63="部分未清"</formula>
    </cfRule>
    <cfRule type="expression" priority="560" dxfId="6">
      <formula>$D63="未还"</formula>
    </cfRule>
  </conditionalFormatting>
  <conditionalFormatting sqref="D64">
    <cfRule type="cellIs" priority="79" operator="equal" dxfId="0">
      <formula>"已清"</formula>
    </cfRule>
    <cfRule type="cellIs" priority="159" operator="equal" dxfId="1">
      <formula>"未还"</formula>
    </cfRule>
    <cfRule type="cellIs" priority="239" operator="equal" dxfId="2">
      <formula>"部分未清"</formula>
    </cfRule>
    <cfRule type="expression" priority="319" dxfId="3">
      <formula>$D64="超还"</formula>
    </cfRule>
    <cfRule type="expression" priority="399" dxfId="4">
      <formula>$D64="已清"</formula>
    </cfRule>
    <cfRule type="expression" priority="479" dxfId="5">
      <formula>$D64="部分未清"</formula>
    </cfRule>
    <cfRule type="expression" priority="559" dxfId="6">
      <formula>$D64="未还"</formula>
    </cfRule>
  </conditionalFormatting>
  <conditionalFormatting sqref="D65">
    <cfRule type="cellIs" priority="78" operator="equal" dxfId="0">
      <formula>"已清"</formula>
    </cfRule>
    <cfRule type="cellIs" priority="158" operator="equal" dxfId="1">
      <formula>"未还"</formula>
    </cfRule>
    <cfRule type="cellIs" priority="238" operator="equal" dxfId="2">
      <formula>"部分未清"</formula>
    </cfRule>
    <cfRule type="expression" priority="318" dxfId="3">
      <formula>$D65="超还"</formula>
    </cfRule>
    <cfRule type="expression" priority="398" dxfId="4">
      <formula>$D65="已清"</formula>
    </cfRule>
    <cfRule type="expression" priority="478" dxfId="5">
      <formula>$D65="部分未清"</formula>
    </cfRule>
    <cfRule type="expression" priority="558" dxfId="6">
      <formula>$D65="未还"</formula>
    </cfRule>
  </conditionalFormatting>
  <conditionalFormatting sqref="D66">
    <cfRule type="cellIs" priority="77" operator="equal" dxfId="0">
      <formula>"已清"</formula>
    </cfRule>
    <cfRule type="cellIs" priority="157" operator="equal" dxfId="1">
      <formula>"未还"</formula>
    </cfRule>
    <cfRule type="cellIs" priority="237" operator="equal" dxfId="2">
      <formula>"部分未清"</formula>
    </cfRule>
    <cfRule type="expression" priority="317" dxfId="3">
      <formula>$D66="超还"</formula>
    </cfRule>
    <cfRule type="expression" priority="397" dxfId="4">
      <formula>$D66="已清"</formula>
    </cfRule>
    <cfRule type="expression" priority="477" dxfId="5">
      <formula>$D66="部分未清"</formula>
    </cfRule>
    <cfRule type="expression" priority="557" dxfId="6">
      <formula>$D66="未还"</formula>
    </cfRule>
  </conditionalFormatting>
  <conditionalFormatting sqref="D67">
    <cfRule type="cellIs" priority="76" operator="equal" dxfId="0">
      <formula>"已清"</formula>
    </cfRule>
    <cfRule type="cellIs" priority="156" operator="equal" dxfId="1">
      <formula>"未还"</formula>
    </cfRule>
    <cfRule type="cellIs" priority="236" operator="equal" dxfId="2">
      <formula>"部分未清"</formula>
    </cfRule>
    <cfRule type="expression" priority="316" dxfId="3">
      <formula>$D67="超还"</formula>
    </cfRule>
    <cfRule type="expression" priority="396" dxfId="4">
      <formula>$D67="已清"</formula>
    </cfRule>
    <cfRule type="expression" priority="476" dxfId="5">
      <formula>$D67="部分未清"</formula>
    </cfRule>
    <cfRule type="expression" priority="556" dxfId="6">
      <formula>$D67="未还"</formula>
    </cfRule>
  </conditionalFormatting>
  <conditionalFormatting sqref="D68">
    <cfRule type="cellIs" priority="75" operator="equal" dxfId="0">
      <formula>"已清"</formula>
    </cfRule>
    <cfRule type="cellIs" priority="155" operator="equal" dxfId="1">
      <formula>"未还"</formula>
    </cfRule>
    <cfRule type="cellIs" priority="235" operator="equal" dxfId="2">
      <formula>"部分未清"</formula>
    </cfRule>
    <cfRule type="expression" priority="315" dxfId="3">
      <formula>$D68="超还"</formula>
    </cfRule>
    <cfRule type="expression" priority="395" dxfId="4">
      <formula>$D68="已清"</formula>
    </cfRule>
    <cfRule type="expression" priority="475" dxfId="5">
      <formula>$D68="部分未清"</formula>
    </cfRule>
    <cfRule type="expression" priority="555" dxfId="6">
      <formula>$D68="未还"</formula>
    </cfRule>
  </conditionalFormatting>
  <conditionalFormatting sqref="D69">
    <cfRule type="cellIs" priority="74" operator="equal" dxfId="0">
      <formula>"已清"</formula>
    </cfRule>
    <cfRule type="cellIs" priority="154" operator="equal" dxfId="1">
      <formula>"未还"</formula>
    </cfRule>
    <cfRule type="cellIs" priority="234" operator="equal" dxfId="2">
      <formula>"部分未清"</formula>
    </cfRule>
    <cfRule type="expression" priority="314" dxfId="3">
      <formula>$D69="超还"</formula>
    </cfRule>
    <cfRule type="expression" priority="394" dxfId="4">
      <formula>$D69="已清"</formula>
    </cfRule>
    <cfRule type="expression" priority="474" dxfId="5">
      <formula>$D69="部分未清"</formula>
    </cfRule>
    <cfRule type="expression" priority="554" dxfId="6">
      <formula>$D69="未还"</formula>
    </cfRule>
  </conditionalFormatting>
  <conditionalFormatting sqref="D70">
    <cfRule type="cellIs" priority="73" operator="equal" dxfId="0">
      <formula>"已清"</formula>
    </cfRule>
    <cfRule type="cellIs" priority="153" operator="equal" dxfId="1">
      <formula>"未还"</formula>
    </cfRule>
    <cfRule type="cellIs" priority="233" operator="equal" dxfId="2">
      <formula>"部分未清"</formula>
    </cfRule>
    <cfRule type="expression" priority="313" dxfId="3">
      <formula>$D70="超还"</formula>
    </cfRule>
    <cfRule type="expression" priority="393" dxfId="4">
      <formula>$D70="已清"</formula>
    </cfRule>
    <cfRule type="expression" priority="473" dxfId="5">
      <formula>$D70="部分未清"</formula>
    </cfRule>
    <cfRule type="expression" priority="553" dxfId="6">
      <formula>$D70="未还"</formula>
    </cfRule>
  </conditionalFormatting>
  <conditionalFormatting sqref="D71">
    <cfRule type="cellIs" priority="72" operator="equal" dxfId="0">
      <formula>"已清"</formula>
    </cfRule>
    <cfRule type="cellIs" priority="152" operator="equal" dxfId="1">
      <formula>"未还"</formula>
    </cfRule>
    <cfRule type="cellIs" priority="232" operator="equal" dxfId="2">
      <formula>"部分未清"</formula>
    </cfRule>
    <cfRule type="expression" priority="312" dxfId="3">
      <formula>$D71="超还"</formula>
    </cfRule>
    <cfRule type="expression" priority="392" dxfId="4">
      <formula>$D71="已清"</formula>
    </cfRule>
    <cfRule type="expression" priority="472" dxfId="5">
      <formula>$D71="部分未清"</formula>
    </cfRule>
    <cfRule type="expression" priority="552" dxfId="6">
      <formula>$D71="未还"</formula>
    </cfRule>
  </conditionalFormatting>
  <conditionalFormatting sqref="D72">
    <cfRule type="cellIs" priority="71" operator="equal" dxfId="0">
      <formula>"已清"</formula>
    </cfRule>
    <cfRule type="cellIs" priority="151" operator="equal" dxfId="1">
      <formula>"未还"</formula>
    </cfRule>
    <cfRule type="cellIs" priority="231" operator="equal" dxfId="2">
      <formula>"部分未清"</formula>
    </cfRule>
    <cfRule type="expression" priority="311" dxfId="3">
      <formula>$D72="超还"</formula>
    </cfRule>
    <cfRule type="expression" priority="391" dxfId="4">
      <formula>$D72="已清"</formula>
    </cfRule>
    <cfRule type="expression" priority="471" dxfId="5">
      <formula>$D72="部分未清"</formula>
    </cfRule>
    <cfRule type="expression" priority="551" dxfId="6">
      <formula>$D72="未还"</formula>
    </cfRule>
  </conditionalFormatting>
  <conditionalFormatting sqref="D73">
    <cfRule type="cellIs" priority="70" operator="equal" dxfId="0">
      <formula>"已清"</formula>
    </cfRule>
    <cfRule type="cellIs" priority="150" operator="equal" dxfId="1">
      <formula>"未还"</formula>
    </cfRule>
    <cfRule type="cellIs" priority="230" operator="equal" dxfId="2">
      <formula>"部分未清"</formula>
    </cfRule>
    <cfRule type="expression" priority="310" dxfId="3">
      <formula>$D73="超还"</formula>
    </cfRule>
    <cfRule type="expression" priority="390" dxfId="4">
      <formula>$D73="已清"</formula>
    </cfRule>
    <cfRule type="expression" priority="470" dxfId="5">
      <formula>$D73="部分未清"</formula>
    </cfRule>
    <cfRule type="expression" priority="550" dxfId="6">
      <formula>$D73="未还"</formula>
    </cfRule>
  </conditionalFormatting>
  <conditionalFormatting sqref="D74">
    <cfRule type="cellIs" priority="69" operator="equal" dxfId="0">
      <formula>"已清"</formula>
    </cfRule>
    <cfRule type="cellIs" priority="149" operator="equal" dxfId="1">
      <formula>"未还"</formula>
    </cfRule>
    <cfRule type="cellIs" priority="229" operator="equal" dxfId="2">
      <formula>"部分未清"</formula>
    </cfRule>
    <cfRule type="expression" priority="309" dxfId="3">
      <formula>$D74="超还"</formula>
    </cfRule>
    <cfRule type="expression" priority="389" dxfId="4">
      <formula>$D74="已清"</formula>
    </cfRule>
    <cfRule type="expression" priority="469" dxfId="5">
      <formula>$D74="部分未清"</formula>
    </cfRule>
    <cfRule type="expression" priority="549" dxfId="6">
      <formula>$D74="未还"</formula>
    </cfRule>
  </conditionalFormatting>
  <conditionalFormatting sqref="D75">
    <cfRule type="cellIs" priority="68" operator="equal" dxfId="0">
      <formula>"已清"</formula>
    </cfRule>
    <cfRule type="cellIs" priority="148" operator="equal" dxfId="1">
      <formula>"未还"</formula>
    </cfRule>
    <cfRule type="cellIs" priority="228" operator="equal" dxfId="2">
      <formula>"部分未清"</formula>
    </cfRule>
    <cfRule type="expression" priority="308" dxfId="3">
      <formula>$D75="超还"</formula>
    </cfRule>
    <cfRule type="expression" priority="388" dxfId="4">
      <formula>$D75="已清"</formula>
    </cfRule>
    <cfRule type="expression" priority="468" dxfId="5">
      <formula>$D75="部分未清"</formula>
    </cfRule>
    <cfRule type="expression" priority="548" dxfId="6">
      <formula>$D75="未还"</formula>
    </cfRule>
  </conditionalFormatting>
  <conditionalFormatting sqref="D76">
    <cfRule type="cellIs" priority="67" operator="equal" dxfId="0">
      <formula>"已清"</formula>
    </cfRule>
    <cfRule type="cellIs" priority="147" operator="equal" dxfId="1">
      <formula>"未还"</formula>
    </cfRule>
    <cfRule type="cellIs" priority="227" operator="equal" dxfId="2">
      <formula>"部分未清"</formula>
    </cfRule>
    <cfRule type="expression" priority="307" dxfId="3">
      <formula>$D76="超还"</formula>
    </cfRule>
    <cfRule type="expression" priority="387" dxfId="4">
      <formula>$D76="已清"</formula>
    </cfRule>
    <cfRule type="expression" priority="467" dxfId="5">
      <formula>$D76="部分未清"</formula>
    </cfRule>
    <cfRule type="expression" priority="547" dxfId="6">
      <formula>$D76="未还"</formula>
    </cfRule>
  </conditionalFormatting>
  <conditionalFormatting sqref="D77">
    <cfRule type="cellIs" priority="66" operator="equal" dxfId="0">
      <formula>"已清"</formula>
    </cfRule>
    <cfRule type="cellIs" priority="146" operator="equal" dxfId="1">
      <formula>"未还"</formula>
    </cfRule>
    <cfRule type="cellIs" priority="226" operator="equal" dxfId="2">
      <formula>"部分未清"</formula>
    </cfRule>
    <cfRule type="expression" priority="306" dxfId="3">
      <formula>$D77="超还"</formula>
    </cfRule>
    <cfRule type="expression" priority="386" dxfId="4">
      <formula>$D77="已清"</formula>
    </cfRule>
    <cfRule type="expression" priority="466" dxfId="5">
      <formula>$D77="部分未清"</formula>
    </cfRule>
    <cfRule type="expression" priority="546" dxfId="6">
      <formula>$D77="未还"</formula>
    </cfRule>
  </conditionalFormatting>
  <conditionalFormatting sqref="D78">
    <cfRule type="cellIs" priority="65" operator="equal" dxfId="0">
      <formula>"已清"</formula>
    </cfRule>
    <cfRule type="cellIs" priority="145" operator="equal" dxfId="1">
      <formula>"未还"</formula>
    </cfRule>
    <cfRule type="cellIs" priority="225" operator="equal" dxfId="2">
      <formula>"部分未清"</formula>
    </cfRule>
    <cfRule type="expression" priority="305" dxfId="3">
      <formula>$D78="超还"</formula>
    </cfRule>
    <cfRule type="expression" priority="385" dxfId="4">
      <formula>$D78="已清"</formula>
    </cfRule>
    <cfRule type="expression" priority="465" dxfId="5">
      <formula>$D78="部分未清"</formula>
    </cfRule>
    <cfRule type="expression" priority="545" dxfId="6">
      <formula>$D78="未还"</formula>
    </cfRule>
  </conditionalFormatting>
  <conditionalFormatting sqref="D79">
    <cfRule type="cellIs" priority="64" operator="equal" dxfId="0">
      <formula>"已清"</formula>
    </cfRule>
    <cfRule type="cellIs" priority="144" operator="equal" dxfId="1">
      <formula>"未还"</formula>
    </cfRule>
    <cfRule type="cellIs" priority="224" operator="equal" dxfId="2">
      <formula>"部分未清"</formula>
    </cfRule>
    <cfRule type="expression" priority="304" dxfId="3">
      <formula>$D79="超还"</formula>
    </cfRule>
    <cfRule type="expression" priority="384" dxfId="4">
      <formula>$D79="已清"</formula>
    </cfRule>
    <cfRule type="expression" priority="464" dxfId="5">
      <formula>$D79="部分未清"</formula>
    </cfRule>
    <cfRule type="expression" priority="544" dxfId="6">
      <formula>$D79="未还"</formula>
    </cfRule>
  </conditionalFormatting>
  <conditionalFormatting sqref="D80">
    <cfRule type="cellIs" priority="63" operator="equal" dxfId="0">
      <formula>"已清"</formula>
    </cfRule>
    <cfRule type="cellIs" priority="143" operator="equal" dxfId="1">
      <formula>"未还"</formula>
    </cfRule>
    <cfRule type="cellIs" priority="223" operator="equal" dxfId="2">
      <formula>"部分未清"</formula>
    </cfRule>
    <cfRule type="expression" priority="303" dxfId="3">
      <formula>$D80="超还"</formula>
    </cfRule>
    <cfRule type="expression" priority="383" dxfId="4">
      <formula>$D80="已清"</formula>
    </cfRule>
    <cfRule type="expression" priority="463" dxfId="5">
      <formula>$D80="部分未清"</formula>
    </cfRule>
    <cfRule type="expression" priority="543" dxfId="6">
      <formula>$D80="未还"</formula>
    </cfRule>
  </conditionalFormatting>
  <conditionalFormatting sqref="D81">
    <cfRule type="cellIs" priority="62" operator="equal" dxfId="0">
      <formula>"已清"</formula>
    </cfRule>
    <cfRule type="cellIs" priority="142" operator="equal" dxfId="1">
      <formula>"未还"</formula>
    </cfRule>
    <cfRule type="cellIs" priority="222" operator="equal" dxfId="2">
      <formula>"部分未清"</formula>
    </cfRule>
    <cfRule type="expression" priority="302" dxfId="3">
      <formula>$D81="超还"</formula>
    </cfRule>
    <cfRule type="expression" priority="382" dxfId="4">
      <formula>$D81="已清"</formula>
    </cfRule>
    <cfRule type="expression" priority="462" dxfId="5">
      <formula>$D81="部分未清"</formula>
    </cfRule>
    <cfRule type="expression" priority="542" dxfId="6">
      <formula>$D81="未还"</formula>
    </cfRule>
  </conditionalFormatting>
  <conditionalFormatting sqref="D82">
    <cfRule type="cellIs" priority="61" operator="equal" dxfId="0">
      <formula>"已清"</formula>
    </cfRule>
    <cfRule type="cellIs" priority="141" operator="equal" dxfId="1">
      <formula>"未还"</formula>
    </cfRule>
    <cfRule type="cellIs" priority="221" operator="equal" dxfId="2">
      <formula>"部分未清"</formula>
    </cfRule>
    <cfRule type="expression" priority="301" dxfId="3">
      <formula>$D82="超还"</formula>
    </cfRule>
    <cfRule type="expression" priority="381" dxfId="4">
      <formula>$D82="已清"</formula>
    </cfRule>
    <cfRule type="expression" priority="461" dxfId="5">
      <formula>$D82="部分未清"</formula>
    </cfRule>
    <cfRule type="expression" priority="541" dxfId="6">
      <formula>$D82="未还"</formula>
    </cfRule>
  </conditionalFormatting>
  <conditionalFormatting sqref="D83">
    <cfRule type="cellIs" priority="60" operator="equal" dxfId="0">
      <formula>"已清"</formula>
    </cfRule>
    <cfRule type="cellIs" priority="140" operator="equal" dxfId="1">
      <formula>"未还"</formula>
    </cfRule>
    <cfRule type="cellIs" priority="220" operator="equal" dxfId="2">
      <formula>"部分未清"</formula>
    </cfRule>
    <cfRule type="expression" priority="300" dxfId="3">
      <formula>$D83="超还"</formula>
    </cfRule>
    <cfRule type="expression" priority="380" dxfId="4">
      <formula>$D83="已清"</formula>
    </cfRule>
    <cfRule type="expression" priority="460" dxfId="5">
      <formula>$D83="部分未清"</formula>
    </cfRule>
    <cfRule type="expression" priority="540" dxfId="6">
      <formula>$D83="未还"</formula>
    </cfRule>
  </conditionalFormatting>
  <conditionalFormatting sqref="D84">
    <cfRule type="cellIs" priority="59" operator="equal" dxfId="0">
      <formula>"已清"</formula>
    </cfRule>
    <cfRule type="cellIs" priority="139" operator="equal" dxfId="1">
      <formula>"未还"</formula>
    </cfRule>
    <cfRule type="cellIs" priority="219" operator="equal" dxfId="2">
      <formula>"部分未清"</formula>
    </cfRule>
    <cfRule type="expression" priority="299" dxfId="3">
      <formula>$D84="超还"</formula>
    </cfRule>
    <cfRule type="expression" priority="379" dxfId="4">
      <formula>$D84="已清"</formula>
    </cfRule>
    <cfRule type="expression" priority="459" dxfId="5">
      <formula>$D84="部分未清"</formula>
    </cfRule>
    <cfRule type="expression" priority="539" dxfId="6">
      <formula>$D84="未还"</formula>
    </cfRule>
  </conditionalFormatting>
  <conditionalFormatting sqref="D85">
    <cfRule type="cellIs" priority="58" operator="equal" dxfId="0">
      <formula>"已清"</formula>
    </cfRule>
    <cfRule type="cellIs" priority="138" operator="equal" dxfId="1">
      <formula>"未还"</formula>
    </cfRule>
    <cfRule type="cellIs" priority="218" operator="equal" dxfId="2">
      <formula>"部分未清"</formula>
    </cfRule>
    <cfRule type="expression" priority="298" dxfId="3">
      <formula>$D85="超还"</formula>
    </cfRule>
    <cfRule type="expression" priority="378" dxfId="4">
      <formula>$D85="已清"</formula>
    </cfRule>
    <cfRule type="expression" priority="458" dxfId="5">
      <formula>$D85="部分未清"</formula>
    </cfRule>
    <cfRule type="expression" priority="538" dxfId="6">
      <formula>$D85="未还"</formula>
    </cfRule>
  </conditionalFormatting>
  <conditionalFormatting sqref="D86">
    <cfRule type="cellIs" priority="57" operator="equal" dxfId="0">
      <formula>"已清"</formula>
    </cfRule>
    <cfRule type="cellIs" priority="137" operator="equal" dxfId="1">
      <formula>"未还"</formula>
    </cfRule>
    <cfRule type="cellIs" priority="217" operator="equal" dxfId="2">
      <formula>"部分未清"</formula>
    </cfRule>
    <cfRule type="expression" priority="297" dxfId="3">
      <formula>$D86="超还"</formula>
    </cfRule>
    <cfRule type="expression" priority="377" dxfId="4">
      <formula>$D86="已清"</formula>
    </cfRule>
    <cfRule type="expression" priority="457" dxfId="5">
      <formula>$D86="部分未清"</formula>
    </cfRule>
    <cfRule type="expression" priority="537" dxfId="6">
      <formula>$D86="未还"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">
    <tabColor theme="4" tint="0.6"/>
    <outlinePr summaryBelow="1" summaryRight="1"/>
    <pageSetUpPr/>
  </sheetPr>
  <dimension ref="A1:XEZ5012"/>
  <sheetViews>
    <sheetView showGridLines="0" workbookViewId="0">
      <pane ySplit="4" topLeftCell="A19" activePane="bottomLeft" state="frozen"/>
      <selection activeCell="A1" sqref="A1"/>
      <selection pane="bottomLeft" activeCell="I4" sqref="I4"/>
    </sheetView>
  </sheetViews>
  <sheetFormatPr baseColWidth="8" defaultColWidth="12.2583333333333" defaultRowHeight="13.5"/>
  <cols>
    <col width="5.625" customWidth="1" style="25" min="1" max="1"/>
    <col width="10.125" customWidth="1" style="273" min="2" max="2"/>
    <col width="8.25" customWidth="1" style="204" min="3" max="3"/>
    <col width="8.125" customWidth="1" style="201" min="4" max="4"/>
    <col width="10.25" customWidth="1" style="201" min="5" max="5"/>
    <col width="12" customWidth="1" style="274" min="6" max="6"/>
    <col width="12" customWidth="1" style="65" min="7" max="7"/>
    <col width="14" customWidth="1" style="275" min="8" max="8"/>
    <col width="9.5" customWidth="1" style="65" min="9" max="9"/>
    <col width="10.25" customWidth="1" style="204" min="10" max="11"/>
    <col width="10.875" customWidth="1" style="276" min="12" max="12"/>
    <col width="7.375" customWidth="1" style="204" min="13" max="13"/>
    <col width="12.2583333333333" customWidth="1" style="204" min="24" max="16367"/>
    <col width="12.2583333333333" customWidth="1" style="206" min="16368" max="16380"/>
    <col width="12.2583333333333" customWidth="1" style="206" min="16381" max="16384"/>
  </cols>
  <sheetData>
    <row r="1" ht="28" customFormat="1" customHeight="1" s="204">
      <c r="A1" s="28" t="inlineStr">
        <is>
          <t>多帐户收支登记表</t>
        </is>
      </c>
      <c r="B1" s="277" t="n"/>
      <c r="C1" s="277" t="n"/>
      <c r="D1" s="277" t="n"/>
      <c r="E1" s="277" t="n"/>
      <c r="F1" s="277" t="n"/>
      <c r="G1" s="277" t="n"/>
      <c r="H1" s="277" t="n"/>
      <c r="I1" s="277" t="n"/>
      <c r="J1" s="277" t="n"/>
      <c r="K1" s="277" t="n"/>
      <c r="L1" s="277" t="n"/>
      <c r="M1" s="278" t="n"/>
      <c r="N1" s="0" t="n"/>
      <c r="O1" s="0" t="n"/>
      <c r="P1" s="0" t="n"/>
      <c r="Q1" s="0" t="n"/>
      <c r="R1" s="0" t="n"/>
      <c r="S1" s="0" t="n"/>
      <c r="T1" s="0" t="n"/>
      <c r="U1" s="0" t="n"/>
      <c r="V1" s="0" t="n"/>
      <c r="W1" s="0" t="n"/>
      <c r="X1" s="42" t="n"/>
      <c r="Y1" s="42" t="n"/>
      <c r="Z1" s="42" t="n"/>
    </row>
    <row r="2" ht="22" customFormat="1" customHeight="1" s="199">
      <c r="A2" s="210" t="n"/>
      <c r="B2" s="279" t="n"/>
      <c r="C2" s="210" t="n"/>
      <c r="D2" s="212" t="n"/>
      <c r="E2" s="213" t="n"/>
      <c r="F2" s="7" t="inlineStr">
        <is>
          <t>收入总额</t>
        </is>
      </c>
      <c r="G2" s="7" t="inlineStr">
        <is>
          <t>支出总额</t>
        </is>
      </c>
      <c r="H2" s="280" t="inlineStr">
        <is>
          <t>账户余额</t>
        </is>
      </c>
      <c r="I2" s="215" t="n"/>
      <c r="J2" s="210" t="n"/>
      <c r="K2" s="210" t="n"/>
      <c r="L2" s="281" t="n"/>
      <c r="M2" s="210" t="n"/>
      <c r="N2" s="199" t="n"/>
      <c r="O2" s="199" t="n"/>
      <c r="P2" s="199" t="n"/>
      <c r="Q2" s="199" t="n"/>
      <c r="R2" s="199" t="n"/>
      <c r="S2" s="199" t="n"/>
      <c r="T2" s="199" t="n"/>
      <c r="U2" s="199" t="n"/>
      <c r="V2" s="199" t="n"/>
      <c r="W2" s="199" t="n"/>
      <c r="X2" s="217" t="n"/>
      <c r="Y2" s="217" t="n"/>
      <c r="Z2" s="217" t="n"/>
      <c r="AA2" s="199" t="n"/>
      <c r="AB2" s="199" t="n"/>
      <c r="AC2" s="199" t="n"/>
      <c r="AD2" s="199" t="n"/>
      <c r="AE2" s="199" t="n"/>
      <c r="AF2" s="199" t="n"/>
      <c r="AG2" s="199" t="n"/>
      <c r="AH2" s="199" t="n"/>
      <c r="AI2" s="199" t="n"/>
      <c r="AJ2" s="199" t="n"/>
      <c r="AK2" s="199" t="n"/>
      <c r="AL2" s="199" t="n"/>
      <c r="AM2" s="199" t="n"/>
      <c r="AN2" s="199" t="n"/>
      <c r="AO2" s="199" t="n"/>
      <c r="AP2" s="199" t="n"/>
      <c r="AQ2" s="199" t="n"/>
      <c r="AR2" s="199" t="n"/>
      <c r="AS2" s="199" t="n"/>
      <c r="AT2" s="199" t="n"/>
      <c r="AU2" s="199" t="n"/>
      <c r="AV2" s="199" t="n"/>
      <c r="AW2" s="199" t="n"/>
      <c r="AX2" s="199" t="n"/>
      <c r="AY2" s="199" t="n"/>
      <c r="AZ2" s="199" t="n"/>
      <c r="BA2" s="199" t="n"/>
      <c r="BB2" s="199" t="n"/>
      <c r="BC2" s="199" t="n"/>
      <c r="BD2" s="199" t="n"/>
      <c r="BE2" s="199" t="n"/>
      <c r="BF2" s="199" t="n"/>
      <c r="BG2" s="199" t="n"/>
      <c r="BH2" s="199" t="n"/>
      <c r="BI2" s="199" t="n"/>
      <c r="BJ2" s="199" t="n"/>
      <c r="BK2" s="199" t="n"/>
      <c r="BL2" s="199" t="n"/>
      <c r="BM2" s="199" t="n"/>
      <c r="BN2" s="199" t="n"/>
      <c r="BO2" s="199" t="n"/>
      <c r="BP2" s="199" t="n"/>
      <c r="BQ2" s="199" t="n"/>
      <c r="BR2" s="199" t="n"/>
      <c r="BS2" s="199" t="n"/>
      <c r="BT2" s="199" t="n"/>
      <c r="BU2" s="199" t="n"/>
      <c r="BV2" s="199" t="n"/>
      <c r="BW2" s="199" t="n"/>
      <c r="BX2" s="199" t="n"/>
      <c r="BY2" s="199" t="n"/>
      <c r="BZ2" s="199" t="n"/>
      <c r="CA2" s="199" t="n"/>
      <c r="CB2" s="199" t="n"/>
      <c r="CC2" s="199" t="n"/>
      <c r="CD2" s="199" t="n"/>
      <c r="CE2" s="199" t="n"/>
      <c r="CF2" s="199" t="n"/>
      <c r="CG2" s="199" t="n"/>
      <c r="CH2" s="199" t="n"/>
      <c r="CI2" s="199" t="n"/>
      <c r="CJ2" s="199" t="n"/>
      <c r="CK2" s="199" t="n"/>
      <c r="CL2" s="199" t="n"/>
      <c r="CM2" s="199" t="n"/>
      <c r="CN2" s="199" t="n"/>
      <c r="CO2" s="199" t="n"/>
      <c r="CP2" s="199" t="n"/>
      <c r="CQ2" s="199" t="n"/>
      <c r="CR2" s="199" t="n"/>
      <c r="CS2" s="199" t="n"/>
      <c r="CT2" s="199" t="n"/>
      <c r="CU2" s="199" t="n"/>
      <c r="CV2" s="199" t="n"/>
      <c r="CW2" s="199" t="n"/>
      <c r="CX2" s="199" t="n"/>
      <c r="CY2" s="199" t="n"/>
      <c r="CZ2" s="199" t="n"/>
      <c r="DA2" s="199" t="n"/>
      <c r="DB2" s="199" t="n"/>
      <c r="DC2" s="199" t="n"/>
      <c r="DD2" s="199" t="n"/>
      <c r="DE2" s="199" t="n"/>
      <c r="DF2" s="199" t="n"/>
      <c r="DG2" s="199" t="n"/>
      <c r="DH2" s="199" t="n"/>
      <c r="DI2" s="199" t="n"/>
      <c r="DJ2" s="199" t="n"/>
      <c r="DK2" s="199" t="n"/>
      <c r="DL2" s="199" t="n"/>
      <c r="DM2" s="199" t="n"/>
      <c r="DN2" s="199" t="n"/>
      <c r="DO2" s="199" t="n"/>
      <c r="DP2" s="199" t="n"/>
      <c r="DQ2" s="199" t="n"/>
      <c r="DR2" s="199" t="n"/>
      <c r="DS2" s="199" t="n"/>
      <c r="DT2" s="199" t="n"/>
      <c r="DU2" s="199" t="n"/>
      <c r="DV2" s="199" t="n"/>
      <c r="DW2" s="199" t="n"/>
      <c r="DX2" s="199" t="n"/>
      <c r="DY2" s="199" t="n"/>
      <c r="DZ2" s="199" t="n"/>
      <c r="EA2" s="199" t="n"/>
      <c r="EB2" s="199" t="n"/>
      <c r="EC2" s="199" t="n"/>
      <c r="ED2" s="199" t="n"/>
      <c r="EE2" s="199" t="n"/>
      <c r="EF2" s="199" t="n"/>
      <c r="EG2" s="199" t="n"/>
      <c r="EH2" s="199" t="n"/>
      <c r="EI2" s="199" t="n"/>
      <c r="EJ2" s="199" t="n"/>
      <c r="EK2" s="199" t="n"/>
      <c r="EL2" s="199" t="n"/>
      <c r="EM2" s="199" t="n"/>
      <c r="EN2" s="199" t="n"/>
      <c r="EO2" s="199" t="n"/>
      <c r="EP2" s="199" t="n"/>
      <c r="EQ2" s="199" t="n"/>
      <c r="ER2" s="199" t="n"/>
      <c r="ES2" s="199" t="n"/>
      <c r="ET2" s="199" t="n"/>
      <c r="EU2" s="199" t="n"/>
      <c r="EV2" s="199" t="n"/>
      <c r="EW2" s="199" t="n"/>
      <c r="EX2" s="199" t="n"/>
      <c r="EY2" s="199" t="n"/>
      <c r="EZ2" s="199" t="n"/>
      <c r="FA2" s="199" t="n"/>
      <c r="FB2" s="199" t="n"/>
      <c r="FC2" s="199" t="n"/>
      <c r="FD2" s="199" t="n"/>
      <c r="FE2" s="199" t="n"/>
      <c r="FF2" s="199" t="n"/>
      <c r="FG2" s="199" t="n"/>
      <c r="FH2" s="199" t="n"/>
      <c r="FI2" s="199" t="n"/>
      <c r="FJ2" s="199" t="n"/>
      <c r="FK2" s="199" t="n"/>
      <c r="FL2" s="199" t="n"/>
      <c r="FM2" s="199" t="n"/>
      <c r="FN2" s="199" t="n"/>
      <c r="FO2" s="199" t="n"/>
      <c r="FP2" s="199" t="n"/>
      <c r="FQ2" s="199" t="n"/>
      <c r="FR2" s="199" t="n"/>
      <c r="FS2" s="199" t="n"/>
      <c r="FT2" s="199" t="n"/>
      <c r="FU2" s="199" t="n"/>
      <c r="FV2" s="199" t="n"/>
      <c r="FW2" s="199" t="n"/>
      <c r="FX2" s="199" t="n"/>
      <c r="FY2" s="199" t="n"/>
      <c r="FZ2" s="199" t="n"/>
      <c r="GA2" s="199" t="n"/>
      <c r="GB2" s="199" t="n"/>
      <c r="GC2" s="199" t="n"/>
      <c r="GD2" s="199" t="n"/>
      <c r="GE2" s="199" t="n"/>
      <c r="GF2" s="199" t="n"/>
      <c r="GG2" s="199" t="n"/>
      <c r="GH2" s="199" t="n"/>
      <c r="GI2" s="199" t="n"/>
      <c r="GJ2" s="199" t="n"/>
      <c r="GK2" s="199" t="n"/>
      <c r="GL2" s="199" t="n"/>
      <c r="GM2" s="199" t="n"/>
      <c r="GN2" s="199" t="n"/>
      <c r="GO2" s="199" t="n"/>
      <c r="GP2" s="199" t="n"/>
      <c r="GQ2" s="199" t="n"/>
      <c r="GR2" s="199" t="n"/>
      <c r="GS2" s="199" t="n"/>
      <c r="GT2" s="199" t="n"/>
      <c r="GU2" s="199" t="n"/>
      <c r="GV2" s="199" t="n"/>
      <c r="GW2" s="199" t="n"/>
      <c r="GX2" s="199" t="n"/>
      <c r="GY2" s="199" t="n"/>
      <c r="GZ2" s="199" t="n"/>
      <c r="HA2" s="199" t="n"/>
      <c r="HB2" s="199" t="n"/>
      <c r="HC2" s="199" t="n"/>
      <c r="HD2" s="199" t="n"/>
      <c r="HE2" s="199" t="n"/>
      <c r="HF2" s="199" t="n"/>
      <c r="HG2" s="199" t="n"/>
      <c r="HH2" s="199" t="n"/>
      <c r="HI2" s="199" t="n"/>
      <c r="HJ2" s="199" t="n"/>
      <c r="HK2" s="199" t="n"/>
      <c r="HL2" s="199" t="n"/>
      <c r="HM2" s="199" t="n"/>
      <c r="HN2" s="199" t="n"/>
      <c r="HO2" s="199" t="n"/>
      <c r="HP2" s="199" t="n"/>
      <c r="HQ2" s="199" t="n"/>
      <c r="HR2" s="199" t="n"/>
      <c r="HS2" s="199" t="n"/>
      <c r="HT2" s="199" t="n"/>
      <c r="HU2" s="199" t="n"/>
      <c r="HV2" s="199" t="n"/>
      <c r="HW2" s="199" t="n"/>
      <c r="HX2" s="199" t="n"/>
      <c r="HY2" s="199" t="n"/>
      <c r="HZ2" s="199" t="n"/>
      <c r="IA2" s="199" t="n"/>
      <c r="IB2" s="199" t="n"/>
      <c r="IC2" s="199" t="n"/>
      <c r="ID2" s="199" t="n"/>
      <c r="IE2" s="199" t="n"/>
      <c r="IF2" s="199" t="n"/>
      <c r="IG2" s="199" t="n"/>
      <c r="IH2" s="199" t="n"/>
      <c r="II2" s="199" t="n"/>
      <c r="IJ2" s="199" t="n"/>
      <c r="IK2" s="199" t="n"/>
      <c r="IL2" s="199" t="n"/>
      <c r="IM2" s="199" t="n"/>
      <c r="IN2" s="199" t="n"/>
      <c r="IO2" s="199" t="n"/>
      <c r="IP2" s="199" t="n"/>
      <c r="IQ2" s="199" t="n"/>
      <c r="IR2" s="199" t="n"/>
      <c r="IS2" s="199" t="n"/>
      <c r="IT2" s="199" t="n"/>
      <c r="IU2" s="199" t="n"/>
      <c r="IV2" s="199" t="n"/>
      <c r="IW2" s="199" t="n"/>
      <c r="IX2" s="199" t="n"/>
      <c r="IY2" s="199" t="n"/>
      <c r="IZ2" s="199" t="n"/>
      <c r="JA2" s="199" t="n"/>
      <c r="JB2" s="199" t="n"/>
      <c r="JC2" s="199" t="n"/>
      <c r="JD2" s="199" t="n"/>
      <c r="JE2" s="199" t="n"/>
      <c r="JF2" s="199" t="n"/>
      <c r="JG2" s="199" t="n"/>
      <c r="JH2" s="199" t="n"/>
      <c r="JI2" s="199" t="n"/>
      <c r="JJ2" s="199" t="n"/>
      <c r="JK2" s="199" t="n"/>
      <c r="JL2" s="199" t="n"/>
      <c r="JM2" s="199" t="n"/>
      <c r="JN2" s="199" t="n"/>
      <c r="JO2" s="199" t="n"/>
      <c r="JP2" s="199" t="n"/>
      <c r="JQ2" s="199" t="n"/>
      <c r="JR2" s="199" t="n"/>
      <c r="JS2" s="199" t="n"/>
      <c r="JT2" s="199" t="n"/>
      <c r="JU2" s="199" t="n"/>
      <c r="JV2" s="199" t="n"/>
      <c r="JW2" s="199" t="n"/>
      <c r="JX2" s="199" t="n"/>
      <c r="JY2" s="199" t="n"/>
      <c r="JZ2" s="199" t="n"/>
      <c r="KA2" s="199" t="n"/>
      <c r="KB2" s="199" t="n"/>
      <c r="KC2" s="199" t="n"/>
      <c r="KD2" s="199" t="n"/>
      <c r="KE2" s="199" t="n"/>
      <c r="KF2" s="199" t="n"/>
      <c r="KG2" s="199" t="n"/>
      <c r="KH2" s="199" t="n"/>
      <c r="KI2" s="199" t="n"/>
      <c r="KJ2" s="199" t="n"/>
      <c r="KK2" s="199" t="n"/>
      <c r="KL2" s="199" t="n"/>
      <c r="KM2" s="199" t="n"/>
      <c r="KN2" s="199" t="n"/>
      <c r="KO2" s="199" t="n"/>
      <c r="KP2" s="199" t="n"/>
      <c r="KQ2" s="199" t="n"/>
      <c r="KR2" s="199" t="n"/>
      <c r="KS2" s="199" t="n"/>
      <c r="KT2" s="199" t="n"/>
      <c r="KU2" s="199" t="n"/>
      <c r="KV2" s="199" t="n"/>
      <c r="KW2" s="199" t="n"/>
      <c r="KX2" s="199" t="n"/>
      <c r="KY2" s="199" t="n"/>
      <c r="KZ2" s="199" t="n"/>
      <c r="LA2" s="199" t="n"/>
      <c r="LB2" s="199" t="n"/>
      <c r="LC2" s="199" t="n"/>
      <c r="LD2" s="199" t="n"/>
      <c r="LE2" s="199" t="n"/>
      <c r="LF2" s="199" t="n"/>
      <c r="LG2" s="199" t="n"/>
      <c r="LH2" s="199" t="n"/>
      <c r="LI2" s="199" t="n"/>
      <c r="LJ2" s="199" t="n"/>
      <c r="LK2" s="199" t="n"/>
      <c r="LL2" s="199" t="n"/>
      <c r="LM2" s="199" t="n"/>
      <c r="LN2" s="199" t="n"/>
      <c r="LO2" s="199" t="n"/>
      <c r="LP2" s="199" t="n"/>
      <c r="LQ2" s="199" t="n"/>
      <c r="LR2" s="199" t="n"/>
      <c r="LS2" s="199" t="n"/>
      <c r="LT2" s="199" t="n"/>
      <c r="LU2" s="199" t="n"/>
      <c r="LV2" s="199" t="n"/>
      <c r="LW2" s="199" t="n"/>
      <c r="LX2" s="199" t="n"/>
      <c r="LY2" s="199" t="n"/>
      <c r="LZ2" s="199" t="n"/>
      <c r="MA2" s="199" t="n"/>
      <c r="MB2" s="199" t="n"/>
      <c r="MC2" s="199" t="n"/>
      <c r="MD2" s="199" t="n"/>
      <c r="ME2" s="199" t="n"/>
      <c r="MF2" s="199" t="n"/>
      <c r="MG2" s="199" t="n"/>
      <c r="MH2" s="199" t="n"/>
      <c r="MI2" s="199" t="n"/>
      <c r="MJ2" s="199" t="n"/>
      <c r="MK2" s="199" t="n"/>
      <c r="ML2" s="199" t="n"/>
      <c r="MM2" s="199" t="n"/>
      <c r="MN2" s="199" t="n"/>
      <c r="MO2" s="199" t="n"/>
      <c r="MP2" s="199" t="n"/>
      <c r="MQ2" s="199" t="n"/>
      <c r="MR2" s="199" t="n"/>
      <c r="MS2" s="199" t="n"/>
      <c r="MT2" s="199" t="n"/>
      <c r="MU2" s="199" t="n"/>
      <c r="MV2" s="199" t="n"/>
      <c r="MW2" s="199" t="n"/>
      <c r="MX2" s="199" t="n"/>
      <c r="MY2" s="199" t="n"/>
      <c r="MZ2" s="199" t="n"/>
      <c r="NA2" s="199" t="n"/>
      <c r="NB2" s="199" t="n"/>
      <c r="NC2" s="199" t="n"/>
      <c r="ND2" s="199" t="n"/>
      <c r="NE2" s="199" t="n"/>
      <c r="NF2" s="199" t="n"/>
      <c r="NG2" s="199" t="n"/>
      <c r="NH2" s="199" t="n"/>
      <c r="NI2" s="199" t="n"/>
      <c r="NJ2" s="199" t="n"/>
      <c r="NK2" s="199" t="n"/>
      <c r="NL2" s="199" t="n"/>
      <c r="NM2" s="199" t="n"/>
      <c r="NN2" s="199" t="n"/>
      <c r="NO2" s="199" t="n"/>
      <c r="NP2" s="199" t="n"/>
      <c r="NQ2" s="199" t="n"/>
      <c r="NR2" s="199" t="n"/>
      <c r="NS2" s="199" t="n"/>
      <c r="NT2" s="199" t="n"/>
      <c r="NU2" s="199" t="n"/>
      <c r="NV2" s="199" t="n"/>
      <c r="NW2" s="199" t="n"/>
      <c r="NX2" s="199" t="n"/>
      <c r="NY2" s="199" t="n"/>
      <c r="NZ2" s="199" t="n"/>
      <c r="OA2" s="199" t="n"/>
      <c r="OB2" s="199" t="n"/>
      <c r="OC2" s="199" t="n"/>
      <c r="OD2" s="199" t="n"/>
      <c r="OE2" s="199" t="n"/>
      <c r="OF2" s="199" t="n"/>
      <c r="OG2" s="199" t="n"/>
      <c r="OH2" s="199" t="n"/>
      <c r="OI2" s="199" t="n"/>
      <c r="OJ2" s="199" t="n"/>
      <c r="OK2" s="199" t="n"/>
      <c r="OL2" s="199" t="n"/>
      <c r="OM2" s="199" t="n"/>
      <c r="ON2" s="199" t="n"/>
      <c r="OO2" s="199" t="n"/>
      <c r="OP2" s="199" t="n"/>
      <c r="OQ2" s="199" t="n"/>
      <c r="OR2" s="199" t="n"/>
      <c r="OS2" s="199" t="n"/>
      <c r="OT2" s="199" t="n"/>
      <c r="OU2" s="199" t="n"/>
      <c r="OV2" s="199" t="n"/>
      <c r="OW2" s="199" t="n"/>
      <c r="OX2" s="199" t="n"/>
      <c r="OY2" s="199" t="n"/>
      <c r="OZ2" s="199" t="n"/>
      <c r="PA2" s="199" t="n"/>
      <c r="PB2" s="199" t="n"/>
      <c r="PC2" s="199" t="n"/>
      <c r="PD2" s="199" t="n"/>
      <c r="PE2" s="199" t="n"/>
      <c r="PF2" s="199" t="n"/>
      <c r="PG2" s="199" t="n"/>
      <c r="PH2" s="199" t="n"/>
      <c r="PI2" s="199" t="n"/>
      <c r="PJ2" s="199" t="n"/>
      <c r="PK2" s="199" t="n"/>
      <c r="PL2" s="199" t="n"/>
      <c r="PM2" s="199" t="n"/>
      <c r="PN2" s="199" t="n"/>
      <c r="PO2" s="199" t="n"/>
      <c r="PP2" s="199" t="n"/>
      <c r="PQ2" s="199" t="n"/>
      <c r="PR2" s="199" t="n"/>
      <c r="PS2" s="199" t="n"/>
      <c r="PT2" s="199" t="n"/>
      <c r="PU2" s="199" t="n"/>
      <c r="PV2" s="199" t="n"/>
      <c r="PW2" s="199" t="n"/>
      <c r="PX2" s="199" t="n"/>
      <c r="PY2" s="199" t="n"/>
      <c r="PZ2" s="199" t="n"/>
      <c r="QA2" s="199" t="n"/>
      <c r="QB2" s="199" t="n"/>
      <c r="QC2" s="199" t="n"/>
      <c r="QD2" s="199" t="n"/>
      <c r="QE2" s="199" t="n"/>
      <c r="QF2" s="199" t="n"/>
      <c r="QG2" s="199" t="n"/>
      <c r="QH2" s="199" t="n"/>
      <c r="QI2" s="199" t="n"/>
      <c r="QJ2" s="199" t="n"/>
      <c r="QK2" s="199" t="n"/>
      <c r="QL2" s="199" t="n"/>
      <c r="QM2" s="199" t="n"/>
      <c r="QN2" s="199" t="n"/>
      <c r="QO2" s="199" t="n"/>
      <c r="QP2" s="199" t="n"/>
      <c r="QQ2" s="199" t="n"/>
      <c r="QR2" s="199" t="n"/>
      <c r="QS2" s="199" t="n"/>
      <c r="QT2" s="199" t="n"/>
      <c r="QU2" s="199" t="n"/>
      <c r="QV2" s="199" t="n"/>
      <c r="QW2" s="199" t="n"/>
      <c r="QX2" s="199" t="n"/>
      <c r="QY2" s="199" t="n"/>
      <c r="QZ2" s="199" t="n"/>
      <c r="RA2" s="199" t="n"/>
      <c r="RB2" s="199" t="n"/>
      <c r="RC2" s="199" t="n"/>
      <c r="RD2" s="199" t="n"/>
      <c r="RE2" s="199" t="n"/>
      <c r="RF2" s="199" t="n"/>
      <c r="RG2" s="199" t="n"/>
      <c r="RH2" s="199" t="n"/>
      <c r="RI2" s="199" t="n"/>
      <c r="RJ2" s="199" t="n"/>
      <c r="RK2" s="199" t="n"/>
      <c r="RL2" s="199" t="n"/>
      <c r="RM2" s="199" t="n"/>
      <c r="RN2" s="199" t="n"/>
      <c r="RO2" s="199" t="n"/>
      <c r="RP2" s="199" t="n"/>
      <c r="RQ2" s="199" t="n"/>
      <c r="RR2" s="199" t="n"/>
      <c r="RS2" s="199" t="n"/>
      <c r="RT2" s="199" t="n"/>
      <c r="RU2" s="199" t="n"/>
      <c r="RV2" s="199" t="n"/>
      <c r="RW2" s="199" t="n"/>
      <c r="RX2" s="199" t="n"/>
      <c r="RY2" s="199" t="n"/>
      <c r="RZ2" s="199" t="n"/>
      <c r="SA2" s="199" t="n"/>
      <c r="SB2" s="199" t="n"/>
      <c r="SC2" s="199" t="n"/>
      <c r="SD2" s="199" t="n"/>
      <c r="SE2" s="199" t="n"/>
      <c r="SF2" s="199" t="n"/>
      <c r="SG2" s="199" t="n"/>
      <c r="SH2" s="199" t="n"/>
      <c r="SI2" s="199" t="n"/>
      <c r="SJ2" s="199" t="n"/>
      <c r="SK2" s="199" t="n"/>
      <c r="SL2" s="199" t="n"/>
      <c r="SM2" s="199" t="n"/>
      <c r="SN2" s="199" t="n"/>
      <c r="SO2" s="199" t="n"/>
      <c r="SP2" s="199" t="n"/>
      <c r="SQ2" s="199" t="n"/>
      <c r="SR2" s="199" t="n"/>
      <c r="SS2" s="199" t="n"/>
      <c r="ST2" s="199" t="n"/>
      <c r="SU2" s="199" t="n"/>
      <c r="SV2" s="199" t="n"/>
      <c r="SW2" s="199" t="n"/>
      <c r="SX2" s="199" t="n"/>
      <c r="SY2" s="199" t="n"/>
      <c r="SZ2" s="199" t="n"/>
      <c r="TA2" s="199" t="n"/>
      <c r="TB2" s="199" t="n"/>
      <c r="TC2" s="199" t="n"/>
      <c r="TD2" s="199" t="n"/>
      <c r="TE2" s="199" t="n"/>
      <c r="TF2" s="199" t="n"/>
      <c r="TG2" s="199" t="n"/>
      <c r="TH2" s="199" t="n"/>
      <c r="TI2" s="199" t="n"/>
      <c r="TJ2" s="199" t="n"/>
      <c r="TK2" s="199" t="n"/>
      <c r="TL2" s="199" t="n"/>
      <c r="TM2" s="199" t="n"/>
      <c r="TN2" s="199" t="n"/>
      <c r="TO2" s="199" t="n"/>
      <c r="TP2" s="199" t="n"/>
      <c r="TQ2" s="199" t="n"/>
      <c r="TR2" s="199" t="n"/>
      <c r="TS2" s="199" t="n"/>
      <c r="TT2" s="199" t="n"/>
      <c r="TU2" s="199" t="n"/>
      <c r="TV2" s="199" t="n"/>
      <c r="TW2" s="199" t="n"/>
      <c r="TX2" s="199" t="n"/>
      <c r="TY2" s="199" t="n"/>
      <c r="TZ2" s="199" t="n"/>
      <c r="UA2" s="199" t="n"/>
      <c r="UB2" s="199" t="n"/>
      <c r="UC2" s="199" t="n"/>
      <c r="UD2" s="199" t="n"/>
      <c r="UE2" s="199" t="n"/>
      <c r="UF2" s="199" t="n"/>
      <c r="UG2" s="199" t="n"/>
      <c r="UH2" s="199" t="n"/>
      <c r="UI2" s="199" t="n"/>
      <c r="UJ2" s="199" t="n"/>
      <c r="UK2" s="199" t="n"/>
      <c r="UL2" s="199" t="n"/>
      <c r="UM2" s="199" t="n"/>
      <c r="UN2" s="199" t="n"/>
      <c r="UO2" s="199" t="n"/>
      <c r="UP2" s="199" t="n"/>
      <c r="UQ2" s="199" t="n"/>
      <c r="UR2" s="199" t="n"/>
      <c r="US2" s="199" t="n"/>
      <c r="UT2" s="199" t="n"/>
      <c r="UU2" s="199" t="n"/>
      <c r="UV2" s="199" t="n"/>
      <c r="UW2" s="199" t="n"/>
      <c r="UX2" s="199" t="n"/>
      <c r="UY2" s="199" t="n"/>
      <c r="UZ2" s="199" t="n"/>
      <c r="VA2" s="199" t="n"/>
      <c r="VB2" s="199" t="n"/>
      <c r="VC2" s="199" t="n"/>
      <c r="VD2" s="199" t="n"/>
      <c r="VE2" s="199" t="n"/>
      <c r="VF2" s="199" t="n"/>
      <c r="VG2" s="199" t="n"/>
      <c r="VH2" s="199" t="n"/>
      <c r="VI2" s="199" t="n"/>
      <c r="VJ2" s="199" t="n"/>
      <c r="VK2" s="199" t="n"/>
      <c r="VL2" s="199" t="n"/>
      <c r="VM2" s="199" t="n"/>
      <c r="VN2" s="199" t="n"/>
      <c r="VO2" s="199" t="n"/>
      <c r="VP2" s="199" t="n"/>
      <c r="VQ2" s="199" t="n"/>
      <c r="VR2" s="199" t="n"/>
      <c r="VS2" s="199" t="n"/>
      <c r="VT2" s="199" t="n"/>
      <c r="VU2" s="199" t="n"/>
      <c r="VV2" s="199" t="n"/>
      <c r="VW2" s="199" t="n"/>
      <c r="VX2" s="199" t="n"/>
      <c r="VY2" s="199" t="n"/>
      <c r="VZ2" s="199" t="n"/>
      <c r="WA2" s="199" t="n"/>
      <c r="WB2" s="199" t="n"/>
      <c r="WC2" s="199" t="n"/>
      <c r="WD2" s="199" t="n"/>
      <c r="WE2" s="199" t="n"/>
      <c r="WF2" s="199" t="n"/>
      <c r="WG2" s="199" t="n"/>
      <c r="WH2" s="199" t="n"/>
      <c r="WI2" s="199" t="n"/>
      <c r="WJ2" s="199" t="n"/>
      <c r="WK2" s="199" t="n"/>
      <c r="WL2" s="199" t="n"/>
      <c r="WM2" s="199" t="n"/>
      <c r="WN2" s="199" t="n"/>
      <c r="WO2" s="199" t="n"/>
      <c r="WP2" s="199" t="n"/>
      <c r="WQ2" s="199" t="n"/>
      <c r="WR2" s="199" t="n"/>
      <c r="WS2" s="199" t="n"/>
      <c r="WT2" s="199" t="n"/>
      <c r="WU2" s="199" t="n"/>
      <c r="WV2" s="199" t="n"/>
      <c r="WW2" s="199" t="n"/>
      <c r="WX2" s="199" t="n"/>
      <c r="WY2" s="199" t="n"/>
      <c r="WZ2" s="199" t="n"/>
      <c r="XA2" s="199" t="n"/>
      <c r="XB2" s="199" t="n"/>
      <c r="XC2" s="199" t="n"/>
      <c r="XD2" s="199" t="n"/>
      <c r="XE2" s="199" t="n"/>
      <c r="XF2" s="199" t="n"/>
      <c r="XG2" s="199" t="n"/>
      <c r="XH2" s="199" t="n"/>
      <c r="XI2" s="199" t="n"/>
      <c r="XJ2" s="199" t="n"/>
      <c r="XK2" s="199" t="n"/>
      <c r="XL2" s="199" t="n"/>
      <c r="XM2" s="199" t="n"/>
      <c r="XN2" s="199" t="n"/>
      <c r="XO2" s="199" t="n"/>
      <c r="XP2" s="199" t="n"/>
      <c r="XQ2" s="199" t="n"/>
      <c r="XR2" s="199" t="n"/>
      <c r="XS2" s="199" t="n"/>
      <c r="XT2" s="199" t="n"/>
      <c r="XU2" s="199" t="n"/>
      <c r="XV2" s="199" t="n"/>
      <c r="XW2" s="199" t="n"/>
      <c r="XX2" s="199" t="n"/>
      <c r="XY2" s="199" t="n"/>
      <c r="XZ2" s="199" t="n"/>
      <c r="YA2" s="199" t="n"/>
      <c r="YB2" s="199" t="n"/>
      <c r="YC2" s="199" t="n"/>
      <c r="YD2" s="199" t="n"/>
      <c r="YE2" s="199" t="n"/>
      <c r="YF2" s="199" t="n"/>
      <c r="YG2" s="199" t="n"/>
      <c r="YH2" s="199" t="n"/>
      <c r="YI2" s="199" t="n"/>
      <c r="YJ2" s="199" t="n"/>
      <c r="YK2" s="199" t="n"/>
      <c r="YL2" s="199" t="n"/>
      <c r="YM2" s="199" t="n"/>
      <c r="YN2" s="199" t="n"/>
      <c r="YO2" s="199" t="n"/>
      <c r="YP2" s="199" t="n"/>
      <c r="YQ2" s="199" t="n"/>
      <c r="YR2" s="199" t="n"/>
      <c r="YS2" s="199" t="n"/>
      <c r="YT2" s="199" t="n"/>
      <c r="YU2" s="199" t="n"/>
      <c r="YV2" s="199" t="n"/>
      <c r="YW2" s="199" t="n"/>
      <c r="YX2" s="199" t="n"/>
      <c r="YY2" s="199" t="n"/>
      <c r="YZ2" s="199" t="n"/>
      <c r="ZA2" s="199" t="n"/>
      <c r="ZB2" s="199" t="n"/>
      <c r="ZC2" s="199" t="n"/>
      <c r="ZD2" s="199" t="n"/>
      <c r="ZE2" s="199" t="n"/>
      <c r="ZF2" s="199" t="n"/>
      <c r="ZG2" s="199" t="n"/>
      <c r="ZH2" s="199" t="n"/>
      <c r="ZI2" s="199" t="n"/>
      <c r="ZJ2" s="199" t="n"/>
      <c r="ZK2" s="199" t="n"/>
      <c r="ZL2" s="199" t="n"/>
      <c r="ZM2" s="199" t="n"/>
      <c r="ZN2" s="199" t="n"/>
      <c r="ZO2" s="199" t="n"/>
      <c r="ZP2" s="199" t="n"/>
      <c r="ZQ2" s="199" t="n"/>
      <c r="ZR2" s="199" t="n"/>
      <c r="ZS2" s="199" t="n"/>
      <c r="ZT2" s="199" t="n"/>
      <c r="ZU2" s="199" t="n"/>
      <c r="ZV2" s="199" t="n"/>
      <c r="ZW2" s="199" t="n"/>
      <c r="ZX2" s="199" t="n"/>
      <c r="ZY2" s="199" t="n"/>
      <c r="ZZ2" s="199" t="n"/>
      <c r="AAA2" s="199" t="n"/>
      <c r="AAB2" s="199" t="n"/>
      <c r="AAC2" s="199" t="n"/>
      <c r="AAD2" s="199" t="n"/>
      <c r="AAE2" s="199" t="n"/>
      <c r="AAF2" s="199" t="n"/>
      <c r="AAG2" s="199" t="n"/>
      <c r="AAH2" s="199" t="n"/>
      <c r="AAI2" s="199" t="n"/>
      <c r="AAJ2" s="199" t="n"/>
      <c r="AAK2" s="199" t="n"/>
      <c r="AAL2" s="199" t="n"/>
      <c r="AAM2" s="199" t="n"/>
      <c r="AAN2" s="199" t="n"/>
      <c r="AAO2" s="199" t="n"/>
      <c r="AAP2" s="199" t="n"/>
      <c r="AAQ2" s="199" t="n"/>
      <c r="AAR2" s="199" t="n"/>
      <c r="AAS2" s="199" t="n"/>
      <c r="AAT2" s="199" t="n"/>
      <c r="AAU2" s="199" t="n"/>
      <c r="AAV2" s="199" t="n"/>
      <c r="AAW2" s="199" t="n"/>
      <c r="AAX2" s="199" t="n"/>
      <c r="AAY2" s="199" t="n"/>
      <c r="AAZ2" s="199" t="n"/>
      <c r="ABA2" s="199" t="n"/>
      <c r="ABB2" s="199" t="n"/>
      <c r="ABC2" s="199" t="n"/>
      <c r="ABD2" s="199" t="n"/>
      <c r="ABE2" s="199" t="n"/>
      <c r="ABF2" s="199" t="n"/>
      <c r="ABG2" s="199" t="n"/>
      <c r="ABH2" s="199" t="n"/>
      <c r="ABI2" s="199" t="n"/>
      <c r="ABJ2" s="199" t="n"/>
      <c r="ABK2" s="199" t="n"/>
      <c r="ABL2" s="199" t="n"/>
      <c r="ABM2" s="199" t="n"/>
      <c r="ABN2" s="199" t="n"/>
      <c r="ABO2" s="199" t="n"/>
      <c r="ABP2" s="199" t="n"/>
      <c r="ABQ2" s="199" t="n"/>
      <c r="ABR2" s="199" t="n"/>
      <c r="ABS2" s="199" t="n"/>
      <c r="ABT2" s="199" t="n"/>
      <c r="ABU2" s="199" t="n"/>
      <c r="ABV2" s="199" t="n"/>
      <c r="ABW2" s="199" t="n"/>
      <c r="ABX2" s="199" t="n"/>
      <c r="ABY2" s="199" t="n"/>
      <c r="ABZ2" s="199" t="n"/>
      <c r="ACA2" s="199" t="n"/>
      <c r="ACB2" s="199" t="n"/>
      <c r="ACC2" s="199" t="n"/>
      <c r="ACD2" s="199" t="n"/>
      <c r="ACE2" s="199" t="n"/>
      <c r="ACF2" s="199" t="n"/>
      <c r="ACG2" s="199" t="n"/>
      <c r="ACH2" s="199" t="n"/>
      <c r="ACI2" s="199" t="n"/>
      <c r="ACJ2" s="199" t="n"/>
      <c r="ACK2" s="199" t="n"/>
      <c r="ACL2" s="199" t="n"/>
      <c r="ACM2" s="199" t="n"/>
      <c r="ACN2" s="199" t="n"/>
      <c r="ACO2" s="199" t="n"/>
      <c r="ACP2" s="199" t="n"/>
      <c r="ACQ2" s="199" t="n"/>
      <c r="ACR2" s="199" t="n"/>
      <c r="ACS2" s="199" t="n"/>
      <c r="ACT2" s="199" t="n"/>
      <c r="ACU2" s="199" t="n"/>
      <c r="ACV2" s="199" t="n"/>
      <c r="ACW2" s="199" t="n"/>
      <c r="ACX2" s="199" t="n"/>
      <c r="ACY2" s="199" t="n"/>
      <c r="ACZ2" s="199" t="n"/>
      <c r="ADA2" s="199" t="n"/>
      <c r="ADB2" s="199" t="n"/>
      <c r="ADC2" s="199" t="n"/>
      <c r="ADD2" s="199" t="n"/>
      <c r="ADE2" s="199" t="n"/>
      <c r="ADF2" s="199" t="n"/>
      <c r="ADG2" s="199" t="n"/>
      <c r="ADH2" s="199" t="n"/>
      <c r="ADI2" s="199" t="n"/>
      <c r="ADJ2" s="199" t="n"/>
      <c r="ADK2" s="199" t="n"/>
      <c r="ADL2" s="199" t="n"/>
      <c r="ADM2" s="199" t="n"/>
      <c r="ADN2" s="199" t="n"/>
      <c r="ADO2" s="199" t="n"/>
      <c r="ADP2" s="199" t="n"/>
      <c r="ADQ2" s="199" t="n"/>
      <c r="ADR2" s="199" t="n"/>
      <c r="ADS2" s="199" t="n"/>
      <c r="ADT2" s="199" t="n"/>
      <c r="ADU2" s="199" t="n"/>
      <c r="ADV2" s="199" t="n"/>
      <c r="ADW2" s="199" t="n"/>
      <c r="ADX2" s="199" t="n"/>
      <c r="ADY2" s="199" t="n"/>
      <c r="ADZ2" s="199" t="n"/>
      <c r="AEA2" s="199" t="n"/>
      <c r="AEB2" s="199" t="n"/>
      <c r="AEC2" s="199" t="n"/>
      <c r="AED2" s="199" t="n"/>
      <c r="AEE2" s="199" t="n"/>
      <c r="AEF2" s="199" t="n"/>
      <c r="AEG2" s="199" t="n"/>
      <c r="AEH2" s="199" t="n"/>
      <c r="AEI2" s="199" t="n"/>
      <c r="AEJ2" s="199" t="n"/>
      <c r="AEK2" s="199" t="n"/>
      <c r="AEL2" s="199" t="n"/>
      <c r="AEM2" s="199" t="n"/>
      <c r="AEN2" s="199" t="n"/>
      <c r="AEO2" s="199" t="n"/>
      <c r="AEP2" s="199" t="n"/>
      <c r="AEQ2" s="199" t="n"/>
      <c r="AER2" s="199" t="n"/>
      <c r="AES2" s="199" t="n"/>
      <c r="AET2" s="199" t="n"/>
      <c r="AEU2" s="199" t="n"/>
      <c r="AEV2" s="199" t="n"/>
      <c r="AEW2" s="199" t="n"/>
      <c r="AEX2" s="199" t="n"/>
      <c r="AEY2" s="199" t="n"/>
      <c r="AEZ2" s="199" t="n"/>
      <c r="AFA2" s="199" t="n"/>
      <c r="AFB2" s="199" t="n"/>
      <c r="AFC2" s="199" t="n"/>
      <c r="AFD2" s="199" t="n"/>
      <c r="AFE2" s="199" t="n"/>
      <c r="AFF2" s="199" t="n"/>
      <c r="AFG2" s="199" t="n"/>
      <c r="AFH2" s="199" t="n"/>
      <c r="AFI2" s="199" t="n"/>
      <c r="AFJ2" s="199" t="n"/>
      <c r="AFK2" s="199" t="n"/>
      <c r="AFL2" s="199" t="n"/>
      <c r="AFM2" s="199" t="n"/>
      <c r="AFN2" s="199" t="n"/>
      <c r="AFO2" s="199" t="n"/>
      <c r="AFP2" s="199" t="n"/>
      <c r="AFQ2" s="199" t="n"/>
      <c r="AFR2" s="199" t="n"/>
      <c r="AFS2" s="199" t="n"/>
      <c r="AFT2" s="199" t="n"/>
      <c r="AFU2" s="199" t="n"/>
      <c r="AFV2" s="199" t="n"/>
      <c r="AFW2" s="199" t="n"/>
      <c r="AFX2" s="199" t="n"/>
      <c r="AFY2" s="199" t="n"/>
      <c r="AFZ2" s="199" t="n"/>
      <c r="AGA2" s="199" t="n"/>
      <c r="AGB2" s="199" t="n"/>
      <c r="AGC2" s="199" t="n"/>
      <c r="AGD2" s="199" t="n"/>
      <c r="AGE2" s="199" t="n"/>
      <c r="AGF2" s="199" t="n"/>
      <c r="AGG2" s="199" t="n"/>
      <c r="AGH2" s="199" t="n"/>
      <c r="AGI2" s="199" t="n"/>
      <c r="AGJ2" s="199" t="n"/>
      <c r="AGK2" s="199" t="n"/>
      <c r="AGL2" s="199" t="n"/>
      <c r="AGM2" s="199" t="n"/>
      <c r="AGN2" s="199" t="n"/>
      <c r="AGO2" s="199" t="n"/>
      <c r="AGP2" s="199" t="n"/>
      <c r="AGQ2" s="199" t="n"/>
      <c r="AGR2" s="199" t="n"/>
      <c r="AGS2" s="199" t="n"/>
      <c r="AGT2" s="199" t="n"/>
      <c r="AGU2" s="199" t="n"/>
      <c r="AGV2" s="199" t="n"/>
      <c r="AGW2" s="199" t="n"/>
      <c r="AGX2" s="199" t="n"/>
      <c r="AGY2" s="199" t="n"/>
      <c r="AGZ2" s="199" t="n"/>
      <c r="AHA2" s="199" t="n"/>
      <c r="AHB2" s="199" t="n"/>
      <c r="AHC2" s="199" t="n"/>
      <c r="AHD2" s="199" t="n"/>
      <c r="AHE2" s="199" t="n"/>
      <c r="AHF2" s="199" t="n"/>
      <c r="AHG2" s="199" t="n"/>
      <c r="AHH2" s="199" t="n"/>
      <c r="AHI2" s="199" t="n"/>
      <c r="AHJ2" s="199" t="n"/>
      <c r="AHK2" s="199" t="n"/>
      <c r="AHL2" s="199" t="n"/>
      <c r="AHM2" s="199" t="n"/>
      <c r="AHN2" s="199" t="n"/>
      <c r="AHO2" s="199" t="n"/>
      <c r="AHP2" s="199" t="n"/>
      <c r="AHQ2" s="199" t="n"/>
      <c r="AHR2" s="199" t="n"/>
      <c r="AHS2" s="199" t="n"/>
      <c r="AHT2" s="199" t="n"/>
      <c r="AHU2" s="199" t="n"/>
      <c r="AHV2" s="199" t="n"/>
      <c r="AHW2" s="199" t="n"/>
      <c r="AHX2" s="199" t="n"/>
      <c r="AHY2" s="199" t="n"/>
      <c r="AHZ2" s="199" t="n"/>
      <c r="AIA2" s="199" t="n"/>
      <c r="AIB2" s="199" t="n"/>
      <c r="AIC2" s="199" t="n"/>
      <c r="AID2" s="199" t="n"/>
      <c r="AIE2" s="199" t="n"/>
      <c r="AIF2" s="199" t="n"/>
      <c r="AIG2" s="199" t="n"/>
      <c r="AIH2" s="199" t="n"/>
      <c r="AII2" s="199" t="n"/>
      <c r="AIJ2" s="199" t="n"/>
      <c r="AIK2" s="199" t="n"/>
      <c r="AIL2" s="199" t="n"/>
      <c r="AIM2" s="199" t="n"/>
      <c r="AIN2" s="199" t="n"/>
      <c r="AIO2" s="199" t="n"/>
      <c r="AIP2" s="199" t="n"/>
      <c r="AIQ2" s="199" t="n"/>
      <c r="AIR2" s="199" t="n"/>
      <c r="AIS2" s="199" t="n"/>
      <c r="AIT2" s="199" t="n"/>
      <c r="AIU2" s="199" t="n"/>
      <c r="AIV2" s="199" t="n"/>
      <c r="AIW2" s="199" t="n"/>
      <c r="AIX2" s="199" t="n"/>
      <c r="AIY2" s="199" t="n"/>
      <c r="AIZ2" s="199" t="n"/>
      <c r="AJA2" s="199" t="n"/>
      <c r="AJB2" s="199" t="n"/>
      <c r="AJC2" s="199" t="n"/>
      <c r="AJD2" s="199" t="n"/>
      <c r="AJE2" s="199" t="n"/>
      <c r="AJF2" s="199" t="n"/>
      <c r="AJG2" s="199" t="n"/>
      <c r="AJH2" s="199" t="n"/>
      <c r="AJI2" s="199" t="n"/>
      <c r="AJJ2" s="199" t="n"/>
      <c r="AJK2" s="199" t="n"/>
      <c r="AJL2" s="199" t="n"/>
      <c r="AJM2" s="199" t="n"/>
      <c r="AJN2" s="199" t="n"/>
      <c r="AJO2" s="199" t="n"/>
      <c r="AJP2" s="199" t="n"/>
      <c r="AJQ2" s="199" t="n"/>
      <c r="AJR2" s="199" t="n"/>
      <c r="AJS2" s="199" t="n"/>
      <c r="AJT2" s="199" t="n"/>
      <c r="AJU2" s="199" t="n"/>
      <c r="AJV2" s="199" t="n"/>
      <c r="AJW2" s="199" t="n"/>
      <c r="AJX2" s="199" t="n"/>
      <c r="AJY2" s="199" t="n"/>
      <c r="AJZ2" s="199" t="n"/>
      <c r="AKA2" s="199" t="n"/>
      <c r="AKB2" s="199" t="n"/>
      <c r="AKC2" s="199" t="n"/>
      <c r="AKD2" s="199" t="n"/>
      <c r="AKE2" s="199" t="n"/>
      <c r="AKF2" s="199" t="n"/>
      <c r="AKG2" s="199" t="n"/>
      <c r="AKH2" s="199" t="n"/>
      <c r="AKI2" s="199" t="n"/>
      <c r="AKJ2" s="199" t="n"/>
      <c r="AKK2" s="199" t="n"/>
      <c r="AKL2" s="199" t="n"/>
      <c r="AKM2" s="199" t="n"/>
      <c r="AKN2" s="199" t="n"/>
      <c r="AKO2" s="199" t="n"/>
      <c r="AKP2" s="199" t="n"/>
      <c r="AKQ2" s="199" t="n"/>
      <c r="AKR2" s="199" t="n"/>
      <c r="AKS2" s="199" t="n"/>
      <c r="AKT2" s="199" t="n"/>
      <c r="AKU2" s="199" t="n"/>
      <c r="AKV2" s="199" t="n"/>
      <c r="AKW2" s="199" t="n"/>
      <c r="AKX2" s="199" t="n"/>
      <c r="AKY2" s="199" t="n"/>
      <c r="AKZ2" s="199" t="n"/>
      <c r="ALA2" s="199" t="n"/>
      <c r="ALB2" s="199" t="n"/>
      <c r="ALC2" s="199" t="n"/>
      <c r="ALD2" s="199" t="n"/>
      <c r="ALE2" s="199" t="n"/>
      <c r="ALF2" s="199" t="n"/>
      <c r="ALG2" s="199" t="n"/>
      <c r="ALH2" s="199" t="n"/>
      <c r="ALI2" s="199" t="n"/>
      <c r="ALJ2" s="199" t="n"/>
      <c r="ALK2" s="199" t="n"/>
      <c r="ALL2" s="199" t="n"/>
      <c r="ALM2" s="199" t="n"/>
      <c r="ALN2" s="199" t="n"/>
      <c r="ALO2" s="199" t="n"/>
      <c r="ALP2" s="199" t="n"/>
      <c r="ALQ2" s="199" t="n"/>
      <c r="ALR2" s="199" t="n"/>
      <c r="ALS2" s="199" t="n"/>
      <c r="ALT2" s="199" t="n"/>
      <c r="ALU2" s="199" t="n"/>
      <c r="ALV2" s="199" t="n"/>
      <c r="ALW2" s="199" t="n"/>
      <c r="ALX2" s="199" t="n"/>
      <c r="ALY2" s="199" t="n"/>
      <c r="ALZ2" s="199" t="n"/>
      <c r="AMA2" s="199" t="n"/>
      <c r="AMB2" s="199" t="n"/>
      <c r="AMC2" s="199" t="n"/>
      <c r="AMD2" s="199" t="n"/>
      <c r="AME2" s="199" t="n"/>
      <c r="AMF2" s="199" t="n"/>
      <c r="AMG2" s="199" t="n"/>
      <c r="AMH2" s="199" t="n"/>
      <c r="AMI2" s="199" t="n"/>
      <c r="AMJ2" s="199" t="n"/>
      <c r="AMK2" s="199" t="n"/>
      <c r="AML2" s="199" t="n"/>
      <c r="AMM2" s="199" t="n"/>
      <c r="AMN2" s="199" t="n"/>
      <c r="AMO2" s="199" t="n"/>
      <c r="AMP2" s="199" t="n"/>
      <c r="AMQ2" s="199" t="n"/>
      <c r="AMR2" s="199" t="n"/>
      <c r="AMS2" s="199" t="n"/>
      <c r="AMT2" s="199" t="n"/>
      <c r="AMU2" s="199" t="n"/>
      <c r="AMV2" s="199" t="n"/>
      <c r="AMW2" s="199" t="n"/>
      <c r="AMX2" s="199" t="n"/>
      <c r="AMY2" s="199" t="n"/>
      <c r="AMZ2" s="199" t="n"/>
      <c r="ANA2" s="199" t="n"/>
      <c r="ANB2" s="199" t="n"/>
      <c r="ANC2" s="199" t="n"/>
      <c r="AND2" s="199" t="n"/>
      <c r="ANE2" s="199" t="n"/>
      <c r="ANF2" s="199" t="n"/>
      <c r="ANG2" s="199" t="n"/>
      <c r="ANH2" s="199" t="n"/>
      <c r="ANI2" s="199" t="n"/>
      <c r="ANJ2" s="199" t="n"/>
      <c r="ANK2" s="199" t="n"/>
      <c r="ANL2" s="199" t="n"/>
      <c r="ANM2" s="199" t="n"/>
      <c r="ANN2" s="199" t="n"/>
      <c r="ANO2" s="199" t="n"/>
      <c r="ANP2" s="199" t="n"/>
      <c r="ANQ2" s="199" t="n"/>
      <c r="ANR2" s="199" t="n"/>
      <c r="ANS2" s="199" t="n"/>
      <c r="ANT2" s="199" t="n"/>
      <c r="ANU2" s="199" t="n"/>
      <c r="ANV2" s="199" t="n"/>
      <c r="ANW2" s="199" t="n"/>
      <c r="ANX2" s="199" t="n"/>
      <c r="ANY2" s="199" t="n"/>
      <c r="ANZ2" s="199" t="n"/>
      <c r="AOA2" s="199" t="n"/>
      <c r="AOB2" s="199" t="n"/>
      <c r="AOC2" s="199" t="n"/>
      <c r="AOD2" s="199" t="n"/>
      <c r="AOE2" s="199" t="n"/>
      <c r="AOF2" s="199" t="n"/>
      <c r="AOG2" s="199" t="n"/>
      <c r="AOH2" s="199" t="n"/>
      <c r="AOI2" s="199" t="n"/>
      <c r="AOJ2" s="199" t="n"/>
      <c r="AOK2" s="199" t="n"/>
      <c r="AOL2" s="199" t="n"/>
      <c r="AOM2" s="199" t="n"/>
      <c r="AON2" s="199" t="n"/>
      <c r="AOO2" s="199" t="n"/>
      <c r="AOP2" s="199" t="n"/>
      <c r="AOQ2" s="199" t="n"/>
      <c r="AOR2" s="199" t="n"/>
      <c r="AOS2" s="199" t="n"/>
      <c r="AOT2" s="199" t="n"/>
      <c r="AOU2" s="199" t="n"/>
      <c r="AOV2" s="199" t="n"/>
      <c r="AOW2" s="199" t="n"/>
      <c r="AOX2" s="199" t="n"/>
      <c r="AOY2" s="199" t="n"/>
      <c r="AOZ2" s="199" t="n"/>
      <c r="APA2" s="199" t="n"/>
      <c r="APB2" s="199" t="n"/>
      <c r="APC2" s="199" t="n"/>
      <c r="APD2" s="199" t="n"/>
      <c r="APE2" s="199" t="n"/>
      <c r="APF2" s="199" t="n"/>
      <c r="APG2" s="199" t="n"/>
      <c r="APH2" s="199" t="n"/>
      <c r="API2" s="199" t="n"/>
      <c r="APJ2" s="199" t="n"/>
      <c r="APK2" s="199" t="n"/>
      <c r="APL2" s="199" t="n"/>
      <c r="APM2" s="199" t="n"/>
      <c r="APN2" s="199" t="n"/>
      <c r="APO2" s="199" t="n"/>
      <c r="APP2" s="199" t="n"/>
      <c r="APQ2" s="199" t="n"/>
      <c r="APR2" s="199" t="n"/>
      <c r="APS2" s="199" t="n"/>
      <c r="APT2" s="199" t="n"/>
      <c r="APU2" s="199" t="n"/>
      <c r="APV2" s="199" t="n"/>
      <c r="APW2" s="199" t="n"/>
      <c r="APX2" s="199" t="n"/>
      <c r="APY2" s="199" t="n"/>
      <c r="APZ2" s="199" t="n"/>
      <c r="AQA2" s="199" t="n"/>
      <c r="AQB2" s="199" t="n"/>
      <c r="AQC2" s="199" t="n"/>
      <c r="AQD2" s="199" t="n"/>
      <c r="AQE2" s="199" t="n"/>
      <c r="AQF2" s="199" t="n"/>
      <c r="AQG2" s="199" t="n"/>
      <c r="AQH2" s="199" t="n"/>
      <c r="AQI2" s="199" t="n"/>
      <c r="AQJ2" s="199" t="n"/>
      <c r="AQK2" s="199" t="n"/>
      <c r="AQL2" s="199" t="n"/>
      <c r="AQM2" s="199" t="n"/>
      <c r="AQN2" s="199" t="n"/>
      <c r="AQO2" s="199" t="n"/>
      <c r="AQP2" s="199" t="n"/>
      <c r="AQQ2" s="199" t="n"/>
      <c r="AQR2" s="199" t="n"/>
      <c r="AQS2" s="199" t="n"/>
      <c r="AQT2" s="199" t="n"/>
      <c r="AQU2" s="199" t="n"/>
      <c r="AQV2" s="199" t="n"/>
      <c r="AQW2" s="199" t="n"/>
      <c r="AQX2" s="199" t="n"/>
      <c r="AQY2" s="199" t="n"/>
      <c r="AQZ2" s="199" t="n"/>
      <c r="ARA2" s="199" t="n"/>
      <c r="ARB2" s="199" t="n"/>
      <c r="ARC2" s="199" t="n"/>
      <c r="ARD2" s="199" t="n"/>
      <c r="ARE2" s="199" t="n"/>
      <c r="ARF2" s="199" t="n"/>
      <c r="ARG2" s="199" t="n"/>
      <c r="ARH2" s="199" t="n"/>
      <c r="ARI2" s="199" t="n"/>
      <c r="ARJ2" s="199" t="n"/>
      <c r="ARK2" s="199" t="n"/>
      <c r="ARL2" s="199" t="n"/>
      <c r="ARM2" s="199" t="n"/>
      <c r="ARN2" s="199" t="n"/>
      <c r="ARO2" s="199" t="n"/>
      <c r="ARP2" s="199" t="n"/>
      <c r="ARQ2" s="199" t="n"/>
      <c r="ARR2" s="199" t="n"/>
      <c r="ARS2" s="199" t="n"/>
      <c r="ART2" s="199" t="n"/>
      <c r="ARU2" s="199" t="n"/>
      <c r="ARV2" s="199" t="n"/>
      <c r="ARW2" s="199" t="n"/>
      <c r="ARX2" s="199" t="n"/>
      <c r="ARY2" s="199" t="n"/>
      <c r="ARZ2" s="199" t="n"/>
      <c r="ASA2" s="199" t="n"/>
      <c r="ASB2" s="199" t="n"/>
      <c r="ASC2" s="199" t="n"/>
      <c r="ASD2" s="199" t="n"/>
      <c r="ASE2" s="199" t="n"/>
      <c r="ASF2" s="199" t="n"/>
      <c r="ASG2" s="199" t="n"/>
      <c r="ASH2" s="199" t="n"/>
      <c r="ASI2" s="199" t="n"/>
      <c r="ASJ2" s="199" t="n"/>
      <c r="ASK2" s="199" t="n"/>
      <c r="ASL2" s="199" t="n"/>
      <c r="ASM2" s="199" t="n"/>
      <c r="ASN2" s="199" t="n"/>
      <c r="ASO2" s="199" t="n"/>
      <c r="ASP2" s="199" t="n"/>
      <c r="ASQ2" s="199" t="n"/>
      <c r="ASR2" s="199" t="n"/>
      <c r="ASS2" s="199" t="n"/>
      <c r="AST2" s="199" t="n"/>
      <c r="ASU2" s="199" t="n"/>
      <c r="ASV2" s="199" t="n"/>
      <c r="ASW2" s="199" t="n"/>
      <c r="ASX2" s="199" t="n"/>
      <c r="ASY2" s="199" t="n"/>
      <c r="ASZ2" s="199" t="n"/>
      <c r="ATA2" s="199" t="n"/>
      <c r="ATB2" s="199" t="n"/>
      <c r="ATC2" s="199" t="n"/>
      <c r="ATD2" s="199" t="n"/>
      <c r="ATE2" s="199" t="n"/>
      <c r="ATF2" s="199" t="n"/>
      <c r="ATG2" s="199" t="n"/>
      <c r="ATH2" s="199" t="n"/>
      <c r="ATI2" s="199" t="n"/>
      <c r="ATJ2" s="199" t="n"/>
      <c r="ATK2" s="199" t="n"/>
      <c r="ATL2" s="199" t="n"/>
      <c r="ATM2" s="199" t="n"/>
      <c r="ATN2" s="199" t="n"/>
      <c r="ATO2" s="199" t="n"/>
      <c r="ATP2" s="199" t="n"/>
      <c r="ATQ2" s="199" t="n"/>
      <c r="ATR2" s="199" t="n"/>
      <c r="ATS2" s="199" t="n"/>
      <c r="ATT2" s="199" t="n"/>
      <c r="ATU2" s="199" t="n"/>
      <c r="ATV2" s="199" t="n"/>
      <c r="ATW2" s="199" t="n"/>
      <c r="ATX2" s="199" t="n"/>
      <c r="ATY2" s="199" t="n"/>
      <c r="ATZ2" s="199" t="n"/>
      <c r="AUA2" s="199" t="n"/>
      <c r="AUB2" s="199" t="n"/>
      <c r="AUC2" s="199" t="n"/>
      <c r="AUD2" s="199" t="n"/>
      <c r="AUE2" s="199" t="n"/>
      <c r="AUF2" s="199" t="n"/>
      <c r="AUG2" s="199" t="n"/>
      <c r="AUH2" s="199" t="n"/>
      <c r="AUI2" s="199" t="n"/>
      <c r="AUJ2" s="199" t="n"/>
      <c r="AUK2" s="199" t="n"/>
      <c r="AUL2" s="199" t="n"/>
      <c r="AUM2" s="199" t="n"/>
      <c r="AUN2" s="199" t="n"/>
      <c r="AUO2" s="199" t="n"/>
      <c r="AUP2" s="199" t="n"/>
      <c r="AUQ2" s="199" t="n"/>
      <c r="AUR2" s="199" t="n"/>
      <c r="AUS2" s="199" t="n"/>
      <c r="AUT2" s="199" t="n"/>
      <c r="AUU2" s="199" t="n"/>
      <c r="AUV2" s="199" t="n"/>
      <c r="AUW2" s="199" t="n"/>
      <c r="AUX2" s="199" t="n"/>
      <c r="AUY2" s="199" t="n"/>
      <c r="AUZ2" s="199" t="n"/>
      <c r="AVA2" s="199" t="n"/>
      <c r="AVB2" s="199" t="n"/>
      <c r="AVC2" s="199" t="n"/>
      <c r="AVD2" s="199" t="n"/>
      <c r="AVE2" s="199" t="n"/>
      <c r="AVF2" s="199" t="n"/>
      <c r="AVG2" s="199" t="n"/>
      <c r="AVH2" s="199" t="n"/>
      <c r="AVI2" s="199" t="n"/>
      <c r="AVJ2" s="199" t="n"/>
      <c r="AVK2" s="199" t="n"/>
      <c r="AVL2" s="199" t="n"/>
      <c r="AVM2" s="199" t="n"/>
      <c r="AVN2" s="199" t="n"/>
      <c r="AVO2" s="199" t="n"/>
      <c r="AVP2" s="199" t="n"/>
      <c r="AVQ2" s="199" t="n"/>
      <c r="AVR2" s="199" t="n"/>
      <c r="AVS2" s="199" t="n"/>
      <c r="AVT2" s="199" t="n"/>
      <c r="AVU2" s="199" t="n"/>
      <c r="AVV2" s="199" t="n"/>
      <c r="AVW2" s="199" t="n"/>
      <c r="AVX2" s="199" t="n"/>
      <c r="AVY2" s="199" t="n"/>
      <c r="AVZ2" s="199" t="n"/>
      <c r="AWA2" s="199" t="n"/>
      <c r="AWB2" s="199" t="n"/>
      <c r="AWC2" s="199" t="n"/>
      <c r="AWD2" s="199" t="n"/>
      <c r="AWE2" s="199" t="n"/>
      <c r="AWF2" s="199" t="n"/>
      <c r="AWG2" s="199" t="n"/>
      <c r="AWH2" s="199" t="n"/>
      <c r="AWI2" s="199" t="n"/>
      <c r="AWJ2" s="199" t="n"/>
      <c r="AWK2" s="199" t="n"/>
      <c r="AWL2" s="199" t="n"/>
      <c r="AWM2" s="199" t="n"/>
      <c r="AWN2" s="199" t="n"/>
      <c r="AWO2" s="199" t="n"/>
      <c r="AWP2" s="199" t="n"/>
      <c r="AWQ2" s="199" t="n"/>
      <c r="AWR2" s="199" t="n"/>
      <c r="AWS2" s="199" t="n"/>
      <c r="AWT2" s="199" t="n"/>
      <c r="AWU2" s="199" t="n"/>
      <c r="AWV2" s="199" t="n"/>
      <c r="AWW2" s="199" t="n"/>
      <c r="AWX2" s="199" t="n"/>
      <c r="AWY2" s="199" t="n"/>
      <c r="AWZ2" s="199" t="n"/>
      <c r="AXA2" s="199" t="n"/>
      <c r="AXB2" s="199" t="n"/>
      <c r="AXC2" s="199" t="n"/>
      <c r="AXD2" s="199" t="n"/>
      <c r="AXE2" s="199" t="n"/>
      <c r="AXF2" s="199" t="n"/>
      <c r="AXG2" s="199" t="n"/>
      <c r="AXH2" s="199" t="n"/>
      <c r="AXI2" s="199" t="n"/>
      <c r="AXJ2" s="199" t="n"/>
      <c r="AXK2" s="199" t="n"/>
      <c r="AXL2" s="199" t="n"/>
      <c r="AXM2" s="199" t="n"/>
      <c r="AXN2" s="199" t="n"/>
      <c r="AXO2" s="199" t="n"/>
      <c r="AXP2" s="199" t="n"/>
      <c r="AXQ2" s="199" t="n"/>
      <c r="AXR2" s="199" t="n"/>
      <c r="AXS2" s="199" t="n"/>
      <c r="AXT2" s="199" t="n"/>
      <c r="AXU2" s="199" t="n"/>
      <c r="AXV2" s="199" t="n"/>
      <c r="AXW2" s="199" t="n"/>
      <c r="AXX2" s="199" t="n"/>
      <c r="AXY2" s="199" t="n"/>
      <c r="AXZ2" s="199" t="n"/>
      <c r="AYA2" s="199" t="n"/>
      <c r="AYB2" s="199" t="n"/>
      <c r="AYC2" s="199" t="n"/>
      <c r="AYD2" s="199" t="n"/>
      <c r="AYE2" s="199" t="n"/>
      <c r="AYF2" s="199" t="n"/>
      <c r="AYG2" s="199" t="n"/>
      <c r="AYH2" s="199" t="n"/>
      <c r="AYI2" s="199" t="n"/>
      <c r="AYJ2" s="199" t="n"/>
      <c r="AYK2" s="199" t="n"/>
      <c r="AYL2" s="199" t="n"/>
      <c r="AYM2" s="199" t="n"/>
      <c r="AYN2" s="199" t="n"/>
      <c r="AYO2" s="199" t="n"/>
      <c r="AYP2" s="199" t="n"/>
      <c r="AYQ2" s="199" t="n"/>
      <c r="AYR2" s="199" t="n"/>
      <c r="AYS2" s="199" t="n"/>
      <c r="AYT2" s="199" t="n"/>
      <c r="AYU2" s="199" t="n"/>
      <c r="AYV2" s="199" t="n"/>
      <c r="AYW2" s="199" t="n"/>
      <c r="AYX2" s="199" t="n"/>
      <c r="AYY2" s="199" t="n"/>
      <c r="AYZ2" s="199" t="n"/>
      <c r="AZA2" s="199" t="n"/>
      <c r="AZB2" s="199" t="n"/>
      <c r="AZC2" s="199" t="n"/>
      <c r="AZD2" s="199" t="n"/>
      <c r="AZE2" s="199" t="n"/>
      <c r="AZF2" s="199" t="n"/>
      <c r="AZG2" s="199" t="n"/>
      <c r="AZH2" s="199" t="n"/>
      <c r="AZI2" s="199" t="n"/>
      <c r="AZJ2" s="199" t="n"/>
      <c r="AZK2" s="199" t="n"/>
      <c r="AZL2" s="199" t="n"/>
      <c r="AZM2" s="199" t="n"/>
      <c r="AZN2" s="199" t="n"/>
      <c r="AZO2" s="199" t="n"/>
      <c r="AZP2" s="199" t="n"/>
      <c r="AZQ2" s="199" t="n"/>
      <c r="AZR2" s="199" t="n"/>
      <c r="AZS2" s="199" t="n"/>
      <c r="AZT2" s="199" t="n"/>
      <c r="AZU2" s="199" t="n"/>
      <c r="AZV2" s="199" t="n"/>
      <c r="AZW2" s="199" t="n"/>
      <c r="AZX2" s="199" t="n"/>
      <c r="AZY2" s="199" t="n"/>
      <c r="AZZ2" s="199" t="n"/>
      <c r="BAA2" s="199" t="n"/>
      <c r="BAB2" s="199" t="n"/>
      <c r="BAC2" s="199" t="n"/>
      <c r="BAD2" s="199" t="n"/>
      <c r="BAE2" s="199" t="n"/>
      <c r="BAF2" s="199" t="n"/>
      <c r="BAG2" s="199" t="n"/>
      <c r="BAH2" s="199" t="n"/>
      <c r="BAI2" s="199" t="n"/>
      <c r="BAJ2" s="199" t="n"/>
      <c r="BAK2" s="199" t="n"/>
      <c r="BAL2" s="199" t="n"/>
      <c r="BAM2" s="199" t="n"/>
      <c r="BAN2" s="199" t="n"/>
      <c r="BAO2" s="199" t="n"/>
      <c r="BAP2" s="199" t="n"/>
      <c r="BAQ2" s="199" t="n"/>
      <c r="BAR2" s="199" t="n"/>
      <c r="BAS2" s="199" t="n"/>
      <c r="BAT2" s="199" t="n"/>
      <c r="BAU2" s="199" t="n"/>
      <c r="BAV2" s="199" t="n"/>
      <c r="BAW2" s="199" t="n"/>
      <c r="BAX2" s="199" t="n"/>
      <c r="BAY2" s="199" t="n"/>
      <c r="BAZ2" s="199" t="n"/>
      <c r="BBA2" s="199" t="n"/>
      <c r="BBB2" s="199" t="n"/>
      <c r="BBC2" s="199" t="n"/>
      <c r="BBD2" s="199" t="n"/>
      <c r="BBE2" s="199" t="n"/>
      <c r="BBF2" s="199" t="n"/>
      <c r="BBG2" s="199" t="n"/>
      <c r="BBH2" s="199" t="n"/>
      <c r="BBI2" s="199" t="n"/>
      <c r="BBJ2" s="199" t="n"/>
      <c r="BBK2" s="199" t="n"/>
      <c r="BBL2" s="199" t="n"/>
      <c r="BBM2" s="199" t="n"/>
      <c r="BBN2" s="199" t="n"/>
      <c r="BBO2" s="199" t="n"/>
      <c r="BBP2" s="199" t="n"/>
      <c r="BBQ2" s="199" t="n"/>
      <c r="BBR2" s="199" t="n"/>
      <c r="BBS2" s="199" t="n"/>
      <c r="BBT2" s="199" t="n"/>
      <c r="BBU2" s="199" t="n"/>
      <c r="BBV2" s="199" t="n"/>
      <c r="BBW2" s="199" t="n"/>
      <c r="BBX2" s="199" t="n"/>
      <c r="BBY2" s="199" t="n"/>
      <c r="BBZ2" s="199" t="n"/>
      <c r="BCA2" s="199" t="n"/>
      <c r="BCB2" s="199" t="n"/>
      <c r="BCC2" s="199" t="n"/>
      <c r="BCD2" s="199" t="n"/>
      <c r="BCE2" s="199" t="n"/>
      <c r="BCF2" s="199" t="n"/>
      <c r="BCG2" s="199" t="n"/>
      <c r="BCH2" s="199" t="n"/>
      <c r="BCI2" s="199" t="n"/>
      <c r="BCJ2" s="199" t="n"/>
      <c r="BCK2" s="199" t="n"/>
      <c r="BCL2" s="199" t="n"/>
      <c r="BCM2" s="199" t="n"/>
      <c r="BCN2" s="199" t="n"/>
      <c r="BCO2" s="199" t="n"/>
      <c r="BCP2" s="199" t="n"/>
      <c r="BCQ2" s="199" t="n"/>
      <c r="BCR2" s="199" t="n"/>
      <c r="BCS2" s="199" t="n"/>
      <c r="BCT2" s="199" t="n"/>
      <c r="BCU2" s="199" t="n"/>
      <c r="BCV2" s="199" t="n"/>
      <c r="BCW2" s="199" t="n"/>
      <c r="BCX2" s="199" t="n"/>
      <c r="BCY2" s="199" t="n"/>
      <c r="BCZ2" s="199" t="n"/>
      <c r="BDA2" s="199" t="n"/>
      <c r="BDB2" s="199" t="n"/>
      <c r="BDC2" s="199" t="n"/>
      <c r="BDD2" s="199" t="n"/>
      <c r="BDE2" s="199" t="n"/>
      <c r="BDF2" s="199" t="n"/>
      <c r="BDG2" s="199" t="n"/>
      <c r="BDH2" s="199" t="n"/>
      <c r="BDI2" s="199" t="n"/>
      <c r="BDJ2" s="199" t="n"/>
      <c r="BDK2" s="199" t="n"/>
      <c r="BDL2" s="199" t="n"/>
      <c r="BDM2" s="199" t="n"/>
      <c r="BDN2" s="199" t="n"/>
      <c r="BDO2" s="199" t="n"/>
      <c r="BDP2" s="199" t="n"/>
      <c r="BDQ2" s="199" t="n"/>
      <c r="BDR2" s="199" t="n"/>
      <c r="BDS2" s="199" t="n"/>
      <c r="BDT2" s="199" t="n"/>
      <c r="BDU2" s="199" t="n"/>
      <c r="BDV2" s="199" t="n"/>
      <c r="BDW2" s="199" t="n"/>
      <c r="BDX2" s="199" t="n"/>
      <c r="BDY2" s="199" t="n"/>
      <c r="BDZ2" s="199" t="n"/>
      <c r="BEA2" s="199" t="n"/>
      <c r="BEB2" s="199" t="n"/>
      <c r="BEC2" s="199" t="n"/>
      <c r="BED2" s="199" t="n"/>
      <c r="BEE2" s="199" t="n"/>
      <c r="BEF2" s="199" t="n"/>
      <c r="BEG2" s="199" t="n"/>
      <c r="BEH2" s="199" t="n"/>
      <c r="BEI2" s="199" t="n"/>
      <c r="BEJ2" s="199" t="n"/>
      <c r="BEK2" s="199" t="n"/>
      <c r="BEL2" s="199" t="n"/>
      <c r="BEM2" s="199" t="n"/>
      <c r="BEN2" s="199" t="n"/>
      <c r="BEO2" s="199" t="n"/>
      <c r="BEP2" s="199" t="n"/>
      <c r="BEQ2" s="199" t="n"/>
      <c r="BER2" s="199" t="n"/>
      <c r="BES2" s="199" t="n"/>
      <c r="BET2" s="199" t="n"/>
      <c r="BEU2" s="199" t="n"/>
      <c r="BEV2" s="199" t="n"/>
      <c r="BEW2" s="199" t="n"/>
      <c r="BEX2" s="199" t="n"/>
      <c r="BEY2" s="199" t="n"/>
      <c r="BEZ2" s="199" t="n"/>
      <c r="BFA2" s="199" t="n"/>
      <c r="BFB2" s="199" t="n"/>
      <c r="BFC2" s="199" t="n"/>
      <c r="BFD2" s="199" t="n"/>
      <c r="BFE2" s="199" t="n"/>
      <c r="BFF2" s="199" t="n"/>
      <c r="BFG2" s="199" t="n"/>
      <c r="BFH2" s="199" t="n"/>
      <c r="BFI2" s="199" t="n"/>
      <c r="BFJ2" s="199" t="n"/>
      <c r="BFK2" s="199" t="n"/>
      <c r="BFL2" s="199" t="n"/>
      <c r="BFM2" s="199" t="n"/>
      <c r="BFN2" s="199" t="n"/>
      <c r="BFO2" s="199" t="n"/>
      <c r="BFP2" s="199" t="n"/>
      <c r="BFQ2" s="199" t="n"/>
      <c r="BFR2" s="199" t="n"/>
      <c r="BFS2" s="199" t="n"/>
      <c r="BFT2" s="199" t="n"/>
      <c r="BFU2" s="199" t="n"/>
      <c r="BFV2" s="199" t="n"/>
      <c r="BFW2" s="199" t="n"/>
      <c r="BFX2" s="199" t="n"/>
      <c r="BFY2" s="199" t="n"/>
      <c r="BFZ2" s="199" t="n"/>
      <c r="BGA2" s="199" t="n"/>
      <c r="BGB2" s="199" t="n"/>
      <c r="BGC2" s="199" t="n"/>
      <c r="BGD2" s="199" t="n"/>
      <c r="BGE2" s="199" t="n"/>
      <c r="BGF2" s="199" t="n"/>
      <c r="BGG2" s="199" t="n"/>
      <c r="BGH2" s="199" t="n"/>
      <c r="BGI2" s="199" t="n"/>
      <c r="BGJ2" s="199" t="n"/>
      <c r="BGK2" s="199" t="n"/>
      <c r="BGL2" s="199" t="n"/>
      <c r="BGM2" s="199" t="n"/>
      <c r="BGN2" s="199" t="n"/>
      <c r="BGO2" s="199" t="n"/>
      <c r="BGP2" s="199" t="n"/>
      <c r="BGQ2" s="199" t="n"/>
      <c r="BGR2" s="199" t="n"/>
      <c r="BGS2" s="199" t="n"/>
      <c r="BGT2" s="199" t="n"/>
      <c r="BGU2" s="199" t="n"/>
      <c r="BGV2" s="199" t="n"/>
      <c r="BGW2" s="199" t="n"/>
      <c r="BGX2" s="199" t="n"/>
      <c r="BGY2" s="199" t="n"/>
      <c r="BGZ2" s="199" t="n"/>
      <c r="BHA2" s="199" t="n"/>
      <c r="BHB2" s="199" t="n"/>
      <c r="BHC2" s="199" t="n"/>
      <c r="BHD2" s="199" t="n"/>
      <c r="BHE2" s="199" t="n"/>
      <c r="BHF2" s="199" t="n"/>
      <c r="BHG2" s="199" t="n"/>
      <c r="BHH2" s="199" t="n"/>
      <c r="BHI2" s="199" t="n"/>
      <c r="BHJ2" s="199" t="n"/>
      <c r="BHK2" s="199" t="n"/>
      <c r="BHL2" s="199" t="n"/>
      <c r="BHM2" s="199" t="n"/>
      <c r="BHN2" s="199" t="n"/>
      <c r="BHO2" s="199" t="n"/>
      <c r="BHP2" s="199" t="n"/>
      <c r="BHQ2" s="199" t="n"/>
      <c r="BHR2" s="199" t="n"/>
      <c r="BHS2" s="199" t="n"/>
      <c r="BHT2" s="199" t="n"/>
      <c r="BHU2" s="199" t="n"/>
      <c r="BHV2" s="199" t="n"/>
      <c r="BHW2" s="199" t="n"/>
      <c r="BHX2" s="199" t="n"/>
      <c r="BHY2" s="199" t="n"/>
      <c r="BHZ2" s="199" t="n"/>
      <c r="BIA2" s="199" t="n"/>
      <c r="BIB2" s="199" t="n"/>
      <c r="BIC2" s="199" t="n"/>
      <c r="BID2" s="199" t="n"/>
      <c r="BIE2" s="199" t="n"/>
      <c r="BIF2" s="199" t="n"/>
      <c r="BIG2" s="199" t="n"/>
      <c r="BIH2" s="199" t="n"/>
      <c r="BII2" s="199" t="n"/>
      <c r="BIJ2" s="199" t="n"/>
      <c r="BIK2" s="199" t="n"/>
      <c r="BIL2" s="199" t="n"/>
      <c r="BIM2" s="199" t="n"/>
      <c r="BIN2" s="199" t="n"/>
      <c r="BIO2" s="199" t="n"/>
      <c r="BIP2" s="199" t="n"/>
      <c r="BIQ2" s="199" t="n"/>
      <c r="BIR2" s="199" t="n"/>
      <c r="BIS2" s="199" t="n"/>
      <c r="BIT2" s="199" t="n"/>
      <c r="BIU2" s="199" t="n"/>
      <c r="BIV2" s="199" t="n"/>
      <c r="BIW2" s="199" t="n"/>
      <c r="BIX2" s="199" t="n"/>
      <c r="BIY2" s="199" t="n"/>
      <c r="BIZ2" s="199" t="n"/>
      <c r="BJA2" s="199" t="n"/>
      <c r="BJB2" s="199" t="n"/>
      <c r="BJC2" s="199" t="n"/>
      <c r="BJD2" s="199" t="n"/>
      <c r="BJE2" s="199" t="n"/>
      <c r="BJF2" s="199" t="n"/>
      <c r="BJG2" s="199" t="n"/>
      <c r="BJH2" s="199" t="n"/>
      <c r="BJI2" s="199" t="n"/>
      <c r="BJJ2" s="199" t="n"/>
      <c r="BJK2" s="199" t="n"/>
      <c r="BJL2" s="199" t="n"/>
      <c r="BJM2" s="199" t="n"/>
      <c r="BJN2" s="199" t="n"/>
      <c r="BJO2" s="199" t="n"/>
      <c r="BJP2" s="199" t="n"/>
      <c r="BJQ2" s="199" t="n"/>
      <c r="BJR2" s="199" t="n"/>
      <c r="BJS2" s="199" t="n"/>
      <c r="BJT2" s="199" t="n"/>
      <c r="BJU2" s="199" t="n"/>
      <c r="BJV2" s="199" t="n"/>
      <c r="BJW2" s="199" t="n"/>
      <c r="BJX2" s="199" t="n"/>
      <c r="BJY2" s="199" t="n"/>
      <c r="BJZ2" s="199" t="n"/>
      <c r="BKA2" s="199" t="n"/>
      <c r="BKB2" s="199" t="n"/>
      <c r="BKC2" s="199" t="n"/>
      <c r="BKD2" s="199" t="n"/>
      <c r="BKE2" s="199" t="n"/>
      <c r="BKF2" s="199" t="n"/>
      <c r="BKG2" s="199" t="n"/>
      <c r="BKH2" s="199" t="n"/>
      <c r="BKI2" s="199" t="n"/>
      <c r="BKJ2" s="199" t="n"/>
      <c r="BKK2" s="199" t="n"/>
      <c r="BKL2" s="199" t="n"/>
      <c r="BKM2" s="199" t="n"/>
      <c r="BKN2" s="199" t="n"/>
      <c r="BKO2" s="199" t="n"/>
      <c r="BKP2" s="199" t="n"/>
      <c r="BKQ2" s="199" t="n"/>
      <c r="BKR2" s="199" t="n"/>
      <c r="BKS2" s="199" t="n"/>
      <c r="BKT2" s="199" t="n"/>
      <c r="BKU2" s="199" t="n"/>
      <c r="BKV2" s="199" t="n"/>
      <c r="BKW2" s="199" t="n"/>
      <c r="BKX2" s="199" t="n"/>
      <c r="BKY2" s="199" t="n"/>
      <c r="BKZ2" s="199" t="n"/>
      <c r="BLA2" s="199" t="n"/>
      <c r="BLB2" s="199" t="n"/>
      <c r="BLC2" s="199" t="n"/>
      <c r="BLD2" s="199" t="n"/>
      <c r="BLE2" s="199" t="n"/>
      <c r="BLF2" s="199" t="n"/>
      <c r="BLG2" s="199" t="n"/>
      <c r="BLH2" s="199" t="n"/>
      <c r="BLI2" s="199" t="n"/>
      <c r="BLJ2" s="199" t="n"/>
      <c r="BLK2" s="199" t="n"/>
      <c r="BLL2" s="199" t="n"/>
      <c r="BLM2" s="199" t="n"/>
      <c r="BLN2" s="199" t="n"/>
      <c r="BLO2" s="199" t="n"/>
      <c r="BLP2" s="199" t="n"/>
      <c r="BLQ2" s="199" t="n"/>
      <c r="BLR2" s="199" t="n"/>
      <c r="BLS2" s="199" t="n"/>
      <c r="BLT2" s="199" t="n"/>
      <c r="BLU2" s="199" t="n"/>
      <c r="BLV2" s="199" t="n"/>
      <c r="BLW2" s="199" t="n"/>
      <c r="BLX2" s="199" t="n"/>
      <c r="BLY2" s="199" t="n"/>
      <c r="BLZ2" s="199" t="n"/>
      <c r="BMA2" s="199" t="n"/>
      <c r="BMB2" s="199" t="n"/>
      <c r="BMC2" s="199" t="n"/>
      <c r="BMD2" s="199" t="n"/>
      <c r="BME2" s="199" t="n"/>
      <c r="BMF2" s="199" t="n"/>
      <c r="BMG2" s="199" t="n"/>
      <c r="BMH2" s="199" t="n"/>
      <c r="BMI2" s="199" t="n"/>
      <c r="BMJ2" s="199" t="n"/>
      <c r="BMK2" s="199" t="n"/>
      <c r="BML2" s="199" t="n"/>
      <c r="BMM2" s="199" t="n"/>
      <c r="BMN2" s="199" t="n"/>
      <c r="BMO2" s="199" t="n"/>
      <c r="BMP2" s="199" t="n"/>
      <c r="BMQ2" s="199" t="n"/>
      <c r="BMR2" s="199" t="n"/>
      <c r="BMS2" s="199" t="n"/>
      <c r="BMT2" s="199" t="n"/>
      <c r="BMU2" s="199" t="n"/>
      <c r="BMV2" s="199" t="n"/>
      <c r="BMW2" s="199" t="n"/>
      <c r="BMX2" s="199" t="n"/>
      <c r="BMY2" s="199" t="n"/>
      <c r="BMZ2" s="199" t="n"/>
      <c r="BNA2" s="199" t="n"/>
      <c r="BNB2" s="199" t="n"/>
      <c r="BNC2" s="199" t="n"/>
      <c r="BND2" s="199" t="n"/>
      <c r="BNE2" s="199" t="n"/>
      <c r="BNF2" s="199" t="n"/>
      <c r="BNG2" s="199" t="n"/>
      <c r="BNH2" s="199" t="n"/>
      <c r="BNI2" s="199" t="n"/>
      <c r="BNJ2" s="199" t="n"/>
      <c r="BNK2" s="199" t="n"/>
      <c r="BNL2" s="199" t="n"/>
      <c r="BNM2" s="199" t="n"/>
      <c r="BNN2" s="199" t="n"/>
      <c r="BNO2" s="199" t="n"/>
      <c r="BNP2" s="199" t="n"/>
      <c r="BNQ2" s="199" t="n"/>
      <c r="BNR2" s="199" t="n"/>
      <c r="BNS2" s="199" t="n"/>
      <c r="BNT2" s="199" t="n"/>
      <c r="BNU2" s="199" t="n"/>
      <c r="BNV2" s="199" t="n"/>
      <c r="BNW2" s="199" t="n"/>
      <c r="BNX2" s="199" t="n"/>
      <c r="BNY2" s="199" t="n"/>
      <c r="BNZ2" s="199" t="n"/>
      <c r="BOA2" s="199" t="n"/>
      <c r="BOB2" s="199" t="n"/>
      <c r="BOC2" s="199" t="n"/>
      <c r="BOD2" s="199" t="n"/>
      <c r="BOE2" s="199" t="n"/>
      <c r="BOF2" s="199" t="n"/>
      <c r="BOG2" s="199" t="n"/>
      <c r="BOH2" s="199" t="n"/>
      <c r="BOI2" s="199" t="n"/>
      <c r="BOJ2" s="199" t="n"/>
      <c r="BOK2" s="199" t="n"/>
      <c r="BOL2" s="199" t="n"/>
      <c r="BOM2" s="199" t="n"/>
      <c r="BON2" s="199" t="n"/>
      <c r="BOO2" s="199" t="n"/>
      <c r="BOP2" s="199" t="n"/>
      <c r="BOQ2" s="199" t="n"/>
      <c r="BOR2" s="199" t="n"/>
      <c r="BOS2" s="199" t="n"/>
      <c r="BOT2" s="199" t="n"/>
      <c r="BOU2" s="199" t="n"/>
      <c r="BOV2" s="199" t="n"/>
      <c r="BOW2" s="199" t="n"/>
      <c r="BOX2" s="199" t="n"/>
      <c r="BOY2" s="199" t="n"/>
      <c r="BOZ2" s="199" t="n"/>
      <c r="BPA2" s="199" t="n"/>
      <c r="BPB2" s="199" t="n"/>
      <c r="BPC2" s="199" t="n"/>
      <c r="BPD2" s="199" t="n"/>
      <c r="BPE2" s="199" t="n"/>
      <c r="BPF2" s="199" t="n"/>
      <c r="BPG2" s="199" t="n"/>
      <c r="BPH2" s="199" t="n"/>
      <c r="BPI2" s="199" t="n"/>
      <c r="BPJ2" s="199" t="n"/>
      <c r="BPK2" s="199" t="n"/>
      <c r="BPL2" s="199" t="n"/>
      <c r="BPM2" s="199" t="n"/>
      <c r="BPN2" s="199" t="n"/>
      <c r="BPO2" s="199" t="n"/>
      <c r="BPP2" s="199" t="n"/>
      <c r="BPQ2" s="199" t="n"/>
      <c r="BPR2" s="199" t="n"/>
      <c r="BPS2" s="199" t="n"/>
      <c r="BPT2" s="199" t="n"/>
      <c r="BPU2" s="199" t="n"/>
      <c r="BPV2" s="199" t="n"/>
      <c r="BPW2" s="199" t="n"/>
      <c r="BPX2" s="199" t="n"/>
      <c r="BPY2" s="199" t="n"/>
      <c r="BPZ2" s="199" t="n"/>
      <c r="BQA2" s="199" t="n"/>
      <c r="BQB2" s="199" t="n"/>
      <c r="BQC2" s="199" t="n"/>
      <c r="BQD2" s="199" t="n"/>
      <c r="BQE2" s="199" t="n"/>
      <c r="BQF2" s="199" t="n"/>
      <c r="BQG2" s="199" t="n"/>
      <c r="BQH2" s="199" t="n"/>
      <c r="BQI2" s="199" t="n"/>
      <c r="BQJ2" s="199" t="n"/>
      <c r="BQK2" s="199" t="n"/>
      <c r="BQL2" s="199" t="n"/>
      <c r="BQM2" s="199" t="n"/>
      <c r="BQN2" s="199" t="n"/>
      <c r="BQO2" s="199" t="n"/>
      <c r="BQP2" s="199" t="n"/>
      <c r="BQQ2" s="199" t="n"/>
      <c r="BQR2" s="199" t="n"/>
      <c r="BQS2" s="199" t="n"/>
      <c r="BQT2" s="199" t="n"/>
      <c r="BQU2" s="199" t="n"/>
      <c r="BQV2" s="199" t="n"/>
      <c r="BQW2" s="199" t="n"/>
      <c r="BQX2" s="199" t="n"/>
      <c r="BQY2" s="199" t="n"/>
      <c r="BQZ2" s="199" t="n"/>
      <c r="BRA2" s="199" t="n"/>
      <c r="BRB2" s="199" t="n"/>
      <c r="BRC2" s="199" t="n"/>
      <c r="BRD2" s="199" t="n"/>
      <c r="BRE2" s="199" t="n"/>
      <c r="BRF2" s="199" t="n"/>
      <c r="BRG2" s="199" t="n"/>
      <c r="BRH2" s="199" t="n"/>
      <c r="BRI2" s="199" t="n"/>
      <c r="BRJ2" s="199" t="n"/>
      <c r="BRK2" s="199" t="n"/>
      <c r="BRL2" s="199" t="n"/>
      <c r="BRM2" s="199" t="n"/>
      <c r="BRN2" s="199" t="n"/>
      <c r="BRO2" s="199" t="n"/>
      <c r="BRP2" s="199" t="n"/>
      <c r="BRQ2" s="199" t="n"/>
      <c r="BRR2" s="199" t="n"/>
      <c r="BRS2" s="199" t="n"/>
      <c r="BRT2" s="199" t="n"/>
      <c r="BRU2" s="199" t="n"/>
      <c r="BRV2" s="199" t="n"/>
      <c r="BRW2" s="199" t="n"/>
      <c r="BRX2" s="199" t="n"/>
      <c r="BRY2" s="199" t="n"/>
      <c r="BRZ2" s="199" t="n"/>
      <c r="BSA2" s="199" t="n"/>
      <c r="BSB2" s="199" t="n"/>
      <c r="BSC2" s="199" t="n"/>
      <c r="BSD2" s="199" t="n"/>
      <c r="BSE2" s="199" t="n"/>
      <c r="BSF2" s="199" t="n"/>
      <c r="BSG2" s="199" t="n"/>
      <c r="BSH2" s="199" t="n"/>
      <c r="BSI2" s="199" t="n"/>
      <c r="BSJ2" s="199" t="n"/>
      <c r="BSK2" s="199" t="n"/>
      <c r="BSL2" s="199" t="n"/>
      <c r="BSM2" s="199" t="n"/>
      <c r="BSN2" s="199" t="n"/>
      <c r="BSO2" s="199" t="n"/>
      <c r="BSP2" s="199" t="n"/>
      <c r="BSQ2" s="199" t="n"/>
      <c r="BSR2" s="199" t="n"/>
      <c r="BSS2" s="199" t="n"/>
      <c r="BST2" s="199" t="n"/>
      <c r="BSU2" s="199" t="n"/>
      <c r="BSV2" s="199" t="n"/>
      <c r="BSW2" s="199" t="n"/>
      <c r="BSX2" s="199" t="n"/>
      <c r="BSY2" s="199" t="n"/>
      <c r="BSZ2" s="199" t="n"/>
      <c r="BTA2" s="199" t="n"/>
      <c r="BTB2" s="199" t="n"/>
      <c r="BTC2" s="199" t="n"/>
      <c r="BTD2" s="199" t="n"/>
      <c r="BTE2" s="199" t="n"/>
      <c r="BTF2" s="199" t="n"/>
      <c r="BTG2" s="199" t="n"/>
      <c r="BTH2" s="199" t="n"/>
      <c r="BTI2" s="199" t="n"/>
      <c r="BTJ2" s="199" t="n"/>
      <c r="BTK2" s="199" t="n"/>
      <c r="BTL2" s="199" t="n"/>
      <c r="BTM2" s="199" t="n"/>
      <c r="BTN2" s="199" t="n"/>
      <c r="BTO2" s="199" t="n"/>
      <c r="BTP2" s="199" t="n"/>
      <c r="BTQ2" s="199" t="n"/>
      <c r="BTR2" s="199" t="n"/>
      <c r="BTS2" s="199" t="n"/>
      <c r="BTT2" s="199" t="n"/>
      <c r="BTU2" s="199" t="n"/>
      <c r="BTV2" s="199" t="n"/>
      <c r="BTW2" s="199" t="n"/>
      <c r="BTX2" s="199" t="n"/>
      <c r="BTY2" s="199" t="n"/>
      <c r="BTZ2" s="199" t="n"/>
      <c r="BUA2" s="199" t="n"/>
      <c r="BUB2" s="199" t="n"/>
      <c r="BUC2" s="199" t="n"/>
      <c r="BUD2" s="199" t="n"/>
      <c r="BUE2" s="199" t="n"/>
      <c r="BUF2" s="199" t="n"/>
      <c r="BUG2" s="199" t="n"/>
      <c r="BUH2" s="199" t="n"/>
      <c r="BUI2" s="199" t="n"/>
      <c r="BUJ2" s="199" t="n"/>
      <c r="BUK2" s="199" t="n"/>
      <c r="BUL2" s="199" t="n"/>
      <c r="BUM2" s="199" t="n"/>
      <c r="BUN2" s="199" t="n"/>
      <c r="BUO2" s="199" t="n"/>
      <c r="BUP2" s="199" t="n"/>
      <c r="BUQ2" s="199" t="n"/>
      <c r="BUR2" s="199" t="n"/>
      <c r="BUS2" s="199" t="n"/>
      <c r="BUT2" s="199" t="n"/>
      <c r="BUU2" s="199" t="n"/>
      <c r="BUV2" s="199" t="n"/>
      <c r="BUW2" s="199" t="n"/>
      <c r="BUX2" s="199" t="n"/>
      <c r="BUY2" s="199" t="n"/>
      <c r="BUZ2" s="199" t="n"/>
      <c r="BVA2" s="199" t="n"/>
      <c r="BVB2" s="199" t="n"/>
      <c r="BVC2" s="199" t="n"/>
      <c r="BVD2" s="199" t="n"/>
      <c r="BVE2" s="199" t="n"/>
      <c r="BVF2" s="199" t="n"/>
      <c r="BVG2" s="199" t="n"/>
      <c r="BVH2" s="199" t="n"/>
      <c r="BVI2" s="199" t="n"/>
      <c r="BVJ2" s="199" t="n"/>
      <c r="BVK2" s="199" t="n"/>
      <c r="BVL2" s="199" t="n"/>
      <c r="BVM2" s="199" t="n"/>
      <c r="BVN2" s="199" t="n"/>
      <c r="BVO2" s="199" t="n"/>
      <c r="BVP2" s="199" t="n"/>
      <c r="BVQ2" s="199" t="n"/>
      <c r="BVR2" s="199" t="n"/>
      <c r="BVS2" s="199" t="n"/>
      <c r="BVT2" s="199" t="n"/>
      <c r="BVU2" s="199" t="n"/>
      <c r="BVV2" s="199" t="n"/>
      <c r="BVW2" s="199" t="n"/>
      <c r="BVX2" s="199" t="n"/>
      <c r="BVY2" s="199" t="n"/>
      <c r="BVZ2" s="199" t="n"/>
      <c r="BWA2" s="199" t="n"/>
      <c r="BWB2" s="199" t="n"/>
      <c r="BWC2" s="199" t="n"/>
      <c r="BWD2" s="199" t="n"/>
      <c r="BWE2" s="199" t="n"/>
      <c r="BWF2" s="199" t="n"/>
      <c r="BWG2" s="199" t="n"/>
      <c r="BWH2" s="199" t="n"/>
      <c r="BWI2" s="199" t="n"/>
      <c r="BWJ2" s="199" t="n"/>
      <c r="BWK2" s="199" t="n"/>
      <c r="BWL2" s="199" t="n"/>
      <c r="BWM2" s="199" t="n"/>
      <c r="BWN2" s="199" t="n"/>
      <c r="BWO2" s="199" t="n"/>
      <c r="BWP2" s="199" t="n"/>
      <c r="BWQ2" s="199" t="n"/>
      <c r="BWR2" s="199" t="n"/>
      <c r="BWS2" s="199" t="n"/>
      <c r="BWT2" s="199" t="n"/>
      <c r="BWU2" s="199" t="n"/>
      <c r="BWV2" s="199" t="n"/>
      <c r="BWW2" s="199" t="n"/>
      <c r="BWX2" s="199" t="n"/>
      <c r="BWY2" s="199" t="n"/>
      <c r="BWZ2" s="199" t="n"/>
      <c r="BXA2" s="199" t="n"/>
      <c r="BXB2" s="199" t="n"/>
      <c r="BXC2" s="199" t="n"/>
      <c r="BXD2" s="199" t="n"/>
      <c r="BXE2" s="199" t="n"/>
      <c r="BXF2" s="199" t="n"/>
      <c r="BXG2" s="199" t="n"/>
      <c r="BXH2" s="199" t="n"/>
      <c r="BXI2" s="199" t="n"/>
      <c r="BXJ2" s="199" t="n"/>
      <c r="BXK2" s="199" t="n"/>
      <c r="BXL2" s="199" t="n"/>
      <c r="BXM2" s="199" t="n"/>
      <c r="BXN2" s="199" t="n"/>
      <c r="BXO2" s="199" t="n"/>
      <c r="BXP2" s="199" t="n"/>
      <c r="BXQ2" s="199" t="n"/>
      <c r="BXR2" s="199" t="n"/>
      <c r="BXS2" s="199" t="n"/>
      <c r="BXT2" s="199" t="n"/>
      <c r="BXU2" s="199" t="n"/>
      <c r="BXV2" s="199" t="n"/>
      <c r="BXW2" s="199" t="n"/>
      <c r="BXX2" s="199" t="n"/>
      <c r="BXY2" s="199" t="n"/>
      <c r="BXZ2" s="199" t="n"/>
      <c r="BYA2" s="199" t="n"/>
      <c r="BYB2" s="199" t="n"/>
      <c r="BYC2" s="199" t="n"/>
      <c r="BYD2" s="199" t="n"/>
      <c r="BYE2" s="199" t="n"/>
      <c r="BYF2" s="199" t="n"/>
      <c r="BYG2" s="199" t="n"/>
      <c r="BYH2" s="199" t="n"/>
      <c r="BYI2" s="199" t="n"/>
      <c r="BYJ2" s="199" t="n"/>
      <c r="BYK2" s="199" t="n"/>
      <c r="BYL2" s="199" t="n"/>
      <c r="BYM2" s="199" t="n"/>
      <c r="BYN2" s="199" t="n"/>
      <c r="BYO2" s="199" t="n"/>
      <c r="BYP2" s="199" t="n"/>
      <c r="BYQ2" s="199" t="n"/>
      <c r="BYR2" s="199" t="n"/>
      <c r="BYS2" s="199" t="n"/>
      <c r="BYT2" s="199" t="n"/>
      <c r="BYU2" s="199" t="n"/>
      <c r="BYV2" s="199" t="n"/>
      <c r="BYW2" s="199" t="n"/>
      <c r="BYX2" s="199" t="n"/>
      <c r="BYY2" s="199" t="n"/>
      <c r="BYZ2" s="199" t="n"/>
      <c r="BZA2" s="199" t="n"/>
      <c r="BZB2" s="199" t="n"/>
      <c r="BZC2" s="199" t="n"/>
      <c r="BZD2" s="199" t="n"/>
      <c r="BZE2" s="199" t="n"/>
      <c r="BZF2" s="199" t="n"/>
      <c r="BZG2" s="199" t="n"/>
      <c r="BZH2" s="199" t="n"/>
      <c r="BZI2" s="199" t="n"/>
      <c r="BZJ2" s="199" t="n"/>
      <c r="BZK2" s="199" t="n"/>
      <c r="BZL2" s="199" t="n"/>
      <c r="BZM2" s="199" t="n"/>
      <c r="BZN2" s="199" t="n"/>
      <c r="BZO2" s="199" t="n"/>
      <c r="BZP2" s="199" t="n"/>
      <c r="BZQ2" s="199" t="n"/>
      <c r="BZR2" s="199" t="n"/>
      <c r="BZS2" s="199" t="n"/>
      <c r="BZT2" s="199" t="n"/>
      <c r="BZU2" s="199" t="n"/>
      <c r="BZV2" s="199" t="n"/>
      <c r="BZW2" s="199" t="n"/>
      <c r="BZX2" s="199" t="n"/>
      <c r="BZY2" s="199" t="n"/>
      <c r="BZZ2" s="199" t="n"/>
      <c r="CAA2" s="199" t="n"/>
      <c r="CAB2" s="199" t="n"/>
      <c r="CAC2" s="199" t="n"/>
      <c r="CAD2" s="199" t="n"/>
      <c r="CAE2" s="199" t="n"/>
      <c r="CAF2" s="199" t="n"/>
      <c r="CAG2" s="199" t="n"/>
      <c r="CAH2" s="199" t="n"/>
      <c r="CAI2" s="199" t="n"/>
      <c r="CAJ2" s="199" t="n"/>
      <c r="CAK2" s="199" t="n"/>
      <c r="CAL2" s="199" t="n"/>
      <c r="CAM2" s="199" t="n"/>
      <c r="CAN2" s="199" t="n"/>
      <c r="CAO2" s="199" t="n"/>
      <c r="CAP2" s="199" t="n"/>
      <c r="CAQ2" s="199" t="n"/>
      <c r="CAR2" s="199" t="n"/>
      <c r="CAS2" s="199" t="n"/>
      <c r="CAT2" s="199" t="n"/>
      <c r="CAU2" s="199" t="n"/>
      <c r="CAV2" s="199" t="n"/>
      <c r="CAW2" s="199" t="n"/>
      <c r="CAX2" s="199" t="n"/>
      <c r="CAY2" s="199" t="n"/>
      <c r="CAZ2" s="199" t="n"/>
      <c r="CBA2" s="199" t="n"/>
      <c r="CBB2" s="199" t="n"/>
      <c r="CBC2" s="199" t="n"/>
      <c r="CBD2" s="199" t="n"/>
      <c r="CBE2" s="199" t="n"/>
      <c r="CBF2" s="199" t="n"/>
      <c r="CBG2" s="199" t="n"/>
      <c r="CBH2" s="199" t="n"/>
      <c r="CBI2" s="199" t="n"/>
      <c r="CBJ2" s="199" t="n"/>
      <c r="CBK2" s="199" t="n"/>
      <c r="CBL2" s="199" t="n"/>
      <c r="CBM2" s="199" t="n"/>
      <c r="CBN2" s="199" t="n"/>
      <c r="CBO2" s="199" t="n"/>
      <c r="CBP2" s="199" t="n"/>
      <c r="CBQ2" s="199" t="n"/>
      <c r="CBR2" s="199" t="n"/>
      <c r="CBS2" s="199" t="n"/>
      <c r="CBT2" s="199" t="n"/>
      <c r="CBU2" s="199" t="n"/>
      <c r="CBV2" s="199" t="n"/>
      <c r="CBW2" s="199" t="n"/>
      <c r="CBX2" s="199" t="n"/>
      <c r="CBY2" s="199" t="n"/>
      <c r="CBZ2" s="199" t="n"/>
      <c r="CCA2" s="199" t="n"/>
      <c r="CCB2" s="199" t="n"/>
      <c r="CCC2" s="199" t="n"/>
      <c r="CCD2" s="199" t="n"/>
      <c r="CCE2" s="199" t="n"/>
      <c r="CCF2" s="199" t="n"/>
      <c r="CCG2" s="199" t="n"/>
      <c r="CCH2" s="199" t="n"/>
      <c r="CCI2" s="199" t="n"/>
      <c r="CCJ2" s="199" t="n"/>
      <c r="CCK2" s="199" t="n"/>
      <c r="CCL2" s="199" t="n"/>
      <c r="CCM2" s="199" t="n"/>
      <c r="CCN2" s="199" t="n"/>
      <c r="CCO2" s="199" t="n"/>
      <c r="CCP2" s="199" t="n"/>
      <c r="CCQ2" s="199" t="n"/>
      <c r="CCR2" s="199" t="n"/>
      <c r="CCS2" s="199" t="n"/>
      <c r="CCT2" s="199" t="n"/>
      <c r="CCU2" s="199" t="n"/>
      <c r="CCV2" s="199" t="n"/>
      <c r="CCW2" s="199" t="n"/>
      <c r="CCX2" s="199" t="n"/>
      <c r="CCY2" s="199" t="n"/>
      <c r="CCZ2" s="199" t="n"/>
      <c r="CDA2" s="199" t="n"/>
      <c r="CDB2" s="199" t="n"/>
      <c r="CDC2" s="199" t="n"/>
      <c r="CDD2" s="199" t="n"/>
      <c r="CDE2" s="199" t="n"/>
      <c r="CDF2" s="199" t="n"/>
      <c r="CDG2" s="199" t="n"/>
      <c r="CDH2" s="199" t="n"/>
      <c r="CDI2" s="199" t="n"/>
      <c r="CDJ2" s="199" t="n"/>
      <c r="CDK2" s="199" t="n"/>
      <c r="CDL2" s="199" t="n"/>
      <c r="CDM2" s="199" t="n"/>
      <c r="CDN2" s="199" t="n"/>
      <c r="CDO2" s="199" t="n"/>
      <c r="CDP2" s="199" t="n"/>
      <c r="CDQ2" s="199" t="n"/>
      <c r="CDR2" s="199" t="n"/>
      <c r="CDS2" s="199" t="n"/>
      <c r="CDT2" s="199" t="n"/>
      <c r="CDU2" s="199" t="n"/>
      <c r="CDV2" s="199" t="n"/>
      <c r="CDW2" s="199" t="n"/>
      <c r="CDX2" s="199" t="n"/>
      <c r="CDY2" s="199" t="n"/>
      <c r="CDZ2" s="199" t="n"/>
      <c r="CEA2" s="199" t="n"/>
      <c r="CEB2" s="199" t="n"/>
      <c r="CEC2" s="199" t="n"/>
      <c r="CED2" s="199" t="n"/>
      <c r="CEE2" s="199" t="n"/>
      <c r="CEF2" s="199" t="n"/>
      <c r="CEG2" s="199" t="n"/>
      <c r="CEH2" s="199" t="n"/>
      <c r="CEI2" s="199" t="n"/>
      <c r="CEJ2" s="199" t="n"/>
      <c r="CEK2" s="199" t="n"/>
      <c r="CEL2" s="199" t="n"/>
      <c r="CEM2" s="199" t="n"/>
      <c r="CEN2" s="199" t="n"/>
      <c r="CEO2" s="199" t="n"/>
      <c r="CEP2" s="199" t="n"/>
      <c r="CEQ2" s="199" t="n"/>
      <c r="CER2" s="199" t="n"/>
      <c r="CES2" s="199" t="n"/>
      <c r="CET2" s="199" t="n"/>
      <c r="CEU2" s="199" t="n"/>
      <c r="CEV2" s="199" t="n"/>
      <c r="CEW2" s="199" t="n"/>
      <c r="CEX2" s="199" t="n"/>
      <c r="CEY2" s="199" t="n"/>
      <c r="CEZ2" s="199" t="n"/>
      <c r="CFA2" s="199" t="n"/>
      <c r="CFB2" s="199" t="n"/>
      <c r="CFC2" s="199" t="n"/>
      <c r="CFD2" s="199" t="n"/>
      <c r="CFE2" s="199" t="n"/>
      <c r="CFF2" s="199" t="n"/>
      <c r="CFG2" s="199" t="n"/>
      <c r="CFH2" s="199" t="n"/>
      <c r="CFI2" s="199" t="n"/>
      <c r="CFJ2" s="199" t="n"/>
      <c r="CFK2" s="199" t="n"/>
      <c r="CFL2" s="199" t="n"/>
      <c r="CFM2" s="199" t="n"/>
      <c r="CFN2" s="199" t="n"/>
      <c r="CFO2" s="199" t="n"/>
      <c r="CFP2" s="199" t="n"/>
      <c r="CFQ2" s="199" t="n"/>
      <c r="CFR2" s="199" t="n"/>
      <c r="CFS2" s="199" t="n"/>
      <c r="CFT2" s="199" t="n"/>
      <c r="CFU2" s="199" t="n"/>
      <c r="CFV2" s="199" t="n"/>
      <c r="CFW2" s="199" t="n"/>
      <c r="CFX2" s="199" t="n"/>
      <c r="CFY2" s="199" t="n"/>
      <c r="CFZ2" s="199" t="n"/>
      <c r="CGA2" s="199" t="n"/>
      <c r="CGB2" s="199" t="n"/>
      <c r="CGC2" s="199" t="n"/>
      <c r="CGD2" s="199" t="n"/>
      <c r="CGE2" s="199" t="n"/>
      <c r="CGF2" s="199" t="n"/>
      <c r="CGG2" s="199" t="n"/>
      <c r="CGH2" s="199" t="n"/>
      <c r="CGI2" s="199" t="n"/>
      <c r="CGJ2" s="199" t="n"/>
      <c r="CGK2" s="199" t="n"/>
      <c r="CGL2" s="199" t="n"/>
      <c r="CGM2" s="199" t="n"/>
      <c r="CGN2" s="199" t="n"/>
      <c r="CGO2" s="199" t="n"/>
      <c r="CGP2" s="199" t="n"/>
      <c r="CGQ2" s="199" t="n"/>
      <c r="CGR2" s="199" t="n"/>
      <c r="CGS2" s="199" t="n"/>
      <c r="CGT2" s="199" t="n"/>
      <c r="CGU2" s="199" t="n"/>
      <c r="CGV2" s="199" t="n"/>
      <c r="CGW2" s="199" t="n"/>
      <c r="CGX2" s="199" t="n"/>
      <c r="CGY2" s="199" t="n"/>
      <c r="CGZ2" s="199" t="n"/>
      <c r="CHA2" s="199" t="n"/>
      <c r="CHB2" s="199" t="n"/>
      <c r="CHC2" s="199" t="n"/>
      <c r="CHD2" s="199" t="n"/>
      <c r="CHE2" s="199" t="n"/>
      <c r="CHF2" s="199" t="n"/>
      <c r="CHG2" s="199" t="n"/>
      <c r="CHH2" s="199" t="n"/>
      <c r="CHI2" s="199" t="n"/>
      <c r="CHJ2" s="199" t="n"/>
      <c r="CHK2" s="199" t="n"/>
      <c r="CHL2" s="199" t="n"/>
      <c r="CHM2" s="199" t="n"/>
      <c r="CHN2" s="199" t="n"/>
      <c r="CHO2" s="199" t="n"/>
      <c r="CHP2" s="199" t="n"/>
      <c r="CHQ2" s="199" t="n"/>
      <c r="CHR2" s="199" t="n"/>
      <c r="CHS2" s="199" t="n"/>
      <c r="CHT2" s="199" t="n"/>
      <c r="CHU2" s="199" t="n"/>
      <c r="CHV2" s="199" t="n"/>
      <c r="CHW2" s="199" t="n"/>
      <c r="CHX2" s="199" t="n"/>
      <c r="CHY2" s="199" t="n"/>
      <c r="CHZ2" s="199" t="n"/>
      <c r="CIA2" s="199" t="n"/>
      <c r="CIB2" s="199" t="n"/>
      <c r="CIC2" s="199" t="n"/>
      <c r="CID2" s="199" t="n"/>
      <c r="CIE2" s="199" t="n"/>
      <c r="CIF2" s="199" t="n"/>
      <c r="CIG2" s="199" t="n"/>
      <c r="CIH2" s="199" t="n"/>
      <c r="CII2" s="199" t="n"/>
      <c r="CIJ2" s="199" t="n"/>
      <c r="CIK2" s="199" t="n"/>
      <c r="CIL2" s="199" t="n"/>
      <c r="CIM2" s="199" t="n"/>
      <c r="CIN2" s="199" t="n"/>
      <c r="CIO2" s="199" t="n"/>
      <c r="CIP2" s="199" t="n"/>
      <c r="CIQ2" s="199" t="n"/>
      <c r="CIR2" s="199" t="n"/>
      <c r="CIS2" s="199" t="n"/>
      <c r="CIT2" s="199" t="n"/>
      <c r="CIU2" s="199" t="n"/>
      <c r="CIV2" s="199" t="n"/>
      <c r="CIW2" s="199" t="n"/>
      <c r="CIX2" s="199" t="n"/>
      <c r="CIY2" s="199" t="n"/>
      <c r="CIZ2" s="199" t="n"/>
      <c r="CJA2" s="199" t="n"/>
      <c r="CJB2" s="199" t="n"/>
      <c r="CJC2" s="199" t="n"/>
      <c r="CJD2" s="199" t="n"/>
      <c r="CJE2" s="199" t="n"/>
      <c r="CJF2" s="199" t="n"/>
      <c r="CJG2" s="199" t="n"/>
      <c r="CJH2" s="199" t="n"/>
      <c r="CJI2" s="199" t="n"/>
      <c r="CJJ2" s="199" t="n"/>
      <c r="CJK2" s="199" t="n"/>
      <c r="CJL2" s="199" t="n"/>
      <c r="CJM2" s="199" t="n"/>
      <c r="CJN2" s="199" t="n"/>
      <c r="CJO2" s="199" t="n"/>
      <c r="CJP2" s="199" t="n"/>
      <c r="CJQ2" s="199" t="n"/>
      <c r="CJR2" s="199" t="n"/>
      <c r="CJS2" s="199" t="n"/>
      <c r="CJT2" s="199" t="n"/>
      <c r="CJU2" s="199" t="n"/>
      <c r="CJV2" s="199" t="n"/>
      <c r="CJW2" s="199" t="n"/>
      <c r="CJX2" s="199" t="n"/>
      <c r="CJY2" s="199" t="n"/>
      <c r="CJZ2" s="199" t="n"/>
      <c r="CKA2" s="199" t="n"/>
      <c r="CKB2" s="199" t="n"/>
      <c r="CKC2" s="199" t="n"/>
      <c r="CKD2" s="199" t="n"/>
      <c r="CKE2" s="199" t="n"/>
      <c r="CKF2" s="199" t="n"/>
      <c r="CKG2" s="199" t="n"/>
      <c r="CKH2" s="199" t="n"/>
      <c r="CKI2" s="199" t="n"/>
      <c r="CKJ2" s="199" t="n"/>
      <c r="CKK2" s="199" t="n"/>
      <c r="CKL2" s="199" t="n"/>
      <c r="CKM2" s="199" t="n"/>
      <c r="CKN2" s="199" t="n"/>
      <c r="CKO2" s="199" t="n"/>
      <c r="CKP2" s="199" t="n"/>
      <c r="CKQ2" s="199" t="n"/>
      <c r="CKR2" s="199" t="n"/>
      <c r="CKS2" s="199" t="n"/>
      <c r="CKT2" s="199" t="n"/>
      <c r="CKU2" s="199" t="n"/>
      <c r="CKV2" s="199" t="n"/>
      <c r="CKW2" s="199" t="n"/>
      <c r="CKX2" s="199" t="n"/>
      <c r="CKY2" s="199" t="n"/>
      <c r="CKZ2" s="199" t="n"/>
      <c r="CLA2" s="199" t="n"/>
      <c r="CLB2" s="199" t="n"/>
      <c r="CLC2" s="199" t="n"/>
      <c r="CLD2" s="199" t="n"/>
      <c r="CLE2" s="199" t="n"/>
      <c r="CLF2" s="199" t="n"/>
      <c r="CLG2" s="199" t="n"/>
      <c r="CLH2" s="199" t="n"/>
      <c r="CLI2" s="199" t="n"/>
      <c r="CLJ2" s="199" t="n"/>
      <c r="CLK2" s="199" t="n"/>
      <c r="CLL2" s="199" t="n"/>
      <c r="CLM2" s="199" t="n"/>
      <c r="CLN2" s="199" t="n"/>
      <c r="CLO2" s="199" t="n"/>
      <c r="CLP2" s="199" t="n"/>
      <c r="CLQ2" s="199" t="n"/>
      <c r="CLR2" s="199" t="n"/>
      <c r="CLS2" s="199" t="n"/>
      <c r="CLT2" s="199" t="n"/>
      <c r="CLU2" s="199" t="n"/>
      <c r="CLV2" s="199" t="n"/>
      <c r="CLW2" s="199" t="n"/>
      <c r="CLX2" s="199" t="n"/>
      <c r="CLY2" s="199" t="n"/>
      <c r="CLZ2" s="199" t="n"/>
      <c r="CMA2" s="199" t="n"/>
      <c r="CMB2" s="199" t="n"/>
      <c r="CMC2" s="199" t="n"/>
      <c r="CMD2" s="199" t="n"/>
      <c r="CME2" s="199" t="n"/>
      <c r="CMF2" s="199" t="n"/>
      <c r="CMG2" s="199" t="n"/>
      <c r="CMH2" s="199" t="n"/>
      <c r="CMI2" s="199" t="n"/>
      <c r="CMJ2" s="199" t="n"/>
      <c r="CMK2" s="199" t="n"/>
      <c r="CML2" s="199" t="n"/>
      <c r="CMM2" s="199" t="n"/>
      <c r="CMN2" s="199" t="n"/>
      <c r="CMO2" s="199" t="n"/>
      <c r="CMP2" s="199" t="n"/>
      <c r="CMQ2" s="199" t="n"/>
      <c r="CMR2" s="199" t="n"/>
      <c r="CMS2" s="199" t="n"/>
      <c r="CMT2" s="199" t="n"/>
      <c r="CMU2" s="199" t="n"/>
      <c r="CMV2" s="199" t="n"/>
      <c r="CMW2" s="199" t="n"/>
      <c r="CMX2" s="199" t="n"/>
      <c r="CMY2" s="199" t="n"/>
      <c r="CMZ2" s="199" t="n"/>
      <c r="CNA2" s="199" t="n"/>
      <c r="CNB2" s="199" t="n"/>
      <c r="CNC2" s="199" t="n"/>
      <c r="CND2" s="199" t="n"/>
      <c r="CNE2" s="199" t="n"/>
      <c r="CNF2" s="199" t="n"/>
      <c r="CNG2" s="199" t="n"/>
      <c r="CNH2" s="199" t="n"/>
      <c r="CNI2" s="199" t="n"/>
      <c r="CNJ2" s="199" t="n"/>
      <c r="CNK2" s="199" t="n"/>
      <c r="CNL2" s="199" t="n"/>
      <c r="CNM2" s="199" t="n"/>
      <c r="CNN2" s="199" t="n"/>
      <c r="CNO2" s="199" t="n"/>
      <c r="CNP2" s="199" t="n"/>
      <c r="CNQ2" s="199" t="n"/>
      <c r="CNR2" s="199" t="n"/>
      <c r="CNS2" s="199" t="n"/>
      <c r="CNT2" s="199" t="n"/>
      <c r="CNU2" s="199" t="n"/>
      <c r="CNV2" s="199" t="n"/>
      <c r="CNW2" s="199" t="n"/>
      <c r="CNX2" s="199" t="n"/>
      <c r="CNY2" s="199" t="n"/>
      <c r="CNZ2" s="199" t="n"/>
      <c r="COA2" s="199" t="n"/>
      <c r="COB2" s="199" t="n"/>
      <c r="COC2" s="199" t="n"/>
      <c r="COD2" s="199" t="n"/>
      <c r="COE2" s="199" t="n"/>
      <c r="COF2" s="199" t="n"/>
      <c r="COG2" s="199" t="n"/>
      <c r="COH2" s="199" t="n"/>
      <c r="COI2" s="199" t="n"/>
      <c r="COJ2" s="199" t="n"/>
      <c r="COK2" s="199" t="n"/>
      <c r="COL2" s="199" t="n"/>
      <c r="COM2" s="199" t="n"/>
      <c r="CON2" s="199" t="n"/>
      <c r="COO2" s="199" t="n"/>
      <c r="COP2" s="199" t="n"/>
      <c r="COQ2" s="199" t="n"/>
      <c r="COR2" s="199" t="n"/>
      <c r="COS2" s="199" t="n"/>
      <c r="COT2" s="199" t="n"/>
      <c r="COU2" s="199" t="n"/>
      <c r="COV2" s="199" t="n"/>
      <c r="COW2" s="199" t="n"/>
      <c r="COX2" s="199" t="n"/>
      <c r="COY2" s="199" t="n"/>
      <c r="COZ2" s="199" t="n"/>
      <c r="CPA2" s="199" t="n"/>
      <c r="CPB2" s="199" t="n"/>
      <c r="CPC2" s="199" t="n"/>
      <c r="CPD2" s="199" t="n"/>
      <c r="CPE2" s="199" t="n"/>
      <c r="CPF2" s="199" t="n"/>
      <c r="CPG2" s="199" t="n"/>
      <c r="CPH2" s="199" t="n"/>
      <c r="CPI2" s="199" t="n"/>
      <c r="CPJ2" s="199" t="n"/>
      <c r="CPK2" s="199" t="n"/>
      <c r="CPL2" s="199" t="n"/>
      <c r="CPM2" s="199" t="n"/>
      <c r="CPN2" s="199" t="n"/>
      <c r="CPO2" s="199" t="n"/>
      <c r="CPP2" s="199" t="n"/>
      <c r="CPQ2" s="199" t="n"/>
      <c r="CPR2" s="199" t="n"/>
      <c r="CPS2" s="199" t="n"/>
      <c r="CPT2" s="199" t="n"/>
      <c r="CPU2" s="199" t="n"/>
      <c r="CPV2" s="199" t="n"/>
      <c r="CPW2" s="199" t="n"/>
      <c r="CPX2" s="199" t="n"/>
      <c r="CPY2" s="199" t="n"/>
      <c r="CPZ2" s="199" t="n"/>
      <c r="CQA2" s="199" t="n"/>
      <c r="CQB2" s="199" t="n"/>
      <c r="CQC2" s="199" t="n"/>
      <c r="CQD2" s="199" t="n"/>
      <c r="CQE2" s="199" t="n"/>
      <c r="CQF2" s="199" t="n"/>
      <c r="CQG2" s="199" t="n"/>
      <c r="CQH2" s="199" t="n"/>
      <c r="CQI2" s="199" t="n"/>
      <c r="CQJ2" s="199" t="n"/>
      <c r="CQK2" s="199" t="n"/>
      <c r="CQL2" s="199" t="n"/>
      <c r="CQM2" s="199" t="n"/>
      <c r="CQN2" s="199" t="n"/>
      <c r="CQO2" s="199" t="n"/>
      <c r="CQP2" s="199" t="n"/>
      <c r="CQQ2" s="199" t="n"/>
      <c r="CQR2" s="199" t="n"/>
      <c r="CQS2" s="199" t="n"/>
      <c r="CQT2" s="199" t="n"/>
      <c r="CQU2" s="199" t="n"/>
      <c r="CQV2" s="199" t="n"/>
      <c r="CQW2" s="199" t="n"/>
      <c r="CQX2" s="199" t="n"/>
      <c r="CQY2" s="199" t="n"/>
      <c r="CQZ2" s="199" t="n"/>
      <c r="CRA2" s="199" t="n"/>
      <c r="CRB2" s="199" t="n"/>
      <c r="CRC2" s="199" t="n"/>
      <c r="CRD2" s="199" t="n"/>
      <c r="CRE2" s="199" t="n"/>
      <c r="CRF2" s="199" t="n"/>
      <c r="CRG2" s="199" t="n"/>
      <c r="CRH2" s="199" t="n"/>
      <c r="CRI2" s="199" t="n"/>
      <c r="CRJ2" s="199" t="n"/>
      <c r="CRK2" s="199" t="n"/>
      <c r="CRL2" s="199" t="n"/>
      <c r="CRM2" s="199" t="n"/>
      <c r="CRN2" s="199" t="n"/>
      <c r="CRO2" s="199" t="n"/>
      <c r="CRP2" s="199" t="n"/>
      <c r="CRQ2" s="199" t="n"/>
      <c r="CRR2" s="199" t="n"/>
      <c r="CRS2" s="199" t="n"/>
      <c r="CRT2" s="199" t="n"/>
      <c r="CRU2" s="199" t="n"/>
      <c r="CRV2" s="199" t="n"/>
      <c r="CRW2" s="199" t="n"/>
      <c r="CRX2" s="199" t="n"/>
      <c r="CRY2" s="199" t="n"/>
      <c r="CRZ2" s="199" t="n"/>
      <c r="CSA2" s="199" t="n"/>
      <c r="CSB2" s="199" t="n"/>
      <c r="CSC2" s="199" t="n"/>
      <c r="CSD2" s="199" t="n"/>
      <c r="CSE2" s="199" t="n"/>
      <c r="CSF2" s="199" t="n"/>
      <c r="CSG2" s="199" t="n"/>
      <c r="CSH2" s="199" t="n"/>
      <c r="CSI2" s="199" t="n"/>
      <c r="CSJ2" s="199" t="n"/>
      <c r="CSK2" s="199" t="n"/>
      <c r="CSL2" s="199" t="n"/>
      <c r="CSM2" s="199" t="n"/>
      <c r="CSN2" s="199" t="n"/>
      <c r="CSO2" s="199" t="n"/>
      <c r="CSP2" s="199" t="n"/>
      <c r="CSQ2" s="199" t="n"/>
      <c r="CSR2" s="199" t="n"/>
      <c r="CSS2" s="199" t="n"/>
      <c r="CST2" s="199" t="n"/>
      <c r="CSU2" s="199" t="n"/>
      <c r="CSV2" s="199" t="n"/>
      <c r="CSW2" s="199" t="n"/>
      <c r="CSX2" s="199" t="n"/>
      <c r="CSY2" s="199" t="n"/>
      <c r="CSZ2" s="199" t="n"/>
      <c r="CTA2" s="199" t="n"/>
      <c r="CTB2" s="199" t="n"/>
      <c r="CTC2" s="199" t="n"/>
      <c r="CTD2" s="199" t="n"/>
      <c r="CTE2" s="199" t="n"/>
      <c r="CTF2" s="199" t="n"/>
      <c r="CTG2" s="199" t="n"/>
      <c r="CTH2" s="199" t="n"/>
      <c r="CTI2" s="199" t="n"/>
      <c r="CTJ2" s="199" t="n"/>
      <c r="CTK2" s="199" t="n"/>
      <c r="CTL2" s="199" t="n"/>
      <c r="CTM2" s="199" t="n"/>
      <c r="CTN2" s="199" t="n"/>
      <c r="CTO2" s="199" t="n"/>
      <c r="CTP2" s="199" t="n"/>
      <c r="CTQ2" s="199" t="n"/>
      <c r="CTR2" s="199" t="n"/>
      <c r="CTS2" s="199" t="n"/>
      <c r="CTT2" s="199" t="n"/>
      <c r="CTU2" s="199" t="n"/>
      <c r="CTV2" s="199" t="n"/>
      <c r="CTW2" s="199" t="n"/>
      <c r="CTX2" s="199" t="n"/>
      <c r="CTY2" s="199" t="n"/>
      <c r="CTZ2" s="199" t="n"/>
      <c r="CUA2" s="199" t="n"/>
      <c r="CUB2" s="199" t="n"/>
      <c r="CUC2" s="199" t="n"/>
      <c r="CUD2" s="199" t="n"/>
      <c r="CUE2" s="199" t="n"/>
      <c r="CUF2" s="199" t="n"/>
      <c r="CUG2" s="199" t="n"/>
      <c r="CUH2" s="199" t="n"/>
      <c r="CUI2" s="199" t="n"/>
      <c r="CUJ2" s="199" t="n"/>
      <c r="CUK2" s="199" t="n"/>
      <c r="CUL2" s="199" t="n"/>
      <c r="CUM2" s="199" t="n"/>
      <c r="CUN2" s="199" t="n"/>
      <c r="CUO2" s="199" t="n"/>
      <c r="CUP2" s="199" t="n"/>
      <c r="CUQ2" s="199" t="n"/>
      <c r="CUR2" s="199" t="n"/>
      <c r="CUS2" s="199" t="n"/>
      <c r="CUT2" s="199" t="n"/>
      <c r="CUU2" s="199" t="n"/>
      <c r="CUV2" s="199" t="n"/>
      <c r="CUW2" s="199" t="n"/>
      <c r="CUX2" s="199" t="n"/>
      <c r="CUY2" s="199" t="n"/>
      <c r="CUZ2" s="199" t="n"/>
      <c r="CVA2" s="199" t="n"/>
      <c r="CVB2" s="199" t="n"/>
      <c r="CVC2" s="199" t="n"/>
      <c r="CVD2" s="199" t="n"/>
      <c r="CVE2" s="199" t="n"/>
      <c r="CVF2" s="199" t="n"/>
      <c r="CVG2" s="199" t="n"/>
      <c r="CVH2" s="199" t="n"/>
      <c r="CVI2" s="199" t="n"/>
      <c r="CVJ2" s="199" t="n"/>
      <c r="CVK2" s="199" t="n"/>
      <c r="CVL2" s="199" t="n"/>
      <c r="CVM2" s="199" t="n"/>
      <c r="CVN2" s="199" t="n"/>
      <c r="CVO2" s="199" t="n"/>
      <c r="CVP2" s="199" t="n"/>
      <c r="CVQ2" s="199" t="n"/>
      <c r="CVR2" s="199" t="n"/>
      <c r="CVS2" s="199" t="n"/>
      <c r="CVT2" s="199" t="n"/>
      <c r="CVU2" s="199" t="n"/>
      <c r="CVV2" s="199" t="n"/>
      <c r="CVW2" s="199" t="n"/>
      <c r="CVX2" s="199" t="n"/>
      <c r="CVY2" s="199" t="n"/>
      <c r="CVZ2" s="199" t="n"/>
      <c r="CWA2" s="199" t="n"/>
      <c r="CWB2" s="199" t="n"/>
      <c r="CWC2" s="199" t="n"/>
      <c r="CWD2" s="199" t="n"/>
      <c r="CWE2" s="199" t="n"/>
      <c r="CWF2" s="199" t="n"/>
      <c r="CWG2" s="199" t="n"/>
      <c r="CWH2" s="199" t="n"/>
      <c r="CWI2" s="199" t="n"/>
      <c r="CWJ2" s="199" t="n"/>
      <c r="CWK2" s="199" t="n"/>
      <c r="CWL2" s="199" t="n"/>
      <c r="CWM2" s="199" t="n"/>
      <c r="CWN2" s="199" t="n"/>
      <c r="CWO2" s="199" t="n"/>
      <c r="CWP2" s="199" t="n"/>
      <c r="CWQ2" s="199" t="n"/>
      <c r="CWR2" s="199" t="n"/>
      <c r="CWS2" s="199" t="n"/>
      <c r="CWT2" s="199" t="n"/>
      <c r="CWU2" s="199" t="n"/>
      <c r="CWV2" s="199" t="n"/>
      <c r="CWW2" s="199" t="n"/>
      <c r="CWX2" s="199" t="n"/>
      <c r="CWY2" s="199" t="n"/>
      <c r="CWZ2" s="199" t="n"/>
      <c r="CXA2" s="199" t="n"/>
      <c r="CXB2" s="199" t="n"/>
      <c r="CXC2" s="199" t="n"/>
      <c r="CXD2" s="199" t="n"/>
      <c r="CXE2" s="199" t="n"/>
      <c r="CXF2" s="199" t="n"/>
      <c r="CXG2" s="199" t="n"/>
      <c r="CXH2" s="199" t="n"/>
      <c r="CXI2" s="199" t="n"/>
      <c r="CXJ2" s="199" t="n"/>
      <c r="CXK2" s="199" t="n"/>
      <c r="CXL2" s="199" t="n"/>
      <c r="CXM2" s="199" t="n"/>
      <c r="CXN2" s="199" t="n"/>
      <c r="CXO2" s="199" t="n"/>
      <c r="CXP2" s="199" t="n"/>
      <c r="CXQ2" s="199" t="n"/>
      <c r="CXR2" s="199" t="n"/>
      <c r="CXS2" s="199" t="n"/>
      <c r="CXT2" s="199" t="n"/>
      <c r="CXU2" s="199" t="n"/>
      <c r="CXV2" s="199" t="n"/>
      <c r="CXW2" s="199" t="n"/>
      <c r="CXX2" s="199" t="n"/>
      <c r="CXY2" s="199" t="n"/>
      <c r="CXZ2" s="199" t="n"/>
      <c r="CYA2" s="199" t="n"/>
      <c r="CYB2" s="199" t="n"/>
      <c r="CYC2" s="199" t="n"/>
      <c r="CYD2" s="199" t="n"/>
      <c r="CYE2" s="199" t="n"/>
      <c r="CYF2" s="199" t="n"/>
      <c r="CYG2" s="199" t="n"/>
      <c r="CYH2" s="199" t="n"/>
      <c r="CYI2" s="199" t="n"/>
      <c r="CYJ2" s="199" t="n"/>
      <c r="CYK2" s="199" t="n"/>
      <c r="CYL2" s="199" t="n"/>
      <c r="CYM2" s="199" t="n"/>
      <c r="CYN2" s="199" t="n"/>
      <c r="CYO2" s="199" t="n"/>
      <c r="CYP2" s="199" t="n"/>
      <c r="CYQ2" s="199" t="n"/>
      <c r="CYR2" s="199" t="n"/>
      <c r="CYS2" s="199" t="n"/>
      <c r="CYT2" s="199" t="n"/>
      <c r="CYU2" s="199" t="n"/>
      <c r="CYV2" s="199" t="n"/>
      <c r="CYW2" s="199" t="n"/>
      <c r="CYX2" s="199" t="n"/>
      <c r="CYY2" s="199" t="n"/>
      <c r="CYZ2" s="199" t="n"/>
      <c r="CZA2" s="199" t="n"/>
      <c r="CZB2" s="199" t="n"/>
      <c r="CZC2" s="199" t="n"/>
      <c r="CZD2" s="199" t="n"/>
      <c r="CZE2" s="199" t="n"/>
      <c r="CZF2" s="199" t="n"/>
      <c r="CZG2" s="199" t="n"/>
      <c r="CZH2" s="199" t="n"/>
      <c r="CZI2" s="199" t="n"/>
      <c r="CZJ2" s="199" t="n"/>
      <c r="CZK2" s="199" t="n"/>
      <c r="CZL2" s="199" t="n"/>
      <c r="CZM2" s="199" t="n"/>
      <c r="CZN2" s="199" t="n"/>
      <c r="CZO2" s="199" t="n"/>
      <c r="CZP2" s="199" t="n"/>
      <c r="CZQ2" s="199" t="n"/>
      <c r="CZR2" s="199" t="n"/>
      <c r="CZS2" s="199" t="n"/>
      <c r="CZT2" s="199" t="n"/>
      <c r="CZU2" s="199" t="n"/>
      <c r="CZV2" s="199" t="n"/>
      <c r="CZW2" s="199" t="n"/>
      <c r="CZX2" s="199" t="n"/>
      <c r="CZY2" s="199" t="n"/>
      <c r="CZZ2" s="199" t="n"/>
      <c r="DAA2" s="199" t="n"/>
      <c r="DAB2" s="199" t="n"/>
      <c r="DAC2" s="199" t="n"/>
      <c r="DAD2" s="199" t="n"/>
      <c r="DAE2" s="199" t="n"/>
      <c r="DAF2" s="199" t="n"/>
      <c r="DAG2" s="199" t="n"/>
      <c r="DAH2" s="199" t="n"/>
      <c r="DAI2" s="199" t="n"/>
      <c r="DAJ2" s="199" t="n"/>
      <c r="DAK2" s="199" t="n"/>
      <c r="DAL2" s="199" t="n"/>
      <c r="DAM2" s="199" t="n"/>
      <c r="DAN2" s="199" t="n"/>
      <c r="DAO2" s="199" t="n"/>
      <c r="DAP2" s="199" t="n"/>
      <c r="DAQ2" s="199" t="n"/>
      <c r="DAR2" s="199" t="n"/>
      <c r="DAS2" s="199" t="n"/>
      <c r="DAT2" s="199" t="n"/>
      <c r="DAU2" s="199" t="n"/>
      <c r="DAV2" s="199" t="n"/>
      <c r="DAW2" s="199" t="n"/>
      <c r="DAX2" s="199" t="n"/>
      <c r="DAY2" s="199" t="n"/>
      <c r="DAZ2" s="199" t="n"/>
      <c r="DBA2" s="199" t="n"/>
      <c r="DBB2" s="199" t="n"/>
      <c r="DBC2" s="199" t="n"/>
      <c r="DBD2" s="199" t="n"/>
      <c r="DBE2" s="199" t="n"/>
      <c r="DBF2" s="199" t="n"/>
      <c r="DBG2" s="199" t="n"/>
      <c r="DBH2" s="199" t="n"/>
      <c r="DBI2" s="199" t="n"/>
      <c r="DBJ2" s="199" t="n"/>
      <c r="DBK2" s="199" t="n"/>
      <c r="DBL2" s="199" t="n"/>
      <c r="DBM2" s="199" t="n"/>
      <c r="DBN2" s="199" t="n"/>
      <c r="DBO2" s="199" t="n"/>
      <c r="DBP2" s="199" t="n"/>
      <c r="DBQ2" s="199" t="n"/>
      <c r="DBR2" s="199" t="n"/>
      <c r="DBS2" s="199" t="n"/>
      <c r="DBT2" s="199" t="n"/>
      <c r="DBU2" s="199" t="n"/>
      <c r="DBV2" s="199" t="n"/>
      <c r="DBW2" s="199" t="n"/>
      <c r="DBX2" s="199" t="n"/>
      <c r="DBY2" s="199" t="n"/>
      <c r="DBZ2" s="199" t="n"/>
      <c r="DCA2" s="199" t="n"/>
      <c r="DCB2" s="199" t="n"/>
      <c r="DCC2" s="199" t="n"/>
      <c r="DCD2" s="199" t="n"/>
      <c r="DCE2" s="199" t="n"/>
      <c r="DCF2" s="199" t="n"/>
      <c r="DCG2" s="199" t="n"/>
      <c r="DCH2" s="199" t="n"/>
      <c r="DCI2" s="199" t="n"/>
      <c r="DCJ2" s="199" t="n"/>
      <c r="DCK2" s="199" t="n"/>
      <c r="DCL2" s="199" t="n"/>
      <c r="DCM2" s="199" t="n"/>
      <c r="DCN2" s="199" t="n"/>
      <c r="DCO2" s="199" t="n"/>
      <c r="DCP2" s="199" t="n"/>
      <c r="DCQ2" s="199" t="n"/>
      <c r="DCR2" s="199" t="n"/>
      <c r="DCS2" s="199" t="n"/>
      <c r="DCT2" s="199" t="n"/>
      <c r="DCU2" s="199" t="n"/>
      <c r="DCV2" s="199" t="n"/>
      <c r="DCW2" s="199" t="n"/>
      <c r="DCX2" s="199" t="n"/>
      <c r="DCY2" s="199" t="n"/>
      <c r="DCZ2" s="199" t="n"/>
      <c r="DDA2" s="199" t="n"/>
      <c r="DDB2" s="199" t="n"/>
      <c r="DDC2" s="199" t="n"/>
      <c r="DDD2" s="199" t="n"/>
      <c r="DDE2" s="199" t="n"/>
      <c r="DDF2" s="199" t="n"/>
      <c r="DDG2" s="199" t="n"/>
      <c r="DDH2" s="199" t="n"/>
      <c r="DDI2" s="199" t="n"/>
      <c r="DDJ2" s="199" t="n"/>
      <c r="DDK2" s="199" t="n"/>
      <c r="DDL2" s="199" t="n"/>
      <c r="DDM2" s="199" t="n"/>
      <c r="DDN2" s="199" t="n"/>
      <c r="DDO2" s="199" t="n"/>
      <c r="DDP2" s="199" t="n"/>
      <c r="DDQ2" s="199" t="n"/>
      <c r="DDR2" s="199" t="n"/>
      <c r="DDS2" s="199" t="n"/>
      <c r="DDT2" s="199" t="n"/>
      <c r="DDU2" s="199" t="n"/>
      <c r="DDV2" s="199" t="n"/>
      <c r="DDW2" s="199" t="n"/>
      <c r="DDX2" s="199" t="n"/>
      <c r="DDY2" s="199" t="n"/>
      <c r="DDZ2" s="199" t="n"/>
      <c r="DEA2" s="199" t="n"/>
      <c r="DEB2" s="199" t="n"/>
      <c r="DEC2" s="199" t="n"/>
      <c r="DED2" s="199" t="n"/>
      <c r="DEE2" s="199" t="n"/>
      <c r="DEF2" s="199" t="n"/>
      <c r="DEG2" s="199" t="n"/>
      <c r="DEH2" s="199" t="n"/>
      <c r="DEI2" s="199" t="n"/>
      <c r="DEJ2" s="199" t="n"/>
      <c r="DEK2" s="199" t="n"/>
      <c r="DEL2" s="199" t="n"/>
      <c r="DEM2" s="199" t="n"/>
      <c r="DEN2" s="199" t="n"/>
      <c r="DEO2" s="199" t="n"/>
      <c r="DEP2" s="199" t="n"/>
      <c r="DEQ2" s="199" t="n"/>
      <c r="DER2" s="199" t="n"/>
      <c r="DES2" s="199" t="n"/>
      <c r="DET2" s="199" t="n"/>
      <c r="DEU2" s="199" t="n"/>
      <c r="DEV2" s="199" t="n"/>
      <c r="DEW2" s="199" t="n"/>
      <c r="DEX2" s="199" t="n"/>
      <c r="DEY2" s="199" t="n"/>
      <c r="DEZ2" s="199" t="n"/>
      <c r="DFA2" s="199" t="n"/>
      <c r="DFB2" s="199" t="n"/>
      <c r="DFC2" s="199" t="n"/>
      <c r="DFD2" s="199" t="n"/>
      <c r="DFE2" s="199" t="n"/>
      <c r="DFF2" s="199" t="n"/>
      <c r="DFG2" s="199" t="n"/>
      <c r="DFH2" s="199" t="n"/>
      <c r="DFI2" s="199" t="n"/>
      <c r="DFJ2" s="199" t="n"/>
      <c r="DFK2" s="199" t="n"/>
      <c r="DFL2" s="199" t="n"/>
      <c r="DFM2" s="199" t="n"/>
      <c r="DFN2" s="199" t="n"/>
      <c r="DFO2" s="199" t="n"/>
      <c r="DFP2" s="199" t="n"/>
      <c r="DFQ2" s="199" t="n"/>
      <c r="DFR2" s="199" t="n"/>
      <c r="DFS2" s="199" t="n"/>
      <c r="DFT2" s="199" t="n"/>
      <c r="DFU2" s="199" t="n"/>
      <c r="DFV2" s="199" t="n"/>
      <c r="DFW2" s="199" t="n"/>
      <c r="DFX2" s="199" t="n"/>
      <c r="DFY2" s="199" t="n"/>
      <c r="DFZ2" s="199" t="n"/>
      <c r="DGA2" s="199" t="n"/>
      <c r="DGB2" s="199" t="n"/>
      <c r="DGC2" s="199" t="n"/>
      <c r="DGD2" s="199" t="n"/>
      <c r="DGE2" s="199" t="n"/>
      <c r="DGF2" s="199" t="n"/>
      <c r="DGG2" s="199" t="n"/>
      <c r="DGH2" s="199" t="n"/>
      <c r="DGI2" s="199" t="n"/>
      <c r="DGJ2" s="199" t="n"/>
      <c r="DGK2" s="199" t="n"/>
      <c r="DGL2" s="199" t="n"/>
      <c r="DGM2" s="199" t="n"/>
      <c r="DGN2" s="199" t="n"/>
      <c r="DGO2" s="199" t="n"/>
      <c r="DGP2" s="199" t="n"/>
      <c r="DGQ2" s="199" t="n"/>
      <c r="DGR2" s="199" t="n"/>
      <c r="DGS2" s="199" t="n"/>
      <c r="DGT2" s="199" t="n"/>
      <c r="DGU2" s="199" t="n"/>
      <c r="DGV2" s="199" t="n"/>
      <c r="DGW2" s="199" t="n"/>
      <c r="DGX2" s="199" t="n"/>
      <c r="DGY2" s="199" t="n"/>
      <c r="DGZ2" s="199" t="n"/>
      <c r="DHA2" s="199" t="n"/>
      <c r="DHB2" s="199" t="n"/>
      <c r="DHC2" s="199" t="n"/>
      <c r="DHD2" s="199" t="n"/>
      <c r="DHE2" s="199" t="n"/>
      <c r="DHF2" s="199" t="n"/>
      <c r="DHG2" s="199" t="n"/>
      <c r="DHH2" s="199" t="n"/>
      <c r="DHI2" s="199" t="n"/>
      <c r="DHJ2" s="199" t="n"/>
      <c r="DHK2" s="199" t="n"/>
      <c r="DHL2" s="199" t="n"/>
      <c r="DHM2" s="199" t="n"/>
      <c r="DHN2" s="199" t="n"/>
      <c r="DHO2" s="199" t="n"/>
      <c r="DHP2" s="199" t="n"/>
      <c r="DHQ2" s="199" t="n"/>
      <c r="DHR2" s="199" t="n"/>
      <c r="DHS2" s="199" t="n"/>
      <c r="DHT2" s="199" t="n"/>
      <c r="DHU2" s="199" t="n"/>
      <c r="DHV2" s="199" t="n"/>
      <c r="DHW2" s="199" t="n"/>
      <c r="DHX2" s="199" t="n"/>
      <c r="DHY2" s="199" t="n"/>
      <c r="DHZ2" s="199" t="n"/>
      <c r="DIA2" s="199" t="n"/>
      <c r="DIB2" s="199" t="n"/>
      <c r="DIC2" s="199" t="n"/>
      <c r="DID2" s="199" t="n"/>
      <c r="DIE2" s="199" t="n"/>
      <c r="DIF2" s="199" t="n"/>
      <c r="DIG2" s="199" t="n"/>
      <c r="DIH2" s="199" t="n"/>
      <c r="DII2" s="199" t="n"/>
      <c r="DIJ2" s="199" t="n"/>
      <c r="DIK2" s="199" t="n"/>
      <c r="DIL2" s="199" t="n"/>
      <c r="DIM2" s="199" t="n"/>
      <c r="DIN2" s="199" t="n"/>
      <c r="DIO2" s="199" t="n"/>
      <c r="DIP2" s="199" t="n"/>
      <c r="DIQ2" s="199" t="n"/>
      <c r="DIR2" s="199" t="n"/>
      <c r="DIS2" s="199" t="n"/>
      <c r="DIT2" s="199" t="n"/>
      <c r="DIU2" s="199" t="n"/>
      <c r="DIV2" s="199" t="n"/>
      <c r="DIW2" s="199" t="n"/>
      <c r="DIX2" s="199" t="n"/>
      <c r="DIY2" s="199" t="n"/>
      <c r="DIZ2" s="199" t="n"/>
      <c r="DJA2" s="199" t="n"/>
      <c r="DJB2" s="199" t="n"/>
      <c r="DJC2" s="199" t="n"/>
      <c r="DJD2" s="199" t="n"/>
      <c r="DJE2" s="199" t="n"/>
      <c r="DJF2" s="199" t="n"/>
      <c r="DJG2" s="199" t="n"/>
      <c r="DJH2" s="199" t="n"/>
      <c r="DJI2" s="199" t="n"/>
      <c r="DJJ2" s="199" t="n"/>
      <c r="DJK2" s="199" t="n"/>
      <c r="DJL2" s="199" t="n"/>
      <c r="DJM2" s="199" t="n"/>
      <c r="DJN2" s="199" t="n"/>
      <c r="DJO2" s="199" t="n"/>
      <c r="DJP2" s="199" t="n"/>
      <c r="DJQ2" s="199" t="n"/>
      <c r="DJR2" s="199" t="n"/>
      <c r="DJS2" s="199" t="n"/>
      <c r="DJT2" s="199" t="n"/>
      <c r="DJU2" s="199" t="n"/>
      <c r="DJV2" s="199" t="n"/>
      <c r="DJW2" s="199" t="n"/>
      <c r="DJX2" s="199" t="n"/>
      <c r="DJY2" s="199" t="n"/>
      <c r="DJZ2" s="199" t="n"/>
      <c r="DKA2" s="199" t="n"/>
      <c r="DKB2" s="199" t="n"/>
      <c r="DKC2" s="199" t="n"/>
      <c r="DKD2" s="199" t="n"/>
      <c r="DKE2" s="199" t="n"/>
      <c r="DKF2" s="199" t="n"/>
      <c r="DKG2" s="199" t="n"/>
      <c r="DKH2" s="199" t="n"/>
      <c r="DKI2" s="199" t="n"/>
      <c r="DKJ2" s="199" t="n"/>
      <c r="DKK2" s="199" t="n"/>
      <c r="DKL2" s="199" t="n"/>
      <c r="DKM2" s="199" t="n"/>
      <c r="DKN2" s="199" t="n"/>
      <c r="DKO2" s="199" t="n"/>
      <c r="DKP2" s="199" t="n"/>
      <c r="DKQ2" s="199" t="n"/>
      <c r="DKR2" s="199" t="n"/>
      <c r="DKS2" s="199" t="n"/>
      <c r="DKT2" s="199" t="n"/>
      <c r="DKU2" s="199" t="n"/>
      <c r="DKV2" s="199" t="n"/>
      <c r="DKW2" s="199" t="n"/>
      <c r="DKX2" s="199" t="n"/>
      <c r="DKY2" s="199" t="n"/>
      <c r="DKZ2" s="199" t="n"/>
      <c r="DLA2" s="199" t="n"/>
      <c r="DLB2" s="199" t="n"/>
      <c r="DLC2" s="199" t="n"/>
      <c r="DLD2" s="199" t="n"/>
      <c r="DLE2" s="199" t="n"/>
      <c r="DLF2" s="199" t="n"/>
      <c r="DLG2" s="199" t="n"/>
      <c r="DLH2" s="199" t="n"/>
      <c r="DLI2" s="199" t="n"/>
      <c r="DLJ2" s="199" t="n"/>
      <c r="DLK2" s="199" t="n"/>
      <c r="DLL2" s="199" t="n"/>
      <c r="DLM2" s="199" t="n"/>
      <c r="DLN2" s="199" t="n"/>
      <c r="DLO2" s="199" t="n"/>
      <c r="DLP2" s="199" t="n"/>
      <c r="DLQ2" s="199" t="n"/>
      <c r="DLR2" s="199" t="n"/>
      <c r="DLS2" s="199" t="n"/>
      <c r="DLT2" s="199" t="n"/>
      <c r="DLU2" s="199" t="n"/>
      <c r="DLV2" s="199" t="n"/>
      <c r="DLW2" s="199" t="n"/>
      <c r="DLX2" s="199" t="n"/>
      <c r="DLY2" s="199" t="n"/>
      <c r="DLZ2" s="199" t="n"/>
      <c r="DMA2" s="199" t="n"/>
      <c r="DMB2" s="199" t="n"/>
      <c r="DMC2" s="199" t="n"/>
      <c r="DMD2" s="199" t="n"/>
      <c r="DME2" s="199" t="n"/>
      <c r="DMF2" s="199" t="n"/>
      <c r="DMG2" s="199" t="n"/>
      <c r="DMH2" s="199" t="n"/>
      <c r="DMI2" s="199" t="n"/>
      <c r="DMJ2" s="199" t="n"/>
      <c r="DMK2" s="199" t="n"/>
      <c r="DML2" s="199" t="n"/>
      <c r="DMM2" s="199" t="n"/>
      <c r="DMN2" s="199" t="n"/>
      <c r="DMO2" s="199" t="n"/>
      <c r="DMP2" s="199" t="n"/>
      <c r="DMQ2" s="199" t="n"/>
      <c r="DMR2" s="199" t="n"/>
      <c r="DMS2" s="199" t="n"/>
      <c r="DMT2" s="199" t="n"/>
      <c r="DMU2" s="199" t="n"/>
      <c r="DMV2" s="199" t="n"/>
      <c r="DMW2" s="199" t="n"/>
      <c r="DMX2" s="199" t="n"/>
      <c r="DMY2" s="199" t="n"/>
      <c r="DMZ2" s="199" t="n"/>
      <c r="DNA2" s="199" t="n"/>
      <c r="DNB2" s="199" t="n"/>
      <c r="DNC2" s="199" t="n"/>
      <c r="DND2" s="199" t="n"/>
      <c r="DNE2" s="199" t="n"/>
      <c r="DNF2" s="199" t="n"/>
      <c r="DNG2" s="199" t="n"/>
      <c r="DNH2" s="199" t="n"/>
      <c r="DNI2" s="199" t="n"/>
      <c r="DNJ2" s="199" t="n"/>
      <c r="DNK2" s="199" t="n"/>
      <c r="DNL2" s="199" t="n"/>
      <c r="DNM2" s="199" t="n"/>
      <c r="DNN2" s="199" t="n"/>
      <c r="DNO2" s="199" t="n"/>
      <c r="DNP2" s="199" t="n"/>
      <c r="DNQ2" s="199" t="n"/>
      <c r="DNR2" s="199" t="n"/>
      <c r="DNS2" s="199" t="n"/>
      <c r="DNT2" s="199" t="n"/>
      <c r="DNU2" s="199" t="n"/>
      <c r="DNV2" s="199" t="n"/>
      <c r="DNW2" s="199" t="n"/>
      <c r="DNX2" s="199" t="n"/>
      <c r="DNY2" s="199" t="n"/>
      <c r="DNZ2" s="199" t="n"/>
      <c r="DOA2" s="199" t="n"/>
      <c r="DOB2" s="199" t="n"/>
      <c r="DOC2" s="199" t="n"/>
      <c r="DOD2" s="199" t="n"/>
      <c r="DOE2" s="199" t="n"/>
      <c r="DOF2" s="199" t="n"/>
      <c r="DOG2" s="199" t="n"/>
      <c r="DOH2" s="199" t="n"/>
      <c r="DOI2" s="199" t="n"/>
      <c r="DOJ2" s="199" t="n"/>
      <c r="DOK2" s="199" t="n"/>
      <c r="DOL2" s="199" t="n"/>
      <c r="DOM2" s="199" t="n"/>
      <c r="DON2" s="199" t="n"/>
      <c r="DOO2" s="199" t="n"/>
      <c r="DOP2" s="199" t="n"/>
      <c r="DOQ2" s="199" t="n"/>
      <c r="DOR2" s="199" t="n"/>
      <c r="DOS2" s="199" t="n"/>
      <c r="DOT2" s="199" t="n"/>
      <c r="DOU2" s="199" t="n"/>
      <c r="DOV2" s="199" t="n"/>
      <c r="DOW2" s="199" t="n"/>
      <c r="DOX2" s="199" t="n"/>
      <c r="DOY2" s="199" t="n"/>
      <c r="DOZ2" s="199" t="n"/>
      <c r="DPA2" s="199" t="n"/>
      <c r="DPB2" s="199" t="n"/>
      <c r="DPC2" s="199" t="n"/>
      <c r="DPD2" s="199" t="n"/>
      <c r="DPE2" s="199" t="n"/>
      <c r="DPF2" s="199" t="n"/>
      <c r="DPG2" s="199" t="n"/>
      <c r="DPH2" s="199" t="n"/>
      <c r="DPI2" s="199" t="n"/>
      <c r="DPJ2" s="199" t="n"/>
      <c r="DPK2" s="199" t="n"/>
      <c r="DPL2" s="199" t="n"/>
      <c r="DPM2" s="199" t="n"/>
      <c r="DPN2" s="199" t="n"/>
      <c r="DPO2" s="199" t="n"/>
      <c r="DPP2" s="199" t="n"/>
      <c r="DPQ2" s="199" t="n"/>
      <c r="DPR2" s="199" t="n"/>
      <c r="DPS2" s="199" t="n"/>
      <c r="DPT2" s="199" t="n"/>
      <c r="DPU2" s="199" t="n"/>
      <c r="DPV2" s="199" t="n"/>
      <c r="DPW2" s="199" t="n"/>
      <c r="DPX2" s="199" t="n"/>
      <c r="DPY2" s="199" t="n"/>
      <c r="DPZ2" s="199" t="n"/>
      <c r="DQA2" s="199" t="n"/>
      <c r="DQB2" s="199" t="n"/>
      <c r="DQC2" s="199" t="n"/>
      <c r="DQD2" s="199" t="n"/>
      <c r="DQE2" s="199" t="n"/>
      <c r="DQF2" s="199" t="n"/>
      <c r="DQG2" s="199" t="n"/>
      <c r="DQH2" s="199" t="n"/>
      <c r="DQI2" s="199" t="n"/>
      <c r="DQJ2" s="199" t="n"/>
      <c r="DQK2" s="199" t="n"/>
      <c r="DQL2" s="199" t="n"/>
      <c r="DQM2" s="199" t="n"/>
      <c r="DQN2" s="199" t="n"/>
      <c r="DQO2" s="199" t="n"/>
      <c r="DQP2" s="199" t="n"/>
      <c r="DQQ2" s="199" t="n"/>
      <c r="DQR2" s="199" t="n"/>
      <c r="DQS2" s="199" t="n"/>
      <c r="DQT2" s="199" t="n"/>
      <c r="DQU2" s="199" t="n"/>
      <c r="DQV2" s="199" t="n"/>
      <c r="DQW2" s="199" t="n"/>
      <c r="DQX2" s="199" t="n"/>
      <c r="DQY2" s="199" t="n"/>
      <c r="DQZ2" s="199" t="n"/>
      <c r="DRA2" s="199" t="n"/>
      <c r="DRB2" s="199" t="n"/>
      <c r="DRC2" s="199" t="n"/>
      <c r="DRD2" s="199" t="n"/>
      <c r="DRE2" s="199" t="n"/>
      <c r="DRF2" s="199" t="n"/>
      <c r="DRG2" s="199" t="n"/>
      <c r="DRH2" s="199" t="n"/>
      <c r="DRI2" s="199" t="n"/>
      <c r="DRJ2" s="199" t="n"/>
      <c r="DRK2" s="199" t="n"/>
      <c r="DRL2" s="199" t="n"/>
      <c r="DRM2" s="199" t="n"/>
      <c r="DRN2" s="199" t="n"/>
      <c r="DRO2" s="199" t="n"/>
      <c r="DRP2" s="199" t="n"/>
      <c r="DRQ2" s="199" t="n"/>
      <c r="DRR2" s="199" t="n"/>
      <c r="DRS2" s="199" t="n"/>
      <c r="DRT2" s="199" t="n"/>
      <c r="DRU2" s="199" t="n"/>
      <c r="DRV2" s="199" t="n"/>
      <c r="DRW2" s="199" t="n"/>
      <c r="DRX2" s="199" t="n"/>
      <c r="DRY2" s="199" t="n"/>
      <c r="DRZ2" s="199" t="n"/>
      <c r="DSA2" s="199" t="n"/>
      <c r="DSB2" s="199" t="n"/>
      <c r="DSC2" s="199" t="n"/>
      <c r="DSD2" s="199" t="n"/>
      <c r="DSE2" s="199" t="n"/>
      <c r="DSF2" s="199" t="n"/>
      <c r="DSG2" s="199" t="n"/>
      <c r="DSH2" s="199" t="n"/>
      <c r="DSI2" s="199" t="n"/>
      <c r="DSJ2" s="199" t="n"/>
      <c r="DSK2" s="199" t="n"/>
      <c r="DSL2" s="199" t="n"/>
      <c r="DSM2" s="199" t="n"/>
      <c r="DSN2" s="199" t="n"/>
      <c r="DSO2" s="199" t="n"/>
      <c r="DSP2" s="199" t="n"/>
      <c r="DSQ2" s="199" t="n"/>
      <c r="DSR2" s="199" t="n"/>
      <c r="DSS2" s="199" t="n"/>
      <c r="DST2" s="199" t="n"/>
      <c r="DSU2" s="199" t="n"/>
      <c r="DSV2" s="199" t="n"/>
      <c r="DSW2" s="199" t="n"/>
      <c r="DSX2" s="199" t="n"/>
      <c r="DSY2" s="199" t="n"/>
      <c r="DSZ2" s="199" t="n"/>
      <c r="DTA2" s="199" t="n"/>
      <c r="DTB2" s="199" t="n"/>
      <c r="DTC2" s="199" t="n"/>
      <c r="DTD2" s="199" t="n"/>
      <c r="DTE2" s="199" t="n"/>
      <c r="DTF2" s="199" t="n"/>
      <c r="DTG2" s="199" t="n"/>
      <c r="DTH2" s="199" t="n"/>
      <c r="DTI2" s="199" t="n"/>
      <c r="DTJ2" s="199" t="n"/>
      <c r="DTK2" s="199" t="n"/>
      <c r="DTL2" s="199" t="n"/>
      <c r="DTM2" s="199" t="n"/>
      <c r="DTN2" s="199" t="n"/>
      <c r="DTO2" s="199" t="n"/>
      <c r="DTP2" s="199" t="n"/>
      <c r="DTQ2" s="199" t="n"/>
      <c r="DTR2" s="199" t="n"/>
      <c r="DTS2" s="199" t="n"/>
      <c r="DTT2" s="199" t="n"/>
      <c r="DTU2" s="199" t="n"/>
      <c r="DTV2" s="199" t="n"/>
      <c r="DTW2" s="199" t="n"/>
      <c r="DTX2" s="199" t="n"/>
      <c r="DTY2" s="199" t="n"/>
      <c r="DTZ2" s="199" t="n"/>
      <c r="DUA2" s="199" t="n"/>
      <c r="DUB2" s="199" t="n"/>
      <c r="DUC2" s="199" t="n"/>
      <c r="DUD2" s="199" t="n"/>
      <c r="DUE2" s="199" t="n"/>
      <c r="DUF2" s="199" t="n"/>
      <c r="DUG2" s="199" t="n"/>
      <c r="DUH2" s="199" t="n"/>
      <c r="DUI2" s="199" t="n"/>
      <c r="DUJ2" s="199" t="n"/>
      <c r="DUK2" s="199" t="n"/>
      <c r="DUL2" s="199" t="n"/>
      <c r="DUM2" s="199" t="n"/>
      <c r="DUN2" s="199" t="n"/>
      <c r="DUO2" s="199" t="n"/>
      <c r="DUP2" s="199" t="n"/>
      <c r="DUQ2" s="199" t="n"/>
      <c r="DUR2" s="199" t="n"/>
      <c r="DUS2" s="199" t="n"/>
      <c r="DUT2" s="199" t="n"/>
      <c r="DUU2" s="199" t="n"/>
      <c r="DUV2" s="199" t="n"/>
      <c r="DUW2" s="199" t="n"/>
      <c r="DUX2" s="199" t="n"/>
      <c r="DUY2" s="199" t="n"/>
      <c r="DUZ2" s="199" t="n"/>
      <c r="DVA2" s="199" t="n"/>
      <c r="DVB2" s="199" t="n"/>
      <c r="DVC2" s="199" t="n"/>
      <c r="DVD2" s="199" t="n"/>
      <c r="DVE2" s="199" t="n"/>
      <c r="DVF2" s="199" t="n"/>
      <c r="DVG2" s="199" t="n"/>
      <c r="DVH2" s="199" t="n"/>
      <c r="DVI2" s="199" t="n"/>
      <c r="DVJ2" s="199" t="n"/>
      <c r="DVK2" s="199" t="n"/>
      <c r="DVL2" s="199" t="n"/>
      <c r="DVM2" s="199" t="n"/>
      <c r="DVN2" s="199" t="n"/>
      <c r="DVO2" s="199" t="n"/>
      <c r="DVP2" s="199" t="n"/>
      <c r="DVQ2" s="199" t="n"/>
      <c r="DVR2" s="199" t="n"/>
      <c r="DVS2" s="199" t="n"/>
      <c r="DVT2" s="199" t="n"/>
      <c r="DVU2" s="199" t="n"/>
      <c r="DVV2" s="199" t="n"/>
      <c r="DVW2" s="199" t="n"/>
      <c r="DVX2" s="199" t="n"/>
      <c r="DVY2" s="199" t="n"/>
      <c r="DVZ2" s="199" t="n"/>
      <c r="DWA2" s="199" t="n"/>
      <c r="DWB2" s="199" t="n"/>
      <c r="DWC2" s="199" t="n"/>
      <c r="DWD2" s="199" t="n"/>
      <c r="DWE2" s="199" t="n"/>
      <c r="DWF2" s="199" t="n"/>
      <c r="DWG2" s="199" t="n"/>
      <c r="DWH2" s="199" t="n"/>
      <c r="DWI2" s="199" t="n"/>
      <c r="DWJ2" s="199" t="n"/>
      <c r="DWK2" s="199" t="n"/>
      <c r="DWL2" s="199" t="n"/>
      <c r="DWM2" s="199" t="n"/>
      <c r="DWN2" s="199" t="n"/>
      <c r="DWO2" s="199" t="n"/>
      <c r="DWP2" s="199" t="n"/>
      <c r="DWQ2" s="199" t="n"/>
      <c r="DWR2" s="199" t="n"/>
      <c r="DWS2" s="199" t="n"/>
      <c r="DWT2" s="199" t="n"/>
      <c r="DWU2" s="199" t="n"/>
      <c r="DWV2" s="199" t="n"/>
      <c r="DWW2" s="199" t="n"/>
      <c r="DWX2" s="199" t="n"/>
      <c r="DWY2" s="199" t="n"/>
      <c r="DWZ2" s="199" t="n"/>
      <c r="DXA2" s="199" t="n"/>
      <c r="DXB2" s="199" t="n"/>
      <c r="DXC2" s="199" t="n"/>
      <c r="DXD2" s="199" t="n"/>
      <c r="DXE2" s="199" t="n"/>
      <c r="DXF2" s="199" t="n"/>
      <c r="DXG2" s="199" t="n"/>
      <c r="DXH2" s="199" t="n"/>
      <c r="DXI2" s="199" t="n"/>
      <c r="DXJ2" s="199" t="n"/>
      <c r="DXK2" s="199" t="n"/>
      <c r="DXL2" s="199" t="n"/>
      <c r="DXM2" s="199" t="n"/>
      <c r="DXN2" s="199" t="n"/>
      <c r="DXO2" s="199" t="n"/>
      <c r="DXP2" s="199" t="n"/>
      <c r="DXQ2" s="199" t="n"/>
      <c r="DXR2" s="199" t="n"/>
      <c r="DXS2" s="199" t="n"/>
      <c r="DXT2" s="199" t="n"/>
      <c r="DXU2" s="199" t="n"/>
      <c r="DXV2" s="199" t="n"/>
      <c r="DXW2" s="199" t="n"/>
      <c r="DXX2" s="199" t="n"/>
      <c r="DXY2" s="199" t="n"/>
      <c r="DXZ2" s="199" t="n"/>
      <c r="DYA2" s="199" t="n"/>
      <c r="DYB2" s="199" t="n"/>
      <c r="DYC2" s="199" t="n"/>
      <c r="DYD2" s="199" t="n"/>
      <c r="DYE2" s="199" t="n"/>
      <c r="DYF2" s="199" t="n"/>
      <c r="DYG2" s="199" t="n"/>
      <c r="DYH2" s="199" t="n"/>
      <c r="DYI2" s="199" t="n"/>
      <c r="DYJ2" s="199" t="n"/>
      <c r="DYK2" s="199" t="n"/>
      <c r="DYL2" s="199" t="n"/>
      <c r="DYM2" s="199" t="n"/>
      <c r="DYN2" s="199" t="n"/>
      <c r="DYO2" s="199" t="n"/>
      <c r="DYP2" s="199" t="n"/>
      <c r="DYQ2" s="199" t="n"/>
      <c r="DYR2" s="199" t="n"/>
      <c r="DYS2" s="199" t="n"/>
      <c r="DYT2" s="199" t="n"/>
      <c r="DYU2" s="199" t="n"/>
      <c r="DYV2" s="199" t="n"/>
      <c r="DYW2" s="199" t="n"/>
      <c r="DYX2" s="199" t="n"/>
      <c r="DYY2" s="199" t="n"/>
      <c r="DYZ2" s="199" t="n"/>
      <c r="DZA2" s="199" t="n"/>
      <c r="DZB2" s="199" t="n"/>
      <c r="DZC2" s="199" t="n"/>
      <c r="DZD2" s="199" t="n"/>
      <c r="DZE2" s="199" t="n"/>
      <c r="DZF2" s="199" t="n"/>
      <c r="DZG2" s="199" t="n"/>
      <c r="DZH2" s="199" t="n"/>
      <c r="DZI2" s="199" t="n"/>
      <c r="DZJ2" s="199" t="n"/>
      <c r="DZK2" s="199" t="n"/>
      <c r="DZL2" s="199" t="n"/>
      <c r="DZM2" s="199" t="n"/>
      <c r="DZN2" s="199" t="n"/>
      <c r="DZO2" s="199" t="n"/>
      <c r="DZP2" s="199" t="n"/>
      <c r="DZQ2" s="199" t="n"/>
      <c r="DZR2" s="199" t="n"/>
      <c r="DZS2" s="199" t="n"/>
      <c r="DZT2" s="199" t="n"/>
      <c r="DZU2" s="199" t="n"/>
      <c r="DZV2" s="199" t="n"/>
      <c r="DZW2" s="199" t="n"/>
      <c r="DZX2" s="199" t="n"/>
      <c r="DZY2" s="199" t="n"/>
      <c r="DZZ2" s="199" t="n"/>
      <c r="EAA2" s="199" t="n"/>
      <c r="EAB2" s="199" t="n"/>
      <c r="EAC2" s="199" t="n"/>
      <c r="EAD2" s="199" t="n"/>
      <c r="EAE2" s="199" t="n"/>
      <c r="EAF2" s="199" t="n"/>
      <c r="EAG2" s="199" t="n"/>
      <c r="EAH2" s="199" t="n"/>
      <c r="EAI2" s="199" t="n"/>
      <c r="EAJ2" s="199" t="n"/>
      <c r="EAK2" s="199" t="n"/>
      <c r="EAL2" s="199" t="n"/>
      <c r="EAM2" s="199" t="n"/>
      <c r="EAN2" s="199" t="n"/>
      <c r="EAO2" s="199" t="n"/>
      <c r="EAP2" s="199" t="n"/>
      <c r="EAQ2" s="199" t="n"/>
      <c r="EAR2" s="199" t="n"/>
      <c r="EAS2" s="199" t="n"/>
      <c r="EAT2" s="199" t="n"/>
      <c r="EAU2" s="199" t="n"/>
      <c r="EAV2" s="199" t="n"/>
      <c r="EAW2" s="199" t="n"/>
      <c r="EAX2" s="199" t="n"/>
      <c r="EAY2" s="199" t="n"/>
      <c r="EAZ2" s="199" t="n"/>
      <c r="EBA2" s="199" t="n"/>
      <c r="EBB2" s="199" t="n"/>
      <c r="EBC2" s="199" t="n"/>
      <c r="EBD2" s="199" t="n"/>
      <c r="EBE2" s="199" t="n"/>
      <c r="EBF2" s="199" t="n"/>
      <c r="EBG2" s="199" t="n"/>
      <c r="EBH2" s="199" t="n"/>
      <c r="EBI2" s="199" t="n"/>
      <c r="EBJ2" s="199" t="n"/>
      <c r="EBK2" s="199" t="n"/>
      <c r="EBL2" s="199" t="n"/>
      <c r="EBM2" s="199" t="n"/>
      <c r="EBN2" s="199" t="n"/>
      <c r="EBO2" s="199" t="n"/>
      <c r="EBP2" s="199" t="n"/>
      <c r="EBQ2" s="199" t="n"/>
      <c r="EBR2" s="199" t="n"/>
      <c r="EBS2" s="199" t="n"/>
      <c r="EBT2" s="199" t="n"/>
      <c r="EBU2" s="199" t="n"/>
      <c r="EBV2" s="199" t="n"/>
      <c r="EBW2" s="199" t="n"/>
      <c r="EBX2" s="199" t="n"/>
      <c r="EBY2" s="199" t="n"/>
      <c r="EBZ2" s="199" t="n"/>
      <c r="ECA2" s="199" t="n"/>
      <c r="ECB2" s="199" t="n"/>
      <c r="ECC2" s="199" t="n"/>
      <c r="ECD2" s="199" t="n"/>
      <c r="ECE2" s="199" t="n"/>
      <c r="ECF2" s="199" t="n"/>
      <c r="ECG2" s="199" t="n"/>
      <c r="ECH2" s="199" t="n"/>
      <c r="ECI2" s="199" t="n"/>
      <c r="ECJ2" s="199" t="n"/>
      <c r="ECK2" s="199" t="n"/>
      <c r="ECL2" s="199" t="n"/>
      <c r="ECM2" s="199" t="n"/>
      <c r="ECN2" s="199" t="n"/>
      <c r="ECO2" s="199" t="n"/>
      <c r="ECP2" s="199" t="n"/>
      <c r="ECQ2" s="199" t="n"/>
      <c r="ECR2" s="199" t="n"/>
      <c r="ECS2" s="199" t="n"/>
      <c r="ECT2" s="199" t="n"/>
      <c r="ECU2" s="199" t="n"/>
      <c r="ECV2" s="199" t="n"/>
      <c r="ECW2" s="199" t="n"/>
      <c r="ECX2" s="199" t="n"/>
      <c r="ECY2" s="199" t="n"/>
      <c r="ECZ2" s="199" t="n"/>
      <c r="EDA2" s="199" t="n"/>
      <c r="EDB2" s="199" t="n"/>
      <c r="EDC2" s="199" t="n"/>
      <c r="EDD2" s="199" t="n"/>
      <c r="EDE2" s="199" t="n"/>
      <c r="EDF2" s="199" t="n"/>
      <c r="EDG2" s="199" t="n"/>
      <c r="EDH2" s="199" t="n"/>
      <c r="EDI2" s="199" t="n"/>
      <c r="EDJ2" s="199" t="n"/>
      <c r="EDK2" s="199" t="n"/>
      <c r="EDL2" s="199" t="n"/>
      <c r="EDM2" s="199" t="n"/>
      <c r="EDN2" s="199" t="n"/>
      <c r="EDO2" s="199" t="n"/>
      <c r="EDP2" s="199" t="n"/>
      <c r="EDQ2" s="199" t="n"/>
      <c r="EDR2" s="199" t="n"/>
      <c r="EDS2" s="199" t="n"/>
      <c r="EDT2" s="199" t="n"/>
      <c r="EDU2" s="199" t="n"/>
      <c r="EDV2" s="199" t="n"/>
      <c r="EDW2" s="199" t="n"/>
      <c r="EDX2" s="199" t="n"/>
      <c r="EDY2" s="199" t="n"/>
      <c r="EDZ2" s="199" t="n"/>
      <c r="EEA2" s="199" t="n"/>
      <c r="EEB2" s="199" t="n"/>
      <c r="EEC2" s="199" t="n"/>
      <c r="EED2" s="199" t="n"/>
      <c r="EEE2" s="199" t="n"/>
      <c r="EEF2" s="199" t="n"/>
      <c r="EEG2" s="199" t="n"/>
      <c r="EEH2" s="199" t="n"/>
      <c r="EEI2" s="199" t="n"/>
      <c r="EEJ2" s="199" t="n"/>
      <c r="EEK2" s="199" t="n"/>
      <c r="EEL2" s="199" t="n"/>
      <c r="EEM2" s="199" t="n"/>
      <c r="EEN2" s="199" t="n"/>
      <c r="EEO2" s="199" t="n"/>
      <c r="EEP2" s="199" t="n"/>
      <c r="EEQ2" s="199" t="n"/>
      <c r="EER2" s="199" t="n"/>
      <c r="EES2" s="199" t="n"/>
      <c r="EET2" s="199" t="n"/>
      <c r="EEU2" s="199" t="n"/>
      <c r="EEV2" s="199" t="n"/>
      <c r="EEW2" s="199" t="n"/>
      <c r="EEX2" s="199" t="n"/>
      <c r="EEY2" s="199" t="n"/>
      <c r="EEZ2" s="199" t="n"/>
      <c r="EFA2" s="199" t="n"/>
      <c r="EFB2" s="199" t="n"/>
      <c r="EFC2" s="199" t="n"/>
      <c r="EFD2" s="199" t="n"/>
      <c r="EFE2" s="199" t="n"/>
      <c r="EFF2" s="199" t="n"/>
      <c r="EFG2" s="199" t="n"/>
      <c r="EFH2" s="199" t="n"/>
      <c r="EFI2" s="199" t="n"/>
      <c r="EFJ2" s="199" t="n"/>
      <c r="EFK2" s="199" t="n"/>
      <c r="EFL2" s="199" t="n"/>
      <c r="EFM2" s="199" t="n"/>
      <c r="EFN2" s="199" t="n"/>
      <c r="EFO2" s="199" t="n"/>
      <c r="EFP2" s="199" t="n"/>
      <c r="EFQ2" s="199" t="n"/>
      <c r="EFR2" s="199" t="n"/>
      <c r="EFS2" s="199" t="n"/>
      <c r="EFT2" s="199" t="n"/>
      <c r="EFU2" s="199" t="n"/>
      <c r="EFV2" s="199" t="n"/>
      <c r="EFW2" s="199" t="n"/>
      <c r="EFX2" s="199" t="n"/>
      <c r="EFY2" s="199" t="n"/>
      <c r="EFZ2" s="199" t="n"/>
      <c r="EGA2" s="199" t="n"/>
      <c r="EGB2" s="199" t="n"/>
      <c r="EGC2" s="199" t="n"/>
      <c r="EGD2" s="199" t="n"/>
      <c r="EGE2" s="199" t="n"/>
      <c r="EGF2" s="199" t="n"/>
      <c r="EGG2" s="199" t="n"/>
      <c r="EGH2" s="199" t="n"/>
      <c r="EGI2" s="199" t="n"/>
      <c r="EGJ2" s="199" t="n"/>
      <c r="EGK2" s="199" t="n"/>
      <c r="EGL2" s="199" t="n"/>
      <c r="EGM2" s="199" t="n"/>
      <c r="EGN2" s="199" t="n"/>
      <c r="EGO2" s="199" t="n"/>
      <c r="EGP2" s="199" t="n"/>
      <c r="EGQ2" s="199" t="n"/>
      <c r="EGR2" s="199" t="n"/>
      <c r="EGS2" s="199" t="n"/>
      <c r="EGT2" s="199" t="n"/>
      <c r="EGU2" s="199" t="n"/>
      <c r="EGV2" s="199" t="n"/>
      <c r="EGW2" s="199" t="n"/>
      <c r="EGX2" s="199" t="n"/>
      <c r="EGY2" s="199" t="n"/>
      <c r="EGZ2" s="199" t="n"/>
      <c r="EHA2" s="199" t="n"/>
      <c r="EHB2" s="199" t="n"/>
      <c r="EHC2" s="199" t="n"/>
      <c r="EHD2" s="199" t="n"/>
      <c r="EHE2" s="199" t="n"/>
      <c r="EHF2" s="199" t="n"/>
      <c r="EHG2" s="199" t="n"/>
      <c r="EHH2" s="199" t="n"/>
      <c r="EHI2" s="199" t="n"/>
      <c r="EHJ2" s="199" t="n"/>
      <c r="EHK2" s="199" t="n"/>
      <c r="EHL2" s="199" t="n"/>
      <c r="EHM2" s="199" t="n"/>
      <c r="EHN2" s="199" t="n"/>
      <c r="EHO2" s="199" t="n"/>
      <c r="EHP2" s="199" t="n"/>
      <c r="EHQ2" s="199" t="n"/>
      <c r="EHR2" s="199" t="n"/>
      <c r="EHS2" s="199" t="n"/>
      <c r="EHT2" s="199" t="n"/>
      <c r="EHU2" s="199" t="n"/>
      <c r="EHV2" s="199" t="n"/>
      <c r="EHW2" s="199" t="n"/>
      <c r="EHX2" s="199" t="n"/>
      <c r="EHY2" s="199" t="n"/>
      <c r="EHZ2" s="199" t="n"/>
      <c r="EIA2" s="199" t="n"/>
      <c r="EIB2" s="199" t="n"/>
      <c r="EIC2" s="199" t="n"/>
      <c r="EID2" s="199" t="n"/>
      <c r="EIE2" s="199" t="n"/>
      <c r="EIF2" s="199" t="n"/>
      <c r="EIG2" s="199" t="n"/>
      <c r="EIH2" s="199" t="n"/>
      <c r="EII2" s="199" t="n"/>
      <c r="EIJ2" s="199" t="n"/>
      <c r="EIK2" s="199" t="n"/>
      <c r="EIL2" s="199" t="n"/>
      <c r="EIM2" s="199" t="n"/>
      <c r="EIN2" s="199" t="n"/>
      <c r="EIO2" s="199" t="n"/>
      <c r="EIP2" s="199" t="n"/>
      <c r="EIQ2" s="199" t="n"/>
      <c r="EIR2" s="199" t="n"/>
      <c r="EIS2" s="199" t="n"/>
      <c r="EIT2" s="199" t="n"/>
      <c r="EIU2" s="199" t="n"/>
      <c r="EIV2" s="199" t="n"/>
      <c r="EIW2" s="199" t="n"/>
      <c r="EIX2" s="199" t="n"/>
      <c r="EIY2" s="199" t="n"/>
      <c r="EIZ2" s="199" t="n"/>
      <c r="EJA2" s="199" t="n"/>
      <c r="EJB2" s="199" t="n"/>
      <c r="EJC2" s="199" t="n"/>
      <c r="EJD2" s="199" t="n"/>
      <c r="EJE2" s="199" t="n"/>
      <c r="EJF2" s="199" t="n"/>
      <c r="EJG2" s="199" t="n"/>
      <c r="EJH2" s="199" t="n"/>
      <c r="EJI2" s="199" t="n"/>
      <c r="EJJ2" s="199" t="n"/>
      <c r="EJK2" s="199" t="n"/>
      <c r="EJL2" s="199" t="n"/>
      <c r="EJM2" s="199" t="n"/>
      <c r="EJN2" s="199" t="n"/>
      <c r="EJO2" s="199" t="n"/>
      <c r="EJP2" s="199" t="n"/>
      <c r="EJQ2" s="199" t="n"/>
      <c r="EJR2" s="199" t="n"/>
      <c r="EJS2" s="199" t="n"/>
      <c r="EJT2" s="199" t="n"/>
      <c r="EJU2" s="199" t="n"/>
      <c r="EJV2" s="199" t="n"/>
      <c r="EJW2" s="199" t="n"/>
      <c r="EJX2" s="199" t="n"/>
      <c r="EJY2" s="199" t="n"/>
      <c r="EJZ2" s="199" t="n"/>
      <c r="EKA2" s="199" t="n"/>
      <c r="EKB2" s="199" t="n"/>
      <c r="EKC2" s="199" t="n"/>
      <c r="EKD2" s="199" t="n"/>
      <c r="EKE2" s="199" t="n"/>
      <c r="EKF2" s="199" t="n"/>
      <c r="EKG2" s="199" t="n"/>
      <c r="EKH2" s="199" t="n"/>
      <c r="EKI2" s="199" t="n"/>
      <c r="EKJ2" s="199" t="n"/>
      <c r="EKK2" s="199" t="n"/>
      <c r="EKL2" s="199" t="n"/>
      <c r="EKM2" s="199" t="n"/>
      <c r="EKN2" s="199" t="n"/>
      <c r="EKO2" s="199" t="n"/>
      <c r="EKP2" s="199" t="n"/>
      <c r="EKQ2" s="199" t="n"/>
      <c r="EKR2" s="199" t="n"/>
      <c r="EKS2" s="199" t="n"/>
      <c r="EKT2" s="199" t="n"/>
      <c r="EKU2" s="199" t="n"/>
      <c r="EKV2" s="199" t="n"/>
      <c r="EKW2" s="199" t="n"/>
      <c r="EKX2" s="199" t="n"/>
      <c r="EKY2" s="199" t="n"/>
      <c r="EKZ2" s="199" t="n"/>
      <c r="ELA2" s="199" t="n"/>
      <c r="ELB2" s="199" t="n"/>
      <c r="ELC2" s="199" t="n"/>
      <c r="ELD2" s="199" t="n"/>
      <c r="ELE2" s="199" t="n"/>
      <c r="ELF2" s="199" t="n"/>
      <c r="ELG2" s="199" t="n"/>
      <c r="ELH2" s="199" t="n"/>
      <c r="ELI2" s="199" t="n"/>
      <c r="ELJ2" s="199" t="n"/>
      <c r="ELK2" s="199" t="n"/>
      <c r="ELL2" s="199" t="n"/>
      <c r="ELM2" s="199" t="n"/>
      <c r="ELN2" s="199" t="n"/>
      <c r="ELO2" s="199" t="n"/>
      <c r="ELP2" s="199" t="n"/>
      <c r="ELQ2" s="199" t="n"/>
      <c r="ELR2" s="199" t="n"/>
      <c r="ELS2" s="199" t="n"/>
      <c r="ELT2" s="199" t="n"/>
      <c r="ELU2" s="199" t="n"/>
      <c r="ELV2" s="199" t="n"/>
      <c r="ELW2" s="199" t="n"/>
      <c r="ELX2" s="199" t="n"/>
      <c r="ELY2" s="199" t="n"/>
      <c r="ELZ2" s="199" t="n"/>
      <c r="EMA2" s="199" t="n"/>
      <c r="EMB2" s="199" t="n"/>
      <c r="EMC2" s="199" t="n"/>
      <c r="EMD2" s="199" t="n"/>
      <c r="EME2" s="199" t="n"/>
      <c r="EMF2" s="199" t="n"/>
      <c r="EMG2" s="199" t="n"/>
      <c r="EMH2" s="199" t="n"/>
      <c r="EMI2" s="199" t="n"/>
      <c r="EMJ2" s="199" t="n"/>
      <c r="EMK2" s="199" t="n"/>
      <c r="EML2" s="199" t="n"/>
      <c r="EMM2" s="199" t="n"/>
      <c r="EMN2" s="199" t="n"/>
      <c r="EMO2" s="199" t="n"/>
      <c r="EMP2" s="199" t="n"/>
      <c r="EMQ2" s="199" t="n"/>
      <c r="EMR2" s="199" t="n"/>
      <c r="EMS2" s="199" t="n"/>
      <c r="EMT2" s="199" t="n"/>
      <c r="EMU2" s="199" t="n"/>
      <c r="EMV2" s="199" t="n"/>
      <c r="EMW2" s="199" t="n"/>
      <c r="EMX2" s="199" t="n"/>
      <c r="EMY2" s="199" t="n"/>
      <c r="EMZ2" s="199" t="n"/>
      <c r="ENA2" s="199" t="n"/>
      <c r="ENB2" s="199" t="n"/>
      <c r="ENC2" s="199" t="n"/>
      <c r="END2" s="199" t="n"/>
      <c r="ENE2" s="199" t="n"/>
      <c r="ENF2" s="199" t="n"/>
      <c r="ENG2" s="199" t="n"/>
      <c r="ENH2" s="199" t="n"/>
      <c r="ENI2" s="199" t="n"/>
      <c r="ENJ2" s="199" t="n"/>
      <c r="ENK2" s="199" t="n"/>
      <c r="ENL2" s="199" t="n"/>
      <c r="ENM2" s="199" t="n"/>
      <c r="ENN2" s="199" t="n"/>
      <c r="ENO2" s="199" t="n"/>
      <c r="ENP2" s="199" t="n"/>
      <c r="ENQ2" s="199" t="n"/>
      <c r="ENR2" s="199" t="n"/>
      <c r="ENS2" s="199" t="n"/>
      <c r="ENT2" s="199" t="n"/>
      <c r="ENU2" s="199" t="n"/>
      <c r="ENV2" s="199" t="n"/>
      <c r="ENW2" s="199" t="n"/>
      <c r="ENX2" s="199" t="n"/>
      <c r="ENY2" s="199" t="n"/>
      <c r="ENZ2" s="199" t="n"/>
      <c r="EOA2" s="199" t="n"/>
      <c r="EOB2" s="199" t="n"/>
      <c r="EOC2" s="199" t="n"/>
      <c r="EOD2" s="199" t="n"/>
      <c r="EOE2" s="199" t="n"/>
      <c r="EOF2" s="199" t="n"/>
      <c r="EOG2" s="199" t="n"/>
      <c r="EOH2" s="199" t="n"/>
      <c r="EOI2" s="199" t="n"/>
      <c r="EOJ2" s="199" t="n"/>
      <c r="EOK2" s="199" t="n"/>
      <c r="EOL2" s="199" t="n"/>
      <c r="EOM2" s="199" t="n"/>
      <c r="EON2" s="199" t="n"/>
      <c r="EOO2" s="199" t="n"/>
      <c r="EOP2" s="199" t="n"/>
      <c r="EOQ2" s="199" t="n"/>
      <c r="EOR2" s="199" t="n"/>
      <c r="EOS2" s="199" t="n"/>
      <c r="EOT2" s="199" t="n"/>
      <c r="EOU2" s="199" t="n"/>
      <c r="EOV2" s="199" t="n"/>
      <c r="EOW2" s="199" t="n"/>
      <c r="EOX2" s="199" t="n"/>
      <c r="EOY2" s="199" t="n"/>
      <c r="EOZ2" s="199" t="n"/>
      <c r="EPA2" s="199" t="n"/>
      <c r="EPB2" s="199" t="n"/>
      <c r="EPC2" s="199" t="n"/>
      <c r="EPD2" s="199" t="n"/>
      <c r="EPE2" s="199" t="n"/>
      <c r="EPF2" s="199" t="n"/>
      <c r="EPG2" s="199" t="n"/>
      <c r="EPH2" s="199" t="n"/>
      <c r="EPI2" s="199" t="n"/>
      <c r="EPJ2" s="199" t="n"/>
      <c r="EPK2" s="199" t="n"/>
      <c r="EPL2" s="199" t="n"/>
      <c r="EPM2" s="199" t="n"/>
      <c r="EPN2" s="199" t="n"/>
      <c r="EPO2" s="199" t="n"/>
      <c r="EPP2" s="199" t="n"/>
      <c r="EPQ2" s="199" t="n"/>
      <c r="EPR2" s="199" t="n"/>
      <c r="EPS2" s="199" t="n"/>
      <c r="EPT2" s="199" t="n"/>
      <c r="EPU2" s="199" t="n"/>
      <c r="EPV2" s="199" t="n"/>
      <c r="EPW2" s="199" t="n"/>
      <c r="EPX2" s="199" t="n"/>
      <c r="EPY2" s="199" t="n"/>
      <c r="EPZ2" s="199" t="n"/>
      <c r="EQA2" s="199" t="n"/>
      <c r="EQB2" s="199" t="n"/>
      <c r="EQC2" s="199" t="n"/>
      <c r="EQD2" s="199" t="n"/>
      <c r="EQE2" s="199" t="n"/>
      <c r="EQF2" s="199" t="n"/>
      <c r="EQG2" s="199" t="n"/>
      <c r="EQH2" s="199" t="n"/>
      <c r="EQI2" s="199" t="n"/>
      <c r="EQJ2" s="199" t="n"/>
      <c r="EQK2" s="199" t="n"/>
      <c r="EQL2" s="199" t="n"/>
      <c r="EQM2" s="199" t="n"/>
      <c r="EQN2" s="199" t="n"/>
      <c r="EQO2" s="199" t="n"/>
      <c r="EQP2" s="199" t="n"/>
      <c r="EQQ2" s="199" t="n"/>
      <c r="EQR2" s="199" t="n"/>
      <c r="EQS2" s="199" t="n"/>
      <c r="EQT2" s="199" t="n"/>
      <c r="EQU2" s="199" t="n"/>
      <c r="EQV2" s="199" t="n"/>
      <c r="EQW2" s="199" t="n"/>
      <c r="EQX2" s="199" t="n"/>
      <c r="EQY2" s="199" t="n"/>
      <c r="EQZ2" s="199" t="n"/>
      <c r="ERA2" s="199" t="n"/>
      <c r="ERB2" s="199" t="n"/>
      <c r="ERC2" s="199" t="n"/>
      <c r="ERD2" s="199" t="n"/>
      <c r="ERE2" s="199" t="n"/>
      <c r="ERF2" s="199" t="n"/>
      <c r="ERG2" s="199" t="n"/>
      <c r="ERH2" s="199" t="n"/>
      <c r="ERI2" s="199" t="n"/>
      <c r="ERJ2" s="199" t="n"/>
      <c r="ERK2" s="199" t="n"/>
      <c r="ERL2" s="199" t="n"/>
      <c r="ERM2" s="199" t="n"/>
      <c r="ERN2" s="199" t="n"/>
      <c r="ERO2" s="199" t="n"/>
      <c r="ERP2" s="199" t="n"/>
      <c r="ERQ2" s="199" t="n"/>
      <c r="ERR2" s="199" t="n"/>
      <c r="ERS2" s="199" t="n"/>
      <c r="ERT2" s="199" t="n"/>
      <c r="ERU2" s="199" t="n"/>
      <c r="ERV2" s="199" t="n"/>
      <c r="ERW2" s="199" t="n"/>
      <c r="ERX2" s="199" t="n"/>
      <c r="ERY2" s="199" t="n"/>
      <c r="ERZ2" s="199" t="n"/>
      <c r="ESA2" s="199" t="n"/>
      <c r="ESB2" s="199" t="n"/>
      <c r="ESC2" s="199" t="n"/>
      <c r="ESD2" s="199" t="n"/>
      <c r="ESE2" s="199" t="n"/>
      <c r="ESF2" s="199" t="n"/>
      <c r="ESG2" s="199" t="n"/>
      <c r="ESH2" s="199" t="n"/>
      <c r="ESI2" s="199" t="n"/>
      <c r="ESJ2" s="199" t="n"/>
      <c r="ESK2" s="199" t="n"/>
      <c r="ESL2" s="199" t="n"/>
      <c r="ESM2" s="199" t="n"/>
      <c r="ESN2" s="199" t="n"/>
      <c r="ESO2" s="199" t="n"/>
      <c r="ESP2" s="199" t="n"/>
      <c r="ESQ2" s="199" t="n"/>
      <c r="ESR2" s="199" t="n"/>
      <c r="ESS2" s="199" t="n"/>
      <c r="EST2" s="199" t="n"/>
      <c r="ESU2" s="199" t="n"/>
      <c r="ESV2" s="199" t="n"/>
      <c r="ESW2" s="199" t="n"/>
      <c r="ESX2" s="199" t="n"/>
      <c r="ESY2" s="199" t="n"/>
      <c r="ESZ2" s="199" t="n"/>
      <c r="ETA2" s="199" t="n"/>
      <c r="ETB2" s="199" t="n"/>
      <c r="ETC2" s="199" t="n"/>
      <c r="ETD2" s="199" t="n"/>
      <c r="ETE2" s="199" t="n"/>
      <c r="ETF2" s="199" t="n"/>
      <c r="ETG2" s="199" t="n"/>
      <c r="ETH2" s="199" t="n"/>
      <c r="ETI2" s="199" t="n"/>
      <c r="ETJ2" s="199" t="n"/>
      <c r="ETK2" s="199" t="n"/>
      <c r="ETL2" s="199" t="n"/>
      <c r="ETM2" s="199" t="n"/>
      <c r="ETN2" s="199" t="n"/>
      <c r="ETO2" s="199" t="n"/>
      <c r="ETP2" s="199" t="n"/>
      <c r="ETQ2" s="199" t="n"/>
      <c r="ETR2" s="199" t="n"/>
      <c r="ETS2" s="199" t="n"/>
      <c r="ETT2" s="199" t="n"/>
      <c r="ETU2" s="199" t="n"/>
      <c r="ETV2" s="199" t="n"/>
      <c r="ETW2" s="199" t="n"/>
      <c r="ETX2" s="199" t="n"/>
      <c r="ETY2" s="199" t="n"/>
      <c r="ETZ2" s="199" t="n"/>
      <c r="EUA2" s="199" t="n"/>
      <c r="EUB2" s="199" t="n"/>
      <c r="EUC2" s="199" t="n"/>
      <c r="EUD2" s="199" t="n"/>
      <c r="EUE2" s="199" t="n"/>
      <c r="EUF2" s="199" t="n"/>
      <c r="EUG2" s="199" t="n"/>
      <c r="EUH2" s="199" t="n"/>
      <c r="EUI2" s="199" t="n"/>
      <c r="EUJ2" s="199" t="n"/>
      <c r="EUK2" s="199" t="n"/>
      <c r="EUL2" s="199" t="n"/>
      <c r="EUM2" s="199" t="n"/>
      <c r="EUN2" s="199" t="n"/>
      <c r="EUO2" s="199" t="n"/>
      <c r="EUP2" s="199" t="n"/>
      <c r="EUQ2" s="199" t="n"/>
      <c r="EUR2" s="199" t="n"/>
      <c r="EUS2" s="199" t="n"/>
      <c r="EUT2" s="199" t="n"/>
      <c r="EUU2" s="199" t="n"/>
      <c r="EUV2" s="199" t="n"/>
      <c r="EUW2" s="199" t="n"/>
      <c r="EUX2" s="199" t="n"/>
      <c r="EUY2" s="199" t="n"/>
      <c r="EUZ2" s="199" t="n"/>
      <c r="EVA2" s="199" t="n"/>
      <c r="EVB2" s="199" t="n"/>
      <c r="EVC2" s="199" t="n"/>
      <c r="EVD2" s="199" t="n"/>
      <c r="EVE2" s="199" t="n"/>
      <c r="EVF2" s="199" t="n"/>
      <c r="EVG2" s="199" t="n"/>
      <c r="EVH2" s="199" t="n"/>
      <c r="EVI2" s="199" t="n"/>
      <c r="EVJ2" s="199" t="n"/>
      <c r="EVK2" s="199" t="n"/>
      <c r="EVL2" s="199" t="n"/>
      <c r="EVM2" s="199" t="n"/>
      <c r="EVN2" s="199" t="n"/>
      <c r="EVO2" s="199" t="n"/>
      <c r="EVP2" s="199" t="n"/>
      <c r="EVQ2" s="199" t="n"/>
      <c r="EVR2" s="199" t="n"/>
      <c r="EVS2" s="199" t="n"/>
      <c r="EVT2" s="199" t="n"/>
      <c r="EVU2" s="199" t="n"/>
      <c r="EVV2" s="199" t="n"/>
      <c r="EVW2" s="199" t="n"/>
      <c r="EVX2" s="199" t="n"/>
      <c r="EVY2" s="199" t="n"/>
      <c r="EVZ2" s="199" t="n"/>
      <c r="EWA2" s="199" t="n"/>
      <c r="EWB2" s="199" t="n"/>
      <c r="EWC2" s="199" t="n"/>
      <c r="EWD2" s="199" t="n"/>
      <c r="EWE2" s="199" t="n"/>
      <c r="EWF2" s="199" t="n"/>
      <c r="EWG2" s="199" t="n"/>
      <c r="EWH2" s="199" t="n"/>
      <c r="EWI2" s="199" t="n"/>
      <c r="EWJ2" s="199" t="n"/>
      <c r="EWK2" s="199" t="n"/>
      <c r="EWL2" s="199" t="n"/>
      <c r="EWM2" s="199" t="n"/>
      <c r="EWN2" s="199" t="n"/>
      <c r="EWO2" s="199" t="n"/>
      <c r="EWP2" s="199" t="n"/>
      <c r="EWQ2" s="199" t="n"/>
      <c r="EWR2" s="199" t="n"/>
      <c r="EWS2" s="199" t="n"/>
      <c r="EWT2" s="199" t="n"/>
      <c r="EWU2" s="199" t="n"/>
      <c r="EWV2" s="199" t="n"/>
      <c r="EWW2" s="199" t="n"/>
      <c r="EWX2" s="199" t="n"/>
      <c r="EWY2" s="199" t="n"/>
      <c r="EWZ2" s="199" t="n"/>
      <c r="EXA2" s="199" t="n"/>
      <c r="EXB2" s="199" t="n"/>
      <c r="EXC2" s="199" t="n"/>
      <c r="EXD2" s="199" t="n"/>
      <c r="EXE2" s="199" t="n"/>
      <c r="EXF2" s="199" t="n"/>
      <c r="EXG2" s="199" t="n"/>
      <c r="EXH2" s="199" t="n"/>
      <c r="EXI2" s="199" t="n"/>
      <c r="EXJ2" s="199" t="n"/>
      <c r="EXK2" s="199" t="n"/>
      <c r="EXL2" s="199" t="n"/>
      <c r="EXM2" s="199" t="n"/>
      <c r="EXN2" s="199" t="n"/>
      <c r="EXO2" s="199" t="n"/>
      <c r="EXP2" s="199" t="n"/>
      <c r="EXQ2" s="199" t="n"/>
      <c r="EXR2" s="199" t="n"/>
      <c r="EXS2" s="199" t="n"/>
      <c r="EXT2" s="199" t="n"/>
      <c r="EXU2" s="199" t="n"/>
      <c r="EXV2" s="199" t="n"/>
      <c r="EXW2" s="199" t="n"/>
      <c r="EXX2" s="199" t="n"/>
      <c r="EXY2" s="199" t="n"/>
      <c r="EXZ2" s="199" t="n"/>
      <c r="EYA2" s="199" t="n"/>
      <c r="EYB2" s="199" t="n"/>
      <c r="EYC2" s="199" t="n"/>
      <c r="EYD2" s="199" t="n"/>
      <c r="EYE2" s="199" t="n"/>
      <c r="EYF2" s="199" t="n"/>
      <c r="EYG2" s="199" t="n"/>
      <c r="EYH2" s="199" t="n"/>
      <c r="EYI2" s="199" t="n"/>
      <c r="EYJ2" s="199" t="n"/>
      <c r="EYK2" s="199" t="n"/>
      <c r="EYL2" s="199" t="n"/>
      <c r="EYM2" s="199" t="n"/>
      <c r="EYN2" s="199" t="n"/>
      <c r="EYO2" s="199" t="n"/>
      <c r="EYP2" s="199" t="n"/>
      <c r="EYQ2" s="199" t="n"/>
      <c r="EYR2" s="199" t="n"/>
      <c r="EYS2" s="199" t="n"/>
      <c r="EYT2" s="199" t="n"/>
      <c r="EYU2" s="199" t="n"/>
      <c r="EYV2" s="199" t="n"/>
      <c r="EYW2" s="199" t="n"/>
      <c r="EYX2" s="199" t="n"/>
      <c r="EYY2" s="199" t="n"/>
      <c r="EYZ2" s="199" t="n"/>
      <c r="EZA2" s="199" t="n"/>
      <c r="EZB2" s="199" t="n"/>
      <c r="EZC2" s="199" t="n"/>
      <c r="EZD2" s="199" t="n"/>
      <c r="EZE2" s="199" t="n"/>
      <c r="EZF2" s="199" t="n"/>
      <c r="EZG2" s="199" t="n"/>
      <c r="EZH2" s="199" t="n"/>
      <c r="EZI2" s="199" t="n"/>
      <c r="EZJ2" s="199" t="n"/>
      <c r="EZK2" s="199" t="n"/>
      <c r="EZL2" s="199" t="n"/>
      <c r="EZM2" s="199" t="n"/>
      <c r="EZN2" s="199" t="n"/>
      <c r="EZO2" s="199" t="n"/>
      <c r="EZP2" s="199" t="n"/>
      <c r="EZQ2" s="199" t="n"/>
      <c r="EZR2" s="199" t="n"/>
      <c r="EZS2" s="199" t="n"/>
      <c r="EZT2" s="199" t="n"/>
      <c r="EZU2" s="199" t="n"/>
      <c r="EZV2" s="199" t="n"/>
      <c r="EZW2" s="199" t="n"/>
      <c r="EZX2" s="199" t="n"/>
      <c r="EZY2" s="199" t="n"/>
      <c r="EZZ2" s="199" t="n"/>
      <c r="FAA2" s="199" t="n"/>
      <c r="FAB2" s="199" t="n"/>
      <c r="FAC2" s="199" t="n"/>
      <c r="FAD2" s="199" t="n"/>
      <c r="FAE2" s="199" t="n"/>
      <c r="FAF2" s="199" t="n"/>
      <c r="FAG2" s="199" t="n"/>
      <c r="FAH2" s="199" t="n"/>
      <c r="FAI2" s="199" t="n"/>
      <c r="FAJ2" s="199" t="n"/>
      <c r="FAK2" s="199" t="n"/>
      <c r="FAL2" s="199" t="n"/>
      <c r="FAM2" s="199" t="n"/>
      <c r="FAN2" s="199" t="n"/>
      <c r="FAO2" s="199" t="n"/>
      <c r="FAP2" s="199" t="n"/>
      <c r="FAQ2" s="199" t="n"/>
      <c r="FAR2" s="199" t="n"/>
      <c r="FAS2" s="199" t="n"/>
      <c r="FAT2" s="199" t="n"/>
      <c r="FAU2" s="199" t="n"/>
      <c r="FAV2" s="199" t="n"/>
      <c r="FAW2" s="199" t="n"/>
      <c r="FAX2" s="199" t="n"/>
      <c r="FAY2" s="199" t="n"/>
      <c r="FAZ2" s="199" t="n"/>
      <c r="FBA2" s="199" t="n"/>
      <c r="FBB2" s="199" t="n"/>
      <c r="FBC2" s="199" t="n"/>
      <c r="FBD2" s="199" t="n"/>
      <c r="FBE2" s="199" t="n"/>
      <c r="FBF2" s="199" t="n"/>
      <c r="FBG2" s="199" t="n"/>
      <c r="FBH2" s="199" t="n"/>
      <c r="FBI2" s="199" t="n"/>
      <c r="FBJ2" s="199" t="n"/>
      <c r="FBK2" s="199" t="n"/>
      <c r="FBL2" s="199" t="n"/>
      <c r="FBM2" s="199" t="n"/>
      <c r="FBN2" s="199" t="n"/>
      <c r="FBO2" s="199" t="n"/>
      <c r="FBP2" s="199" t="n"/>
      <c r="FBQ2" s="199" t="n"/>
      <c r="FBR2" s="199" t="n"/>
      <c r="FBS2" s="199" t="n"/>
      <c r="FBT2" s="199" t="n"/>
      <c r="FBU2" s="199" t="n"/>
      <c r="FBV2" s="199" t="n"/>
      <c r="FBW2" s="199" t="n"/>
      <c r="FBX2" s="199" t="n"/>
      <c r="FBY2" s="199" t="n"/>
      <c r="FBZ2" s="199" t="n"/>
      <c r="FCA2" s="199" t="n"/>
      <c r="FCB2" s="199" t="n"/>
      <c r="FCC2" s="199" t="n"/>
      <c r="FCD2" s="199" t="n"/>
      <c r="FCE2" s="199" t="n"/>
      <c r="FCF2" s="199" t="n"/>
      <c r="FCG2" s="199" t="n"/>
      <c r="FCH2" s="199" t="n"/>
      <c r="FCI2" s="199" t="n"/>
      <c r="FCJ2" s="199" t="n"/>
      <c r="FCK2" s="199" t="n"/>
      <c r="FCL2" s="199" t="n"/>
      <c r="FCM2" s="199" t="n"/>
      <c r="FCN2" s="199" t="n"/>
      <c r="FCO2" s="199" t="n"/>
      <c r="FCP2" s="199" t="n"/>
      <c r="FCQ2" s="199" t="n"/>
      <c r="FCR2" s="199" t="n"/>
      <c r="FCS2" s="199" t="n"/>
      <c r="FCT2" s="199" t="n"/>
      <c r="FCU2" s="199" t="n"/>
      <c r="FCV2" s="199" t="n"/>
      <c r="FCW2" s="199" t="n"/>
      <c r="FCX2" s="199" t="n"/>
      <c r="FCY2" s="199" t="n"/>
      <c r="FCZ2" s="199" t="n"/>
      <c r="FDA2" s="199" t="n"/>
      <c r="FDB2" s="199" t="n"/>
      <c r="FDC2" s="199" t="n"/>
      <c r="FDD2" s="199" t="n"/>
      <c r="FDE2" s="199" t="n"/>
      <c r="FDF2" s="199" t="n"/>
      <c r="FDG2" s="199" t="n"/>
      <c r="FDH2" s="199" t="n"/>
      <c r="FDI2" s="199" t="n"/>
      <c r="FDJ2" s="199" t="n"/>
      <c r="FDK2" s="199" t="n"/>
      <c r="FDL2" s="199" t="n"/>
      <c r="FDM2" s="199" t="n"/>
      <c r="FDN2" s="199" t="n"/>
      <c r="FDO2" s="199" t="n"/>
      <c r="FDP2" s="199" t="n"/>
      <c r="FDQ2" s="199" t="n"/>
      <c r="FDR2" s="199" t="n"/>
      <c r="FDS2" s="199" t="n"/>
      <c r="FDT2" s="199" t="n"/>
      <c r="FDU2" s="199" t="n"/>
      <c r="FDV2" s="199" t="n"/>
      <c r="FDW2" s="199" t="n"/>
      <c r="FDX2" s="199" t="n"/>
      <c r="FDY2" s="199" t="n"/>
      <c r="FDZ2" s="199" t="n"/>
      <c r="FEA2" s="199" t="n"/>
      <c r="FEB2" s="199" t="n"/>
      <c r="FEC2" s="199" t="n"/>
      <c r="FED2" s="199" t="n"/>
      <c r="FEE2" s="199" t="n"/>
      <c r="FEF2" s="199" t="n"/>
      <c r="FEG2" s="199" t="n"/>
      <c r="FEH2" s="199" t="n"/>
      <c r="FEI2" s="199" t="n"/>
      <c r="FEJ2" s="199" t="n"/>
      <c r="FEK2" s="199" t="n"/>
      <c r="FEL2" s="199" t="n"/>
      <c r="FEM2" s="199" t="n"/>
      <c r="FEN2" s="199" t="n"/>
      <c r="FEO2" s="199" t="n"/>
      <c r="FEP2" s="199" t="n"/>
      <c r="FEQ2" s="199" t="n"/>
      <c r="FER2" s="199" t="n"/>
      <c r="FES2" s="199" t="n"/>
      <c r="FET2" s="199" t="n"/>
      <c r="FEU2" s="199" t="n"/>
      <c r="FEV2" s="199" t="n"/>
      <c r="FEW2" s="199" t="n"/>
      <c r="FEX2" s="199" t="n"/>
      <c r="FEY2" s="199" t="n"/>
      <c r="FEZ2" s="199" t="n"/>
      <c r="FFA2" s="199" t="n"/>
      <c r="FFB2" s="199" t="n"/>
      <c r="FFC2" s="199" t="n"/>
      <c r="FFD2" s="199" t="n"/>
      <c r="FFE2" s="199" t="n"/>
      <c r="FFF2" s="199" t="n"/>
      <c r="FFG2" s="199" t="n"/>
      <c r="FFH2" s="199" t="n"/>
      <c r="FFI2" s="199" t="n"/>
      <c r="FFJ2" s="199" t="n"/>
      <c r="FFK2" s="199" t="n"/>
      <c r="FFL2" s="199" t="n"/>
      <c r="FFM2" s="199" t="n"/>
      <c r="FFN2" s="199" t="n"/>
      <c r="FFO2" s="199" t="n"/>
      <c r="FFP2" s="199" t="n"/>
      <c r="FFQ2" s="199" t="n"/>
      <c r="FFR2" s="199" t="n"/>
      <c r="FFS2" s="199" t="n"/>
      <c r="FFT2" s="199" t="n"/>
      <c r="FFU2" s="199" t="n"/>
      <c r="FFV2" s="199" t="n"/>
      <c r="FFW2" s="199" t="n"/>
      <c r="FFX2" s="199" t="n"/>
      <c r="FFY2" s="199" t="n"/>
      <c r="FFZ2" s="199" t="n"/>
      <c r="FGA2" s="199" t="n"/>
      <c r="FGB2" s="199" t="n"/>
      <c r="FGC2" s="199" t="n"/>
      <c r="FGD2" s="199" t="n"/>
      <c r="FGE2" s="199" t="n"/>
      <c r="FGF2" s="199" t="n"/>
      <c r="FGG2" s="199" t="n"/>
      <c r="FGH2" s="199" t="n"/>
      <c r="FGI2" s="199" t="n"/>
      <c r="FGJ2" s="199" t="n"/>
      <c r="FGK2" s="199" t="n"/>
      <c r="FGL2" s="199" t="n"/>
      <c r="FGM2" s="199" t="n"/>
      <c r="FGN2" s="199" t="n"/>
      <c r="FGO2" s="199" t="n"/>
      <c r="FGP2" s="199" t="n"/>
      <c r="FGQ2" s="199" t="n"/>
      <c r="FGR2" s="199" t="n"/>
      <c r="FGS2" s="199" t="n"/>
      <c r="FGT2" s="199" t="n"/>
      <c r="FGU2" s="199" t="n"/>
      <c r="FGV2" s="199" t="n"/>
      <c r="FGW2" s="199" t="n"/>
      <c r="FGX2" s="199" t="n"/>
      <c r="FGY2" s="199" t="n"/>
      <c r="FGZ2" s="199" t="n"/>
      <c r="FHA2" s="199" t="n"/>
      <c r="FHB2" s="199" t="n"/>
      <c r="FHC2" s="199" t="n"/>
      <c r="FHD2" s="199" t="n"/>
      <c r="FHE2" s="199" t="n"/>
      <c r="FHF2" s="199" t="n"/>
      <c r="FHG2" s="199" t="n"/>
      <c r="FHH2" s="199" t="n"/>
      <c r="FHI2" s="199" t="n"/>
      <c r="FHJ2" s="199" t="n"/>
      <c r="FHK2" s="199" t="n"/>
      <c r="FHL2" s="199" t="n"/>
      <c r="FHM2" s="199" t="n"/>
      <c r="FHN2" s="199" t="n"/>
      <c r="FHO2" s="199" t="n"/>
      <c r="FHP2" s="199" t="n"/>
      <c r="FHQ2" s="199" t="n"/>
      <c r="FHR2" s="199" t="n"/>
      <c r="FHS2" s="199" t="n"/>
      <c r="FHT2" s="199" t="n"/>
      <c r="FHU2" s="199" t="n"/>
      <c r="FHV2" s="199" t="n"/>
      <c r="FHW2" s="199" t="n"/>
      <c r="FHX2" s="199" t="n"/>
      <c r="FHY2" s="199" t="n"/>
      <c r="FHZ2" s="199" t="n"/>
      <c r="FIA2" s="199" t="n"/>
      <c r="FIB2" s="199" t="n"/>
      <c r="FIC2" s="199" t="n"/>
      <c r="FID2" s="199" t="n"/>
      <c r="FIE2" s="199" t="n"/>
      <c r="FIF2" s="199" t="n"/>
      <c r="FIG2" s="199" t="n"/>
      <c r="FIH2" s="199" t="n"/>
      <c r="FII2" s="199" t="n"/>
      <c r="FIJ2" s="199" t="n"/>
      <c r="FIK2" s="199" t="n"/>
      <c r="FIL2" s="199" t="n"/>
      <c r="FIM2" s="199" t="n"/>
      <c r="FIN2" s="199" t="n"/>
      <c r="FIO2" s="199" t="n"/>
      <c r="FIP2" s="199" t="n"/>
      <c r="FIQ2" s="199" t="n"/>
      <c r="FIR2" s="199" t="n"/>
      <c r="FIS2" s="199" t="n"/>
      <c r="FIT2" s="199" t="n"/>
      <c r="FIU2" s="199" t="n"/>
      <c r="FIV2" s="199" t="n"/>
      <c r="FIW2" s="199" t="n"/>
      <c r="FIX2" s="199" t="n"/>
      <c r="FIY2" s="199" t="n"/>
      <c r="FIZ2" s="199" t="n"/>
      <c r="FJA2" s="199" t="n"/>
      <c r="FJB2" s="199" t="n"/>
      <c r="FJC2" s="199" t="n"/>
      <c r="FJD2" s="199" t="n"/>
      <c r="FJE2" s="199" t="n"/>
      <c r="FJF2" s="199" t="n"/>
      <c r="FJG2" s="199" t="n"/>
      <c r="FJH2" s="199" t="n"/>
      <c r="FJI2" s="199" t="n"/>
      <c r="FJJ2" s="199" t="n"/>
      <c r="FJK2" s="199" t="n"/>
      <c r="FJL2" s="199" t="n"/>
      <c r="FJM2" s="199" t="n"/>
      <c r="FJN2" s="199" t="n"/>
      <c r="FJO2" s="199" t="n"/>
      <c r="FJP2" s="199" t="n"/>
      <c r="FJQ2" s="199" t="n"/>
      <c r="FJR2" s="199" t="n"/>
      <c r="FJS2" s="199" t="n"/>
      <c r="FJT2" s="199" t="n"/>
      <c r="FJU2" s="199" t="n"/>
      <c r="FJV2" s="199" t="n"/>
      <c r="FJW2" s="199" t="n"/>
      <c r="FJX2" s="199" t="n"/>
      <c r="FJY2" s="199" t="n"/>
      <c r="FJZ2" s="199" t="n"/>
      <c r="FKA2" s="199" t="n"/>
      <c r="FKB2" s="199" t="n"/>
      <c r="FKC2" s="199" t="n"/>
      <c r="FKD2" s="199" t="n"/>
      <c r="FKE2" s="199" t="n"/>
      <c r="FKF2" s="199" t="n"/>
      <c r="FKG2" s="199" t="n"/>
      <c r="FKH2" s="199" t="n"/>
      <c r="FKI2" s="199" t="n"/>
      <c r="FKJ2" s="199" t="n"/>
      <c r="FKK2" s="199" t="n"/>
      <c r="FKL2" s="199" t="n"/>
      <c r="FKM2" s="199" t="n"/>
      <c r="FKN2" s="199" t="n"/>
      <c r="FKO2" s="199" t="n"/>
      <c r="FKP2" s="199" t="n"/>
      <c r="FKQ2" s="199" t="n"/>
      <c r="FKR2" s="199" t="n"/>
      <c r="FKS2" s="199" t="n"/>
      <c r="FKT2" s="199" t="n"/>
      <c r="FKU2" s="199" t="n"/>
      <c r="FKV2" s="199" t="n"/>
      <c r="FKW2" s="199" t="n"/>
      <c r="FKX2" s="199" t="n"/>
      <c r="FKY2" s="199" t="n"/>
      <c r="FKZ2" s="199" t="n"/>
      <c r="FLA2" s="199" t="n"/>
      <c r="FLB2" s="199" t="n"/>
      <c r="FLC2" s="199" t="n"/>
      <c r="FLD2" s="199" t="n"/>
      <c r="FLE2" s="199" t="n"/>
      <c r="FLF2" s="199" t="n"/>
      <c r="FLG2" s="199" t="n"/>
      <c r="FLH2" s="199" t="n"/>
      <c r="FLI2" s="199" t="n"/>
      <c r="FLJ2" s="199" t="n"/>
      <c r="FLK2" s="199" t="n"/>
      <c r="FLL2" s="199" t="n"/>
      <c r="FLM2" s="199" t="n"/>
      <c r="FLN2" s="199" t="n"/>
      <c r="FLO2" s="199" t="n"/>
      <c r="FLP2" s="199" t="n"/>
      <c r="FLQ2" s="199" t="n"/>
      <c r="FLR2" s="199" t="n"/>
      <c r="FLS2" s="199" t="n"/>
      <c r="FLT2" s="199" t="n"/>
      <c r="FLU2" s="199" t="n"/>
      <c r="FLV2" s="199" t="n"/>
      <c r="FLW2" s="199" t="n"/>
      <c r="FLX2" s="199" t="n"/>
      <c r="FLY2" s="199" t="n"/>
      <c r="FLZ2" s="199" t="n"/>
      <c r="FMA2" s="199" t="n"/>
      <c r="FMB2" s="199" t="n"/>
      <c r="FMC2" s="199" t="n"/>
      <c r="FMD2" s="199" t="n"/>
      <c r="FME2" s="199" t="n"/>
      <c r="FMF2" s="199" t="n"/>
      <c r="FMG2" s="199" t="n"/>
      <c r="FMH2" s="199" t="n"/>
      <c r="FMI2" s="199" t="n"/>
      <c r="FMJ2" s="199" t="n"/>
      <c r="FMK2" s="199" t="n"/>
      <c r="FML2" s="199" t="n"/>
      <c r="FMM2" s="199" t="n"/>
      <c r="FMN2" s="199" t="n"/>
      <c r="FMO2" s="199" t="n"/>
      <c r="FMP2" s="199" t="n"/>
      <c r="FMQ2" s="199" t="n"/>
      <c r="FMR2" s="199" t="n"/>
      <c r="FMS2" s="199" t="n"/>
      <c r="FMT2" s="199" t="n"/>
      <c r="FMU2" s="199" t="n"/>
      <c r="FMV2" s="199" t="n"/>
      <c r="FMW2" s="199" t="n"/>
      <c r="FMX2" s="199" t="n"/>
      <c r="FMY2" s="199" t="n"/>
      <c r="FMZ2" s="199" t="n"/>
      <c r="FNA2" s="199" t="n"/>
      <c r="FNB2" s="199" t="n"/>
      <c r="FNC2" s="199" t="n"/>
      <c r="FND2" s="199" t="n"/>
      <c r="FNE2" s="199" t="n"/>
      <c r="FNF2" s="199" t="n"/>
      <c r="FNG2" s="199" t="n"/>
      <c r="FNH2" s="199" t="n"/>
      <c r="FNI2" s="199" t="n"/>
      <c r="FNJ2" s="199" t="n"/>
      <c r="FNK2" s="199" t="n"/>
      <c r="FNL2" s="199" t="n"/>
      <c r="FNM2" s="199" t="n"/>
      <c r="FNN2" s="199" t="n"/>
      <c r="FNO2" s="199" t="n"/>
      <c r="FNP2" s="199" t="n"/>
      <c r="FNQ2" s="199" t="n"/>
      <c r="FNR2" s="199" t="n"/>
      <c r="FNS2" s="199" t="n"/>
      <c r="FNT2" s="199" t="n"/>
      <c r="FNU2" s="199" t="n"/>
      <c r="FNV2" s="199" t="n"/>
      <c r="FNW2" s="199" t="n"/>
      <c r="FNX2" s="199" t="n"/>
      <c r="FNY2" s="199" t="n"/>
      <c r="FNZ2" s="199" t="n"/>
      <c r="FOA2" s="199" t="n"/>
      <c r="FOB2" s="199" t="n"/>
      <c r="FOC2" s="199" t="n"/>
      <c r="FOD2" s="199" t="n"/>
      <c r="FOE2" s="199" t="n"/>
      <c r="FOF2" s="199" t="n"/>
      <c r="FOG2" s="199" t="n"/>
      <c r="FOH2" s="199" t="n"/>
      <c r="FOI2" s="199" t="n"/>
      <c r="FOJ2" s="199" t="n"/>
      <c r="FOK2" s="199" t="n"/>
      <c r="FOL2" s="199" t="n"/>
      <c r="FOM2" s="199" t="n"/>
      <c r="FON2" s="199" t="n"/>
      <c r="FOO2" s="199" t="n"/>
      <c r="FOP2" s="199" t="n"/>
      <c r="FOQ2" s="199" t="n"/>
      <c r="FOR2" s="199" t="n"/>
      <c r="FOS2" s="199" t="n"/>
      <c r="FOT2" s="199" t="n"/>
      <c r="FOU2" s="199" t="n"/>
      <c r="FOV2" s="199" t="n"/>
      <c r="FOW2" s="199" t="n"/>
      <c r="FOX2" s="199" t="n"/>
      <c r="FOY2" s="199" t="n"/>
      <c r="FOZ2" s="199" t="n"/>
      <c r="FPA2" s="199" t="n"/>
      <c r="FPB2" s="199" t="n"/>
      <c r="FPC2" s="199" t="n"/>
      <c r="FPD2" s="199" t="n"/>
      <c r="FPE2" s="199" t="n"/>
      <c r="FPF2" s="199" t="n"/>
      <c r="FPG2" s="199" t="n"/>
      <c r="FPH2" s="199" t="n"/>
      <c r="FPI2" s="199" t="n"/>
      <c r="FPJ2" s="199" t="n"/>
      <c r="FPK2" s="199" t="n"/>
      <c r="FPL2" s="199" t="n"/>
      <c r="FPM2" s="199" t="n"/>
      <c r="FPN2" s="199" t="n"/>
      <c r="FPO2" s="199" t="n"/>
      <c r="FPP2" s="199" t="n"/>
      <c r="FPQ2" s="199" t="n"/>
      <c r="FPR2" s="199" t="n"/>
      <c r="FPS2" s="199" t="n"/>
      <c r="FPT2" s="199" t="n"/>
      <c r="FPU2" s="199" t="n"/>
      <c r="FPV2" s="199" t="n"/>
      <c r="FPW2" s="199" t="n"/>
      <c r="FPX2" s="199" t="n"/>
      <c r="FPY2" s="199" t="n"/>
      <c r="FPZ2" s="199" t="n"/>
      <c r="FQA2" s="199" t="n"/>
      <c r="FQB2" s="199" t="n"/>
      <c r="FQC2" s="199" t="n"/>
      <c r="FQD2" s="199" t="n"/>
      <c r="FQE2" s="199" t="n"/>
      <c r="FQF2" s="199" t="n"/>
      <c r="FQG2" s="199" t="n"/>
      <c r="FQH2" s="199" t="n"/>
      <c r="FQI2" s="199" t="n"/>
      <c r="FQJ2" s="199" t="n"/>
      <c r="FQK2" s="199" t="n"/>
      <c r="FQL2" s="199" t="n"/>
      <c r="FQM2" s="199" t="n"/>
      <c r="FQN2" s="199" t="n"/>
      <c r="FQO2" s="199" t="n"/>
      <c r="FQP2" s="199" t="n"/>
      <c r="FQQ2" s="199" t="n"/>
      <c r="FQR2" s="199" t="n"/>
      <c r="FQS2" s="199" t="n"/>
      <c r="FQT2" s="199" t="n"/>
      <c r="FQU2" s="199" t="n"/>
      <c r="FQV2" s="199" t="n"/>
      <c r="FQW2" s="199" t="n"/>
      <c r="FQX2" s="199" t="n"/>
      <c r="FQY2" s="199" t="n"/>
      <c r="FQZ2" s="199" t="n"/>
      <c r="FRA2" s="199" t="n"/>
      <c r="FRB2" s="199" t="n"/>
      <c r="FRC2" s="199" t="n"/>
      <c r="FRD2" s="199" t="n"/>
      <c r="FRE2" s="199" t="n"/>
      <c r="FRF2" s="199" t="n"/>
      <c r="FRG2" s="199" t="n"/>
      <c r="FRH2" s="199" t="n"/>
      <c r="FRI2" s="199" t="n"/>
      <c r="FRJ2" s="199" t="n"/>
      <c r="FRK2" s="199" t="n"/>
      <c r="FRL2" s="199" t="n"/>
      <c r="FRM2" s="199" t="n"/>
      <c r="FRN2" s="199" t="n"/>
      <c r="FRO2" s="199" t="n"/>
      <c r="FRP2" s="199" t="n"/>
      <c r="FRQ2" s="199" t="n"/>
      <c r="FRR2" s="199" t="n"/>
      <c r="FRS2" s="199" t="n"/>
      <c r="FRT2" s="199" t="n"/>
      <c r="FRU2" s="199" t="n"/>
      <c r="FRV2" s="199" t="n"/>
      <c r="FRW2" s="199" t="n"/>
      <c r="FRX2" s="199" t="n"/>
      <c r="FRY2" s="199" t="n"/>
      <c r="FRZ2" s="199" t="n"/>
      <c r="FSA2" s="199" t="n"/>
      <c r="FSB2" s="199" t="n"/>
      <c r="FSC2" s="199" t="n"/>
      <c r="FSD2" s="199" t="n"/>
      <c r="FSE2" s="199" t="n"/>
      <c r="FSF2" s="199" t="n"/>
      <c r="FSG2" s="199" t="n"/>
      <c r="FSH2" s="199" t="n"/>
      <c r="FSI2" s="199" t="n"/>
      <c r="FSJ2" s="199" t="n"/>
      <c r="FSK2" s="199" t="n"/>
      <c r="FSL2" s="199" t="n"/>
      <c r="FSM2" s="199" t="n"/>
      <c r="FSN2" s="199" t="n"/>
      <c r="FSO2" s="199" t="n"/>
      <c r="FSP2" s="199" t="n"/>
      <c r="FSQ2" s="199" t="n"/>
      <c r="FSR2" s="199" t="n"/>
      <c r="FSS2" s="199" t="n"/>
      <c r="FST2" s="199" t="n"/>
      <c r="FSU2" s="199" t="n"/>
      <c r="FSV2" s="199" t="n"/>
      <c r="FSW2" s="199" t="n"/>
      <c r="FSX2" s="199" t="n"/>
      <c r="FSY2" s="199" t="n"/>
      <c r="FSZ2" s="199" t="n"/>
      <c r="FTA2" s="199" t="n"/>
      <c r="FTB2" s="199" t="n"/>
      <c r="FTC2" s="199" t="n"/>
      <c r="FTD2" s="199" t="n"/>
      <c r="FTE2" s="199" t="n"/>
      <c r="FTF2" s="199" t="n"/>
      <c r="FTG2" s="199" t="n"/>
      <c r="FTH2" s="199" t="n"/>
      <c r="FTI2" s="199" t="n"/>
      <c r="FTJ2" s="199" t="n"/>
      <c r="FTK2" s="199" t="n"/>
      <c r="FTL2" s="199" t="n"/>
      <c r="FTM2" s="199" t="n"/>
      <c r="FTN2" s="199" t="n"/>
      <c r="FTO2" s="199" t="n"/>
      <c r="FTP2" s="199" t="n"/>
      <c r="FTQ2" s="199" t="n"/>
      <c r="FTR2" s="199" t="n"/>
      <c r="FTS2" s="199" t="n"/>
      <c r="FTT2" s="199" t="n"/>
      <c r="FTU2" s="199" t="n"/>
      <c r="FTV2" s="199" t="n"/>
      <c r="FTW2" s="199" t="n"/>
      <c r="FTX2" s="199" t="n"/>
      <c r="FTY2" s="199" t="n"/>
      <c r="FTZ2" s="199" t="n"/>
      <c r="FUA2" s="199" t="n"/>
      <c r="FUB2" s="199" t="n"/>
      <c r="FUC2" s="199" t="n"/>
      <c r="FUD2" s="199" t="n"/>
      <c r="FUE2" s="199" t="n"/>
      <c r="FUF2" s="199" t="n"/>
      <c r="FUG2" s="199" t="n"/>
      <c r="FUH2" s="199" t="n"/>
      <c r="FUI2" s="199" t="n"/>
      <c r="FUJ2" s="199" t="n"/>
      <c r="FUK2" s="199" t="n"/>
      <c r="FUL2" s="199" t="n"/>
      <c r="FUM2" s="199" t="n"/>
      <c r="FUN2" s="199" t="n"/>
      <c r="FUO2" s="199" t="n"/>
      <c r="FUP2" s="199" t="n"/>
      <c r="FUQ2" s="199" t="n"/>
      <c r="FUR2" s="199" t="n"/>
      <c r="FUS2" s="199" t="n"/>
      <c r="FUT2" s="199" t="n"/>
      <c r="FUU2" s="199" t="n"/>
      <c r="FUV2" s="199" t="n"/>
      <c r="FUW2" s="199" t="n"/>
      <c r="FUX2" s="199" t="n"/>
      <c r="FUY2" s="199" t="n"/>
      <c r="FUZ2" s="199" t="n"/>
      <c r="FVA2" s="199" t="n"/>
      <c r="FVB2" s="199" t="n"/>
      <c r="FVC2" s="199" t="n"/>
      <c r="FVD2" s="199" t="n"/>
      <c r="FVE2" s="199" t="n"/>
      <c r="FVF2" s="199" t="n"/>
      <c r="FVG2" s="199" t="n"/>
      <c r="FVH2" s="199" t="n"/>
      <c r="FVI2" s="199" t="n"/>
      <c r="FVJ2" s="199" t="n"/>
      <c r="FVK2" s="199" t="n"/>
      <c r="FVL2" s="199" t="n"/>
      <c r="FVM2" s="199" t="n"/>
      <c r="FVN2" s="199" t="n"/>
      <c r="FVO2" s="199" t="n"/>
      <c r="FVP2" s="199" t="n"/>
      <c r="FVQ2" s="199" t="n"/>
      <c r="FVR2" s="199" t="n"/>
      <c r="FVS2" s="199" t="n"/>
      <c r="FVT2" s="199" t="n"/>
      <c r="FVU2" s="199" t="n"/>
      <c r="FVV2" s="199" t="n"/>
      <c r="FVW2" s="199" t="n"/>
      <c r="FVX2" s="199" t="n"/>
      <c r="FVY2" s="199" t="n"/>
      <c r="FVZ2" s="199" t="n"/>
      <c r="FWA2" s="199" t="n"/>
      <c r="FWB2" s="199" t="n"/>
      <c r="FWC2" s="199" t="n"/>
      <c r="FWD2" s="199" t="n"/>
      <c r="FWE2" s="199" t="n"/>
      <c r="FWF2" s="199" t="n"/>
      <c r="FWG2" s="199" t="n"/>
      <c r="FWH2" s="199" t="n"/>
      <c r="FWI2" s="199" t="n"/>
      <c r="FWJ2" s="199" t="n"/>
      <c r="FWK2" s="199" t="n"/>
      <c r="FWL2" s="199" t="n"/>
      <c r="FWM2" s="199" t="n"/>
      <c r="FWN2" s="199" t="n"/>
      <c r="FWO2" s="199" t="n"/>
      <c r="FWP2" s="199" t="n"/>
      <c r="FWQ2" s="199" t="n"/>
      <c r="FWR2" s="199" t="n"/>
      <c r="FWS2" s="199" t="n"/>
      <c r="FWT2" s="199" t="n"/>
      <c r="FWU2" s="199" t="n"/>
      <c r="FWV2" s="199" t="n"/>
      <c r="FWW2" s="199" t="n"/>
      <c r="FWX2" s="199" t="n"/>
      <c r="FWY2" s="199" t="n"/>
      <c r="FWZ2" s="199" t="n"/>
      <c r="FXA2" s="199" t="n"/>
      <c r="FXB2" s="199" t="n"/>
      <c r="FXC2" s="199" t="n"/>
      <c r="FXD2" s="199" t="n"/>
      <c r="FXE2" s="199" t="n"/>
      <c r="FXF2" s="199" t="n"/>
      <c r="FXG2" s="199" t="n"/>
      <c r="FXH2" s="199" t="n"/>
      <c r="FXI2" s="199" t="n"/>
      <c r="FXJ2" s="199" t="n"/>
      <c r="FXK2" s="199" t="n"/>
      <c r="FXL2" s="199" t="n"/>
      <c r="FXM2" s="199" t="n"/>
      <c r="FXN2" s="199" t="n"/>
      <c r="FXO2" s="199" t="n"/>
      <c r="FXP2" s="199" t="n"/>
      <c r="FXQ2" s="199" t="n"/>
      <c r="FXR2" s="199" t="n"/>
      <c r="FXS2" s="199" t="n"/>
      <c r="FXT2" s="199" t="n"/>
      <c r="FXU2" s="199" t="n"/>
      <c r="FXV2" s="199" t="n"/>
      <c r="FXW2" s="199" t="n"/>
      <c r="FXX2" s="199" t="n"/>
      <c r="FXY2" s="199" t="n"/>
      <c r="FXZ2" s="199" t="n"/>
      <c r="FYA2" s="199" t="n"/>
      <c r="FYB2" s="199" t="n"/>
      <c r="FYC2" s="199" t="n"/>
      <c r="FYD2" s="199" t="n"/>
      <c r="FYE2" s="199" t="n"/>
      <c r="FYF2" s="199" t="n"/>
      <c r="FYG2" s="199" t="n"/>
      <c r="FYH2" s="199" t="n"/>
      <c r="FYI2" s="199" t="n"/>
      <c r="FYJ2" s="199" t="n"/>
      <c r="FYK2" s="199" t="n"/>
      <c r="FYL2" s="199" t="n"/>
      <c r="FYM2" s="199" t="n"/>
      <c r="FYN2" s="199" t="n"/>
      <c r="FYO2" s="199" t="n"/>
      <c r="FYP2" s="199" t="n"/>
      <c r="FYQ2" s="199" t="n"/>
      <c r="FYR2" s="199" t="n"/>
      <c r="FYS2" s="199" t="n"/>
      <c r="FYT2" s="199" t="n"/>
      <c r="FYU2" s="199" t="n"/>
      <c r="FYV2" s="199" t="n"/>
      <c r="FYW2" s="199" t="n"/>
      <c r="FYX2" s="199" t="n"/>
      <c r="FYY2" s="199" t="n"/>
      <c r="FYZ2" s="199" t="n"/>
      <c r="FZA2" s="199" t="n"/>
      <c r="FZB2" s="199" t="n"/>
      <c r="FZC2" s="199" t="n"/>
      <c r="FZD2" s="199" t="n"/>
      <c r="FZE2" s="199" t="n"/>
      <c r="FZF2" s="199" t="n"/>
      <c r="FZG2" s="199" t="n"/>
      <c r="FZH2" s="199" t="n"/>
      <c r="FZI2" s="199" t="n"/>
      <c r="FZJ2" s="199" t="n"/>
      <c r="FZK2" s="199" t="n"/>
      <c r="FZL2" s="199" t="n"/>
      <c r="FZM2" s="199" t="n"/>
      <c r="FZN2" s="199" t="n"/>
      <c r="FZO2" s="199" t="n"/>
      <c r="FZP2" s="199" t="n"/>
      <c r="FZQ2" s="199" t="n"/>
      <c r="FZR2" s="199" t="n"/>
      <c r="FZS2" s="199" t="n"/>
      <c r="FZT2" s="199" t="n"/>
      <c r="FZU2" s="199" t="n"/>
      <c r="FZV2" s="199" t="n"/>
      <c r="FZW2" s="199" t="n"/>
      <c r="FZX2" s="199" t="n"/>
      <c r="FZY2" s="199" t="n"/>
      <c r="FZZ2" s="199" t="n"/>
      <c r="GAA2" s="199" t="n"/>
      <c r="GAB2" s="199" t="n"/>
      <c r="GAC2" s="199" t="n"/>
      <c r="GAD2" s="199" t="n"/>
      <c r="GAE2" s="199" t="n"/>
      <c r="GAF2" s="199" t="n"/>
      <c r="GAG2" s="199" t="n"/>
      <c r="GAH2" s="199" t="n"/>
      <c r="GAI2" s="199" t="n"/>
      <c r="GAJ2" s="199" t="n"/>
      <c r="GAK2" s="199" t="n"/>
      <c r="GAL2" s="199" t="n"/>
      <c r="GAM2" s="199" t="n"/>
      <c r="GAN2" s="199" t="n"/>
      <c r="GAO2" s="199" t="n"/>
      <c r="GAP2" s="199" t="n"/>
      <c r="GAQ2" s="199" t="n"/>
      <c r="GAR2" s="199" t="n"/>
      <c r="GAS2" s="199" t="n"/>
      <c r="GAT2" s="199" t="n"/>
      <c r="GAU2" s="199" t="n"/>
      <c r="GAV2" s="199" t="n"/>
      <c r="GAW2" s="199" t="n"/>
      <c r="GAX2" s="199" t="n"/>
      <c r="GAY2" s="199" t="n"/>
      <c r="GAZ2" s="199" t="n"/>
      <c r="GBA2" s="199" t="n"/>
      <c r="GBB2" s="199" t="n"/>
      <c r="GBC2" s="199" t="n"/>
      <c r="GBD2" s="199" t="n"/>
      <c r="GBE2" s="199" t="n"/>
      <c r="GBF2" s="199" t="n"/>
      <c r="GBG2" s="199" t="n"/>
      <c r="GBH2" s="199" t="n"/>
      <c r="GBI2" s="199" t="n"/>
      <c r="GBJ2" s="199" t="n"/>
      <c r="GBK2" s="199" t="n"/>
      <c r="GBL2" s="199" t="n"/>
      <c r="GBM2" s="199" t="n"/>
      <c r="GBN2" s="199" t="n"/>
      <c r="GBO2" s="199" t="n"/>
      <c r="GBP2" s="199" t="n"/>
      <c r="GBQ2" s="199" t="n"/>
      <c r="GBR2" s="199" t="n"/>
      <c r="GBS2" s="199" t="n"/>
      <c r="GBT2" s="199" t="n"/>
      <c r="GBU2" s="199" t="n"/>
      <c r="GBV2" s="199" t="n"/>
      <c r="GBW2" s="199" t="n"/>
      <c r="GBX2" s="199" t="n"/>
      <c r="GBY2" s="199" t="n"/>
      <c r="GBZ2" s="199" t="n"/>
      <c r="GCA2" s="199" t="n"/>
      <c r="GCB2" s="199" t="n"/>
      <c r="GCC2" s="199" t="n"/>
      <c r="GCD2" s="199" t="n"/>
      <c r="GCE2" s="199" t="n"/>
      <c r="GCF2" s="199" t="n"/>
      <c r="GCG2" s="199" t="n"/>
      <c r="GCH2" s="199" t="n"/>
      <c r="GCI2" s="199" t="n"/>
      <c r="GCJ2" s="199" t="n"/>
      <c r="GCK2" s="199" t="n"/>
      <c r="GCL2" s="199" t="n"/>
      <c r="GCM2" s="199" t="n"/>
      <c r="GCN2" s="199" t="n"/>
      <c r="GCO2" s="199" t="n"/>
      <c r="GCP2" s="199" t="n"/>
      <c r="GCQ2" s="199" t="n"/>
      <c r="GCR2" s="199" t="n"/>
      <c r="GCS2" s="199" t="n"/>
      <c r="GCT2" s="199" t="n"/>
      <c r="GCU2" s="199" t="n"/>
      <c r="GCV2" s="199" t="n"/>
      <c r="GCW2" s="199" t="n"/>
      <c r="GCX2" s="199" t="n"/>
      <c r="GCY2" s="199" t="n"/>
      <c r="GCZ2" s="199" t="n"/>
      <c r="GDA2" s="199" t="n"/>
      <c r="GDB2" s="199" t="n"/>
      <c r="GDC2" s="199" t="n"/>
      <c r="GDD2" s="199" t="n"/>
      <c r="GDE2" s="199" t="n"/>
      <c r="GDF2" s="199" t="n"/>
      <c r="GDG2" s="199" t="n"/>
      <c r="GDH2" s="199" t="n"/>
      <c r="GDI2" s="199" t="n"/>
      <c r="GDJ2" s="199" t="n"/>
      <c r="GDK2" s="199" t="n"/>
      <c r="GDL2" s="199" t="n"/>
      <c r="GDM2" s="199" t="n"/>
      <c r="GDN2" s="199" t="n"/>
      <c r="GDO2" s="199" t="n"/>
      <c r="GDP2" s="199" t="n"/>
      <c r="GDQ2" s="199" t="n"/>
      <c r="GDR2" s="199" t="n"/>
      <c r="GDS2" s="199" t="n"/>
      <c r="GDT2" s="199" t="n"/>
      <c r="GDU2" s="199" t="n"/>
      <c r="GDV2" s="199" t="n"/>
      <c r="GDW2" s="199" t="n"/>
      <c r="GDX2" s="199" t="n"/>
      <c r="GDY2" s="199" t="n"/>
      <c r="GDZ2" s="199" t="n"/>
      <c r="GEA2" s="199" t="n"/>
      <c r="GEB2" s="199" t="n"/>
      <c r="GEC2" s="199" t="n"/>
      <c r="GED2" s="199" t="n"/>
      <c r="GEE2" s="199" t="n"/>
      <c r="GEF2" s="199" t="n"/>
      <c r="GEG2" s="199" t="n"/>
      <c r="GEH2" s="199" t="n"/>
      <c r="GEI2" s="199" t="n"/>
      <c r="GEJ2" s="199" t="n"/>
      <c r="GEK2" s="199" t="n"/>
      <c r="GEL2" s="199" t="n"/>
      <c r="GEM2" s="199" t="n"/>
      <c r="GEN2" s="199" t="n"/>
      <c r="GEO2" s="199" t="n"/>
      <c r="GEP2" s="199" t="n"/>
      <c r="GEQ2" s="199" t="n"/>
      <c r="GER2" s="199" t="n"/>
      <c r="GES2" s="199" t="n"/>
      <c r="GET2" s="199" t="n"/>
      <c r="GEU2" s="199" t="n"/>
      <c r="GEV2" s="199" t="n"/>
      <c r="GEW2" s="199" t="n"/>
      <c r="GEX2" s="199" t="n"/>
      <c r="GEY2" s="199" t="n"/>
      <c r="GEZ2" s="199" t="n"/>
      <c r="GFA2" s="199" t="n"/>
      <c r="GFB2" s="199" t="n"/>
      <c r="GFC2" s="199" t="n"/>
      <c r="GFD2" s="199" t="n"/>
      <c r="GFE2" s="199" t="n"/>
      <c r="GFF2" s="199" t="n"/>
      <c r="GFG2" s="199" t="n"/>
      <c r="GFH2" s="199" t="n"/>
      <c r="GFI2" s="199" t="n"/>
      <c r="GFJ2" s="199" t="n"/>
      <c r="GFK2" s="199" t="n"/>
      <c r="GFL2" s="199" t="n"/>
      <c r="GFM2" s="199" t="n"/>
      <c r="GFN2" s="199" t="n"/>
      <c r="GFO2" s="199" t="n"/>
      <c r="GFP2" s="199" t="n"/>
      <c r="GFQ2" s="199" t="n"/>
      <c r="GFR2" s="199" t="n"/>
      <c r="GFS2" s="199" t="n"/>
      <c r="GFT2" s="199" t="n"/>
      <c r="GFU2" s="199" t="n"/>
      <c r="GFV2" s="199" t="n"/>
      <c r="GFW2" s="199" t="n"/>
      <c r="GFX2" s="199" t="n"/>
      <c r="GFY2" s="199" t="n"/>
      <c r="GFZ2" s="199" t="n"/>
      <c r="GGA2" s="199" t="n"/>
      <c r="GGB2" s="199" t="n"/>
      <c r="GGC2" s="199" t="n"/>
      <c r="GGD2" s="199" t="n"/>
      <c r="GGE2" s="199" t="n"/>
      <c r="GGF2" s="199" t="n"/>
      <c r="GGG2" s="199" t="n"/>
      <c r="GGH2" s="199" t="n"/>
      <c r="GGI2" s="199" t="n"/>
      <c r="GGJ2" s="199" t="n"/>
      <c r="GGK2" s="199" t="n"/>
      <c r="GGL2" s="199" t="n"/>
      <c r="GGM2" s="199" t="n"/>
      <c r="GGN2" s="199" t="n"/>
      <c r="GGO2" s="199" t="n"/>
      <c r="GGP2" s="199" t="n"/>
      <c r="GGQ2" s="199" t="n"/>
      <c r="GGR2" s="199" t="n"/>
      <c r="GGS2" s="199" t="n"/>
      <c r="GGT2" s="199" t="n"/>
      <c r="GGU2" s="199" t="n"/>
      <c r="GGV2" s="199" t="n"/>
      <c r="GGW2" s="199" t="n"/>
      <c r="GGX2" s="199" t="n"/>
      <c r="GGY2" s="199" t="n"/>
      <c r="GGZ2" s="199" t="n"/>
      <c r="GHA2" s="199" t="n"/>
      <c r="GHB2" s="199" t="n"/>
      <c r="GHC2" s="199" t="n"/>
      <c r="GHD2" s="199" t="n"/>
      <c r="GHE2" s="199" t="n"/>
      <c r="GHF2" s="199" t="n"/>
      <c r="GHG2" s="199" t="n"/>
      <c r="GHH2" s="199" t="n"/>
      <c r="GHI2" s="199" t="n"/>
      <c r="GHJ2" s="199" t="n"/>
      <c r="GHK2" s="199" t="n"/>
      <c r="GHL2" s="199" t="n"/>
      <c r="GHM2" s="199" t="n"/>
      <c r="GHN2" s="199" t="n"/>
      <c r="GHO2" s="199" t="n"/>
      <c r="GHP2" s="199" t="n"/>
      <c r="GHQ2" s="199" t="n"/>
      <c r="GHR2" s="199" t="n"/>
      <c r="GHS2" s="199" t="n"/>
      <c r="GHT2" s="199" t="n"/>
      <c r="GHU2" s="199" t="n"/>
      <c r="GHV2" s="199" t="n"/>
      <c r="GHW2" s="199" t="n"/>
      <c r="GHX2" s="199" t="n"/>
      <c r="GHY2" s="199" t="n"/>
      <c r="GHZ2" s="199" t="n"/>
      <c r="GIA2" s="199" t="n"/>
      <c r="GIB2" s="199" t="n"/>
      <c r="GIC2" s="199" t="n"/>
      <c r="GID2" s="199" t="n"/>
      <c r="GIE2" s="199" t="n"/>
      <c r="GIF2" s="199" t="n"/>
      <c r="GIG2" s="199" t="n"/>
      <c r="GIH2" s="199" t="n"/>
      <c r="GII2" s="199" t="n"/>
      <c r="GIJ2" s="199" t="n"/>
      <c r="GIK2" s="199" t="n"/>
      <c r="GIL2" s="199" t="n"/>
      <c r="GIM2" s="199" t="n"/>
      <c r="GIN2" s="199" t="n"/>
      <c r="GIO2" s="199" t="n"/>
      <c r="GIP2" s="199" t="n"/>
      <c r="GIQ2" s="199" t="n"/>
      <c r="GIR2" s="199" t="n"/>
      <c r="GIS2" s="199" t="n"/>
      <c r="GIT2" s="199" t="n"/>
      <c r="GIU2" s="199" t="n"/>
      <c r="GIV2" s="199" t="n"/>
      <c r="GIW2" s="199" t="n"/>
      <c r="GIX2" s="199" t="n"/>
      <c r="GIY2" s="199" t="n"/>
      <c r="GIZ2" s="199" t="n"/>
      <c r="GJA2" s="199" t="n"/>
      <c r="GJB2" s="199" t="n"/>
      <c r="GJC2" s="199" t="n"/>
      <c r="GJD2" s="199" t="n"/>
      <c r="GJE2" s="199" t="n"/>
      <c r="GJF2" s="199" t="n"/>
      <c r="GJG2" s="199" t="n"/>
      <c r="GJH2" s="199" t="n"/>
      <c r="GJI2" s="199" t="n"/>
      <c r="GJJ2" s="199" t="n"/>
      <c r="GJK2" s="199" t="n"/>
      <c r="GJL2" s="199" t="n"/>
      <c r="GJM2" s="199" t="n"/>
      <c r="GJN2" s="199" t="n"/>
      <c r="GJO2" s="199" t="n"/>
      <c r="GJP2" s="199" t="n"/>
      <c r="GJQ2" s="199" t="n"/>
      <c r="GJR2" s="199" t="n"/>
      <c r="GJS2" s="199" t="n"/>
      <c r="GJT2" s="199" t="n"/>
      <c r="GJU2" s="199" t="n"/>
      <c r="GJV2" s="199" t="n"/>
      <c r="GJW2" s="199" t="n"/>
      <c r="GJX2" s="199" t="n"/>
      <c r="GJY2" s="199" t="n"/>
      <c r="GJZ2" s="199" t="n"/>
      <c r="GKA2" s="199" t="n"/>
      <c r="GKB2" s="199" t="n"/>
      <c r="GKC2" s="199" t="n"/>
      <c r="GKD2" s="199" t="n"/>
      <c r="GKE2" s="199" t="n"/>
      <c r="GKF2" s="199" t="n"/>
      <c r="GKG2" s="199" t="n"/>
      <c r="GKH2" s="199" t="n"/>
      <c r="GKI2" s="199" t="n"/>
      <c r="GKJ2" s="199" t="n"/>
      <c r="GKK2" s="199" t="n"/>
      <c r="GKL2" s="199" t="n"/>
      <c r="GKM2" s="199" t="n"/>
      <c r="GKN2" s="199" t="n"/>
      <c r="GKO2" s="199" t="n"/>
      <c r="GKP2" s="199" t="n"/>
      <c r="GKQ2" s="199" t="n"/>
      <c r="GKR2" s="199" t="n"/>
      <c r="GKS2" s="199" t="n"/>
      <c r="GKT2" s="199" t="n"/>
      <c r="GKU2" s="199" t="n"/>
      <c r="GKV2" s="199" t="n"/>
      <c r="GKW2" s="199" t="n"/>
      <c r="GKX2" s="199" t="n"/>
      <c r="GKY2" s="199" t="n"/>
      <c r="GKZ2" s="199" t="n"/>
      <c r="GLA2" s="199" t="n"/>
      <c r="GLB2" s="199" t="n"/>
      <c r="GLC2" s="199" t="n"/>
      <c r="GLD2" s="199" t="n"/>
      <c r="GLE2" s="199" t="n"/>
      <c r="GLF2" s="199" t="n"/>
      <c r="GLG2" s="199" t="n"/>
      <c r="GLH2" s="199" t="n"/>
      <c r="GLI2" s="199" t="n"/>
      <c r="GLJ2" s="199" t="n"/>
      <c r="GLK2" s="199" t="n"/>
      <c r="GLL2" s="199" t="n"/>
      <c r="GLM2" s="199" t="n"/>
      <c r="GLN2" s="199" t="n"/>
      <c r="GLO2" s="199" t="n"/>
      <c r="GLP2" s="199" t="n"/>
      <c r="GLQ2" s="199" t="n"/>
      <c r="GLR2" s="199" t="n"/>
      <c r="GLS2" s="199" t="n"/>
      <c r="GLT2" s="199" t="n"/>
      <c r="GLU2" s="199" t="n"/>
      <c r="GLV2" s="199" t="n"/>
      <c r="GLW2" s="199" t="n"/>
      <c r="GLX2" s="199" t="n"/>
      <c r="GLY2" s="199" t="n"/>
      <c r="GLZ2" s="199" t="n"/>
      <c r="GMA2" s="199" t="n"/>
      <c r="GMB2" s="199" t="n"/>
      <c r="GMC2" s="199" t="n"/>
      <c r="GMD2" s="199" t="n"/>
      <c r="GME2" s="199" t="n"/>
      <c r="GMF2" s="199" t="n"/>
      <c r="GMG2" s="199" t="n"/>
      <c r="GMH2" s="199" t="n"/>
      <c r="GMI2" s="199" t="n"/>
      <c r="GMJ2" s="199" t="n"/>
      <c r="GMK2" s="199" t="n"/>
      <c r="GML2" s="199" t="n"/>
      <c r="GMM2" s="199" t="n"/>
      <c r="GMN2" s="199" t="n"/>
      <c r="GMO2" s="199" t="n"/>
      <c r="GMP2" s="199" t="n"/>
      <c r="GMQ2" s="199" t="n"/>
      <c r="GMR2" s="199" t="n"/>
      <c r="GMS2" s="199" t="n"/>
      <c r="GMT2" s="199" t="n"/>
      <c r="GMU2" s="199" t="n"/>
      <c r="GMV2" s="199" t="n"/>
      <c r="GMW2" s="199" t="n"/>
      <c r="GMX2" s="199" t="n"/>
      <c r="GMY2" s="199" t="n"/>
      <c r="GMZ2" s="199" t="n"/>
      <c r="GNA2" s="199" t="n"/>
      <c r="GNB2" s="199" t="n"/>
      <c r="GNC2" s="199" t="n"/>
      <c r="GND2" s="199" t="n"/>
      <c r="GNE2" s="199" t="n"/>
      <c r="GNF2" s="199" t="n"/>
      <c r="GNG2" s="199" t="n"/>
      <c r="GNH2" s="199" t="n"/>
      <c r="GNI2" s="199" t="n"/>
      <c r="GNJ2" s="199" t="n"/>
      <c r="GNK2" s="199" t="n"/>
      <c r="GNL2" s="199" t="n"/>
      <c r="GNM2" s="199" t="n"/>
      <c r="GNN2" s="199" t="n"/>
      <c r="GNO2" s="199" t="n"/>
      <c r="GNP2" s="199" t="n"/>
      <c r="GNQ2" s="199" t="n"/>
      <c r="GNR2" s="199" t="n"/>
      <c r="GNS2" s="199" t="n"/>
      <c r="GNT2" s="199" t="n"/>
      <c r="GNU2" s="199" t="n"/>
      <c r="GNV2" s="199" t="n"/>
      <c r="GNW2" s="199" t="n"/>
      <c r="GNX2" s="199" t="n"/>
      <c r="GNY2" s="199" t="n"/>
      <c r="GNZ2" s="199" t="n"/>
      <c r="GOA2" s="199" t="n"/>
      <c r="GOB2" s="199" t="n"/>
      <c r="GOC2" s="199" t="n"/>
      <c r="GOD2" s="199" t="n"/>
      <c r="GOE2" s="199" t="n"/>
      <c r="GOF2" s="199" t="n"/>
      <c r="GOG2" s="199" t="n"/>
      <c r="GOH2" s="199" t="n"/>
      <c r="GOI2" s="199" t="n"/>
      <c r="GOJ2" s="199" t="n"/>
      <c r="GOK2" s="199" t="n"/>
      <c r="GOL2" s="199" t="n"/>
      <c r="GOM2" s="199" t="n"/>
      <c r="GON2" s="199" t="n"/>
      <c r="GOO2" s="199" t="n"/>
      <c r="GOP2" s="199" t="n"/>
      <c r="GOQ2" s="199" t="n"/>
      <c r="GOR2" s="199" t="n"/>
      <c r="GOS2" s="199" t="n"/>
      <c r="GOT2" s="199" t="n"/>
      <c r="GOU2" s="199" t="n"/>
      <c r="GOV2" s="199" t="n"/>
      <c r="GOW2" s="199" t="n"/>
      <c r="GOX2" s="199" t="n"/>
      <c r="GOY2" s="199" t="n"/>
      <c r="GOZ2" s="199" t="n"/>
      <c r="GPA2" s="199" t="n"/>
      <c r="GPB2" s="199" t="n"/>
      <c r="GPC2" s="199" t="n"/>
      <c r="GPD2" s="199" t="n"/>
      <c r="GPE2" s="199" t="n"/>
      <c r="GPF2" s="199" t="n"/>
      <c r="GPG2" s="199" t="n"/>
      <c r="GPH2" s="199" t="n"/>
      <c r="GPI2" s="199" t="n"/>
      <c r="GPJ2" s="199" t="n"/>
      <c r="GPK2" s="199" t="n"/>
      <c r="GPL2" s="199" t="n"/>
      <c r="GPM2" s="199" t="n"/>
      <c r="GPN2" s="199" t="n"/>
      <c r="GPO2" s="199" t="n"/>
      <c r="GPP2" s="199" t="n"/>
      <c r="GPQ2" s="199" t="n"/>
      <c r="GPR2" s="199" t="n"/>
      <c r="GPS2" s="199" t="n"/>
      <c r="GPT2" s="199" t="n"/>
      <c r="GPU2" s="199" t="n"/>
      <c r="GPV2" s="199" t="n"/>
      <c r="GPW2" s="199" t="n"/>
      <c r="GPX2" s="199" t="n"/>
      <c r="GPY2" s="199" t="n"/>
      <c r="GPZ2" s="199" t="n"/>
      <c r="GQA2" s="199" t="n"/>
      <c r="GQB2" s="199" t="n"/>
      <c r="GQC2" s="199" t="n"/>
      <c r="GQD2" s="199" t="n"/>
      <c r="GQE2" s="199" t="n"/>
      <c r="GQF2" s="199" t="n"/>
      <c r="GQG2" s="199" t="n"/>
      <c r="GQH2" s="199" t="n"/>
      <c r="GQI2" s="199" t="n"/>
      <c r="GQJ2" s="199" t="n"/>
      <c r="GQK2" s="199" t="n"/>
      <c r="GQL2" s="199" t="n"/>
      <c r="GQM2" s="199" t="n"/>
      <c r="GQN2" s="199" t="n"/>
      <c r="GQO2" s="199" t="n"/>
      <c r="GQP2" s="199" t="n"/>
      <c r="GQQ2" s="199" t="n"/>
      <c r="GQR2" s="199" t="n"/>
      <c r="GQS2" s="199" t="n"/>
      <c r="GQT2" s="199" t="n"/>
      <c r="GQU2" s="199" t="n"/>
      <c r="GQV2" s="199" t="n"/>
      <c r="GQW2" s="199" t="n"/>
      <c r="GQX2" s="199" t="n"/>
      <c r="GQY2" s="199" t="n"/>
      <c r="GQZ2" s="199" t="n"/>
      <c r="GRA2" s="199" t="n"/>
      <c r="GRB2" s="199" t="n"/>
      <c r="GRC2" s="199" t="n"/>
      <c r="GRD2" s="199" t="n"/>
      <c r="GRE2" s="199" t="n"/>
      <c r="GRF2" s="199" t="n"/>
      <c r="GRG2" s="199" t="n"/>
      <c r="GRH2" s="199" t="n"/>
      <c r="GRI2" s="199" t="n"/>
      <c r="GRJ2" s="199" t="n"/>
      <c r="GRK2" s="199" t="n"/>
      <c r="GRL2" s="199" t="n"/>
      <c r="GRM2" s="199" t="n"/>
      <c r="GRN2" s="199" t="n"/>
      <c r="GRO2" s="199" t="n"/>
      <c r="GRP2" s="199" t="n"/>
      <c r="GRQ2" s="199" t="n"/>
      <c r="GRR2" s="199" t="n"/>
      <c r="GRS2" s="199" t="n"/>
      <c r="GRT2" s="199" t="n"/>
      <c r="GRU2" s="199" t="n"/>
      <c r="GRV2" s="199" t="n"/>
      <c r="GRW2" s="199" t="n"/>
      <c r="GRX2" s="199" t="n"/>
      <c r="GRY2" s="199" t="n"/>
      <c r="GRZ2" s="199" t="n"/>
      <c r="GSA2" s="199" t="n"/>
      <c r="GSB2" s="199" t="n"/>
      <c r="GSC2" s="199" t="n"/>
      <c r="GSD2" s="199" t="n"/>
      <c r="GSE2" s="199" t="n"/>
      <c r="GSF2" s="199" t="n"/>
      <c r="GSG2" s="199" t="n"/>
      <c r="GSH2" s="199" t="n"/>
      <c r="GSI2" s="199" t="n"/>
      <c r="GSJ2" s="199" t="n"/>
      <c r="GSK2" s="199" t="n"/>
      <c r="GSL2" s="199" t="n"/>
      <c r="GSM2" s="199" t="n"/>
      <c r="GSN2" s="199" t="n"/>
      <c r="GSO2" s="199" t="n"/>
      <c r="GSP2" s="199" t="n"/>
      <c r="GSQ2" s="199" t="n"/>
      <c r="GSR2" s="199" t="n"/>
      <c r="GSS2" s="199" t="n"/>
      <c r="GST2" s="199" t="n"/>
      <c r="GSU2" s="199" t="n"/>
      <c r="GSV2" s="199" t="n"/>
      <c r="GSW2" s="199" t="n"/>
      <c r="GSX2" s="199" t="n"/>
      <c r="GSY2" s="199" t="n"/>
      <c r="GSZ2" s="199" t="n"/>
      <c r="GTA2" s="199" t="n"/>
      <c r="GTB2" s="199" t="n"/>
      <c r="GTC2" s="199" t="n"/>
      <c r="GTD2" s="199" t="n"/>
      <c r="GTE2" s="199" t="n"/>
      <c r="GTF2" s="199" t="n"/>
      <c r="GTG2" s="199" t="n"/>
      <c r="GTH2" s="199" t="n"/>
      <c r="GTI2" s="199" t="n"/>
      <c r="GTJ2" s="199" t="n"/>
      <c r="GTK2" s="199" t="n"/>
      <c r="GTL2" s="199" t="n"/>
      <c r="GTM2" s="199" t="n"/>
      <c r="GTN2" s="199" t="n"/>
      <c r="GTO2" s="199" t="n"/>
      <c r="GTP2" s="199" t="n"/>
      <c r="GTQ2" s="199" t="n"/>
      <c r="GTR2" s="199" t="n"/>
      <c r="GTS2" s="199" t="n"/>
      <c r="GTT2" s="199" t="n"/>
      <c r="GTU2" s="199" t="n"/>
      <c r="GTV2" s="199" t="n"/>
      <c r="GTW2" s="199" t="n"/>
      <c r="GTX2" s="199" t="n"/>
      <c r="GTY2" s="199" t="n"/>
      <c r="GTZ2" s="199" t="n"/>
      <c r="GUA2" s="199" t="n"/>
      <c r="GUB2" s="199" t="n"/>
      <c r="GUC2" s="199" t="n"/>
      <c r="GUD2" s="199" t="n"/>
      <c r="GUE2" s="199" t="n"/>
      <c r="GUF2" s="199" t="n"/>
      <c r="GUG2" s="199" t="n"/>
      <c r="GUH2" s="199" t="n"/>
      <c r="GUI2" s="199" t="n"/>
      <c r="GUJ2" s="199" t="n"/>
      <c r="GUK2" s="199" t="n"/>
      <c r="GUL2" s="199" t="n"/>
      <c r="GUM2" s="199" t="n"/>
      <c r="GUN2" s="199" t="n"/>
      <c r="GUO2" s="199" t="n"/>
      <c r="GUP2" s="199" t="n"/>
      <c r="GUQ2" s="199" t="n"/>
      <c r="GUR2" s="199" t="n"/>
      <c r="GUS2" s="199" t="n"/>
      <c r="GUT2" s="199" t="n"/>
      <c r="GUU2" s="199" t="n"/>
      <c r="GUV2" s="199" t="n"/>
      <c r="GUW2" s="199" t="n"/>
      <c r="GUX2" s="199" t="n"/>
      <c r="GUY2" s="199" t="n"/>
      <c r="GUZ2" s="199" t="n"/>
      <c r="GVA2" s="199" t="n"/>
      <c r="GVB2" s="199" t="n"/>
      <c r="GVC2" s="199" t="n"/>
      <c r="GVD2" s="199" t="n"/>
      <c r="GVE2" s="199" t="n"/>
      <c r="GVF2" s="199" t="n"/>
      <c r="GVG2" s="199" t="n"/>
      <c r="GVH2" s="199" t="n"/>
      <c r="GVI2" s="199" t="n"/>
      <c r="GVJ2" s="199" t="n"/>
      <c r="GVK2" s="199" t="n"/>
      <c r="GVL2" s="199" t="n"/>
      <c r="GVM2" s="199" t="n"/>
      <c r="GVN2" s="199" t="n"/>
      <c r="GVO2" s="199" t="n"/>
      <c r="GVP2" s="199" t="n"/>
      <c r="GVQ2" s="199" t="n"/>
      <c r="GVR2" s="199" t="n"/>
      <c r="GVS2" s="199" t="n"/>
      <c r="GVT2" s="199" t="n"/>
      <c r="GVU2" s="199" t="n"/>
      <c r="GVV2" s="199" t="n"/>
      <c r="GVW2" s="199" t="n"/>
      <c r="GVX2" s="199" t="n"/>
      <c r="GVY2" s="199" t="n"/>
      <c r="GVZ2" s="199" t="n"/>
      <c r="GWA2" s="199" t="n"/>
      <c r="GWB2" s="199" t="n"/>
      <c r="GWC2" s="199" t="n"/>
      <c r="GWD2" s="199" t="n"/>
      <c r="GWE2" s="199" t="n"/>
      <c r="GWF2" s="199" t="n"/>
      <c r="GWG2" s="199" t="n"/>
      <c r="GWH2" s="199" t="n"/>
      <c r="GWI2" s="199" t="n"/>
      <c r="GWJ2" s="199" t="n"/>
      <c r="GWK2" s="199" t="n"/>
      <c r="GWL2" s="199" t="n"/>
      <c r="GWM2" s="199" t="n"/>
      <c r="GWN2" s="199" t="n"/>
      <c r="GWO2" s="199" t="n"/>
      <c r="GWP2" s="199" t="n"/>
      <c r="GWQ2" s="199" t="n"/>
      <c r="GWR2" s="199" t="n"/>
      <c r="GWS2" s="199" t="n"/>
      <c r="GWT2" s="199" t="n"/>
      <c r="GWU2" s="199" t="n"/>
      <c r="GWV2" s="199" t="n"/>
      <c r="GWW2" s="199" t="n"/>
      <c r="GWX2" s="199" t="n"/>
      <c r="GWY2" s="199" t="n"/>
      <c r="GWZ2" s="199" t="n"/>
      <c r="GXA2" s="199" t="n"/>
      <c r="GXB2" s="199" t="n"/>
      <c r="GXC2" s="199" t="n"/>
      <c r="GXD2" s="199" t="n"/>
      <c r="GXE2" s="199" t="n"/>
      <c r="GXF2" s="199" t="n"/>
      <c r="GXG2" s="199" t="n"/>
      <c r="GXH2" s="199" t="n"/>
      <c r="GXI2" s="199" t="n"/>
      <c r="GXJ2" s="199" t="n"/>
      <c r="GXK2" s="199" t="n"/>
      <c r="GXL2" s="199" t="n"/>
      <c r="GXM2" s="199" t="n"/>
      <c r="GXN2" s="199" t="n"/>
      <c r="GXO2" s="199" t="n"/>
      <c r="GXP2" s="199" t="n"/>
      <c r="GXQ2" s="199" t="n"/>
      <c r="GXR2" s="199" t="n"/>
      <c r="GXS2" s="199" t="n"/>
      <c r="GXT2" s="199" t="n"/>
      <c r="GXU2" s="199" t="n"/>
      <c r="GXV2" s="199" t="n"/>
      <c r="GXW2" s="199" t="n"/>
      <c r="GXX2" s="199" t="n"/>
      <c r="GXY2" s="199" t="n"/>
      <c r="GXZ2" s="199" t="n"/>
      <c r="GYA2" s="199" t="n"/>
      <c r="GYB2" s="199" t="n"/>
      <c r="GYC2" s="199" t="n"/>
      <c r="GYD2" s="199" t="n"/>
      <c r="GYE2" s="199" t="n"/>
      <c r="GYF2" s="199" t="n"/>
      <c r="GYG2" s="199" t="n"/>
      <c r="GYH2" s="199" t="n"/>
      <c r="GYI2" s="199" t="n"/>
      <c r="GYJ2" s="199" t="n"/>
      <c r="GYK2" s="199" t="n"/>
      <c r="GYL2" s="199" t="n"/>
      <c r="GYM2" s="199" t="n"/>
      <c r="GYN2" s="199" t="n"/>
      <c r="GYO2" s="199" t="n"/>
      <c r="GYP2" s="199" t="n"/>
      <c r="GYQ2" s="199" t="n"/>
      <c r="GYR2" s="199" t="n"/>
      <c r="GYS2" s="199" t="n"/>
      <c r="GYT2" s="199" t="n"/>
      <c r="GYU2" s="199" t="n"/>
      <c r="GYV2" s="199" t="n"/>
      <c r="GYW2" s="199" t="n"/>
      <c r="GYX2" s="199" t="n"/>
      <c r="GYY2" s="199" t="n"/>
      <c r="GYZ2" s="199" t="n"/>
      <c r="GZA2" s="199" t="n"/>
      <c r="GZB2" s="199" t="n"/>
      <c r="GZC2" s="199" t="n"/>
      <c r="GZD2" s="199" t="n"/>
      <c r="GZE2" s="199" t="n"/>
      <c r="GZF2" s="199" t="n"/>
      <c r="GZG2" s="199" t="n"/>
      <c r="GZH2" s="199" t="n"/>
      <c r="GZI2" s="199" t="n"/>
      <c r="GZJ2" s="199" t="n"/>
      <c r="GZK2" s="199" t="n"/>
      <c r="GZL2" s="199" t="n"/>
      <c r="GZM2" s="199" t="n"/>
      <c r="GZN2" s="199" t="n"/>
      <c r="GZO2" s="199" t="n"/>
      <c r="GZP2" s="199" t="n"/>
      <c r="GZQ2" s="199" t="n"/>
      <c r="GZR2" s="199" t="n"/>
      <c r="GZS2" s="199" t="n"/>
      <c r="GZT2" s="199" t="n"/>
      <c r="GZU2" s="199" t="n"/>
      <c r="GZV2" s="199" t="n"/>
      <c r="GZW2" s="199" t="n"/>
      <c r="GZX2" s="199" t="n"/>
      <c r="GZY2" s="199" t="n"/>
      <c r="GZZ2" s="199" t="n"/>
      <c r="HAA2" s="199" t="n"/>
      <c r="HAB2" s="199" t="n"/>
      <c r="HAC2" s="199" t="n"/>
      <c r="HAD2" s="199" t="n"/>
      <c r="HAE2" s="199" t="n"/>
      <c r="HAF2" s="199" t="n"/>
      <c r="HAG2" s="199" t="n"/>
      <c r="HAH2" s="199" t="n"/>
      <c r="HAI2" s="199" t="n"/>
      <c r="HAJ2" s="199" t="n"/>
      <c r="HAK2" s="199" t="n"/>
      <c r="HAL2" s="199" t="n"/>
      <c r="HAM2" s="199" t="n"/>
      <c r="HAN2" s="199" t="n"/>
      <c r="HAO2" s="199" t="n"/>
      <c r="HAP2" s="199" t="n"/>
      <c r="HAQ2" s="199" t="n"/>
      <c r="HAR2" s="199" t="n"/>
      <c r="HAS2" s="199" t="n"/>
      <c r="HAT2" s="199" t="n"/>
      <c r="HAU2" s="199" t="n"/>
      <c r="HAV2" s="199" t="n"/>
      <c r="HAW2" s="199" t="n"/>
      <c r="HAX2" s="199" t="n"/>
      <c r="HAY2" s="199" t="n"/>
      <c r="HAZ2" s="199" t="n"/>
      <c r="HBA2" s="199" t="n"/>
      <c r="HBB2" s="199" t="n"/>
      <c r="HBC2" s="199" t="n"/>
      <c r="HBD2" s="199" t="n"/>
      <c r="HBE2" s="199" t="n"/>
      <c r="HBF2" s="199" t="n"/>
      <c r="HBG2" s="199" t="n"/>
      <c r="HBH2" s="199" t="n"/>
      <c r="HBI2" s="199" t="n"/>
      <c r="HBJ2" s="199" t="n"/>
      <c r="HBK2" s="199" t="n"/>
      <c r="HBL2" s="199" t="n"/>
      <c r="HBM2" s="199" t="n"/>
      <c r="HBN2" s="199" t="n"/>
      <c r="HBO2" s="199" t="n"/>
      <c r="HBP2" s="199" t="n"/>
      <c r="HBQ2" s="199" t="n"/>
      <c r="HBR2" s="199" t="n"/>
      <c r="HBS2" s="199" t="n"/>
      <c r="HBT2" s="199" t="n"/>
      <c r="HBU2" s="199" t="n"/>
      <c r="HBV2" s="199" t="n"/>
      <c r="HBW2" s="199" t="n"/>
      <c r="HBX2" s="199" t="n"/>
      <c r="HBY2" s="199" t="n"/>
      <c r="HBZ2" s="199" t="n"/>
      <c r="HCA2" s="199" t="n"/>
      <c r="HCB2" s="199" t="n"/>
      <c r="HCC2" s="199" t="n"/>
      <c r="HCD2" s="199" t="n"/>
      <c r="HCE2" s="199" t="n"/>
      <c r="HCF2" s="199" t="n"/>
      <c r="HCG2" s="199" t="n"/>
      <c r="HCH2" s="199" t="n"/>
      <c r="HCI2" s="199" t="n"/>
      <c r="HCJ2" s="199" t="n"/>
      <c r="HCK2" s="199" t="n"/>
      <c r="HCL2" s="199" t="n"/>
      <c r="HCM2" s="199" t="n"/>
      <c r="HCN2" s="199" t="n"/>
      <c r="HCO2" s="199" t="n"/>
      <c r="HCP2" s="199" t="n"/>
      <c r="HCQ2" s="199" t="n"/>
      <c r="HCR2" s="199" t="n"/>
      <c r="HCS2" s="199" t="n"/>
      <c r="HCT2" s="199" t="n"/>
      <c r="HCU2" s="199" t="n"/>
      <c r="HCV2" s="199" t="n"/>
      <c r="HCW2" s="199" t="n"/>
      <c r="HCX2" s="199" t="n"/>
      <c r="HCY2" s="199" t="n"/>
      <c r="HCZ2" s="199" t="n"/>
      <c r="HDA2" s="199" t="n"/>
      <c r="HDB2" s="199" t="n"/>
      <c r="HDC2" s="199" t="n"/>
      <c r="HDD2" s="199" t="n"/>
      <c r="HDE2" s="199" t="n"/>
      <c r="HDF2" s="199" t="n"/>
      <c r="HDG2" s="199" t="n"/>
      <c r="HDH2" s="199" t="n"/>
      <c r="HDI2" s="199" t="n"/>
      <c r="HDJ2" s="199" t="n"/>
      <c r="HDK2" s="199" t="n"/>
      <c r="HDL2" s="199" t="n"/>
      <c r="HDM2" s="199" t="n"/>
      <c r="HDN2" s="199" t="n"/>
      <c r="HDO2" s="199" t="n"/>
      <c r="HDP2" s="199" t="n"/>
      <c r="HDQ2" s="199" t="n"/>
      <c r="HDR2" s="199" t="n"/>
      <c r="HDS2" s="199" t="n"/>
      <c r="HDT2" s="199" t="n"/>
      <c r="HDU2" s="199" t="n"/>
      <c r="HDV2" s="199" t="n"/>
      <c r="HDW2" s="199" t="n"/>
      <c r="HDX2" s="199" t="n"/>
      <c r="HDY2" s="199" t="n"/>
      <c r="HDZ2" s="199" t="n"/>
      <c r="HEA2" s="199" t="n"/>
      <c r="HEB2" s="199" t="n"/>
      <c r="HEC2" s="199" t="n"/>
      <c r="HED2" s="199" t="n"/>
      <c r="HEE2" s="199" t="n"/>
      <c r="HEF2" s="199" t="n"/>
      <c r="HEG2" s="199" t="n"/>
      <c r="HEH2" s="199" t="n"/>
      <c r="HEI2" s="199" t="n"/>
      <c r="HEJ2" s="199" t="n"/>
      <c r="HEK2" s="199" t="n"/>
      <c r="HEL2" s="199" t="n"/>
      <c r="HEM2" s="199" t="n"/>
      <c r="HEN2" s="199" t="n"/>
      <c r="HEO2" s="199" t="n"/>
      <c r="HEP2" s="199" t="n"/>
      <c r="HEQ2" s="199" t="n"/>
      <c r="HER2" s="199" t="n"/>
      <c r="HES2" s="199" t="n"/>
      <c r="HET2" s="199" t="n"/>
      <c r="HEU2" s="199" t="n"/>
      <c r="HEV2" s="199" t="n"/>
      <c r="HEW2" s="199" t="n"/>
      <c r="HEX2" s="199" t="n"/>
      <c r="HEY2" s="199" t="n"/>
      <c r="HEZ2" s="199" t="n"/>
      <c r="HFA2" s="199" t="n"/>
      <c r="HFB2" s="199" t="n"/>
      <c r="HFC2" s="199" t="n"/>
      <c r="HFD2" s="199" t="n"/>
      <c r="HFE2" s="199" t="n"/>
      <c r="HFF2" s="199" t="n"/>
      <c r="HFG2" s="199" t="n"/>
      <c r="HFH2" s="199" t="n"/>
      <c r="HFI2" s="199" t="n"/>
      <c r="HFJ2" s="199" t="n"/>
      <c r="HFK2" s="199" t="n"/>
      <c r="HFL2" s="199" t="n"/>
      <c r="HFM2" s="199" t="n"/>
      <c r="HFN2" s="199" t="n"/>
      <c r="HFO2" s="199" t="n"/>
      <c r="HFP2" s="199" t="n"/>
      <c r="HFQ2" s="199" t="n"/>
      <c r="HFR2" s="199" t="n"/>
      <c r="HFS2" s="199" t="n"/>
      <c r="HFT2" s="199" t="n"/>
      <c r="HFU2" s="199" t="n"/>
      <c r="HFV2" s="199" t="n"/>
      <c r="HFW2" s="199" t="n"/>
      <c r="HFX2" s="199" t="n"/>
      <c r="HFY2" s="199" t="n"/>
      <c r="HFZ2" s="199" t="n"/>
      <c r="HGA2" s="199" t="n"/>
      <c r="HGB2" s="199" t="n"/>
      <c r="HGC2" s="199" t="n"/>
      <c r="HGD2" s="199" t="n"/>
      <c r="HGE2" s="199" t="n"/>
      <c r="HGF2" s="199" t="n"/>
      <c r="HGG2" s="199" t="n"/>
      <c r="HGH2" s="199" t="n"/>
      <c r="HGI2" s="199" t="n"/>
      <c r="HGJ2" s="199" t="n"/>
      <c r="HGK2" s="199" t="n"/>
      <c r="HGL2" s="199" t="n"/>
      <c r="HGM2" s="199" t="n"/>
      <c r="HGN2" s="199" t="n"/>
      <c r="HGO2" s="199" t="n"/>
      <c r="HGP2" s="199" t="n"/>
      <c r="HGQ2" s="199" t="n"/>
      <c r="HGR2" s="199" t="n"/>
      <c r="HGS2" s="199" t="n"/>
      <c r="HGT2" s="199" t="n"/>
      <c r="HGU2" s="199" t="n"/>
      <c r="HGV2" s="199" t="n"/>
      <c r="HGW2" s="199" t="n"/>
      <c r="HGX2" s="199" t="n"/>
      <c r="HGY2" s="199" t="n"/>
      <c r="HGZ2" s="199" t="n"/>
      <c r="HHA2" s="199" t="n"/>
      <c r="HHB2" s="199" t="n"/>
      <c r="HHC2" s="199" t="n"/>
      <c r="HHD2" s="199" t="n"/>
      <c r="HHE2" s="199" t="n"/>
      <c r="HHF2" s="199" t="n"/>
      <c r="HHG2" s="199" t="n"/>
      <c r="HHH2" s="199" t="n"/>
      <c r="HHI2" s="199" t="n"/>
      <c r="HHJ2" s="199" t="n"/>
      <c r="HHK2" s="199" t="n"/>
      <c r="HHL2" s="199" t="n"/>
      <c r="HHM2" s="199" t="n"/>
      <c r="HHN2" s="199" t="n"/>
      <c r="HHO2" s="199" t="n"/>
      <c r="HHP2" s="199" t="n"/>
      <c r="HHQ2" s="199" t="n"/>
      <c r="HHR2" s="199" t="n"/>
      <c r="HHS2" s="199" t="n"/>
      <c r="HHT2" s="199" t="n"/>
      <c r="HHU2" s="199" t="n"/>
      <c r="HHV2" s="199" t="n"/>
      <c r="HHW2" s="199" t="n"/>
      <c r="HHX2" s="199" t="n"/>
      <c r="HHY2" s="199" t="n"/>
      <c r="HHZ2" s="199" t="n"/>
      <c r="HIA2" s="199" t="n"/>
      <c r="HIB2" s="199" t="n"/>
      <c r="HIC2" s="199" t="n"/>
      <c r="HID2" s="199" t="n"/>
      <c r="HIE2" s="199" t="n"/>
      <c r="HIF2" s="199" t="n"/>
      <c r="HIG2" s="199" t="n"/>
      <c r="HIH2" s="199" t="n"/>
      <c r="HII2" s="199" t="n"/>
      <c r="HIJ2" s="199" t="n"/>
      <c r="HIK2" s="199" t="n"/>
      <c r="HIL2" s="199" t="n"/>
      <c r="HIM2" s="199" t="n"/>
      <c r="HIN2" s="199" t="n"/>
      <c r="HIO2" s="199" t="n"/>
      <c r="HIP2" s="199" t="n"/>
      <c r="HIQ2" s="199" t="n"/>
      <c r="HIR2" s="199" t="n"/>
      <c r="HIS2" s="199" t="n"/>
      <c r="HIT2" s="199" t="n"/>
      <c r="HIU2" s="199" t="n"/>
      <c r="HIV2" s="199" t="n"/>
      <c r="HIW2" s="199" t="n"/>
      <c r="HIX2" s="199" t="n"/>
      <c r="HIY2" s="199" t="n"/>
      <c r="HIZ2" s="199" t="n"/>
      <c r="HJA2" s="199" t="n"/>
      <c r="HJB2" s="199" t="n"/>
      <c r="HJC2" s="199" t="n"/>
      <c r="HJD2" s="199" t="n"/>
      <c r="HJE2" s="199" t="n"/>
      <c r="HJF2" s="199" t="n"/>
      <c r="HJG2" s="199" t="n"/>
      <c r="HJH2" s="199" t="n"/>
      <c r="HJI2" s="199" t="n"/>
      <c r="HJJ2" s="199" t="n"/>
      <c r="HJK2" s="199" t="n"/>
      <c r="HJL2" s="199" t="n"/>
      <c r="HJM2" s="199" t="n"/>
      <c r="HJN2" s="199" t="n"/>
      <c r="HJO2" s="199" t="n"/>
      <c r="HJP2" s="199" t="n"/>
      <c r="HJQ2" s="199" t="n"/>
      <c r="HJR2" s="199" t="n"/>
      <c r="HJS2" s="199" t="n"/>
      <c r="HJT2" s="199" t="n"/>
      <c r="HJU2" s="199" t="n"/>
      <c r="HJV2" s="199" t="n"/>
      <c r="HJW2" s="199" t="n"/>
      <c r="HJX2" s="199" t="n"/>
      <c r="HJY2" s="199" t="n"/>
      <c r="HJZ2" s="199" t="n"/>
      <c r="HKA2" s="199" t="n"/>
      <c r="HKB2" s="199" t="n"/>
      <c r="HKC2" s="199" t="n"/>
      <c r="HKD2" s="199" t="n"/>
      <c r="HKE2" s="199" t="n"/>
      <c r="HKF2" s="199" t="n"/>
      <c r="HKG2" s="199" t="n"/>
      <c r="HKH2" s="199" t="n"/>
      <c r="HKI2" s="199" t="n"/>
      <c r="HKJ2" s="199" t="n"/>
      <c r="HKK2" s="199" t="n"/>
      <c r="HKL2" s="199" t="n"/>
      <c r="HKM2" s="199" t="n"/>
      <c r="HKN2" s="199" t="n"/>
      <c r="HKO2" s="199" t="n"/>
      <c r="HKP2" s="199" t="n"/>
      <c r="HKQ2" s="199" t="n"/>
      <c r="HKR2" s="199" t="n"/>
      <c r="HKS2" s="199" t="n"/>
      <c r="HKT2" s="199" t="n"/>
      <c r="HKU2" s="199" t="n"/>
      <c r="HKV2" s="199" t="n"/>
      <c r="HKW2" s="199" t="n"/>
      <c r="HKX2" s="199" t="n"/>
      <c r="HKY2" s="199" t="n"/>
      <c r="HKZ2" s="199" t="n"/>
      <c r="HLA2" s="199" t="n"/>
      <c r="HLB2" s="199" t="n"/>
      <c r="HLC2" s="199" t="n"/>
      <c r="HLD2" s="199" t="n"/>
      <c r="HLE2" s="199" t="n"/>
      <c r="HLF2" s="199" t="n"/>
      <c r="HLG2" s="199" t="n"/>
      <c r="HLH2" s="199" t="n"/>
      <c r="HLI2" s="199" t="n"/>
      <c r="HLJ2" s="199" t="n"/>
      <c r="HLK2" s="199" t="n"/>
      <c r="HLL2" s="199" t="n"/>
      <c r="HLM2" s="199" t="n"/>
      <c r="HLN2" s="199" t="n"/>
      <c r="HLO2" s="199" t="n"/>
      <c r="HLP2" s="199" t="n"/>
      <c r="HLQ2" s="199" t="n"/>
      <c r="HLR2" s="199" t="n"/>
      <c r="HLS2" s="199" t="n"/>
      <c r="HLT2" s="199" t="n"/>
      <c r="HLU2" s="199" t="n"/>
      <c r="HLV2" s="199" t="n"/>
      <c r="HLW2" s="199" t="n"/>
      <c r="HLX2" s="199" t="n"/>
      <c r="HLY2" s="199" t="n"/>
      <c r="HLZ2" s="199" t="n"/>
      <c r="HMA2" s="199" t="n"/>
      <c r="HMB2" s="199" t="n"/>
      <c r="HMC2" s="199" t="n"/>
      <c r="HMD2" s="199" t="n"/>
      <c r="HME2" s="199" t="n"/>
      <c r="HMF2" s="199" t="n"/>
      <c r="HMG2" s="199" t="n"/>
      <c r="HMH2" s="199" t="n"/>
      <c r="HMI2" s="199" t="n"/>
      <c r="HMJ2" s="199" t="n"/>
      <c r="HMK2" s="199" t="n"/>
      <c r="HML2" s="199" t="n"/>
      <c r="HMM2" s="199" t="n"/>
      <c r="HMN2" s="199" t="n"/>
      <c r="HMO2" s="199" t="n"/>
      <c r="HMP2" s="199" t="n"/>
      <c r="HMQ2" s="199" t="n"/>
      <c r="HMR2" s="199" t="n"/>
      <c r="HMS2" s="199" t="n"/>
      <c r="HMT2" s="199" t="n"/>
      <c r="HMU2" s="199" t="n"/>
      <c r="HMV2" s="199" t="n"/>
      <c r="HMW2" s="199" t="n"/>
      <c r="HMX2" s="199" t="n"/>
      <c r="HMY2" s="199" t="n"/>
      <c r="HMZ2" s="199" t="n"/>
      <c r="HNA2" s="199" t="n"/>
      <c r="HNB2" s="199" t="n"/>
      <c r="HNC2" s="199" t="n"/>
      <c r="HND2" s="199" t="n"/>
      <c r="HNE2" s="199" t="n"/>
      <c r="HNF2" s="199" t="n"/>
      <c r="HNG2" s="199" t="n"/>
      <c r="HNH2" s="199" t="n"/>
      <c r="HNI2" s="199" t="n"/>
      <c r="HNJ2" s="199" t="n"/>
      <c r="HNK2" s="199" t="n"/>
      <c r="HNL2" s="199" t="n"/>
      <c r="HNM2" s="199" t="n"/>
      <c r="HNN2" s="199" t="n"/>
      <c r="HNO2" s="199" t="n"/>
      <c r="HNP2" s="199" t="n"/>
      <c r="HNQ2" s="199" t="n"/>
      <c r="HNR2" s="199" t="n"/>
      <c r="HNS2" s="199" t="n"/>
      <c r="HNT2" s="199" t="n"/>
      <c r="HNU2" s="199" t="n"/>
      <c r="HNV2" s="199" t="n"/>
      <c r="HNW2" s="199" t="n"/>
      <c r="HNX2" s="199" t="n"/>
      <c r="HNY2" s="199" t="n"/>
      <c r="HNZ2" s="199" t="n"/>
      <c r="HOA2" s="199" t="n"/>
      <c r="HOB2" s="199" t="n"/>
      <c r="HOC2" s="199" t="n"/>
      <c r="HOD2" s="199" t="n"/>
      <c r="HOE2" s="199" t="n"/>
      <c r="HOF2" s="199" t="n"/>
      <c r="HOG2" s="199" t="n"/>
      <c r="HOH2" s="199" t="n"/>
      <c r="HOI2" s="199" t="n"/>
      <c r="HOJ2" s="199" t="n"/>
      <c r="HOK2" s="199" t="n"/>
      <c r="HOL2" s="199" t="n"/>
      <c r="HOM2" s="199" t="n"/>
      <c r="HON2" s="199" t="n"/>
      <c r="HOO2" s="199" t="n"/>
      <c r="HOP2" s="199" t="n"/>
      <c r="HOQ2" s="199" t="n"/>
      <c r="HOR2" s="199" t="n"/>
      <c r="HOS2" s="199" t="n"/>
      <c r="HOT2" s="199" t="n"/>
      <c r="HOU2" s="199" t="n"/>
      <c r="HOV2" s="199" t="n"/>
      <c r="HOW2" s="199" t="n"/>
      <c r="HOX2" s="199" t="n"/>
      <c r="HOY2" s="199" t="n"/>
      <c r="HOZ2" s="199" t="n"/>
      <c r="HPA2" s="199" t="n"/>
      <c r="HPB2" s="199" t="n"/>
      <c r="HPC2" s="199" t="n"/>
      <c r="HPD2" s="199" t="n"/>
      <c r="HPE2" s="199" t="n"/>
      <c r="HPF2" s="199" t="n"/>
      <c r="HPG2" s="199" t="n"/>
      <c r="HPH2" s="199" t="n"/>
      <c r="HPI2" s="199" t="n"/>
      <c r="HPJ2" s="199" t="n"/>
      <c r="HPK2" s="199" t="n"/>
      <c r="HPL2" s="199" t="n"/>
      <c r="HPM2" s="199" t="n"/>
      <c r="HPN2" s="199" t="n"/>
      <c r="HPO2" s="199" t="n"/>
      <c r="HPP2" s="199" t="n"/>
      <c r="HPQ2" s="199" t="n"/>
      <c r="HPR2" s="199" t="n"/>
      <c r="HPS2" s="199" t="n"/>
      <c r="HPT2" s="199" t="n"/>
      <c r="HPU2" s="199" t="n"/>
      <c r="HPV2" s="199" t="n"/>
      <c r="HPW2" s="199" t="n"/>
      <c r="HPX2" s="199" t="n"/>
      <c r="HPY2" s="199" t="n"/>
      <c r="HPZ2" s="199" t="n"/>
      <c r="HQA2" s="199" t="n"/>
      <c r="HQB2" s="199" t="n"/>
      <c r="HQC2" s="199" t="n"/>
      <c r="HQD2" s="199" t="n"/>
      <c r="HQE2" s="199" t="n"/>
      <c r="HQF2" s="199" t="n"/>
      <c r="HQG2" s="199" t="n"/>
      <c r="HQH2" s="199" t="n"/>
      <c r="HQI2" s="199" t="n"/>
      <c r="HQJ2" s="199" t="n"/>
      <c r="HQK2" s="199" t="n"/>
      <c r="HQL2" s="199" t="n"/>
      <c r="HQM2" s="199" t="n"/>
      <c r="HQN2" s="199" t="n"/>
      <c r="HQO2" s="199" t="n"/>
      <c r="HQP2" s="199" t="n"/>
      <c r="HQQ2" s="199" t="n"/>
      <c r="HQR2" s="199" t="n"/>
      <c r="HQS2" s="199" t="n"/>
      <c r="HQT2" s="199" t="n"/>
      <c r="HQU2" s="199" t="n"/>
      <c r="HQV2" s="199" t="n"/>
      <c r="HQW2" s="199" t="n"/>
      <c r="HQX2" s="199" t="n"/>
      <c r="HQY2" s="199" t="n"/>
      <c r="HQZ2" s="199" t="n"/>
      <c r="HRA2" s="199" t="n"/>
      <c r="HRB2" s="199" t="n"/>
      <c r="HRC2" s="199" t="n"/>
      <c r="HRD2" s="199" t="n"/>
      <c r="HRE2" s="199" t="n"/>
      <c r="HRF2" s="199" t="n"/>
      <c r="HRG2" s="199" t="n"/>
      <c r="HRH2" s="199" t="n"/>
      <c r="HRI2" s="199" t="n"/>
      <c r="HRJ2" s="199" t="n"/>
      <c r="HRK2" s="199" t="n"/>
      <c r="HRL2" s="199" t="n"/>
      <c r="HRM2" s="199" t="n"/>
      <c r="HRN2" s="199" t="n"/>
      <c r="HRO2" s="199" t="n"/>
      <c r="HRP2" s="199" t="n"/>
      <c r="HRQ2" s="199" t="n"/>
      <c r="HRR2" s="199" t="n"/>
      <c r="HRS2" s="199" t="n"/>
      <c r="HRT2" s="199" t="n"/>
      <c r="HRU2" s="199" t="n"/>
      <c r="HRV2" s="199" t="n"/>
      <c r="HRW2" s="199" t="n"/>
      <c r="HRX2" s="199" t="n"/>
      <c r="HRY2" s="199" t="n"/>
      <c r="HRZ2" s="199" t="n"/>
      <c r="HSA2" s="199" t="n"/>
      <c r="HSB2" s="199" t="n"/>
      <c r="HSC2" s="199" t="n"/>
      <c r="HSD2" s="199" t="n"/>
      <c r="HSE2" s="199" t="n"/>
      <c r="HSF2" s="199" t="n"/>
      <c r="HSG2" s="199" t="n"/>
      <c r="HSH2" s="199" t="n"/>
      <c r="HSI2" s="199" t="n"/>
      <c r="HSJ2" s="199" t="n"/>
      <c r="HSK2" s="199" t="n"/>
      <c r="HSL2" s="199" t="n"/>
      <c r="HSM2" s="199" t="n"/>
      <c r="HSN2" s="199" t="n"/>
      <c r="HSO2" s="199" t="n"/>
      <c r="HSP2" s="199" t="n"/>
      <c r="HSQ2" s="199" t="n"/>
      <c r="HSR2" s="199" t="n"/>
      <c r="HSS2" s="199" t="n"/>
      <c r="HST2" s="199" t="n"/>
      <c r="HSU2" s="199" t="n"/>
      <c r="HSV2" s="199" t="n"/>
      <c r="HSW2" s="199" t="n"/>
      <c r="HSX2" s="199" t="n"/>
      <c r="HSY2" s="199" t="n"/>
      <c r="HSZ2" s="199" t="n"/>
      <c r="HTA2" s="199" t="n"/>
      <c r="HTB2" s="199" t="n"/>
      <c r="HTC2" s="199" t="n"/>
      <c r="HTD2" s="199" t="n"/>
      <c r="HTE2" s="199" t="n"/>
      <c r="HTF2" s="199" t="n"/>
      <c r="HTG2" s="199" t="n"/>
      <c r="HTH2" s="199" t="n"/>
      <c r="HTI2" s="199" t="n"/>
      <c r="HTJ2" s="199" t="n"/>
      <c r="HTK2" s="199" t="n"/>
      <c r="HTL2" s="199" t="n"/>
      <c r="HTM2" s="199" t="n"/>
      <c r="HTN2" s="199" t="n"/>
      <c r="HTO2" s="199" t="n"/>
      <c r="HTP2" s="199" t="n"/>
      <c r="HTQ2" s="199" t="n"/>
      <c r="HTR2" s="199" t="n"/>
      <c r="HTS2" s="199" t="n"/>
      <c r="HTT2" s="199" t="n"/>
      <c r="HTU2" s="199" t="n"/>
      <c r="HTV2" s="199" t="n"/>
      <c r="HTW2" s="199" t="n"/>
      <c r="HTX2" s="199" t="n"/>
      <c r="HTY2" s="199" t="n"/>
      <c r="HTZ2" s="199" t="n"/>
      <c r="HUA2" s="199" t="n"/>
      <c r="HUB2" s="199" t="n"/>
      <c r="HUC2" s="199" t="n"/>
      <c r="HUD2" s="199" t="n"/>
      <c r="HUE2" s="199" t="n"/>
      <c r="HUF2" s="199" t="n"/>
      <c r="HUG2" s="199" t="n"/>
      <c r="HUH2" s="199" t="n"/>
      <c r="HUI2" s="199" t="n"/>
      <c r="HUJ2" s="199" t="n"/>
      <c r="HUK2" s="199" t="n"/>
      <c r="HUL2" s="199" t="n"/>
      <c r="HUM2" s="199" t="n"/>
      <c r="HUN2" s="199" t="n"/>
      <c r="HUO2" s="199" t="n"/>
      <c r="HUP2" s="199" t="n"/>
      <c r="HUQ2" s="199" t="n"/>
      <c r="HUR2" s="199" t="n"/>
      <c r="HUS2" s="199" t="n"/>
      <c r="HUT2" s="199" t="n"/>
      <c r="HUU2" s="199" t="n"/>
      <c r="HUV2" s="199" t="n"/>
      <c r="HUW2" s="199" t="n"/>
      <c r="HUX2" s="199" t="n"/>
      <c r="HUY2" s="199" t="n"/>
      <c r="HUZ2" s="199" t="n"/>
      <c r="HVA2" s="199" t="n"/>
      <c r="HVB2" s="199" t="n"/>
      <c r="HVC2" s="199" t="n"/>
      <c r="HVD2" s="199" t="n"/>
      <c r="HVE2" s="199" t="n"/>
      <c r="HVF2" s="199" t="n"/>
      <c r="HVG2" s="199" t="n"/>
      <c r="HVH2" s="199" t="n"/>
      <c r="HVI2" s="199" t="n"/>
      <c r="HVJ2" s="199" t="n"/>
      <c r="HVK2" s="199" t="n"/>
      <c r="HVL2" s="199" t="n"/>
      <c r="HVM2" s="199" t="n"/>
      <c r="HVN2" s="199" t="n"/>
      <c r="HVO2" s="199" t="n"/>
      <c r="HVP2" s="199" t="n"/>
      <c r="HVQ2" s="199" t="n"/>
      <c r="HVR2" s="199" t="n"/>
      <c r="HVS2" s="199" t="n"/>
      <c r="HVT2" s="199" t="n"/>
      <c r="HVU2" s="199" t="n"/>
      <c r="HVV2" s="199" t="n"/>
      <c r="HVW2" s="199" t="n"/>
      <c r="HVX2" s="199" t="n"/>
      <c r="HVY2" s="199" t="n"/>
      <c r="HVZ2" s="199" t="n"/>
      <c r="HWA2" s="199" t="n"/>
      <c r="HWB2" s="199" t="n"/>
      <c r="HWC2" s="199" t="n"/>
      <c r="HWD2" s="199" t="n"/>
      <c r="HWE2" s="199" t="n"/>
      <c r="HWF2" s="199" t="n"/>
      <c r="HWG2" s="199" t="n"/>
      <c r="HWH2" s="199" t="n"/>
      <c r="HWI2" s="199" t="n"/>
      <c r="HWJ2" s="199" t="n"/>
      <c r="HWK2" s="199" t="n"/>
      <c r="HWL2" s="199" t="n"/>
      <c r="HWM2" s="199" t="n"/>
      <c r="HWN2" s="199" t="n"/>
      <c r="HWO2" s="199" t="n"/>
      <c r="HWP2" s="199" t="n"/>
      <c r="HWQ2" s="199" t="n"/>
      <c r="HWR2" s="199" t="n"/>
      <c r="HWS2" s="199" t="n"/>
      <c r="HWT2" s="199" t="n"/>
      <c r="HWU2" s="199" t="n"/>
      <c r="HWV2" s="199" t="n"/>
      <c r="HWW2" s="199" t="n"/>
      <c r="HWX2" s="199" t="n"/>
      <c r="HWY2" s="199" t="n"/>
      <c r="HWZ2" s="199" t="n"/>
      <c r="HXA2" s="199" t="n"/>
      <c r="HXB2" s="199" t="n"/>
      <c r="HXC2" s="199" t="n"/>
      <c r="HXD2" s="199" t="n"/>
      <c r="HXE2" s="199" t="n"/>
      <c r="HXF2" s="199" t="n"/>
      <c r="HXG2" s="199" t="n"/>
      <c r="HXH2" s="199" t="n"/>
      <c r="HXI2" s="199" t="n"/>
      <c r="HXJ2" s="199" t="n"/>
      <c r="HXK2" s="199" t="n"/>
      <c r="HXL2" s="199" t="n"/>
      <c r="HXM2" s="199" t="n"/>
      <c r="HXN2" s="199" t="n"/>
      <c r="HXO2" s="199" t="n"/>
      <c r="HXP2" s="199" t="n"/>
      <c r="HXQ2" s="199" t="n"/>
      <c r="HXR2" s="199" t="n"/>
      <c r="HXS2" s="199" t="n"/>
      <c r="HXT2" s="199" t="n"/>
      <c r="HXU2" s="199" t="n"/>
      <c r="HXV2" s="199" t="n"/>
      <c r="HXW2" s="199" t="n"/>
      <c r="HXX2" s="199" t="n"/>
      <c r="HXY2" s="199" t="n"/>
      <c r="HXZ2" s="199" t="n"/>
      <c r="HYA2" s="199" t="n"/>
      <c r="HYB2" s="199" t="n"/>
      <c r="HYC2" s="199" t="n"/>
      <c r="HYD2" s="199" t="n"/>
      <c r="HYE2" s="199" t="n"/>
      <c r="HYF2" s="199" t="n"/>
      <c r="HYG2" s="199" t="n"/>
      <c r="HYH2" s="199" t="n"/>
      <c r="HYI2" s="199" t="n"/>
      <c r="HYJ2" s="199" t="n"/>
      <c r="HYK2" s="199" t="n"/>
      <c r="HYL2" s="199" t="n"/>
      <c r="HYM2" s="199" t="n"/>
      <c r="HYN2" s="199" t="n"/>
      <c r="HYO2" s="199" t="n"/>
      <c r="HYP2" s="199" t="n"/>
      <c r="HYQ2" s="199" t="n"/>
      <c r="HYR2" s="199" t="n"/>
      <c r="HYS2" s="199" t="n"/>
      <c r="HYT2" s="199" t="n"/>
      <c r="HYU2" s="199" t="n"/>
      <c r="HYV2" s="199" t="n"/>
      <c r="HYW2" s="199" t="n"/>
      <c r="HYX2" s="199" t="n"/>
      <c r="HYY2" s="199" t="n"/>
      <c r="HYZ2" s="199" t="n"/>
      <c r="HZA2" s="199" t="n"/>
      <c r="HZB2" s="199" t="n"/>
      <c r="HZC2" s="199" t="n"/>
      <c r="HZD2" s="199" t="n"/>
      <c r="HZE2" s="199" t="n"/>
      <c r="HZF2" s="199" t="n"/>
      <c r="HZG2" s="199" t="n"/>
      <c r="HZH2" s="199" t="n"/>
      <c r="HZI2" s="199" t="n"/>
      <c r="HZJ2" s="199" t="n"/>
      <c r="HZK2" s="199" t="n"/>
      <c r="HZL2" s="199" t="n"/>
      <c r="HZM2" s="199" t="n"/>
      <c r="HZN2" s="199" t="n"/>
      <c r="HZO2" s="199" t="n"/>
      <c r="HZP2" s="199" t="n"/>
      <c r="HZQ2" s="199" t="n"/>
      <c r="HZR2" s="199" t="n"/>
      <c r="HZS2" s="199" t="n"/>
      <c r="HZT2" s="199" t="n"/>
      <c r="HZU2" s="199" t="n"/>
      <c r="HZV2" s="199" t="n"/>
      <c r="HZW2" s="199" t="n"/>
      <c r="HZX2" s="199" t="n"/>
      <c r="HZY2" s="199" t="n"/>
      <c r="HZZ2" s="199" t="n"/>
      <c r="IAA2" s="199" t="n"/>
      <c r="IAB2" s="199" t="n"/>
      <c r="IAC2" s="199" t="n"/>
      <c r="IAD2" s="199" t="n"/>
      <c r="IAE2" s="199" t="n"/>
      <c r="IAF2" s="199" t="n"/>
      <c r="IAG2" s="199" t="n"/>
      <c r="IAH2" s="199" t="n"/>
      <c r="IAI2" s="199" t="n"/>
      <c r="IAJ2" s="199" t="n"/>
      <c r="IAK2" s="199" t="n"/>
      <c r="IAL2" s="199" t="n"/>
      <c r="IAM2" s="199" t="n"/>
      <c r="IAN2" s="199" t="n"/>
      <c r="IAO2" s="199" t="n"/>
      <c r="IAP2" s="199" t="n"/>
      <c r="IAQ2" s="199" t="n"/>
      <c r="IAR2" s="199" t="n"/>
      <c r="IAS2" s="199" t="n"/>
      <c r="IAT2" s="199" t="n"/>
      <c r="IAU2" s="199" t="n"/>
      <c r="IAV2" s="199" t="n"/>
      <c r="IAW2" s="199" t="n"/>
      <c r="IAX2" s="199" t="n"/>
      <c r="IAY2" s="199" t="n"/>
      <c r="IAZ2" s="199" t="n"/>
      <c r="IBA2" s="199" t="n"/>
      <c r="IBB2" s="199" t="n"/>
      <c r="IBC2" s="199" t="n"/>
      <c r="IBD2" s="199" t="n"/>
      <c r="IBE2" s="199" t="n"/>
      <c r="IBF2" s="199" t="n"/>
      <c r="IBG2" s="199" t="n"/>
      <c r="IBH2" s="199" t="n"/>
      <c r="IBI2" s="199" t="n"/>
      <c r="IBJ2" s="199" t="n"/>
      <c r="IBK2" s="199" t="n"/>
      <c r="IBL2" s="199" t="n"/>
      <c r="IBM2" s="199" t="n"/>
      <c r="IBN2" s="199" t="n"/>
      <c r="IBO2" s="199" t="n"/>
      <c r="IBP2" s="199" t="n"/>
      <c r="IBQ2" s="199" t="n"/>
      <c r="IBR2" s="199" t="n"/>
      <c r="IBS2" s="199" t="n"/>
      <c r="IBT2" s="199" t="n"/>
      <c r="IBU2" s="199" t="n"/>
      <c r="IBV2" s="199" t="n"/>
      <c r="IBW2" s="199" t="n"/>
      <c r="IBX2" s="199" t="n"/>
      <c r="IBY2" s="199" t="n"/>
      <c r="IBZ2" s="199" t="n"/>
      <c r="ICA2" s="199" t="n"/>
      <c r="ICB2" s="199" t="n"/>
      <c r="ICC2" s="199" t="n"/>
      <c r="ICD2" s="199" t="n"/>
      <c r="ICE2" s="199" t="n"/>
      <c r="ICF2" s="199" t="n"/>
      <c r="ICG2" s="199" t="n"/>
      <c r="ICH2" s="199" t="n"/>
      <c r="ICI2" s="199" t="n"/>
      <c r="ICJ2" s="199" t="n"/>
      <c r="ICK2" s="199" t="n"/>
      <c r="ICL2" s="199" t="n"/>
      <c r="ICM2" s="199" t="n"/>
      <c r="ICN2" s="199" t="n"/>
      <c r="ICO2" s="199" t="n"/>
      <c r="ICP2" s="199" t="n"/>
      <c r="ICQ2" s="199" t="n"/>
      <c r="ICR2" s="199" t="n"/>
      <c r="ICS2" s="199" t="n"/>
      <c r="ICT2" s="199" t="n"/>
      <c r="ICU2" s="199" t="n"/>
      <c r="ICV2" s="199" t="n"/>
      <c r="ICW2" s="199" t="n"/>
      <c r="ICX2" s="199" t="n"/>
      <c r="ICY2" s="199" t="n"/>
      <c r="ICZ2" s="199" t="n"/>
      <c r="IDA2" s="199" t="n"/>
      <c r="IDB2" s="199" t="n"/>
      <c r="IDC2" s="199" t="n"/>
      <c r="IDD2" s="199" t="n"/>
      <c r="IDE2" s="199" t="n"/>
      <c r="IDF2" s="199" t="n"/>
      <c r="IDG2" s="199" t="n"/>
      <c r="IDH2" s="199" t="n"/>
      <c r="IDI2" s="199" t="n"/>
      <c r="IDJ2" s="199" t="n"/>
      <c r="IDK2" s="199" t="n"/>
      <c r="IDL2" s="199" t="n"/>
      <c r="IDM2" s="199" t="n"/>
      <c r="IDN2" s="199" t="n"/>
      <c r="IDO2" s="199" t="n"/>
      <c r="IDP2" s="199" t="n"/>
      <c r="IDQ2" s="199" t="n"/>
      <c r="IDR2" s="199" t="n"/>
      <c r="IDS2" s="199" t="n"/>
      <c r="IDT2" s="199" t="n"/>
      <c r="IDU2" s="199" t="n"/>
      <c r="IDV2" s="199" t="n"/>
      <c r="IDW2" s="199" t="n"/>
      <c r="IDX2" s="199" t="n"/>
      <c r="IDY2" s="199" t="n"/>
      <c r="IDZ2" s="199" t="n"/>
      <c r="IEA2" s="199" t="n"/>
      <c r="IEB2" s="199" t="n"/>
      <c r="IEC2" s="199" t="n"/>
      <c r="IED2" s="199" t="n"/>
      <c r="IEE2" s="199" t="n"/>
      <c r="IEF2" s="199" t="n"/>
      <c r="IEG2" s="199" t="n"/>
      <c r="IEH2" s="199" t="n"/>
      <c r="IEI2" s="199" t="n"/>
      <c r="IEJ2" s="199" t="n"/>
      <c r="IEK2" s="199" t="n"/>
      <c r="IEL2" s="199" t="n"/>
      <c r="IEM2" s="199" t="n"/>
      <c r="IEN2" s="199" t="n"/>
      <c r="IEO2" s="199" t="n"/>
      <c r="IEP2" s="199" t="n"/>
      <c r="IEQ2" s="199" t="n"/>
      <c r="IER2" s="199" t="n"/>
      <c r="IES2" s="199" t="n"/>
      <c r="IET2" s="199" t="n"/>
      <c r="IEU2" s="199" t="n"/>
      <c r="IEV2" s="199" t="n"/>
      <c r="IEW2" s="199" t="n"/>
      <c r="IEX2" s="199" t="n"/>
      <c r="IEY2" s="199" t="n"/>
      <c r="IEZ2" s="199" t="n"/>
      <c r="IFA2" s="199" t="n"/>
      <c r="IFB2" s="199" t="n"/>
      <c r="IFC2" s="199" t="n"/>
      <c r="IFD2" s="199" t="n"/>
      <c r="IFE2" s="199" t="n"/>
      <c r="IFF2" s="199" t="n"/>
      <c r="IFG2" s="199" t="n"/>
      <c r="IFH2" s="199" t="n"/>
      <c r="IFI2" s="199" t="n"/>
      <c r="IFJ2" s="199" t="n"/>
      <c r="IFK2" s="199" t="n"/>
      <c r="IFL2" s="199" t="n"/>
      <c r="IFM2" s="199" t="n"/>
      <c r="IFN2" s="199" t="n"/>
      <c r="IFO2" s="199" t="n"/>
      <c r="IFP2" s="199" t="n"/>
      <c r="IFQ2" s="199" t="n"/>
      <c r="IFR2" s="199" t="n"/>
      <c r="IFS2" s="199" t="n"/>
      <c r="IFT2" s="199" t="n"/>
      <c r="IFU2" s="199" t="n"/>
      <c r="IFV2" s="199" t="n"/>
      <c r="IFW2" s="199" t="n"/>
      <c r="IFX2" s="199" t="n"/>
      <c r="IFY2" s="199" t="n"/>
      <c r="IFZ2" s="199" t="n"/>
      <c r="IGA2" s="199" t="n"/>
      <c r="IGB2" s="199" t="n"/>
      <c r="IGC2" s="199" t="n"/>
      <c r="IGD2" s="199" t="n"/>
      <c r="IGE2" s="199" t="n"/>
      <c r="IGF2" s="199" t="n"/>
      <c r="IGG2" s="199" t="n"/>
      <c r="IGH2" s="199" t="n"/>
      <c r="IGI2" s="199" t="n"/>
      <c r="IGJ2" s="199" t="n"/>
      <c r="IGK2" s="199" t="n"/>
      <c r="IGL2" s="199" t="n"/>
      <c r="IGM2" s="199" t="n"/>
      <c r="IGN2" s="199" t="n"/>
      <c r="IGO2" s="199" t="n"/>
      <c r="IGP2" s="199" t="n"/>
      <c r="IGQ2" s="199" t="n"/>
      <c r="IGR2" s="199" t="n"/>
      <c r="IGS2" s="199" t="n"/>
      <c r="IGT2" s="199" t="n"/>
      <c r="IGU2" s="199" t="n"/>
      <c r="IGV2" s="199" t="n"/>
      <c r="IGW2" s="199" t="n"/>
      <c r="IGX2" s="199" t="n"/>
      <c r="IGY2" s="199" t="n"/>
      <c r="IGZ2" s="199" t="n"/>
      <c r="IHA2" s="199" t="n"/>
      <c r="IHB2" s="199" t="n"/>
      <c r="IHC2" s="199" t="n"/>
      <c r="IHD2" s="199" t="n"/>
      <c r="IHE2" s="199" t="n"/>
      <c r="IHF2" s="199" t="n"/>
      <c r="IHG2" s="199" t="n"/>
      <c r="IHH2" s="199" t="n"/>
      <c r="IHI2" s="199" t="n"/>
      <c r="IHJ2" s="199" t="n"/>
      <c r="IHK2" s="199" t="n"/>
      <c r="IHL2" s="199" t="n"/>
      <c r="IHM2" s="199" t="n"/>
      <c r="IHN2" s="199" t="n"/>
      <c r="IHO2" s="199" t="n"/>
      <c r="IHP2" s="199" t="n"/>
      <c r="IHQ2" s="199" t="n"/>
      <c r="IHR2" s="199" t="n"/>
      <c r="IHS2" s="199" t="n"/>
      <c r="IHT2" s="199" t="n"/>
      <c r="IHU2" s="199" t="n"/>
      <c r="IHV2" s="199" t="n"/>
      <c r="IHW2" s="199" t="n"/>
      <c r="IHX2" s="199" t="n"/>
      <c r="IHY2" s="199" t="n"/>
      <c r="IHZ2" s="199" t="n"/>
      <c r="IIA2" s="199" t="n"/>
      <c r="IIB2" s="199" t="n"/>
      <c r="IIC2" s="199" t="n"/>
      <c r="IID2" s="199" t="n"/>
      <c r="IIE2" s="199" t="n"/>
      <c r="IIF2" s="199" t="n"/>
      <c r="IIG2" s="199" t="n"/>
      <c r="IIH2" s="199" t="n"/>
      <c r="III2" s="199" t="n"/>
      <c r="IIJ2" s="199" t="n"/>
      <c r="IIK2" s="199" t="n"/>
      <c r="IIL2" s="199" t="n"/>
      <c r="IIM2" s="199" t="n"/>
      <c r="IIN2" s="199" t="n"/>
      <c r="IIO2" s="199" t="n"/>
      <c r="IIP2" s="199" t="n"/>
      <c r="IIQ2" s="199" t="n"/>
      <c r="IIR2" s="199" t="n"/>
      <c r="IIS2" s="199" t="n"/>
      <c r="IIT2" s="199" t="n"/>
      <c r="IIU2" s="199" t="n"/>
      <c r="IIV2" s="199" t="n"/>
      <c r="IIW2" s="199" t="n"/>
      <c r="IIX2" s="199" t="n"/>
      <c r="IIY2" s="199" t="n"/>
      <c r="IIZ2" s="199" t="n"/>
      <c r="IJA2" s="199" t="n"/>
      <c r="IJB2" s="199" t="n"/>
      <c r="IJC2" s="199" t="n"/>
      <c r="IJD2" s="199" t="n"/>
      <c r="IJE2" s="199" t="n"/>
      <c r="IJF2" s="199" t="n"/>
      <c r="IJG2" s="199" t="n"/>
      <c r="IJH2" s="199" t="n"/>
      <c r="IJI2" s="199" t="n"/>
      <c r="IJJ2" s="199" t="n"/>
      <c r="IJK2" s="199" t="n"/>
      <c r="IJL2" s="199" t="n"/>
      <c r="IJM2" s="199" t="n"/>
      <c r="IJN2" s="199" t="n"/>
      <c r="IJO2" s="199" t="n"/>
      <c r="IJP2" s="199" t="n"/>
      <c r="IJQ2" s="199" t="n"/>
      <c r="IJR2" s="199" t="n"/>
      <c r="IJS2" s="199" t="n"/>
      <c r="IJT2" s="199" t="n"/>
      <c r="IJU2" s="199" t="n"/>
      <c r="IJV2" s="199" t="n"/>
      <c r="IJW2" s="199" t="n"/>
      <c r="IJX2" s="199" t="n"/>
      <c r="IJY2" s="199" t="n"/>
      <c r="IJZ2" s="199" t="n"/>
      <c r="IKA2" s="199" t="n"/>
      <c r="IKB2" s="199" t="n"/>
      <c r="IKC2" s="199" t="n"/>
      <c r="IKD2" s="199" t="n"/>
      <c r="IKE2" s="199" t="n"/>
      <c r="IKF2" s="199" t="n"/>
      <c r="IKG2" s="199" t="n"/>
      <c r="IKH2" s="199" t="n"/>
      <c r="IKI2" s="199" t="n"/>
      <c r="IKJ2" s="199" t="n"/>
      <c r="IKK2" s="199" t="n"/>
      <c r="IKL2" s="199" t="n"/>
      <c r="IKM2" s="199" t="n"/>
      <c r="IKN2" s="199" t="n"/>
      <c r="IKO2" s="199" t="n"/>
      <c r="IKP2" s="199" t="n"/>
      <c r="IKQ2" s="199" t="n"/>
      <c r="IKR2" s="199" t="n"/>
      <c r="IKS2" s="199" t="n"/>
      <c r="IKT2" s="199" t="n"/>
      <c r="IKU2" s="199" t="n"/>
      <c r="IKV2" s="199" t="n"/>
      <c r="IKW2" s="199" t="n"/>
      <c r="IKX2" s="199" t="n"/>
      <c r="IKY2" s="199" t="n"/>
      <c r="IKZ2" s="199" t="n"/>
      <c r="ILA2" s="199" t="n"/>
      <c r="ILB2" s="199" t="n"/>
      <c r="ILC2" s="199" t="n"/>
      <c r="ILD2" s="199" t="n"/>
      <c r="ILE2" s="199" t="n"/>
      <c r="ILF2" s="199" t="n"/>
      <c r="ILG2" s="199" t="n"/>
      <c r="ILH2" s="199" t="n"/>
      <c r="ILI2" s="199" t="n"/>
      <c r="ILJ2" s="199" t="n"/>
      <c r="ILK2" s="199" t="n"/>
      <c r="ILL2" s="199" t="n"/>
      <c r="ILM2" s="199" t="n"/>
      <c r="ILN2" s="199" t="n"/>
      <c r="ILO2" s="199" t="n"/>
      <c r="ILP2" s="199" t="n"/>
      <c r="ILQ2" s="199" t="n"/>
      <c r="ILR2" s="199" t="n"/>
      <c r="ILS2" s="199" t="n"/>
      <c r="ILT2" s="199" t="n"/>
      <c r="ILU2" s="199" t="n"/>
      <c r="ILV2" s="199" t="n"/>
      <c r="ILW2" s="199" t="n"/>
      <c r="ILX2" s="199" t="n"/>
      <c r="ILY2" s="199" t="n"/>
      <c r="ILZ2" s="199" t="n"/>
      <c r="IMA2" s="199" t="n"/>
      <c r="IMB2" s="199" t="n"/>
      <c r="IMC2" s="199" t="n"/>
      <c r="IMD2" s="199" t="n"/>
      <c r="IME2" s="199" t="n"/>
      <c r="IMF2" s="199" t="n"/>
      <c r="IMG2" s="199" t="n"/>
      <c r="IMH2" s="199" t="n"/>
      <c r="IMI2" s="199" t="n"/>
      <c r="IMJ2" s="199" t="n"/>
      <c r="IMK2" s="199" t="n"/>
      <c r="IML2" s="199" t="n"/>
      <c r="IMM2" s="199" t="n"/>
      <c r="IMN2" s="199" t="n"/>
      <c r="IMO2" s="199" t="n"/>
      <c r="IMP2" s="199" t="n"/>
      <c r="IMQ2" s="199" t="n"/>
      <c r="IMR2" s="199" t="n"/>
      <c r="IMS2" s="199" t="n"/>
      <c r="IMT2" s="199" t="n"/>
      <c r="IMU2" s="199" t="n"/>
      <c r="IMV2" s="199" t="n"/>
      <c r="IMW2" s="199" t="n"/>
      <c r="IMX2" s="199" t="n"/>
      <c r="IMY2" s="199" t="n"/>
      <c r="IMZ2" s="199" t="n"/>
      <c r="INA2" s="199" t="n"/>
      <c r="INB2" s="199" t="n"/>
      <c r="INC2" s="199" t="n"/>
      <c r="IND2" s="199" t="n"/>
      <c r="INE2" s="199" t="n"/>
      <c r="INF2" s="199" t="n"/>
      <c r="ING2" s="199" t="n"/>
      <c r="INH2" s="199" t="n"/>
      <c r="INI2" s="199" t="n"/>
      <c r="INJ2" s="199" t="n"/>
      <c r="INK2" s="199" t="n"/>
      <c r="INL2" s="199" t="n"/>
      <c r="INM2" s="199" t="n"/>
      <c r="INN2" s="199" t="n"/>
      <c r="INO2" s="199" t="n"/>
      <c r="INP2" s="199" t="n"/>
      <c r="INQ2" s="199" t="n"/>
      <c r="INR2" s="199" t="n"/>
      <c r="INS2" s="199" t="n"/>
      <c r="INT2" s="199" t="n"/>
      <c r="INU2" s="199" t="n"/>
      <c r="INV2" s="199" t="n"/>
      <c r="INW2" s="199" t="n"/>
      <c r="INX2" s="199" t="n"/>
      <c r="INY2" s="199" t="n"/>
      <c r="INZ2" s="199" t="n"/>
      <c r="IOA2" s="199" t="n"/>
      <c r="IOB2" s="199" t="n"/>
      <c r="IOC2" s="199" t="n"/>
      <c r="IOD2" s="199" t="n"/>
      <c r="IOE2" s="199" t="n"/>
      <c r="IOF2" s="199" t="n"/>
      <c r="IOG2" s="199" t="n"/>
      <c r="IOH2" s="199" t="n"/>
      <c r="IOI2" s="199" t="n"/>
      <c r="IOJ2" s="199" t="n"/>
      <c r="IOK2" s="199" t="n"/>
      <c r="IOL2" s="199" t="n"/>
      <c r="IOM2" s="199" t="n"/>
      <c r="ION2" s="199" t="n"/>
      <c r="IOO2" s="199" t="n"/>
      <c r="IOP2" s="199" t="n"/>
      <c r="IOQ2" s="199" t="n"/>
      <c r="IOR2" s="199" t="n"/>
      <c r="IOS2" s="199" t="n"/>
      <c r="IOT2" s="199" t="n"/>
      <c r="IOU2" s="199" t="n"/>
      <c r="IOV2" s="199" t="n"/>
      <c r="IOW2" s="199" t="n"/>
      <c r="IOX2" s="199" t="n"/>
      <c r="IOY2" s="199" t="n"/>
      <c r="IOZ2" s="199" t="n"/>
      <c r="IPA2" s="199" t="n"/>
      <c r="IPB2" s="199" t="n"/>
      <c r="IPC2" s="199" t="n"/>
      <c r="IPD2" s="199" t="n"/>
      <c r="IPE2" s="199" t="n"/>
      <c r="IPF2" s="199" t="n"/>
      <c r="IPG2" s="199" t="n"/>
      <c r="IPH2" s="199" t="n"/>
      <c r="IPI2" s="199" t="n"/>
      <c r="IPJ2" s="199" t="n"/>
      <c r="IPK2" s="199" t="n"/>
      <c r="IPL2" s="199" t="n"/>
      <c r="IPM2" s="199" t="n"/>
      <c r="IPN2" s="199" t="n"/>
      <c r="IPO2" s="199" t="n"/>
      <c r="IPP2" s="199" t="n"/>
      <c r="IPQ2" s="199" t="n"/>
      <c r="IPR2" s="199" t="n"/>
      <c r="IPS2" s="199" t="n"/>
      <c r="IPT2" s="199" t="n"/>
      <c r="IPU2" s="199" t="n"/>
      <c r="IPV2" s="199" t="n"/>
      <c r="IPW2" s="199" t="n"/>
      <c r="IPX2" s="199" t="n"/>
      <c r="IPY2" s="199" t="n"/>
      <c r="IPZ2" s="199" t="n"/>
      <c r="IQA2" s="199" t="n"/>
      <c r="IQB2" s="199" t="n"/>
      <c r="IQC2" s="199" t="n"/>
      <c r="IQD2" s="199" t="n"/>
      <c r="IQE2" s="199" t="n"/>
      <c r="IQF2" s="199" t="n"/>
      <c r="IQG2" s="199" t="n"/>
      <c r="IQH2" s="199" t="n"/>
      <c r="IQI2" s="199" t="n"/>
      <c r="IQJ2" s="199" t="n"/>
      <c r="IQK2" s="199" t="n"/>
      <c r="IQL2" s="199" t="n"/>
      <c r="IQM2" s="199" t="n"/>
      <c r="IQN2" s="199" t="n"/>
      <c r="IQO2" s="199" t="n"/>
      <c r="IQP2" s="199" t="n"/>
      <c r="IQQ2" s="199" t="n"/>
      <c r="IQR2" s="199" t="n"/>
      <c r="IQS2" s="199" t="n"/>
      <c r="IQT2" s="199" t="n"/>
      <c r="IQU2" s="199" t="n"/>
      <c r="IQV2" s="199" t="n"/>
      <c r="IQW2" s="199" t="n"/>
      <c r="IQX2" s="199" t="n"/>
      <c r="IQY2" s="199" t="n"/>
      <c r="IQZ2" s="199" t="n"/>
      <c r="IRA2" s="199" t="n"/>
      <c r="IRB2" s="199" t="n"/>
      <c r="IRC2" s="199" t="n"/>
      <c r="IRD2" s="199" t="n"/>
      <c r="IRE2" s="199" t="n"/>
      <c r="IRF2" s="199" t="n"/>
      <c r="IRG2" s="199" t="n"/>
      <c r="IRH2" s="199" t="n"/>
      <c r="IRI2" s="199" t="n"/>
      <c r="IRJ2" s="199" t="n"/>
      <c r="IRK2" s="199" t="n"/>
      <c r="IRL2" s="199" t="n"/>
      <c r="IRM2" s="199" t="n"/>
      <c r="IRN2" s="199" t="n"/>
      <c r="IRO2" s="199" t="n"/>
      <c r="IRP2" s="199" t="n"/>
      <c r="IRQ2" s="199" t="n"/>
      <c r="IRR2" s="199" t="n"/>
      <c r="IRS2" s="199" t="n"/>
      <c r="IRT2" s="199" t="n"/>
      <c r="IRU2" s="199" t="n"/>
      <c r="IRV2" s="199" t="n"/>
      <c r="IRW2" s="199" t="n"/>
      <c r="IRX2" s="199" t="n"/>
      <c r="IRY2" s="199" t="n"/>
      <c r="IRZ2" s="199" t="n"/>
      <c r="ISA2" s="199" t="n"/>
      <c r="ISB2" s="199" t="n"/>
      <c r="ISC2" s="199" t="n"/>
      <c r="ISD2" s="199" t="n"/>
      <c r="ISE2" s="199" t="n"/>
      <c r="ISF2" s="199" t="n"/>
      <c r="ISG2" s="199" t="n"/>
      <c r="ISH2" s="199" t="n"/>
      <c r="ISI2" s="199" t="n"/>
      <c r="ISJ2" s="199" t="n"/>
      <c r="ISK2" s="199" t="n"/>
      <c r="ISL2" s="199" t="n"/>
      <c r="ISM2" s="199" t="n"/>
      <c r="ISN2" s="199" t="n"/>
      <c r="ISO2" s="199" t="n"/>
      <c r="ISP2" s="199" t="n"/>
      <c r="ISQ2" s="199" t="n"/>
      <c r="ISR2" s="199" t="n"/>
      <c r="ISS2" s="199" t="n"/>
      <c r="IST2" s="199" t="n"/>
      <c r="ISU2" s="199" t="n"/>
      <c r="ISV2" s="199" t="n"/>
      <c r="ISW2" s="199" t="n"/>
      <c r="ISX2" s="199" t="n"/>
      <c r="ISY2" s="199" t="n"/>
      <c r="ISZ2" s="199" t="n"/>
      <c r="ITA2" s="199" t="n"/>
      <c r="ITB2" s="199" t="n"/>
      <c r="ITC2" s="199" t="n"/>
      <c r="ITD2" s="199" t="n"/>
      <c r="ITE2" s="199" t="n"/>
      <c r="ITF2" s="199" t="n"/>
      <c r="ITG2" s="199" t="n"/>
      <c r="ITH2" s="199" t="n"/>
      <c r="ITI2" s="199" t="n"/>
      <c r="ITJ2" s="199" t="n"/>
      <c r="ITK2" s="199" t="n"/>
      <c r="ITL2" s="199" t="n"/>
      <c r="ITM2" s="199" t="n"/>
      <c r="ITN2" s="199" t="n"/>
      <c r="ITO2" s="199" t="n"/>
      <c r="ITP2" s="199" t="n"/>
      <c r="ITQ2" s="199" t="n"/>
      <c r="ITR2" s="199" t="n"/>
      <c r="ITS2" s="199" t="n"/>
      <c r="ITT2" s="199" t="n"/>
      <c r="ITU2" s="199" t="n"/>
      <c r="ITV2" s="199" t="n"/>
      <c r="ITW2" s="199" t="n"/>
      <c r="ITX2" s="199" t="n"/>
      <c r="ITY2" s="199" t="n"/>
      <c r="ITZ2" s="199" t="n"/>
      <c r="IUA2" s="199" t="n"/>
      <c r="IUB2" s="199" t="n"/>
      <c r="IUC2" s="199" t="n"/>
      <c r="IUD2" s="199" t="n"/>
      <c r="IUE2" s="199" t="n"/>
      <c r="IUF2" s="199" t="n"/>
      <c r="IUG2" s="199" t="n"/>
      <c r="IUH2" s="199" t="n"/>
      <c r="IUI2" s="199" t="n"/>
      <c r="IUJ2" s="199" t="n"/>
      <c r="IUK2" s="199" t="n"/>
      <c r="IUL2" s="199" t="n"/>
      <c r="IUM2" s="199" t="n"/>
      <c r="IUN2" s="199" t="n"/>
      <c r="IUO2" s="199" t="n"/>
      <c r="IUP2" s="199" t="n"/>
      <c r="IUQ2" s="199" t="n"/>
      <c r="IUR2" s="199" t="n"/>
      <c r="IUS2" s="199" t="n"/>
      <c r="IUT2" s="199" t="n"/>
      <c r="IUU2" s="199" t="n"/>
      <c r="IUV2" s="199" t="n"/>
      <c r="IUW2" s="199" t="n"/>
      <c r="IUX2" s="199" t="n"/>
      <c r="IUY2" s="199" t="n"/>
      <c r="IUZ2" s="199" t="n"/>
      <c r="IVA2" s="199" t="n"/>
      <c r="IVB2" s="199" t="n"/>
      <c r="IVC2" s="199" t="n"/>
      <c r="IVD2" s="199" t="n"/>
      <c r="IVE2" s="199" t="n"/>
      <c r="IVF2" s="199" t="n"/>
      <c r="IVG2" s="199" t="n"/>
      <c r="IVH2" s="199" t="n"/>
      <c r="IVI2" s="199" t="n"/>
      <c r="IVJ2" s="199" t="n"/>
      <c r="IVK2" s="199" t="n"/>
      <c r="IVL2" s="199" t="n"/>
      <c r="IVM2" s="199" t="n"/>
      <c r="IVN2" s="199" t="n"/>
      <c r="IVO2" s="199" t="n"/>
      <c r="IVP2" s="199" t="n"/>
      <c r="IVQ2" s="199" t="n"/>
      <c r="IVR2" s="199" t="n"/>
      <c r="IVS2" s="199" t="n"/>
      <c r="IVT2" s="199" t="n"/>
      <c r="IVU2" s="199" t="n"/>
      <c r="IVV2" s="199" t="n"/>
      <c r="IVW2" s="199" t="n"/>
      <c r="IVX2" s="199" t="n"/>
      <c r="IVY2" s="199" t="n"/>
      <c r="IVZ2" s="199" t="n"/>
      <c r="IWA2" s="199" t="n"/>
      <c r="IWB2" s="199" t="n"/>
      <c r="IWC2" s="199" t="n"/>
      <c r="IWD2" s="199" t="n"/>
      <c r="IWE2" s="199" t="n"/>
      <c r="IWF2" s="199" t="n"/>
      <c r="IWG2" s="199" t="n"/>
      <c r="IWH2" s="199" t="n"/>
      <c r="IWI2" s="199" t="n"/>
      <c r="IWJ2" s="199" t="n"/>
      <c r="IWK2" s="199" t="n"/>
      <c r="IWL2" s="199" t="n"/>
      <c r="IWM2" s="199" t="n"/>
      <c r="IWN2" s="199" t="n"/>
      <c r="IWO2" s="199" t="n"/>
      <c r="IWP2" s="199" t="n"/>
      <c r="IWQ2" s="199" t="n"/>
      <c r="IWR2" s="199" t="n"/>
      <c r="IWS2" s="199" t="n"/>
      <c r="IWT2" s="199" t="n"/>
      <c r="IWU2" s="199" t="n"/>
      <c r="IWV2" s="199" t="n"/>
      <c r="IWW2" s="199" t="n"/>
      <c r="IWX2" s="199" t="n"/>
      <c r="IWY2" s="199" t="n"/>
      <c r="IWZ2" s="199" t="n"/>
      <c r="IXA2" s="199" t="n"/>
      <c r="IXB2" s="199" t="n"/>
      <c r="IXC2" s="199" t="n"/>
      <c r="IXD2" s="199" t="n"/>
      <c r="IXE2" s="199" t="n"/>
      <c r="IXF2" s="199" t="n"/>
      <c r="IXG2" s="199" t="n"/>
      <c r="IXH2" s="199" t="n"/>
      <c r="IXI2" s="199" t="n"/>
      <c r="IXJ2" s="199" t="n"/>
      <c r="IXK2" s="199" t="n"/>
      <c r="IXL2" s="199" t="n"/>
      <c r="IXM2" s="199" t="n"/>
      <c r="IXN2" s="199" t="n"/>
      <c r="IXO2" s="199" t="n"/>
      <c r="IXP2" s="199" t="n"/>
      <c r="IXQ2" s="199" t="n"/>
      <c r="IXR2" s="199" t="n"/>
      <c r="IXS2" s="199" t="n"/>
      <c r="IXT2" s="199" t="n"/>
      <c r="IXU2" s="199" t="n"/>
      <c r="IXV2" s="199" t="n"/>
      <c r="IXW2" s="199" t="n"/>
      <c r="IXX2" s="199" t="n"/>
      <c r="IXY2" s="199" t="n"/>
      <c r="IXZ2" s="199" t="n"/>
      <c r="IYA2" s="199" t="n"/>
      <c r="IYB2" s="199" t="n"/>
      <c r="IYC2" s="199" t="n"/>
      <c r="IYD2" s="199" t="n"/>
      <c r="IYE2" s="199" t="n"/>
      <c r="IYF2" s="199" t="n"/>
      <c r="IYG2" s="199" t="n"/>
      <c r="IYH2" s="199" t="n"/>
      <c r="IYI2" s="199" t="n"/>
      <c r="IYJ2" s="199" t="n"/>
      <c r="IYK2" s="199" t="n"/>
      <c r="IYL2" s="199" t="n"/>
      <c r="IYM2" s="199" t="n"/>
      <c r="IYN2" s="199" t="n"/>
      <c r="IYO2" s="199" t="n"/>
      <c r="IYP2" s="199" t="n"/>
      <c r="IYQ2" s="199" t="n"/>
      <c r="IYR2" s="199" t="n"/>
      <c r="IYS2" s="199" t="n"/>
      <c r="IYT2" s="199" t="n"/>
      <c r="IYU2" s="199" t="n"/>
      <c r="IYV2" s="199" t="n"/>
      <c r="IYW2" s="199" t="n"/>
      <c r="IYX2" s="199" t="n"/>
      <c r="IYY2" s="199" t="n"/>
      <c r="IYZ2" s="199" t="n"/>
      <c r="IZA2" s="199" t="n"/>
      <c r="IZB2" s="199" t="n"/>
      <c r="IZC2" s="199" t="n"/>
      <c r="IZD2" s="199" t="n"/>
      <c r="IZE2" s="199" t="n"/>
      <c r="IZF2" s="199" t="n"/>
      <c r="IZG2" s="199" t="n"/>
      <c r="IZH2" s="199" t="n"/>
      <c r="IZI2" s="199" t="n"/>
      <c r="IZJ2" s="199" t="n"/>
      <c r="IZK2" s="199" t="n"/>
      <c r="IZL2" s="199" t="n"/>
      <c r="IZM2" s="199" t="n"/>
      <c r="IZN2" s="199" t="n"/>
      <c r="IZO2" s="199" t="n"/>
      <c r="IZP2" s="199" t="n"/>
      <c r="IZQ2" s="199" t="n"/>
      <c r="IZR2" s="199" t="n"/>
      <c r="IZS2" s="199" t="n"/>
      <c r="IZT2" s="199" t="n"/>
      <c r="IZU2" s="199" t="n"/>
      <c r="IZV2" s="199" t="n"/>
      <c r="IZW2" s="199" t="n"/>
      <c r="IZX2" s="199" t="n"/>
      <c r="IZY2" s="199" t="n"/>
      <c r="IZZ2" s="199" t="n"/>
      <c r="JAA2" s="199" t="n"/>
      <c r="JAB2" s="199" t="n"/>
      <c r="JAC2" s="199" t="n"/>
      <c r="JAD2" s="199" t="n"/>
      <c r="JAE2" s="199" t="n"/>
      <c r="JAF2" s="199" t="n"/>
      <c r="JAG2" s="199" t="n"/>
      <c r="JAH2" s="199" t="n"/>
      <c r="JAI2" s="199" t="n"/>
      <c r="JAJ2" s="199" t="n"/>
      <c r="JAK2" s="199" t="n"/>
      <c r="JAL2" s="199" t="n"/>
      <c r="JAM2" s="199" t="n"/>
      <c r="JAN2" s="199" t="n"/>
      <c r="JAO2" s="199" t="n"/>
      <c r="JAP2" s="199" t="n"/>
      <c r="JAQ2" s="199" t="n"/>
      <c r="JAR2" s="199" t="n"/>
      <c r="JAS2" s="199" t="n"/>
      <c r="JAT2" s="199" t="n"/>
      <c r="JAU2" s="199" t="n"/>
      <c r="JAV2" s="199" t="n"/>
      <c r="JAW2" s="199" t="n"/>
      <c r="JAX2" s="199" t="n"/>
      <c r="JAY2" s="199" t="n"/>
      <c r="JAZ2" s="199" t="n"/>
      <c r="JBA2" s="199" t="n"/>
      <c r="JBB2" s="199" t="n"/>
      <c r="JBC2" s="199" t="n"/>
      <c r="JBD2" s="199" t="n"/>
      <c r="JBE2" s="199" t="n"/>
      <c r="JBF2" s="199" t="n"/>
      <c r="JBG2" s="199" t="n"/>
      <c r="JBH2" s="199" t="n"/>
      <c r="JBI2" s="199" t="n"/>
      <c r="JBJ2" s="199" t="n"/>
      <c r="JBK2" s="199" t="n"/>
      <c r="JBL2" s="199" t="n"/>
      <c r="JBM2" s="199" t="n"/>
      <c r="JBN2" s="199" t="n"/>
      <c r="JBO2" s="199" t="n"/>
      <c r="JBP2" s="199" t="n"/>
      <c r="JBQ2" s="199" t="n"/>
      <c r="JBR2" s="199" t="n"/>
      <c r="JBS2" s="199" t="n"/>
      <c r="JBT2" s="199" t="n"/>
      <c r="JBU2" s="199" t="n"/>
      <c r="JBV2" s="199" t="n"/>
      <c r="JBW2" s="199" t="n"/>
      <c r="JBX2" s="199" t="n"/>
      <c r="JBY2" s="199" t="n"/>
      <c r="JBZ2" s="199" t="n"/>
      <c r="JCA2" s="199" t="n"/>
      <c r="JCB2" s="199" t="n"/>
      <c r="JCC2" s="199" t="n"/>
      <c r="JCD2" s="199" t="n"/>
      <c r="JCE2" s="199" t="n"/>
      <c r="JCF2" s="199" t="n"/>
      <c r="JCG2" s="199" t="n"/>
      <c r="JCH2" s="199" t="n"/>
      <c r="JCI2" s="199" t="n"/>
      <c r="JCJ2" s="199" t="n"/>
      <c r="JCK2" s="199" t="n"/>
      <c r="JCL2" s="199" t="n"/>
      <c r="JCM2" s="199" t="n"/>
      <c r="JCN2" s="199" t="n"/>
      <c r="JCO2" s="199" t="n"/>
      <c r="JCP2" s="199" t="n"/>
      <c r="JCQ2" s="199" t="n"/>
      <c r="JCR2" s="199" t="n"/>
      <c r="JCS2" s="199" t="n"/>
      <c r="JCT2" s="199" t="n"/>
      <c r="JCU2" s="199" t="n"/>
      <c r="JCV2" s="199" t="n"/>
      <c r="JCW2" s="199" t="n"/>
      <c r="JCX2" s="199" t="n"/>
      <c r="JCY2" s="199" t="n"/>
      <c r="JCZ2" s="199" t="n"/>
      <c r="JDA2" s="199" t="n"/>
      <c r="JDB2" s="199" t="n"/>
      <c r="JDC2" s="199" t="n"/>
      <c r="JDD2" s="199" t="n"/>
      <c r="JDE2" s="199" t="n"/>
      <c r="JDF2" s="199" t="n"/>
      <c r="JDG2" s="199" t="n"/>
      <c r="JDH2" s="199" t="n"/>
      <c r="JDI2" s="199" t="n"/>
      <c r="JDJ2" s="199" t="n"/>
      <c r="JDK2" s="199" t="n"/>
      <c r="JDL2" s="199" t="n"/>
      <c r="JDM2" s="199" t="n"/>
      <c r="JDN2" s="199" t="n"/>
      <c r="JDO2" s="199" t="n"/>
      <c r="JDP2" s="199" t="n"/>
      <c r="JDQ2" s="199" t="n"/>
      <c r="JDR2" s="199" t="n"/>
      <c r="JDS2" s="199" t="n"/>
      <c r="JDT2" s="199" t="n"/>
      <c r="JDU2" s="199" t="n"/>
      <c r="JDV2" s="199" t="n"/>
      <c r="JDW2" s="199" t="n"/>
      <c r="JDX2" s="199" t="n"/>
      <c r="JDY2" s="199" t="n"/>
      <c r="JDZ2" s="199" t="n"/>
      <c r="JEA2" s="199" t="n"/>
      <c r="JEB2" s="199" t="n"/>
      <c r="JEC2" s="199" t="n"/>
      <c r="JED2" s="199" t="n"/>
      <c r="JEE2" s="199" t="n"/>
      <c r="JEF2" s="199" t="n"/>
      <c r="JEG2" s="199" t="n"/>
      <c r="JEH2" s="199" t="n"/>
      <c r="JEI2" s="199" t="n"/>
      <c r="JEJ2" s="199" t="n"/>
      <c r="JEK2" s="199" t="n"/>
      <c r="JEL2" s="199" t="n"/>
      <c r="JEM2" s="199" t="n"/>
      <c r="JEN2" s="199" t="n"/>
      <c r="JEO2" s="199" t="n"/>
      <c r="JEP2" s="199" t="n"/>
      <c r="JEQ2" s="199" t="n"/>
      <c r="JER2" s="199" t="n"/>
      <c r="JES2" s="199" t="n"/>
      <c r="JET2" s="199" t="n"/>
      <c r="JEU2" s="199" t="n"/>
      <c r="JEV2" s="199" t="n"/>
      <c r="JEW2" s="199" t="n"/>
      <c r="JEX2" s="199" t="n"/>
      <c r="JEY2" s="199" t="n"/>
      <c r="JEZ2" s="199" t="n"/>
      <c r="JFA2" s="199" t="n"/>
      <c r="JFB2" s="199" t="n"/>
      <c r="JFC2" s="199" t="n"/>
      <c r="JFD2" s="199" t="n"/>
      <c r="JFE2" s="199" t="n"/>
      <c r="JFF2" s="199" t="n"/>
      <c r="JFG2" s="199" t="n"/>
      <c r="JFH2" s="199" t="n"/>
      <c r="JFI2" s="199" t="n"/>
      <c r="JFJ2" s="199" t="n"/>
      <c r="JFK2" s="199" t="n"/>
      <c r="JFL2" s="199" t="n"/>
      <c r="JFM2" s="199" t="n"/>
      <c r="JFN2" s="199" t="n"/>
      <c r="JFO2" s="199" t="n"/>
      <c r="JFP2" s="199" t="n"/>
      <c r="JFQ2" s="199" t="n"/>
      <c r="JFR2" s="199" t="n"/>
      <c r="JFS2" s="199" t="n"/>
      <c r="JFT2" s="199" t="n"/>
      <c r="JFU2" s="199" t="n"/>
      <c r="JFV2" s="199" t="n"/>
      <c r="JFW2" s="199" t="n"/>
      <c r="JFX2" s="199" t="n"/>
      <c r="JFY2" s="199" t="n"/>
      <c r="JFZ2" s="199" t="n"/>
      <c r="JGA2" s="199" t="n"/>
      <c r="JGB2" s="199" t="n"/>
      <c r="JGC2" s="199" t="n"/>
      <c r="JGD2" s="199" t="n"/>
      <c r="JGE2" s="199" t="n"/>
      <c r="JGF2" s="199" t="n"/>
      <c r="JGG2" s="199" t="n"/>
      <c r="JGH2" s="199" t="n"/>
      <c r="JGI2" s="199" t="n"/>
      <c r="JGJ2" s="199" t="n"/>
      <c r="JGK2" s="199" t="n"/>
      <c r="JGL2" s="199" t="n"/>
      <c r="JGM2" s="199" t="n"/>
      <c r="JGN2" s="199" t="n"/>
      <c r="JGO2" s="199" t="n"/>
      <c r="JGP2" s="199" t="n"/>
      <c r="JGQ2" s="199" t="n"/>
      <c r="JGR2" s="199" t="n"/>
      <c r="JGS2" s="199" t="n"/>
      <c r="JGT2" s="199" t="n"/>
      <c r="JGU2" s="199" t="n"/>
      <c r="JGV2" s="199" t="n"/>
      <c r="JGW2" s="199" t="n"/>
      <c r="JGX2" s="199" t="n"/>
      <c r="JGY2" s="199" t="n"/>
      <c r="JGZ2" s="199" t="n"/>
      <c r="JHA2" s="199" t="n"/>
      <c r="JHB2" s="199" t="n"/>
      <c r="JHC2" s="199" t="n"/>
      <c r="JHD2" s="199" t="n"/>
      <c r="JHE2" s="199" t="n"/>
      <c r="JHF2" s="199" t="n"/>
      <c r="JHG2" s="199" t="n"/>
      <c r="JHH2" s="199" t="n"/>
      <c r="JHI2" s="199" t="n"/>
      <c r="JHJ2" s="199" t="n"/>
      <c r="JHK2" s="199" t="n"/>
      <c r="JHL2" s="199" t="n"/>
      <c r="JHM2" s="199" t="n"/>
      <c r="JHN2" s="199" t="n"/>
      <c r="JHO2" s="199" t="n"/>
      <c r="JHP2" s="199" t="n"/>
      <c r="JHQ2" s="199" t="n"/>
      <c r="JHR2" s="199" t="n"/>
      <c r="JHS2" s="199" t="n"/>
      <c r="JHT2" s="199" t="n"/>
      <c r="JHU2" s="199" t="n"/>
      <c r="JHV2" s="199" t="n"/>
      <c r="JHW2" s="199" t="n"/>
      <c r="JHX2" s="199" t="n"/>
      <c r="JHY2" s="199" t="n"/>
      <c r="JHZ2" s="199" t="n"/>
      <c r="JIA2" s="199" t="n"/>
      <c r="JIB2" s="199" t="n"/>
      <c r="JIC2" s="199" t="n"/>
      <c r="JID2" s="199" t="n"/>
      <c r="JIE2" s="199" t="n"/>
      <c r="JIF2" s="199" t="n"/>
      <c r="JIG2" s="199" t="n"/>
      <c r="JIH2" s="199" t="n"/>
      <c r="JII2" s="199" t="n"/>
      <c r="JIJ2" s="199" t="n"/>
      <c r="JIK2" s="199" t="n"/>
      <c r="JIL2" s="199" t="n"/>
      <c r="JIM2" s="199" t="n"/>
      <c r="JIN2" s="199" t="n"/>
      <c r="JIO2" s="199" t="n"/>
      <c r="JIP2" s="199" t="n"/>
      <c r="JIQ2" s="199" t="n"/>
      <c r="JIR2" s="199" t="n"/>
      <c r="JIS2" s="199" t="n"/>
      <c r="JIT2" s="199" t="n"/>
      <c r="JIU2" s="199" t="n"/>
      <c r="JIV2" s="199" t="n"/>
      <c r="JIW2" s="199" t="n"/>
      <c r="JIX2" s="199" t="n"/>
      <c r="JIY2" s="199" t="n"/>
      <c r="JIZ2" s="199" t="n"/>
      <c r="JJA2" s="199" t="n"/>
      <c r="JJB2" s="199" t="n"/>
      <c r="JJC2" s="199" t="n"/>
      <c r="JJD2" s="199" t="n"/>
      <c r="JJE2" s="199" t="n"/>
      <c r="JJF2" s="199" t="n"/>
      <c r="JJG2" s="199" t="n"/>
      <c r="JJH2" s="199" t="n"/>
      <c r="JJI2" s="199" t="n"/>
      <c r="JJJ2" s="199" t="n"/>
      <c r="JJK2" s="199" t="n"/>
      <c r="JJL2" s="199" t="n"/>
      <c r="JJM2" s="199" t="n"/>
      <c r="JJN2" s="199" t="n"/>
      <c r="JJO2" s="199" t="n"/>
      <c r="JJP2" s="199" t="n"/>
      <c r="JJQ2" s="199" t="n"/>
      <c r="JJR2" s="199" t="n"/>
      <c r="JJS2" s="199" t="n"/>
      <c r="JJT2" s="199" t="n"/>
      <c r="JJU2" s="199" t="n"/>
      <c r="JJV2" s="199" t="n"/>
      <c r="JJW2" s="199" t="n"/>
      <c r="JJX2" s="199" t="n"/>
      <c r="JJY2" s="199" t="n"/>
      <c r="JJZ2" s="199" t="n"/>
      <c r="JKA2" s="199" t="n"/>
      <c r="JKB2" s="199" t="n"/>
      <c r="JKC2" s="199" t="n"/>
      <c r="JKD2" s="199" t="n"/>
      <c r="JKE2" s="199" t="n"/>
      <c r="JKF2" s="199" t="n"/>
      <c r="JKG2" s="199" t="n"/>
      <c r="JKH2" s="199" t="n"/>
      <c r="JKI2" s="199" t="n"/>
      <c r="JKJ2" s="199" t="n"/>
      <c r="JKK2" s="199" t="n"/>
      <c r="JKL2" s="199" t="n"/>
      <c r="JKM2" s="199" t="n"/>
      <c r="JKN2" s="199" t="n"/>
      <c r="JKO2" s="199" t="n"/>
      <c r="JKP2" s="199" t="n"/>
      <c r="JKQ2" s="199" t="n"/>
      <c r="JKR2" s="199" t="n"/>
      <c r="JKS2" s="199" t="n"/>
      <c r="JKT2" s="199" t="n"/>
      <c r="JKU2" s="199" t="n"/>
      <c r="JKV2" s="199" t="n"/>
      <c r="JKW2" s="199" t="n"/>
      <c r="JKX2" s="199" t="n"/>
      <c r="JKY2" s="199" t="n"/>
      <c r="JKZ2" s="199" t="n"/>
      <c r="JLA2" s="199" t="n"/>
      <c r="JLB2" s="199" t="n"/>
      <c r="JLC2" s="199" t="n"/>
      <c r="JLD2" s="199" t="n"/>
      <c r="JLE2" s="199" t="n"/>
      <c r="JLF2" s="199" t="n"/>
      <c r="JLG2" s="199" t="n"/>
      <c r="JLH2" s="199" t="n"/>
      <c r="JLI2" s="199" t="n"/>
      <c r="JLJ2" s="199" t="n"/>
      <c r="JLK2" s="199" t="n"/>
      <c r="JLL2" s="199" t="n"/>
      <c r="JLM2" s="199" t="n"/>
      <c r="JLN2" s="199" t="n"/>
      <c r="JLO2" s="199" t="n"/>
      <c r="JLP2" s="199" t="n"/>
      <c r="JLQ2" s="199" t="n"/>
      <c r="JLR2" s="199" t="n"/>
      <c r="JLS2" s="199" t="n"/>
      <c r="JLT2" s="199" t="n"/>
      <c r="JLU2" s="199" t="n"/>
      <c r="JLV2" s="199" t="n"/>
      <c r="JLW2" s="199" t="n"/>
      <c r="JLX2" s="199" t="n"/>
      <c r="JLY2" s="199" t="n"/>
      <c r="JLZ2" s="199" t="n"/>
      <c r="JMA2" s="199" t="n"/>
      <c r="JMB2" s="199" t="n"/>
      <c r="JMC2" s="199" t="n"/>
      <c r="JMD2" s="199" t="n"/>
      <c r="JME2" s="199" t="n"/>
      <c r="JMF2" s="199" t="n"/>
      <c r="JMG2" s="199" t="n"/>
      <c r="JMH2" s="199" t="n"/>
      <c r="JMI2" s="199" t="n"/>
      <c r="JMJ2" s="199" t="n"/>
      <c r="JMK2" s="199" t="n"/>
      <c r="JML2" s="199" t="n"/>
      <c r="JMM2" s="199" t="n"/>
      <c r="JMN2" s="199" t="n"/>
      <c r="JMO2" s="199" t="n"/>
      <c r="JMP2" s="199" t="n"/>
      <c r="JMQ2" s="199" t="n"/>
      <c r="JMR2" s="199" t="n"/>
      <c r="JMS2" s="199" t="n"/>
      <c r="JMT2" s="199" t="n"/>
      <c r="JMU2" s="199" t="n"/>
      <c r="JMV2" s="199" t="n"/>
      <c r="JMW2" s="199" t="n"/>
      <c r="JMX2" s="199" t="n"/>
      <c r="JMY2" s="199" t="n"/>
      <c r="JMZ2" s="199" t="n"/>
      <c r="JNA2" s="199" t="n"/>
      <c r="JNB2" s="199" t="n"/>
      <c r="JNC2" s="199" t="n"/>
      <c r="JND2" s="199" t="n"/>
      <c r="JNE2" s="199" t="n"/>
      <c r="JNF2" s="199" t="n"/>
      <c r="JNG2" s="199" t="n"/>
      <c r="JNH2" s="199" t="n"/>
      <c r="JNI2" s="199" t="n"/>
      <c r="JNJ2" s="199" t="n"/>
      <c r="JNK2" s="199" t="n"/>
      <c r="JNL2" s="199" t="n"/>
      <c r="JNM2" s="199" t="n"/>
      <c r="JNN2" s="199" t="n"/>
      <c r="JNO2" s="199" t="n"/>
      <c r="JNP2" s="199" t="n"/>
      <c r="JNQ2" s="199" t="n"/>
      <c r="JNR2" s="199" t="n"/>
      <c r="JNS2" s="199" t="n"/>
      <c r="JNT2" s="199" t="n"/>
      <c r="JNU2" s="199" t="n"/>
      <c r="JNV2" s="199" t="n"/>
      <c r="JNW2" s="199" t="n"/>
      <c r="JNX2" s="199" t="n"/>
      <c r="JNY2" s="199" t="n"/>
      <c r="JNZ2" s="199" t="n"/>
      <c r="JOA2" s="199" t="n"/>
      <c r="JOB2" s="199" t="n"/>
      <c r="JOC2" s="199" t="n"/>
      <c r="JOD2" s="199" t="n"/>
      <c r="JOE2" s="199" t="n"/>
      <c r="JOF2" s="199" t="n"/>
      <c r="JOG2" s="199" t="n"/>
      <c r="JOH2" s="199" t="n"/>
      <c r="JOI2" s="199" t="n"/>
      <c r="JOJ2" s="199" t="n"/>
      <c r="JOK2" s="199" t="n"/>
      <c r="JOL2" s="199" t="n"/>
      <c r="JOM2" s="199" t="n"/>
      <c r="JON2" s="199" t="n"/>
      <c r="JOO2" s="199" t="n"/>
      <c r="JOP2" s="199" t="n"/>
      <c r="JOQ2" s="199" t="n"/>
      <c r="JOR2" s="199" t="n"/>
      <c r="JOS2" s="199" t="n"/>
      <c r="JOT2" s="199" t="n"/>
      <c r="JOU2" s="199" t="n"/>
      <c r="JOV2" s="199" t="n"/>
      <c r="JOW2" s="199" t="n"/>
      <c r="JOX2" s="199" t="n"/>
      <c r="JOY2" s="199" t="n"/>
      <c r="JOZ2" s="199" t="n"/>
      <c r="JPA2" s="199" t="n"/>
      <c r="JPB2" s="199" t="n"/>
      <c r="JPC2" s="199" t="n"/>
      <c r="JPD2" s="199" t="n"/>
      <c r="JPE2" s="199" t="n"/>
      <c r="JPF2" s="199" t="n"/>
      <c r="JPG2" s="199" t="n"/>
      <c r="JPH2" s="199" t="n"/>
      <c r="JPI2" s="199" t="n"/>
      <c r="JPJ2" s="199" t="n"/>
      <c r="JPK2" s="199" t="n"/>
      <c r="JPL2" s="199" t="n"/>
      <c r="JPM2" s="199" t="n"/>
      <c r="JPN2" s="199" t="n"/>
      <c r="JPO2" s="199" t="n"/>
      <c r="JPP2" s="199" t="n"/>
      <c r="JPQ2" s="199" t="n"/>
      <c r="JPR2" s="199" t="n"/>
      <c r="JPS2" s="199" t="n"/>
      <c r="JPT2" s="199" t="n"/>
      <c r="JPU2" s="199" t="n"/>
      <c r="JPV2" s="199" t="n"/>
      <c r="JPW2" s="199" t="n"/>
      <c r="JPX2" s="199" t="n"/>
      <c r="JPY2" s="199" t="n"/>
      <c r="JPZ2" s="199" t="n"/>
      <c r="JQA2" s="199" t="n"/>
      <c r="JQB2" s="199" t="n"/>
      <c r="JQC2" s="199" t="n"/>
      <c r="JQD2" s="199" t="n"/>
      <c r="JQE2" s="199" t="n"/>
      <c r="JQF2" s="199" t="n"/>
      <c r="JQG2" s="199" t="n"/>
      <c r="JQH2" s="199" t="n"/>
      <c r="JQI2" s="199" t="n"/>
      <c r="JQJ2" s="199" t="n"/>
      <c r="JQK2" s="199" t="n"/>
      <c r="JQL2" s="199" t="n"/>
      <c r="JQM2" s="199" t="n"/>
      <c r="JQN2" s="199" t="n"/>
      <c r="JQO2" s="199" t="n"/>
      <c r="JQP2" s="199" t="n"/>
      <c r="JQQ2" s="199" t="n"/>
      <c r="JQR2" s="199" t="n"/>
      <c r="JQS2" s="199" t="n"/>
      <c r="JQT2" s="199" t="n"/>
      <c r="JQU2" s="199" t="n"/>
      <c r="JQV2" s="199" t="n"/>
      <c r="JQW2" s="199" t="n"/>
      <c r="JQX2" s="199" t="n"/>
      <c r="JQY2" s="199" t="n"/>
      <c r="JQZ2" s="199" t="n"/>
      <c r="JRA2" s="199" t="n"/>
      <c r="JRB2" s="199" t="n"/>
      <c r="JRC2" s="199" t="n"/>
      <c r="JRD2" s="199" t="n"/>
      <c r="JRE2" s="199" t="n"/>
      <c r="JRF2" s="199" t="n"/>
      <c r="JRG2" s="199" t="n"/>
      <c r="JRH2" s="199" t="n"/>
      <c r="JRI2" s="199" t="n"/>
      <c r="JRJ2" s="199" t="n"/>
      <c r="JRK2" s="199" t="n"/>
      <c r="JRL2" s="199" t="n"/>
      <c r="JRM2" s="199" t="n"/>
      <c r="JRN2" s="199" t="n"/>
      <c r="JRO2" s="199" t="n"/>
      <c r="JRP2" s="199" t="n"/>
      <c r="JRQ2" s="199" t="n"/>
      <c r="JRR2" s="199" t="n"/>
      <c r="JRS2" s="199" t="n"/>
      <c r="JRT2" s="199" t="n"/>
      <c r="JRU2" s="199" t="n"/>
      <c r="JRV2" s="199" t="n"/>
      <c r="JRW2" s="199" t="n"/>
      <c r="JRX2" s="199" t="n"/>
      <c r="JRY2" s="199" t="n"/>
      <c r="JRZ2" s="199" t="n"/>
      <c r="JSA2" s="199" t="n"/>
      <c r="JSB2" s="199" t="n"/>
      <c r="JSC2" s="199" t="n"/>
      <c r="JSD2" s="199" t="n"/>
      <c r="JSE2" s="199" t="n"/>
      <c r="JSF2" s="199" t="n"/>
      <c r="JSG2" s="199" t="n"/>
      <c r="JSH2" s="199" t="n"/>
      <c r="JSI2" s="199" t="n"/>
      <c r="JSJ2" s="199" t="n"/>
      <c r="JSK2" s="199" t="n"/>
      <c r="JSL2" s="199" t="n"/>
      <c r="JSM2" s="199" t="n"/>
      <c r="JSN2" s="199" t="n"/>
      <c r="JSO2" s="199" t="n"/>
      <c r="JSP2" s="199" t="n"/>
      <c r="JSQ2" s="199" t="n"/>
      <c r="JSR2" s="199" t="n"/>
      <c r="JSS2" s="199" t="n"/>
      <c r="JST2" s="199" t="n"/>
      <c r="JSU2" s="199" t="n"/>
      <c r="JSV2" s="199" t="n"/>
      <c r="JSW2" s="199" t="n"/>
      <c r="JSX2" s="199" t="n"/>
      <c r="JSY2" s="199" t="n"/>
      <c r="JSZ2" s="199" t="n"/>
      <c r="JTA2" s="199" t="n"/>
      <c r="JTB2" s="199" t="n"/>
      <c r="JTC2" s="199" t="n"/>
      <c r="JTD2" s="199" t="n"/>
      <c r="JTE2" s="199" t="n"/>
      <c r="JTF2" s="199" t="n"/>
      <c r="JTG2" s="199" t="n"/>
      <c r="JTH2" s="199" t="n"/>
      <c r="JTI2" s="199" t="n"/>
      <c r="JTJ2" s="199" t="n"/>
      <c r="JTK2" s="199" t="n"/>
      <c r="JTL2" s="199" t="n"/>
      <c r="JTM2" s="199" t="n"/>
      <c r="JTN2" s="199" t="n"/>
      <c r="JTO2" s="199" t="n"/>
      <c r="JTP2" s="199" t="n"/>
      <c r="JTQ2" s="199" t="n"/>
      <c r="JTR2" s="199" t="n"/>
      <c r="JTS2" s="199" t="n"/>
      <c r="JTT2" s="199" t="n"/>
      <c r="JTU2" s="199" t="n"/>
      <c r="JTV2" s="199" t="n"/>
      <c r="JTW2" s="199" t="n"/>
      <c r="JTX2" s="199" t="n"/>
      <c r="JTY2" s="199" t="n"/>
      <c r="JTZ2" s="199" t="n"/>
      <c r="JUA2" s="199" t="n"/>
      <c r="JUB2" s="199" t="n"/>
      <c r="JUC2" s="199" t="n"/>
      <c r="JUD2" s="199" t="n"/>
      <c r="JUE2" s="199" t="n"/>
      <c r="JUF2" s="199" t="n"/>
      <c r="JUG2" s="199" t="n"/>
      <c r="JUH2" s="199" t="n"/>
      <c r="JUI2" s="199" t="n"/>
      <c r="JUJ2" s="199" t="n"/>
      <c r="JUK2" s="199" t="n"/>
      <c r="JUL2" s="199" t="n"/>
      <c r="JUM2" s="199" t="n"/>
      <c r="JUN2" s="199" t="n"/>
      <c r="JUO2" s="199" t="n"/>
      <c r="JUP2" s="199" t="n"/>
      <c r="JUQ2" s="199" t="n"/>
      <c r="JUR2" s="199" t="n"/>
      <c r="JUS2" s="199" t="n"/>
      <c r="JUT2" s="199" t="n"/>
      <c r="JUU2" s="199" t="n"/>
      <c r="JUV2" s="199" t="n"/>
      <c r="JUW2" s="199" t="n"/>
      <c r="JUX2" s="199" t="n"/>
      <c r="JUY2" s="199" t="n"/>
      <c r="JUZ2" s="199" t="n"/>
      <c r="JVA2" s="199" t="n"/>
      <c r="JVB2" s="199" t="n"/>
      <c r="JVC2" s="199" t="n"/>
      <c r="JVD2" s="199" t="n"/>
      <c r="JVE2" s="199" t="n"/>
      <c r="JVF2" s="199" t="n"/>
      <c r="JVG2" s="199" t="n"/>
      <c r="JVH2" s="199" t="n"/>
      <c r="JVI2" s="199" t="n"/>
      <c r="JVJ2" s="199" t="n"/>
      <c r="JVK2" s="199" t="n"/>
      <c r="JVL2" s="199" t="n"/>
      <c r="JVM2" s="199" t="n"/>
      <c r="JVN2" s="199" t="n"/>
      <c r="JVO2" s="199" t="n"/>
      <c r="JVP2" s="199" t="n"/>
      <c r="JVQ2" s="199" t="n"/>
      <c r="JVR2" s="199" t="n"/>
      <c r="JVS2" s="199" t="n"/>
      <c r="JVT2" s="199" t="n"/>
      <c r="JVU2" s="199" t="n"/>
      <c r="JVV2" s="199" t="n"/>
      <c r="JVW2" s="199" t="n"/>
      <c r="JVX2" s="199" t="n"/>
      <c r="JVY2" s="199" t="n"/>
      <c r="JVZ2" s="199" t="n"/>
      <c r="JWA2" s="199" t="n"/>
      <c r="JWB2" s="199" t="n"/>
      <c r="JWC2" s="199" t="n"/>
      <c r="JWD2" s="199" t="n"/>
      <c r="JWE2" s="199" t="n"/>
      <c r="JWF2" s="199" t="n"/>
      <c r="JWG2" s="199" t="n"/>
      <c r="JWH2" s="199" t="n"/>
      <c r="JWI2" s="199" t="n"/>
      <c r="JWJ2" s="199" t="n"/>
      <c r="JWK2" s="199" t="n"/>
      <c r="JWL2" s="199" t="n"/>
      <c r="JWM2" s="199" t="n"/>
      <c r="JWN2" s="199" t="n"/>
      <c r="JWO2" s="199" t="n"/>
      <c r="JWP2" s="199" t="n"/>
      <c r="JWQ2" s="199" t="n"/>
      <c r="JWR2" s="199" t="n"/>
      <c r="JWS2" s="199" t="n"/>
      <c r="JWT2" s="199" t="n"/>
      <c r="JWU2" s="199" t="n"/>
      <c r="JWV2" s="199" t="n"/>
      <c r="JWW2" s="199" t="n"/>
      <c r="JWX2" s="199" t="n"/>
      <c r="JWY2" s="199" t="n"/>
      <c r="JWZ2" s="199" t="n"/>
      <c r="JXA2" s="199" t="n"/>
      <c r="JXB2" s="199" t="n"/>
      <c r="JXC2" s="199" t="n"/>
      <c r="JXD2" s="199" t="n"/>
      <c r="JXE2" s="199" t="n"/>
      <c r="JXF2" s="199" t="n"/>
      <c r="JXG2" s="199" t="n"/>
      <c r="JXH2" s="199" t="n"/>
      <c r="JXI2" s="199" t="n"/>
      <c r="JXJ2" s="199" t="n"/>
      <c r="JXK2" s="199" t="n"/>
      <c r="JXL2" s="199" t="n"/>
      <c r="JXM2" s="199" t="n"/>
      <c r="JXN2" s="199" t="n"/>
      <c r="JXO2" s="199" t="n"/>
      <c r="JXP2" s="199" t="n"/>
      <c r="JXQ2" s="199" t="n"/>
      <c r="JXR2" s="199" t="n"/>
      <c r="JXS2" s="199" t="n"/>
      <c r="JXT2" s="199" t="n"/>
      <c r="JXU2" s="199" t="n"/>
      <c r="JXV2" s="199" t="n"/>
      <c r="JXW2" s="199" t="n"/>
      <c r="JXX2" s="199" t="n"/>
      <c r="JXY2" s="199" t="n"/>
      <c r="JXZ2" s="199" t="n"/>
      <c r="JYA2" s="199" t="n"/>
      <c r="JYB2" s="199" t="n"/>
      <c r="JYC2" s="199" t="n"/>
      <c r="JYD2" s="199" t="n"/>
      <c r="JYE2" s="199" t="n"/>
      <c r="JYF2" s="199" t="n"/>
      <c r="JYG2" s="199" t="n"/>
      <c r="JYH2" s="199" t="n"/>
      <c r="JYI2" s="199" t="n"/>
      <c r="JYJ2" s="199" t="n"/>
      <c r="JYK2" s="199" t="n"/>
      <c r="JYL2" s="199" t="n"/>
      <c r="JYM2" s="199" t="n"/>
      <c r="JYN2" s="199" t="n"/>
      <c r="JYO2" s="199" t="n"/>
      <c r="JYP2" s="199" t="n"/>
      <c r="JYQ2" s="199" t="n"/>
      <c r="JYR2" s="199" t="n"/>
      <c r="JYS2" s="199" t="n"/>
      <c r="JYT2" s="199" t="n"/>
      <c r="JYU2" s="199" t="n"/>
      <c r="JYV2" s="199" t="n"/>
      <c r="JYW2" s="199" t="n"/>
      <c r="JYX2" s="199" t="n"/>
      <c r="JYY2" s="199" t="n"/>
      <c r="JYZ2" s="199" t="n"/>
      <c r="JZA2" s="199" t="n"/>
      <c r="JZB2" s="199" t="n"/>
      <c r="JZC2" s="199" t="n"/>
      <c r="JZD2" s="199" t="n"/>
      <c r="JZE2" s="199" t="n"/>
      <c r="JZF2" s="199" t="n"/>
      <c r="JZG2" s="199" t="n"/>
      <c r="JZH2" s="199" t="n"/>
      <c r="JZI2" s="199" t="n"/>
      <c r="JZJ2" s="199" t="n"/>
      <c r="JZK2" s="199" t="n"/>
      <c r="JZL2" s="199" t="n"/>
      <c r="JZM2" s="199" t="n"/>
      <c r="JZN2" s="199" t="n"/>
      <c r="JZO2" s="199" t="n"/>
      <c r="JZP2" s="199" t="n"/>
      <c r="JZQ2" s="199" t="n"/>
      <c r="JZR2" s="199" t="n"/>
      <c r="JZS2" s="199" t="n"/>
      <c r="JZT2" s="199" t="n"/>
      <c r="JZU2" s="199" t="n"/>
      <c r="JZV2" s="199" t="n"/>
      <c r="JZW2" s="199" t="n"/>
      <c r="JZX2" s="199" t="n"/>
      <c r="JZY2" s="199" t="n"/>
      <c r="JZZ2" s="199" t="n"/>
      <c r="KAA2" s="199" t="n"/>
      <c r="KAB2" s="199" t="n"/>
      <c r="KAC2" s="199" t="n"/>
      <c r="KAD2" s="199" t="n"/>
      <c r="KAE2" s="199" t="n"/>
      <c r="KAF2" s="199" t="n"/>
      <c r="KAG2" s="199" t="n"/>
      <c r="KAH2" s="199" t="n"/>
      <c r="KAI2" s="199" t="n"/>
      <c r="KAJ2" s="199" t="n"/>
      <c r="KAK2" s="199" t="n"/>
      <c r="KAL2" s="199" t="n"/>
      <c r="KAM2" s="199" t="n"/>
      <c r="KAN2" s="199" t="n"/>
      <c r="KAO2" s="199" t="n"/>
      <c r="KAP2" s="199" t="n"/>
      <c r="KAQ2" s="199" t="n"/>
      <c r="KAR2" s="199" t="n"/>
      <c r="KAS2" s="199" t="n"/>
      <c r="KAT2" s="199" t="n"/>
      <c r="KAU2" s="199" t="n"/>
      <c r="KAV2" s="199" t="n"/>
      <c r="KAW2" s="199" t="n"/>
      <c r="KAX2" s="199" t="n"/>
      <c r="KAY2" s="199" t="n"/>
      <c r="KAZ2" s="199" t="n"/>
      <c r="KBA2" s="199" t="n"/>
      <c r="KBB2" s="199" t="n"/>
      <c r="KBC2" s="199" t="n"/>
      <c r="KBD2" s="199" t="n"/>
      <c r="KBE2" s="199" t="n"/>
      <c r="KBF2" s="199" t="n"/>
      <c r="KBG2" s="199" t="n"/>
      <c r="KBH2" s="199" t="n"/>
      <c r="KBI2" s="199" t="n"/>
      <c r="KBJ2" s="199" t="n"/>
      <c r="KBK2" s="199" t="n"/>
      <c r="KBL2" s="199" t="n"/>
      <c r="KBM2" s="199" t="n"/>
      <c r="KBN2" s="199" t="n"/>
      <c r="KBO2" s="199" t="n"/>
      <c r="KBP2" s="199" t="n"/>
      <c r="KBQ2" s="199" t="n"/>
      <c r="KBR2" s="199" t="n"/>
      <c r="KBS2" s="199" t="n"/>
      <c r="KBT2" s="199" t="n"/>
      <c r="KBU2" s="199" t="n"/>
      <c r="KBV2" s="199" t="n"/>
      <c r="KBW2" s="199" t="n"/>
      <c r="KBX2" s="199" t="n"/>
      <c r="KBY2" s="199" t="n"/>
      <c r="KBZ2" s="199" t="n"/>
      <c r="KCA2" s="199" t="n"/>
      <c r="KCB2" s="199" t="n"/>
      <c r="KCC2" s="199" t="n"/>
      <c r="KCD2" s="199" t="n"/>
      <c r="KCE2" s="199" t="n"/>
      <c r="KCF2" s="199" t="n"/>
      <c r="KCG2" s="199" t="n"/>
      <c r="KCH2" s="199" t="n"/>
      <c r="KCI2" s="199" t="n"/>
      <c r="KCJ2" s="199" t="n"/>
      <c r="KCK2" s="199" t="n"/>
      <c r="KCL2" s="199" t="n"/>
      <c r="KCM2" s="199" t="n"/>
      <c r="KCN2" s="199" t="n"/>
      <c r="KCO2" s="199" t="n"/>
      <c r="KCP2" s="199" t="n"/>
      <c r="KCQ2" s="199" t="n"/>
      <c r="KCR2" s="199" t="n"/>
      <c r="KCS2" s="199" t="n"/>
      <c r="KCT2" s="199" t="n"/>
      <c r="KCU2" s="199" t="n"/>
      <c r="KCV2" s="199" t="n"/>
      <c r="KCW2" s="199" t="n"/>
      <c r="KCX2" s="199" t="n"/>
      <c r="KCY2" s="199" t="n"/>
      <c r="KCZ2" s="199" t="n"/>
      <c r="KDA2" s="199" t="n"/>
      <c r="KDB2" s="199" t="n"/>
      <c r="KDC2" s="199" t="n"/>
      <c r="KDD2" s="199" t="n"/>
      <c r="KDE2" s="199" t="n"/>
      <c r="KDF2" s="199" t="n"/>
      <c r="KDG2" s="199" t="n"/>
      <c r="KDH2" s="199" t="n"/>
      <c r="KDI2" s="199" t="n"/>
      <c r="KDJ2" s="199" t="n"/>
      <c r="KDK2" s="199" t="n"/>
      <c r="KDL2" s="199" t="n"/>
      <c r="KDM2" s="199" t="n"/>
      <c r="KDN2" s="199" t="n"/>
      <c r="KDO2" s="199" t="n"/>
      <c r="KDP2" s="199" t="n"/>
      <c r="KDQ2" s="199" t="n"/>
      <c r="KDR2" s="199" t="n"/>
      <c r="KDS2" s="199" t="n"/>
      <c r="KDT2" s="199" t="n"/>
      <c r="KDU2" s="199" t="n"/>
      <c r="KDV2" s="199" t="n"/>
      <c r="KDW2" s="199" t="n"/>
      <c r="KDX2" s="199" t="n"/>
      <c r="KDY2" s="199" t="n"/>
      <c r="KDZ2" s="199" t="n"/>
      <c r="KEA2" s="199" t="n"/>
      <c r="KEB2" s="199" t="n"/>
      <c r="KEC2" s="199" t="n"/>
      <c r="KED2" s="199" t="n"/>
      <c r="KEE2" s="199" t="n"/>
      <c r="KEF2" s="199" t="n"/>
      <c r="KEG2" s="199" t="n"/>
      <c r="KEH2" s="199" t="n"/>
      <c r="KEI2" s="199" t="n"/>
      <c r="KEJ2" s="199" t="n"/>
      <c r="KEK2" s="199" t="n"/>
      <c r="KEL2" s="199" t="n"/>
      <c r="KEM2" s="199" t="n"/>
      <c r="KEN2" s="199" t="n"/>
      <c r="KEO2" s="199" t="n"/>
      <c r="KEP2" s="199" t="n"/>
      <c r="KEQ2" s="199" t="n"/>
      <c r="KER2" s="199" t="n"/>
      <c r="KES2" s="199" t="n"/>
      <c r="KET2" s="199" t="n"/>
      <c r="KEU2" s="199" t="n"/>
      <c r="KEV2" s="199" t="n"/>
      <c r="KEW2" s="199" t="n"/>
      <c r="KEX2" s="199" t="n"/>
      <c r="KEY2" s="199" t="n"/>
      <c r="KEZ2" s="199" t="n"/>
      <c r="KFA2" s="199" t="n"/>
      <c r="KFB2" s="199" t="n"/>
      <c r="KFC2" s="199" t="n"/>
      <c r="KFD2" s="199" t="n"/>
      <c r="KFE2" s="199" t="n"/>
      <c r="KFF2" s="199" t="n"/>
      <c r="KFG2" s="199" t="n"/>
      <c r="KFH2" s="199" t="n"/>
      <c r="KFI2" s="199" t="n"/>
      <c r="KFJ2" s="199" t="n"/>
      <c r="KFK2" s="199" t="n"/>
      <c r="KFL2" s="199" t="n"/>
      <c r="KFM2" s="199" t="n"/>
      <c r="KFN2" s="199" t="n"/>
      <c r="KFO2" s="199" t="n"/>
      <c r="KFP2" s="199" t="n"/>
      <c r="KFQ2" s="199" t="n"/>
      <c r="KFR2" s="199" t="n"/>
      <c r="KFS2" s="199" t="n"/>
      <c r="KFT2" s="199" t="n"/>
      <c r="KFU2" s="199" t="n"/>
      <c r="KFV2" s="199" t="n"/>
      <c r="KFW2" s="199" t="n"/>
      <c r="KFX2" s="199" t="n"/>
      <c r="KFY2" s="199" t="n"/>
      <c r="KFZ2" s="199" t="n"/>
      <c r="KGA2" s="199" t="n"/>
      <c r="KGB2" s="199" t="n"/>
      <c r="KGC2" s="199" t="n"/>
      <c r="KGD2" s="199" t="n"/>
      <c r="KGE2" s="199" t="n"/>
      <c r="KGF2" s="199" t="n"/>
      <c r="KGG2" s="199" t="n"/>
      <c r="KGH2" s="199" t="n"/>
      <c r="KGI2" s="199" t="n"/>
      <c r="KGJ2" s="199" t="n"/>
      <c r="KGK2" s="199" t="n"/>
      <c r="KGL2" s="199" t="n"/>
      <c r="KGM2" s="199" t="n"/>
      <c r="KGN2" s="199" t="n"/>
      <c r="KGO2" s="199" t="n"/>
      <c r="KGP2" s="199" t="n"/>
      <c r="KGQ2" s="199" t="n"/>
      <c r="KGR2" s="199" t="n"/>
      <c r="KGS2" s="199" t="n"/>
      <c r="KGT2" s="199" t="n"/>
      <c r="KGU2" s="199" t="n"/>
      <c r="KGV2" s="199" t="n"/>
      <c r="KGW2" s="199" t="n"/>
      <c r="KGX2" s="199" t="n"/>
      <c r="KGY2" s="199" t="n"/>
      <c r="KGZ2" s="199" t="n"/>
      <c r="KHA2" s="199" t="n"/>
      <c r="KHB2" s="199" t="n"/>
      <c r="KHC2" s="199" t="n"/>
      <c r="KHD2" s="199" t="n"/>
      <c r="KHE2" s="199" t="n"/>
      <c r="KHF2" s="199" t="n"/>
      <c r="KHG2" s="199" t="n"/>
      <c r="KHH2" s="199" t="n"/>
      <c r="KHI2" s="199" t="n"/>
      <c r="KHJ2" s="199" t="n"/>
      <c r="KHK2" s="199" t="n"/>
      <c r="KHL2" s="199" t="n"/>
      <c r="KHM2" s="199" t="n"/>
      <c r="KHN2" s="199" t="n"/>
      <c r="KHO2" s="199" t="n"/>
      <c r="KHP2" s="199" t="n"/>
      <c r="KHQ2" s="199" t="n"/>
      <c r="KHR2" s="199" t="n"/>
      <c r="KHS2" s="199" t="n"/>
      <c r="KHT2" s="199" t="n"/>
      <c r="KHU2" s="199" t="n"/>
      <c r="KHV2" s="199" t="n"/>
      <c r="KHW2" s="199" t="n"/>
      <c r="KHX2" s="199" t="n"/>
      <c r="KHY2" s="199" t="n"/>
      <c r="KHZ2" s="199" t="n"/>
      <c r="KIA2" s="199" t="n"/>
      <c r="KIB2" s="199" t="n"/>
      <c r="KIC2" s="199" t="n"/>
      <c r="KID2" s="199" t="n"/>
      <c r="KIE2" s="199" t="n"/>
      <c r="KIF2" s="199" t="n"/>
      <c r="KIG2" s="199" t="n"/>
      <c r="KIH2" s="199" t="n"/>
      <c r="KII2" s="199" t="n"/>
      <c r="KIJ2" s="199" t="n"/>
      <c r="KIK2" s="199" t="n"/>
      <c r="KIL2" s="199" t="n"/>
      <c r="KIM2" s="199" t="n"/>
      <c r="KIN2" s="199" t="n"/>
      <c r="KIO2" s="199" t="n"/>
      <c r="KIP2" s="199" t="n"/>
      <c r="KIQ2" s="199" t="n"/>
      <c r="KIR2" s="199" t="n"/>
      <c r="KIS2" s="199" t="n"/>
      <c r="KIT2" s="199" t="n"/>
      <c r="KIU2" s="199" t="n"/>
      <c r="KIV2" s="199" t="n"/>
      <c r="KIW2" s="199" t="n"/>
      <c r="KIX2" s="199" t="n"/>
      <c r="KIY2" s="199" t="n"/>
      <c r="KIZ2" s="199" t="n"/>
      <c r="KJA2" s="199" t="n"/>
      <c r="KJB2" s="199" t="n"/>
      <c r="KJC2" s="199" t="n"/>
      <c r="KJD2" s="199" t="n"/>
      <c r="KJE2" s="199" t="n"/>
      <c r="KJF2" s="199" t="n"/>
      <c r="KJG2" s="199" t="n"/>
      <c r="KJH2" s="199" t="n"/>
      <c r="KJI2" s="199" t="n"/>
      <c r="KJJ2" s="199" t="n"/>
      <c r="KJK2" s="199" t="n"/>
      <c r="KJL2" s="199" t="n"/>
      <c r="KJM2" s="199" t="n"/>
      <c r="KJN2" s="199" t="n"/>
      <c r="KJO2" s="199" t="n"/>
      <c r="KJP2" s="199" t="n"/>
      <c r="KJQ2" s="199" t="n"/>
      <c r="KJR2" s="199" t="n"/>
      <c r="KJS2" s="199" t="n"/>
      <c r="KJT2" s="199" t="n"/>
      <c r="KJU2" s="199" t="n"/>
      <c r="KJV2" s="199" t="n"/>
      <c r="KJW2" s="199" t="n"/>
      <c r="KJX2" s="199" t="n"/>
      <c r="KJY2" s="199" t="n"/>
      <c r="KJZ2" s="199" t="n"/>
      <c r="KKA2" s="199" t="n"/>
      <c r="KKB2" s="199" t="n"/>
      <c r="KKC2" s="199" t="n"/>
      <c r="KKD2" s="199" t="n"/>
      <c r="KKE2" s="199" t="n"/>
      <c r="KKF2" s="199" t="n"/>
      <c r="KKG2" s="199" t="n"/>
      <c r="KKH2" s="199" t="n"/>
      <c r="KKI2" s="199" t="n"/>
      <c r="KKJ2" s="199" t="n"/>
      <c r="KKK2" s="199" t="n"/>
      <c r="KKL2" s="199" t="n"/>
      <c r="KKM2" s="199" t="n"/>
      <c r="KKN2" s="199" t="n"/>
      <c r="KKO2" s="199" t="n"/>
      <c r="KKP2" s="199" t="n"/>
      <c r="KKQ2" s="199" t="n"/>
      <c r="KKR2" s="199" t="n"/>
      <c r="KKS2" s="199" t="n"/>
      <c r="KKT2" s="199" t="n"/>
      <c r="KKU2" s="199" t="n"/>
      <c r="KKV2" s="199" t="n"/>
      <c r="KKW2" s="199" t="n"/>
      <c r="KKX2" s="199" t="n"/>
      <c r="KKY2" s="199" t="n"/>
      <c r="KKZ2" s="199" t="n"/>
      <c r="KLA2" s="199" t="n"/>
      <c r="KLB2" s="199" t="n"/>
      <c r="KLC2" s="199" t="n"/>
      <c r="KLD2" s="199" t="n"/>
      <c r="KLE2" s="199" t="n"/>
      <c r="KLF2" s="199" t="n"/>
      <c r="KLG2" s="199" t="n"/>
      <c r="KLH2" s="199" t="n"/>
      <c r="KLI2" s="199" t="n"/>
      <c r="KLJ2" s="199" t="n"/>
      <c r="KLK2" s="199" t="n"/>
      <c r="KLL2" s="199" t="n"/>
      <c r="KLM2" s="199" t="n"/>
      <c r="KLN2" s="199" t="n"/>
      <c r="KLO2" s="199" t="n"/>
      <c r="KLP2" s="199" t="n"/>
      <c r="KLQ2" s="199" t="n"/>
      <c r="KLR2" s="199" t="n"/>
      <c r="KLS2" s="199" t="n"/>
      <c r="KLT2" s="199" t="n"/>
      <c r="KLU2" s="199" t="n"/>
      <c r="KLV2" s="199" t="n"/>
      <c r="KLW2" s="199" t="n"/>
      <c r="KLX2" s="199" t="n"/>
      <c r="KLY2" s="199" t="n"/>
      <c r="KLZ2" s="199" t="n"/>
      <c r="KMA2" s="199" t="n"/>
      <c r="KMB2" s="199" t="n"/>
      <c r="KMC2" s="199" t="n"/>
      <c r="KMD2" s="199" t="n"/>
      <c r="KME2" s="199" t="n"/>
      <c r="KMF2" s="199" t="n"/>
      <c r="KMG2" s="199" t="n"/>
      <c r="KMH2" s="199" t="n"/>
      <c r="KMI2" s="199" t="n"/>
      <c r="KMJ2" s="199" t="n"/>
      <c r="KMK2" s="199" t="n"/>
      <c r="KML2" s="199" t="n"/>
      <c r="KMM2" s="199" t="n"/>
      <c r="KMN2" s="199" t="n"/>
      <c r="KMO2" s="199" t="n"/>
      <c r="KMP2" s="199" t="n"/>
      <c r="KMQ2" s="199" t="n"/>
      <c r="KMR2" s="199" t="n"/>
      <c r="KMS2" s="199" t="n"/>
      <c r="KMT2" s="199" t="n"/>
      <c r="KMU2" s="199" t="n"/>
      <c r="KMV2" s="199" t="n"/>
      <c r="KMW2" s="199" t="n"/>
      <c r="KMX2" s="199" t="n"/>
      <c r="KMY2" s="199" t="n"/>
      <c r="KMZ2" s="199" t="n"/>
      <c r="KNA2" s="199" t="n"/>
      <c r="KNB2" s="199" t="n"/>
      <c r="KNC2" s="199" t="n"/>
      <c r="KND2" s="199" t="n"/>
      <c r="KNE2" s="199" t="n"/>
      <c r="KNF2" s="199" t="n"/>
      <c r="KNG2" s="199" t="n"/>
      <c r="KNH2" s="199" t="n"/>
      <c r="KNI2" s="199" t="n"/>
      <c r="KNJ2" s="199" t="n"/>
      <c r="KNK2" s="199" t="n"/>
      <c r="KNL2" s="199" t="n"/>
      <c r="KNM2" s="199" t="n"/>
      <c r="KNN2" s="199" t="n"/>
      <c r="KNO2" s="199" t="n"/>
      <c r="KNP2" s="199" t="n"/>
      <c r="KNQ2" s="199" t="n"/>
      <c r="KNR2" s="199" t="n"/>
      <c r="KNS2" s="199" t="n"/>
      <c r="KNT2" s="199" t="n"/>
      <c r="KNU2" s="199" t="n"/>
      <c r="KNV2" s="199" t="n"/>
      <c r="KNW2" s="199" t="n"/>
      <c r="KNX2" s="199" t="n"/>
      <c r="KNY2" s="199" t="n"/>
      <c r="KNZ2" s="199" t="n"/>
      <c r="KOA2" s="199" t="n"/>
      <c r="KOB2" s="199" t="n"/>
      <c r="KOC2" s="199" t="n"/>
      <c r="KOD2" s="199" t="n"/>
      <c r="KOE2" s="199" t="n"/>
      <c r="KOF2" s="199" t="n"/>
      <c r="KOG2" s="199" t="n"/>
      <c r="KOH2" s="199" t="n"/>
      <c r="KOI2" s="199" t="n"/>
      <c r="KOJ2" s="199" t="n"/>
      <c r="KOK2" s="199" t="n"/>
      <c r="KOL2" s="199" t="n"/>
      <c r="KOM2" s="199" t="n"/>
      <c r="KON2" s="199" t="n"/>
      <c r="KOO2" s="199" t="n"/>
      <c r="KOP2" s="199" t="n"/>
      <c r="KOQ2" s="199" t="n"/>
      <c r="KOR2" s="199" t="n"/>
      <c r="KOS2" s="199" t="n"/>
      <c r="KOT2" s="199" t="n"/>
      <c r="KOU2" s="199" t="n"/>
      <c r="KOV2" s="199" t="n"/>
      <c r="KOW2" s="199" t="n"/>
      <c r="KOX2" s="199" t="n"/>
      <c r="KOY2" s="199" t="n"/>
      <c r="KOZ2" s="199" t="n"/>
      <c r="KPA2" s="199" t="n"/>
      <c r="KPB2" s="199" t="n"/>
      <c r="KPC2" s="199" t="n"/>
      <c r="KPD2" s="199" t="n"/>
      <c r="KPE2" s="199" t="n"/>
      <c r="KPF2" s="199" t="n"/>
      <c r="KPG2" s="199" t="n"/>
      <c r="KPH2" s="199" t="n"/>
      <c r="KPI2" s="199" t="n"/>
      <c r="KPJ2" s="199" t="n"/>
      <c r="KPK2" s="199" t="n"/>
      <c r="KPL2" s="199" t="n"/>
      <c r="KPM2" s="199" t="n"/>
      <c r="KPN2" s="199" t="n"/>
      <c r="KPO2" s="199" t="n"/>
      <c r="KPP2" s="199" t="n"/>
      <c r="KPQ2" s="199" t="n"/>
      <c r="KPR2" s="199" t="n"/>
      <c r="KPS2" s="199" t="n"/>
      <c r="KPT2" s="199" t="n"/>
      <c r="KPU2" s="199" t="n"/>
      <c r="KPV2" s="199" t="n"/>
      <c r="KPW2" s="199" t="n"/>
      <c r="KPX2" s="199" t="n"/>
      <c r="KPY2" s="199" t="n"/>
      <c r="KPZ2" s="199" t="n"/>
      <c r="KQA2" s="199" t="n"/>
      <c r="KQB2" s="199" t="n"/>
      <c r="KQC2" s="199" t="n"/>
      <c r="KQD2" s="199" t="n"/>
      <c r="KQE2" s="199" t="n"/>
      <c r="KQF2" s="199" t="n"/>
      <c r="KQG2" s="199" t="n"/>
      <c r="KQH2" s="199" t="n"/>
      <c r="KQI2" s="199" t="n"/>
      <c r="KQJ2" s="199" t="n"/>
      <c r="KQK2" s="199" t="n"/>
      <c r="KQL2" s="199" t="n"/>
      <c r="KQM2" s="199" t="n"/>
      <c r="KQN2" s="199" t="n"/>
      <c r="KQO2" s="199" t="n"/>
      <c r="KQP2" s="199" t="n"/>
      <c r="KQQ2" s="199" t="n"/>
      <c r="KQR2" s="199" t="n"/>
      <c r="KQS2" s="199" t="n"/>
      <c r="KQT2" s="199" t="n"/>
      <c r="KQU2" s="199" t="n"/>
      <c r="KQV2" s="199" t="n"/>
      <c r="KQW2" s="199" t="n"/>
      <c r="KQX2" s="199" t="n"/>
      <c r="KQY2" s="199" t="n"/>
      <c r="KQZ2" s="199" t="n"/>
      <c r="KRA2" s="199" t="n"/>
      <c r="KRB2" s="199" t="n"/>
      <c r="KRC2" s="199" t="n"/>
      <c r="KRD2" s="199" t="n"/>
      <c r="KRE2" s="199" t="n"/>
      <c r="KRF2" s="199" t="n"/>
      <c r="KRG2" s="199" t="n"/>
      <c r="KRH2" s="199" t="n"/>
      <c r="KRI2" s="199" t="n"/>
      <c r="KRJ2" s="199" t="n"/>
      <c r="KRK2" s="199" t="n"/>
      <c r="KRL2" s="199" t="n"/>
      <c r="KRM2" s="199" t="n"/>
      <c r="KRN2" s="199" t="n"/>
      <c r="KRO2" s="199" t="n"/>
      <c r="KRP2" s="199" t="n"/>
      <c r="KRQ2" s="199" t="n"/>
      <c r="KRR2" s="199" t="n"/>
      <c r="KRS2" s="199" t="n"/>
      <c r="KRT2" s="199" t="n"/>
      <c r="KRU2" s="199" t="n"/>
      <c r="KRV2" s="199" t="n"/>
      <c r="KRW2" s="199" t="n"/>
      <c r="KRX2" s="199" t="n"/>
      <c r="KRY2" s="199" t="n"/>
      <c r="KRZ2" s="199" t="n"/>
      <c r="KSA2" s="199" t="n"/>
      <c r="KSB2" s="199" t="n"/>
      <c r="KSC2" s="199" t="n"/>
      <c r="KSD2" s="199" t="n"/>
      <c r="KSE2" s="199" t="n"/>
      <c r="KSF2" s="199" t="n"/>
      <c r="KSG2" s="199" t="n"/>
      <c r="KSH2" s="199" t="n"/>
      <c r="KSI2" s="199" t="n"/>
      <c r="KSJ2" s="199" t="n"/>
      <c r="KSK2" s="199" t="n"/>
      <c r="KSL2" s="199" t="n"/>
      <c r="KSM2" s="199" t="n"/>
      <c r="KSN2" s="199" t="n"/>
      <c r="KSO2" s="199" t="n"/>
      <c r="KSP2" s="199" t="n"/>
      <c r="KSQ2" s="199" t="n"/>
      <c r="KSR2" s="199" t="n"/>
      <c r="KSS2" s="199" t="n"/>
      <c r="KST2" s="199" t="n"/>
      <c r="KSU2" s="199" t="n"/>
      <c r="KSV2" s="199" t="n"/>
      <c r="KSW2" s="199" t="n"/>
      <c r="KSX2" s="199" t="n"/>
      <c r="KSY2" s="199" t="n"/>
      <c r="KSZ2" s="199" t="n"/>
      <c r="KTA2" s="199" t="n"/>
      <c r="KTB2" s="199" t="n"/>
      <c r="KTC2" s="199" t="n"/>
      <c r="KTD2" s="199" t="n"/>
      <c r="KTE2" s="199" t="n"/>
      <c r="KTF2" s="199" t="n"/>
      <c r="KTG2" s="199" t="n"/>
      <c r="KTH2" s="199" t="n"/>
      <c r="KTI2" s="199" t="n"/>
      <c r="KTJ2" s="199" t="n"/>
      <c r="KTK2" s="199" t="n"/>
      <c r="KTL2" s="199" t="n"/>
      <c r="KTM2" s="199" t="n"/>
      <c r="KTN2" s="199" t="n"/>
      <c r="KTO2" s="199" t="n"/>
      <c r="KTP2" s="199" t="n"/>
      <c r="KTQ2" s="199" t="n"/>
      <c r="KTR2" s="199" t="n"/>
      <c r="KTS2" s="199" t="n"/>
      <c r="KTT2" s="199" t="n"/>
      <c r="KTU2" s="199" t="n"/>
      <c r="KTV2" s="199" t="n"/>
      <c r="KTW2" s="199" t="n"/>
      <c r="KTX2" s="199" t="n"/>
      <c r="KTY2" s="199" t="n"/>
      <c r="KTZ2" s="199" t="n"/>
      <c r="KUA2" s="199" t="n"/>
      <c r="KUB2" s="199" t="n"/>
      <c r="KUC2" s="199" t="n"/>
      <c r="KUD2" s="199" t="n"/>
      <c r="KUE2" s="199" t="n"/>
      <c r="KUF2" s="199" t="n"/>
      <c r="KUG2" s="199" t="n"/>
      <c r="KUH2" s="199" t="n"/>
      <c r="KUI2" s="199" t="n"/>
      <c r="KUJ2" s="199" t="n"/>
      <c r="KUK2" s="199" t="n"/>
      <c r="KUL2" s="199" t="n"/>
      <c r="KUM2" s="199" t="n"/>
      <c r="KUN2" s="199" t="n"/>
      <c r="KUO2" s="199" t="n"/>
      <c r="KUP2" s="199" t="n"/>
      <c r="KUQ2" s="199" t="n"/>
      <c r="KUR2" s="199" t="n"/>
      <c r="KUS2" s="199" t="n"/>
      <c r="KUT2" s="199" t="n"/>
      <c r="KUU2" s="199" t="n"/>
      <c r="KUV2" s="199" t="n"/>
      <c r="KUW2" s="199" t="n"/>
      <c r="KUX2" s="199" t="n"/>
      <c r="KUY2" s="199" t="n"/>
      <c r="KUZ2" s="199" t="n"/>
      <c r="KVA2" s="199" t="n"/>
      <c r="KVB2" s="199" t="n"/>
      <c r="KVC2" s="199" t="n"/>
      <c r="KVD2" s="199" t="n"/>
      <c r="KVE2" s="199" t="n"/>
      <c r="KVF2" s="199" t="n"/>
      <c r="KVG2" s="199" t="n"/>
      <c r="KVH2" s="199" t="n"/>
      <c r="KVI2" s="199" t="n"/>
      <c r="KVJ2" s="199" t="n"/>
      <c r="KVK2" s="199" t="n"/>
      <c r="KVL2" s="199" t="n"/>
      <c r="KVM2" s="199" t="n"/>
      <c r="KVN2" s="199" t="n"/>
      <c r="KVO2" s="199" t="n"/>
      <c r="KVP2" s="199" t="n"/>
      <c r="KVQ2" s="199" t="n"/>
      <c r="KVR2" s="199" t="n"/>
      <c r="KVS2" s="199" t="n"/>
      <c r="KVT2" s="199" t="n"/>
      <c r="KVU2" s="199" t="n"/>
      <c r="KVV2" s="199" t="n"/>
      <c r="KVW2" s="199" t="n"/>
      <c r="KVX2" s="199" t="n"/>
      <c r="KVY2" s="199" t="n"/>
      <c r="KVZ2" s="199" t="n"/>
      <c r="KWA2" s="199" t="n"/>
      <c r="KWB2" s="199" t="n"/>
      <c r="KWC2" s="199" t="n"/>
      <c r="KWD2" s="199" t="n"/>
      <c r="KWE2" s="199" t="n"/>
      <c r="KWF2" s="199" t="n"/>
      <c r="KWG2" s="199" t="n"/>
      <c r="KWH2" s="199" t="n"/>
      <c r="KWI2" s="199" t="n"/>
      <c r="KWJ2" s="199" t="n"/>
      <c r="KWK2" s="199" t="n"/>
      <c r="KWL2" s="199" t="n"/>
      <c r="KWM2" s="199" t="n"/>
      <c r="KWN2" s="199" t="n"/>
      <c r="KWO2" s="199" t="n"/>
      <c r="KWP2" s="199" t="n"/>
      <c r="KWQ2" s="199" t="n"/>
      <c r="KWR2" s="199" t="n"/>
      <c r="KWS2" s="199" t="n"/>
      <c r="KWT2" s="199" t="n"/>
      <c r="KWU2" s="199" t="n"/>
      <c r="KWV2" s="199" t="n"/>
      <c r="KWW2" s="199" t="n"/>
      <c r="KWX2" s="199" t="n"/>
      <c r="KWY2" s="199" t="n"/>
      <c r="KWZ2" s="199" t="n"/>
      <c r="KXA2" s="199" t="n"/>
      <c r="KXB2" s="199" t="n"/>
      <c r="KXC2" s="199" t="n"/>
      <c r="KXD2" s="199" t="n"/>
      <c r="KXE2" s="199" t="n"/>
      <c r="KXF2" s="199" t="n"/>
      <c r="KXG2" s="199" t="n"/>
      <c r="KXH2" s="199" t="n"/>
      <c r="KXI2" s="199" t="n"/>
      <c r="KXJ2" s="199" t="n"/>
      <c r="KXK2" s="199" t="n"/>
      <c r="KXL2" s="199" t="n"/>
      <c r="KXM2" s="199" t="n"/>
      <c r="KXN2" s="199" t="n"/>
      <c r="KXO2" s="199" t="n"/>
      <c r="KXP2" s="199" t="n"/>
      <c r="KXQ2" s="199" t="n"/>
      <c r="KXR2" s="199" t="n"/>
      <c r="KXS2" s="199" t="n"/>
      <c r="KXT2" s="199" t="n"/>
      <c r="KXU2" s="199" t="n"/>
      <c r="KXV2" s="199" t="n"/>
      <c r="KXW2" s="199" t="n"/>
      <c r="KXX2" s="199" t="n"/>
      <c r="KXY2" s="199" t="n"/>
      <c r="KXZ2" s="199" t="n"/>
      <c r="KYA2" s="199" t="n"/>
      <c r="KYB2" s="199" t="n"/>
      <c r="KYC2" s="199" t="n"/>
      <c r="KYD2" s="199" t="n"/>
      <c r="KYE2" s="199" t="n"/>
      <c r="KYF2" s="199" t="n"/>
      <c r="KYG2" s="199" t="n"/>
      <c r="KYH2" s="199" t="n"/>
      <c r="KYI2" s="199" t="n"/>
      <c r="KYJ2" s="199" t="n"/>
      <c r="KYK2" s="199" t="n"/>
      <c r="KYL2" s="199" t="n"/>
      <c r="KYM2" s="199" t="n"/>
      <c r="KYN2" s="199" t="n"/>
      <c r="KYO2" s="199" t="n"/>
      <c r="KYP2" s="199" t="n"/>
      <c r="KYQ2" s="199" t="n"/>
      <c r="KYR2" s="199" t="n"/>
      <c r="KYS2" s="199" t="n"/>
      <c r="KYT2" s="199" t="n"/>
      <c r="KYU2" s="199" t="n"/>
      <c r="KYV2" s="199" t="n"/>
      <c r="KYW2" s="199" t="n"/>
      <c r="KYX2" s="199" t="n"/>
      <c r="KYY2" s="199" t="n"/>
      <c r="KYZ2" s="199" t="n"/>
      <c r="KZA2" s="199" t="n"/>
      <c r="KZB2" s="199" t="n"/>
      <c r="KZC2" s="199" t="n"/>
      <c r="KZD2" s="199" t="n"/>
      <c r="KZE2" s="199" t="n"/>
      <c r="KZF2" s="199" t="n"/>
      <c r="KZG2" s="199" t="n"/>
      <c r="KZH2" s="199" t="n"/>
      <c r="KZI2" s="199" t="n"/>
      <c r="KZJ2" s="199" t="n"/>
      <c r="KZK2" s="199" t="n"/>
      <c r="KZL2" s="199" t="n"/>
      <c r="KZM2" s="199" t="n"/>
      <c r="KZN2" s="199" t="n"/>
      <c r="KZO2" s="199" t="n"/>
      <c r="KZP2" s="199" t="n"/>
      <c r="KZQ2" s="199" t="n"/>
      <c r="KZR2" s="199" t="n"/>
      <c r="KZS2" s="199" t="n"/>
      <c r="KZT2" s="199" t="n"/>
      <c r="KZU2" s="199" t="n"/>
      <c r="KZV2" s="199" t="n"/>
      <c r="KZW2" s="199" t="n"/>
      <c r="KZX2" s="199" t="n"/>
      <c r="KZY2" s="199" t="n"/>
      <c r="KZZ2" s="199" t="n"/>
      <c r="LAA2" s="199" t="n"/>
      <c r="LAB2" s="199" t="n"/>
      <c r="LAC2" s="199" t="n"/>
      <c r="LAD2" s="199" t="n"/>
      <c r="LAE2" s="199" t="n"/>
      <c r="LAF2" s="199" t="n"/>
      <c r="LAG2" s="199" t="n"/>
      <c r="LAH2" s="199" t="n"/>
      <c r="LAI2" s="199" t="n"/>
      <c r="LAJ2" s="199" t="n"/>
      <c r="LAK2" s="199" t="n"/>
      <c r="LAL2" s="199" t="n"/>
      <c r="LAM2" s="199" t="n"/>
      <c r="LAN2" s="199" t="n"/>
      <c r="LAO2" s="199" t="n"/>
      <c r="LAP2" s="199" t="n"/>
      <c r="LAQ2" s="199" t="n"/>
      <c r="LAR2" s="199" t="n"/>
      <c r="LAS2" s="199" t="n"/>
      <c r="LAT2" s="199" t="n"/>
      <c r="LAU2" s="199" t="n"/>
      <c r="LAV2" s="199" t="n"/>
      <c r="LAW2" s="199" t="n"/>
      <c r="LAX2" s="199" t="n"/>
      <c r="LAY2" s="199" t="n"/>
      <c r="LAZ2" s="199" t="n"/>
      <c r="LBA2" s="199" t="n"/>
      <c r="LBB2" s="199" t="n"/>
      <c r="LBC2" s="199" t="n"/>
      <c r="LBD2" s="199" t="n"/>
      <c r="LBE2" s="199" t="n"/>
      <c r="LBF2" s="199" t="n"/>
      <c r="LBG2" s="199" t="n"/>
      <c r="LBH2" s="199" t="n"/>
      <c r="LBI2" s="199" t="n"/>
      <c r="LBJ2" s="199" t="n"/>
      <c r="LBK2" s="199" t="n"/>
      <c r="LBL2" s="199" t="n"/>
      <c r="LBM2" s="199" t="n"/>
      <c r="LBN2" s="199" t="n"/>
      <c r="LBO2" s="199" t="n"/>
      <c r="LBP2" s="199" t="n"/>
      <c r="LBQ2" s="199" t="n"/>
      <c r="LBR2" s="199" t="n"/>
      <c r="LBS2" s="199" t="n"/>
      <c r="LBT2" s="199" t="n"/>
      <c r="LBU2" s="199" t="n"/>
      <c r="LBV2" s="199" t="n"/>
      <c r="LBW2" s="199" t="n"/>
      <c r="LBX2" s="199" t="n"/>
      <c r="LBY2" s="199" t="n"/>
      <c r="LBZ2" s="199" t="n"/>
      <c r="LCA2" s="199" t="n"/>
      <c r="LCB2" s="199" t="n"/>
      <c r="LCC2" s="199" t="n"/>
      <c r="LCD2" s="199" t="n"/>
      <c r="LCE2" s="199" t="n"/>
      <c r="LCF2" s="199" t="n"/>
      <c r="LCG2" s="199" t="n"/>
      <c r="LCH2" s="199" t="n"/>
      <c r="LCI2" s="199" t="n"/>
      <c r="LCJ2" s="199" t="n"/>
      <c r="LCK2" s="199" t="n"/>
      <c r="LCL2" s="199" t="n"/>
      <c r="LCM2" s="199" t="n"/>
      <c r="LCN2" s="199" t="n"/>
      <c r="LCO2" s="199" t="n"/>
      <c r="LCP2" s="199" t="n"/>
      <c r="LCQ2" s="199" t="n"/>
      <c r="LCR2" s="199" t="n"/>
      <c r="LCS2" s="199" t="n"/>
      <c r="LCT2" s="199" t="n"/>
      <c r="LCU2" s="199" t="n"/>
      <c r="LCV2" s="199" t="n"/>
      <c r="LCW2" s="199" t="n"/>
      <c r="LCX2" s="199" t="n"/>
      <c r="LCY2" s="199" t="n"/>
      <c r="LCZ2" s="199" t="n"/>
      <c r="LDA2" s="199" t="n"/>
      <c r="LDB2" s="199" t="n"/>
      <c r="LDC2" s="199" t="n"/>
      <c r="LDD2" s="199" t="n"/>
      <c r="LDE2" s="199" t="n"/>
      <c r="LDF2" s="199" t="n"/>
      <c r="LDG2" s="199" t="n"/>
      <c r="LDH2" s="199" t="n"/>
      <c r="LDI2" s="199" t="n"/>
      <c r="LDJ2" s="199" t="n"/>
      <c r="LDK2" s="199" t="n"/>
      <c r="LDL2" s="199" t="n"/>
      <c r="LDM2" s="199" t="n"/>
      <c r="LDN2" s="199" t="n"/>
      <c r="LDO2" s="199" t="n"/>
      <c r="LDP2" s="199" t="n"/>
      <c r="LDQ2" s="199" t="n"/>
      <c r="LDR2" s="199" t="n"/>
      <c r="LDS2" s="199" t="n"/>
      <c r="LDT2" s="199" t="n"/>
      <c r="LDU2" s="199" t="n"/>
      <c r="LDV2" s="199" t="n"/>
      <c r="LDW2" s="199" t="n"/>
      <c r="LDX2" s="199" t="n"/>
      <c r="LDY2" s="199" t="n"/>
      <c r="LDZ2" s="199" t="n"/>
      <c r="LEA2" s="199" t="n"/>
      <c r="LEB2" s="199" t="n"/>
      <c r="LEC2" s="199" t="n"/>
      <c r="LED2" s="199" t="n"/>
      <c r="LEE2" s="199" t="n"/>
      <c r="LEF2" s="199" t="n"/>
      <c r="LEG2" s="199" t="n"/>
      <c r="LEH2" s="199" t="n"/>
      <c r="LEI2" s="199" t="n"/>
      <c r="LEJ2" s="199" t="n"/>
      <c r="LEK2" s="199" t="n"/>
      <c r="LEL2" s="199" t="n"/>
      <c r="LEM2" s="199" t="n"/>
      <c r="LEN2" s="199" t="n"/>
      <c r="LEO2" s="199" t="n"/>
      <c r="LEP2" s="199" t="n"/>
      <c r="LEQ2" s="199" t="n"/>
      <c r="LER2" s="199" t="n"/>
      <c r="LES2" s="199" t="n"/>
      <c r="LET2" s="199" t="n"/>
      <c r="LEU2" s="199" t="n"/>
      <c r="LEV2" s="199" t="n"/>
      <c r="LEW2" s="199" t="n"/>
      <c r="LEX2" s="199" t="n"/>
      <c r="LEY2" s="199" t="n"/>
      <c r="LEZ2" s="199" t="n"/>
      <c r="LFA2" s="199" t="n"/>
      <c r="LFB2" s="199" t="n"/>
      <c r="LFC2" s="199" t="n"/>
      <c r="LFD2" s="199" t="n"/>
      <c r="LFE2" s="199" t="n"/>
      <c r="LFF2" s="199" t="n"/>
      <c r="LFG2" s="199" t="n"/>
      <c r="LFH2" s="199" t="n"/>
      <c r="LFI2" s="199" t="n"/>
      <c r="LFJ2" s="199" t="n"/>
      <c r="LFK2" s="199" t="n"/>
      <c r="LFL2" s="199" t="n"/>
      <c r="LFM2" s="199" t="n"/>
      <c r="LFN2" s="199" t="n"/>
      <c r="LFO2" s="199" t="n"/>
      <c r="LFP2" s="199" t="n"/>
      <c r="LFQ2" s="199" t="n"/>
      <c r="LFR2" s="199" t="n"/>
      <c r="LFS2" s="199" t="n"/>
      <c r="LFT2" s="199" t="n"/>
      <c r="LFU2" s="199" t="n"/>
      <c r="LFV2" s="199" t="n"/>
      <c r="LFW2" s="199" t="n"/>
      <c r="LFX2" s="199" t="n"/>
      <c r="LFY2" s="199" t="n"/>
      <c r="LFZ2" s="199" t="n"/>
      <c r="LGA2" s="199" t="n"/>
      <c r="LGB2" s="199" t="n"/>
      <c r="LGC2" s="199" t="n"/>
      <c r="LGD2" s="199" t="n"/>
      <c r="LGE2" s="199" t="n"/>
      <c r="LGF2" s="199" t="n"/>
      <c r="LGG2" s="199" t="n"/>
      <c r="LGH2" s="199" t="n"/>
      <c r="LGI2" s="199" t="n"/>
      <c r="LGJ2" s="199" t="n"/>
      <c r="LGK2" s="199" t="n"/>
      <c r="LGL2" s="199" t="n"/>
      <c r="LGM2" s="199" t="n"/>
      <c r="LGN2" s="199" t="n"/>
      <c r="LGO2" s="199" t="n"/>
      <c r="LGP2" s="199" t="n"/>
      <c r="LGQ2" s="199" t="n"/>
      <c r="LGR2" s="199" t="n"/>
      <c r="LGS2" s="199" t="n"/>
      <c r="LGT2" s="199" t="n"/>
      <c r="LGU2" s="199" t="n"/>
      <c r="LGV2" s="199" t="n"/>
      <c r="LGW2" s="199" t="n"/>
      <c r="LGX2" s="199" t="n"/>
      <c r="LGY2" s="199" t="n"/>
      <c r="LGZ2" s="199" t="n"/>
      <c r="LHA2" s="199" t="n"/>
      <c r="LHB2" s="199" t="n"/>
      <c r="LHC2" s="199" t="n"/>
      <c r="LHD2" s="199" t="n"/>
      <c r="LHE2" s="199" t="n"/>
      <c r="LHF2" s="199" t="n"/>
      <c r="LHG2" s="199" t="n"/>
      <c r="LHH2" s="199" t="n"/>
      <c r="LHI2" s="199" t="n"/>
      <c r="LHJ2" s="199" t="n"/>
      <c r="LHK2" s="199" t="n"/>
      <c r="LHL2" s="199" t="n"/>
      <c r="LHM2" s="199" t="n"/>
      <c r="LHN2" s="199" t="n"/>
      <c r="LHO2" s="199" t="n"/>
      <c r="LHP2" s="199" t="n"/>
      <c r="LHQ2" s="199" t="n"/>
      <c r="LHR2" s="199" t="n"/>
      <c r="LHS2" s="199" t="n"/>
      <c r="LHT2" s="199" t="n"/>
      <c r="LHU2" s="199" t="n"/>
      <c r="LHV2" s="199" t="n"/>
      <c r="LHW2" s="199" t="n"/>
      <c r="LHX2" s="199" t="n"/>
      <c r="LHY2" s="199" t="n"/>
      <c r="LHZ2" s="199" t="n"/>
      <c r="LIA2" s="199" t="n"/>
      <c r="LIB2" s="199" t="n"/>
      <c r="LIC2" s="199" t="n"/>
      <c r="LID2" s="199" t="n"/>
      <c r="LIE2" s="199" t="n"/>
      <c r="LIF2" s="199" t="n"/>
      <c r="LIG2" s="199" t="n"/>
      <c r="LIH2" s="199" t="n"/>
      <c r="LII2" s="199" t="n"/>
      <c r="LIJ2" s="199" t="n"/>
      <c r="LIK2" s="199" t="n"/>
      <c r="LIL2" s="199" t="n"/>
      <c r="LIM2" s="199" t="n"/>
      <c r="LIN2" s="199" t="n"/>
      <c r="LIO2" s="199" t="n"/>
      <c r="LIP2" s="199" t="n"/>
      <c r="LIQ2" s="199" t="n"/>
      <c r="LIR2" s="199" t="n"/>
      <c r="LIS2" s="199" t="n"/>
      <c r="LIT2" s="199" t="n"/>
      <c r="LIU2" s="199" t="n"/>
      <c r="LIV2" s="199" t="n"/>
      <c r="LIW2" s="199" t="n"/>
      <c r="LIX2" s="199" t="n"/>
      <c r="LIY2" s="199" t="n"/>
      <c r="LIZ2" s="199" t="n"/>
      <c r="LJA2" s="199" t="n"/>
      <c r="LJB2" s="199" t="n"/>
      <c r="LJC2" s="199" t="n"/>
      <c r="LJD2" s="199" t="n"/>
      <c r="LJE2" s="199" t="n"/>
      <c r="LJF2" s="199" t="n"/>
      <c r="LJG2" s="199" t="n"/>
      <c r="LJH2" s="199" t="n"/>
      <c r="LJI2" s="199" t="n"/>
      <c r="LJJ2" s="199" t="n"/>
      <c r="LJK2" s="199" t="n"/>
      <c r="LJL2" s="199" t="n"/>
      <c r="LJM2" s="199" t="n"/>
      <c r="LJN2" s="199" t="n"/>
      <c r="LJO2" s="199" t="n"/>
      <c r="LJP2" s="199" t="n"/>
      <c r="LJQ2" s="199" t="n"/>
      <c r="LJR2" s="199" t="n"/>
      <c r="LJS2" s="199" t="n"/>
      <c r="LJT2" s="199" t="n"/>
      <c r="LJU2" s="199" t="n"/>
      <c r="LJV2" s="199" t="n"/>
      <c r="LJW2" s="199" t="n"/>
      <c r="LJX2" s="199" t="n"/>
      <c r="LJY2" s="199" t="n"/>
      <c r="LJZ2" s="199" t="n"/>
      <c r="LKA2" s="199" t="n"/>
      <c r="LKB2" s="199" t="n"/>
      <c r="LKC2" s="199" t="n"/>
      <c r="LKD2" s="199" t="n"/>
      <c r="LKE2" s="199" t="n"/>
      <c r="LKF2" s="199" t="n"/>
      <c r="LKG2" s="199" t="n"/>
      <c r="LKH2" s="199" t="n"/>
      <c r="LKI2" s="199" t="n"/>
      <c r="LKJ2" s="199" t="n"/>
      <c r="LKK2" s="199" t="n"/>
      <c r="LKL2" s="199" t="n"/>
      <c r="LKM2" s="199" t="n"/>
      <c r="LKN2" s="199" t="n"/>
      <c r="LKO2" s="199" t="n"/>
      <c r="LKP2" s="199" t="n"/>
      <c r="LKQ2" s="199" t="n"/>
      <c r="LKR2" s="199" t="n"/>
      <c r="LKS2" s="199" t="n"/>
      <c r="LKT2" s="199" t="n"/>
      <c r="LKU2" s="199" t="n"/>
      <c r="LKV2" s="199" t="n"/>
      <c r="LKW2" s="199" t="n"/>
      <c r="LKX2" s="199" t="n"/>
      <c r="LKY2" s="199" t="n"/>
      <c r="LKZ2" s="199" t="n"/>
      <c r="LLA2" s="199" t="n"/>
      <c r="LLB2" s="199" t="n"/>
      <c r="LLC2" s="199" t="n"/>
      <c r="LLD2" s="199" t="n"/>
      <c r="LLE2" s="199" t="n"/>
      <c r="LLF2" s="199" t="n"/>
      <c r="LLG2" s="199" t="n"/>
      <c r="LLH2" s="199" t="n"/>
      <c r="LLI2" s="199" t="n"/>
      <c r="LLJ2" s="199" t="n"/>
      <c r="LLK2" s="199" t="n"/>
      <c r="LLL2" s="199" t="n"/>
      <c r="LLM2" s="199" t="n"/>
      <c r="LLN2" s="199" t="n"/>
      <c r="LLO2" s="199" t="n"/>
      <c r="LLP2" s="199" t="n"/>
      <c r="LLQ2" s="199" t="n"/>
      <c r="LLR2" s="199" t="n"/>
      <c r="LLS2" s="199" t="n"/>
      <c r="LLT2" s="199" t="n"/>
      <c r="LLU2" s="199" t="n"/>
      <c r="LLV2" s="199" t="n"/>
      <c r="LLW2" s="199" t="n"/>
      <c r="LLX2" s="199" t="n"/>
      <c r="LLY2" s="199" t="n"/>
      <c r="LLZ2" s="199" t="n"/>
      <c r="LMA2" s="199" t="n"/>
      <c r="LMB2" s="199" t="n"/>
      <c r="LMC2" s="199" t="n"/>
      <c r="LMD2" s="199" t="n"/>
      <c r="LME2" s="199" t="n"/>
      <c r="LMF2" s="199" t="n"/>
      <c r="LMG2" s="199" t="n"/>
      <c r="LMH2" s="199" t="n"/>
      <c r="LMI2" s="199" t="n"/>
      <c r="LMJ2" s="199" t="n"/>
      <c r="LMK2" s="199" t="n"/>
      <c r="LML2" s="199" t="n"/>
      <c r="LMM2" s="199" t="n"/>
      <c r="LMN2" s="199" t="n"/>
      <c r="LMO2" s="199" t="n"/>
      <c r="LMP2" s="199" t="n"/>
      <c r="LMQ2" s="199" t="n"/>
      <c r="LMR2" s="199" t="n"/>
      <c r="LMS2" s="199" t="n"/>
      <c r="LMT2" s="199" t="n"/>
      <c r="LMU2" s="199" t="n"/>
      <c r="LMV2" s="199" t="n"/>
      <c r="LMW2" s="199" t="n"/>
      <c r="LMX2" s="199" t="n"/>
      <c r="LMY2" s="199" t="n"/>
      <c r="LMZ2" s="199" t="n"/>
      <c r="LNA2" s="199" t="n"/>
      <c r="LNB2" s="199" t="n"/>
      <c r="LNC2" s="199" t="n"/>
      <c r="LND2" s="199" t="n"/>
      <c r="LNE2" s="199" t="n"/>
      <c r="LNF2" s="199" t="n"/>
      <c r="LNG2" s="199" t="n"/>
      <c r="LNH2" s="199" t="n"/>
      <c r="LNI2" s="199" t="n"/>
      <c r="LNJ2" s="199" t="n"/>
      <c r="LNK2" s="199" t="n"/>
      <c r="LNL2" s="199" t="n"/>
      <c r="LNM2" s="199" t="n"/>
      <c r="LNN2" s="199" t="n"/>
      <c r="LNO2" s="199" t="n"/>
      <c r="LNP2" s="199" t="n"/>
      <c r="LNQ2" s="199" t="n"/>
      <c r="LNR2" s="199" t="n"/>
      <c r="LNS2" s="199" t="n"/>
      <c r="LNT2" s="199" t="n"/>
      <c r="LNU2" s="199" t="n"/>
      <c r="LNV2" s="199" t="n"/>
      <c r="LNW2" s="199" t="n"/>
      <c r="LNX2" s="199" t="n"/>
      <c r="LNY2" s="199" t="n"/>
      <c r="LNZ2" s="199" t="n"/>
      <c r="LOA2" s="199" t="n"/>
      <c r="LOB2" s="199" t="n"/>
      <c r="LOC2" s="199" t="n"/>
      <c r="LOD2" s="199" t="n"/>
      <c r="LOE2" s="199" t="n"/>
      <c r="LOF2" s="199" t="n"/>
      <c r="LOG2" s="199" t="n"/>
      <c r="LOH2" s="199" t="n"/>
      <c r="LOI2" s="199" t="n"/>
      <c r="LOJ2" s="199" t="n"/>
      <c r="LOK2" s="199" t="n"/>
      <c r="LOL2" s="199" t="n"/>
      <c r="LOM2" s="199" t="n"/>
      <c r="LON2" s="199" t="n"/>
      <c r="LOO2" s="199" t="n"/>
      <c r="LOP2" s="199" t="n"/>
      <c r="LOQ2" s="199" t="n"/>
      <c r="LOR2" s="199" t="n"/>
      <c r="LOS2" s="199" t="n"/>
      <c r="LOT2" s="199" t="n"/>
      <c r="LOU2" s="199" t="n"/>
      <c r="LOV2" s="199" t="n"/>
      <c r="LOW2" s="199" t="n"/>
      <c r="LOX2" s="199" t="n"/>
      <c r="LOY2" s="199" t="n"/>
      <c r="LOZ2" s="199" t="n"/>
      <c r="LPA2" s="199" t="n"/>
      <c r="LPB2" s="199" t="n"/>
      <c r="LPC2" s="199" t="n"/>
      <c r="LPD2" s="199" t="n"/>
      <c r="LPE2" s="199" t="n"/>
      <c r="LPF2" s="199" t="n"/>
      <c r="LPG2" s="199" t="n"/>
      <c r="LPH2" s="199" t="n"/>
      <c r="LPI2" s="199" t="n"/>
      <c r="LPJ2" s="199" t="n"/>
      <c r="LPK2" s="199" t="n"/>
      <c r="LPL2" s="199" t="n"/>
      <c r="LPM2" s="199" t="n"/>
      <c r="LPN2" s="199" t="n"/>
      <c r="LPO2" s="199" t="n"/>
      <c r="LPP2" s="199" t="n"/>
      <c r="LPQ2" s="199" t="n"/>
      <c r="LPR2" s="199" t="n"/>
      <c r="LPS2" s="199" t="n"/>
      <c r="LPT2" s="199" t="n"/>
      <c r="LPU2" s="199" t="n"/>
      <c r="LPV2" s="199" t="n"/>
      <c r="LPW2" s="199" t="n"/>
      <c r="LPX2" s="199" t="n"/>
      <c r="LPY2" s="199" t="n"/>
      <c r="LPZ2" s="199" t="n"/>
      <c r="LQA2" s="199" t="n"/>
      <c r="LQB2" s="199" t="n"/>
      <c r="LQC2" s="199" t="n"/>
      <c r="LQD2" s="199" t="n"/>
      <c r="LQE2" s="199" t="n"/>
      <c r="LQF2" s="199" t="n"/>
      <c r="LQG2" s="199" t="n"/>
      <c r="LQH2" s="199" t="n"/>
      <c r="LQI2" s="199" t="n"/>
      <c r="LQJ2" s="199" t="n"/>
      <c r="LQK2" s="199" t="n"/>
      <c r="LQL2" s="199" t="n"/>
      <c r="LQM2" s="199" t="n"/>
      <c r="LQN2" s="199" t="n"/>
      <c r="LQO2" s="199" t="n"/>
      <c r="LQP2" s="199" t="n"/>
      <c r="LQQ2" s="199" t="n"/>
      <c r="LQR2" s="199" t="n"/>
      <c r="LQS2" s="199" t="n"/>
      <c r="LQT2" s="199" t="n"/>
      <c r="LQU2" s="199" t="n"/>
      <c r="LQV2" s="199" t="n"/>
      <c r="LQW2" s="199" t="n"/>
      <c r="LQX2" s="199" t="n"/>
      <c r="LQY2" s="199" t="n"/>
      <c r="LQZ2" s="199" t="n"/>
      <c r="LRA2" s="199" t="n"/>
      <c r="LRB2" s="199" t="n"/>
      <c r="LRC2" s="199" t="n"/>
      <c r="LRD2" s="199" t="n"/>
      <c r="LRE2" s="199" t="n"/>
      <c r="LRF2" s="199" t="n"/>
      <c r="LRG2" s="199" t="n"/>
      <c r="LRH2" s="199" t="n"/>
      <c r="LRI2" s="199" t="n"/>
      <c r="LRJ2" s="199" t="n"/>
      <c r="LRK2" s="199" t="n"/>
      <c r="LRL2" s="199" t="n"/>
      <c r="LRM2" s="199" t="n"/>
      <c r="LRN2" s="199" t="n"/>
      <c r="LRO2" s="199" t="n"/>
      <c r="LRP2" s="199" t="n"/>
      <c r="LRQ2" s="199" t="n"/>
      <c r="LRR2" s="199" t="n"/>
      <c r="LRS2" s="199" t="n"/>
      <c r="LRT2" s="199" t="n"/>
      <c r="LRU2" s="199" t="n"/>
      <c r="LRV2" s="199" t="n"/>
      <c r="LRW2" s="199" t="n"/>
      <c r="LRX2" s="199" t="n"/>
      <c r="LRY2" s="199" t="n"/>
      <c r="LRZ2" s="199" t="n"/>
      <c r="LSA2" s="199" t="n"/>
      <c r="LSB2" s="199" t="n"/>
      <c r="LSC2" s="199" t="n"/>
      <c r="LSD2" s="199" t="n"/>
      <c r="LSE2" s="199" t="n"/>
      <c r="LSF2" s="199" t="n"/>
      <c r="LSG2" s="199" t="n"/>
      <c r="LSH2" s="199" t="n"/>
      <c r="LSI2" s="199" t="n"/>
      <c r="LSJ2" s="199" t="n"/>
      <c r="LSK2" s="199" t="n"/>
      <c r="LSL2" s="199" t="n"/>
      <c r="LSM2" s="199" t="n"/>
      <c r="LSN2" s="199" t="n"/>
      <c r="LSO2" s="199" t="n"/>
      <c r="LSP2" s="199" t="n"/>
      <c r="LSQ2" s="199" t="n"/>
      <c r="LSR2" s="199" t="n"/>
      <c r="LSS2" s="199" t="n"/>
      <c r="LST2" s="199" t="n"/>
      <c r="LSU2" s="199" t="n"/>
      <c r="LSV2" s="199" t="n"/>
      <c r="LSW2" s="199" t="n"/>
      <c r="LSX2" s="199" t="n"/>
      <c r="LSY2" s="199" t="n"/>
      <c r="LSZ2" s="199" t="n"/>
      <c r="LTA2" s="199" t="n"/>
      <c r="LTB2" s="199" t="n"/>
      <c r="LTC2" s="199" t="n"/>
      <c r="LTD2" s="199" t="n"/>
      <c r="LTE2" s="199" t="n"/>
      <c r="LTF2" s="199" t="n"/>
      <c r="LTG2" s="199" t="n"/>
      <c r="LTH2" s="199" t="n"/>
      <c r="LTI2" s="199" t="n"/>
      <c r="LTJ2" s="199" t="n"/>
      <c r="LTK2" s="199" t="n"/>
      <c r="LTL2" s="199" t="n"/>
      <c r="LTM2" s="199" t="n"/>
      <c r="LTN2" s="199" t="n"/>
      <c r="LTO2" s="199" t="n"/>
      <c r="LTP2" s="199" t="n"/>
      <c r="LTQ2" s="199" t="n"/>
      <c r="LTR2" s="199" t="n"/>
      <c r="LTS2" s="199" t="n"/>
      <c r="LTT2" s="199" t="n"/>
      <c r="LTU2" s="199" t="n"/>
      <c r="LTV2" s="199" t="n"/>
      <c r="LTW2" s="199" t="n"/>
      <c r="LTX2" s="199" t="n"/>
      <c r="LTY2" s="199" t="n"/>
      <c r="LTZ2" s="199" t="n"/>
      <c r="LUA2" s="199" t="n"/>
      <c r="LUB2" s="199" t="n"/>
      <c r="LUC2" s="199" t="n"/>
      <c r="LUD2" s="199" t="n"/>
      <c r="LUE2" s="199" t="n"/>
      <c r="LUF2" s="199" t="n"/>
      <c r="LUG2" s="199" t="n"/>
      <c r="LUH2" s="199" t="n"/>
      <c r="LUI2" s="199" t="n"/>
      <c r="LUJ2" s="199" t="n"/>
      <c r="LUK2" s="199" t="n"/>
      <c r="LUL2" s="199" t="n"/>
      <c r="LUM2" s="199" t="n"/>
      <c r="LUN2" s="199" t="n"/>
      <c r="LUO2" s="199" t="n"/>
      <c r="LUP2" s="199" t="n"/>
      <c r="LUQ2" s="199" t="n"/>
      <c r="LUR2" s="199" t="n"/>
      <c r="LUS2" s="199" t="n"/>
      <c r="LUT2" s="199" t="n"/>
      <c r="LUU2" s="199" t="n"/>
      <c r="LUV2" s="199" t="n"/>
      <c r="LUW2" s="199" t="n"/>
      <c r="LUX2" s="199" t="n"/>
      <c r="LUY2" s="199" t="n"/>
      <c r="LUZ2" s="199" t="n"/>
      <c r="LVA2" s="199" t="n"/>
      <c r="LVB2" s="199" t="n"/>
      <c r="LVC2" s="199" t="n"/>
      <c r="LVD2" s="199" t="n"/>
      <c r="LVE2" s="199" t="n"/>
      <c r="LVF2" s="199" t="n"/>
      <c r="LVG2" s="199" t="n"/>
      <c r="LVH2" s="199" t="n"/>
      <c r="LVI2" s="199" t="n"/>
      <c r="LVJ2" s="199" t="n"/>
      <c r="LVK2" s="199" t="n"/>
      <c r="LVL2" s="199" t="n"/>
      <c r="LVM2" s="199" t="n"/>
      <c r="LVN2" s="199" t="n"/>
      <c r="LVO2" s="199" t="n"/>
      <c r="LVP2" s="199" t="n"/>
      <c r="LVQ2" s="199" t="n"/>
      <c r="LVR2" s="199" t="n"/>
      <c r="LVS2" s="199" t="n"/>
      <c r="LVT2" s="199" t="n"/>
      <c r="LVU2" s="199" t="n"/>
      <c r="LVV2" s="199" t="n"/>
      <c r="LVW2" s="199" t="n"/>
      <c r="LVX2" s="199" t="n"/>
      <c r="LVY2" s="199" t="n"/>
      <c r="LVZ2" s="199" t="n"/>
      <c r="LWA2" s="199" t="n"/>
      <c r="LWB2" s="199" t="n"/>
      <c r="LWC2" s="199" t="n"/>
      <c r="LWD2" s="199" t="n"/>
      <c r="LWE2" s="199" t="n"/>
      <c r="LWF2" s="199" t="n"/>
      <c r="LWG2" s="199" t="n"/>
      <c r="LWH2" s="199" t="n"/>
      <c r="LWI2" s="199" t="n"/>
      <c r="LWJ2" s="199" t="n"/>
      <c r="LWK2" s="199" t="n"/>
      <c r="LWL2" s="199" t="n"/>
      <c r="LWM2" s="199" t="n"/>
      <c r="LWN2" s="199" t="n"/>
      <c r="LWO2" s="199" t="n"/>
      <c r="LWP2" s="199" t="n"/>
      <c r="LWQ2" s="199" t="n"/>
      <c r="LWR2" s="199" t="n"/>
      <c r="LWS2" s="199" t="n"/>
      <c r="LWT2" s="199" t="n"/>
      <c r="LWU2" s="199" t="n"/>
      <c r="LWV2" s="199" t="n"/>
      <c r="LWW2" s="199" t="n"/>
      <c r="LWX2" s="199" t="n"/>
      <c r="LWY2" s="199" t="n"/>
      <c r="LWZ2" s="199" t="n"/>
      <c r="LXA2" s="199" t="n"/>
      <c r="LXB2" s="199" t="n"/>
      <c r="LXC2" s="199" t="n"/>
      <c r="LXD2" s="199" t="n"/>
      <c r="LXE2" s="199" t="n"/>
      <c r="LXF2" s="199" t="n"/>
      <c r="LXG2" s="199" t="n"/>
      <c r="LXH2" s="199" t="n"/>
      <c r="LXI2" s="199" t="n"/>
      <c r="LXJ2" s="199" t="n"/>
      <c r="LXK2" s="199" t="n"/>
      <c r="LXL2" s="199" t="n"/>
      <c r="LXM2" s="199" t="n"/>
      <c r="LXN2" s="199" t="n"/>
      <c r="LXO2" s="199" t="n"/>
      <c r="LXP2" s="199" t="n"/>
      <c r="LXQ2" s="199" t="n"/>
      <c r="LXR2" s="199" t="n"/>
      <c r="LXS2" s="199" t="n"/>
      <c r="LXT2" s="199" t="n"/>
      <c r="LXU2" s="199" t="n"/>
      <c r="LXV2" s="199" t="n"/>
      <c r="LXW2" s="199" t="n"/>
      <c r="LXX2" s="199" t="n"/>
      <c r="LXY2" s="199" t="n"/>
      <c r="LXZ2" s="199" t="n"/>
      <c r="LYA2" s="199" t="n"/>
      <c r="LYB2" s="199" t="n"/>
      <c r="LYC2" s="199" t="n"/>
      <c r="LYD2" s="199" t="n"/>
      <c r="LYE2" s="199" t="n"/>
      <c r="LYF2" s="199" t="n"/>
      <c r="LYG2" s="199" t="n"/>
      <c r="LYH2" s="199" t="n"/>
      <c r="LYI2" s="199" t="n"/>
      <c r="LYJ2" s="199" t="n"/>
      <c r="LYK2" s="199" t="n"/>
      <c r="LYL2" s="199" t="n"/>
      <c r="LYM2" s="199" t="n"/>
      <c r="LYN2" s="199" t="n"/>
      <c r="LYO2" s="199" t="n"/>
      <c r="LYP2" s="199" t="n"/>
      <c r="LYQ2" s="199" t="n"/>
      <c r="LYR2" s="199" t="n"/>
      <c r="LYS2" s="199" t="n"/>
      <c r="LYT2" s="199" t="n"/>
      <c r="LYU2" s="199" t="n"/>
      <c r="LYV2" s="199" t="n"/>
      <c r="LYW2" s="199" t="n"/>
      <c r="LYX2" s="199" t="n"/>
      <c r="LYY2" s="199" t="n"/>
      <c r="LYZ2" s="199" t="n"/>
      <c r="LZA2" s="199" t="n"/>
      <c r="LZB2" s="199" t="n"/>
      <c r="LZC2" s="199" t="n"/>
      <c r="LZD2" s="199" t="n"/>
      <c r="LZE2" s="199" t="n"/>
      <c r="LZF2" s="199" t="n"/>
      <c r="LZG2" s="199" t="n"/>
      <c r="LZH2" s="199" t="n"/>
      <c r="LZI2" s="199" t="n"/>
      <c r="LZJ2" s="199" t="n"/>
      <c r="LZK2" s="199" t="n"/>
      <c r="LZL2" s="199" t="n"/>
      <c r="LZM2" s="199" t="n"/>
      <c r="LZN2" s="199" t="n"/>
      <c r="LZO2" s="199" t="n"/>
      <c r="LZP2" s="199" t="n"/>
      <c r="LZQ2" s="199" t="n"/>
      <c r="LZR2" s="199" t="n"/>
      <c r="LZS2" s="199" t="n"/>
      <c r="LZT2" s="199" t="n"/>
      <c r="LZU2" s="199" t="n"/>
      <c r="LZV2" s="199" t="n"/>
      <c r="LZW2" s="199" t="n"/>
      <c r="LZX2" s="199" t="n"/>
      <c r="LZY2" s="199" t="n"/>
      <c r="LZZ2" s="199" t="n"/>
      <c r="MAA2" s="199" t="n"/>
      <c r="MAB2" s="199" t="n"/>
      <c r="MAC2" s="199" t="n"/>
      <c r="MAD2" s="199" t="n"/>
      <c r="MAE2" s="199" t="n"/>
      <c r="MAF2" s="199" t="n"/>
      <c r="MAG2" s="199" t="n"/>
      <c r="MAH2" s="199" t="n"/>
      <c r="MAI2" s="199" t="n"/>
      <c r="MAJ2" s="199" t="n"/>
      <c r="MAK2" s="199" t="n"/>
      <c r="MAL2" s="199" t="n"/>
      <c r="MAM2" s="199" t="n"/>
      <c r="MAN2" s="199" t="n"/>
      <c r="MAO2" s="199" t="n"/>
      <c r="MAP2" s="199" t="n"/>
      <c r="MAQ2" s="199" t="n"/>
      <c r="MAR2" s="199" t="n"/>
      <c r="MAS2" s="199" t="n"/>
      <c r="MAT2" s="199" t="n"/>
      <c r="MAU2" s="199" t="n"/>
      <c r="MAV2" s="199" t="n"/>
      <c r="MAW2" s="199" t="n"/>
      <c r="MAX2" s="199" t="n"/>
      <c r="MAY2" s="199" t="n"/>
      <c r="MAZ2" s="199" t="n"/>
      <c r="MBA2" s="199" t="n"/>
      <c r="MBB2" s="199" t="n"/>
      <c r="MBC2" s="199" t="n"/>
      <c r="MBD2" s="199" t="n"/>
      <c r="MBE2" s="199" t="n"/>
      <c r="MBF2" s="199" t="n"/>
      <c r="MBG2" s="199" t="n"/>
      <c r="MBH2" s="199" t="n"/>
      <c r="MBI2" s="199" t="n"/>
      <c r="MBJ2" s="199" t="n"/>
      <c r="MBK2" s="199" t="n"/>
      <c r="MBL2" s="199" t="n"/>
      <c r="MBM2" s="199" t="n"/>
      <c r="MBN2" s="199" t="n"/>
      <c r="MBO2" s="199" t="n"/>
      <c r="MBP2" s="199" t="n"/>
      <c r="MBQ2" s="199" t="n"/>
      <c r="MBR2" s="199" t="n"/>
      <c r="MBS2" s="199" t="n"/>
      <c r="MBT2" s="199" t="n"/>
      <c r="MBU2" s="199" t="n"/>
      <c r="MBV2" s="199" t="n"/>
      <c r="MBW2" s="199" t="n"/>
      <c r="MBX2" s="199" t="n"/>
      <c r="MBY2" s="199" t="n"/>
      <c r="MBZ2" s="199" t="n"/>
      <c r="MCA2" s="199" t="n"/>
      <c r="MCB2" s="199" t="n"/>
      <c r="MCC2" s="199" t="n"/>
      <c r="MCD2" s="199" t="n"/>
      <c r="MCE2" s="199" t="n"/>
      <c r="MCF2" s="199" t="n"/>
      <c r="MCG2" s="199" t="n"/>
      <c r="MCH2" s="199" t="n"/>
      <c r="MCI2" s="199" t="n"/>
      <c r="MCJ2" s="199" t="n"/>
      <c r="MCK2" s="199" t="n"/>
      <c r="MCL2" s="199" t="n"/>
      <c r="MCM2" s="199" t="n"/>
      <c r="MCN2" s="199" t="n"/>
      <c r="MCO2" s="199" t="n"/>
      <c r="MCP2" s="199" t="n"/>
      <c r="MCQ2" s="199" t="n"/>
      <c r="MCR2" s="199" t="n"/>
      <c r="MCS2" s="199" t="n"/>
      <c r="MCT2" s="199" t="n"/>
      <c r="MCU2" s="199" t="n"/>
      <c r="MCV2" s="199" t="n"/>
      <c r="MCW2" s="199" t="n"/>
      <c r="MCX2" s="199" t="n"/>
      <c r="MCY2" s="199" t="n"/>
      <c r="MCZ2" s="199" t="n"/>
      <c r="MDA2" s="199" t="n"/>
      <c r="MDB2" s="199" t="n"/>
      <c r="MDC2" s="199" t="n"/>
      <c r="MDD2" s="199" t="n"/>
      <c r="MDE2" s="199" t="n"/>
      <c r="MDF2" s="199" t="n"/>
      <c r="MDG2" s="199" t="n"/>
      <c r="MDH2" s="199" t="n"/>
      <c r="MDI2" s="199" t="n"/>
      <c r="MDJ2" s="199" t="n"/>
      <c r="MDK2" s="199" t="n"/>
      <c r="MDL2" s="199" t="n"/>
      <c r="MDM2" s="199" t="n"/>
      <c r="MDN2" s="199" t="n"/>
      <c r="MDO2" s="199" t="n"/>
      <c r="MDP2" s="199" t="n"/>
      <c r="MDQ2" s="199" t="n"/>
      <c r="MDR2" s="199" t="n"/>
      <c r="MDS2" s="199" t="n"/>
      <c r="MDT2" s="199" t="n"/>
      <c r="MDU2" s="199" t="n"/>
      <c r="MDV2" s="199" t="n"/>
      <c r="MDW2" s="199" t="n"/>
      <c r="MDX2" s="199" t="n"/>
      <c r="MDY2" s="199" t="n"/>
      <c r="MDZ2" s="199" t="n"/>
      <c r="MEA2" s="199" t="n"/>
      <c r="MEB2" s="199" t="n"/>
      <c r="MEC2" s="199" t="n"/>
      <c r="MED2" s="199" t="n"/>
      <c r="MEE2" s="199" t="n"/>
      <c r="MEF2" s="199" t="n"/>
      <c r="MEG2" s="199" t="n"/>
      <c r="MEH2" s="199" t="n"/>
      <c r="MEI2" s="199" t="n"/>
      <c r="MEJ2" s="199" t="n"/>
      <c r="MEK2" s="199" t="n"/>
      <c r="MEL2" s="199" t="n"/>
      <c r="MEM2" s="199" t="n"/>
      <c r="MEN2" s="199" t="n"/>
      <c r="MEO2" s="199" t="n"/>
      <c r="MEP2" s="199" t="n"/>
      <c r="MEQ2" s="199" t="n"/>
      <c r="MER2" s="199" t="n"/>
      <c r="MES2" s="199" t="n"/>
      <c r="MET2" s="199" t="n"/>
      <c r="MEU2" s="199" t="n"/>
      <c r="MEV2" s="199" t="n"/>
      <c r="MEW2" s="199" t="n"/>
      <c r="MEX2" s="199" t="n"/>
      <c r="MEY2" s="199" t="n"/>
      <c r="MEZ2" s="199" t="n"/>
      <c r="MFA2" s="199" t="n"/>
      <c r="MFB2" s="199" t="n"/>
      <c r="MFC2" s="199" t="n"/>
      <c r="MFD2" s="199" t="n"/>
      <c r="MFE2" s="199" t="n"/>
      <c r="MFF2" s="199" t="n"/>
      <c r="MFG2" s="199" t="n"/>
      <c r="MFH2" s="199" t="n"/>
      <c r="MFI2" s="199" t="n"/>
      <c r="MFJ2" s="199" t="n"/>
      <c r="MFK2" s="199" t="n"/>
      <c r="MFL2" s="199" t="n"/>
      <c r="MFM2" s="199" t="n"/>
      <c r="MFN2" s="199" t="n"/>
      <c r="MFO2" s="199" t="n"/>
      <c r="MFP2" s="199" t="n"/>
      <c r="MFQ2" s="199" t="n"/>
      <c r="MFR2" s="199" t="n"/>
      <c r="MFS2" s="199" t="n"/>
      <c r="MFT2" s="199" t="n"/>
      <c r="MFU2" s="199" t="n"/>
      <c r="MFV2" s="199" t="n"/>
      <c r="MFW2" s="199" t="n"/>
      <c r="MFX2" s="199" t="n"/>
      <c r="MFY2" s="199" t="n"/>
      <c r="MFZ2" s="199" t="n"/>
      <c r="MGA2" s="199" t="n"/>
      <c r="MGB2" s="199" t="n"/>
      <c r="MGC2" s="199" t="n"/>
      <c r="MGD2" s="199" t="n"/>
      <c r="MGE2" s="199" t="n"/>
      <c r="MGF2" s="199" t="n"/>
      <c r="MGG2" s="199" t="n"/>
      <c r="MGH2" s="199" t="n"/>
      <c r="MGI2" s="199" t="n"/>
      <c r="MGJ2" s="199" t="n"/>
      <c r="MGK2" s="199" t="n"/>
      <c r="MGL2" s="199" t="n"/>
      <c r="MGM2" s="199" t="n"/>
      <c r="MGN2" s="199" t="n"/>
      <c r="MGO2" s="199" t="n"/>
      <c r="MGP2" s="199" t="n"/>
      <c r="MGQ2" s="199" t="n"/>
      <c r="MGR2" s="199" t="n"/>
      <c r="MGS2" s="199" t="n"/>
      <c r="MGT2" s="199" t="n"/>
      <c r="MGU2" s="199" t="n"/>
      <c r="MGV2" s="199" t="n"/>
      <c r="MGW2" s="199" t="n"/>
      <c r="MGX2" s="199" t="n"/>
      <c r="MGY2" s="199" t="n"/>
      <c r="MGZ2" s="199" t="n"/>
      <c r="MHA2" s="199" t="n"/>
      <c r="MHB2" s="199" t="n"/>
      <c r="MHC2" s="199" t="n"/>
      <c r="MHD2" s="199" t="n"/>
      <c r="MHE2" s="199" t="n"/>
      <c r="MHF2" s="199" t="n"/>
      <c r="MHG2" s="199" t="n"/>
      <c r="MHH2" s="199" t="n"/>
      <c r="MHI2" s="199" t="n"/>
      <c r="MHJ2" s="199" t="n"/>
      <c r="MHK2" s="199" t="n"/>
      <c r="MHL2" s="199" t="n"/>
      <c r="MHM2" s="199" t="n"/>
      <c r="MHN2" s="199" t="n"/>
      <c r="MHO2" s="199" t="n"/>
      <c r="MHP2" s="199" t="n"/>
      <c r="MHQ2" s="199" t="n"/>
      <c r="MHR2" s="199" t="n"/>
      <c r="MHS2" s="199" t="n"/>
      <c r="MHT2" s="199" t="n"/>
      <c r="MHU2" s="199" t="n"/>
      <c r="MHV2" s="199" t="n"/>
      <c r="MHW2" s="199" t="n"/>
      <c r="MHX2" s="199" t="n"/>
      <c r="MHY2" s="199" t="n"/>
      <c r="MHZ2" s="199" t="n"/>
      <c r="MIA2" s="199" t="n"/>
      <c r="MIB2" s="199" t="n"/>
      <c r="MIC2" s="199" t="n"/>
      <c r="MID2" s="199" t="n"/>
      <c r="MIE2" s="199" t="n"/>
      <c r="MIF2" s="199" t="n"/>
      <c r="MIG2" s="199" t="n"/>
      <c r="MIH2" s="199" t="n"/>
      <c r="MII2" s="199" t="n"/>
      <c r="MIJ2" s="199" t="n"/>
      <c r="MIK2" s="199" t="n"/>
      <c r="MIL2" s="199" t="n"/>
      <c r="MIM2" s="199" t="n"/>
      <c r="MIN2" s="199" t="n"/>
      <c r="MIO2" s="199" t="n"/>
      <c r="MIP2" s="199" t="n"/>
      <c r="MIQ2" s="199" t="n"/>
      <c r="MIR2" s="199" t="n"/>
      <c r="MIS2" s="199" t="n"/>
      <c r="MIT2" s="199" t="n"/>
      <c r="MIU2" s="199" t="n"/>
      <c r="MIV2" s="199" t="n"/>
      <c r="MIW2" s="199" t="n"/>
      <c r="MIX2" s="199" t="n"/>
      <c r="MIY2" s="199" t="n"/>
      <c r="MIZ2" s="199" t="n"/>
      <c r="MJA2" s="199" t="n"/>
      <c r="MJB2" s="199" t="n"/>
      <c r="MJC2" s="199" t="n"/>
      <c r="MJD2" s="199" t="n"/>
      <c r="MJE2" s="199" t="n"/>
      <c r="MJF2" s="199" t="n"/>
      <c r="MJG2" s="199" t="n"/>
      <c r="MJH2" s="199" t="n"/>
      <c r="MJI2" s="199" t="n"/>
      <c r="MJJ2" s="199" t="n"/>
      <c r="MJK2" s="199" t="n"/>
      <c r="MJL2" s="199" t="n"/>
      <c r="MJM2" s="199" t="n"/>
      <c r="MJN2" s="199" t="n"/>
      <c r="MJO2" s="199" t="n"/>
      <c r="MJP2" s="199" t="n"/>
      <c r="MJQ2" s="199" t="n"/>
      <c r="MJR2" s="199" t="n"/>
      <c r="MJS2" s="199" t="n"/>
      <c r="MJT2" s="199" t="n"/>
      <c r="MJU2" s="199" t="n"/>
      <c r="MJV2" s="199" t="n"/>
      <c r="MJW2" s="199" t="n"/>
      <c r="MJX2" s="199" t="n"/>
      <c r="MJY2" s="199" t="n"/>
      <c r="MJZ2" s="199" t="n"/>
      <c r="MKA2" s="199" t="n"/>
      <c r="MKB2" s="199" t="n"/>
      <c r="MKC2" s="199" t="n"/>
      <c r="MKD2" s="199" t="n"/>
      <c r="MKE2" s="199" t="n"/>
      <c r="MKF2" s="199" t="n"/>
      <c r="MKG2" s="199" t="n"/>
      <c r="MKH2" s="199" t="n"/>
      <c r="MKI2" s="199" t="n"/>
      <c r="MKJ2" s="199" t="n"/>
      <c r="MKK2" s="199" t="n"/>
      <c r="MKL2" s="199" t="n"/>
      <c r="MKM2" s="199" t="n"/>
      <c r="MKN2" s="199" t="n"/>
      <c r="MKO2" s="199" t="n"/>
      <c r="MKP2" s="199" t="n"/>
      <c r="MKQ2" s="199" t="n"/>
      <c r="MKR2" s="199" t="n"/>
      <c r="MKS2" s="199" t="n"/>
      <c r="MKT2" s="199" t="n"/>
      <c r="MKU2" s="199" t="n"/>
      <c r="MKV2" s="199" t="n"/>
      <c r="MKW2" s="199" t="n"/>
      <c r="MKX2" s="199" t="n"/>
      <c r="MKY2" s="199" t="n"/>
      <c r="MKZ2" s="199" t="n"/>
      <c r="MLA2" s="199" t="n"/>
      <c r="MLB2" s="199" t="n"/>
      <c r="MLC2" s="199" t="n"/>
      <c r="MLD2" s="199" t="n"/>
      <c r="MLE2" s="199" t="n"/>
      <c r="MLF2" s="199" t="n"/>
      <c r="MLG2" s="199" t="n"/>
      <c r="MLH2" s="199" t="n"/>
      <c r="MLI2" s="199" t="n"/>
      <c r="MLJ2" s="199" t="n"/>
      <c r="MLK2" s="199" t="n"/>
      <c r="MLL2" s="199" t="n"/>
      <c r="MLM2" s="199" t="n"/>
      <c r="MLN2" s="199" t="n"/>
      <c r="MLO2" s="199" t="n"/>
      <c r="MLP2" s="199" t="n"/>
      <c r="MLQ2" s="199" t="n"/>
      <c r="MLR2" s="199" t="n"/>
      <c r="MLS2" s="199" t="n"/>
      <c r="MLT2" s="199" t="n"/>
      <c r="MLU2" s="199" t="n"/>
      <c r="MLV2" s="199" t="n"/>
      <c r="MLW2" s="199" t="n"/>
      <c r="MLX2" s="199" t="n"/>
      <c r="MLY2" s="199" t="n"/>
      <c r="MLZ2" s="199" t="n"/>
      <c r="MMA2" s="199" t="n"/>
      <c r="MMB2" s="199" t="n"/>
      <c r="MMC2" s="199" t="n"/>
      <c r="MMD2" s="199" t="n"/>
      <c r="MME2" s="199" t="n"/>
      <c r="MMF2" s="199" t="n"/>
      <c r="MMG2" s="199" t="n"/>
      <c r="MMH2" s="199" t="n"/>
      <c r="MMI2" s="199" t="n"/>
      <c r="MMJ2" s="199" t="n"/>
      <c r="MMK2" s="199" t="n"/>
      <c r="MML2" s="199" t="n"/>
      <c r="MMM2" s="199" t="n"/>
      <c r="MMN2" s="199" t="n"/>
      <c r="MMO2" s="199" t="n"/>
      <c r="MMP2" s="199" t="n"/>
      <c r="MMQ2" s="199" t="n"/>
      <c r="MMR2" s="199" t="n"/>
      <c r="MMS2" s="199" t="n"/>
      <c r="MMT2" s="199" t="n"/>
      <c r="MMU2" s="199" t="n"/>
      <c r="MMV2" s="199" t="n"/>
      <c r="MMW2" s="199" t="n"/>
      <c r="MMX2" s="199" t="n"/>
      <c r="MMY2" s="199" t="n"/>
      <c r="MMZ2" s="199" t="n"/>
      <c r="MNA2" s="199" t="n"/>
      <c r="MNB2" s="199" t="n"/>
      <c r="MNC2" s="199" t="n"/>
      <c r="MND2" s="199" t="n"/>
      <c r="MNE2" s="199" t="n"/>
      <c r="MNF2" s="199" t="n"/>
      <c r="MNG2" s="199" t="n"/>
      <c r="MNH2" s="199" t="n"/>
      <c r="MNI2" s="199" t="n"/>
      <c r="MNJ2" s="199" t="n"/>
      <c r="MNK2" s="199" t="n"/>
      <c r="MNL2" s="199" t="n"/>
      <c r="MNM2" s="199" t="n"/>
      <c r="MNN2" s="199" t="n"/>
      <c r="MNO2" s="199" t="n"/>
      <c r="MNP2" s="199" t="n"/>
      <c r="MNQ2" s="199" t="n"/>
      <c r="MNR2" s="199" t="n"/>
      <c r="MNS2" s="199" t="n"/>
      <c r="MNT2" s="199" t="n"/>
      <c r="MNU2" s="199" t="n"/>
      <c r="MNV2" s="199" t="n"/>
      <c r="MNW2" s="199" t="n"/>
      <c r="MNX2" s="199" t="n"/>
      <c r="MNY2" s="199" t="n"/>
      <c r="MNZ2" s="199" t="n"/>
      <c r="MOA2" s="199" t="n"/>
      <c r="MOB2" s="199" t="n"/>
      <c r="MOC2" s="199" t="n"/>
      <c r="MOD2" s="199" t="n"/>
      <c r="MOE2" s="199" t="n"/>
      <c r="MOF2" s="199" t="n"/>
      <c r="MOG2" s="199" t="n"/>
      <c r="MOH2" s="199" t="n"/>
      <c r="MOI2" s="199" t="n"/>
      <c r="MOJ2" s="199" t="n"/>
      <c r="MOK2" s="199" t="n"/>
      <c r="MOL2" s="199" t="n"/>
      <c r="MOM2" s="199" t="n"/>
      <c r="MON2" s="199" t="n"/>
      <c r="MOO2" s="199" t="n"/>
      <c r="MOP2" s="199" t="n"/>
      <c r="MOQ2" s="199" t="n"/>
      <c r="MOR2" s="199" t="n"/>
      <c r="MOS2" s="199" t="n"/>
      <c r="MOT2" s="199" t="n"/>
      <c r="MOU2" s="199" t="n"/>
      <c r="MOV2" s="199" t="n"/>
      <c r="MOW2" s="199" t="n"/>
      <c r="MOX2" s="199" t="n"/>
      <c r="MOY2" s="199" t="n"/>
      <c r="MOZ2" s="199" t="n"/>
      <c r="MPA2" s="199" t="n"/>
      <c r="MPB2" s="199" t="n"/>
      <c r="MPC2" s="199" t="n"/>
      <c r="MPD2" s="199" t="n"/>
      <c r="MPE2" s="199" t="n"/>
      <c r="MPF2" s="199" t="n"/>
      <c r="MPG2" s="199" t="n"/>
      <c r="MPH2" s="199" t="n"/>
      <c r="MPI2" s="199" t="n"/>
      <c r="MPJ2" s="199" t="n"/>
      <c r="MPK2" s="199" t="n"/>
      <c r="MPL2" s="199" t="n"/>
      <c r="MPM2" s="199" t="n"/>
      <c r="MPN2" s="199" t="n"/>
      <c r="MPO2" s="199" t="n"/>
      <c r="MPP2" s="199" t="n"/>
      <c r="MPQ2" s="199" t="n"/>
      <c r="MPR2" s="199" t="n"/>
      <c r="MPS2" s="199" t="n"/>
      <c r="MPT2" s="199" t="n"/>
      <c r="MPU2" s="199" t="n"/>
      <c r="MPV2" s="199" t="n"/>
      <c r="MPW2" s="199" t="n"/>
      <c r="MPX2" s="199" t="n"/>
      <c r="MPY2" s="199" t="n"/>
      <c r="MPZ2" s="199" t="n"/>
      <c r="MQA2" s="199" t="n"/>
      <c r="MQB2" s="199" t="n"/>
      <c r="MQC2" s="199" t="n"/>
      <c r="MQD2" s="199" t="n"/>
      <c r="MQE2" s="199" t="n"/>
      <c r="MQF2" s="199" t="n"/>
      <c r="MQG2" s="199" t="n"/>
      <c r="MQH2" s="199" t="n"/>
      <c r="MQI2" s="199" t="n"/>
      <c r="MQJ2" s="199" t="n"/>
      <c r="MQK2" s="199" t="n"/>
      <c r="MQL2" s="199" t="n"/>
      <c r="MQM2" s="199" t="n"/>
      <c r="MQN2" s="199" t="n"/>
      <c r="MQO2" s="199" t="n"/>
      <c r="MQP2" s="199" t="n"/>
      <c r="MQQ2" s="199" t="n"/>
      <c r="MQR2" s="199" t="n"/>
      <c r="MQS2" s="199" t="n"/>
      <c r="MQT2" s="199" t="n"/>
      <c r="MQU2" s="199" t="n"/>
      <c r="MQV2" s="199" t="n"/>
      <c r="MQW2" s="199" t="n"/>
      <c r="MQX2" s="199" t="n"/>
      <c r="MQY2" s="199" t="n"/>
      <c r="MQZ2" s="199" t="n"/>
      <c r="MRA2" s="199" t="n"/>
      <c r="MRB2" s="199" t="n"/>
      <c r="MRC2" s="199" t="n"/>
      <c r="MRD2" s="199" t="n"/>
      <c r="MRE2" s="199" t="n"/>
      <c r="MRF2" s="199" t="n"/>
      <c r="MRG2" s="199" t="n"/>
      <c r="MRH2" s="199" t="n"/>
      <c r="MRI2" s="199" t="n"/>
      <c r="MRJ2" s="199" t="n"/>
      <c r="MRK2" s="199" t="n"/>
      <c r="MRL2" s="199" t="n"/>
      <c r="MRM2" s="199" t="n"/>
      <c r="MRN2" s="199" t="n"/>
      <c r="MRO2" s="199" t="n"/>
      <c r="MRP2" s="199" t="n"/>
      <c r="MRQ2" s="199" t="n"/>
      <c r="MRR2" s="199" t="n"/>
      <c r="MRS2" s="199" t="n"/>
      <c r="MRT2" s="199" t="n"/>
      <c r="MRU2" s="199" t="n"/>
      <c r="MRV2" s="199" t="n"/>
      <c r="MRW2" s="199" t="n"/>
      <c r="MRX2" s="199" t="n"/>
      <c r="MRY2" s="199" t="n"/>
      <c r="MRZ2" s="199" t="n"/>
      <c r="MSA2" s="199" t="n"/>
      <c r="MSB2" s="199" t="n"/>
      <c r="MSC2" s="199" t="n"/>
      <c r="MSD2" s="199" t="n"/>
      <c r="MSE2" s="199" t="n"/>
      <c r="MSF2" s="199" t="n"/>
      <c r="MSG2" s="199" t="n"/>
      <c r="MSH2" s="199" t="n"/>
      <c r="MSI2" s="199" t="n"/>
      <c r="MSJ2" s="199" t="n"/>
      <c r="MSK2" s="199" t="n"/>
      <c r="MSL2" s="199" t="n"/>
      <c r="MSM2" s="199" t="n"/>
      <c r="MSN2" s="199" t="n"/>
      <c r="MSO2" s="199" t="n"/>
      <c r="MSP2" s="199" t="n"/>
      <c r="MSQ2" s="199" t="n"/>
      <c r="MSR2" s="199" t="n"/>
      <c r="MSS2" s="199" t="n"/>
      <c r="MST2" s="199" t="n"/>
      <c r="MSU2" s="199" t="n"/>
      <c r="MSV2" s="199" t="n"/>
      <c r="MSW2" s="199" t="n"/>
      <c r="MSX2" s="199" t="n"/>
      <c r="MSY2" s="199" t="n"/>
      <c r="MSZ2" s="199" t="n"/>
      <c r="MTA2" s="199" t="n"/>
      <c r="MTB2" s="199" t="n"/>
      <c r="MTC2" s="199" t="n"/>
      <c r="MTD2" s="199" t="n"/>
      <c r="MTE2" s="199" t="n"/>
      <c r="MTF2" s="199" t="n"/>
      <c r="MTG2" s="199" t="n"/>
      <c r="MTH2" s="199" t="n"/>
      <c r="MTI2" s="199" t="n"/>
      <c r="MTJ2" s="199" t="n"/>
      <c r="MTK2" s="199" t="n"/>
      <c r="MTL2" s="199" t="n"/>
      <c r="MTM2" s="199" t="n"/>
      <c r="MTN2" s="199" t="n"/>
      <c r="MTO2" s="199" t="n"/>
      <c r="MTP2" s="199" t="n"/>
      <c r="MTQ2" s="199" t="n"/>
      <c r="MTR2" s="199" t="n"/>
      <c r="MTS2" s="199" t="n"/>
      <c r="MTT2" s="199" t="n"/>
      <c r="MTU2" s="199" t="n"/>
      <c r="MTV2" s="199" t="n"/>
      <c r="MTW2" s="199" t="n"/>
      <c r="MTX2" s="199" t="n"/>
      <c r="MTY2" s="199" t="n"/>
      <c r="MTZ2" s="199" t="n"/>
      <c r="MUA2" s="199" t="n"/>
      <c r="MUB2" s="199" t="n"/>
      <c r="MUC2" s="199" t="n"/>
      <c r="MUD2" s="199" t="n"/>
      <c r="MUE2" s="199" t="n"/>
      <c r="MUF2" s="199" t="n"/>
      <c r="MUG2" s="199" t="n"/>
      <c r="MUH2" s="199" t="n"/>
      <c r="MUI2" s="199" t="n"/>
      <c r="MUJ2" s="199" t="n"/>
      <c r="MUK2" s="199" t="n"/>
      <c r="MUL2" s="199" t="n"/>
      <c r="MUM2" s="199" t="n"/>
      <c r="MUN2" s="199" t="n"/>
      <c r="MUO2" s="199" t="n"/>
      <c r="MUP2" s="199" t="n"/>
      <c r="MUQ2" s="199" t="n"/>
      <c r="MUR2" s="199" t="n"/>
      <c r="MUS2" s="199" t="n"/>
      <c r="MUT2" s="199" t="n"/>
      <c r="MUU2" s="199" t="n"/>
      <c r="MUV2" s="199" t="n"/>
      <c r="MUW2" s="199" t="n"/>
      <c r="MUX2" s="199" t="n"/>
      <c r="MUY2" s="199" t="n"/>
      <c r="MUZ2" s="199" t="n"/>
      <c r="MVA2" s="199" t="n"/>
      <c r="MVB2" s="199" t="n"/>
      <c r="MVC2" s="199" t="n"/>
      <c r="MVD2" s="199" t="n"/>
      <c r="MVE2" s="199" t="n"/>
      <c r="MVF2" s="199" t="n"/>
      <c r="MVG2" s="199" t="n"/>
      <c r="MVH2" s="199" t="n"/>
      <c r="MVI2" s="199" t="n"/>
      <c r="MVJ2" s="199" t="n"/>
      <c r="MVK2" s="199" t="n"/>
      <c r="MVL2" s="199" t="n"/>
      <c r="MVM2" s="199" t="n"/>
      <c r="MVN2" s="199" t="n"/>
      <c r="MVO2" s="199" t="n"/>
      <c r="MVP2" s="199" t="n"/>
      <c r="MVQ2" s="199" t="n"/>
      <c r="MVR2" s="199" t="n"/>
      <c r="MVS2" s="199" t="n"/>
      <c r="MVT2" s="199" t="n"/>
      <c r="MVU2" s="199" t="n"/>
      <c r="MVV2" s="199" t="n"/>
      <c r="MVW2" s="199" t="n"/>
      <c r="MVX2" s="199" t="n"/>
      <c r="MVY2" s="199" t="n"/>
      <c r="MVZ2" s="199" t="n"/>
      <c r="MWA2" s="199" t="n"/>
      <c r="MWB2" s="199" t="n"/>
      <c r="MWC2" s="199" t="n"/>
      <c r="MWD2" s="199" t="n"/>
      <c r="MWE2" s="199" t="n"/>
      <c r="MWF2" s="199" t="n"/>
      <c r="MWG2" s="199" t="n"/>
      <c r="MWH2" s="199" t="n"/>
      <c r="MWI2" s="199" t="n"/>
      <c r="MWJ2" s="199" t="n"/>
      <c r="MWK2" s="199" t="n"/>
      <c r="MWL2" s="199" t="n"/>
      <c r="MWM2" s="199" t="n"/>
      <c r="MWN2" s="199" t="n"/>
      <c r="MWO2" s="199" t="n"/>
      <c r="MWP2" s="199" t="n"/>
      <c r="MWQ2" s="199" t="n"/>
      <c r="MWR2" s="199" t="n"/>
      <c r="MWS2" s="199" t="n"/>
      <c r="MWT2" s="199" t="n"/>
      <c r="MWU2" s="199" t="n"/>
      <c r="MWV2" s="199" t="n"/>
      <c r="MWW2" s="199" t="n"/>
      <c r="MWX2" s="199" t="n"/>
      <c r="MWY2" s="199" t="n"/>
      <c r="MWZ2" s="199" t="n"/>
      <c r="MXA2" s="199" t="n"/>
      <c r="MXB2" s="199" t="n"/>
      <c r="MXC2" s="199" t="n"/>
      <c r="MXD2" s="199" t="n"/>
      <c r="MXE2" s="199" t="n"/>
      <c r="MXF2" s="199" t="n"/>
      <c r="MXG2" s="199" t="n"/>
      <c r="MXH2" s="199" t="n"/>
      <c r="MXI2" s="199" t="n"/>
      <c r="MXJ2" s="199" t="n"/>
      <c r="MXK2" s="199" t="n"/>
      <c r="MXL2" s="199" t="n"/>
      <c r="MXM2" s="199" t="n"/>
      <c r="MXN2" s="199" t="n"/>
      <c r="MXO2" s="199" t="n"/>
      <c r="MXP2" s="199" t="n"/>
      <c r="MXQ2" s="199" t="n"/>
      <c r="MXR2" s="199" t="n"/>
      <c r="MXS2" s="199" t="n"/>
      <c r="MXT2" s="199" t="n"/>
      <c r="MXU2" s="199" t="n"/>
      <c r="MXV2" s="199" t="n"/>
      <c r="MXW2" s="199" t="n"/>
      <c r="MXX2" s="199" t="n"/>
      <c r="MXY2" s="199" t="n"/>
      <c r="MXZ2" s="199" t="n"/>
      <c r="MYA2" s="199" t="n"/>
      <c r="MYB2" s="199" t="n"/>
      <c r="MYC2" s="199" t="n"/>
      <c r="MYD2" s="199" t="n"/>
      <c r="MYE2" s="199" t="n"/>
      <c r="MYF2" s="199" t="n"/>
      <c r="MYG2" s="199" t="n"/>
      <c r="MYH2" s="199" t="n"/>
      <c r="MYI2" s="199" t="n"/>
      <c r="MYJ2" s="199" t="n"/>
      <c r="MYK2" s="199" t="n"/>
      <c r="MYL2" s="199" t="n"/>
      <c r="MYM2" s="199" t="n"/>
      <c r="MYN2" s="199" t="n"/>
      <c r="MYO2" s="199" t="n"/>
      <c r="MYP2" s="199" t="n"/>
      <c r="MYQ2" s="199" t="n"/>
      <c r="MYR2" s="199" t="n"/>
      <c r="MYS2" s="199" t="n"/>
      <c r="MYT2" s="199" t="n"/>
      <c r="MYU2" s="199" t="n"/>
      <c r="MYV2" s="199" t="n"/>
      <c r="MYW2" s="199" t="n"/>
      <c r="MYX2" s="199" t="n"/>
      <c r="MYY2" s="199" t="n"/>
      <c r="MYZ2" s="199" t="n"/>
      <c r="MZA2" s="199" t="n"/>
      <c r="MZB2" s="199" t="n"/>
      <c r="MZC2" s="199" t="n"/>
      <c r="MZD2" s="199" t="n"/>
      <c r="MZE2" s="199" t="n"/>
      <c r="MZF2" s="199" t="n"/>
      <c r="MZG2" s="199" t="n"/>
      <c r="MZH2" s="199" t="n"/>
      <c r="MZI2" s="199" t="n"/>
      <c r="MZJ2" s="199" t="n"/>
      <c r="MZK2" s="199" t="n"/>
      <c r="MZL2" s="199" t="n"/>
      <c r="MZM2" s="199" t="n"/>
      <c r="MZN2" s="199" t="n"/>
      <c r="MZO2" s="199" t="n"/>
      <c r="MZP2" s="199" t="n"/>
      <c r="MZQ2" s="199" t="n"/>
      <c r="MZR2" s="199" t="n"/>
      <c r="MZS2" s="199" t="n"/>
      <c r="MZT2" s="199" t="n"/>
      <c r="MZU2" s="199" t="n"/>
      <c r="MZV2" s="199" t="n"/>
      <c r="MZW2" s="199" t="n"/>
      <c r="MZX2" s="199" t="n"/>
      <c r="MZY2" s="199" t="n"/>
      <c r="MZZ2" s="199" t="n"/>
      <c r="NAA2" s="199" t="n"/>
      <c r="NAB2" s="199" t="n"/>
      <c r="NAC2" s="199" t="n"/>
      <c r="NAD2" s="199" t="n"/>
      <c r="NAE2" s="199" t="n"/>
      <c r="NAF2" s="199" t="n"/>
      <c r="NAG2" s="199" t="n"/>
      <c r="NAH2" s="199" t="n"/>
      <c r="NAI2" s="199" t="n"/>
      <c r="NAJ2" s="199" t="n"/>
      <c r="NAK2" s="199" t="n"/>
      <c r="NAL2" s="199" t="n"/>
      <c r="NAM2" s="199" t="n"/>
      <c r="NAN2" s="199" t="n"/>
      <c r="NAO2" s="199" t="n"/>
      <c r="NAP2" s="199" t="n"/>
      <c r="NAQ2" s="199" t="n"/>
      <c r="NAR2" s="199" t="n"/>
      <c r="NAS2" s="199" t="n"/>
      <c r="NAT2" s="199" t="n"/>
      <c r="NAU2" s="199" t="n"/>
      <c r="NAV2" s="199" t="n"/>
      <c r="NAW2" s="199" t="n"/>
      <c r="NAX2" s="199" t="n"/>
      <c r="NAY2" s="199" t="n"/>
      <c r="NAZ2" s="199" t="n"/>
      <c r="NBA2" s="199" t="n"/>
      <c r="NBB2" s="199" t="n"/>
      <c r="NBC2" s="199" t="n"/>
      <c r="NBD2" s="199" t="n"/>
      <c r="NBE2" s="199" t="n"/>
      <c r="NBF2" s="199" t="n"/>
      <c r="NBG2" s="199" t="n"/>
      <c r="NBH2" s="199" t="n"/>
      <c r="NBI2" s="199" t="n"/>
      <c r="NBJ2" s="199" t="n"/>
      <c r="NBK2" s="199" t="n"/>
      <c r="NBL2" s="199" t="n"/>
      <c r="NBM2" s="199" t="n"/>
      <c r="NBN2" s="199" t="n"/>
      <c r="NBO2" s="199" t="n"/>
      <c r="NBP2" s="199" t="n"/>
      <c r="NBQ2" s="199" t="n"/>
      <c r="NBR2" s="199" t="n"/>
      <c r="NBS2" s="199" t="n"/>
      <c r="NBT2" s="199" t="n"/>
      <c r="NBU2" s="199" t="n"/>
      <c r="NBV2" s="199" t="n"/>
      <c r="NBW2" s="199" t="n"/>
      <c r="NBX2" s="199" t="n"/>
      <c r="NBY2" s="199" t="n"/>
      <c r="NBZ2" s="199" t="n"/>
      <c r="NCA2" s="199" t="n"/>
      <c r="NCB2" s="199" t="n"/>
      <c r="NCC2" s="199" t="n"/>
      <c r="NCD2" s="199" t="n"/>
      <c r="NCE2" s="199" t="n"/>
      <c r="NCF2" s="199" t="n"/>
      <c r="NCG2" s="199" t="n"/>
      <c r="NCH2" s="199" t="n"/>
      <c r="NCI2" s="199" t="n"/>
      <c r="NCJ2" s="199" t="n"/>
      <c r="NCK2" s="199" t="n"/>
      <c r="NCL2" s="199" t="n"/>
      <c r="NCM2" s="199" t="n"/>
      <c r="NCN2" s="199" t="n"/>
      <c r="NCO2" s="199" t="n"/>
      <c r="NCP2" s="199" t="n"/>
      <c r="NCQ2" s="199" t="n"/>
      <c r="NCR2" s="199" t="n"/>
      <c r="NCS2" s="199" t="n"/>
      <c r="NCT2" s="199" t="n"/>
      <c r="NCU2" s="199" t="n"/>
      <c r="NCV2" s="199" t="n"/>
      <c r="NCW2" s="199" t="n"/>
      <c r="NCX2" s="199" t="n"/>
      <c r="NCY2" s="199" t="n"/>
      <c r="NCZ2" s="199" t="n"/>
      <c r="NDA2" s="199" t="n"/>
      <c r="NDB2" s="199" t="n"/>
      <c r="NDC2" s="199" t="n"/>
      <c r="NDD2" s="199" t="n"/>
      <c r="NDE2" s="199" t="n"/>
      <c r="NDF2" s="199" t="n"/>
      <c r="NDG2" s="199" t="n"/>
      <c r="NDH2" s="199" t="n"/>
      <c r="NDI2" s="199" t="n"/>
      <c r="NDJ2" s="199" t="n"/>
      <c r="NDK2" s="199" t="n"/>
      <c r="NDL2" s="199" t="n"/>
      <c r="NDM2" s="199" t="n"/>
      <c r="NDN2" s="199" t="n"/>
      <c r="NDO2" s="199" t="n"/>
      <c r="NDP2" s="199" t="n"/>
      <c r="NDQ2" s="199" t="n"/>
      <c r="NDR2" s="199" t="n"/>
      <c r="NDS2" s="199" t="n"/>
      <c r="NDT2" s="199" t="n"/>
      <c r="NDU2" s="199" t="n"/>
      <c r="NDV2" s="199" t="n"/>
      <c r="NDW2" s="199" t="n"/>
      <c r="NDX2" s="199" t="n"/>
      <c r="NDY2" s="199" t="n"/>
      <c r="NDZ2" s="199" t="n"/>
      <c r="NEA2" s="199" t="n"/>
      <c r="NEB2" s="199" t="n"/>
      <c r="NEC2" s="199" t="n"/>
      <c r="NED2" s="199" t="n"/>
      <c r="NEE2" s="199" t="n"/>
      <c r="NEF2" s="199" t="n"/>
      <c r="NEG2" s="199" t="n"/>
      <c r="NEH2" s="199" t="n"/>
      <c r="NEI2" s="199" t="n"/>
      <c r="NEJ2" s="199" t="n"/>
      <c r="NEK2" s="199" t="n"/>
      <c r="NEL2" s="199" t="n"/>
      <c r="NEM2" s="199" t="n"/>
      <c r="NEN2" s="199" t="n"/>
      <c r="NEO2" s="199" t="n"/>
      <c r="NEP2" s="199" t="n"/>
      <c r="NEQ2" s="199" t="n"/>
      <c r="NER2" s="199" t="n"/>
      <c r="NES2" s="199" t="n"/>
      <c r="NET2" s="199" t="n"/>
      <c r="NEU2" s="199" t="n"/>
      <c r="NEV2" s="199" t="n"/>
      <c r="NEW2" s="199" t="n"/>
      <c r="NEX2" s="199" t="n"/>
      <c r="NEY2" s="199" t="n"/>
      <c r="NEZ2" s="199" t="n"/>
      <c r="NFA2" s="199" t="n"/>
      <c r="NFB2" s="199" t="n"/>
      <c r="NFC2" s="199" t="n"/>
      <c r="NFD2" s="199" t="n"/>
      <c r="NFE2" s="199" t="n"/>
      <c r="NFF2" s="199" t="n"/>
      <c r="NFG2" s="199" t="n"/>
      <c r="NFH2" s="199" t="n"/>
      <c r="NFI2" s="199" t="n"/>
      <c r="NFJ2" s="199" t="n"/>
      <c r="NFK2" s="199" t="n"/>
      <c r="NFL2" s="199" t="n"/>
      <c r="NFM2" s="199" t="n"/>
      <c r="NFN2" s="199" t="n"/>
      <c r="NFO2" s="199" t="n"/>
      <c r="NFP2" s="199" t="n"/>
      <c r="NFQ2" s="199" t="n"/>
      <c r="NFR2" s="199" t="n"/>
      <c r="NFS2" s="199" t="n"/>
      <c r="NFT2" s="199" t="n"/>
      <c r="NFU2" s="199" t="n"/>
      <c r="NFV2" s="199" t="n"/>
      <c r="NFW2" s="199" t="n"/>
      <c r="NFX2" s="199" t="n"/>
      <c r="NFY2" s="199" t="n"/>
      <c r="NFZ2" s="199" t="n"/>
      <c r="NGA2" s="199" t="n"/>
      <c r="NGB2" s="199" t="n"/>
      <c r="NGC2" s="199" t="n"/>
      <c r="NGD2" s="199" t="n"/>
      <c r="NGE2" s="199" t="n"/>
      <c r="NGF2" s="199" t="n"/>
      <c r="NGG2" s="199" t="n"/>
      <c r="NGH2" s="199" t="n"/>
      <c r="NGI2" s="199" t="n"/>
      <c r="NGJ2" s="199" t="n"/>
      <c r="NGK2" s="199" t="n"/>
      <c r="NGL2" s="199" t="n"/>
      <c r="NGM2" s="199" t="n"/>
      <c r="NGN2" s="199" t="n"/>
      <c r="NGO2" s="199" t="n"/>
      <c r="NGP2" s="199" t="n"/>
      <c r="NGQ2" s="199" t="n"/>
      <c r="NGR2" s="199" t="n"/>
      <c r="NGS2" s="199" t="n"/>
      <c r="NGT2" s="199" t="n"/>
      <c r="NGU2" s="199" t="n"/>
      <c r="NGV2" s="199" t="n"/>
      <c r="NGW2" s="199" t="n"/>
      <c r="NGX2" s="199" t="n"/>
      <c r="NGY2" s="199" t="n"/>
      <c r="NGZ2" s="199" t="n"/>
      <c r="NHA2" s="199" t="n"/>
      <c r="NHB2" s="199" t="n"/>
      <c r="NHC2" s="199" t="n"/>
      <c r="NHD2" s="199" t="n"/>
      <c r="NHE2" s="199" t="n"/>
      <c r="NHF2" s="199" t="n"/>
      <c r="NHG2" s="199" t="n"/>
      <c r="NHH2" s="199" t="n"/>
      <c r="NHI2" s="199" t="n"/>
      <c r="NHJ2" s="199" t="n"/>
      <c r="NHK2" s="199" t="n"/>
      <c r="NHL2" s="199" t="n"/>
      <c r="NHM2" s="199" t="n"/>
      <c r="NHN2" s="199" t="n"/>
      <c r="NHO2" s="199" t="n"/>
      <c r="NHP2" s="199" t="n"/>
      <c r="NHQ2" s="199" t="n"/>
      <c r="NHR2" s="199" t="n"/>
      <c r="NHS2" s="199" t="n"/>
      <c r="NHT2" s="199" t="n"/>
      <c r="NHU2" s="199" t="n"/>
      <c r="NHV2" s="199" t="n"/>
      <c r="NHW2" s="199" t="n"/>
      <c r="NHX2" s="199" t="n"/>
      <c r="NHY2" s="199" t="n"/>
      <c r="NHZ2" s="199" t="n"/>
      <c r="NIA2" s="199" t="n"/>
      <c r="NIB2" s="199" t="n"/>
      <c r="NIC2" s="199" t="n"/>
      <c r="NID2" s="199" t="n"/>
      <c r="NIE2" s="199" t="n"/>
      <c r="NIF2" s="199" t="n"/>
      <c r="NIG2" s="199" t="n"/>
      <c r="NIH2" s="199" t="n"/>
      <c r="NII2" s="199" t="n"/>
      <c r="NIJ2" s="199" t="n"/>
      <c r="NIK2" s="199" t="n"/>
      <c r="NIL2" s="199" t="n"/>
      <c r="NIM2" s="199" t="n"/>
      <c r="NIN2" s="199" t="n"/>
      <c r="NIO2" s="199" t="n"/>
      <c r="NIP2" s="199" t="n"/>
      <c r="NIQ2" s="199" t="n"/>
      <c r="NIR2" s="199" t="n"/>
      <c r="NIS2" s="199" t="n"/>
      <c r="NIT2" s="199" t="n"/>
      <c r="NIU2" s="199" t="n"/>
      <c r="NIV2" s="199" t="n"/>
      <c r="NIW2" s="199" t="n"/>
      <c r="NIX2" s="199" t="n"/>
      <c r="NIY2" s="199" t="n"/>
      <c r="NIZ2" s="199" t="n"/>
      <c r="NJA2" s="199" t="n"/>
      <c r="NJB2" s="199" t="n"/>
      <c r="NJC2" s="199" t="n"/>
      <c r="NJD2" s="199" t="n"/>
      <c r="NJE2" s="199" t="n"/>
      <c r="NJF2" s="199" t="n"/>
      <c r="NJG2" s="199" t="n"/>
      <c r="NJH2" s="199" t="n"/>
      <c r="NJI2" s="199" t="n"/>
      <c r="NJJ2" s="199" t="n"/>
      <c r="NJK2" s="199" t="n"/>
      <c r="NJL2" s="199" t="n"/>
      <c r="NJM2" s="199" t="n"/>
      <c r="NJN2" s="199" t="n"/>
      <c r="NJO2" s="199" t="n"/>
      <c r="NJP2" s="199" t="n"/>
      <c r="NJQ2" s="199" t="n"/>
      <c r="NJR2" s="199" t="n"/>
      <c r="NJS2" s="199" t="n"/>
      <c r="NJT2" s="199" t="n"/>
      <c r="NJU2" s="199" t="n"/>
      <c r="NJV2" s="199" t="n"/>
      <c r="NJW2" s="199" t="n"/>
      <c r="NJX2" s="199" t="n"/>
      <c r="NJY2" s="199" t="n"/>
      <c r="NJZ2" s="199" t="n"/>
      <c r="NKA2" s="199" t="n"/>
      <c r="NKB2" s="199" t="n"/>
      <c r="NKC2" s="199" t="n"/>
      <c r="NKD2" s="199" t="n"/>
      <c r="NKE2" s="199" t="n"/>
      <c r="NKF2" s="199" t="n"/>
      <c r="NKG2" s="199" t="n"/>
      <c r="NKH2" s="199" t="n"/>
      <c r="NKI2" s="199" t="n"/>
      <c r="NKJ2" s="199" t="n"/>
      <c r="NKK2" s="199" t="n"/>
      <c r="NKL2" s="199" t="n"/>
      <c r="NKM2" s="199" t="n"/>
      <c r="NKN2" s="199" t="n"/>
      <c r="NKO2" s="199" t="n"/>
      <c r="NKP2" s="199" t="n"/>
      <c r="NKQ2" s="199" t="n"/>
      <c r="NKR2" s="199" t="n"/>
      <c r="NKS2" s="199" t="n"/>
      <c r="NKT2" s="199" t="n"/>
      <c r="NKU2" s="199" t="n"/>
      <c r="NKV2" s="199" t="n"/>
      <c r="NKW2" s="199" t="n"/>
      <c r="NKX2" s="199" t="n"/>
      <c r="NKY2" s="199" t="n"/>
      <c r="NKZ2" s="199" t="n"/>
      <c r="NLA2" s="199" t="n"/>
      <c r="NLB2" s="199" t="n"/>
      <c r="NLC2" s="199" t="n"/>
      <c r="NLD2" s="199" t="n"/>
      <c r="NLE2" s="199" t="n"/>
      <c r="NLF2" s="199" t="n"/>
      <c r="NLG2" s="199" t="n"/>
      <c r="NLH2" s="199" t="n"/>
      <c r="NLI2" s="199" t="n"/>
      <c r="NLJ2" s="199" t="n"/>
      <c r="NLK2" s="199" t="n"/>
      <c r="NLL2" s="199" t="n"/>
      <c r="NLM2" s="199" t="n"/>
      <c r="NLN2" s="199" t="n"/>
      <c r="NLO2" s="199" t="n"/>
      <c r="NLP2" s="199" t="n"/>
      <c r="NLQ2" s="199" t="n"/>
      <c r="NLR2" s="199" t="n"/>
      <c r="NLS2" s="199" t="n"/>
      <c r="NLT2" s="199" t="n"/>
      <c r="NLU2" s="199" t="n"/>
      <c r="NLV2" s="199" t="n"/>
      <c r="NLW2" s="199" t="n"/>
      <c r="NLX2" s="199" t="n"/>
      <c r="NLY2" s="199" t="n"/>
      <c r="NLZ2" s="199" t="n"/>
      <c r="NMA2" s="199" t="n"/>
      <c r="NMB2" s="199" t="n"/>
      <c r="NMC2" s="199" t="n"/>
      <c r="NMD2" s="199" t="n"/>
      <c r="NME2" s="199" t="n"/>
      <c r="NMF2" s="199" t="n"/>
      <c r="NMG2" s="199" t="n"/>
      <c r="NMH2" s="199" t="n"/>
      <c r="NMI2" s="199" t="n"/>
      <c r="NMJ2" s="199" t="n"/>
      <c r="NMK2" s="199" t="n"/>
      <c r="NML2" s="199" t="n"/>
      <c r="NMM2" s="199" t="n"/>
      <c r="NMN2" s="199" t="n"/>
      <c r="NMO2" s="199" t="n"/>
      <c r="NMP2" s="199" t="n"/>
      <c r="NMQ2" s="199" t="n"/>
      <c r="NMR2" s="199" t="n"/>
      <c r="NMS2" s="199" t="n"/>
      <c r="NMT2" s="199" t="n"/>
      <c r="NMU2" s="199" t="n"/>
      <c r="NMV2" s="199" t="n"/>
      <c r="NMW2" s="199" t="n"/>
      <c r="NMX2" s="199" t="n"/>
      <c r="NMY2" s="199" t="n"/>
      <c r="NMZ2" s="199" t="n"/>
      <c r="NNA2" s="199" t="n"/>
      <c r="NNB2" s="199" t="n"/>
      <c r="NNC2" s="199" t="n"/>
      <c r="NND2" s="199" t="n"/>
      <c r="NNE2" s="199" t="n"/>
      <c r="NNF2" s="199" t="n"/>
      <c r="NNG2" s="199" t="n"/>
      <c r="NNH2" s="199" t="n"/>
      <c r="NNI2" s="199" t="n"/>
      <c r="NNJ2" s="199" t="n"/>
      <c r="NNK2" s="199" t="n"/>
      <c r="NNL2" s="199" t="n"/>
      <c r="NNM2" s="199" t="n"/>
      <c r="NNN2" s="199" t="n"/>
      <c r="NNO2" s="199" t="n"/>
      <c r="NNP2" s="199" t="n"/>
      <c r="NNQ2" s="199" t="n"/>
      <c r="NNR2" s="199" t="n"/>
      <c r="NNS2" s="199" t="n"/>
      <c r="NNT2" s="199" t="n"/>
      <c r="NNU2" s="199" t="n"/>
      <c r="NNV2" s="199" t="n"/>
      <c r="NNW2" s="199" t="n"/>
      <c r="NNX2" s="199" t="n"/>
      <c r="NNY2" s="199" t="n"/>
      <c r="NNZ2" s="199" t="n"/>
      <c r="NOA2" s="199" t="n"/>
      <c r="NOB2" s="199" t="n"/>
      <c r="NOC2" s="199" t="n"/>
      <c r="NOD2" s="199" t="n"/>
      <c r="NOE2" s="199" t="n"/>
      <c r="NOF2" s="199" t="n"/>
      <c r="NOG2" s="199" t="n"/>
      <c r="NOH2" s="199" t="n"/>
      <c r="NOI2" s="199" t="n"/>
      <c r="NOJ2" s="199" t="n"/>
      <c r="NOK2" s="199" t="n"/>
      <c r="NOL2" s="199" t="n"/>
      <c r="NOM2" s="199" t="n"/>
      <c r="NON2" s="199" t="n"/>
      <c r="NOO2" s="199" t="n"/>
      <c r="NOP2" s="199" t="n"/>
      <c r="NOQ2" s="199" t="n"/>
      <c r="NOR2" s="199" t="n"/>
      <c r="NOS2" s="199" t="n"/>
      <c r="NOT2" s="199" t="n"/>
      <c r="NOU2" s="199" t="n"/>
      <c r="NOV2" s="199" t="n"/>
      <c r="NOW2" s="199" t="n"/>
      <c r="NOX2" s="199" t="n"/>
      <c r="NOY2" s="199" t="n"/>
      <c r="NOZ2" s="199" t="n"/>
      <c r="NPA2" s="199" t="n"/>
      <c r="NPB2" s="199" t="n"/>
      <c r="NPC2" s="199" t="n"/>
      <c r="NPD2" s="199" t="n"/>
      <c r="NPE2" s="199" t="n"/>
      <c r="NPF2" s="199" t="n"/>
      <c r="NPG2" s="199" t="n"/>
      <c r="NPH2" s="199" t="n"/>
      <c r="NPI2" s="199" t="n"/>
      <c r="NPJ2" s="199" t="n"/>
      <c r="NPK2" s="199" t="n"/>
      <c r="NPL2" s="199" t="n"/>
      <c r="NPM2" s="199" t="n"/>
      <c r="NPN2" s="199" t="n"/>
      <c r="NPO2" s="199" t="n"/>
      <c r="NPP2" s="199" t="n"/>
      <c r="NPQ2" s="199" t="n"/>
      <c r="NPR2" s="199" t="n"/>
      <c r="NPS2" s="199" t="n"/>
      <c r="NPT2" s="199" t="n"/>
      <c r="NPU2" s="199" t="n"/>
      <c r="NPV2" s="199" t="n"/>
      <c r="NPW2" s="199" t="n"/>
      <c r="NPX2" s="199" t="n"/>
      <c r="NPY2" s="199" t="n"/>
      <c r="NPZ2" s="199" t="n"/>
      <c r="NQA2" s="199" t="n"/>
      <c r="NQB2" s="199" t="n"/>
      <c r="NQC2" s="199" t="n"/>
      <c r="NQD2" s="199" t="n"/>
      <c r="NQE2" s="199" t="n"/>
      <c r="NQF2" s="199" t="n"/>
      <c r="NQG2" s="199" t="n"/>
      <c r="NQH2" s="199" t="n"/>
      <c r="NQI2" s="199" t="n"/>
      <c r="NQJ2" s="199" t="n"/>
      <c r="NQK2" s="199" t="n"/>
      <c r="NQL2" s="199" t="n"/>
      <c r="NQM2" s="199" t="n"/>
      <c r="NQN2" s="199" t="n"/>
      <c r="NQO2" s="199" t="n"/>
      <c r="NQP2" s="199" t="n"/>
      <c r="NQQ2" s="199" t="n"/>
      <c r="NQR2" s="199" t="n"/>
      <c r="NQS2" s="199" t="n"/>
      <c r="NQT2" s="199" t="n"/>
      <c r="NQU2" s="199" t="n"/>
      <c r="NQV2" s="199" t="n"/>
      <c r="NQW2" s="199" t="n"/>
      <c r="NQX2" s="199" t="n"/>
      <c r="NQY2" s="199" t="n"/>
      <c r="NQZ2" s="199" t="n"/>
      <c r="NRA2" s="199" t="n"/>
      <c r="NRB2" s="199" t="n"/>
      <c r="NRC2" s="199" t="n"/>
      <c r="NRD2" s="199" t="n"/>
      <c r="NRE2" s="199" t="n"/>
      <c r="NRF2" s="199" t="n"/>
      <c r="NRG2" s="199" t="n"/>
      <c r="NRH2" s="199" t="n"/>
      <c r="NRI2" s="199" t="n"/>
      <c r="NRJ2" s="199" t="n"/>
      <c r="NRK2" s="199" t="n"/>
      <c r="NRL2" s="199" t="n"/>
      <c r="NRM2" s="199" t="n"/>
      <c r="NRN2" s="199" t="n"/>
      <c r="NRO2" s="199" t="n"/>
      <c r="NRP2" s="199" t="n"/>
      <c r="NRQ2" s="199" t="n"/>
      <c r="NRR2" s="199" t="n"/>
      <c r="NRS2" s="199" t="n"/>
      <c r="NRT2" s="199" t="n"/>
      <c r="NRU2" s="199" t="n"/>
      <c r="NRV2" s="199" t="n"/>
      <c r="NRW2" s="199" t="n"/>
      <c r="NRX2" s="199" t="n"/>
      <c r="NRY2" s="199" t="n"/>
      <c r="NRZ2" s="199" t="n"/>
      <c r="NSA2" s="199" t="n"/>
      <c r="NSB2" s="199" t="n"/>
      <c r="NSC2" s="199" t="n"/>
      <c r="NSD2" s="199" t="n"/>
      <c r="NSE2" s="199" t="n"/>
      <c r="NSF2" s="199" t="n"/>
      <c r="NSG2" s="199" t="n"/>
      <c r="NSH2" s="199" t="n"/>
      <c r="NSI2" s="199" t="n"/>
      <c r="NSJ2" s="199" t="n"/>
      <c r="NSK2" s="199" t="n"/>
      <c r="NSL2" s="199" t="n"/>
      <c r="NSM2" s="199" t="n"/>
      <c r="NSN2" s="199" t="n"/>
      <c r="NSO2" s="199" t="n"/>
      <c r="NSP2" s="199" t="n"/>
      <c r="NSQ2" s="199" t="n"/>
      <c r="NSR2" s="199" t="n"/>
      <c r="NSS2" s="199" t="n"/>
      <c r="NST2" s="199" t="n"/>
      <c r="NSU2" s="199" t="n"/>
      <c r="NSV2" s="199" t="n"/>
      <c r="NSW2" s="199" t="n"/>
      <c r="NSX2" s="199" t="n"/>
      <c r="NSY2" s="199" t="n"/>
      <c r="NSZ2" s="199" t="n"/>
      <c r="NTA2" s="199" t="n"/>
      <c r="NTB2" s="199" t="n"/>
      <c r="NTC2" s="199" t="n"/>
      <c r="NTD2" s="199" t="n"/>
      <c r="NTE2" s="199" t="n"/>
      <c r="NTF2" s="199" t="n"/>
      <c r="NTG2" s="199" t="n"/>
      <c r="NTH2" s="199" t="n"/>
      <c r="NTI2" s="199" t="n"/>
      <c r="NTJ2" s="199" t="n"/>
      <c r="NTK2" s="199" t="n"/>
      <c r="NTL2" s="199" t="n"/>
      <c r="NTM2" s="199" t="n"/>
      <c r="NTN2" s="199" t="n"/>
      <c r="NTO2" s="199" t="n"/>
      <c r="NTP2" s="199" t="n"/>
      <c r="NTQ2" s="199" t="n"/>
      <c r="NTR2" s="199" t="n"/>
      <c r="NTS2" s="199" t="n"/>
      <c r="NTT2" s="199" t="n"/>
      <c r="NTU2" s="199" t="n"/>
      <c r="NTV2" s="199" t="n"/>
      <c r="NTW2" s="199" t="n"/>
      <c r="NTX2" s="199" t="n"/>
      <c r="NTY2" s="199" t="n"/>
      <c r="NTZ2" s="199" t="n"/>
      <c r="NUA2" s="199" t="n"/>
      <c r="NUB2" s="199" t="n"/>
      <c r="NUC2" s="199" t="n"/>
      <c r="NUD2" s="199" t="n"/>
      <c r="NUE2" s="199" t="n"/>
      <c r="NUF2" s="199" t="n"/>
      <c r="NUG2" s="199" t="n"/>
      <c r="NUH2" s="199" t="n"/>
      <c r="NUI2" s="199" t="n"/>
      <c r="NUJ2" s="199" t="n"/>
      <c r="NUK2" s="199" t="n"/>
      <c r="NUL2" s="199" t="n"/>
      <c r="NUM2" s="199" t="n"/>
      <c r="NUN2" s="199" t="n"/>
      <c r="NUO2" s="199" t="n"/>
      <c r="NUP2" s="199" t="n"/>
      <c r="NUQ2" s="199" t="n"/>
      <c r="NUR2" s="199" t="n"/>
      <c r="NUS2" s="199" t="n"/>
      <c r="NUT2" s="199" t="n"/>
      <c r="NUU2" s="199" t="n"/>
      <c r="NUV2" s="199" t="n"/>
      <c r="NUW2" s="199" t="n"/>
      <c r="NUX2" s="199" t="n"/>
      <c r="NUY2" s="199" t="n"/>
      <c r="NUZ2" s="199" t="n"/>
      <c r="NVA2" s="199" t="n"/>
      <c r="NVB2" s="199" t="n"/>
      <c r="NVC2" s="199" t="n"/>
      <c r="NVD2" s="199" t="n"/>
      <c r="NVE2" s="199" t="n"/>
      <c r="NVF2" s="199" t="n"/>
      <c r="NVG2" s="199" t="n"/>
      <c r="NVH2" s="199" t="n"/>
      <c r="NVI2" s="199" t="n"/>
      <c r="NVJ2" s="199" t="n"/>
      <c r="NVK2" s="199" t="n"/>
      <c r="NVL2" s="199" t="n"/>
      <c r="NVM2" s="199" t="n"/>
      <c r="NVN2" s="199" t="n"/>
      <c r="NVO2" s="199" t="n"/>
      <c r="NVP2" s="199" t="n"/>
      <c r="NVQ2" s="199" t="n"/>
      <c r="NVR2" s="199" t="n"/>
      <c r="NVS2" s="199" t="n"/>
      <c r="NVT2" s="199" t="n"/>
      <c r="NVU2" s="199" t="n"/>
      <c r="NVV2" s="199" t="n"/>
      <c r="NVW2" s="199" t="n"/>
      <c r="NVX2" s="199" t="n"/>
      <c r="NVY2" s="199" t="n"/>
      <c r="NVZ2" s="199" t="n"/>
      <c r="NWA2" s="199" t="n"/>
      <c r="NWB2" s="199" t="n"/>
      <c r="NWC2" s="199" t="n"/>
      <c r="NWD2" s="199" t="n"/>
      <c r="NWE2" s="199" t="n"/>
      <c r="NWF2" s="199" t="n"/>
      <c r="NWG2" s="199" t="n"/>
      <c r="NWH2" s="199" t="n"/>
      <c r="NWI2" s="199" t="n"/>
      <c r="NWJ2" s="199" t="n"/>
      <c r="NWK2" s="199" t="n"/>
      <c r="NWL2" s="199" t="n"/>
      <c r="NWM2" s="199" t="n"/>
      <c r="NWN2" s="199" t="n"/>
      <c r="NWO2" s="199" t="n"/>
      <c r="NWP2" s="199" t="n"/>
      <c r="NWQ2" s="199" t="n"/>
      <c r="NWR2" s="199" t="n"/>
      <c r="NWS2" s="199" t="n"/>
      <c r="NWT2" s="199" t="n"/>
      <c r="NWU2" s="199" t="n"/>
      <c r="NWV2" s="199" t="n"/>
      <c r="NWW2" s="199" t="n"/>
      <c r="NWX2" s="199" t="n"/>
      <c r="NWY2" s="199" t="n"/>
      <c r="NWZ2" s="199" t="n"/>
      <c r="NXA2" s="199" t="n"/>
      <c r="NXB2" s="199" t="n"/>
      <c r="NXC2" s="199" t="n"/>
      <c r="NXD2" s="199" t="n"/>
      <c r="NXE2" s="199" t="n"/>
      <c r="NXF2" s="199" t="n"/>
      <c r="NXG2" s="199" t="n"/>
      <c r="NXH2" s="199" t="n"/>
      <c r="NXI2" s="199" t="n"/>
      <c r="NXJ2" s="199" t="n"/>
      <c r="NXK2" s="199" t="n"/>
      <c r="NXL2" s="199" t="n"/>
      <c r="NXM2" s="199" t="n"/>
      <c r="NXN2" s="199" t="n"/>
      <c r="NXO2" s="199" t="n"/>
      <c r="NXP2" s="199" t="n"/>
      <c r="NXQ2" s="199" t="n"/>
      <c r="NXR2" s="199" t="n"/>
      <c r="NXS2" s="199" t="n"/>
      <c r="NXT2" s="199" t="n"/>
      <c r="NXU2" s="199" t="n"/>
      <c r="NXV2" s="199" t="n"/>
      <c r="NXW2" s="199" t="n"/>
      <c r="NXX2" s="199" t="n"/>
      <c r="NXY2" s="199" t="n"/>
      <c r="NXZ2" s="199" t="n"/>
      <c r="NYA2" s="199" t="n"/>
      <c r="NYB2" s="199" t="n"/>
      <c r="NYC2" s="199" t="n"/>
      <c r="NYD2" s="199" t="n"/>
      <c r="NYE2" s="199" t="n"/>
      <c r="NYF2" s="199" t="n"/>
      <c r="NYG2" s="199" t="n"/>
      <c r="NYH2" s="199" t="n"/>
      <c r="NYI2" s="199" t="n"/>
      <c r="NYJ2" s="199" t="n"/>
      <c r="NYK2" s="199" t="n"/>
      <c r="NYL2" s="199" t="n"/>
      <c r="NYM2" s="199" t="n"/>
      <c r="NYN2" s="199" t="n"/>
      <c r="NYO2" s="199" t="n"/>
      <c r="NYP2" s="199" t="n"/>
      <c r="NYQ2" s="199" t="n"/>
      <c r="NYR2" s="199" t="n"/>
      <c r="NYS2" s="199" t="n"/>
      <c r="NYT2" s="199" t="n"/>
      <c r="NYU2" s="199" t="n"/>
      <c r="NYV2" s="199" t="n"/>
      <c r="NYW2" s="199" t="n"/>
      <c r="NYX2" s="199" t="n"/>
      <c r="NYY2" s="199" t="n"/>
      <c r="NYZ2" s="199" t="n"/>
      <c r="NZA2" s="199" t="n"/>
      <c r="NZB2" s="199" t="n"/>
      <c r="NZC2" s="199" t="n"/>
      <c r="NZD2" s="199" t="n"/>
      <c r="NZE2" s="199" t="n"/>
      <c r="NZF2" s="199" t="n"/>
      <c r="NZG2" s="199" t="n"/>
      <c r="NZH2" s="199" t="n"/>
      <c r="NZI2" s="199" t="n"/>
      <c r="NZJ2" s="199" t="n"/>
      <c r="NZK2" s="199" t="n"/>
      <c r="NZL2" s="199" t="n"/>
      <c r="NZM2" s="199" t="n"/>
      <c r="NZN2" s="199" t="n"/>
      <c r="NZO2" s="199" t="n"/>
      <c r="NZP2" s="199" t="n"/>
      <c r="NZQ2" s="199" t="n"/>
      <c r="NZR2" s="199" t="n"/>
      <c r="NZS2" s="199" t="n"/>
      <c r="NZT2" s="199" t="n"/>
      <c r="NZU2" s="199" t="n"/>
      <c r="NZV2" s="199" t="n"/>
      <c r="NZW2" s="199" t="n"/>
      <c r="NZX2" s="199" t="n"/>
      <c r="NZY2" s="199" t="n"/>
      <c r="NZZ2" s="199" t="n"/>
      <c r="OAA2" s="199" t="n"/>
      <c r="OAB2" s="199" t="n"/>
      <c r="OAC2" s="199" t="n"/>
      <c r="OAD2" s="199" t="n"/>
      <c r="OAE2" s="199" t="n"/>
      <c r="OAF2" s="199" t="n"/>
      <c r="OAG2" s="199" t="n"/>
      <c r="OAH2" s="199" t="n"/>
      <c r="OAI2" s="199" t="n"/>
      <c r="OAJ2" s="199" t="n"/>
      <c r="OAK2" s="199" t="n"/>
      <c r="OAL2" s="199" t="n"/>
      <c r="OAM2" s="199" t="n"/>
      <c r="OAN2" s="199" t="n"/>
      <c r="OAO2" s="199" t="n"/>
      <c r="OAP2" s="199" t="n"/>
      <c r="OAQ2" s="199" t="n"/>
      <c r="OAR2" s="199" t="n"/>
      <c r="OAS2" s="199" t="n"/>
      <c r="OAT2" s="199" t="n"/>
      <c r="OAU2" s="199" t="n"/>
      <c r="OAV2" s="199" t="n"/>
      <c r="OAW2" s="199" t="n"/>
      <c r="OAX2" s="199" t="n"/>
      <c r="OAY2" s="199" t="n"/>
      <c r="OAZ2" s="199" t="n"/>
      <c r="OBA2" s="199" t="n"/>
      <c r="OBB2" s="199" t="n"/>
      <c r="OBC2" s="199" t="n"/>
      <c r="OBD2" s="199" t="n"/>
      <c r="OBE2" s="199" t="n"/>
      <c r="OBF2" s="199" t="n"/>
      <c r="OBG2" s="199" t="n"/>
      <c r="OBH2" s="199" t="n"/>
      <c r="OBI2" s="199" t="n"/>
      <c r="OBJ2" s="199" t="n"/>
      <c r="OBK2" s="199" t="n"/>
      <c r="OBL2" s="199" t="n"/>
      <c r="OBM2" s="199" t="n"/>
      <c r="OBN2" s="199" t="n"/>
      <c r="OBO2" s="199" t="n"/>
      <c r="OBP2" s="199" t="n"/>
      <c r="OBQ2" s="199" t="n"/>
      <c r="OBR2" s="199" t="n"/>
      <c r="OBS2" s="199" t="n"/>
      <c r="OBT2" s="199" t="n"/>
      <c r="OBU2" s="199" t="n"/>
      <c r="OBV2" s="199" t="n"/>
      <c r="OBW2" s="199" t="n"/>
      <c r="OBX2" s="199" t="n"/>
      <c r="OBY2" s="199" t="n"/>
      <c r="OBZ2" s="199" t="n"/>
      <c r="OCA2" s="199" t="n"/>
      <c r="OCB2" s="199" t="n"/>
      <c r="OCC2" s="199" t="n"/>
      <c r="OCD2" s="199" t="n"/>
      <c r="OCE2" s="199" t="n"/>
      <c r="OCF2" s="199" t="n"/>
      <c r="OCG2" s="199" t="n"/>
      <c r="OCH2" s="199" t="n"/>
      <c r="OCI2" s="199" t="n"/>
      <c r="OCJ2" s="199" t="n"/>
      <c r="OCK2" s="199" t="n"/>
      <c r="OCL2" s="199" t="n"/>
      <c r="OCM2" s="199" t="n"/>
      <c r="OCN2" s="199" t="n"/>
      <c r="OCO2" s="199" t="n"/>
      <c r="OCP2" s="199" t="n"/>
      <c r="OCQ2" s="199" t="n"/>
      <c r="OCR2" s="199" t="n"/>
      <c r="OCS2" s="199" t="n"/>
      <c r="OCT2" s="199" t="n"/>
      <c r="OCU2" s="199" t="n"/>
      <c r="OCV2" s="199" t="n"/>
      <c r="OCW2" s="199" t="n"/>
      <c r="OCX2" s="199" t="n"/>
      <c r="OCY2" s="199" t="n"/>
      <c r="OCZ2" s="199" t="n"/>
      <c r="ODA2" s="199" t="n"/>
      <c r="ODB2" s="199" t="n"/>
      <c r="ODC2" s="199" t="n"/>
      <c r="ODD2" s="199" t="n"/>
      <c r="ODE2" s="199" t="n"/>
      <c r="ODF2" s="199" t="n"/>
      <c r="ODG2" s="199" t="n"/>
      <c r="ODH2" s="199" t="n"/>
      <c r="ODI2" s="199" t="n"/>
      <c r="ODJ2" s="199" t="n"/>
      <c r="ODK2" s="199" t="n"/>
      <c r="ODL2" s="199" t="n"/>
      <c r="ODM2" s="199" t="n"/>
      <c r="ODN2" s="199" t="n"/>
      <c r="ODO2" s="199" t="n"/>
      <c r="ODP2" s="199" t="n"/>
      <c r="ODQ2" s="199" t="n"/>
      <c r="ODR2" s="199" t="n"/>
      <c r="ODS2" s="199" t="n"/>
      <c r="ODT2" s="199" t="n"/>
      <c r="ODU2" s="199" t="n"/>
      <c r="ODV2" s="199" t="n"/>
      <c r="ODW2" s="199" t="n"/>
      <c r="ODX2" s="199" t="n"/>
      <c r="ODY2" s="199" t="n"/>
      <c r="ODZ2" s="199" t="n"/>
      <c r="OEA2" s="199" t="n"/>
      <c r="OEB2" s="199" t="n"/>
      <c r="OEC2" s="199" t="n"/>
      <c r="OED2" s="199" t="n"/>
      <c r="OEE2" s="199" t="n"/>
      <c r="OEF2" s="199" t="n"/>
      <c r="OEG2" s="199" t="n"/>
      <c r="OEH2" s="199" t="n"/>
      <c r="OEI2" s="199" t="n"/>
      <c r="OEJ2" s="199" t="n"/>
      <c r="OEK2" s="199" t="n"/>
      <c r="OEL2" s="199" t="n"/>
      <c r="OEM2" s="199" t="n"/>
      <c r="OEN2" s="199" t="n"/>
      <c r="OEO2" s="199" t="n"/>
      <c r="OEP2" s="199" t="n"/>
      <c r="OEQ2" s="199" t="n"/>
      <c r="OER2" s="199" t="n"/>
      <c r="OES2" s="199" t="n"/>
      <c r="OET2" s="199" t="n"/>
      <c r="OEU2" s="199" t="n"/>
      <c r="OEV2" s="199" t="n"/>
      <c r="OEW2" s="199" t="n"/>
      <c r="OEX2" s="199" t="n"/>
      <c r="OEY2" s="199" t="n"/>
      <c r="OEZ2" s="199" t="n"/>
      <c r="OFA2" s="199" t="n"/>
      <c r="OFB2" s="199" t="n"/>
      <c r="OFC2" s="199" t="n"/>
      <c r="OFD2" s="199" t="n"/>
      <c r="OFE2" s="199" t="n"/>
      <c r="OFF2" s="199" t="n"/>
      <c r="OFG2" s="199" t="n"/>
      <c r="OFH2" s="199" t="n"/>
      <c r="OFI2" s="199" t="n"/>
      <c r="OFJ2" s="199" t="n"/>
      <c r="OFK2" s="199" t="n"/>
      <c r="OFL2" s="199" t="n"/>
      <c r="OFM2" s="199" t="n"/>
      <c r="OFN2" s="199" t="n"/>
      <c r="OFO2" s="199" t="n"/>
      <c r="OFP2" s="199" t="n"/>
      <c r="OFQ2" s="199" t="n"/>
      <c r="OFR2" s="199" t="n"/>
      <c r="OFS2" s="199" t="n"/>
      <c r="OFT2" s="199" t="n"/>
      <c r="OFU2" s="199" t="n"/>
      <c r="OFV2" s="199" t="n"/>
      <c r="OFW2" s="199" t="n"/>
      <c r="OFX2" s="199" t="n"/>
      <c r="OFY2" s="199" t="n"/>
      <c r="OFZ2" s="199" t="n"/>
      <c r="OGA2" s="199" t="n"/>
      <c r="OGB2" s="199" t="n"/>
      <c r="OGC2" s="199" t="n"/>
      <c r="OGD2" s="199" t="n"/>
      <c r="OGE2" s="199" t="n"/>
      <c r="OGF2" s="199" t="n"/>
      <c r="OGG2" s="199" t="n"/>
      <c r="OGH2" s="199" t="n"/>
      <c r="OGI2" s="199" t="n"/>
      <c r="OGJ2" s="199" t="n"/>
      <c r="OGK2" s="199" t="n"/>
      <c r="OGL2" s="199" t="n"/>
      <c r="OGM2" s="199" t="n"/>
      <c r="OGN2" s="199" t="n"/>
      <c r="OGO2" s="199" t="n"/>
      <c r="OGP2" s="199" t="n"/>
      <c r="OGQ2" s="199" t="n"/>
      <c r="OGR2" s="199" t="n"/>
      <c r="OGS2" s="199" t="n"/>
      <c r="OGT2" s="199" t="n"/>
      <c r="OGU2" s="199" t="n"/>
      <c r="OGV2" s="199" t="n"/>
      <c r="OGW2" s="199" t="n"/>
      <c r="OGX2" s="199" t="n"/>
      <c r="OGY2" s="199" t="n"/>
      <c r="OGZ2" s="199" t="n"/>
      <c r="OHA2" s="199" t="n"/>
      <c r="OHB2" s="199" t="n"/>
      <c r="OHC2" s="199" t="n"/>
      <c r="OHD2" s="199" t="n"/>
      <c r="OHE2" s="199" t="n"/>
      <c r="OHF2" s="199" t="n"/>
      <c r="OHG2" s="199" t="n"/>
      <c r="OHH2" s="199" t="n"/>
      <c r="OHI2" s="199" t="n"/>
      <c r="OHJ2" s="199" t="n"/>
      <c r="OHK2" s="199" t="n"/>
      <c r="OHL2" s="199" t="n"/>
      <c r="OHM2" s="199" t="n"/>
      <c r="OHN2" s="199" t="n"/>
      <c r="OHO2" s="199" t="n"/>
      <c r="OHP2" s="199" t="n"/>
      <c r="OHQ2" s="199" t="n"/>
      <c r="OHR2" s="199" t="n"/>
      <c r="OHS2" s="199" t="n"/>
      <c r="OHT2" s="199" t="n"/>
      <c r="OHU2" s="199" t="n"/>
      <c r="OHV2" s="199" t="n"/>
      <c r="OHW2" s="199" t="n"/>
      <c r="OHX2" s="199" t="n"/>
      <c r="OHY2" s="199" t="n"/>
      <c r="OHZ2" s="199" t="n"/>
      <c r="OIA2" s="199" t="n"/>
      <c r="OIB2" s="199" t="n"/>
      <c r="OIC2" s="199" t="n"/>
      <c r="OID2" s="199" t="n"/>
      <c r="OIE2" s="199" t="n"/>
      <c r="OIF2" s="199" t="n"/>
      <c r="OIG2" s="199" t="n"/>
      <c r="OIH2" s="199" t="n"/>
      <c r="OII2" s="199" t="n"/>
      <c r="OIJ2" s="199" t="n"/>
      <c r="OIK2" s="199" t="n"/>
      <c r="OIL2" s="199" t="n"/>
      <c r="OIM2" s="199" t="n"/>
      <c r="OIN2" s="199" t="n"/>
      <c r="OIO2" s="199" t="n"/>
      <c r="OIP2" s="199" t="n"/>
      <c r="OIQ2" s="199" t="n"/>
      <c r="OIR2" s="199" t="n"/>
      <c r="OIS2" s="199" t="n"/>
      <c r="OIT2" s="199" t="n"/>
      <c r="OIU2" s="199" t="n"/>
      <c r="OIV2" s="199" t="n"/>
      <c r="OIW2" s="199" t="n"/>
      <c r="OIX2" s="199" t="n"/>
      <c r="OIY2" s="199" t="n"/>
      <c r="OIZ2" s="199" t="n"/>
      <c r="OJA2" s="199" t="n"/>
      <c r="OJB2" s="199" t="n"/>
      <c r="OJC2" s="199" t="n"/>
      <c r="OJD2" s="199" t="n"/>
      <c r="OJE2" s="199" t="n"/>
      <c r="OJF2" s="199" t="n"/>
      <c r="OJG2" s="199" t="n"/>
      <c r="OJH2" s="199" t="n"/>
      <c r="OJI2" s="199" t="n"/>
      <c r="OJJ2" s="199" t="n"/>
      <c r="OJK2" s="199" t="n"/>
      <c r="OJL2" s="199" t="n"/>
      <c r="OJM2" s="199" t="n"/>
      <c r="OJN2" s="199" t="n"/>
      <c r="OJO2" s="199" t="n"/>
      <c r="OJP2" s="199" t="n"/>
      <c r="OJQ2" s="199" t="n"/>
      <c r="OJR2" s="199" t="n"/>
      <c r="OJS2" s="199" t="n"/>
      <c r="OJT2" s="199" t="n"/>
      <c r="OJU2" s="199" t="n"/>
      <c r="OJV2" s="199" t="n"/>
      <c r="OJW2" s="199" t="n"/>
      <c r="OJX2" s="199" t="n"/>
      <c r="OJY2" s="199" t="n"/>
      <c r="OJZ2" s="199" t="n"/>
      <c r="OKA2" s="199" t="n"/>
      <c r="OKB2" s="199" t="n"/>
      <c r="OKC2" s="199" t="n"/>
      <c r="OKD2" s="199" t="n"/>
      <c r="OKE2" s="199" t="n"/>
      <c r="OKF2" s="199" t="n"/>
      <c r="OKG2" s="199" t="n"/>
      <c r="OKH2" s="199" t="n"/>
      <c r="OKI2" s="199" t="n"/>
      <c r="OKJ2" s="199" t="n"/>
      <c r="OKK2" s="199" t="n"/>
      <c r="OKL2" s="199" t="n"/>
      <c r="OKM2" s="199" t="n"/>
      <c r="OKN2" s="199" t="n"/>
      <c r="OKO2" s="199" t="n"/>
      <c r="OKP2" s="199" t="n"/>
      <c r="OKQ2" s="199" t="n"/>
      <c r="OKR2" s="199" t="n"/>
      <c r="OKS2" s="199" t="n"/>
      <c r="OKT2" s="199" t="n"/>
      <c r="OKU2" s="199" t="n"/>
      <c r="OKV2" s="199" t="n"/>
      <c r="OKW2" s="199" t="n"/>
      <c r="OKX2" s="199" t="n"/>
      <c r="OKY2" s="199" t="n"/>
      <c r="OKZ2" s="199" t="n"/>
      <c r="OLA2" s="199" t="n"/>
      <c r="OLB2" s="199" t="n"/>
      <c r="OLC2" s="199" t="n"/>
      <c r="OLD2" s="199" t="n"/>
      <c r="OLE2" s="199" t="n"/>
      <c r="OLF2" s="199" t="n"/>
      <c r="OLG2" s="199" t="n"/>
      <c r="OLH2" s="199" t="n"/>
      <c r="OLI2" s="199" t="n"/>
      <c r="OLJ2" s="199" t="n"/>
      <c r="OLK2" s="199" t="n"/>
      <c r="OLL2" s="199" t="n"/>
      <c r="OLM2" s="199" t="n"/>
      <c r="OLN2" s="199" t="n"/>
      <c r="OLO2" s="199" t="n"/>
      <c r="OLP2" s="199" t="n"/>
      <c r="OLQ2" s="199" t="n"/>
      <c r="OLR2" s="199" t="n"/>
      <c r="OLS2" s="199" t="n"/>
      <c r="OLT2" s="199" t="n"/>
      <c r="OLU2" s="199" t="n"/>
      <c r="OLV2" s="199" t="n"/>
      <c r="OLW2" s="199" t="n"/>
      <c r="OLX2" s="199" t="n"/>
      <c r="OLY2" s="199" t="n"/>
      <c r="OLZ2" s="199" t="n"/>
      <c r="OMA2" s="199" t="n"/>
      <c r="OMB2" s="199" t="n"/>
      <c r="OMC2" s="199" t="n"/>
      <c r="OMD2" s="199" t="n"/>
      <c r="OME2" s="199" t="n"/>
      <c r="OMF2" s="199" t="n"/>
      <c r="OMG2" s="199" t="n"/>
      <c r="OMH2" s="199" t="n"/>
      <c r="OMI2" s="199" t="n"/>
      <c r="OMJ2" s="199" t="n"/>
      <c r="OMK2" s="199" t="n"/>
      <c r="OML2" s="199" t="n"/>
      <c r="OMM2" s="199" t="n"/>
      <c r="OMN2" s="199" t="n"/>
      <c r="OMO2" s="199" t="n"/>
      <c r="OMP2" s="199" t="n"/>
      <c r="OMQ2" s="199" t="n"/>
      <c r="OMR2" s="199" t="n"/>
      <c r="OMS2" s="199" t="n"/>
      <c r="OMT2" s="199" t="n"/>
      <c r="OMU2" s="199" t="n"/>
      <c r="OMV2" s="199" t="n"/>
      <c r="OMW2" s="199" t="n"/>
      <c r="OMX2" s="199" t="n"/>
      <c r="OMY2" s="199" t="n"/>
      <c r="OMZ2" s="199" t="n"/>
      <c r="ONA2" s="199" t="n"/>
      <c r="ONB2" s="199" t="n"/>
      <c r="ONC2" s="199" t="n"/>
      <c r="OND2" s="199" t="n"/>
      <c r="ONE2" s="199" t="n"/>
      <c r="ONF2" s="199" t="n"/>
      <c r="ONG2" s="199" t="n"/>
      <c r="ONH2" s="199" t="n"/>
      <c r="ONI2" s="199" t="n"/>
      <c r="ONJ2" s="199" t="n"/>
      <c r="ONK2" s="199" t="n"/>
      <c r="ONL2" s="199" t="n"/>
      <c r="ONM2" s="199" t="n"/>
      <c r="ONN2" s="199" t="n"/>
      <c r="ONO2" s="199" t="n"/>
      <c r="ONP2" s="199" t="n"/>
      <c r="ONQ2" s="199" t="n"/>
      <c r="ONR2" s="199" t="n"/>
      <c r="ONS2" s="199" t="n"/>
      <c r="ONT2" s="199" t="n"/>
      <c r="ONU2" s="199" t="n"/>
      <c r="ONV2" s="199" t="n"/>
      <c r="ONW2" s="199" t="n"/>
      <c r="ONX2" s="199" t="n"/>
      <c r="ONY2" s="199" t="n"/>
      <c r="ONZ2" s="199" t="n"/>
      <c r="OOA2" s="199" t="n"/>
      <c r="OOB2" s="199" t="n"/>
      <c r="OOC2" s="199" t="n"/>
      <c r="OOD2" s="199" t="n"/>
      <c r="OOE2" s="199" t="n"/>
      <c r="OOF2" s="199" t="n"/>
      <c r="OOG2" s="199" t="n"/>
      <c r="OOH2" s="199" t="n"/>
      <c r="OOI2" s="199" t="n"/>
      <c r="OOJ2" s="199" t="n"/>
      <c r="OOK2" s="199" t="n"/>
      <c r="OOL2" s="199" t="n"/>
      <c r="OOM2" s="199" t="n"/>
      <c r="OON2" s="199" t="n"/>
      <c r="OOO2" s="199" t="n"/>
      <c r="OOP2" s="199" t="n"/>
      <c r="OOQ2" s="199" t="n"/>
      <c r="OOR2" s="199" t="n"/>
      <c r="OOS2" s="199" t="n"/>
      <c r="OOT2" s="199" t="n"/>
      <c r="OOU2" s="199" t="n"/>
      <c r="OOV2" s="199" t="n"/>
      <c r="OOW2" s="199" t="n"/>
      <c r="OOX2" s="199" t="n"/>
      <c r="OOY2" s="199" t="n"/>
      <c r="OOZ2" s="199" t="n"/>
      <c r="OPA2" s="199" t="n"/>
      <c r="OPB2" s="199" t="n"/>
      <c r="OPC2" s="199" t="n"/>
      <c r="OPD2" s="199" t="n"/>
      <c r="OPE2" s="199" t="n"/>
      <c r="OPF2" s="199" t="n"/>
      <c r="OPG2" s="199" t="n"/>
      <c r="OPH2" s="199" t="n"/>
      <c r="OPI2" s="199" t="n"/>
      <c r="OPJ2" s="199" t="n"/>
      <c r="OPK2" s="199" t="n"/>
      <c r="OPL2" s="199" t="n"/>
      <c r="OPM2" s="199" t="n"/>
      <c r="OPN2" s="199" t="n"/>
      <c r="OPO2" s="199" t="n"/>
      <c r="OPP2" s="199" t="n"/>
      <c r="OPQ2" s="199" t="n"/>
      <c r="OPR2" s="199" t="n"/>
      <c r="OPS2" s="199" t="n"/>
      <c r="OPT2" s="199" t="n"/>
      <c r="OPU2" s="199" t="n"/>
      <c r="OPV2" s="199" t="n"/>
      <c r="OPW2" s="199" t="n"/>
      <c r="OPX2" s="199" t="n"/>
      <c r="OPY2" s="199" t="n"/>
      <c r="OPZ2" s="199" t="n"/>
      <c r="OQA2" s="199" t="n"/>
      <c r="OQB2" s="199" t="n"/>
      <c r="OQC2" s="199" t="n"/>
      <c r="OQD2" s="199" t="n"/>
      <c r="OQE2" s="199" t="n"/>
      <c r="OQF2" s="199" t="n"/>
      <c r="OQG2" s="199" t="n"/>
      <c r="OQH2" s="199" t="n"/>
      <c r="OQI2" s="199" t="n"/>
      <c r="OQJ2" s="199" t="n"/>
      <c r="OQK2" s="199" t="n"/>
      <c r="OQL2" s="199" t="n"/>
      <c r="OQM2" s="199" t="n"/>
      <c r="OQN2" s="199" t="n"/>
      <c r="OQO2" s="199" t="n"/>
      <c r="OQP2" s="199" t="n"/>
      <c r="OQQ2" s="199" t="n"/>
      <c r="OQR2" s="199" t="n"/>
      <c r="OQS2" s="199" t="n"/>
      <c r="OQT2" s="199" t="n"/>
      <c r="OQU2" s="199" t="n"/>
      <c r="OQV2" s="199" t="n"/>
      <c r="OQW2" s="199" t="n"/>
      <c r="OQX2" s="199" t="n"/>
      <c r="OQY2" s="199" t="n"/>
      <c r="OQZ2" s="199" t="n"/>
      <c r="ORA2" s="199" t="n"/>
      <c r="ORB2" s="199" t="n"/>
      <c r="ORC2" s="199" t="n"/>
      <c r="ORD2" s="199" t="n"/>
      <c r="ORE2" s="199" t="n"/>
      <c r="ORF2" s="199" t="n"/>
      <c r="ORG2" s="199" t="n"/>
      <c r="ORH2" s="199" t="n"/>
      <c r="ORI2" s="199" t="n"/>
      <c r="ORJ2" s="199" t="n"/>
      <c r="ORK2" s="199" t="n"/>
      <c r="ORL2" s="199" t="n"/>
      <c r="ORM2" s="199" t="n"/>
      <c r="ORN2" s="199" t="n"/>
      <c r="ORO2" s="199" t="n"/>
      <c r="ORP2" s="199" t="n"/>
      <c r="ORQ2" s="199" t="n"/>
      <c r="ORR2" s="199" t="n"/>
      <c r="ORS2" s="199" t="n"/>
      <c r="ORT2" s="199" t="n"/>
      <c r="ORU2" s="199" t="n"/>
      <c r="ORV2" s="199" t="n"/>
      <c r="ORW2" s="199" t="n"/>
      <c r="ORX2" s="199" t="n"/>
      <c r="ORY2" s="199" t="n"/>
      <c r="ORZ2" s="199" t="n"/>
      <c r="OSA2" s="199" t="n"/>
      <c r="OSB2" s="199" t="n"/>
      <c r="OSC2" s="199" t="n"/>
      <c r="OSD2" s="199" t="n"/>
      <c r="OSE2" s="199" t="n"/>
      <c r="OSF2" s="199" t="n"/>
      <c r="OSG2" s="199" t="n"/>
      <c r="OSH2" s="199" t="n"/>
      <c r="OSI2" s="199" t="n"/>
      <c r="OSJ2" s="199" t="n"/>
      <c r="OSK2" s="199" t="n"/>
      <c r="OSL2" s="199" t="n"/>
      <c r="OSM2" s="199" t="n"/>
      <c r="OSN2" s="199" t="n"/>
      <c r="OSO2" s="199" t="n"/>
      <c r="OSP2" s="199" t="n"/>
      <c r="OSQ2" s="199" t="n"/>
      <c r="OSR2" s="199" t="n"/>
      <c r="OSS2" s="199" t="n"/>
      <c r="OST2" s="199" t="n"/>
      <c r="OSU2" s="199" t="n"/>
      <c r="OSV2" s="199" t="n"/>
      <c r="OSW2" s="199" t="n"/>
      <c r="OSX2" s="199" t="n"/>
      <c r="OSY2" s="199" t="n"/>
      <c r="OSZ2" s="199" t="n"/>
      <c r="OTA2" s="199" t="n"/>
      <c r="OTB2" s="199" t="n"/>
      <c r="OTC2" s="199" t="n"/>
      <c r="OTD2" s="199" t="n"/>
      <c r="OTE2" s="199" t="n"/>
      <c r="OTF2" s="199" t="n"/>
      <c r="OTG2" s="199" t="n"/>
      <c r="OTH2" s="199" t="n"/>
      <c r="OTI2" s="199" t="n"/>
      <c r="OTJ2" s="199" t="n"/>
      <c r="OTK2" s="199" t="n"/>
      <c r="OTL2" s="199" t="n"/>
      <c r="OTM2" s="199" t="n"/>
      <c r="OTN2" s="199" t="n"/>
      <c r="OTO2" s="199" t="n"/>
      <c r="OTP2" s="199" t="n"/>
      <c r="OTQ2" s="199" t="n"/>
      <c r="OTR2" s="199" t="n"/>
      <c r="OTS2" s="199" t="n"/>
      <c r="OTT2" s="199" t="n"/>
      <c r="OTU2" s="199" t="n"/>
      <c r="OTV2" s="199" t="n"/>
      <c r="OTW2" s="199" t="n"/>
      <c r="OTX2" s="199" t="n"/>
      <c r="OTY2" s="199" t="n"/>
      <c r="OTZ2" s="199" t="n"/>
      <c r="OUA2" s="199" t="n"/>
      <c r="OUB2" s="199" t="n"/>
      <c r="OUC2" s="199" t="n"/>
      <c r="OUD2" s="199" t="n"/>
      <c r="OUE2" s="199" t="n"/>
      <c r="OUF2" s="199" t="n"/>
      <c r="OUG2" s="199" t="n"/>
      <c r="OUH2" s="199" t="n"/>
      <c r="OUI2" s="199" t="n"/>
      <c r="OUJ2" s="199" t="n"/>
      <c r="OUK2" s="199" t="n"/>
      <c r="OUL2" s="199" t="n"/>
      <c r="OUM2" s="199" t="n"/>
      <c r="OUN2" s="199" t="n"/>
      <c r="OUO2" s="199" t="n"/>
      <c r="OUP2" s="199" t="n"/>
      <c r="OUQ2" s="199" t="n"/>
      <c r="OUR2" s="199" t="n"/>
      <c r="OUS2" s="199" t="n"/>
      <c r="OUT2" s="199" t="n"/>
      <c r="OUU2" s="199" t="n"/>
      <c r="OUV2" s="199" t="n"/>
      <c r="OUW2" s="199" t="n"/>
      <c r="OUX2" s="199" t="n"/>
      <c r="OUY2" s="199" t="n"/>
      <c r="OUZ2" s="199" t="n"/>
      <c r="OVA2" s="199" t="n"/>
      <c r="OVB2" s="199" t="n"/>
      <c r="OVC2" s="199" t="n"/>
      <c r="OVD2" s="199" t="n"/>
      <c r="OVE2" s="199" t="n"/>
      <c r="OVF2" s="199" t="n"/>
      <c r="OVG2" s="199" t="n"/>
      <c r="OVH2" s="199" t="n"/>
      <c r="OVI2" s="199" t="n"/>
      <c r="OVJ2" s="199" t="n"/>
      <c r="OVK2" s="199" t="n"/>
      <c r="OVL2" s="199" t="n"/>
      <c r="OVM2" s="199" t="n"/>
      <c r="OVN2" s="199" t="n"/>
      <c r="OVO2" s="199" t="n"/>
      <c r="OVP2" s="199" t="n"/>
      <c r="OVQ2" s="199" t="n"/>
      <c r="OVR2" s="199" t="n"/>
      <c r="OVS2" s="199" t="n"/>
      <c r="OVT2" s="199" t="n"/>
      <c r="OVU2" s="199" t="n"/>
      <c r="OVV2" s="199" t="n"/>
      <c r="OVW2" s="199" t="n"/>
      <c r="OVX2" s="199" t="n"/>
      <c r="OVY2" s="199" t="n"/>
      <c r="OVZ2" s="199" t="n"/>
      <c r="OWA2" s="199" t="n"/>
      <c r="OWB2" s="199" t="n"/>
      <c r="OWC2" s="199" t="n"/>
      <c r="OWD2" s="199" t="n"/>
      <c r="OWE2" s="199" t="n"/>
      <c r="OWF2" s="199" t="n"/>
      <c r="OWG2" s="199" t="n"/>
      <c r="OWH2" s="199" t="n"/>
      <c r="OWI2" s="199" t="n"/>
      <c r="OWJ2" s="199" t="n"/>
      <c r="OWK2" s="199" t="n"/>
      <c r="OWL2" s="199" t="n"/>
      <c r="OWM2" s="199" t="n"/>
      <c r="OWN2" s="199" t="n"/>
      <c r="OWO2" s="199" t="n"/>
      <c r="OWP2" s="199" t="n"/>
      <c r="OWQ2" s="199" t="n"/>
      <c r="OWR2" s="199" t="n"/>
      <c r="OWS2" s="199" t="n"/>
      <c r="OWT2" s="199" t="n"/>
      <c r="OWU2" s="199" t="n"/>
      <c r="OWV2" s="199" t="n"/>
      <c r="OWW2" s="199" t="n"/>
      <c r="OWX2" s="199" t="n"/>
      <c r="OWY2" s="199" t="n"/>
      <c r="OWZ2" s="199" t="n"/>
      <c r="OXA2" s="199" t="n"/>
      <c r="OXB2" s="199" t="n"/>
      <c r="OXC2" s="199" t="n"/>
      <c r="OXD2" s="199" t="n"/>
      <c r="OXE2" s="199" t="n"/>
      <c r="OXF2" s="199" t="n"/>
      <c r="OXG2" s="199" t="n"/>
      <c r="OXH2" s="199" t="n"/>
      <c r="OXI2" s="199" t="n"/>
      <c r="OXJ2" s="199" t="n"/>
      <c r="OXK2" s="199" t="n"/>
      <c r="OXL2" s="199" t="n"/>
      <c r="OXM2" s="199" t="n"/>
      <c r="OXN2" s="199" t="n"/>
      <c r="OXO2" s="199" t="n"/>
      <c r="OXP2" s="199" t="n"/>
      <c r="OXQ2" s="199" t="n"/>
      <c r="OXR2" s="199" t="n"/>
      <c r="OXS2" s="199" t="n"/>
      <c r="OXT2" s="199" t="n"/>
      <c r="OXU2" s="199" t="n"/>
      <c r="OXV2" s="199" t="n"/>
      <c r="OXW2" s="199" t="n"/>
      <c r="OXX2" s="199" t="n"/>
      <c r="OXY2" s="199" t="n"/>
      <c r="OXZ2" s="199" t="n"/>
      <c r="OYA2" s="199" t="n"/>
      <c r="OYB2" s="199" t="n"/>
      <c r="OYC2" s="199" t="n"/>
      <c r="OYD2" s="199" t="n"/>
      <c r="OYE2" s="199" t="n"/>
      <c r="OYF2" s="199" t="n"/>
      <c r="OYG2" s="199" t="n"/>
      <c r="OYH2" s="199" t="n"/>
      <c r="OYI2" s="199" t="n"/>
      <c r="OYJ2" s="199" t="n"/>
      <c r="OYK2" s="199" t="n"/>
      <c r="OYL2" s="199" t="n"/>
      <c r="OYM2" s="199" t="n"/>
      <c r="OYN2" s="199" t="n"/>
      <c r="OYO2" s="199" t="n"/>
      <c r="OYP2" s="199" t="n"/>
      <c r="OYQ2" s="199" t="n"/>
      <c r="OYR2" s="199" t="n"/>
      <c r="OYS2" s="199" t="n"/>
      <c r="OYT2" s="199" t="n"/>
      <c r="OYU2" s="199" t="n"/>
      <c r="OYV2" s="199" t="n"/>
      <c r="OYW2" s="199" t="n"/>
      <c r="OYX2" s="199" t="n"/>
      <c r="OYY2" s="199" t="n"/>
      <c r="OYZ2" s="199" t="n"/>
      <c r="OZA2" s="199" t="n"/>
      <c r="OZB2" s="199" t="n"/>
      <c r="OZC2" s="199" t="n"/>
      <c r="OZD2" s="199" t="n"/>
      <c r="OZE2" s="199" t="n"/>
      <c r="OZF2" s="199" t="n"/>
      <c r="OZG2" s="199" t="n"/>
      <c r="OZH2" s="199" t="n"/>
      <c r="OZI2" s="199" t="n"/>
      <c r="OZJ2" s="199" t="n"/>
      <c r="OZK2" s="199" t="n"/>
      <c r="OZL2" s="199" t="n"/>
      <c r="OZM2" s="199" t="n"/>
      <c r="OZN2" s="199" t="n"/>
      <c r="OZO2" s="199" t="n"/>
      <c r="OZP2" s="199" t="n"/>
      <c r="OZQ2" s="199" t="n"/>
      <c r="OZR2" s="199" t="n"/>
      <c r="OZS2" s="199" t="n"/>
      <c r="OZT2" s="199" t="n"/>
      <c r="OZU2" s="199" t="n"/>
      <c r="OZV2" s="199" t="n"/>
      <c r="OZW2" s="199" t="n"/>
      <c r="OZX2" s="199" t="n"/>
      <c r="OZY2" s="199" t="n"/>
      <c r="OZZ2" s="199" t="n"/>
      <c r="PAA2" s="199" t="n"/>
      <c r="PAB2" s="199" t="n"/>
      <c r="PAC2" s="199" t="n"/>
      <c r="PAD2" s="199" t="n"/>
      <c r="PAE2" s="199" t="n"/>
      <c r="PAF2" s="199" t="n"/>
      <c r="PAG2" s="199" t="n"/>
      <c r="PAH2" s="199" t="n"/>
      <c r="PAI2" s="199" t="n"/>
      <c r="PAJ2" s="199" t="n"/>
      <c r="PAK2" s="199" t="n"/>
      <c r="PAL2" s="199" t="n"/>
      <c r="PAM2" s="199" t="n"/>
      <c r="PAN2" s="199" t="n"/>
      <c r="PAO2" s="199" t="n"/>
      <c r="PAP2" s="199" t="n"/>
      <c r="PAQ2" s="199" t="n"/>
      <c r="PAR2" s="199" t="n"/>
      <c r="PAS2" s="199" t="n"/>
      <c r="PAT2" s="199" t="n"/>
      <c r="PAU2" s="199" t="n"/>
      <c r="PAV2" s="199" t="n"/>
      <c r="PAW2" s="199" t="n"/>
      <c r="PAX2" s="199" t="n"/>
      <c r="PAY2" s="199" t="n"/>
      <c r="PAZ2" s="199" t="n"/>
      <c r="PBA2" s="199" t="n"/>
      <c r="PBB2" s="199" t="n"/>
      <c r="PBC2" s="199" t="n"/>
      <c r="PBD2" s="199" t="n"/>
      <c r="PBE2" s="199" t="n"/>
      <c r="PBF2" s="199" t="n"/>
      <c r="PBG2" s="199" t="n"/>
      <c r="PBH2" s="199" t="n"/>
      <c r="PBI2" s="199" t="n"/>
      <c r="PBJ2" s="199" t="n"/>
      <c r="PBK2" s="199" t="n"/>
      <c r="PBL2" s="199" t="n"/>
      <c r="PBM2" s="199" t="n"/>
      <c r="PBN2" s="199" t="n"/>
      <c r="PBO2" s="199" t="n"/>
      <c r="PBP2" s="199" t="n"/>
      <c r="PBQ2" s="199" t="n"/>
      <c r="PBR2" s="199" t="n"/>
      <c r="PBS2" s="199" t="n"/>
      <c r="PBT2" s="199" t="n"/>
      <c r="PBU2" s="199" t="n"/>
      <c r="PBV2" s="199" t="n"/>
      <c r="PBW2" s="199" t="n"/>
      <c r="PBX2" s="199" t="n"/>
      <c r="PBY2" s="199" t="n"/>
      <c r="PBZ2" s="199" t="n"/>
      <c r="PCA2" s="199" t="n"/>
      <c r="PCB2" s="199" t="n"/>
      <c r="PCC2" s="199" t="n"/>
      <c r="PCD2" s="199" t="n"/>
      <c r="PCE2" s="199" t="n"/>
      <c r="PCF2" s="199" t="n"/>
      <c r="PCG2" s="199" t="n"/>
      <c r="PCH2" s="199" t="n"/>
      <c r="PCI2" s="199" t="n"/>
      <c r="PCJ2" s="199" t="n"/>
      <c r="PCK2" s="199" t="n"/>
      <c r="PCL2" s="199" t="n"/>
      <c r="PCM2" s="199" t="n"/>
      <c r="PCN2" s="199" t="n"/>
      <c r="PCO2" s="199" t="n"/>
      <c r="PCP2" s="199" t="n"/>
      <c r="PCQ2" s="199" t="n"/>
      <c r="PCR2" s="199" t="n"/>
      <c r="PCS2" s="199" t="n"/>
      <c r="PCT2" s="199" t="n"/>
      <c r="PCU2" s="199" t="n"/>
      <c r="PCV2" s="199" t="n"/>
      <c r="PCW2" s="199" t="n"/>
      <c r="PCX2" s="199" t="n"/>
      <c r="PCY2" s="199" t="n"/>
      <c r="PCZ2" s="199" t="n"/>
      <c r="PDA2" s="199" t="n"/>
      <c r="PDB2" s="199" t="n"/>
      <c r="PDC2" s="199" t="n"/>
      <c r="PDD2" s="199" t="n"/>
      <c r="PDE2" s="199" t="n"/>
      <c r="PDF2" s="199" t="n"/>
      <c r="PDG2" s="199" t="n"/>
      <c r="PDH2" s="199" t="n"/>
      <c r="PDI2" s="199" t="n"/>
      <c r="PDJ2" s="199" t="n"/>
      <c r="PDK2" s="199" t="n"/>
      <c r="PDL2" s="199" t="n"/>
      <c r="PDM2" s="199" t="n"/>
      <c r="PDN2" s="199" t="n"/>
      <c r="PDO2" s="199" t="n"/>
      <c r="PDP2" s="199" t="n"/>
      <c r="PDQ2" s="199" t="n"/>
      <c r="PDR2" s="199" t="n"/>
      <c r="PDS2" s="199" t="n"/>
      <c r="PDT2" s="199" t="n"/>
      <c r="PDU2" s="199" t="n"/>
      <c r="PDV2" s="199" t="n"/>
      <c r="PDW2" s="199" t="n"/>
      <c r="PDX2" s="199" t="n"/>
      <c r="PDY2" s="199" t="n"/>
      <c r="PDZ2" s="199" t="n"/>
      <c r="PEA2" s="199" t="n"/>
      <c r="PEB2" s="199" t="n"/>
      <c r="PEC2" s="199" t="n"/>
      <c r="PED2" s="199" t="n"/>
      <c r="PEE2" s="199" t="n"/>
      <c r="PEF2" s="199" t="n"/>
      <c r="PEG2" s="199" t="n"/>
      <c r="PEH2" s="199" t="n"/>
      <c r="PEI2" s="199" t="n"/>
      <c r="PEJ2" s="199" t="n"/>
      <c r="PEK2" s="199" t="n"/>
      <c r="PEL2" s="199" t="n"/>
      <c r="PEM2" s="199" t="n"/>
      <c r="PEN2" s="199" t="n"/>
      <c r="PEO2" s="199" t="n"/>
      <c r="PEP2" s="199" t="n"/>
      <c r="PEQ2" s="199" t="n"/>
      <c r="PER2" s="199" t="n"/>
      <c r="PES2" s="199" t="n"/>
      <c r="PET2" s="199" t="n"/>
      <c r="PEU2" s="199" t="n"/>
      <c r="PEV2" s="199" t="n"/>
      <c r="PEW2" s="199" t="n"/>
      <c r="PEX2" s="199" t="n"/>
      <c r="PEY2" s="199" t="n"/>
      <c r="PEZ2" s="199" t="n"/>
      <c r="PFA2" s="199" t="n"/>
      <c r="PFB2" s="199" t="n"/>
      <c r="PFC2" s="199" t="n"/>
      <c r="PFD2" s="199" t="n"/>
      <c r="PFE2" s="199" t="n"/>
      <c r="PFF2" s="199" t="n"/>
      <c r="PFG2" s="199" t="n"/>
      <c r="PFH2" s="199" t="n"/>
      <c r="PFI2" s="199" t="n"/>
      <c r="PFJ2" s="199" t="n"/>
      <c r="PFK2" s="199" t="n"/>
      <c r="PFL2" s="199" t="n"/>
      <c r="PFM2" s="199" t="n"/>
      <c r="PFN2" s="199" t="n"/>
      <c r="PFO2" s="199" t="n"/>
      <c r="PFP2" s="199" t="n"/>
      <c r="PFQ2" s="199" t="n"/>
      <c r="PFR2" s="199" t="n"/>
      <c r="PFS2" s="199" t="n"/>
      <c r="PFT2" s="199" t="n"/>
      <c r="PFU2" s="199" t="n"/>
      <c r="PFV2" s="199" t="n"/>
      <c r="PFW2" s="199" t="n"/>
      <c r="PFX2" s="199" t="n"/>
      <c r="PFY2" s="199" t="n"/>
      <c r="PFZ2" s="199" t="n"/>
      <c r="PGA2" s="199" t="n"/>
      <c r="PGB2" s="199" t="n"/>
      <c r="PGC2" s="199" t="n"/>
      <c r="PGD2" s="199" t="n"/>
      <c r="PGE2" s="199" t="n"/>
      <c r="PGF2" s="199" t="n"/>
      <c r="PGG2" s="199" t="n"/>
      <c r="PGH2" s="199" t="n"/>
      <c r="PGI2" s="199" t="n"/>
      <c r="PGJ2" s="199" t="n"/>
      <c r="PGK2" s="199" t="n"/>
      <c r="PGL2" s="199" t="n"/>
      <c r="PGM2" s="199" t="n"/>
      <c r="PGN2" s="199" t="n"/>
      <c r="PGO2" s="199" t="n"/>
      <c r="PGP2" s="199" t="n"/>
      <c r="PGQ2" s="199" t="n"/>
      <c r="PGR2" s="199" t="n"/>
      <c r="PGS2" s="199" t="n"/>
      <c r="PGT2" s="199" t="n"/>
      <c r="PGU2" s="199" t="n"/>
      <c r="PGV2" s="199" t="n"/>
      <c r="PGW2" s="199" t="n"/>
      <c r="PGX2" s="199" t="n"/>
      <c r="PGY2" s="199" t="n"/>
      <c r="PGZ2" s="199" t="n"/>
      <c r="PHA2" s="199" t="n"/>
      <c r="PHB2" s="199" t="n"/>
      <c r="PHC2" s="199" t="n"/>
      <c r="PHD2" s="199" t="n"/>
      <c r="PHE2" s="199" t="n"/>
      <c r="PHF2" s="199" t="n"/>
      <c r="PHG2" s="199" t="n"/>
      <c r="PHH2" s="199" t="n"/>
      <c r="PHI2" s="199" t="n"/>
      <c r="PHJ2" s="199" t="n"/>
      <c r="PHK2" s="199" t="n"/>
      <c r="PHL2" s="199" t="n"/>
      <c r="PHM2" s="199" t="n"/>
      <c r="PHN2" s="199" t="n"/>
      <c r="PHO2" s="199" t="n"/>
      <c r="PHP2" s="199" t="n"/>
      <c r="PHQ2" s="199" t="n"/>
      <c r="PHR2" s="199" t="n"/>
      <c r="PHS2" s="199" t="n"/>
      <c r="PHT2" s="199" t="n"/>
      <c r="PHU2" s="199" t="n"/>
      <c r="PHV2" s="199" t="n"/>
      <c r="PHW2" s="199" t="n"/>
      <c r="PHX2" s="199" t="n"/>
      <c r="PHY2" s="199" t="n"/>
      <c r="PHZ2" s="199" t="n"/>
      <c r="PIA2" s="199" t="n"/>
      <c r="PIB2" s="199" t="n"/>
      <c r="PIC2" s="199" t="n"/>
      <c r="PID2" s="199" t="n"/>
      <c r="PIE2" s="199" t="n"/>
      <c r="PIF2" s="199" t="n"/>
      <c r="PIG2" s="199" t="n"/>
      <c r="PIH2" s="199" t="n"/>
      <c r="PII2" s="199" t="n"/>
      <c r="PIJ2" s="199" t="n"/>
      <c r="PIK2" s="199" t="n"/>
      <c r="PIL2" s="199" t="n"/>
      <c r="PIM2" s="199" t="n"/>
      <c r="PIN2" s="199" t="n"/>
      <c r="PIO2" s="199" t="n"/>
      <c r="PIP2" s="199" t="n"/>
      <c r="PIQ2" s="199" t="n"/>
      <c r="PIR2" s="199" t="n"/>
      <c r="PIS2" s="199" t="n"/>
      <c r="PIT2" s="199" t="n"/>
      <c r="PIU2" s="199" t="n"/>
      <c r="PIV2" s="199" t="n"/>
      <c r="PIW2" s="199" t="n"/>
      <c r="PIX2" s="199" t="n"/>
      <c r="PIY2" s="199" t="n"/>
      <c r="PIZ2" s="199" t="n"/>
      <c r="PJA2" s="199" t="n"/>
      <c r="PJB2" s="199" t="n"/>
      <c r="PJC2" s="199" t="n"/>
      <c r="PJD2" s="199" t="n"/>
      <c r="PJE2" s="199" t="n"/>
      <c r="PJF2" s="199" t="n"/>
      <c r="PJG2" s="199" t="n"/>
      <c r="PJH2" s="199" t="n"/>
      <c r="PJI2" s="199" t="n"/>
      <c r="PJJ2" s="199" t="n"/>
      <c r="PJK2" s="199" t="n"/>
      <c r="PJL2" s="199" t="n"/>
      <c r="PJM2" s="199" t="n"/>
      <c r="PJN2" s="199" t="n"/>
      <c r="PJO2" s="199" t="n"/>
      <c r="PJP2" s="199" t="n"/>
      <c r="PJQ2" s="199" t="n"/>
      <c r="PJR2" s="199" t="n"/>
      <c r="PJS2" s="199" t="n"/>
      <c r="PJT2" s="199" t="n"/>
      <c r="PJU2" s="199" t="n"/>
      <c r="PJV2" s="199" t="n"/>
      <c r="PJW2" s="199" t="n"/>
      <c r="PJX2" s="199" t="n"/>
      <c r="PJY2" s="199" t="n"/>
      <c r="PJZ2" s="199" t="n"/>
      <c r="PKA2" s="199" t="n"/>
      <c r="PKB2" s="199" t="n"/>
      <c r="PKC2" s="199" t="n"/>
      <c r="PKD2" s="199" t="n"/>
      <c r="PKE2" s="199" t="n"/>
      <c r="PKF2" s="199" t="n"/>
      <c r="PKG2" s="199" t="n"/>
      <c r="PKH2" s="199" t="n"/>
      <c r="PKI2" s="199" t="n"/>
      <c r="PKJ2" s="199" t="n"/>
      <c r="PKK2" s="199" t="n"/>
      <c r="PKL2" s="199" t="n"/>
      <c r="PKM2" s="199" t="n"/>
      <c r="PKN2" s="199" t="n"/>
      <c r="PKO2" s="199" t="n"/>
      <c r="PKP2" s="199" t="n"/>
      <c r="PKQ2" s="199" t="n"/>
      <c r="PKR2" s="199" t="n"/>
      <c r="PKS2" s="199" t="n"/>
      <c r="PKT2" s="199" t="n"/>
      <c r="PKU2" s="199" t="n"/>
      <c r="PKV2" s="199" t="n"/>
      <c r="PKW2" s="199" t="n"/>
      <c r="PKX2" s="199" t="n"/>
      <c r="PKY2" s="199" t="n"/>
      <c r="PKZ2" s="199" t="n"/>
      <c r="PLA2" s="199" t="n"/>
      <c r="PLB2" s="199" t="n"/>
      <c r="PLC2" s="199" t="n"/>
      <c r="PLD2" s="199" t="n"/>
      <c r="PLE2" s="199" t="n"/>
      <c r="PLF2" s="199" t="n"/>
      <c r="PLG2" s="199" t="n"/>
      <c r="PLH2" s="199" t="n"/>
      <c r="PLI2" s="199" t="n"/>
      <c r="PLJ2" s="199" t="n"/>
      <c r="PLK2" s="199" t="n"/>
      <c r="PLL2" s="199" t="n"/>
      <c r="PLM2" s="199" t="n"/>
      <c r="PLN2" s="199" t="n"/>
      <c r="PLO2" s="199" t="n"/>
      <c r="PLP2" s="199" t="n"/>
      <c r="PLQ2" s="199" t="n"/>
      <c r="PLR2" s="199" t="n"/>
      <c r="PLS2" s="199" t="n"/>
      <c r="PLT2" s="199" t="n"/>
      <c r="PLU2" s="199" t="n"/>
      <c r="PLV2" s="199" t="n"/>
      <c r="PLW2" s="199" t="n"/>
      <c r="PLX2" s="199" t="n"/>
      <c r="PLY2" s="199" t="n"/>
      <c r="PLZ2" s="199" t="n"/>
      <c r="PMA2" s="199" t="n"/>
      <c r="PMB2" s="199" t="n"/>
      <c r="PMC2" s="199" t="n"/>
      <c r="PMD2" s="199" t="n"/>
      <c r="PME2" s="199" t="n"/>
      <c r="PMF2" s="199" t="n"/>
      <c r="PMG2" s="199" t="n"/>
      <c r="PMH2" s="199" t="n"/>
      <c r="PMI2" s="199" t="n"/>
      <c r="PMJ2" s="199" t="n"/>
      <c r="PMK2" s="199" t="n"/>
      <c r="PML2" s="199" t="n"/>
      <c r="PMM2" s="199" t="n"/>
      <c r="PMN2" s="199" t="n"/>
      <c r="PMO2" s="199" t="n"/>
      <c r="PMP2" s="199" t="n"/>
      <c r="PMQ2" s="199" t="n"/>
      <c r="PMR2" s="199" t="n"/>
      <c r="PMS2" s="199" t="n"/>
      <c r="PMT2" s="199" t="n"/>
      <c r="PMU2" s="199" t="n"/>
      <c r="PMV2" s="199" t="n"/>
      <c r="PMW2" s="199" t="n"/>
      <c r="PMX2" s="199" t="n"/>
      <c r="PMY2" s="199" t="n"/>
      <c r="PMZ2" s="199" t="n"/>
      <c r="PNA2" s="199" t="n"/>
      <c r="PNB2" s="199" t="n"/>
      <c r="PNC2" s="199" t="n"/>
      <c r="PND2" s="199" t="n"/>
      <c r="PNE2" s="199" t="n"/>
      <c r="PNF2" s="199" t="n"/>
      <c r="PNG2" s="199" t="n"/>
      <c r="PNH2" s="199" t="n"/>
      <c r="PNI2" s="199" t="n"/>
      <c r="PNJ2" s="199" t="n"/>
      <c r="PNK2" s="199" t="n"/>
      <c r="PNL2" s="199" t="n"/>
      <c r="PNM2" s="199" t="n"/>
      <c r="PNN2" s="199" t="n"/>
      <c r="PNO2" s="199" t="n"/>
      <c r="PNP2" s="199" t="n"/>
      <c r="PNQ2" s="199" t="n"/>
      <c r="PNR2" s="199" t="n"/>
      <c r="PNS2" s="199" t="n"/>
      <c r="PNT2" s="199" t="n"/>
      <c r="PNU2" s="199" t="n"/>
      <c r="PNV2" s="199" t="n"/>
      <c r="PNW2" s="199" t="n"/>
      <c r="PNX2" s="199" t="n"/>
      <c r="PNY2" s="199" t="n"/>
      <c r="PNZ2" s="199" t="n"/>
      <c r="POA2" s="199" t="n"/>
      <c r="POB2" s="199" t="n"/>
      <c r="POC2" s="199" t="n"/>
      <c r="POD2" s="199" t="n"/>
      <c r="POE2" s="199" t="n"/>
      <c r="POF2" s="199" t="n"/>
      <c r="POG2" s="199" t="n"/>
      <c r="POH2" s="199" t="n"/>
      <c r="POI2" s="199" t="n"/>
      <c r="POJ2" s="199" t="n"/>
      <c r="POK2" s="199" t="n"/>
      <c r="POL2" s="199" t="n"/>
      <c r="POM2" s="199" t="n"/>
      <c r="PON2" s="199" t="n"/>
      <c r="POO2" s="199" t="n"/>
      <c r="POP2" s="199" t="n"/>
      <c r="POQ2" s="199" t="n"/>
      <c r="POR2" s="199" t="n"/>
      <c r="POS2" s="199" t="n"/>
      <c r="POT2" s="199" t="n"/>
      <c r="POU2" s="199" t="n"/>
      <c r="POV2" s="199" t="n"/>
      <c r="POW2" s="199" t="n"/>
      <c r="POX2" s="199" t="n"/>
      <c r="POY2" s="199" t="n"/>
      <c r="POZ2" s="199" t="n"/>
      <c r="PPA2" s="199" t="n"/>
      <c r="PPB2" s="199" t="n"/>
      <c r="PPC2" s="199" t="n"/>
      <c r="PPD2" s="199" t="n"/>
      <c r="PPE2" s="199" t="n"/>
      <c r="PPF2" s="199" t="n"/>
      <c r="PPG2" s="199" t="n"/>
      <c r="PPH2" s="199" t="n"/>
      <c r="PPI2" s="199" t="n"/>
      <c r="PPJ2" s="199" t="n"/>
      <c r="PPK2" s="199" t="n"/>
      <c r="PPL2" s="199" t="n"/>
      <c r="PPM2" s="199" t="n"/>
      <c r="PPN2" s="199" t="n"/>
      <c r="PPO2" s="199" t="n"/>
      <c r="PPP2" s="199" t="n"/>
      <c r="PPQ2" s="199" t="n"/>
      <c r="PPR2" s="199" t="n"/>
      <c r="PPS2" s="199" t="n"/>
      <c r="PPT2" s="199" t="n"/>
      <c r="PPU2" s="199" t="n"/>
      <c r="PPV2" s="199" t="n"/>
      <c r="PPW2" s="199" t="n"/>
      <c r="PPX2" s="199" t="n"/>
      <c r="PPY2" s="199" t="n"/>
      <c r="PPZ2" s="199" t="n"/>
      <c r="PQA2" s="199" t="n"/>
      <c r="PQB2" s="199" t="n"/>
      <c r="PQC2" s="199" t="n"/>
      <c r="PQD2" s="199" t="n"/>
      <c r="PQE2" s="199" t="n"/>
      <c r="PQF2" s="199" t="n"/>
      <c r="PQG2" s="199" t="n"/>
      <c r="PQH2" s="199" t="n"/>
      <c r="PQI2" s="199" t="n"/>
      <c r="PQJ2" s="199" t="n"/>
      <c r="PQK2" s="199" t="n"/>
      <c r="PQL2" s="199" t="n"/>
      <c r="PQM2" s="199" t="n"/>
      <c r="PQN2" s="199" t="n"/>
      <c r="PQO2" s="199" t="n"/>
      <c r="PQP2" s="199" t="n"/>
      <c r="PQQ2" s="199" t="n"/>
      <c r="PQR2" s="199" t="n"/>
      <c r="PQS2" s="199" t="n"/>
      <c r="PQT2" s="199" t="n"/>
      <c r="PQU2" s="199" t="n"/>
      <c r="PQV2" s="199" t="n"/>
      <c r="PQW2" s="199" t="n"/>
      <c r="PQX2" s="199" t="n"/>
      <c r="PQY2" s="199" t="n"/>
      <c r="PQZ2" s="199" t="n"/>
      <c r="PRA2" s="199" t="n"/>
      <c r="PRB2" s="199" t="n"/>
      <c r="PRC2" s="199" t="n"/>
      <c r="PRD2" s="199" t="n"/>
      <c r="PRE2" s="199" t="n"/>
      <c r="PRF2" s="199" t="n"/>
      <c r="PRG2" s="199" t="n"/>
      <c r="PRH2" s="199" t="n"/>
      <c r="PRI2" s="199" t="n"/>
      <c r="PRJ2" s="199" t="n"/>
      <c r="PRK2" s="199" t="n"/>
      <c r="PRL2" s="199" t="n"/>
      <c r="PRM2" s="199" t="n"/>
      <c r="PRN2" s="199" t="n"/>
      <c r="PRO2" s="199" t="n"/>
      <c r="PRP2" s="199" t="n"/>
      <c r="PRQ2" s="199" t="n"/>
      <c r="PRR2" s="199" t="n"/>
      <c r="PRS2" s="199" t="n"/>
      <c r="PRT2" s="199" t="n"/>
      <c r="PRU2" s="199" t="n"/>
      <c r="PRV2" s="199" t="n"/>
      <c r="PRW2" s="199" t="n"/>
      <c r="PRX2" s="199" t="n"/>
      <c r="PRY2" s="199" t="n"/>
      <c r="PRZ2" s="199" t="n"/>
      <c r="PSA2" s="199" t="n"/>
      <c r="PSB2" s="199" t="n"/>
      <c r="PSC2" s="199" t="n"/>
      <c r="PSD2" s="199" t="n"/>
      <c r="PSE2" s="199" t="n"/>
      <c r="PSF2" s="199" t="n"/>
      <c r="PSG2" s="199" t="n"/>
      <c r="PSH2" s="199" t="n"/>
      <c r="PSI2" s="199" t="n"/>
      <c r="PSJ2" s="199" t="n"/>
      <c r="PSK2" s="199" t="n"/>
      <c r="PSL2" s="199" t="n"/>
      <c r="PSM2" s="199" t="n"/>
      <c r="PSN2" s="199" t="n"/>
      <c r="PSO2" s="199" t="n"/>
      <c r="PSP2" s="199" t="n"/>
      <c r="PSQ2" s="199" t="n"/>
      <c r="PSR2" s="199" t="n"/>
      <c r="PSS2" s="199" t="n"/>
      <c r="PST2" s="199" t="n"/>
      <c r="PSU2" s="199" t="n"/>
      <c r="PSV2" s="199" t="n"/>
      <c r="PSW2" s="199" t="n"/>
      <c r="PSX2" s="199" t="n"/>
      <c r="PSY2" s="199" t="n"/>
      <c r="PSZ2" s="199" t="n"/>
      <c r="PTA2" s="199" t="n"/>
      <c r="PTB2" s="199" t="n"/>
      <c r="PTC2" s="199" t="n"/>
      <c r="PTD2" s="199" t="n"/>
      <c r="PTE2" s="199" t="n"/>
      <c r="PTF2" s="199" t="n"/>
      <c r="PTG2" s="199" t="n"/>
      <c r="PTH2" s="199" t="n"/>
      <c r="PTI2" s="199" t="n"/>
      <c r="PTJ2" s="199" t="n"/>
      <c r="PTK2" s="199" t="n"/>
      <c r="PTL2" s="199" t="n"/>
      <c r="PTM2" s="199" t="n"/>
      <c r="PTN2" s="199" t="n"/>
      <c r="PTO2" s="199" t="n"/>
      <c r="PTP2" s="199" t="n"/>
      <c r="PTQ2" s="199" t="n"/>
      <c r="PTR2" s="199" t="n"/>
      <c r="PTS2" s="199" t="n"/>
      <c r="PTT2" s="199" t="n"/>
      <c r="PTU2" s="199" t="n"/>
      <c r="PTV2" s="199" t="n"/>
      <c r="PTW2" s="199" t="n"/>
      <c r="PTX2" s="199" t="n"/>
      <c r="PTY2" s="199" t="n"/>
      <c r="PTZ2" s="199" t="n"/>
      <c r="PUA2" s="199" t="n"/>
      <c r="PUB2" s="199" t="n"/>
      <c r="PUC2" s="199" t="n"/>
      <c r="PUD2" s="199" t="n"/>
      <c r="PUE2" s="199" t="n"/>
      <c r="PUF2" s="199" t="n"/>
      <c r="PUG2" s="199" t="n"/>
      <c r="PUH2" s="199" t="n"/>
      <c r="PUI2" s="199" t="n"/>
      <c r="PUJ2" s="199" t="n"/>
      <c r="PUK2" s="199" t="n"/>
      <c r="PUL2" s="199" t="n"/>
      <c r="PUM2" s="199" t="n"/>
      <c r="PUN2" s="199" t="n"/>
      <c r="PUO2" s="199" t="n"/>
      <c r="PUP2" s="199" t="n"/>
      <c r="PUQ2" s="199" t="n"/>
      <c r="PUR2" s="199" t="n"/>
      <c r="PUS2" s="199" t="n"/>
      <c r="PUT2" s="199" t="n"/>
      <c r="PUU2" s="199" t="n"/>
      <c r="PUV2" s="199" t="n"/>
      <c r="PUW2" s="199" t="n"/>
      <c r="PUX2" s="199" t="n"/>
      <c r="PUY2" s="199" t="n"/>
      <c r="PUZ2" s="199" t="n"/>
      <c r="PVA2" s="199" t="n"/>
      <c r="PVB2" s="199" t="n"/>
      <c r="PVC2" s="199" t="n"/>
      <c r="PVD2" s="199" t="n"/>
      <c r="PVE2" s="199" t="n"/>
      <c r="PVF2" s="199" t="n"/>
      <c r="PVG2" s="199" t="n"/>
      <c r="PVH2" s="199" t="n"/>
      <c r="PVI2" s="199" t="n"/>
      <c r="PVJ2" s="199" t="n"/>
      <c r="PVK2" s="199" t="n"/>
      <c r="PVL2" s="199" t="n"/>
      <c r="PVM2" s="199" t="n"/>
      <c r="PVN2" s="199" t="n"/>
      <c r="PVO2" s="199" t="n"/>
      <c r="PVP2" s="199" t="n"/>
      <c r="PVQ2" s="199" t="n"/>
      <c r="PVR2" s="199" t="n"/>
      <c r="PVS2" s="199" t="n"/>
      <c r="PVT2" s="199" t="n"/>
      <c r="PVU2" s="199" t="n"/>
      <c r="PVV2" s="199" t="n"/>
      <c r="PVW2" s="199" t="n"/>
      <c r="PVX2" s="199" t="n"/>
      <c r="PVY2" s="199" t="n"/>
      <c r="PVZ2" s="199" t="n"/>
      <c r="PWA2" s="199" t="n"/>
      <c r="PWB2" s="199" t="n"/>
      <c r="PWC2" s="199" t="n"/>
      <c r="PWD2" s="199" t="n"/>
      <c r="PWE2" s="199" t="n"/>
      <c r="PWF2" s="199" t="n"/>
      <c r="PWG2" s="199" t="n"/>
      <c r="PWH2" s="199" t="n"/>
      <c r="PWI2" s="199" t="n"/>
      <c r="PWJ2" s="199" t="n"/>
      <c r="PWK2" s="199" t="n"/>
      <c r="PWL2" s="199" t="n"/>
      <c r="PWM2" s="199" t="n"/>
      <c r="PWN2" s="199" t="n"/>
      <c r="PWO2" s="199" t="n"/>
      <c r="PWP2" s="199" t="n"/>
      <c r="PWQ2" s="199" t="n"/>
      <c r="PWR2" s="199" t="n"/>
      <c r="PWS2" s="199" t="n"/>
      <c r="PWT2" s="199" t="n"/>
      <c r="PWU2" s="199" t="n"/>
      <c r="PWV2" s="199" t="n"/>
      <c r="PWW2" s="199" t="n"/>
      <c r="PWX2" s="199" t="n"/>
      <c r="PWY2" s="199" t="n"/>
      <c r="PWZ2" s="199" t="n"/>
      <c r="PXA2" s="199" t="n"/>
      <c r="PXB2" s="199" t="n"/>
      <c r="PXC2" s="199" t="n"/>
      <c r="PXD2" s="199" t="n"/>
      <c r="PXE2" s="199" t="n"/>
      <c r="PXF2" s="199" t="n"/>
      <c r="PXG2" s="199" t="n"/>
      <c r="PXH2" s="199" t="n"/>
      <c r="PXI2" s="199" t="n"/>
      <c r="PXJ2" s="199" t="n"/>
      <c r="PXK2" s="199" t="n"/>
      <c r="PXL2" s="199" t="n"/>
      <c r="PXM2" s="199" t="n"/>
      <c r="PXN2" s="199" t="n"/>
      <c r="PXO2" s="199" t="n"/>
      <c r="PXP2" s="199" t="n"/>
      <c r="PXQ2" s="199" t="n"/>
      <c r="PXR2" s="199" t="n"/>
      <c r="PXS2" s="199" t="n"/>
      <c r="PXT2" s="199" t="n"/>
      <c r="PXU2" s="199" t="n"/>
      <c r="PXV2" s="199" t="n"/>
      <c r="PXW2" s="199" t="n"/>
      <c r="PXX2" s="199" t="n"/>
      <c r="PXY2" s="199" t="n"/>
      <c r="PXZ2" s="199" t="n"/>
      <c r="PYA2" s="199" t="n"/>
      <c r="PYB2" s="199" t="n"/>
      <c r="PYC2" s="199" t="n"/>
      <c r="PYD2" s="199" t="n"/>
      <c r="PYE2" s="199" t="n"/>
      <c r="PYF2" s="199" t="n"/>
      <c r="PYG2" s="199" t="n"/>
      <c r="PYH2" s="199" t="n"/>
      <c r="PYI2" s="199" t="n"/>
      <c r="PYJ2" s="199" t="n"/>
      <c r="PYK2" s="199" t="n"/>
      <c r="PYL2" s="199" t="n"/>
      <c r="PYM2" s="199" t="n"/>
      <c r="PYN2" s="199" t="n"/>
      <c r="PYO2" s="199" t="n"/>
      <c r="PYP2" s="199" t="n"/>
      <c r="PYQ2" s="199" t="n"/>
      <c r="PYR2" s="199" t="n"/>
      <c r="PYS2" s="199" t="n"/>
      <c r="PYT2" s="199" t="n"/>
      <c r="PYU2" s="199" t="n"/>
      <c r="PYV2" s="199" t="n"/>
      <c r="PYW2" s="199" t="n"/>
      <c r="PYX2" s="199" t="n"/>
      <c r="PYY2" s="199" t="n"/>
      <c r="PYZ2" s="199" t="n"/>
      <c r="PZA2" s="199" t="n"/>
      <c r="PZB2" s="199" t="n"/>
      <c r="PZC2" s="199" t="n"/>
      <c r="PZD2" s="199" t="n"/>
      <c r="PZE2" s="199" t="n"/>
      <c r="PZF2" s="199" t="n"/>
      <c r="PZG2" s="199" t="n"/>
      <c r="PZH2" s="199" t="n"/>
      <c r="PZI2" s="199" t="n"/>
      <c r="PZJ2" s="199" t="n"/>
      <c r="PZK2" s="199" t="n"/>
      <c r="PZL2" s="199" t="n"/>
      <c r="PZM2" s="199" t="n"/>
      <c r="PZN2" s="199" t="n"/>
      <c r="PZO2" s="199" t="n"/>
      <c r="PZP2" s="199" t="n"/>
      <c r="PZQ2" s="199" t="n"/>
      <c r="PZR2" s="199" t="n"/>
      <c r="PZS2" s="199" t="n"/>
      <c r="PZT2" s="199" t="n"/>
      <c r="PZU2" s="199" t="n"/>
      <c r="PZV2" s="199" t="n"/>
      <c r="PZW2" s="199" t="n"/>
      <c r="PZX2" s="199" t="n"/>
      <c r="PZY2" s="199" t="n"/>
      <c r="PZZ2" s="199" t="n"/>
      <c r="QAA2" s="199" t="n"/>
      <c r="QAB2" s="199" t="n"/>
      <c r="QAC2" s="199" t="n"/>
      <c r="QAD2" s="199" t="n"/>
      <c r="QAE2" s="199" t="n"/>
      <c r="QAF2" s="199" t="n"/>
      <c r="QAG2" s="199" t="n"/>
      <c r="QAH2" s="199" t="n"/>
      <c r="QAI2" s="199" t="n"/>
      <c r="QAJ2" s="199" t="n"/>
      <c r="QAK2" s="199" t="n"/>
      <c r="QAL2" s="199" t="n"/>
      <c r="QAM2" s="199" t="n"/>
      <c r="QAN2" s="199" t="n"/>
      <c r="QAO2" s="199" t="n"/>
      <c r="QAP2" s="199" t="n"/>
      <c r="QAQ2" s="199" t="n"/>
      <c r="QAR2" s="199" t="n"/>
      <c r="QAS2" s="199" t="n"/>
      <c r="QAT2" s="199" t="n"/>
      <c r="QAU2" s="199" t="n"/>
      <c r="QAV2" s="199" t="n"/>
      <c r="QAW2" s="199" t="n"/>
      <c r="QAX2" s="199" t="n"/>
      <c r="QAY2" s="199" t="n"/>
      <c r="QAZ2" s="199" t="n"/>
      <c r="QBA2" s="199" t="n"/>
      <c r="QBB2" s="199" t="n"/>
      <c r="QBC2" s="199" t="n"/>
      <c r="QBD2" s="199" t="n"/>
      <c r="QBE2" s="199" t="n"/>
      <c r="QBF2" s="199" t="n"/>
      <c r="QBG2" s="199" t="n"/>
      <c r="QBH2" s="199" t="n"/>
      <c r="QBI2" s="199" t="n"/>
      <c r="QBJ2" s="199" t="n"/>
      <c r="QBK2" s="199" t="n"/>
      <c r="QBL2" s="199" t="n"/>
      <c r="QBM2" s="199" t="n"/>
      <c r="QBN2" s="199" t="n"/>
      <c r="QBO2" s="199" t="n"/>
      <c r="QBP2" s="199" t="n"/>
      <c r="QBQ2" s="199" t="n"/>
      <c r="QBR2" s="199" t="n"/>
      <c r="QBS2" s="199" t="n"/>
      <c r="QBT2" s="199" t="n"/>
      <c r="QBU2" s="199" t="n"/>
      <c r="QBV2" s="199" t="n"/>
      <c r="QBW2" s="199" t="n"/>
      <c r="QBX2" s="199" t="n"/>
      <c r="QBY2" s="199" t="n"/>
      <c r="QBZ2" s="199" t="n"/>
      <c r="QCA2" s="199" t="n"/>
      <c r="QCB2" s="199" t="n"/>
      <c r="QCC2" s="199" t="n"/>
      <c r="QCD2" s="199" t="n"/>
      <c r="QCE2" s="199" t="n"/>
      <c r="QCF2" s="199" t="n"/>
      <c r="QCG2" s="199" t="n"/>
      <c r="QCH2" s="199" t="n"/>
      <c r="QCI2" s="199" t="n"/>
      <c r="QCJ2" s="199" t="n"/>
      <c r="QCK2" s="199" t="n"/>
      <c r="QCL2" s="199" t="n"/>
      <c r="QCM2" s="199" t="n"/>
      <c r="QCN2" s="199" t="n"/>
      <c r="QCO2" s="199" t="n"/>
      <c r="QCP2" s="199" t="n"/>
      <c r="QCQ2" s="199" t="n"/>
      <c r="QCR2" s="199" t="n"/>
      <c r="QCS2" s="199" t="n"/>
      <c r="QCT2" s="199" t="n"/>
      <c r="QCU2" s="199" t="n"/>
      <c r="QCV2" s="199" t="n"/>
      <c r="QCW2" s="199" t="n"/>
      <c r="QCX2" s="199" t="n"/>
      <c r="QCY2" s="199" t="n"/>
      <c r="QCZ2" s="199" t="n"/>
      <c r="QDA2" s="199" t="n"/>
      <c r="QDB2" s="199" t="n"/>
      <c r="QDC2" s="199" t="n"/>
      <c r="QDD2" s="199" t="n"/>
      <c r="QDE2" s="199" t="n"/>
      <c r="QDF2" s="199" t="n"/>
      <c r="QDG2" s="199" t="n"/>
      <c r="QDH2" s="199" t="n"/>
      <c r="QDI2" s="199" t="n"/>
      <c r="QDJ2" s="199" t="n"/>
      <c r="QDK2" s="199" t="n"/>
      <c r="QDL2" s="199" t="n"/>
      <c r="QDM2" s="199" t="n"/>
      <c r="QDN2" s="199" t="n"/>
      <c r="QDO2" s="199" t="n"/>
      <c r="QDP2" s="199" t="n"/>
      <c r="QDQ2" s="199" t="n"/>
      <c r="QDR2" s="199" t="n"/>
      <c r="QDS2" s="199" t="n"/>
      <c r="QDT2" s="199" t="n"/>
      <c r="QDU2" s="199" t="n"/>
      <c r="QDV2" s="199" t="n"/>
      <c r="QDW2" s="199" t="n"/>
      <c r="QDX2" s="199" t="n"/>
      <c r="QDY2" s="199" t="n"/>
      <c r="QDZ2" s="199" t="n"/>
      <c r="QEA2" s="199" t="n"/>
      <c r="QEB2" s="199" t="n"/>
      <c r="QEC2" s="199" t="n"/>
      <c r="QED2" s="199" t="n"/>
      <c r="QEE2" s="199" t="n"/>
      <c r="QEF2" s="199" t="n"/>
      <c r="QEG2" s="199" t="n"/>
      <c r="QEH2" s="199" t="n"/>
      <c r="QEI2" s="199" t="n"/>
      <c r="QEJ2" s="199" t="n"/>
      <c r="QEK2" s="199" t="n"/>
      <c r="QEL2" s="199" t="n"/>
      <c r="QEM2" s="199" t="n"/>
      <c r="QEN2" s="199" t="n"/>
      <c r="QEO2" s="199" t="n"/>
      <c r="QEP2" s="199" t="n"/>
      <c r="QEQ2" s="199" t="n"/>
      <c r="QER2" s="199" t="n"/>
      <c r="QES2" s="199" t="n"/>
      <c r="QET2" s="199" t="n"/>
      <c r="QEU2" s="199" t="n"/>
      <c r="QEV2" s="199" t="n"/>
      <c r="QEW2" s="199" t="n"/>
      <c r="QEX2" s="199" t="n"/>
      <c r="QEY2" s="199" t="n"/>
      <c r="QEZ2" s="199" t="n"/>
      <c r="QFA2" s="199" t="n"/>
      <c r="QFB2" s="199" t="n"/>
      <c r="QFC2" s="199" t="n"/>
      <c r="QFD2" s="199" t="n"/>
      <c r="QFE2" s="199" t="n"/>
      <c r="QFF2" s="199" t="n"/>
      <c r="QFG2" s="199" t="n"/>
      <c r="QFH2" s="199" t="n"/>
      <c r="QFI2" s="199" t="n"/>
      <c r="QFJ2" s="199" t="n"/>
      <c r="QFK2" s="199" t="n"/>
      <c r="QFL2" s="199" t="n"/>
      <c r="QFM2" s="199" t="n"/>
      <c r="QFN2" s="199" t="n"/>
      <c r="QFO2" s="199" t="n"/>
      <c r="QFP2" s="199" t="n"/>
      <c r="QFQ2" s="199" t="n"/>
      <c r="QFR2" s="199" t="n"/>
      <c r="QFS2" s="199" t="n"/>
      <c r="QFT2" s="199" t="n"/>
      <c r="QFU2" s="199" t="n"/>
      <c r="QFV2" s="199" t="n"/>
      <c r="QFW2" s="199" t="n"/>
      <c r="QFX2" s="199" t="n"/>
      <c r="QFY2" s="199" t="n"/>
      <c r="QFZ2" s="199" t="n"/>
      <c r="QGA2" s="199" t="n"/>
      <c r="QGB2" s="199" t="n"/>
      <c r="QGC2" s="199" t="n"/>
      <c r="QGD2" s="199" t="n"/>
      <c r="QGE2" s="199" t="n"/>
      <c r="QGF2" s="199" t="n"/>
      <c r="QGG2" s="199" t="n"/>
      <c r="QGH2" s="199" t="n"/>
      <c r="QGI2" s="199" t="n"/>
      <c r="QGJ2" s="199" t="n"/>
      <c r="QGK2" s="199" t="n"/>
      <c r="QGL2" s="199" t="n"/>
      <c r="QGM2" s="199" t="n"/>
      <c r="QGN2" s="199" t="n"/>
      <c r="QGO2" s="199" t="n"/>
      <c r="QGP2" s="199" t="n"/>
      <c r="QGQ2" s="199" t="n"/>
      <c r="QGR2" s="199" t="n"/>
      <c r="QGS2" s="199" t="n"/>
      <c r="QGT2" s="199" t="n"/>
      <c r="QGU2" s="199" t="n"/>
      <c r="QGV2" s="199" t="n"/>
      <c r="QGW2" s="199" t="n"/>
      <c r="QGX2" s="199" t="n"/>
      <c r="QGY2" s="199" t="n"/>
      <c r="QGZ2" s="199" t="n"/>
      <c r="QHA2" s="199" t="n"/>
      <c r="QHB2" s="199" t="n"/>
      <c r="QHC2" s="199" t="n"/>
      <c r="QHD2" s="199" t="n"/>
      <c r="QHE2" s="199" t="n"/>
      <c r="QHF2" s="199" t="n"/>
      <c r="QHG2" s="199" t="n"/>
      <c r="QHH2" s="199" t="n"/>
      <c r="QHI2" s="199" t="n"/>
      <c r="QHJ2" s="199" t="n"/>
      <c r="QHK2" s="199" t="n"/>
      <c r="QHL2" s="199" t="n"/>
      <c r="QHM2" s="199" t="n"/>
      <c r="QHN2" s="199" t="n"/>
      <c r="QHO2" s="199" t="n"/>
      <c r="QHP2" s="199" t="n"/>
      <c r="QHQ2" s="199" t="n"/>
      <c r="QHR2" s="199" t="n"/>
      <c r="QHS2" s="199" t="n"/>
      <c r="QHT2" s="199" t="n"/>
      <c r="QHU2" s="199" t="n"/>
      <c r="QHV2" s="199" t="n"/>
      <c r="QHW2" s="199" t="n"/>
      <c r="QHX2" s="199" t="n"/>
      <c r="QHY2" s="199" t="n"/>
      <c r="QHZ2" s="199" t="n"/>
      <c r="QIA2" s="199" t="n"/>
      <c r="QIB2" s="199" t="n"/>
      <c r="QIC2" s="199" t="n"/>
      <c r="QID2" s="199" t="n"/>
      <c r="QIE2" s="199" t="n"/>
      <c r="QIF2" s="199" t="n"/>
      <c r="QIG2" s="199" t="n"/>
      <c r="QIH2" s="199" t="n"/>
      <c r="QII2" s="199" t="n"/>
      <c r="QIJ2" s="199" t="n"/>
      <c r="QIK2" s="199" t="n"/>
      <c r="QIL2" s="199" t="n"/>
      <c r="QIM2" s="199" t="n"/>
      <c r="QIN2" s="199" t="n"/>
      <c r="QIO2" s="199" t="n"/>
      <c r="QIP2" s="199" t="n"/>
      <c r="QIQ2" s="199" t="n"/>
      <c r="QIR2" s="199" t="n"/>
      <c r="QIS2" s="199" t="n"/>
      <c r="QIT2" s="199" t="n"/>
      <c r="QIU2" s="199" t="n"/>
      <c r="QIV2" s="199" t="n"/>
      <c r="QIW2" s="199" t="n"/>
      <c r="QIX2" s="199" t="n"/>
      <c r="QIY2" s="199" t="n"/>
      <c r="QIZ2" s="199" t="n"/>
      <c r="QJA2" s="199" t="n"/>
      <c r="QJB2" s="199" t="n"/>
      <c r="QJC2" s="199" t="n"/>
      <c r="QJD2" s="199" t="n"/>
      <c r="QJE2" s="199" t="n"/>
      <c r="QJF2" s="199" t="n"/>
      <c r="QJG2" s="199" t="n"/>
      <c r="QJH2" s="199" t="n"/>
      <c r="QJI2" s="199" t="n"/>
      <c r="QJJ2" s="199" t="n"/>
      <c r="QJK2" s="199" t="n"/>
      <c r="QJL2" s="199" t="n"/>
      <c r="QJM2" s="199" t="n"/>
      <c r="QJN2" s="199" t="n"/>
      <c r="QJO2" s="199" t="n"/>
      <c r="QJP2" s="199" t="n"/>
      <c r="QJQ2" s="199" t="n"/>
      <c r="QJR2" s="199" t="n"/>
      <c r="QJS2" s="199" t="n"/>
      <c r="QJT2" s="199" t="n"/>
      <c r="QJU2" s="199" t="n"/>
      <c r="QJV2" s="199" t="n"/>
      <c r="QJW2" s="199" t="n"/>
      <c r="QJX2" s="199" t="n"/>
      <c r="QJY2" s="199" t="n"/>
      <c r="QJZ2" s="199" t="n"/>
      <c r="QKA2" s="199" t="n"/>
      <c r="QKB2" s="199" t="n"/>
      <c r="QKC2" s="199" t="n"/>
      <c r="QKD2" s="199" t="n"/>
      <c r="QKE2" s="199" t="n"/>
      <c r="QKF2" s="199" t="n"/>
      <c r="QKG2" s="199" t="n"/>
      <c r="QKH2" s="199" t="n"/>
      <c r="QKI2" s="199" t="n"/>
      <c r="QKJ2" s="199" t="n"/>
      <c r="QKK2" s="199" t="n"/>
      <c r="QKL2" s="199" t="n"/>
      <c r="QKM2" s="199" t="n"/>
      <c r="QKN2" s="199" t="n"/>
      <c r="QKO2" s="199" t="n"/>
      <c r="QKP2" s="199" t="n"/>
      <c r="QKQ2" s="199" t="n"/>
      <c r="QKR2" s="199" t="n"/>
      <c r="QKS2" s="199" t="n"/>
      <c r="QKT2" s="199" t="n"/>
      <c r="QKU2" s="199" t="n"/>
      <c r="QKV2" s="199" t="n"/>
      <c r="QKW2" s="199" t="n"/>
      <c r="QKX2" s="199" t="n"/>
      <c r="QKY2" s="199" t="n"/>
      <c r="QKZ2" s="199" t="n"/>
      <c r="QLA2" s="199" t="n"/>
      <c r="QLB2" s="199" t="n"/>
      <c r="QLC2" s="199" t="n"/>
      <c r="QLD2" s="199" t="n"/>
      <c r="QLE2" s="199" t="n"/>
      <c r="QLF2" s="199" t="n"/>
      <c r="QLG2" s="199" t="n"/>
      <c r="QLH2" s="199" t="n"/>
      <c r="QLI2" s="199" t="n"/>
      <c r="QLJ2" s="199" t="n"/>
      <c r="QLK2" s="199" t="n"/>
      <c r="QLL2" s="199" t="n"/>
      <c r="QLM2" s="199" t="n"/>
      <c r="QLN2" s="199" t="n"/>
      <c r="QLO2" s="199" t="n"/>
      <c r="QLP2" s="199" t="n"/>
      <c r="QLQ2" s="199" t="n"/>
      <c r="QLR2" s="199" t="n"/>
      <c r="QLS2" s="199" t="n"/>
      <c r="QLT2" s="199" t="n"/>
      <c r="QLU2" s="199" t="n"/>
      <c r="QLV2" s="199" t="n"/>
      <c r="QLW2" s="199" t="n"/>
      <c r="QLX2" s="199" t="n"/>
      <c r="QLY2" s="199" t="n"/>
      <c r="QLZ2" s="199" t="n"/>
      <c r="QMA2" s="199" t="n"/>
      <c r="QMB2" s="199" t="n"/>
      <c r="QMC2" s="199" t="n"/>
      <c r="QMD2" s="199" t="n"/>
      <c r="QME2" s="199" t="n"/>
      <c r="QMF2" s="199" t="n"/>
      <c r="QMG2" s="199" t="n"/>
      <c r="QMH2" s="199" t="n"/>
      <c r="QMI2" s="199" t="n"/>
      <c r="QMJ2" s="199" t="n"/>
      <c r="QMK2" s="199" t="n"/>
      <c r="QML2" s="199" t="n"/>
      <c r="QMM2" s="199" t="n"/>
      <c r="QMN2" s="199" t="n"/>
      <c r="QMO2" s="199" t="n"/>
      <c r="QMP2" s="199" t="n"/>
      <c r="QMQ2" s="199" t="n"/>
      <c r="QMR2" s="199" t="n"/>
      <c r="QMS2" s="199" t="n"/>
      <c r="QMT2" s="199" t="n"/>
      <c r="QMU2" s="199" t="n"/>
      <c r="QMV2" s="199" t="n"/>
      <c r="QMW2" s="199" t="n"/>
      <c r="QMX2" s="199" t="n"/>
      <c r="QMY2" s="199" t="n"/>
      <c r="QMZ2" s="199" t="n"/>
      <c r="QNA2" s="199" t="n"/>
      <c r="QNB2" s="199" t="n"/>
      <c r="QNC2" s="199" t="n"/>
      <c r="QND2" s="199" t="n"/>
      <c r="QNE2" s="199" t="n"/>
      <c r="QNF2" s="199" t="n"/>
      <c r="QNG2" s="199" t="n"/>
      <c r="QNH2" s="199" t="n"/>
      <c r="QNI2" s="199" t="n"/>
      <c r="QNJ2" s="199" t="n"/>
      <c r="QNK2" s="199" t="n"/>
      <c r="QNL2" s="199" t="n"/>
      <c r="QNM2" s="199" t="n"/>
      <c r="QNN2" s="199" t="n"/>
      <c r="QNO2" s="199" t="n"/>
      <c r="QNP2" s="199" t="n"/>
      <c r="QNQ2" s="199" t="n"/>
      <c r="QNR2" s="199" t="n"/>
      <c r="QNS2" s="199" t="n"/>
      <c r="QNT2" s="199" t="n"/>
      <c r="QNU2" s="199" t="n"/>
      <c r="QNV2" s="199" t="n"/>
      <c r="QNW2" s="199" t="n"/>
      <c r="QNX2" s="199" t="n"/>
      <c r="QNY2" s="199" t="n"/>
      <c r="QNZ2" s="199" t="n"/>
      <c r="QOA2" s="199" t="n"/>
      <c r="QOB2" s="199" t="n"/>
      <c r="QOC2" s="199" t="n"/>
      <c r="QOD2" s="199" t="n"/>
      <c r="QOE2" s="199" t="n"/>
      <c r="QOF2" s="199" t="n"/>
      <c r="QOG2" s="199" t="n"/>
      <c r="QOH2" s="199" t="n"/>
      <c r="QOI2" s="199" t="n"/>
      <c r="QOJ2" s="199" t="n"/>
      <c r="QOK2" s="199" t="n"/>
      <c r="QOL2" s="199" t="n"/>
      <c r="QOM2" s="199" t="n"/>
      <c r="QON2" s="199" t="n"/>
      <c r="QOO2" s="199" t="n"/>
      <c r="QOP2" s="199" t="n"/>
      <c r="QOQ2" s="199" t="n"/>
      <c r="QOR2" s="199" t="n"/>
      <c r="QOS2" s="199" t="n"/>
      <c r="QOT2" s="199" t="n"/>
      <c r="QOU2" s="199" t="n"/>
      <c r="QOV2" s="199" t="n"/>
      <c r="QOW2" s="199" t="n"/>
      <c r="QOX2" s="199" t="n"/>
      <c r="QOY2" s="199" t="n"/>
      <c r="QOZ2" s="199" t="n"/>
      <c r="QPA2" s="199" t="n"/>
      <c r="QPB2" s="199" t="n"/>
      <c r="QPC2" s="199" t="n"/>
      <c r="QPD2" s="199" t="n"/>
      <c r="QPE2" s="199" t="n"/>
      <c r="QPF2" s="199" t="n"/>
      <c r="QPG2" s="199" t="n"/>
      <c r="QPH2" s="199" t="n"/>
      <c r="QPI2" s="199" t="n"/>
      <c r="QPJ2" s="199" t="n"/>
      <c r="QPK2" s="199" t="n"/>
      <c r="QPL2" s="199" t="n"/>
      <c r="QPM2" s="199" t="n"/>
      <c r="QPN2" s="199" t="n"/>
      <c r="QPO2" s="199" t="n"/>
      <c r="QPP2" s="199" t="n"/>
      <c r="QPQ2" s="199" t="n"/>
      <c r="QPR2" s="199" t="n"/>
      <c r="QPS2" s="199" t="n"/>
      <c r="QPT2" s="199" t="n"/>
      <c r="QPU2" s="199" t="n"/>
      <c r="QPV2" s="199" t="n"/>
      <c r="QPW2" s="199" t="n"/>
      <c r="QPX2" s="199" t="n"/>
      <c r="QPY2" s="199" t="n"/>
      <c r="QPZ2" s="199" t="n"/>
      <c r="QQA2" s="199" t="n"/>
      <c r="QQB2" s="199" t="n"/>
      <c r="QQC2" s="199" t="n"/>
      <c r="QQD2" s="199" t="n"/>
      <c r="QQE2" s="199" t="n"/>
      <c r="QQF2" s="199" t="n"/>
      <c r="QQG2" s="199" t="n"/>
      <c r="QQH2" s="199" t="n"/>
      <c r="QQI2" s="199" t="n"/>
      <c r="QQJ2" s="199" t="n"/>
      <c r="QQK2" s="199" t="n"/>
      <c r="QQL2" s="199" t="n"/>
      <c r="QQM2" s="199" t="n"/>
      <c r="QQN2" s="199" t="n"/>
      <c r="QQO2" s="199" t="n"/>
      <c r="QQP2" s="199" t="n"/>
      <c r="QQQ2" s="199" t="n"/>
      <c r="QQR2" s="199" t="n"/>
      <c r="QQS2" s="199" t="n"/>
      <c r="QQT2" s="199" t="n"/>
      <c r="QQU2" s="199" t="n"/>
      <c r="QQV2" s="199" t="n"/>
      <c r="QQW2" s="199" t="n"/>
      <c r="QQX2" s="199" t="n"/>
      <c r="QQY2" s="199" t="n"/>
      <c r="QQZ2" s="199" t="n"/>
      <c r="QRA2" s="199" t="n"/>
      <c r="QRB2" s="199" t="n"/>
      <c r="QRC2" s="199" t="n"/>
      <c r="QRD2" s="199" t="n"/>
      <c r="QRE2" s="199" t="n"/>
      <c r="QRF2" s="199" t="n"/>
      <c r="QRG2" s="199" t="n"/>
      <c r="QRH2" s="199" t="n"/>
      <c r="QRI2" s="199" t="n"/>
      <c r="QRJ2" s="199" t="n"/>
      <c r="QRK2" s="199" t="n"/>
      <c r="QRL2" s="199" t="n"/>
      <c r="QRM2" s="199" t="n"/>
      <c r="QRN2" s="199" t="n"/>
      <c r="QRO2" s="199" t="n"/>
      <c r="QRP2" s="199" t="n"/>
      <c r="QRQ2" s="199" t="n"/>
      <c r="QRR2" s="199" t="n"/>
      <c r="QRS2" s="199" t="n"/>
      <c r="QRT2" s="199" t="n"/>
      <c r="QRU2" s="199" t="n"/>
      <c r="QRV2" s="199" t="n"/>
      <c r="QRW2" s="199" t="n"/>
      <c r="QRX2" s="199" t="n"/>
      <c r="QRY2" s="199" t="n"/>
      <c r="QRZ2" s="199" t="n"/>
      <c r="QSA2" s="199" t="n"/>
      <c r="QSB2" s="199" t="n"/>
      <c r="QSC2" s="199" t="n"/>
      <c r="QSD2" s="199" t="n"/>
      <c r="QSE2" s="199" t="n"/>
      <c r="QSF2" s="199" t="n"/>
      <c r="QSG2" s="199" t="n"/>
      <c r="QSH2" s="199" t="n"/>
      <c r="QSI2" s="199" t="n"/>
      <c r="QSJ2" s="199" t="n"/>
      <c r="QSK2" s="199" t="n"/>
      <c r="QSL2" s="199" t="n"/>
      <c r="QSM2" s="199" t="n"/>
      <c r="QSN2" s="199" t="n"/>
      <c r="QSO2" s="199" t="n"/>
      <c r="QSP2" s="199" t="n"/>
      <c r="QSQ2" s="199" t="n"/>
      <c r="QSR2" s="199" t="n"/>
      <c r="QSS2" s="199" t="n"/>
      <c r="QST2" s="199" t="n"/>
      <c r="QSU2" s="199" t="n"/>
      <c r="QSV2" s="199" t="n"/>
      <c r="QSW2" s="199" t="n"/>
      <c r="QSX2" s="199" t="n"/>
      <c r="QSY2" s="199" t="n"/>
      <c r="QSZ2" s="199" t="n"/>
      <c r="QTA2" s="199" t="n"/>
      <c r="QTB2" s="199" t="n"/>
      <c r="QTC2" s="199" t="n"/>
      <c r="QTD2" s="199" t="n"/>
      <c r="QTE2" s="199" t="n"/>
      <c r="QTF2" s="199" t="n"/>
      <c r="QTG2" s="199" t="n"/>
      <c r="QTH2" s="199" t="n"/>
      <c r="QTI2" s="199" t="n"/>
      <c r="QTJ2" s="199" t="n"/>
      <c r="QTK2" s="199" t="n"/>
      <c r="QTL2" s="199" t="n"/>
      <c r="QTM2" s="199" t="n"/>
      <c r="QTN2" s="199" t="n"/>
      <c r="QTO2" s="199" t="n"/>
      <c r="QTP2" s="199" t="n"/>
      <c r="QTQ2" s="199" t="n"/>
      <c r="QTR2" s="199" t="n"/>
      <c r="QTS2" s="199" t="n"/>
      <c r="QTT2" s="199" t="n"/>
      <c r="QTU2" s="199" t="n"/>
      <c r="QTV2" s="199" t="n"/>
      <c r="QTW2" s="199" t="n"/>
      <c r="QTX2" s="199" t="n"/>
      <c r="QTY2" s="199" t="n"/>
      <c r="QTZ2" s="199" t="n"/>
      <c r="QUA2" s="199" t="n"/>
      <c r="QUB2" s="199" t="n"/>
      <c r="QUC2" s="199" t="n"/>
      <c r="QUD2" s="199" t="n"/>
      <c r="QUE2" s="199" t="n"/>
      <c r="QUF2" s="199" t="n"/>
      <c r="QUG2" s="199" t="n"/>
      <c r="QUH2" s="199" t="n"/>
      <c r="QUI2" s="199" t="n"/>
      <c r="QUJ2" s="199" t="n"/>
      <c r="QUK2" s="199" t="n"/>
      <c r="QUL2" s="199" t="n"/>
      <c r="QUM2" s="199" t="n"/>
      <c r="QUN2" s="199" t="n"/>
      <c r="QUO2" s="199" t="n"/>
      <c r="QUP2" s="199" t="n"/>
      <c r="QUQ2" s="199" t="n"/>
      <c r="QUR2" s="199" t="n"/>
      <c r="QUS2" s="199" t="n"/>
      <c r="QUT2" s="199" t="n"/>
      <c r="QUU2" s="199" t="n"/>
      <c r="QUV2" s="199" t="n"/>
      <c r="QUW2" s="199" t="n"/>
      <c r="QUX2" s="199" t="n"/>
      <c r="QUY2" s="199" t="n"/>
      <c r="QUZ2" s="199" t="n"/>
      <c r="QVA2" s="199" t="n"/>
      <c r="QVB2" s="199" t="n"/>
      <c r="QVC2" s="199" t="n"/>
      <c r="QVD2" s="199" t="n"/>
      <c r="QVE2" s="199" t="n"/>
      <c r="QVF2" s="199" t="n"/>
      <c r="QVG2" s="199" t="n"/>
      <c r="QVH2" s="199" t="n"/>
      <c r="QVI2" s="199" t="n"/>
      <c r="QVJ2" s="199" t="n"/>
      <c r="QVK2" s="199" t="n"/>
      <c r="QVL2" s="199" t="n"/>
      <c r="QVM2" s="199" t="n"/>
      <c r="QVN2" s="199" t="n"/>
      <c r="QVO2" s="199" t="n"/>
      <c r="QVP2" s="199" t="n"/>
      <c r="QVQ2" s="199" t="n"/>
      <c r="QVR2" s="199" t="n"/>
      <c r="QVS2" s="199" t="n"/>
      <c r="QVT2" s="199" t="n"/>
      <c r="QVU2" s="199" t="n"/>
      <c r="QVV2" s="199" t="n"/>
      <c r="QVW2" s="199" t="n"/>
      <c r="QVX2" s="199" t="n"/>
      <c r="QVY2" s="199" t="n"/>
      <c r="QVZ2" s="199" t="n"/>
      <c r="QWA2" s="199" t="n"/>
      <c r="QWB2" s="199" t="n"/>
      <c r="QWC2" s="199" t="n"/>
      <c r="QWD2" s="199" t="n"/>
      <c r="QWE2" s="199" t="n"/>
      <c r="QWF2" s="199" t="n"/>
      <c r="QWG2" s="199" t="n"/>
      <c r="QWH2" s="199" t="n"/>
      <c r="QWI2" s="199" t="n"/>
      <c r="QWJ2" s="199" t="n"/>
      <c r="QWK2" s="199" t="n"/>
      <c r="QWL2" s="199" t="n"/>
      <c r="QWM2" s="199" t="n"/>
      <c r="QWN2" s="199" t="n"/>
      <c r="QWO2" s="199" t="n"/>
      <c r="QWP2" s="199" t="n"/>
      <c r="QWQ2" s="199" t="n"/>
      <c r="QWR2" s="199" t="n"/>
      <c r="QWS2" s="199" t="n"/>
      <c r="QWT2" s="199" t="n"/>
      <c r="QWU2" s="199" t="n"/>
      <c r="QWV2" s="199" t="n"/>
      <c r="QWW2" s="199" t="n"/>
      <c r="QWX2" s="199" t="n"/>
      <c r="QWY2" s="199" t="n"/>
      <c r="QWZ2" s="199" t="n"/>
      <c r="QXA2" s="199" t="n"/>
      <c r="QXB2" s="199" t="n"/>
      <c r="QXC2" s="199" t="n"/>
      <c r="QXD2" s="199" t="n"/>
      <c r="QXE2" s="199" t="n"/>
      <c r="QXF2" s="199" t="n"/>
      <c r="QXG2" s="199" t="n"/>
      <c r="QXH2" s="199" t="n"/>
      <c r="QXI2" s="199" t="n"/>
      <c r="QXJ2" s="199" t="n"/>
      <c r="QXK2" s="199" t="n"/>
      <c r="QXL2" s="199" t="n"/>
      <c r="QXM2" s="199" t="n"/>
      <c r="QXN2" s="199" t="n"/>
      <c r="QXO2" s="199" t="n"/>
      <c r="QXP2" s="199" t="n"/>
      <c r="QXQ2" s="199" t="n"/>
      <c r="QXR2" s="199" t="n"/>
      <c r="QXS2" s="199" t="n"/>
      <c r="QXT2" s="199" t="n"/>
      <c r="QXU2" s="199" t="n"/>
      <c r="QXV2" s="199" t="n"/>
      <c r="QXW2" s="199" t="n"/>
      <c r="QXX2" s="199" t="n"/>
      <c r="QXY2" s="199" t="n"/>
      <c r="QXZ2" s="199" t="n"/>
      <c r="QYA2" s="199" t="n"/>
      <c r="QYB2" s="199" t="n"/>
      <c r="QYC2" s="199" t="n"/>
      <c r="QYD2" s="199" t="n"/>
      <c r="QYE2" s="199" t="n"/>
      <c r="QYF2" s="199" t="n"/>
      <c r="QYG2" s="199" t="n"/>
      <c r="QYH2" s="199" t="n"/>
      <c r="QYI2" s="199" t="n"/>
      <c r="QYJ2" s="199" t="n"/>
      <c r="QYK2" s="199" t="n"/>
      <c r="QYL2" s="199" t="n"/>
      <c r="QYM2" s="199" t="n"/>
      <c r="QYN2" s="199" t="n"/>
      <c r="QYO2" s="199" t="n"/>
      <c r="QYP2" s="199" t="n"/>
      <c r="QYQ2" s="199" t="n"/>
      <c r="QYR2" s="199" t="n"/>
      <c r="QYS2" s="199" t="n"/>
      <c r="QYT2" s="199" t="n"/>
      <c r="QYU2" s="199" t="n"/>
      <c r="QYV2" s="199" t="n"/>
      <c r="QYW2" s="199" t="n"/>
      <c r="QYX2" s="199" t="n"/>
      <c r="QYY2" s="199" t="n"/>
      <c r="QYZ2" s="199" t="n"/>
      <c r="QZA2" s="199" t="n"/>
      <c r="QZB2" s="199" t="n"/>
      <c r="QZC2" s="199" t="n"/>
      <c r="QZD2" s="199" t="n"/>
      <c r="QZE2" s="199" t="n"/>
      <c r="QZF2" s="199" t="n"/>
      <c r="QZG2" s="199" t="n"/>
      <c r="QZH2" s="199" t="n"/>
      <c r="QZI2" s="199" t="n"/>
      <c r="QZJ2" s="199" t="n"/>
      <c r="QZK2" s="199" t="n"/>
      <c r="QZL2" s="199" t="n"/>
      <c r="QZM2" s="199" t="n"/>
      <c r="QZN2" s="199" t="n"/>
      <c r="QZO2" s="199" t="n"/>
      <c r="QZP2" s="199" t="n"/>
      <c r="QZQ2" s="199" t="n"/>
      <c r="QZR2" s="199" t="n"/>
      <c r="QZS2" s="199" t="n"/>
      <c r="QZT2" s="199" t="n"/>
      <c r="QZU2" s="199" t="n"/>
      <c r="QZV2" s="199" t="n"/>
      <c r="QZW2" s="199" t="n"/>
      <c r="QZX2" s="199" t="n"/>
      <c r="QZY2" s="199" t="n"/>
      <c r="QZZ2" s="199" t="n"/>
      <c r="RAA2" s="199" t="n"/>
      <c r="RAB2" s="199" t="n"/>
      <c r="RAC2" s="199" t="n"/>
      <c r="RAD2" s="199" t="n"/>
      <c r="RAE2" s="199" t="n"/>
      <c r="RAF2" s="199" t="n"/>
      <c r="RAG2" s="199" t="n"/>
      <c r="RAH2" s="199" t="n"/>
      <c r="RAI2" s="199" t="n"/>
      <c r="RAJ2" s="199" t="n"/>
      <c r="RAK2" s="199" t="n"/>
      <c r="RAL2" s="199" t="n"/>
      <c r="RAM2" s="199" t="n"/>
      <c r="RAN2" s="199" t="n"/>
      <c r="RAO2" s="199" t="n"/>
      <c r="RAP2" s="199" t="n"/>
      <c r="RAQ2" s="199" t="n"/>
      <c r="RAR2" s="199" t="n"/>
      <c r="RAS2" s="199" t="n"/>
      <c r="RAT2" s="199" t="n"/>
      <c r="RAU2" s="199" t="n"/>
      <c r="RAV2" s="199" t="n"/>
      <c r="RAW2" s="199" t="n"/>
      <c r="RAX2" s="199" t="n"/>
      <c r="RAY2" s="199" t="n"/>
      <c r="RAZ2" s="199" t="n"/>
      <c r="RBA2" s="199" t="n"/>
      <c r="RBB2" s="199" t="n"/>
      <c r="RBC2" s="199" t="n"/>
      <c r="RBD2" s="199" t="n"/>
      <c r="RBE2" s="199" t="n"/>
      <c r="RBF2" s="199" t="n"/>
      <c r="RBG2" s="199" t="n"/>
      <c r="RBH2" s="199" t="n"/>
      <c r="RBI2" s="199" t="n"/>
      <c r="RBJ2" s="199" t="n"/>
      <c r="RBK2" s="199" t="n"/>
      <c r="RBL2" s="199" t="n"/>
      <c r="RBM2" s="199" t="n"/>
      <c r="RBN2" s="199" t="n"/>
      <c r="RBO2" s="199" t="n"/>
      <c r="RBP2" s="199" t="n"/>
      <c r="RBQ2" s="199" t="n"/>
      <c r="RBR2" s="199" t="n"/>
      <c r="RBS2" s="199" t="n"/>
      <c r="RBT2" s="199" t="n"/>
      <c r="RBU2" s="199" t="n"/>
      <c r="RBV2" s="199" t="n"/>
      <c r="RBW2" s="199" t="n"/>
      <c r="RBX2" s="199" t="n"/>
      <c r="RBY2" s="199" t="n"/>
      <c r="RBZ2" s="199" t="n"/>
      <c r="RCA2" s="199" t="n"/>
      <c r="RCB2" s="199" t="n"/>
      <c r="RCC2" s="199" t="n"/>
      <c r="RCD2" s="199" t="n"/>
      <c r="RCE2" s="199" t="n"/>
      <c r="RCF2" s="199" t="n"/>
      <c r="RCG2" s="199" t="n"/>
      <c r="RCH2" s="199" t="n"/>
      <c r="RCI2" s="199" t="n"/>
      <c r="RCJ2" s="199" t="n"/>
      <c r="RCK2" s="199" t="n"/>
      <c r="RCL2" s="199" t="n"/>
      <c r="RCM2" s="199" t="n"/>
      <c r="RCN2" s="199" t="n"/>
      <c r="RCO2" s="199" t="n"/>
      <c r="RCP2" s="199" t="n"/>
      <c r="RCQ2" s="199" t="n"/>
      <c r="RCR2" s="199" t="n"/>
      <c r="RCS2" s="199" t="n"/>
      <c r="RCT2" s="199" t="n"/>
      <c r="RCU2" s="199" t="n"/>
      <c r="RCV2" s="199" t="n"/>
      <c r="RCW2" s="199" t="n"/>
      <c r="RCX2" s="199" t="n"/>
      <c r="RCY2" s="199" t="n"/>
      <c r="RCZ2" s="199" t="n"/>
      <c r="RDA2" s="199" t="n"/>
      <c r="RDB2" s="199" t="n"/>
      <c r="RDC2" s="199" t="n"/>
      <c r="RDD2" s="199" t="n"/>
      <c r="RDE2" s="199" t="n"/>
      <c r="RDF2" s="199" t="n"/>
      <c r="RDG2" s="199" t="n"/>
      <c r="RDH2" s="199" t="n"/>
      <c r="RDI2" s="199" t="n"/>
      <c r="RDJ2" s="199" t="n"/>
      <c r="RDK2" s="199" t="n"/>
      <c r="RDL2" s="199" t="n"/>
      <c r="RDM2" s="199" t="n"/>
      <c r="RDN2" s="199" t="n"/>
      <c r="RDO2" s="199" t="n"/>
      <c r="RDP2" s="199" t="n"/>
      <c r="RDQ2" s="199" t="n"/>
      <c r="RDR2" s="199" t="n"/>
      <c r="RDS2" s="199" t="n"/>
      <c r="RDT2" s="199" t="n"/>
      <c r="RDU2" s="199" t="n"/>
      <c r="RDV2" s="199" t="n"/>
      <c r="RDW2" s="199" t="n"/>
      <c r="RDX2" s="199" t="n"/>
      <c r="RDY2" s="199" t="n"/>
      <c r="RDZ2" s="199" t="n"/>
      <c r="REA2" s="199" t="n"/>
      <c r="REB2" s="199" t="n"/>
      <c r="REC2" s="199" t="n"/>
      <c r="RED2" s="199" t="n"/>
      <c r="REE2" s="199" t="n"/>
      <c r="REF2" s="199" t="n"/>
      <c r="REG2" s="199" t="n"/>
      <c r="REH2" s="199" t="n"/>
      <c r="REI2" s="199" t="n"/>
      <c r="REJ2" s="199" t="n"/>
      <c r="REK2" s="199" t="n"/>
      <c r="REL2" s="199" t="n"/>
      <c r="REM2" s="199" t="n"/>
      <c r="REN2" s="199" t="n"/>
      <c r="REO2" s="199" t="n"/>
      <c r="REP2" s="199" t="n"/>
      <c r="REQ2" s="199" t="n"/>
      <c r="RER2" s="199" t="n"/>
      <c r="RES2" s="199" t="n"/>
      <c r="RET2" s="199" t="n"/>
      <c r="REU2" s="199" t="n"/>
      <c r="REV2" s="199" t="n"/>
      <c r="REW2" s="199" t="n"/>
      <c r="REX2" s="199" t="n"/>
      <c r="REY2" s="199" t="n"/>
      <c r="REZ2" s="199" t="n"/>
      <c r="RFA2" s="199" t="n"/>
      <c r="RFB2" s="199" t="n"/>
      <c r="RFC2" s="199" t="n"/>
      <c r="RFD2" s="199" t="n"/>
      <c r="RFE2" s="199" t="n"/>
      <c r="RFF2" s="199" t="n"/>
      <c r="RFG2" s="199" t="n"/>
      <c r="RFH2" s="199" t="n"/>
      <c r="RFI2" s="199" t="n"/>
      <c r="RFJ2" s="199" t="n"/>
      <c r="RFK2" s="199" t="n"/>
      <c r="RFL2" s="199" t="n"/>
      <c r="RFM2" s="199" t="n"/>
      <c r="RFN2" s="199" t="n"/>
      <c r="RFO2" s="199" t="n"/>
      <c r="RFP2" s="199" t="n"/>
      <c r="RFQ2" s="199" t="n"/>
      <c r="RFR2" s="199" t="n"/>
      <c r="RFS2" s="199" t="n"/>
      <c r="RFT2" s="199" t="n"/>
      <c r="RFU2" s="199" t="n"/>
      <c r="RFV2" s="199" t="n"/>
      <c r="RFW2" s="199" t="n"/>
      <c r="RFX2" s="199" t="n"/>
      <c r="RFY2" s="199" t="n"/>
      <c r="RFZ2" s="199" t="n"/>
      <c r="RGA2" s="199" t="n"/>
      <c r="RGB2" s="199" t="n"/>
      <c r="RGC2" s="199" t="n"/>
      <c r="RGD2" s="199" t="n"/>
      <c r="RGE2" s="199" t="n"/>
      <c r="RGF2" s="199" t="n"/>
      <c r="RGG2" s="199" t="n"/>
      <c r="RGH2" s="199" t="n"/>
      <c r="RGI2" s="199" t="n"/>
      <c r="RGJ2" s="199" t="n"/>
      <c r="RGK2" s="199" t="n"/>
      <c r="RGL2" s="199" t="n"/>
      <c r="RGM2" s="199" t="n"/>
      <c r="RGN2" s="199" t="n"/>
      <c r="RGO2" s="199" t="n"/>
      <c r="RGP2" s="199" t="n"/>
      <c r="RGQ2" s="199" t="n"/>
      <c r="RGR2" s="199" t="n"/>
      <c r="RGS2" s="199" t="n"/>
      <c r="RGT2" s="199" t="n"/>
      <c r="RGU2" s="199" t="n"/>
      <c r="RGV2" s="199" t="n"/>
      <c r="RGW2" s="199" t="n"/>
      <c r="RGX2" s="199" t="n"/>
      <c r="RGY2" s="199" t="n"/>
      <c r="RGZ2" s="199" t="n"/>
      <c r="RHA2" s="199" t="n"/>
      <c r="RHB2" s="199" t="n"/>
      <c r="RHC2" s="199" t="n"/>
      <c r="RHD2" s="199" t="n"/>
      <c r="RHE2" s="199" t="n"/>
      <c r="RHF2" s="199" t="n"/>
      <c r="RHG2" s="199" t="n"/>
      <c r="RHH2" s="199" t="n"/>
      <c r="RHI2" s="199" t="n"/>
      <c r="RHJ2" s="199" t="n"/>
      <c r="RHK2" s="199" t="n"/>
      <c r="RHL2" s="199" t="n"/>
      <c r="RHM2" s="199" t="n"/>
      <c r="RHN2" s="199" t="n"/>
      <c r="RHO2" s="199" t="n"/>
      <c r="RHP2" s="199" t="n"/>
      <c r="RHQ2" s="199" t="n"/>
      <c r="RHR2" s="199" t="n"/>
      <c r="RHS2" s="199" t="n"/>
      <c r="RHT2" s="199" t="n"/>
      <c r="RHU2" s="199" t="n"/>
      <c r="RHV2" s="199" t="n"/>
      <c r="RHW2" s="199" t="n"/>
      <c r="RHX2" s="199" t="n"/>
      <c r="RHY2" s="199" t="n"/>
      <c r="RHZ2" s="199" t="n"/>
      <c r="RIA2" s="199" t="n"/>
      <c r="RIB2" s="199" t="n"/>
      <c r="RIC2" s="199" t="n"/>
      <c r="RID2" s="199" t="n"/>
      <c r="RIE2" s="199" t="n"/>
      <c r="RIF2" s="199" t="n"/>
      <c r="RIG2" s="199" t="n"/>
      <c r="RIH2" s="199" t="n"/>
      <c r="RII2" s="199" t="n"/>
      <c r="RIJ2" s="199" t="n"/>
      <c r="RIK2" s="199" t="n"/>
      <c r="RIL2" s="199" t="n"/>
      <c r="RIM2" s="199" t="n"/>
      <c r="RIN2" s="199" t="n"/>
      <c r="RIO2" s="199" t="n"/>
      <c r="RIP2" s="199" t="n"/>
      <c r="RIQ2" s="199" t="n"/>
      <c r="RIR2" s="199" t="n"/>
      <c r="RIS2" s="199" t="n"/>
      <c r="RIT2" s="199" t="n"/>
      <c r="RIU2" s="199" t="n"/>
      <c r="RIV2" s="199" t="n"/>
      <c r="RIW2" s="199" t="n"/>
      <c r="RIX2" s="199" t="n"/>
      <c r="RIY2" s="199" t="n"/>
      <c r="RIZ2" s="199" t="n"/>
      <c r="RJA2" s="199" t="n"/>
      <c r="RJB2" s="199" t="n"/>
      <c r="RJC2" s="199" t="n"/>
      <c r="RJD2" s="199" t="n"/>
      <c r="RJE2" s="199" t="n"/>
      <c r="RJF2" s="199" t="n"/>
      <c r="RJG2" s="199" t="n"/>
      <c r="RJH2" s="199" t="n"/>
      <c r="RJI2" s="199" t="n"/>
      <c r="RJJ2" s="199" t="n"/>
      <c r="RJK2" s="199" t="n"/>
      <c r="RJL2" s="199" t="n"/>
      <c r="RJM2" s="199" t="n"/>
      <c r="RJN2" s="199" t="n"/>
      <c r="RJO2" s="199" t="n"/>
      <c r="RJP2" s="199" t="n"/>
      <c r="RJQ2" s="199" t="n"/>
      <c r="RJR2" s="199" t="n"/>
      <c r="RJS2" s="199" t="n"/>
      <c r="RJT2" s="199" t="n"/>
      <c r="RJU2" s="199" t="n"/>
      <c r="RJV2" s="199" t="n"/>
      <c r="RJW2" s="199" t="n"/>
      <c r="RJX2" s="199" t="n"/>
      <c r="RJY2" s="199" t="n"/>
      <c r="RJZ2" s="199" t="n"/>
      <c r="RKA2" s="199" t="n"/>
      <c r="RKB2" s="199" t="n"/>
      <c r="RKC2" s="199" t="n"/>
      <c r="RKD2" s="199" t="n"/>
      <c r="RKE2" s="199" t="n"/>
      <c r="RKF2" s="199" t="n"/>
      <c r="RKG2" s="199" t="n"/>
      <c r="RKH2" s="199" t="n"/>
      <c r="RKI2" s="199" t="n"/>
      <c r="RKJ2" s="199" t="n"/>
      <c r="RKK2" s="199" t="n"/>
      <c r="RKL2" s="199" t="n"/>
      <c r="RKM2" s="199" t="n"/>
      <c r="RKN2" s="199" t="n"/>
      <c r="RKO2" s="199" t="n"/>
      <c r="RKP2" s="199" t="n"/>
      <c r="RKQ2" s="199" t="n"/>
      <c r="RKR2" s="199" t="n"/>
      <c r="RKS2" s="199" t="n"/>
      <c r="RKT2" s="199" t="n"/>
      <c r="RKU2" s="199" t="n"/>
      <c r="RKV2" s="199" t="n"/>
      <c r="RKW2" s="199" t="n"/>
      <c r="RKX2" s="199" t="n"/>
      <c r="RKY2" s="199" t="n"/>
      <c r="RKZ2" s="199" t="n"/>
      <c r="RLA2" s="199" t="n"/>
      <c r="RLB2" s="199" t="n"/>
      <c r="RLC2" s="199" t="n"/>
      <c r="RLD2" s="199" t="n"/>
      <c r="RLE2" s="199" t="n"/>
      <c r="RLF2" s="199" t="n"/>
      <c r="RLG2" s="199" t="n"/>
      <c r="RLH2" s="199" t="n"/>
      <c r="RLI2" s="199" t="n"/>
      <c r="RLJ2" s="199" t="n"/>
      <c r="RLK2" s="199" t="n"/>
      <c r="RLL2" s="199" t="n"/>
      <c r="RLM2" s="199" t="n"/>
      <c r="RLN2" s="199" t="n"/>
      <c r="RLO2" s="199" t="n"/>
      <c r="RLP2" s="199" t="n"/>
      <c r="RLQ2" s="199" t="n"/>
      <c r="RLR2" s="199" t="n"/>
      <c r="RLS2" s="199" t="n"/>
      <c r="RLT2" s="199" t="n"/>
      <c r="RLU2" s="199" t="n"/>
      <c r="RLV2" s="199" t="n"/>
      <c r="RLW2" s="199" t="n"/>
      <c r="RLX2" s="199" t="n"/>
      <c r="RLY2" s="199" t="n"/>
      <c r="RLZ2" s="199" t="n"/>
      <c r="RMA2" s="199" t="n"/>
      <c r="RMB2" s="199" t="n"/>
      <c r="RMC2" s="199" t="n"/>
      <c r="RMD2" s="199" t="n"/>
      <c r="RME2" s="199" t="n"/>
      <c r="RMF2" s="199" t="n"/>
      <c r="RMG2" s="199" t="n"/>
      <c r="RMH2" s="199" t="n"/>
      <c r="RMI2" s="199" t="n"/>
      <c r="RMJ2" s="199" t="n"/>
      <c r="RMK2" s="199" t="n"/>
      <c r="RML2" s="199" t="n"/>
      <c r="RMM2" s="199" t="n"/>
      <c r="RMN2" s="199" t="n"/>
      <c r="RMO2" s="199" t="n"/>
      <c r="RMP2" s="199" t="n"/>
      <c r="RMQ2" s="199" t="n"/>
      <c r="RMR2" s="199" t="n"/>
      <c r="RMS2" s="199" t="n"/>
      <c r="RMT2" s="199" t="n"/>
      <c r="RMU2" s="199" t="n"/>
      <c r="RMV2" s="199" t="n"/>
      <c r="RMW2" s="199" t="n"/>
      <c r="RMX2" s="199" t="n"/>
      <c r="RMY2" s="199" t="n"/>
      <c r="RMZ2" s="199" t="n"/>
      <c r="RNA2" s="199" t="n"/>
      <c r="RNB2" s="199" t="n"/>
      <c r="RNC2" s="199" t="n"/>
      <c r="RND2" s="199" t="n"/>
      <c r="RNE2" s="199" t="n"/>
      <c r="RNF2" s="199" t="n"/>
      <c r="RNG2" s="199" t="n"/>
      <c r="RNH2" s="199" t="n"/>
      <c r="RNI2" s="199" t="n"/>
      <c r="RNJ2" s="199" t="n"/>
      <c r="RNK2" s="199" t="n"/>
      <c r="RNL2" s="199" t="n"/>
      <c r="RNM2" s="199" t="n"/>
      <c r="RNN2" s="199" t="n"/>
      <c r="RNO2" s="199" t="n"/>
      <c r="RNP2" s="199" t="n"/>
      <c r="RNQ2" s="199" t="n"/>
      <c r="RNR2" s="199" t="n"/>
      <c r="RNS2" s="199" t="n"/>
      <c r="RNT2" s="199" t="n"/>
      <c r="RNU2" s="199" t="n"/>
      <c r="RNV2" s="199" t="n"/>
      <c r="RNW2" s="199" t="n"/>
      <c r="RNX2" s="199" t="n"/>
      <c r="RNY2" s="199" t="n"/>
      <c r="RNZ2" s="199" t="n"/>
      <c r="ROA2" s="199" t="n"/>
      <c r="ROB2" s="199" t="n"/>
      <c r="ROC2" s="199" t="n"/>
      <c r="ROD2" s="199" t="n"/>
      <c r="ROE2" s="199" t="n"/>
      <c r="ROF2" s="199" t="n"/>
      <c r="ROG2" s="199" t="n"/>
      <c r="ROH2" s="199" t="n"/>
      <c r="ROI2" s="199" t="n"/>
      <c r="ROJ2" s="199" t="n"/>
      <c r="ROK2" s="199" t="n"/>
      <c r="ROL2" s="199" t="n"/>
      <c r="ROM2" s="199" t="n"/>
      <c r="RON2" s="199" t="n"/>
      <c r="ROO2" s="199" t="n"/>
      <c r="ROP2" s="199" t="n"/>
      <c r="ROQ2" s="199" t="n"/>
      <c r="ROR2" s="199" t="n"/>
      <c r="ROS2" s="199" t="n"/>
      <c r="ROT2" s="199" t="n"/>
      <c r="ROU2" s="199" t="n"/>
      <c r="ROV2" s="199" t="n"/>
      <c r="ROW2" s="199" t="n"/>
      <c r="ROX2" s="199" t="n"/>
      <c r="ROY2" s="199" t="n"/>
      <c r="ROZ2" s="199" t="n"/>
      <c r="RPA2" s="199" t="n"/>
      <c r="RPB2" s="199" t="n"/>
      <c r="RPC2" s="199" t="n"/>
      <c r="RPD2" s="199" t="n"/>
      <c r="RPE2" s="199" t="n"/>
      <c r="RPF2" s="199" t="n"/>
      <c r="RPG2" s="199" t="n"/>
      <c r="RPH2" s="199" t="n"/>
      <c r="RPI2" s="199" t="n"/>
      <c r="RPJ2" s="199" t="n"/>
      <c r="RPK2" s="199" t="n"/>
      <c r="RPL2" s="199" t="n"/>
      <c r="RPM2" s="199" t="n"/>
      <c r="RPN2" s="199" t="n"/>
      <c r="RPO2" s="199" t="n"/>
      <c r="RPP2" s="199" t="n"/>
      <c r="RPQ2" s="199" t="n"/>
      <c r="RPR2" s="199" t="n"/>
      <c r="RPS2" s="199" t="n"/>
      <c r="RPT2" s="199" t="n"/>
      <c r="RPU2" s="199" t="n"/>
      <c r="RPV2" s="199" t="n"/>
      <c r="RPW2" s="199" t="n"/>
      <c r="RPX2" s="199" t="n"/>
      <c r="RPY2" s="199" t="n"/>
      <c r="RPZ2" s="199" t="n"/>
      <c r="RQA2" s="199" t="n"/>
      <c r="RQB2" s="199" t="n"/>
      <c r="RQC2" s="199" t="n"/>
      <c r="RQD2" s="199" t="n"/>
      <c r="RQE2" s="199" t="n"/>
      <c r="RQF2" s="199" t="n"/>
      <c r="RQG2" s="199" t="n"/>
      <c r="RQH2" s="199" t="n"/>
      <c r="RQI2" s="199" t="n"/>
      <c r="RQJ2" s="199" t="n"/>
      <c r="RQK2" s="199" t="n"/>
      <c r="RQL2" s="199" t="n"/>
      <c r="RQM2" s="199" t="n"/>
      <c r="RQN2" s="199" t="n"/>
      <c r="RQO2" s="199" t="n"/>
      <c r="RQP2" s="199" t="n"/>
      <c r="RQQ2" s="199" t="n"/>
      <c r="RQR2" s="199" t="n"/>
      <c r="RQS2" s="199" t="n"/>
      <c r="RQT2" s="199" t="n"/>
      <c r="RQU2" s="199" t="n"/>
      <c r="RQV2" s="199" t="n"/>
      <c r="RQW2" s="199" t="n"/>
      <c r="RQX2" s="199" t="n"/>
      <c r="RQY2" s="199" t="n"/>
      <c r="RQZ2" s="199" t="n"/>
      <c r="RRA2" s="199" t="n"/>
      <c r="RRB2" s="199" t="n"/>
      <c r="RRC2" s="199" t="n"/>
      <c r="RRD2" s="199" t="n"/>
      <c r="RRE2" s="199" t="n"/>
      <c r="RRF2" s="199" t="n"/>
      <c r="RRG2" s="199" t="n"/>
      <c r="RRH2" s="199" t="n"/>
      <c r="RRI2" s="199" t="n"/>
      <c r="RRJ2" s="199" t="n"/>
      <c r="RRK2" s="199" t="n"/>
      <c r="RRL2" s="199" t="n"/>
      <c r="RRM2" s="199" t="n"/>
      <c r="RRN2" s="199" t="n"/>
      <c r="RRO2" s="199" t="n"/>
      <c r="RRP2" s="199" t="n"/>
      <c r="RRQ2" s="199" t="n"/>
      <c r="RRR2" s="199" t="n"/>
      <c r="RRS2" s="199" t="n"/>
      <c r="RRT2" s="199" t="n"/>
      <c r="RRU2" s="199" t="n"/>
      <c r="RRV2" s="199" t="n"/>
      <c r="RRW2" s="199" t="n"/>
      <c r="RRX2" s="199" t="n"/>
      <c r="RRY2" s="199" t="n"/>
      <c r="RRZ2" s="199" t="n"/>
      <c r="RSA2" s="199" t="n"/>
      <c r="RSB2" s="199" t="n"/>
      <c r="RSC2" s="199" t="n"/>
      <c r="RSD2" s="199" t="n"/>
      <c r="RSE2" s="199" t="n"/>
      <c r="RSF2" s="199" t="n"/>
      <c r="RSG2" s="199" t="n"/>
      <c r="RSH2" s="199" t="n"/>
      <c r="RSI2" s="199" t="n"/>
      <c r="RSJ2" s="199" t="n"/>
      <c r="RSK2" s="199" t="n"/>
      <c r="RSL2" s="199" t="n"/>
      <c r="RSM2" s="199" t="n"/>
      <c r="RSN2" s="199" t="n"/>
      <c r="RSO2" s="199" t="n"/>
      <c r="RSP2" s="199" t="n"/>
      <c r="RSQ2" s="199" t="n"/>
      <c r="RSR2" s="199" t="n"/>
      <c r="RSS2" s="199" t="n"/>
      <c r="RST2" s="199" t="n"/>
      <c r="RSU2" s="199" t="n"/>
      <c r="RSV2" s="199" t="n"/>
      <c r="RSW2" s="199" t="n"/>
      <c r="RSX2" s="199" t="n"/>
      <c r="RSY2" s="199" t="n"/>
      <c r="RSZ2" s="199" t="n"/>
      <c r="RTA2" s="199" t="n"/>
      <c r="RTB2" s="199" t="n"/>
      <c r="RTC2" s="199" t="n"/>
      <c r="RTD2" s="199" t="n"/>
      <c r="RTE2" s="199" t="n"/>
      <c r="RTF2" s="199" t="n"/>
      <c r="RTG2" s="199" t="n"/>
      <c r="RTH2" s="199" t="n"/>
      <c r="RTI2" s="199" t="n"/>
      <c r="RTJ2" s="199" t="n"/>
      <c r="RTK2" s="199" t="n"/>
      <c r="RTL2" s="199" t="n"/>
      <c r="RTM2" s="199" t="n"/>
      <c r="RTN2" s="199" t="n"/>
      <c r="RTO2" s="199" t="n"/>
      <c r="RTP2" s="199" t="n"/>
      <c r="RTQ2" s="199" t="n"/>
      <c r="RTR2" s="199" t="n"/>
      <c r="RTS2" s="199" t="n"/>
      <c r="RTT2" s="199" t="n"/>
      <c r="RTU2" s="199" t="n"/>
      <c r="RTV2" s="199" t="n"/>
      <c r="RTW2" s="199" t="n"/>
      <c r="RTX2" s="199" t="n"/>
      <c r="RTY2" s="199" t="n"/>
      <c r="RTZ2" s="199" t="n"/>
      <c r="RUA2" s="199" t="n"/>
      <c r="RUB2" s="199" t="n"/>
      <c r="RUC2" s="199" t="n"/>
      <c r="RUD2" s="199" t="n"/>
      <c r="RUE2" s="199" t="n"/>
      <c r="RUF2" s="199" t="n"/>
      <c r="RUG2" s="199" t="n"/>
      <c r="RUH2" s="199" t="n"/>
      <c r="RUI2" s="199" t="n"/>
      <c r="RUJ2" s="199" t="n"/>
      <c r="RUK2" s="199" t="n"/>
      <c r="RUL2" s="199" t="n"/>
      <c r="RUM2" s="199" t="n"/>
      <c r="RUN2" s="199" t="n"/>
      <c r="RUO2" s="199" t="n"/>
      <c r="RUP2" s="199" t="n"/>
      <c r="RUQ2" s="199" t="n"/>
      <c r="RUR2" s="199" t="n"/>
      <c r="RUS2" s="199" t="n"/>
      <c r="RUT2" s="199" t="n"/>
      <c r="RUU2" s="199" t="n"/>
      <c r="RUV2" s="199" t="n"/>
      <c r="RUW2" s="199" t="n"/>
      <c r="RUX2" s="199" t="n"/>
      <c r="RUY2" s="199" t="n"/>
      <c r="RUZ2" s="199" t="n"/>
      <c r="RVA2" s="199" t="n"/>
      <c r="RVB2" s="199" t="n"/>
      <c r="RVC2" s="199" t="n"/>
      <c r="RVD2" s="199" t="n"/>
      <c r="RVE2" s="199" t="n"/>
      <c r="RVF2" s="199" t="n"/>
      <c r="RVG2" s="199" t="n"/>
      <c r="RVH2" s="199" t="n"/>
      <c r="RVI2" s="199" t="n"/>
      <c r="RVJ2" s="199" t="n"/>
      <c r="RVK2" s="199" t="n"/>
      <c r="RVL2" s="199" t="n"/>
      <c r="RVM2" s="199" t="n"/>
      <c r="RVN2" s="199" t="n"/>
      <c r="RVO2" s="199" t="n"/>
      <c r="RVP2" s="199" t="n"/>
      <c r="RVQ2" s="199" t="n"/>
      <c r="RVR2" s="199" t="n"/>
      <c r="RVS2" s="199" t="n"/>
      <c r="RVT2" s="199" t="n"/>
      <c r="RVU2" s="199" t="n"/>
      <c r="RVV2" s="199" t="n"/>
      <c r="RVW2" s="199" t="n"/>
      <c r="RVX2" s="199" t="n"/>
      <c r="RVY2" s="199" t="n"/>
      <c r="RVZ2" s="199" t="n"/>
      <c r="RWA2" s="199" t="n"/>
      <c r="RWB2" s="199" t="n"/>
      <c r="RWC2" s="199" t="n"/>
      <c r="RWD2" s="199" t="n"/>
      <c r="RWE2" s="199" t="n"/>
      <c r="RWF2" s="199" t="n"/>
      <c r="RWG2" s="199" t="n"/>
      <c r="RWH2" s="199" t="n"/>
      <c r="RWI2" s="199" t="n"/>
      <c r="RWJ2" s="199" t="n"/>
      <c r="RWK2" s="199" t="n"/>
      <c r="RWL2" s="199" t="n"/>
      <c r="RWM2" s="199" t="n"/>
      <c r="RWN2" s="199" t="n"/>
      <c r="RWO2" s="199" t="n"/>
      <c r="RWP2" s="199" t="n"/>
      <c r="RWQ2" s="199" t="n"/>
      <c r="RWR2" s="199" t="n"/>
      <c r="RWS2" s="199" t="n"/>
      <c r="RWT2" s="199" t="n"/>
      <c r="RWU2" s="199" t="n"/>
      <c r="RWV2" s="199" t="n"/>
      <c r="RWW2" s="199" t="n"/>
      <c r="RWX2" s="199" t="n"/>
      <c r="RWY2" s="199" t="n"/>
      <c r="RWZ2" s="199" t="n"/>
      <c r="RXA2" s="199" t="n"/>
      <c r="RXB2" s="199" t="n"/>
      <c r="RXC2" s="199" t="n"/>
      <c r="RXD2" s="199" t="n"/>
      <c r="RXE2" s="199" t="n"/>
      <c r="RXF2" s="199" t="n"/>
      <c r="RXG2" s="199" t="n"/>
      <c r="RXH2" s="199" t="n"/>
      <c r="RXI2" s="199" t="n"/>
      <c r="RXJ2" s="199" t="n"/>
      <c r="RXK2" s="199" t="n"/>
      <c r="RXL2" s="199" t="n"/>
      <c r="RXM2" s="199" t="n"/>
      <c r="RXN2" s="199" t="n"/>
      <c r="RXO2" s="199" t="n"/>
      <c r="RXP2" s="199" t="n"/>
      <c r="RXQ2" s="199" t="n"/>
      <c r="RXR2" s="199" t="n"/>
      <c r="RXS2" s="199" t="n"/>
      <c r="RXT2" s="199" t="n"/>
      <c r="RXU2" s="199" t="n"/>
      <c r="RXV2" s="199" t="n"/>
      <c r="RXW2" s="199" t="n"/>
      <c r="RXX2" s="199" t="n"/>
      <c r="RXY2" s="199" t="n"/>
      <c r="RXZ2" s="199" t="n"/>
      <c r="RYA2" s="199" t="n"/>
      <c r="RYB2" s="199" t="n"/>
      <c r="RYC2" s="199" t="n"/>
      <c r="RYD2" s="199" t="n"/>
      <c r="RYE2" s="199" t="n"/>
      <c r="RYF2" s="199" t="n"/>
      <c r="RYG2" s="199" t="n"/>
      <c r="RYH2" s="199" t="n"/>
      <c r="RYI2" s="199" t="n"/>
      <c r="RYJ2" s="199" t="n"/>
      <c r="RYK2" s="199" t="n"/>
      <c r="RYL2" s="199" t="n"/>
      <c r="RYM2" s="199" t="n"/>
      <c r="RYN2" s="199" t="n"/>
      <c r="RYO2" s="199" t="n"/>
      <c r="RYP2" s="199" t="n"/>
      <c r="RYQ2" s="199" t="n"/>
      <c r="RYR2" s="199" t="n"/>
      <c r="RYS2" s="199" t="n"/>
      <c r="RYT2" s="199" t="n"/>
      <c r="RYU2" s="199" t="n"/>
      <c r="RYV2" s="199" t="n"/>
      <c r="RYW2" s="199" t="n"/>
      <c r="RYX2" s="199" t="n"/>
      <c r="RYY2" s="199" t="n"/>
      <c r="RYZ2" s="199" t="n"/>
      <c r="RZA2" s="199" t="n"/>
      <c r="RZB2" s="199" t="n"/>
      <c r="RZC2" s="199" t="n"/>
      <c r="RZD2" s="199" t="n"/>
      <c r="RZE2" s="199" t="n"/>
      <c r="RZF2" s="199" t="n"/>
      <c r="RZG2" s="199" t="n"/>
      <c r="RZH2" s="199" t="n"/>
      <c r="RZI2" s="199" t="n"/>
      <c r="RZJ2" s="199" t="n"/>
      <c r="RZK2" s="199" t="n"/>
      <c r="RZL2" s="199" t="n"/>
      <c r="RZM2" s="199" t="n"/>
      <c r="RZN2" s="199" t="n"/>
      <c r="RZO2" s="199" t="n"/>
      <c r="RZP2" s="199" t="n"/>
      <c r="RZQ2" s="199" t="n"/>
      <c r="RZR2" s="199" t="n"/>
      <c r="RZS2" s="199" t="n"/>
      <c r="RZT2" s="199" t="n"/>
      <c r="RZU2" s="199" t="n"/>
      <c r="RZV2" s="199" t="n"/>
      <c r="RZW2" s="199" t="n"/>
      <c r="RZX2" s="199" t="n"/>
      <c r="RZY2" s="199" t="n"/>
      <c r="RZZ2" s="199" t="n"/>
      <c r="SAA2" s="199" t="n"/>
      <c r="SAB2" s="199" t="n"/>
      <c r="SAC2" s="199" t="n"/>
      <c r="SAD2" s="199" t="n"/>
      <c r="SAE2" s="199" t="n"/>
      <c r="SAF2" s="199" t="n"/>
      <c r="SAG2" s="199" t="n"/>
      <c r="SAH2" s="199" t="n"/>
      <c r="SAI2" s="199" t="n"/>
      <c r="SAJ2" s="199" t="n"/>
      <c r="SAK2" s="199" t="n"/>
      <c r="SAL2" s="199" t="n"/>
      <c r="SAM2" s="199" t="n"/>
      <c r="SAN2" s="199" t="n"/>
      <c r="SAO2" s="199" t="n"/>
      <c r="SAP2" s="199" t="n"/>
      <c r="SAQ2" s="199" t="n"/>
      <c r="SAR2" s="199" t="n"/>
      <c r="SAS2" s="199" t="n"/>
      <c r="SAT2" s="199" t="n"/>
      <c r="SAU2" s="199" t="n"/>
      <c r="SAV2" s="199" t="n"/>
      <c r="SAW2" s="199" t="n"/>
      <c r="SAX2" s="199" t="n"/>
      <c r="SAY2" s="199" t="n"/>
      <c r="SAZ2" s="199" t="n"/>
      <c r="SBA2" s="199" t="n"/>
      <c r="SBB2" s="199" t="n"/>
      <c r="SBC2" s="199" t="n"/>
      <c r="SBD2" s="199" t="n"/>
      <c r="SBE2" s="199" t="n"/>
      <c r="SBF2" s="199" t="n"/>
      <c r="SBG2" s="199" t="n"/>
      <c r="SBH2" s="199" t="n"/>
      <c r="SBI2" s="199" t="n"/>
      <c r="SBJ2" s="199" t="n"/>
      <c r="SBK2" s="199" t="n"/>
      <c r="SBL2" s="199" t="n"/>
      <c r="SBM2" s="199" t="n"/>
      <c r="SBN2" s="199" t="n"/>
      <c r="SBO2" s="199" t="n"/>
      <c r="SBP2" s="199" t="n"/>
      <c r="SBQ2" s="199" t="n"/>
      <c r="SBR2" s="199" t="n"/>
      <c r="SBS2" s="199" t="n"/>
      <c r="SBT2" s="199" t="n"/>
      <c r="SBU2" s="199" t="n"/>
      <c r="SBV2" s="199" t="n"/>
      <c r="SBW2" s="199" t="n"/>
      <c r="SBX2" s="199" t="n"/>
      <c r="SBY2" s="199" t="n"/>
      <c r="SBZ2" s="199" t="n"/>
      <c r="SCA2" s="199" t="n"/>
      <c r="SCB2" s="199" t="n"/>
      <c r="SCC2" s="199" t="n"/>
      <c r="SCD2" s="199" t="n"/>
      <c r="SCE2" s="199" t="n"/>
      <c r="SCF2" s="199" t="n"/>
      <c r="SCG2" s="199" t="n"/>
      <c r="SCH2" s="199" t="n"/>
      <c r="SCI2" s="199" t="n"/>
      <c r="SCJ2" s="199" t="n"/>
      <c r="SCK2" s="199" t="n"/>
      <c r="SCL2" s="199" t="n"/>
      <c r="SCM2" s="199" t="n"/>
      <c r="SCN2" s="199" t="n"/>
      <c r="SCO2" s="199" t="n"/>
      <c r="SCP2" s="199" t="n"/>
      <c r="SCQ2" s="199" t="n"/>
      <c r="SCR2" s="199" t="n"/>
      <c r="SCS2" s="199" t="n"/>
      <c r="SCT2" s="199" t="n"/>
      <c r="SCU2" s="199" t="n"/>
      <c r="SCV2" s="199" t="n"/>
      <c r="SCW2" s="199" t="n"/>
      <c r="SCX2" s="199" t="n"/>
      <c r="SCY2" s="199" t="n"/>
      <c r="SCZ2" s="199" t="n"/>
      <c r="SDA2" s="199" t="n"/>
      <c r="SDB2" s="199" t="n"/>
      <c r="SDC2" s="199" t="n"/>
      <c r="SDD2" s="199" t="n"/>
      <c r="SDE2" s="199" t="n"/>
      <c r="SDF2" s="199" t="n"/>
      <c r="SDG2" s="199" t="n"/>
      <c r="SDH2" s="199" t="n"/>
      <c r="SDI2" s="199" t="n"/>
      <c r="SDJ2" s="199" t="n"/>
      <c r="SDK2" s="199" t="n"/>
      <c r="SDL2" s="199" t="n"/>
      <c r="SDM2" s="199" t="n"/>
      <c r="SDN2" s="199" t="n"/>
      <c r="SDO2" s="199" t="n"/>
      <c r="SDP2" s="199" t="n"/>
      <c r="SDQ2" s="199" t="n"/>
      <c r="SDR2" s="199" t="n"/>
      <c r="SDS2" s="199" t="n"/>
      <c r="SDT2" s="199" t="n"/>
      <c r="SDU2" s="199" t="n"/>
      <c r="SDV2" s="199" t="n"/>
      <c r="SDW2" s="199" t="n"/>
      <c r="SDX2" s="199" t="n"/>
      <c r="SDY2" s="199" t="n"/>
      <c r="SDZ2" s="199" t="n"/>
      <c r="SEA2" s="199" t="n"/>
      <c r="SEB2" s="199" t="n"/>
      <c r="SEC2" s="199" t="n"/>
      <c r="SED2" s="199" t="n"/>
      <c r="SEE2" s="199" t="n"/>
      <c r="SEF2" s="199" t="n"/>
      <c r="SEG2" s="199" t="n"/>
      <c r="SEH2" s="199" t="n"/>
      <c r="SEI2" s="199" t="n"/>
      <c r="SEJ2" s="199" t="n"/>
      <c r="SEK2" s="199" t="n"/>
      <c r="SEL2" s="199" t="n"/>
      <c r="SEM2" s="199" t="n"/>
      <c r="SEN2" s="199" t="n"/>
      <c r="SEO2" s="199" t="n"/>
      <c r="SEP2" s="199" t="n"/>
      <c r="SEQ2" s="199" t="n"/>
      <c r="SER2" s="199" t="n"/>
      <c r="SES2" s="199" t="n"/>
      <c r="SET2" s="199" t="n"/>
      <c r="SEU2" s="199" t="n"/>
      <c r="SEV2" s="199" t="n"/>
      <c r="SEW2" s="199" t="n"/>
      <c r="SEX2" s="199" t="n"/>
      <c r="SEY2" s="199" t="n"/>
      <c r="SEZ2" s="199" t="n"/>
      <c r="SFA2" s="199" t="n"/>
      <c r="SFB2" s="199" t="n"/>
      <c r="SFC2" s="199" t="n"/>
      <c r="SFD2" s="199" t="n"/>
      <c r="SFE2" s="199" t="n"/>
      <c r="SFF2" s="199" t="n"/>
      <c r="SFG2" s="199" t="n"/>
      <c r="SFH2" s="199" t="n"/>
      <c r="SFI2" s="199" t="n"/>
      <c r="SFJ2" s="199" t="n"/>
      <c r="SFK2" s="199" t="n"/>
      <c r="SFL2" s="199" t="n"/>
      <c r="SFM2" s="199" t="n"/>
      <c r="SFN2" s="199" t="n"/>
      <c r="SFO2" s="199" t="n"/>
      <c r="SFP2" s="199" t="n"/>
      <c r="SFQ2" s="199" t="n"/>
      <c r="SFR2" s="199" t="n"/>
      <c r="SFS2" s="199" t="n"/>
      <c r="SFT2" s="199" t="n"/>
      <c r="SFU2" s="199" t="n"/>
      <c r="SFV2" s="199" t="n"/>
      <c r="SFW2" s="199" t="n"/>
      <c r="SFX2" s="199" t="n"/>
      <c r="SFY2" s="199" t="n"/>
      <c r="SFZ2" s="199" t="n"/>
      <c r="SGA2" s="199" t="n"/>
      <c r="SGB2" s="199" t="n"/>
      <c r="SGC2" s="199" t="n"/>
      <c r="SGD2" s="199" t="n"/>
      <c r="SGE2" s="199" t="n"/>
      <c r="SGF2" s="199" t="n"/>
      <c r="SGG2" s="199" t="n"/>
      <c r="SGH2" s="199" t="n"/>
      <c r="SGI2" s="199" t="n"/>
      <c r="SGJ2" s="199" t="n"/>
      <c r="SGK2" s="199" t="n"/>
      <c r="SGL2" s="199" t="n"/>
      <c r="SGM2" s="199" t="n"/>
      <c r="SGN2" s="199" t="n"/>
      <c r="SGO2" s="199" t="n"/>
      <c r="SGP2" s="199" t="n"/>
      <c r="SGQ2" s="199" t="n"/>
      <c r="SGR2" s="199" t="n"/>
      <c r="SGS2" s="199" t="n"/>
      <c r="SGT2" s="199" t="n"/>
      <c r="SGU2" s="199" t="n"/>
      <c r="SGV2" s="199" t="n"/>
      <c r="SGW2" s="199" t="n"/>
      <c r="SGX2" s="199" t="n"/>
      <c r="SGY2" s="199" t="n"/>
      <c r="SGZ2" s="199" t="n"/>
      <c r="SHA2" s="199" t="n"/>
      <c r="SHB2" s="199" t="n"/>
      <c r="SHC2" s="199" t="n"/>
      <c r="SHD2" s="199" t="n"/>
      <c r="SHE2" s="199" t="n"/>
      <c r="SHF2" s="199" t="n"/>
      <c r="SHG2" s="199" t="n"/>
      <c r="SHH2" s="199" t="n"/>
      <c r="SHI2" s="199" t="n"/>
      <c r="SHJ2" s="199" t="n"/>
      <c r="SHK2" s="199" t="n"/>
      <c r="SHL2" s="199" t="n"/>
      <c r="SHM2" s="199" t="n"/>
      <c r="SHN2" s="199" t="n"/>
      <c r="SHO2" s="199" t="n"/>
      <c r="SHP2" s="199" t="n"/>
      <c r="SHQ2" s="199" t="n"/>
      <c r="SHR2" s="199" t="n"/>
      <c r="SHS2" s="199" t="n"/>
      <c r="SHT2" s="199" t="n"/>
      <c r="SHU2" s="199" t="n"/>
      <c r="SHV2" s="199" t="n"/>
      <c r="SHW2" s="199" t="n"/>
      <c r="SHX2" s="199" t="n"/>
      <c r="SHY2" s="199" t="n"/>
      <c r="SHZ2" s="199" t="n"/>
      <c r="SIA2" s="199" t="n"/>
      <c r="SIB2" s="199" t="n"/>
      <c r="SIC2" s="199" t="n"/>
      <c r="SID2" s="199" t="n"/>
      <c r="SIE2" s="199" t="n"/>
      <c r="SIF2" s="199" t="n"/>
      <c r="SIG2" s="199" t="n"/>
      <c r="SIH2" s="199" t="n"/>
      <c r="SII2" s="199" t="n"/>
      <c r="SIJ2" s="199" t="n"/>
      <c r="SIK2" s="199" t="n"/>
      <c r="SIL2" s="199" t="n"/>
      <c r="SIM2" s="199" t="n"/>
      <c r="SIN2" s="199" t="n"/>
      <c r="SIO2" s="199" t="n"/>
      <c r="SIP2" s="199" t="n"/>
      <c r="SIQ2" s="199" t="n"/>
      <c r="SIR2" s="199" t="n"/>
      <c r="SIS2" s="199" t="n"/>
      <c r="SIT2" s="199" t="n"/>
      <c r="SIU2" s="199" t="n"/>
      <c r="SIV2" s="199" t="n"/>
      <c r="SIW2" s="199" t="n"/>
      <c r="SIX2" s="199" t="n"/>
      <c r="SIY2" s="199" t="n"/>
      <c r="SIZ2" s="199" t="n"/>
      <c r="SJA2" s="199" t="n"/>
      <c r="SJB2" s="199" t="n"/>
      <c r="SJC2" s="199" t="n"/>
      <c r="SJD2" s="199" t="n"/>
      <c r="SJE2" s="199" t="n"/>
      <c r="SJF2" s="199" t="n"/>
      <c r="SJG2" s="199" t="n"/>
      <c r="SJH2" s="199" t="n"/>
      <c r="SJI2" s="199" t="n"/>
      <c r="SJJ2" s="199" t="n"/>
      <c r="SJK2" s="199" t="n"/>
      <c r="SJL2" s="199" t="n"/>
      <c r="SJM2" s="199" t="n"/>
      <c r="SJN2" s="199" t="n"/>
      <c r="SJO2" s="199" t="n"/>
      <c r="SJP2" s="199" t="n"/>
      <c r="SJQ2" s="199" t="n"/>
      <c r="SJR2" s="199" t="n"/>
      <c r="SJS2" s="199" t="n"/>
      <c r="SJT2" s="199" t="n"/>
      <c r="SJU2" s="199" t="n"/>
      <c r="SJV2" s="199" t="n"/>
      <c r="SJW2" s="199" t="n"/>
      <c r="SJX2" s="199" t="n"/>
      <c r="SJY2" s="199" t="n"/>
      <c r="SJZ2" s="199" t="n"/>
      <c r="SKA2" s="199" t="n"/>
      <c r="SKB2" s="199" t="n"/>
      <c r="SKC2" s="199" t="n"/>
      <c r="SKD2" s="199" t="n"/>
      <c r="SKE2" s="199" t="n"/>
      <c r="SKF2" s="199" t="n"/>
      <c r="SKG2" s="199" t="n"/>
      <c r="SKH2" s="199" t="n"/>
      <c r="SKI2" s="199" t="n"/>
      <c r="SKJ2" s="199" t="n"/>
      <c r="SKK2" s="199" t="n"/>
      <c r="SKL2" s="199" t="n"/>
      <c r="SKM2" s="199" t="n"/>
      <c r="SKN2" s="199" t="n"/>
      <c r="SKO2" s="199" t="n"/>
      <c r="SKP2" s="199" t="n"/>
      <c r="SKQ2" s="199" t="n"/>
      <c r="SKR2" s="199" t="n"/>
      <c r="SKS2" s="199" t="n"/>
      <c r="SKT2" s="199" t="n"/>
      <c r="SKU2" s="199" t="n"/>
      <c r="SKV2" s="199" t="n"/>
      <c r="SKW2" s="199" t="n"/>
      <c r="SKX2" s="199" t="n"/>
      <c r="SKY2" s="199" t="n"/>
      <c r="SKZ2" s="199" t="n"/>
      <c r="SLA2" s="199" t="n"/>
      <c r="SLB2" s="199" t="n"/>
      <c r="SLC2" s="199" t="n"/>
      <c r="SLD2" s="199" t="n"/>
      <c r="SLE2" s="199" t="n"/>
      <c r="SLF2" s="199" t="n"/>
      <c r="SLG2" s="199" t="n"/>
      <c r="SLH2" s="199" t="n"/>
      <c r="SLI2" s="199" t="n"/>
      <c r="SLJ2" s="199" t="n"/>
      <c r="SLK2" s="199" t="n"/>
      <c r="SLL2" s="199" t="n"/>
      <c r="SLM2" s="199" t="n"/>
      <c r="SLN2" s="199" t="n"/>
      <c r="SLO2" s="199" t="n"/>
      <c r="SLP2" s="199" t="n"/>
      <c r="SLQ2" s="199" t="n"/>
      <c r="SLR2" s="199" t="n"/>
      <c r="SLS2" s="199" t="n"/>
      <c r="SLT2" s="199" t="n"/>
      <c r="SLU2" s="199" t="n"/>
      <c r="SLV2" s="199" t="n"/>
      <c r="SLW2" s="199" t="n"/>
      <c r="SLX2" s="199" t="n"/>
      <c r="SLY2" s="199" t="n"/>
      <c r="SLZ2" s="199" t="n"/>
      <c r="SMA2" s="199" t="n"/>
      <c r="SMB2" s="199" t="n"/>
      <c r="SMC2" s="199" t="n"/>
      <c r="SMD2" s="199" t="n"/>
      <c r="SME2" s="199" t="n"/>
      <c r="SMF2" s="199" t="n"/>
      <c r="SMG2" s="199" t="n"/>
      <c r="SMH2" s="199" t="n"/>
      <c r="SMI2" s="199" t="n"/>
      <c r="SMJ2" s="199" t="n"/>
      <c r="SMK2" s="199" t="n"/>
      <c r="SML2" s="199" t="n"/>
      <c r="SMM2" s="199" t="n"/>
      <c r="SMN2" s="199" t="n"/>
      <c r="SMO2" s="199" t="n"/>
      <c r="SMP2" s="199" t="n"/>
      <c r="SMQ2" s="199" t="n"/>
      <c r="SMR2" s="199" t="n"/>
      <c r="SMS2" s="199" t="n"/>
      <c r="SMT2" s="199" t="n"/>
      <c r="SMU2" s="199" t="n"/>
      <c r="SMV2" s="199" t="n"/>
      <c r="SMW2" s="199" t="n"/>
      <c r="SMX2" s="199" t="n"/>
      <c r="SMY2" s="199" t="n"/>
      <c r="SMZ2" s="199" t="n"/>
      <c r="SNA2" s="199" t="n"/>
      <c r="SNB2" s="199" t="n"/>
      <c r="SNC2" s="199" t="n"/>
      <c r="SND2" s="199" t="n"/>
      <c r="SNE2" s="199" t="n"/>
      <c r="SNF2" s="199" t="n"/>
      <c r="SNG2" s="199" t="n"/>
      <c r="SNH2" s="199" t="n"/>
      <c r="SNI2" s="199" t="n"/>
      <c r="SNJ2" s="199" t="n"/>
      <c r="SNK2" s="199" t="n"/>
      <c r="SNL2" s="199" t="n"/>
      <c r="SNM2" s="199" t="n"/>
      <c r="SNN2" s="199" t="n"/>
      <c r="SNO2" s="199" t="n"/>
      <c r="SNP2" s="199" t="n"/>
      <c r="SNQ2" s="199" t="n"/>
      <c r="SNR2" s="199" t="n"/>
      <c r="SNS2" s="199" t="n"/>
      <c r="SNT2" s="199" t="n"/>
      <c r="SNU2" s="199" t="n"/>
      <c r="SNV2" s="199" t="n"/>
      <c r="SNW2" s="199" t="n"/>
      <c r="SNX2" s="199" t="n"/>
      <c r="SNY2" s="199" t="n"/>
      <c r="SNZ2" s="199" t="n"/>
      <c r="SOA2" s="199" t="n"/>
      <c r="SOB2" s="199" t="n"/>
      <c r="SOC2" s="199" t="n"/>
      <c r="SOD2" s="199" t="n"/>
      <c r="SOE2" s="199" t="n"/>
      <c r="SOF2" s="199" t="n"/>
      <c r="SOG2" s="199" t="n"/>
      <c r="SOH2" s="199" t="n"/>
      <c r="SOI2" s="199" t="n"/>
      <c r="SOJ2" s="199" t="n"/>
      <c r="SOK2" s="199" t="n"/>
      <c r="SOL2" s="199" t="n"/>
      <c r="SOM2" s="199" t="n"/>
      <c r="SON2" s="199" t="n"/>
      <c r="SOO2" s="199" t="n"/>
      <c r="SOP2" s="199" t="n"/>
      <c r="SOQ2" s="199" t="n"/>
      <c r="SOR2" s="199" t="n"/>
      <c r="SOS2" s="199" t="n"/>
      <c r="SOT2" s="199" t="n"/>
      <c r="SOU2" s="199" t="n"/>
      <c r="SOV2" s="199" t="n"/>
      <c r="SOW2" s="199" t="n"/>
      <c r="SOX2" s="199" t="n"/>
      <c r="SOY2" s="199" t="n"/>
      <c r="SOZ2" s="199" t="n"/>
      <c r="SPA2" s="199" t="n"/>
      <c r="SPB2" s="199" t="n"/>
      <c r="SPC2" s="199" t="n"/>
      <c r="SPD2" s="199" t="n"/>
      <c r="SPE2" s="199" t="n"/>
      <c r="SPF2" s="199" t="n"/>
      <c r="SPG2" s="199" t="n"/>
      <c r="SPH2" s="199" t="n"/>
      <c r="SPI2" s="199" t="n"/>
      <c r="SPJ2" s="199" t="n"/>
      <c r="SPK2" s="199" t="n"/>
      <c r="SPL2" s="199" t="n"/>
      <c r="SPM2" s="199" t="n"/>
      <c r="SPN2" s="199" t="n"/>
      <c r="SPO2" s="199" t="n"/>
      <c r="SPP2" s="199" t="n"/>
      <c r="SPQ2" s="199" t="n"/>
      <c r="SPR2" s="199" t="n"/>
      <c r="SPS2" s="199" t="n"/>
      <c r="SPT2" s="199" t="n"/>
      <c r="SPU2" s="199" t="n"/>
      <c r="SPV2" s="199" t="n"/>
      <c r="SPW2" s="199" t="n"/>
      <c r="SPX2" s="199" t="n"/>
      <c r="SPY2" s="199" t="n"/>
      <c r="SPZ2" s="199" t="n"/>
      <c r="SQA2" s="199" t="n"/>
      <c r="SQB2" s="199" t="n"/>
      <c r="SQC2" s="199" t="n"/>
      <c r="SQD2" s="199" t="n"/>
      <c r="SQE2" s="199" t="n"/>
      <c r="SQF2" s="199" t="n"/>
      <c r="SQG2" s="199" t="n"/>
      <c r="SQH2" s="199" t="n"/>
      <c r="SQI2" s="199" t="n"/>
      <c r="SQJ2" s="199" t="n"/>
      <c r="SQK2" s="199" t="n"/>
      <c r="SQL2" s="199" t="n"/>
      <c r="SQM2" s="199" t="n"/>
      <c r="SQN2" s="199" t="n"/>
      <c r="SQO2" s="199" t="n"/>
      <c r="SQP2" s="199" t="n"/>
      <c r="SQQ2" s="199" t="n"/>
      <c r="SQR2" s="199" t="n"/>
      <c r="SQS2" s="199" t="n"/>
      <c r="SQT2" s="199" t="n"/>
      <c r="SQU2" s="199" t="n"/>
      <c r="SQV2" s="199" t="n"/>
      <c r="SQW2" s="199" t="n"/>
      <c r="SQX2" s="199" t="n"/>
      <c r="SQY2" s="199" t="n"/>
      <c r="SQZ2" s="199" t="n"/>
      <c r="SRA2" s="199" t="n"/>
      <c r="SRB2" s="199" t="n"/>
      <c r="SRC2" s="199" t="n"/>
      <c r="SRD2" s="199" t="n"/>
      <c r="SRE2" s="199" t="n"/>
      <c r="SRF2" s="199" t="n"/>
      <c r="SRG2" s="199" t="n"/>
      <c r="SRH2" s="199" t="n"/>
      <c r="SRI2" s="199" t="n"/>
      <c r="SRJ2" s="199" t="n"/>
      <c r="SRK2" s="199" t="n"/>
      <c r="SRL2" s="199" t="n"/>
      <c r="SRM2" s="199" t="n"/>
      <c r="SRN2" s="199" t="n"/>
      <c r="SRO2" s="199" t="n"/>
      <c r="SRP2" s="199" t="n"/>
      <c r="SRQ2" s="199" t="n"/>
      <c r="SRR2" s="199" t="n"/>
      <c r="SRS2" s="199" t="n"/>
      <c r="SRT2" s="199" t="n"/>
      <c r="SRU2" s="199" t="n"/>
      <c r="SRV2" s="199" t="n"/>
      <c r="SRW2" s="199" t="n"/>
      <c r="SRX2" s="199" t="n"/>
      <c r="SRY2" s="199" t="n"/>
      <c r="SRZ2" s="199" t="n"/>
      <c r="SSA2" s="199" t="n"/>
      <c r="SSB2" s="199" t="n"/>
      <c r="SSC2" s="199" t="n"/>
      <c r="SSD2" s="199" t="n"/>
      <c r="SSE2" s="199" t="n"/>
      <c r="SSF2" s="199" t="n"/>
      <c r="SSG2" s="199" t="n"/>
      <c r="SSH2" s="199" t="n"/>
      <c r="SSI2" s="199" t="n"/>
      <c r="SSJ2" s="199" t="n"/>
      <c r="SSK2" s="199" t="n"/>
      <c r="SSL2" s="199" t="n"/>
      <c r="SSM2" s="199" t="n"/>
      <c r="SSN2" s="199" t="n"/>
      <c r="SSO2" s="199" t="n"/>
      <c r="SSP2" s="199" t="n"/>
      <c r="SSQ2" s="199" t="n"/>
      <c r="SSR2" s="199" t="n"/>
      <c r="SSS2" s="199" t="n"/>
      <c r="SST2" s="199" t="n"/>
      <c r="SSU2" s="199" t="n"/>
      <c r="SSV2" s="199" t="n"/>
      <c r="SSW2" s="199" t="n"/>
      <c r="SSX2" s="199" t="n"/>
      <c r="SSY2" s="199" t="n"/>
      <c r="SSZ2" s="199" t="n"/>
      <c r="STA2" s="199" t="n"/>
      <c r="STB2" s="199" t="n"/>
      <c r="STC2" s="199" t="n"/>
      <c r="STD2" s="199" t="n"/>
      <c r="STE2" s="199" t="n"/>
      <c r="STF2" s="199" t="n"/>
      <c r="STG2" s="199" t="n"/>
      <c r="STH2" s="199" t="n"/>
      <c r="STI2" s="199" t="n"/>
      <c r="STJ2" s="199" t="n"/>
      <c r="STK2" s="199" t="n"/>
      <c r="STL2" s="199" t="n"/>
      <c r="STM2" s="199" t="n"/>
      <c r="STN2" s="199" t="n"/>
      <c r="STO2" s="199" t="n"/>
      <c r="STP2" s="199" t="n"/>
      <c r="STQ2" s="199" t="n"/>
      <c r="STR2" s="199" t="n"/>
      <c r="STS2" s="199" t="n"/>
      <c r="STT2" s="199" t="n"/>
      <c r="STU2" s="199" t="n"/>
      <c r="STV2" s="199" t="n"/>
      <c r="STW2" s="199" t="n"/>
      <c r="STX2" s="199" t="n"/>
      <c r="STY2" s="199" t="n"/>
      <c r="STZ2" s="199" t="n"/>
      <c r="SUA2" s="199" t="n"/>
      <c r="SUB2" s="199" t="n"/>
      <c r="SUC2" s="199" t="n"/>
      <c r="SUD2" s="199" t="n"/>
      <c r="SUE2" s="199" t="n"/>
      <c r="SUF2" s="199" t="n"/>
      <c r="SUG2" s="199" t="n"/>
      <c r="SUH2" s="199" t="n"/>
      <c r="SUI2" s="199" t="n"/>
      <c r="SUJ2" s="199" t="n"/>
      <c r="SUK2" s="199" t="n"/>
      <c r="SUL2" s="199" t="n"/>
      <c r="SUM2" s="199" t="n"/>
      <c r="SUN2" s="199" t="n"/>
      <c r="SUO2" s="199" t="n"/>
      <c r="SUP2" s="199" t="n"/>
      <c r="SUQ2" s="199" t="n"/>
      <c r="SUR2" s="199" t="n"/>
      <c r="SUS2" s="199" t="n"/>
      <c r="SUT2" s="199" t="n"/>
      <c r="SUU2" s="199" t="n"/>
      <c r="SUV2" s="199" t="n"/>
      <c r="SUW2" s="199" t="n"/>
      <c r="SUX2" s="199" t="n"/>
      <c r="SUY2" s="199" t="n"/>
      <c r="SUZ2" s="199" t="n"/>
      <c r="SVA2" s="199" t="n"/>
      <c r="SVB2" s="199" t="n"/>
      <c r="SVC2" s="199" t="n"/>
      <c r="SVD2" s="199" t="n"/>
      <c r="SVE2" s="199" t="n"/>
      <c r="SVF2" s="199" t="n"/>
      <c r="SVG2" s="199" t="n"/>
      <c r="SVH2" s="199" t="n"/>
      <c r="SVI2" s="199" t="n"/>
      <c r="SVJ2" s="199" t="n"/>
      <c r="SVK2" s="199" t="n"/>
      <c r="SVL2" s="199" t="n"/>
      <c r="SVM2" s="199" t="n"/>
      <c r="SVN2" s="199" t="n"/>
      <c r="SVO2" s="199" t="n"/>
      <c r="SVP2" s="199" t="n"/>
      <c r="SVQ2" s="199" t="n"/>
      <c r="SVR2" s="199" t="n"/>
      <c r="SVS2" s="199" t="n"/>
      <c r="SVT2" s="199" t="n"/>
      <c r="SVU2" s="199" t="n"/>
      <c r="SVV2" s="199" t="n"/>
      <c r="SVW2" s="199" t="n"/>
      <c r="SVX2" s="199" t="n"/>
      <c r="SVY2" s="199" t="n"/>
      <c r="SVZ2" s="199" t="n"/>
      <c r="SWA2" s="199" t="n"/>
      <c r="SWB2" s="199" t="n"/>
      <c r="SWC2" s="199" t="n"/>
      <c r="SWD2" s="199" t="n"/>
      <c r="SWE2" s="199" t="n"/>
      <c r="SWF2" s="199" t="n"/>
      <c r="SWG2" s="199" t="n"/>
      <c r="SWH2" s="199" t="n"/>
      <c r="SWI2" s="199" t="n"/>
      <c r="SWJ2" s="199" t="n"/>
      <c r="SWK2" s="199" t="n"/>
      <c r="SWL2" s="199" t="n"/>
      <c r="SWM2" s="199" t="n"/>
      <c r="SWN2" s="199" t="n"/>
      <c r="SWO2" s="199" t="n"/>
      <c r="SWP2" s="199" t="n"/>
      <c r="SWQ2" s="199" t="n"/>
      <c r="SWR2" s="199" t="n"/>
      <c r="SWS2" s="199" t="n"/>
      <c r="SWT2" s="199" t="n"/>
      <c r="SWU2" s="199" t="n"/>
      <c r="SWV2" s="199" t="n"/>
      <c r="SWW2" s="199" t="n"/>
      <c r="SWX2" s="199" t="n"/>
      <c r="SWY2" s="199" t="n"/>
      <c r="SWZ2" s="199" t="n"/>
      <c r="SXA2" s="199" t="n"/>
      <c r="SXB2" s="199" t="n"/>
      <c r="SXC2" s="199" t="n"/>
      <c r="SXD2" s="199" t="n"/>
      <c r="SXE2" s="199" t="n"/>
      <c r="SXF2" s="199" t="n"/>
      <c r="SXG2" s="199" t="n"/>
      <c r="SXH2" s="199" t="n"/>
      <c r="SXI2" s="199" t="n"/>
      <c r="SXJ2" s="199" t="n"/>
      <c r="SXK2" s="199" t="n"/>
      <c r="SXL2" s="199" t="n"/>
      <c r="SXM2" s="199" t="n"/>
      <c r="SXN2" s="199" t="n"/>
      <c r="SXO2" s="199" t="n"/>
      <c r="SXP2" s="199" t="n"/>
      <c r="SXQ2" s="199" t="n"/>
      <c r="SXR2" s="199" t="n"/>
      <c r="SXS2" s="199" t="n"/>
      <c r="SXT2" s="199" t="n"/>
      <c r="SXU2" s="199" t="n"/>
      <c r="SXV2" s="199" t="n"/>
      <c r="SXW2" s="199" t="n"/>
      <c r="SXX2" s="199" t="n"/>
      <c r="SXY2" s="199" t="n"/>
      <c r="SXZ2" s="199" t="n"/>
      <c r="SYA2" s="199" t="n"/>
      <c r="SYB2" s="199" t="n"/>
      <c r="SYC2" s="199" t="n"/>
      <c r="SYD2" s="199" t="n"/>
      <c r="SYE2" s="199" t="n"/>
      <c r="SYF2" s="199" t="n"/>
      <c r="SYG2" s="199" t="n"/>
      <c r="SYH2" s="199" t="n"/>
      <c r="SYI2" s="199" t="n"/>
      <c r="SYJ2" s="199" t="n"/>
      <c r="SYK2" s="199" t="n"/>
      <c r="SYL2" s="199" t="n"/>
      <c r="SYM2" s="199" t="n"/>
      <c r="SYN2" s="199" t="n"/>
      <c r="SYO2" s="199" t="n"/>
      <c r="SYP2" s="199" t="n"/>
      <c r="SYQ2" s="199" t="n"/>
      <c r="SYR2" s="199" t="n"/>
      <c r="SYS2" s="199" t="n"/>
      <c r="SYT2" s="199" t="n"/>
      <c r="SYU2" s="199" t="n"/>
      <c r="SYV2" s="199" t="n"/>
      <c r="SYW2" s="199" t="n"/>
      <c r="SYX2" s="199" t="n"/>
      <c r="SYY2" s="199" t="n"/>
      <c r="SYZ2" s="199" t="n"/>
      <c r="SZA2" s="199" t="n"/>
      <c r="SZB2" s="199" t="n"/>
      <c r="SZC2" s="199" t="n"/>
      <c r="SZD2" s="199" t="n"/>
      <c r="SZE2" s="199" t="n"/>
      <c r="SZF2" s="199" t="n"/>
      <c r="SZG2" s="199" t="n"/>
      <c r="SZH2" s="199" t="n"/>
      <c r="SZI2" s="199" t="n"/>
      <c r="SZJ2" s="199" t="n"/>
      <c r="SZK2" s="199" t="n"/>
      <c r="SZL2" s="199" t="n"/>
      <c r="SZM2" s="199" t="n"/>
      <c r="SZN2" s="199" t="n"/>
      <c r="SZO2" s="199" t="n"/>
      <c r="SZP2" s="199" t="n"/>
      <c r="SZQ2" s="199" t="n"/>
      <c r="SZR2" s="199" t="n"/>
      <c r="SZS2" s="199" t="n"/>
      <c r="SZT2" s="199" t="n"/>
      <c r="SZU2" s="199" t="n"/>
      <c r="SZV2" s="199" t="n"/>
      <c r="SZW2" s="199" t="n"/>
      <c r="SZX2" s="199" t="n"/>
      <c r="SZY2" s="199" t="n"/>
      <c r="SZZ2" s="199" t="n"/>
      <c r="TAA2" s="199" t="n"/>
      <c r="TAB2" s="199" t="n"/>
      <c r="TAC2" s="199" t="n"/>
      <c r="TAD2" s="199" t="n"/>
      <c r="TAE2" s="199" t="n"/>
      <c r="TAF2" s="199" t="n"/>
      <c r="TAG2" s="199" t="n"/>
      <c r="TAH2" s="199" t="n"/>
      <c r="TAI2" s="199" t="n"/>
      <c r="TAJ2" s="199" t="n"/>
      <c r="TAK2" s="199" t="n"/>
      <c r="TAL2" s="199" t="n"/>
      <c r="TAM2" s="199" t="n"/>
      <c r="TAN2" s="199" t="n"/>
      <c r="TAO2" s="199" t="n"/>
      <c r="TAP2" s="199" t="n"/>
      <c r="TAQ2" s="199" t="n"/>
      <c r="TAR2" s="199" t="n"/>
      <c r="TAS2" s="199" t="n"/>
      <c r="TAT2" s="199" t="n"/>
      <c r="TAU2" s="199" t="n"/>
      <c r="TAV2" s="199" t="n"/>
      <c r="TAW2" s="199" t="n"/>
      <c r="TAX2" s="199" t="n"/>
      <c r="TAY2" s="199" t="n"/>
      <c r="TAZ2" s="199" t="n"/>
      <c r="TBA2" s="199" t="n"/>
      <c r="TBB2" s="199" t="n"/>
      <c r="TBC2" s="199" t="n"/>
      <c r="TBD2" s="199" t="n"/>
      <c r="TBE2" s="199" t="n"/>
      <c r="TBF2" s="199" t="n"/>
      <c r="TBG2" s="199" t="n"/>
      <c r="TBH2" s="199" t="n"/>
      <c r="TBI2" s="199" t="n"/>
      <c r="TBJ2" s="199" t="n"/>
      <c r="TBK2" s="199" t="n"/>
      <c r="TBL2" s="199" t="n"/>
      <c r="TBM2" s="199" t="n"/>
      <c r="TBN2" s="199" t="n"/>
      <c r="TBO2" s="199" t="n"/>
      <c r="TBP2" s="199" t="n"/>
      <c r="TBQ2" s="199" t="n"/>
      <c r="TBR2" s="199" t="n"/>
      <c r="TBS2" s="199" t="n"/>
      <c r="TBT2" s="199" t="n"/>
      <c r="TBU2" s="199" t="n"/>
      <c r="TBV2" s="199" t="n"/>
      <c r="TBW2" s="199" t="n"/>
      <c r="TBX2" s="199" t="n"/>
      <c r="TBY2" s="199" t="n"/>
      <c r="TBZ2" s="199" t="n"/>
      <c r="TCA2" s="199" t="n"/>
      <c r="TCB2" s="199" t="n"/>
      <c r="TCC2" s="199" t="n"/>
      <c r="TCD2" s="199" t="n"/>
      <c r="TCE2" s="199" t="n"/>
      <c r="TCF2" s="199" t="n"/>
      <c r="TCG2" s="199" t="n"/>
      <c r="TCH2" s="199" t="n"/>
      <c r="TCI2" s="199" t="n"/>
      <c r="TCJ2" s="199" t="n"/>
      <c r="TCK2" s="199" t="n"/>
      <c r="TCL2" s="199" t="n"/>
      <c r="TCM2" s="199" t="n"/>
      <c r="TCN2" s="199" t="n"/>
      <c r="TCO2" s="199" t="n"/>
      <c r="TCP2" s="199" t="n"/>
      <c r="TCQ2" s="199" t="n"/>
      <c r="TCR2" s="199" t="n"/>
      <c r="TCS2" s="199" t="n"/>
      <c r="TCT2" s="199" t="n"/>
      <c r="TCU2" s="199" t="n"/>
      <c r="TCV2" s="199" t="n"/>
      <c r="TCW2" s="199" t="n"/>
      <c r="TCX2" s="199" t="n"/>
      <c r="TCY2" s="199" t="n"/>
      <c r="TCZ2" s="199" t="n"/>
      <c r="TDA2" s="199" t="n"/>
      <c r="TDB2" s="199" t="n"/>
      <c r="TDC2" s="199" t="n"/>
      <c r="TDD2" s="199" t="n"/>
      <c r="TDE2" s="199" t="n"/>
      <c r="TDF2" s="199" t="n"/>
      <c r="TDG2" s="199" t="n"/>
      <c r="TDH2" s="199" t="n"/>
      <c r="TDI2" s="199" t="n"/>
      <c r="TDJ2" s="199" t="n"/>
      <c r="TDK2" s="199" t="n"/>
      <c r="TDL2" s="199" t="n"/>
      <c r="TDM2" s="199" t="n"/>
      <c r="TDN2" s="199" t="n"/>
      <c r="TDO2" s="199" t="n"/>
      <c r="TDP2" s="199" t="n"/>
      <c r="TDQ2" s="199" t="n"/>
      <c r="TDR2" s="199" t="n"/>
      <c r="TDS2" s="199" t="n"/>
      <c r="TDT2" s="199" t="n"/>
      <c r="TDU2" s="199" t="n"/>
      <c r="TDV2" s="199" t="n"/>
      <c r="TDW2" s="199" t="n"/>
      <c r="TDX2" s="199" t="n"/>
      <c r="TDY2" s="199" t="n"/>
      <c r="TDZ2" s="199" t="n"/>
      <c r="TEA2" s="199" t="n"/>
      <c r="TEB2" s="199" t="n"/>
      <c r="TEC2" s="199" t="n"/>
      <c r="TED2" s="199" t="n"/>
      <c r="TEE2" s="199" t="n"/>
      <c r="TEF2" s="199" t="n"/>
      <c r="TEG2" s="199" t="n"/>
      <c r="TEH2" s="199" t="n"/>
      <c r="TEI2" s="199" t="n"/>
      <c r="TEJ2" s="199" t="n"/>
      <c r="TEK2" s="199" t="n"/>
      <c r="TEL2" s="199" t="n"/>
      <c r="TEM2" s="199" t="n"/>
      <c r="TEN2" s="199" t="n"/>
      <c r="TEO2" s="199" t="n"/>
      <c r="TEP2" s="199" t="n"/>
      <c r="TEQ2" s="199" t="n"/>
      <c r="TER2" s="199" t="n"/>
      <c r="TES2" s="199" t="n"/>
      <c r="TET2" s="199" t="n"/>
      <c r="TEU2" s="199" t="n"/>
      <c r="TEV2" s="199" t="n"/>
      <c r="TEW2" s="199" t="n"/>
      <c r="TEX2" s="199" t="n"/>
      <c r="TEY2" s="199" t="n"/>
      <c r="TEZ2" s="199" t="n"/>
      <c r="TFA2" s="199" t="n"/>
      <c r="TFB2" s="199" t="n"/>
      <c r="TFC2" s="199" t="n"/>
      <c r="TFD2" s="199" t="n"/>
      <c r="TFE2" s="199" t="n"/>
      <c r="TFF2" s="199" t="n"/>
      <c r="TFG2" s="199" t="n"/>
      <c r="TFH2" s="199" t="n"/>
      <c r="TFI2" s="199" t="n"/>
      <c r="TFJ2" s="199" t="n"/>
      <c r="TFK2" s="199" t="n"/>
      <c r="TFL2" s="199" t="n"/>
      <c r="TFM2" s="199" t="n"/>
      <c r="TFN2" s="199" t="n"/>
      <c r="TFO2" s="199" t="n"/>
      <c r="TFP2" s="199" t="n"/>
      <c r="TFQ2" s="199" t="n"/>
      <c r="TFR2" s="199" t="n"/>
      <c r="TFS2" s="199" t="n"/>
      <c r="TFT2" s="199" t="n"/>
      <c r="TFU2" s="199" t="n"/>
      <c r="TFV2" s="199" t="n"/>
      <c r="TFW2" s="199" t="n"/>
      <c r="TFX2" s="199" t="n"/>
      <c r="TFY2" s="199" t="n"/>
      <c r="TFZ2" s="199" t="n"/>
      <c r="TGA2" s="199" t="n"/>
      <c r="TGB2" s="199" t="n"/>
      <c r="TGC2" s="199" t="n"/>
      <c r="TGD2" s="199" t="n"/>
      <c r="TGE2" s="199" t="n"/>
      <c r="TGF2" s="199" t="n"/>
      <c r="TGG2" s="199" t="n"/>
      <c r="TGH2" s="199" t="n"/>
      <c r="TGI2" s="199" t="n"/>
      <c r="TGJ2" s="199" t="n"/>
      <c r="TGK2" s="199" t="n"/>
      <c r="TGL2" s="199" t="n"/>
      <c r="TGM2" s="199" t="n"/>
      <c r="TGN2" s="199" t="n"/>
      <c r="TGO2" s="199" t="n"/>
      <c r="TGP2" s="199" t="n"/>
      <c r="TGQ2" s="199" t="n"/>
      <c r="TGR2" s="199" t="n"/>
      <c r="TGS2" s="199" t="n"/>
      <c r="TGT2" s="199" t="n"/>
      <c r="TGU2" s="199" t="n"/>
      <c r="TGV2" s="199" t="n"/>
      <c r="TGW2" s="199" t="n"/>
      <c r="TGX2" s="199" t="n"/>
      <c r="TGY2" s="199" t="n"/>
      <c r="TGZ2" s="199" t="n"/>
      <c r="THA2" s="199" t="n"/>
      <c r="THB2" s="199" t="n"/>
      <c r="THC2" s="199" t="n"/>
      <c r="THD2" s="199" t="n"/>
      <c r="THE2" s="199" t="n"/>
      <c r="THF2" s="199" t="n"/>
      <c r="THG2" s="199" t="n"/>
      <c r="THH2" s="199" t="n"/>
      <c r="THI2" s="199" t="n"/>
      <c r="THJ2" s="199" t="n"/>
      <c r="THK2" s="199" t="n"/>
      <c r="THL2" s="199" t="n"/>
      <c r="THM2" s="199" t="n"/>
      <c r="THN2" s="199" t="n"/>
      <c r="THO2" s="199" t="n"/>
      <c r="THP2" s="199" t="n"/>
      <c r="THQ2" s="199" t="n"/>
      <c r="THR2" s="199" t="n"/>
      <c r="THS2" s="199" t="n"/>
      <c r="THT2" s="199" t="n"/>
      <c r="THU2" s="199" t="n"/>
      <c r="THV2" s="199" t="n"/>
      <c r="THW2" s="199" t="n"/>
      <c r="THX2" s="199" t="n"/>
      <c r="THY2" s="199" t="n"/>
      <c r="THZ2" s="199" t="n"/>
      <c r="TIA2" s="199" t="n"/>
      <c r="TIB2" s="199" t="n"/>
      <c r="TIC2" s="199" t="n"/>
      <c r="TID2" s="199" t="n"/>
      <c r="TIE2" s="199" t="n"/>
      <c r="TIF2" s="199" t="n"/>
      <c r="TIG2" s="199" t="n"/>
      <c r="TIH2" s="199" t="n"/>
      <c r="TII2" s="199" t="n"/>
      <c r="TIJ2" s="199" t="n"/>
      <c r="TIK2" s="199" t="n"/>
      <c r="TIL2" s="199" t="n"/>
      <c r="TIM2" s="199" t="n"/>
      <c r="TIN2" s="199" t="n"/>
      <c r="TIO2" s="199" t="n"/>
      <c r="TIP2" s="199" t="n"/>
      <c r="TIQ2" s="199" t="n"/>
      <c r="TIR2" s="199" t="n"/>
      <c r="TIS2" s="199" t="n"/>
      <c r="TIT2" s="199" t="n"/>
      <c r="TIU2" s="199" t="n"/>
      <c r="TIV2" s="199" t="n"/>
      <c r="TIW2" s="199" t="n"/>
      <c r="TIX2" s="199" t="n"/>
      <c r="TIY2" s="199" t="n"/>
      <c r="TIZ2" s="199" t="n"/>
      <c r="TJA2" s="199" t="n"/>
      <c r="TJB2" s="199" t="n"/>
      <c r="TJC2" s="199" t="n"/>
      <c r="TJD2" s="199" t="n"/>
      <c r="TJE2" s="199" t="n"/>
      <c r="TJF2" s="199" t="n"/>
      <c r="TJG2" s="199" t="n"/>
      <c r="TJH2" s="199" t="n"/>
      <c r="TJI2" s="199" t="n"/>
      <c r="TJJ2" s="199" t="n"/>
      <c r="TJK2" s="199" t="n"/>
      <c r="TJL2" s="199" t="n"/>
      <c r="TJM2" s="199" t="n"/>
      <c r="TJN2" s="199" t="n"/>
      <c r="TJO2" s="199" t="n"/>
      <c r="TJP2" s="199" t="n"/>
      <c r="TJQ2" s="199" t="n"/>
      <c r="TJR2" s="199" t="n"/>
      <c r="TJS2" s="199" t="n"/>
      <c r="TJT2" s="199" t="n"/>
      <c r="TJU2" s="199" t="n"/>
      <c r="TJV2" s="199" t="n"/>
      <c r="TJW2" s="199" t="n"/>
      <c r="TJX2" s="199" t="n"/>
      <c r="TJY2" s="199" t="n"/>
      <c r="TJZ2" s="199" t="n"/>
      <c r="TKA2" s="199" t="n"/>
      <c r="TKB2" s="199" t="n"/>
      <c r="TKC2" s="199" t="n"/>
      <c r="TKD2" s="199" t="n"/>
      <c r="TKE2" s="199" t="n"/>
      <c r="TKF2" s="199" t="n"/>
      <c r="TKG2" s="199" t="n"/>
      <c r="TKH2" s="199" t="n"/>
      <c r="TKI2" s="199" t="n"/>
      <c r="TKJ2" s="199" t="n"/>
      <c r="TKK2" s="199" t="n"/>
      <c r="TKL2" s="199" t="n"/>
      <c r="TKM2" s="199" t="n"/>
      <c r="TKN2" s="199" t="n"/>
      <c r="TKO2" s="199" t="n"/>
      <c r="TKP2" s="199" t="n"/>
      <c r="TKQ2" s="199" t="n"/>
      <c r="TKR2" s="199" t="n"/>
      <c r="TKS2" s="199" t="n"/>
      <c r="TKT2" s="199" t="n"/>
      <c r="TKU2" s="199" t="n"/>
      <c r="TKV2" s="199" t="n"/>
      <c r="TKW2" s="199" t="n"/>
      <c r="TKX2" s="199" t="n"/>
      <c r="TKY2" s="199" t="n"/>
      <c r="TKZ2" s="199" t="n"/>
      <c r="TLA2" s="199" t="n"/>
      <c r="TLB2" s="199" t="n"/>
      <c r="TLC2" s="199" t="n"/>
      <c r="TLD2" s="199" t="n"/>
      <c r="TLE2" s="199" t="n"/>
      <c r="TLF2" s="199" t="n"/>
      <c r="TLG2" s="199" t="n"/>
      <c r="TLH2" s="199" t="n"/>
      <c r="TLI2" s="199" t="n"/>
      <c r="TLJ2" s="199" t="n"/>
      <c r="TLK2" s="199" t="n"/>
      <c r="TLL2" s="199" t="n"/>
      <c r="TLM2" s="199" t="n"/>
      <c r="TLN2" s="199" t="n"/>
      <c r="TLO2" s="199" t="n"/>
      <c r="TLP2" s="199" t="n"/>
      <c r="TLQ2" s="199" t="n"/>
      <c r="TLR2" s="199" t="n"/>
      <c r="TLS2" s="199" t="n"/>
      <c r="TLT2" s="199" t="n"/>
      <c r="TLU2" s="199" t="n"/>
      <c r="TLV2" s="199" t="n"/>
      <c r="TLW2" s="199" t="n"/>
      <c r="TLX2" s="199" t="n"/>
      <c r="TLY2" s="199" t="n"/>
      <c r="TLZ2" s="199" t="n"/>
      <c r="TMA2" s="199" t="n"/>
      <c r="TMB2" s="199" t="n"/>
      <c r="TMC2" s="199" t="n"/>
      <c r="TMD2" s="199" t="n"/>
      <c r="TME2" s="199" t="n"/>
      <c r="TMF2" s="199" t="n"/>
      <c r="TMG2" s="199" t="n"/>
      <c r="TMH2" s="199" t="n"/>
      <c r="TMI2" s="199" t="n"/>
      <c r="TMJ2" s="199" t="n"/>
      <c r="TMK2" s="199" t="n"/>
      <c r="TML2" s="199" t="n"/>
      <c r="TMM2" s="199" t="n"/>
      <c r="TMN2" s="199" t="n"/>
      <c r="TMO2" s="199" t="n"/>
      <c r="TMP2" s="199" t="n"/>
      <c r="TMQ2" s="199" t="n"/>
      <c r="TMR2" s="199" t="n"/>
      <c r="TMS2" s="199" t="n"/>
      <c r="TMT2" s="199" t="n"/>
      <c r="TMU2" s="199" t="n"/>
      <c r="TMV2" s="199" t="n"/>
      <c r="TMW2" s="199" t="n"/>
      <c r="TMX2" s="199" t="n"/>
      <c r="TMY2" s="199" t="n"/>
      <c r="TMZ2" s="199" t="n"/>
      <c r="TNA2" s="199" t="n"/>
      <c r="TNB2" s="199" t="n"/>
      <c r="TNC2" s="199" t="n"/>
      <c r="TND2" s="199" t="n"/>
      <c r="TNE2" s="199" t="n"/>
      <c r="TNF2" s="199" t="n"/>
      <c r="TNG2" s="199" t="n"/>
      <c r="TNH2" s="199" t="n"/>
      <c r="TNI2" s="199" t="n"/>
      <c r="TNJ2" s="199" t="n"/>
      <c r="TNK2" s="199" t="n"/>
      <c r="TNL2" s="199" t="n"/>
      <c r="TNM2" s="199" t="n"/>
      <c r="TNN2" s="199" t="n"/>
      <c r="TNO2" s="199" t="n"/>
      <c r="TNP2" s="199" t="n"/>
      <c r="TNQ2" s="199" t="n"/>
      <c r="TNR2" s="199" t="n"/>
      <c r="TNS2" s="199" t="n"/>
      <c r="TNT2" s="199" t="n"/>
      <c r="TNU2" s="199" t="n"/>
      <c r="TNV2" s="199" t="n"/>
      <c r="TNW2" s="199" t="n"/>
      <c r="TNX2" s="199" t="n"/>
      <c r="TNY2" s="199" t="n"/>
      <c r="TNZ2" s="199" t="n"/>
      <c r="TOA2" s="199" t="n"/>
      <c r="TOB2" s="199" t="n"/>
      <c r="TOC2" s="199" t="n"/>
      <c r="TOD2" s="199" t="n"/>
      <c r="TOE2" s="199" t="n"/>
      <c r="TOF2" s="199" t="n"/>
      <c r="TOG2" s="199" t="n"/>
      <c r="TOH2" s="199" t="n"/>
      <c r="TOI2" s="199" t="n"/>
      <c r="TOJ2" s="199" t="n"/>
      <c r="TOK2" s="199" t="n"/>
      <c r="TOL2" s="199" t="n"/>
      <c r="TOM2" s="199" t="n"/>
      <c r="TON2" s="199" t="n"/>
      <c r="TOO2" s="199" t="n"/>
      <c r="TOP2" s="199" t="n"/>
      <c r="TOQ2" s="199" t="n"/>
      <c r="TOR2" s="199" t="n"/>
      <c r="TOS2" s="199" t="n"/>
      <c r="TOT2" s="199" t="n"/>
      <c r="TOU2" s="199" t="n"/>
      <c r="TOV2" s="199" t="n"/>
      <c r="TOW2" s="199" t="n"/>
      <c r="TOX2" s="199" t="n"/>
      <c r="TOY2" s="199" t="n"/>
      <c r="TOZ2" s="199" t="n"/>
      <c r="TPA2" s="199" t="n"/>
      <c r="TPB2" s="199" t="n"/>
      <c r="TPC2" s="199" t="n"/>
      <c r="TPD2" s="199" t="n"/>
      <c r="TPE2" s="199" t="n"/>
      <c r="TPF2" s="199" t="n"/>
      <c r="TPG2" s="199" t="n"/>
      <c r="TPH2" s="199" t="n"/>
      <c r="TPI2" s="199" t="n"/>
      <c r="TPJ2" s="199" t="n"/>
      <c r="TPK2" s="199" t="n"/>
      <c r="TPL2" s="199" t="n"/>
      <c r="TPM2" s="199" t="n"/>
      <c r="TPN2" s="199" t="n"/>
      <c r="TPO2" s="199" t="n"/>
      <c r="TPP2" s="199" t="n"/>
      <c r="TPQ2" s="199" t="n"/>
      <c r="TPR2" s="199" t="n"/>
      <c r="TPS2" s="199" t="n"/>
      <c r="TPT2" s="199" t="n"/>
      <c r="TPU2" s="199" t="n"/>
      <c r="TPV2" s="199" t="n"/>
      <c r="TPW2" s="199" t="n"/>
      <c r="TPX2" s="199" t="n"/>
      <c r="TPY2" s="199" t="n"/>
      <c r="TPZ2" s="199" t="n"/>
      <c r="TQA2" s="199" t="n"/>
      <c r="TQB2" s="199" t="n"/>
      <c r="TQC2" s="199" t="n"/>
      <c r="TQD2" s="199" t="n"/>
      <c r="TQE2" s="199" t="n"/>
      <c r="TQF2" s="199" t="n"/>
      <c r="TQG2" s="199" t="n"/>
      <c r="TQH2" s="199" t="n"/>
      <c r="TQI2" s="199" t="n"/>
      <c r="TQJ2" s="199" t="n"/>
      <c r="TQK2" s="199" t="n"/>
      <c r="TQL2" s="199" t="n"/>
      <c r="TQM2" s="199" t="n"/>
      <c r="TQN2" s="199" t="n"/>
      <c r="TQO2" s="199" t="n"/>
      <c r="TQP2" s="199" t="n"/>
      <c r="TQQ2" s="199" t="n"/>
      <c r="TQR2" s="199" t="n"/>
      <c r="TQS2" s="199" t="n"/>
      <c r="TQT2" s="199" t="n"/>
      <c r="TQU2" s="199" t="n"/>
      <c r="TQV2" s="199" t="n"/>
      <c r="TQW2" s="199" t="n"/>
      <c r="TQX2" s="199" t="n"/>
      <c r="TQY2" s="199" t="n"/>
      <c r="TQZ2" s="199" t="n"/>
      <c r="TRA2" s="199" t="n"/>
      <c r="TRB2" s="199" t="n"/>
      <c r="TRC2" s="199" t="n"/>
      <c r="TRD2" s="199" t="n"/>
      <c r="TRE2" s="199" t="n"/>
      <c r="TRF2" s="199" t="n"/>
      <c r="TRG2" s="199" t="n"/>
      <c r="TRH2" s="199" t="n"/>
      <c r="TRI2" s="199" t="n"/>
      <c r="TRJ2" s="199" t="n"/>
      <c r="TRK2" s="199" t="n"/>
      <c r="TRL2" s="199" t="n"/>
      <c r="TRM2" s="199" t="n"/>
      <c r="TRN2" s="199" t="n"/>
      <c r="TRO2" s="199" t="n"/>
      <c r="TRP2" s="199" t="n"/>
      <c r="TRQ2" s="199" t="n"/>
      <c r="TRR2" s="199" t="n"/>
      <c r="TRS2" s="199" t="n"/>
      <c r="TRT2" s="199" t="n"/>
      <c r="TRU2" s="199" t="n"/>
      <c r="TRV2" s="199" t="n"/>
      <c r="TRW2" s="199" t="n"/>
      <c r="TRX2" s="199" t="n"/>
      <c r="TRY2" s="199" t="n"/>
      <c r="TRZ2" s="199" t="n"/>
      <c r="TSA2" s="199" t="n"/>
      <c r="TSB2" s="199" t="n"/>
      <c r="TSC2" s="199" t="n"/>
      <c r="TSD2" s="199" t="n"/>
      <c r="TSE2" s="199" t="n"/>
      <c r="TSF2" s="199" t="n"/>
      <c r="TSG2" s="199" t="n"/>
      <c r="TSH2" s="199" t="n"/>
      <c r="TSI2" s="199" t="n"/>
      <c r="TSJ2" s="199" t="n"/>
      <c r="TSK2" s="199" t="n"/>
      <c r="TSL2" s="199" t="n"/>
      <c r="TSM2" s="199" t="n"/>
      <c r="TSN2" s="199" t="n"/>
      <c r="TSO2" s="199" t="n"/>
      <c r="TSP2" s="199" t="n"/>
      <c r="TSQ2" s="199" t="n"/>
      <c r="TSR2" s="199" t="n"/>
      <c r="TSS2" s="199" t="n"/>
      <c r="TST2" s="199" t="n"/>
      <c r="TSU2" s="199" t="n"/>
      <c r="TSV2" s="199" t="n"/>
      <c r="TSW2" s="199" t="n"/>
      <c r="TSX2" s="199" t="n"/>
      <c r="TSY2" s="199" t="n"/>
      <c r="TSZ2" s="199" t="n"/>
      <c r="TTA2" s="199" t="n"/>
      <c r="TTB2" s="199" t="n"/>
      <c r="TTC2" s="199" t="n"/>
      <c r="TTD2" s="199" t="n"/>
      <c r="TTE2" s="199" t="n"/>
      <c r="TTF2" s="199" t="n"/>
      <c r="TTG2" s="199" t="n"/>
      <c r="TTH2" s="199" t="n"/>
      <c r="TTI2" s="199" t="n"/>
      <c r="TTJ2" s="199" t="n"/>
      <c r="TTK2" s="199" t="n"/>
      <c r="TTL2" s="199" t="n"/>
      <c r="TTM2" s="199" t="n"/>
      <c r="TTN2" s="199" t="n"/>
      <c r="TTO2" s="199" t="n"/>
      <c r="TTP2" s="199" t="n"/>
      <c r="TTQ2" s="199" t="n"/>
      <c r="TTR2" s="199" t="n"/>
      <c r="TTS2" s="199" t="n"/>
      <c r="TTT2" s="199" t="n"/>
      <c r="TTU2" s="199" t="n"/>
      <c r="TTV2" s="199" t="n"/>
      <c r="TTW2" s="199" t="n"/>
      <c r="TTX2" s="199" t="n"/>
      <c r="TTY2" s="199" t="n"/>
      <c r="TTZ2" s="199" t="n"/>
      <c r="TUA2" s="199" t="n"/>
      <c r="TUB2" s="199" t="n"/>
      <c r="TUC2" s="199" t="n"/>
      <c r="TUD2" s="199" t="n"/>
      <c r="TUE2" s="199" t="n"/>
      <c r="TUF2" s="199" t="n"/>
      <c r="TUG2" s="199" t="n"/>
      <c r="TUH2" s="199" t="n"/>
      <c r="TUI2" s="199" t="n"/>
      <c r="TUJ2" s="199" t="n"/>
      <c r="TUK2" s="199" t="n"/>
      <c r="TUL2" s="199" t="n"/>
      <c r="TUM2" s="199" t="n"/>
      <c r="TUN2" s="199" t="n"/>
      <c r="TUO2" s="199" t="n"/>
      <c r="TUP2" s="199" t="n"/>
      <c r="TUQ2" s="199" t="n"/>
      <c r="TUR2" s="199" t="n"/>
      <c r="TUS2" s="199" t="n"/>
      <c r="TUT2" s="199" t="n"/>
      <c r="TUU2" s="199" t="n"/>
      <c r="TUV2" s="199" t="n"/>
      <c r="TUW2" s="199" t="n"/>
      <c r="TUX2" s="199" t="n"/>
      <c r="TUY2" s="199" t="n"/>
      <c r="TUZ2" s="199" t="n"/>
      <c r="TVA2" s="199" t="n"/>
      <c r="TVB2" s="199" t="n"/>
      <c r="TVC2" s="199" t="n"/>
      <c r="TVD2" s="199" t="n"/>
      <c r="TVE2" s="199" t="n"/>
      <c r="TVF2" s="199" t="n"/>
      <c r="TVG2" s="199" t="n"/>
      <c r="TVH2" s="199" t="n"/>
      <c r="TVI2" s="199" t="n"/>
      <c r="TVJ2" s="199" t="n"/>
      <c r="TVK2" s="199" t="n"/>
      <c r="TVL2" s="199" t="n"/>
      <c r="TVM2" s="199" t="n"/>
      <c r="TVN2" s="199" t="n"/>
      <c r="TVO2" s="199" t="n"/>
      <c r="TVP2" s="199" t="n"/>
      <c r="TVQ2" s="199" t="n"/>
      <c r="TVR2" s="199" t="n"/>
      <c r="TVS2" s="199" t="n"/>
      <c r="TVT2" s="199" t="n"/>
      <c r="TVU2" s="199" t="n"/>
      <c r="TVV2" s="199" t="n"/>
      <c r="TVW2" s="199" t="n"/>
      <c r="TVX2" s="199" t="n"/>
      <c r="TVY2" s="199" t="n"/>
      <c r="TVZ2" s="199" t="n"/>
      <c r="TWA2" s="199" t="n"/>
      <c r="TWB2" s="199" t="n"/>
      <c r="TWC2" s="199" t="n"/>
      <c r="TWD2" s="199" t="n"/>
      <c r="TWE2" s="199" t="n"/>
      <c r="TWF2" s="199" t="n"/>
      <c r="TWG2" s="199" t="n"/>
      <c r="TWH2" s="199" t="n"/>
      <c r="TWI2" s="199" t="n"/>
      <c r="TWJ2" s="199" t="n"/>
      <c r="TWK2" s="199" t="n"/>
      <c r="TWL2" s="199" t="n"/>
      <c r="TWM2" s="199" t="n"/>
      <c r="TWN2" s="199" t="n"/>
      <c r="TWO2" s="199" t="n"/>
      <c r="TWP2" s="199" t="n"/>
      <c r="TWQ2" s="199" t="n"/>
      <c r="TWR2" s="199" t="n"/>
      <c r="TWS2" s="199" t="n"/>
      <c r="TWT2" s="199" t="n"/>
      <c r="TWU2" s="199" t="n"/>
      <c r="TWV2" s="199" t="n"/>
      <c r="TWW2" s="199" t="n"/>
      <c r="TWX2" s="199" t="n"/>
      <c r="TWY2" s="199" t="n"/>
      <c r="TWZ2" s="199" t="n"/>
      <c r="TXA2" s="199" t="n"/>
      <c r="TXB2" s="199" t="n"/>
      <c r="TXC2" s="199" t="n"/>
      <c r="TXD2" s="199" t="n"/>
      <c r="TXE2" s="199" t="n"/>
      <c r="TXF2" s="199" t="n"/>
      <c r="TXG2" s="199" t="n"/>
      <c r="TXH2" s="199" t="n"/>
      <c r="TXI2" s="199" t="n"/>
      <c r="TXJ2" s="199" t="n"/>
      <c r="TXK2" s="199" t="n"/>
      <c r="TXL2" s="199" t="n"/>
      <c r="TXM2" s="199" t="n"/>
      <c r="TXN2" s="199" t="n"/>
      <c r="TXO2" s="199" t="n"/>
      <c r="TXP2" s="199" t="n"/>
      <c r="TXQ2" s="199" t="n"/>
      <c r="TXR2" s="199" t="n"/>
      <c r="TXS2" s="199" t="n"/>
      <c r="TXT2" s="199" t="n"/>
      <c r="TXU2" s="199" t="n"/>
      <c r="TXV2" s="199" t="n"/>
      <c r="TXW2" s="199" t="n"/>
      <c r="TXX2" s="199" t="n"/>
      <c r="TXY2" s="199" t="n"/>
      <c r="TXZ2" s="199" t="n"/>
      <c r="TYA2" s="199" t="n"/>
      <c r="TYB2" s="199" t="n"/>
      <c r="TYC2" s="199" t="n"/>
      <c r="TYD2" s="199" t="n"/>
      <c r="TYE2" s="199" t="n"/>
      <c r="TYF2" s="199" t="n"/>
      <c r="TYG2" s="199" t="n"/>
      <c r="TYH2" s="199" t="n"/>
      <c r="TYI2" s="199" t="n"/>
      <c r="TYJ2" s="199" t="n"/>
      <c r="TYK2" s="199" t="n"/>
      <c r="TYL2" s="199" t="n"/>
      <c r="TYM2" s="199" t="n"/>
      <c r="TYN2" s="199" t="n"/>
      <c r="TYO2" s="199" t="n"/>
      <c r="TYP2" s="199" t="n"/>
      <c r="TYQ2" s="199" t="n"/>
      <c r="TYR2" s="199" t="n"/>
      <c r="TYS2" s="199" t="n"/>
      <c r="TYT2" s="199" t="n"/>
      <c r="TYU2" s="199" t="n"/>
      <c r="TYV2" s="199" t="n"/>
      <c r="TYW2" s="199" t="n"/>
      <c r="TYX2" s="199" t="n"/>
      <c r="TYY2" s="199" t="n"/>
      <c r="TYZ2" s="199" t="n"/>
      <c r="TZA2" s="199" t="n"/>
      <c r="TZB2" s="199" t="n"/>
      <c r="TZC2" s="199" t="n"/>
      <c r="TZD2" s="199" t="n"/>
      <c r="TZE2" s="199" t="n"/>
      <c r="TZF2" s="199" t="n"/>
      <c r="TZG2" s="199" t="n"/>
      <c r="TZH2" s="199" t="n"/>
      <c r="TZI2" s="199" t="n"/>
      <c r="TZJ2" s="199" t="n"/>
      <c r="TZK2" s="199" t="n"/>
      <c r="TZL2" s="199" t="n"/>
      <c r="TZM2" s="199" t="n"/>
      <c r="TZN2" s="199" t="n"/>
      <c r="TZO2" s="199" t="n"/>
      <c r="TZP2" s="199" t="n"/>
      <c r="TZQ2" s="199" t="n"/>
      <c r="TZR2" s="199" t="n"/>
      <c r="TZS2" s="199" t="n"/>
      <c r="TZT2" s="199" t="n"/>
      <c r="TZU2" s="199" t="n"/>
      <c r="TZV2" s="199" t="n"/>
      <c r="TZW2" s="199" t="n"/>
      <c r="TZX2" s="199" t="n"/>
      <c r="TZY2" s="199" t="n"/>
      <c r="TZZ2" s="199" t="n"/>
      <c r="UAA2" s="199" t="n"/>
      <c r="UAB2" s="199" t="n"/>
      <c r="UAC2" s="199" t="n"/>
      <c r="UAD2" s="199" t="n"/>
      <c r="UAE2" s="199" t="n"/>
      <c r="UAF2" s="199" t="n"/>
      <c r="UAG2" s="199" t="n"/>
      <c r="UAH2" s="199" t="n"/>
      <c r="UAI2" s="199" t="n"/>
      <c r="UAJ2" s="199" t="n"/>
      <c r="UAK2" s="199" t="n"/>
      <c r="UAL2" s="199" t="n"/>
      <c r="UAM2" s="199" t="n"/>
      <c r="UAN2" s="199" t="n"/>
      <c r="UAO2" s="199" t="n"/>
      <c r="UAP2" s="199" t="n"/>
      <c r="UAQ2" s="199" t="n"/>
      <c r="UAR2" s="199" t="n"/>
      <c r="UAS2" s="199" t="n"/>
      <c r="UAT2" s="199" t="n"/>
      <c r="UAU2" s="199" t="n"/>
      <c r="UAV2" s="199" t="n"/>
      <c r="UAW2" s="199" t="n"/>
      <c r="UAX2" s="199" t="n"/>
      <c r="UAY2" s="199" t="n"/>
      <c r="UAZ2" s="199" t="n"/>
      <c r="UBA2" s="199" t="n"/>
      <c r="UBB2" s="199" t="n"/>
      <c r="UBC2" s="199" t="n"/>
      <c r="UBD2" s="199" t="n"/>
      <c r="UBE2" s="199" t="n"/>
      <c r="UBF2" s="199" t="n"/>
      <c r="UBG2" s="199" t="n"/>
      <c r="UBH2" s="199" t="n"/>
      <c r="UBI2" s="199" t="n"/>
      <c r="UBJ2" s="199" t="n"/>
      <c r="UBK2" s="199" t="n"/>
      <c r="UBL2" s="199" t="n"/>
      <c r="UBM2" s="199" t="n"/>
      <c r="UBN2" s="199" t="n"/>
      <c r="UBO2" s="199" t="n"/>
      <c r="UBP2" s="199" t="n"/>
      <c r="UBQ2" s="199" t="n"/>
      <c r="UBR2" s="199" t="n"/>
      <c r="UBS2" s="199" t="n"/>
      <c r="UBT2" s="199" t="n"/>
      <c r="UBU2" s="199" t="n"/>
      <c r="UBV2" s="199" t="n"/>
      <c r="UBW2" s="199" t="n"/>
      <c r="UBX2" s="199" t="n"/>
      <c r="UBY2" s="199" t="n"/>
      <c r="UBZ2" s="199" t="n"/>
      <c r="UCA2" s="199" t="n"/>
      <c r="UCB2" s="199" t="n"/>
      <c r="UCC2" s="199" t="n"/>
      <c r="UCD2" s="199" t="n"/>
      <c r="UCE2" s="199" t="n"/>
      <c r="UCF2" s="199" t="n"/>
      <c r="UCG2" s="199" t="n"/>
      <c r="UCH2" s="199" t="n"/>
      <c r="UCI2" s="199" t="n"/>
      <c r="UCJ2" s="199" t="n"/>
      <c r="UCK2" s="199" t="n"/>
      <c r="UCL2" s="199" t="n"/>
      <c r="UCM2" s="199" t="n"/>
      <c r="UCN2" s="199" t="n"/>
      <c r="UCO2" s="199" t="n"/>
      <c r="UCP2" s="199" t="n"/>
      <c r="UCQ2" s="199" t="n"/>
      <c r="UCR2" s="199" t="n"/>
      <c r="UCS2" s="199" t="n"/>
      <c r="UCT2" s="199" t="n"/>
      <c r="UCU2" s="199" t="n"/>
      <c r="UCV2" s="199" t="n"/>
      <c r="UCW2" s="199" t="n"/>
      <c r="UCX2" s="199" t="n"/>
      <c r="UCY2" s="199" t="n"/>
      <c r="UCZ2" s="199" t="n"/>
      <c r="UDA2" s="199" t="n"/>
      <c r="UDB2" s="199" t="n"/>
      <c r="UDC2" s="199" t="n"/>
      <c r="UDD2" s="199" t="n"/>
      <c r="UDE2" s="199" t="n"/>
      <c r="UDF2" s="199" t="n"/>
      <c r="UDG2" s="199" t="n"/>
      <c r="UDH2" s="199" t="n"/>
      <c r="UDI2" s="199" t="n"/>
      <c r="UDJ2" s="199" t="n"/>
      <c r="UDK2" s="199" t="n"/>
      <c r="UDL2" s="199" t="n"/>
      <c r="UDM2" s="199" t="n"/>
      <c r="UDN2" s="199" t="n"/>
      <c r="UDO2" s="199" t="n"/>
      <c r="UDP2" s="199" t="n"/>
      <c r="UDQ2" s="199" t="n"/>
      <c r="UDR2" s="199" t="n"/>
      <c r="UDS2" s="199" t="n"/>
      <c r="UDT2" s="199" t="n"/>
      <c r="UDU2" s="199" t="n"/>
      <c r="UDV2" s="199" t="n"/>
      <c r="UDW2" s="199" t="n"/>
      <c r="UDX2" s="199" t="n"/>
      <c r="UDY2" s="199" t="n"/>
      <c r="UDZ2" s="199" t="n"/>
      <c r="UEA2" s="199" t="n"/>
      <c r="UEB2" s="199" t="n"/>
      <c r="UEC2" s="199" t="n"/>
      <c r="UED2" s="199" t="n"/>
      <c r="UEE2" s="199" t="n"/>
      <c r="UEF2" s="199" t="n"/>
      <c r="UEG2" s="199" t="n"/>
      <c r="UEH2" s="199" t="n"/>
      <c r="UEI2" s="199" t="n"/>
      <c r="UEJ2" s="199" t="n"/>
      <c r="UEK2" s="199" t="n"/>
      <c r="UEL2" s="199" t="n"/>
      <c r="UEM2" s="199" t="n"/>
      <c r="UEN2" s="199" t="n"/>
      <c r="UEO2" s="199" t="n"/>
      <c r="UEP2" s="199" t="n"/>
      <c r="UEQ2" s="199" t="n"/>
      <c r="UER2" s="199" t="n"/>
      <c r="UES2" s="199" t="n"/>
      <c r="UET2" s="199" t="n"/>
      <c r="UEU2" s="199" t="n"/>
      <c r="UEV2" s="199" t="n"/>
      <c r="UEW2" s="199" t="n"/>
      <c r="UEX2" s="199" t="n"/>
      <c r="UEY2" s="199" t="n"/>
      <c r="UEZ2" s="199" t="n"/>
      <c r="UFA2" s="199" t="n"/>
      <c r="UFB2" s="199" t="n"/>
      <c r="UFC2" s="199" t="n"/>
      <c r="UFD2" s="199" t="n"/>
      <c r="UFE2" s="199" t="n"/>
      <c r="UFF2" s="199" t="n"/>
      <c r="UFG2" s="199" t="n"/>
      <c r="UFH2" s="199" t="n"/>
      <c r="UFI2" s="199" t="n"/>
      <c r="UFJ2" s="199" t="n"/>
      <c r="UFK2" s="199" t="n"/>
      <c r="UFL2" s="199" t="n"/>
      <c r="UFM2" s="199" t="n"/>
      <c r="UFN2" s="199" t="n"/>
      <c r="UFO2" s="199" t="n"/>
      <c r="UFP2" s="199" t="n"/>
      <c r="UFQ2" s="199" t="n"/>
      <c r="UFR2" s="199" t="n"/>
      <c r="UFS2" s="199" t="n"/>
      <c r="UFT2" s="199" t="n"/>
      <c r="UFU2" s="199" t="n"/>
      <c r="UFV2" s="199" t="n"/>
      <c r="UFW2" s="199" t="n"/>
      <c r="UFX2" s="199" t="n"/>
      <c r="UFY2" s="199" t="n"/>
      <c r="UFZ2" s="199" t="n"/>
      <c r="UGA2" s="199" t="n"/>
      <c r="UGB2" s="199" t="n"/>
      <c r="UGC2" s="199" t="n"/>
      <c r="UGD2" s="199" t="n"/>
      <c r="UGE2" s="199" t="n"/>
      <c r="UGF2" s="199" t="n"/>
      <c r="UGG2" s="199" t="n"/>
      <c r="UGH2" s="199" t="n"/>
      <c r="UGI2" s="199" t="n"/>
      <c r="UGJ2" s="199" t="n"/>
      <c r="UGK2" s="199" t="n"/>
      <c r="UGL2" s="199" t="n"/>
      <c r="UGM2" s="199" t="n"/>
      <c r="UGN2" s="199" t="n"/>
      <c r="UGO2" s="199" t="n"/>
      <c r="UGP2" s="199" t="n"/>
      <c r="UGQ2" s="199" t="n"/>
      <c r="UGR2" s="199" t="n"/>
      <c r="UGS2" s="199" t="n"/>
      <c r="UGT2" s="199" t="n"/>
      <c r="UGU2" s="199" t="n"/>
      <c r="UGV2" s="199" t="n"/>
      <c r="UGW2" s="199" t="n"/>
      <c r="UGX2" s="199" t="n"/>
      <c r="UGY2" s="199" t="n"/>
      <c r="UGZ2" s="199" t="n"/>
      <c r="UHA2" s="199" t="n"/>
      <c r="UHB2" s="199" t="n"/>
      <c r="UHC2" s="199" t="n"/>
      <c r="UHD2" s="199" t="n"/>
      <c r="UHE2" s="199" t="n"/>
      <c r="UHF2" s="199" t="n"/>
      <c r="UHG2" s="199" t="n"/>
      <c r="UHH2" s="199" t="n"/>
      <c r="UHI2" s="199" t="n"/>
      <c r="UHJ2" s="199" t="n"/>
      <c r="UHK2" s="199" t="n"/>
      <c r="UHL2" s="199" t="n"/>
      <c r="UHM2" s="199" t="n"/>
      <c r="UHN2" s="199" t="n"/>
      <c r="UHO2" s="199" t="n"/>
      <c r="UHP2" s="199" t="n"/>
      <c r="UHQ2" s="199" t="n"/>
      <c r="UHR2" s="199" t="n"/>
      <c r="UHS2" s="199" t="n"/>
      <c r="UHT2" s="199" t="n"/>
      <c r="UHU2" s="199" t="n"/>
      <c r="UHV2" s="199" t="n"/>
      <c r="UHW2" s="199" t="n"/>
      <c r="UHX2" s="199" t="n"/>
      <c r="UHY2" s="199" t="n"/>
      <c r="UHZ2" s="199" t="n"/>
      <c r="UIA2" s="199" t="n"/>
      <c r="UIB2" s="199" t="n"/>
      <c r="UIC2" s="199" t="n"/>
      <c r="UID2" s="199" t="n"/>
      <c r="UIE2" s="199" t="n"/>
      <c r="UIF2" s="199" t="n"/>
      <c r="UIG2" s="199" t="n"/>
      <c r="UIH2" s="199" t="n"/>
      <c r="UII2" s="199" t="n"/>
      <c r="UIJ2" s="199" t="n"/>
      <c r="UIK2" s="199" t="n"/>
      <c r="UIL2" s="199" t="n"/>
      <c r="UIM2" s="199" t="n"/>
      <c r="UIN2" s="199" t="n"/>
      <c r="UIO2" s="199" t="n"/>
      <c r="UIP2" s="199" t="n"/>
      <c r="UIQ2" s="199" t="n"/>
      <c r="UIR2" s="199" t="n"/>
      <c r="UIS2" s="199" t="n"/>
      <c r="UIT2" s="199" t="n"/>
      <c r="UIU2" s="199" t="n"/>
      <c r="UIV2" s="199" t="n"/>
      <c r="UIW2" s="199" t="n"/>
      <c r="UIX2" s="199" t="n"/>
      <c r="UIY2" s="199" t="n"/>
      <c r="UIZ2" s="199" t="n"/>
      <c r="UJA2" s="199" t="n"/>
      <c r="UJB2" s="199" t="n"/>
      <c r="UJC2" s="199" t="n"/>
      <c r="UJD2" s="199" t="n"/>
      <c r="UJE2" s="199" t="n"/>
      <c r="UJF2" s="199" t="n"/>
      <c r="UJG2" s="199" t="n"/>
      <c r="UJH2" s="199" t="n"/>
      <c r="UJI2" s="199" t="n"/>
      <c r="UJJ2" s="199" t="n"/>
      <c r="UJK2" s="199" t="n"/>
      <c r="UJL2" s="199" t="n"/>
      <c r="UJM2" s="199" t="n"/>
      <c r="UJN2" s="199" t="n"/>
      <c r="UJO2" s="199" t="n"/>
      <c r="UJP2" s="199" t="n"/>
      <c r="UJQ2" s="199" t="n"/>
      <c r="UJR2" s="199" t="n"/>
      <c r="UJS2" s="199" t="n"/>
      <c r="UJT2" s="199" t="n"/>
      <c r="UJU2" s="199" t="n"/>
      <c r="UJV2" s="199" t="n"/>
      <c r="UJW2" s="199" t="n"/>
      <c r="UJX2" s="199" t="n"/>
      <c r="UJY2" s="199" t="n"/>
      <c r="UJZ2" s="199" t="n"/>
      <c r="UKA2" s="199" t="n"/>
      <c r="UKB2" s="199" t="n"/>
      <c r="UKC2" s="199" t="n"/>
      <c r="UKD2" s="199" t="n"/>
      <c r="UKE2" s="199" t="n"/>
      <c r="UKF2" s="199" t="n"/>
      <c r="UKG2" s="199" t="n"/>
      <c r="UKH2" s="199" t="n"/>
      <c r="UKI2" s="199" t="n"/>
      <c r="UKJ2" s="199" t="n"/>
      <c r="UKK2" s="199" t="n"/>
      <c r="UKL2" s="199" t="n"/>
      <c r="UKM2" s="199" t="n"/>
      <c r="UKN2" s="199" t="n"/>
      <c r="UKO2" s="199" t="n"/>
      <c r="UKP2" s="199" t="n"/>
      <c r="UKQ2" s="199" t="n"/>
      <c r="UKR2" s="199" t="n"/>
      <c r="UKS2" s="199" t="n"/>
      <c r="UKT2" s="199" t="n"/>
      <c r="UKU2" s="199" t="n"/>
      <c r="UKV2" s="199" t="n"/>
      <c r="UKW2" s="199" t="n"/>
      <c r="UKX2" s="199" t="n"/>
      <c r="UKY2" s="199" t="n"/>
      <c r="UKZ2" s="199" t="n"/>
      <c r="ULA2" s="199" t="n"/>
      <c r="ULB2" s="199" t="n"/>
      <c r="ULC2" s="199" t="n"/>
      <c r="ULD2" s="199" t="n"/>
      <c r="ULE2" s="199" t="n"/>
      <c r="ULF2" s="199" t="n"/>
      <c r="ULG2" s="199" t="n"/>
      <c r="ULH2" s="199" t="n"/>
      <c r="ULI2" s="199" t="n"/>
      <c r="ULJ2" s="199" t="n"/>
      <c r="ULK2" s="199" t="n"/>
      <c r="ULL2" s="199" t="n"/>
      <c r="ULM2" s="199" t="n"/>
      <c r="ULN2" s="199" t="n"/>
      <c r="ULO2" s="199" t="n"/>
      <c r="ULP2" s="199" t="n"/>
      <c r="ULQ2" s="199" t="n"/>
      <c r="ULR2" s="199" t="n"/>
      <c r="ULS2" s="199" t="n"/>
      <c r="ULT2" s="199" t="n"/>
      <c r="ULU2" s="199" t="n"/>
      <c r="ULV2" s="199" t="n"/>
      <c r="ULW2" s="199" t="n"/>
      <c r="ULX2" s="199" t="n"/>
      <c r="ULY2" s="199" t="n"/>
      <c r="ULZ2" s="199" t="n"/>
      <c r="UMA2" s="199" t="n"/>
      <c r="UMB2" s="199" t="n"/>
      <c r="UMC2" s="199" t="n"/>
      <c r="UMD2" s="199" t="n"/>
      <c r="UME2" s="199" t="n"/>
      <c r="UMF2" s="199" t="n"/>
      <c r="UMG2" s="199" t="n"/>
      <c r="UMH2" s="199" t="n"/>
      <c r="UMI2" s="199" t="n"/>
      <c r="UMJ2" s="199" t="n"/>
      <c r="UMK2" s="199" t="n"/>
      <c r="UML2" s="199" t="n"/>
      <c r="UMM2" s="199" t="n"/>
      <c r="UMN2" s="199" t="n"/>
      <c r="UMO2" s="199" t="n"/>
      <c r="UMP2" s="199" t="n"/>
      <c r="UMQ2" s="199" t="n"/>
      <c r="UMR2" s="199" t="n"/>
      <c r="UMS2" s="199" t="n"/>
      <c r="UMT2" s="199" t="n"/>
      <c r="UMU2" s="199" t="n"/>
      <c r="UMV2" s="199" t="n"/>
      <c r="UMW2" s="199" t="n"/>
      <c r="UMX2" s="199" t="n"/>
      <c r="UMY2" s="199" t="n"/>
      <c r="UMZ2" s="199" t="n"/>
      <c r="UNA2" s="199" t="n"/>
      <c r="UNB2" s="199" t="n"/>
      <c r="UNC2" s="199" t="n"/>
      <c r="UND2" s="199" t="n"/>
      <c r="UNE2" s="199" t="n"/>
      <c r="UNF2" s="199" t="n"/>
      <c r="UNG2" s="199" t="n"/>
      <c r="UNH2" s="199" t="n"/>
      <c r="UNI2" s="199" t="n"/>
      <c r="UNJ2" s="199" t="n"/>
      <c r="UNK2" s="199" t="n"/>
      <c r="UNL2" s="199" t="n"/>
      <c r="UNM2" s="199" t="n"/>
      <c r="UNN2" s="199" t="n"/>
      <c r="UNO2" s="199" t="n"/>
      <c r="UNP2" s="199" t="n"/>
      <c r="UNQ2" s="199" t="n"/>
      <c r="UNR2" s="199" t="n"/>
      <c r="UNS2" s="199" t="n"/>
      <c r="UNT2" s="199" t="n"/>
      <c r="UNU2" s="199" t="n"/>
      <c r="UNV2" s="199" t="n"/>
      <c r="UNW2" s="199" t="n"/>
      <c r="UNX2" s="199" t="n"/>
      <c r="UNY2" s="199" t="n"/>
      <c r="UNZ2" s="199" t="n"/>
      <c r="UOA2" s="199" t="n"/>
      <c r="UOB2" s="199" t="n"/>
      <c r="UOC2" s="199" t="n"/>
      <c r="UOD2" s="199" t="n"/>
      <c r="UOE2" s="199" t="n"/>
      <c r="UOF2" s="199" t="n"/>
      <c r="UOG2" s="199" t="n"/>
      <c r="UOH2" s="199" t="n"/>
      <c r="UOI2" s="199" t="n"/>
      <c r="UOJ2" s="199" t="n"/>
      <c r="UOK2" s="199" t="n"/>
      <c r="UOL2" s="199" t="n"/>
      <c r="UOM2" s="199" t="n"/>
      <c r="UON2" s="199" t="n"/>
      <c r="UOO2" s="199" t="n"/>
      <c r="UOP2" s="199" t="n"/>
      <c r="UOQ2" s="199" t="n"/>
      <c r="UOR2" s="199" t="n"/>
      <c r="UOS2" s="199" t="n"/>
      <c r="UOT2" s="199" t="n"/>
      <c r="UOU2" s="199" t="n"/>
      <c r="UOV2" s="199" t="n"/>
      <c r="UOW2" s="199" t="n"/>
      <c r="UOX2" s="199" t="n"/>
      <c r="UOY2" s="199" t="n"/>
      <c r="UOZ2" s="199" t="n"/>
      <c r="UPA2" s="199" t="n"/>
      <c r="UPB2" s="199" t="n"/>
      <c r="UPC2" s="199" t="n"/>
      <c r="UPD2" s="199" t="n"/>
      <c r="UPE2" s="199" t="n"/>
      <c r="UPF2" s="199" t="n"/>
      <c r="UPG2" s="199" t="n"/>
      <c r="UPH2" s="199" t="n"/>
      <c r="UPI2" s="199" t="n"/>
      <c r="UPJ2" s="199" t="n"/>
      <c r="UPK2" s="199" t="n"/>
      <c r="UPL2" s="199" t="n"/>
      <c r="UPM2" s="199" t="n"/>
      <c r="UPN2" s="199" t="n"/>
      <c r="UPO2" s="199" t="n"/>
      <c r="UPP2" s="199" t="n"/>
      <c r="UPQ2" s="199" t="n"/>
      <c r="UPR2" s="199" t="n"/>
      <c r="UPS2" s="199" t="n"/>
      <c r="UPT2" s="199" t="n"/>
      <c r="UPU2" s="199" t="n"/>
      <c r="UPV2" s="199" t="n"/>
      <c r="UPW2" s="199" t="n"/>
      <c r="UPX2" s="199" t="n"/>
      <c r="UPY2" s="199" t="n"/>
      <c r="UPZ2" s="199" t="n"/>
      <c r="UQA2" s="199" t="n"/>
      <c r="UQB2" s="199" t="n"/>
      <c r="UQC2" s="199" t="n"/>
      <c r="UQD2" s="199" t="n"/>
      <c r="UQE2" s="199" t="n"/>
      <c r="UQF2" s="199" t="n"/>
      <c r="UQG2" s="199" t="n"/>
      <c r="UQH2" s="199" t="n"/>
      <c r="UQI2" s="199" t="n"/>
      <c r="UQJ2" s="199" t="n"/>
      <c r="UQK2" s="199" t="n"/>
      <c r="UQL2" s="199" t="n"/>
      <c r="UQM2" s="199" t="n"/>
      <c r="UQN2" s="199" t="n"/>
      <c r="UQO2" s="199" t="n"/>
      <c r="UQP2" s="199" t="n"/>
      <c r="UQQ2" s="199" t="n"/>
      <c r="UQR2" s="199" t="n"/>
      <c r="UQS2" s="199" t="n"/>
      <c r="UQT2" s="199" t="n"/>
      <c r="UQU2" s="199" t="n"/>
      <c r="UQV2" s="199" t="n"/>
      <c r="UQW2" s="199" t="n"/>
      <c r="UQX2" s="199" t="n"/>
      <c r="UQY2" s="199" t="n"/>
      <c r="UQZ2" s="199" t="n"/>
      <c r="URA2" s="199" t="n"/>
      <c r="URB2" s="199" t="n"/>
      <c r="URC2" s="199" t="n"/>
      <c r="URD2" s="199" t="n"/>
      <c r="URE2" s="199" t="n"/>
      <c r="URF2" s="199" t="n"/>
      <c r="URG2" s="199" t="n"/>
      <c r="URH2" s="199" t="n"/>
      <c r="URI2" s="199" t="n"/>
      <c r="URJ2" s="199" t="n"/>
      <c r="URK2" s="199" t="n"/>
      <c r="URL2" s="199" t="n"/>
      <c r="URM2" s="199" t="n"/>
      <c r="URN2" s="199" t="n"/>
      <c r="URO2" s="199" t="n"/>
      <c r="URP2" s="199" t="n"/>
      <c r="URQ2" s="199" t="n"/>
      <c r="URR2" s="199" t="n"/>
      <c r="URS2" s="199" t="n"/>
      <c r="URT2" s="199" t="n"/>
      <c r="URU2" s="199" t="n"/>
      <c r="URV2" s="199" t="n"/>
      <c r="URW2" s="199" t="n"/>
      <c r="URX2" s="199" t="n"/>
      <c r="URY2" s="199" t="n"/>
      <c r="URZ2" s="199" t="n"/>
      <c r="USA2" s="199" t="n"/>
      <c r="USB2" s="199" t="n"/>
      <c r="USC2" s="199" t="n"/>
      <c r="USD2" s="199" t="n"/>
      <c r="USE2" s="199" t="n"/>
      <c r="USF2" s="199" t="n"/>
      <c r="USG2" s="199" t="n"/>
      <c r="USH2" s="199" t="n"/>
      <c r="USI2" s="199" t="n"/>
      <c r="USJ2" s="199" t="n"/>
      <c r="USK2" s="199" t="n"/>
      <c r="USL2" s="199" t="n"/>
      <c r="USM2" s="199" t="n"/>
      <c r="USN2" s="199" t="n"/>
      <c r="USO2" s="199" t="n"/>
      <c r="USP2" s="199" t="n"/>
      <c r="USQ2" s="199" t="n"/>
      <c r="USR2" s="199" t="n"/>
      <c r="USS2" s="199" t="n"/>
      <c r="UST2" s="199" t="n"/>
      <c r="USU2" s="199" t="n"/>
      <c r="USV2" s="199" t="n"/>
      <c r="USW2" s="199" t="n"/>
      <c r="USX2" s="199" t="n"/>
      <c r="USY2" s="199" t="n"/>
      <c r="USZ2" s="199" t="n"/>
      <c r="UTA2" s="199" t="n"/>
      <c r="UTB2" s="199" t="n"/>
      <c r="UTC2" s="199" t="n"/>
      <c r="UTD2" s="199" t="n"/>
      <c r="UTE2" s="199" t="n"/>
      <c r="UTF2" s="199" t="n"/>
      <c r="UTG2" s="199" t="n"/>
      <c r="UTH2" s="199" t="n"/>
      <c r="UTI2" s="199" t="n"/>
      <c r="UTJ2" s="199" t="n"/>
      <c r="UTK2" s="199" t="n"/>
      <c r="UTL2" s="199" t="n"/>
      <c r="UTM2" s="199" t="n"/>
      <c r="UTN2" s="199" t="n"/>
      <c r="UTO2" s="199" t="n"/>
      <c r="UTP2" s="199" t="n"/>
      <c r="UTQ2" s="199" t="n"/>
      <c r="UTR2" s="199" t="n"/>
      <c r="UTS2" s="199" t="n"/>
      <c r="UTT2" s="199" t="n"/>
      <c r="UTU2" s="199" t="n"/>
      <c r="UTV2" s="199" t="n"/>
      <c r="UTW2" s="199" t="n"/>
      <c r="UTX2" s="199" t="n"/>
      <c r="UTY2" s="199" t="n"/>
      <c r="UTZ2" s="199" t="n"/>
      <c r="UUA2" s="199" t="n"/>
      <c r="UUB2" s="199" t="n"/>
      <c r="UUC2" s="199" t="n"/>
      <c r="UUD2" s="199" t="n"/>
      <c r="UUE2" s="199" t="n"/>
      <c r="UUF2" s="199" t="n"/>
      <c r="UUG2" s="199" t="n"/>
      <c r="UUH2" s="199" t="n"/>
      <c r="UUI2" s="199" t="n"/>
      <c r="UUJ2" s="199" t="n"/>
      <c r="UUK2" s="199" t="n"/>
      <c r="UUL2" s="199" t="n"/>
      <c r="UUM2" s="199" t="n"/>
      <c r="UUN2" s="199" t="n"/>
      <c r="UUO2" s="199" t="n"/>
      <c r="UUP2" s="199" t="n"/>
      <c r="UUQ2" s="199" t="n"/>
      <c r="UUR2" s="199" t="n"/>
      <c r="UUS2" s="199" t="n"/>
      <c r="UUT2" s="199" t="n"/>
      <c r="UUU2" s="199" t="n"/>
      <c r="UUV2" s="199" t="n"/>
      <c r="UUW2" s="199" t="n"/>
      <c r="UUX2" s="199" t="n"/>
      <c r="UUY2" s="199" t="n"/>
      <c r="UUZ2" s="199" t="n"/>
      <c r="UVA2" s="199" t="n"/>
      <c r="UVB2" s="199" t="n"/>
      <c r="UVC2" s="199" t="n"/>
      <c r="UVD2" s="199" t="n"/>
      <c r="UVE2" s="199" t="n"/>
      <c r="UVF2" s="199" t="n"/>
      <c r="UVG2" s="199" t="n"/>
      <c r="UVH2" s="199" t="n"/>
      <c r="UVI2" s="199" t="n"/>
      <c r="UVJ2" s="199" t="n"/>
      <c r="UVK2" s="199" t="n"/>
      <c r="UVL2" s="199" t="n"/>
      <c r="UVM2" s="199" t="n"/>
      <c r="UVN2" s="199" t="n"/>
      <c r="UVO2" s="199" t="n"/>
      <c r="UVP2" s="199" t="n"/>
      <c r="UVQ2" s="199" t="n"/>
      <c r="UVR2" s="199" t="n"/>
      <c r="UVS2" s="199" t="n"/>
      <c r="UVT2" s="199" t="n"/>
      <c r="UVU2" s="199" t="n"/>
      <c r="UVV2" s="199" t="n"/>
      <c r="UVW2" s="199" t="n"/>
      <c r="UVX2" s="199" t="n"/>
      <c r="UVY2" s="199" t="n"/>
      <c r="UVZ2" s="199" t="n"/>
      <c r="UWA2" s="199" t="n"/>
      <c r="UWB2" s="199" t="n"/>
      <c r="UWC2" s="199" t="n"/>
      <c r="UWD2" s="199" t="n"/>
      <c r="UWE2" s="199" t="n"/>
      <c r="UWF2" s="199" t="n"/>
      <c r="UWG2" s="199" t="n"/>
      <c r="UWH2" s="199" t="n"/>
      <c r="UWI2" s="199" t="n"/>
      <c r="UWJ2" s="199" t="n"/>
      <c r="UWK2" s="199" t="n"/>
      <c r="UWL2" s="199" t="n"/>
      <c r="UWM2" s="199" t="n"/>
      <c r="UWN2" s="199" t="n"/>
      <c r="UWO2" s="199" t="n"/>
      <c r="UWP2" s="199" t="n"/>
      <c r="UWQ2" s="199" t="n"/>
      <c r="UWR2" s="199" t="n"/>
      <c r="UWS2" s="199" t="n"/>
      <c r="UWT2" s="199" t="n"/>
      <c r="UWU2" s="199" t="n"/>
      <c r="UWV2" s="199" t="n"/>
      <c r="UWW2" s="199" t="n"/>
      <c r="UWX2" s="199" t="n"/>
      <c r="UWY2" s="199" t="n"/>
      <c r="UWZ2" s="199" t="n"/>
      <c r="UXA2" s="199" t="n"/>
      <c r="UXB2" s="199" t="n"/>
      <c r="UXC2" s="199" t="n"/>
      <c r="UXD2" s="199" t="n"/>
      <c r="UXE2" s="199" t="n"/>
      <c r="UXF2" s="199" t="n"/>
      <c r="UXG2" s="199" t="n"/>
      <c r="UXH2" s="199" t="n"/>
      <c r="UXI2" s="199" t="n"/>
      <c r="UXJ2" s="199" t="n"/>
      <c r="UXK2" s="199" t="n"/>
      <c r="UXL2" s="199" t="n"/>
      <c r="UXM2" s="199" t="n"/>
      <c r="UXN2" s="199" t="n"/>
      <c r="UXO2" s="199" t="n"/>
      <c r="UXP2" s="199" t="n"/>
      <c r="UXQ2" s="199" t="n"/>
      <c r="UXR2" s="199" t="n"/>
      <c r="UXS2" s="199" t="n"/>
      <c r="UXT2" s="199" t="n"/>
      <c r="UXU2" s="199" t="n"/>
      <c r="UXV2" s="199" t="n"/>
      <c r="UXW2" s="199" t="n"/>
      <c r="UXX2" s="199" t="n"/>
      <c r="UXY2" s="199" t="n"/>
      <c r="UXZ2" s="199" t="n"/>
      <c r="UYA2" s="199" t="n"/>
      <c r="UYB2" s="199" t="n"/>
      <c r="UYC2" s="199" t="n"/>
      <c r="UYD2" s="199" t="n"/>
      <c r="UYE2" s="199" t="n"/>
      <c r="UYF2" s="199" t="n"/>
      <c r="UYG2" s="199" t="n"/>
      <c r="UYH2" s="199" t="n"/>
      <c r="UYI2" s="199" t="n"/>
      <c r="UYJ2" s="199" t="n"/>
      <c r="UYK2" s="199" t="n"/>
      <c r="UYL2" s="199" t="n"/>
      <c r="UYM2" s="199" t="n"/>
      <c r="UYN2" s="199" t="n"/>
      <c r="UYO2" s="199" t="n"/>
      <c r="UYP2" s="199" t="n"/>
      <c r="UYQ2" s="199" t="n"/>
      <c r="UYR2" s="199" t="n"/>
      <c r="UYS2" s="199" t="n"/>
      <c r="UYT2" s="199" t="n"/>
      <c r="UYU2" s="199" t="n"/>
      <c r="UYV2" s="199" t="n"/>
      <c r="UYW2" s="199" t="n"/>
      <c r="UYX2" s="199" t="n"/>
      <c r="UYY2" s="199" t="n"/>
      <c r="UYZ2" s="199" t="n"/>
      <c r="UZA2" s="199" t="n"/>
      <c r="UZB2" s="199" t="n"/>
      <c r="UZC2" s="199" t="n"/>
      <c r="UZD2" s="199" t="n"/>
      <c r="UZE2" s="199" t="n"/>
      <c r="UZF2" s="199" t="n"/>
      <c r="UZG2" s="199" t="n"/>
      <c r="UZH2" s="199" t="n"/>
      <c r="UZI2" s="199" t="n"/>
      <c r="UZJ2" s="199" t="n"/>
      <c r="UZK2" s="199" t="n"/>
      <c r="UZL2" s="199" t="n"/>
      <c r="UZM2" s="199" t="n"/>
      <c r="UZN2" s="199" t="n"/>
      <c r="UZO2" s="199" t="n"/>
      <c r="UZP2" s="199" t="n"/>
      <c r="UZQ2" s="199" t="n"/>
      <c r="UZR2" s="199" t="n"/>
      <c r="UZS2" s="199" t="n"/>
      <c r="UZT2" s="199" t="n"/>
      <c r="UZU2" s="199" t="n"/>
      <c r="UZV2" s="199" t="n"/>
      <c r="UZW2" s="199" t="n"/>
      <c r="UZX2" s="199" t="n"/>
      <c r="UZY2" s="199" t="n"/>
      <c r="UZZ2" s="199" t="n"/>
      <c r="VAA2" s="199" t="n"/>
      <c r="VAB2" s="199" t="n"/>
      <c r="VAC2" s="199" t="n"/>
      <c r="VAD2" s="199" t="n"/>
      <c r="VAE2" s="199" t="n"/>
      <c r="VAF2" s="199" t="n"/>
      <c r="VAG2" s="199" t="n"/>
      <c r="VAH2" s="199" t="n"/>
      <c r="VAI2" s="199" t="n"/>
      <c r="VAJ2" s="199" t="n"/>
      <c r="VAK2" s="199" t="n"/>
      <c r="VAL2" s="199" t="n"/>
      <c r="VAM2" s="199" t="n"/>
      <c r="VAN2" s="199" t="n"/>
      <c r="VAO2" s="199" t="n"/>
      <c r="VAP2" s="199" t="n"/>
      <c r="VAQ2" s="199" t="n"/>
      <c r="VAR2" s="199" t="n"/>
      <c r="VAS2" s="199" t="n"/>
      <c r="VAT2" s="199" t="n"/>
      <c r="VAU2" s="199" t="n"/>
      <c r="VAV2" s="199" t="n"/>
      <c r="VAW2" s="199" t="n"/>
      <c r="VAX2" s="199" t="n"/>
      <c r="VAY2" s="199" t="n"/>
      <c r="VAZ2" s="199" t="n"/>
      <c r="VBA2" s="199" t="n"/>
      <c r="VBB2" s="199" t="n"/>
      <c r="VBC2" s="199" t="n"/>
      <c r="VBD2" s="199" t="n"/>
      <c r="VBE2" s="199" t="n"/>
      <c r="VBF2" s="199" t="n"/>
      <c r="VBG2" s="199" t="n"/>
      <c r="VBH2" s="199" t="n"/>
      <c r="VBI2" s="199" t="n"/>
      <c r="VBJ2" s="199" t="n"/>
      <c r="VBK2" s="199" t="n"/>
      <c r="VBL2" s="199" t="n"/>
      <c r="VBM2" s="199" t="n"/>
      <c r="VBN2" s="199" t="n"/>
      <c r="VBO2" s="199" t="n"/>
      <c r="VBP2" s="199" t="n"/>
      <c r="VBQ2" s="199" t="n"/>
      <c r="VBR2" s="199" t="n"/>
      <c r="VBS2" s="199" t="n"/>
      <c r="VBT2" s="199" t="n"/>
      <c r="VBU2" s="199" t="n"/>
      <c r="VBV2" s="199" t="n"/>
      <c r="VBW2" s="199" t="n"/>
      <c r="VBX2" s="199" t="n"/>
      <c r="VBY2" s="199" t="n"/>
      <c r="VBZ2" s="199" t="n"/>
      <c r="VCA2" s="199" t="n"/>
      <c r="VCB2" s="199" t="n"/>
      <c r="VCC2" s="199" t="n"/>
      <c r="VCD2" s="199" t="n"/>
      <c r="VCE2" s="199" t="n"/>
      <c r="VCF2" s="199" t="n"/>
      <c r="VCG2" s="199" t="n"/>
      <c r="VCH2" s="199" t="n"/>
      <c r="VCI2" s="199" t="n"/>
      <c r="VCJ2" s="199" t="n"/>
      <c r="VCK2" s="199" t="n"/>
      <c r="VCL2" s="199" t="n"/>
      <c r="VCM2" s="199" t="n"/>
      <c r="VCN2" s="199" t="n"/>
      <c r="VCO2" s="199" t="n"/>
      <c r="VCP2" s="199" t="n"/>
      <c r="VCQ2" s="199" t="n"/>
      <c r="VCR2" s="199" t="n"/>
      <c r="VCS2" s="199" t="n"/>
      <c r="VCT2" s="199" t="n"/>
      <c r="VCU2" s="199" t="n"/>
      <c r="VCV2" s="199" t="n"/>
      <c r="VCW2" s="199" t="n"/>
      <c r="VCX2" s="199" t="n"/>
      <c r="VCY2" s="199" t="n"/>
      <c r="VCZ2" s="199" t="n"/>
      <c r="VDA2" s="199" t="n"/>
      <c r="VDB2" s="199" t="n"/>
      <c r="VDC2" s="199" t="n"/>
      <c r="VDD2" s="199" t="n"/>
      <c r="VDE2" s="199" t="n"/>
      <c r="VDF2" s="199" t="n"/>
      <c r="VDG2" s="199" t="n"/>
      <c r="VDH2" s="199" t="n"/>
      <c r="VDI2" s="199" t="n"/>
      <c r="VDJ2" s="199" t="n"/>
      <c r="VDK2" s="199" t="n"/>
      <c r="VDL2" s="199" t="n"/>
      <c r="VDM2" s="199" t="n"/>
      <c r="VDN2" s="199" t="n"/>
      <c r="VDO2" s="199" t="n"/>
      <c r="VDP2" s="199" t="n"/>
      <c r="VDQ2" s="199" t="n"/>
      <c r="VDR2" s="199" t="n"/>
      <c r="VDS2" s="199" t="n"/>
      <c r="VDT2" s="199" t="n"/>
      <c r="VDU2" s="199" t="n"/>
      <c r="VDV2" s="199" t="n"/>
      <c r="VDW2" s="199" t="n"/>
      <c r="VDX2" s="199" t="n"/>
      <c r="VDY2" s="199" t="n"/>
      <c r="VDZ2" s="199" t="n"/>
      <c r="VEA2" s="199" t="n"/>
      <c r="VEB2" s="199" t="n"/>
      <c r="VEC2" s="199" t="n"/>
      <c r="VED2" s="199" t="n"/>
      <c r="VEE2" s="199" t="n"/>
      <c r="VEF2" s="199" t="n"/>
      <c r="VEG2" s="199" t="n"/>
      <c r="VEH2" s="199" t="n"/>
      <c r="VEI2" s="199" t="n"/>
      <c r="VEJ2" s="199" t="n"/>
      <c r="VEK2" s="199" t="n"/>
      <c r="VEL2" s="199" t="n"/>
      <c r="VEM2" s="199" t="n"/>
      <c r="VEN2" s="199" t="n"/>
      <c r="VEO2" s="199" t="n"/>
      <c r="VEP2" s="199" t="n"/>
      <c r="VEQ2" s="199" t="n"/>
      <c r="VER2" s="199" t="n"/>
      <c r="VES2" s="199" t="n"/>
      <c r="VET2" s="199" t="n"/>
      <c r="VEU2" s="199" t="n"/>
      <c r="VEV2" s="199" t="n"/>
      <c r="VEW2" s="199" t="n"/>
      <c r="VEX2" s="199" t="n"/>
      <c r="VEY2" s="199" t="n"/>
      <c r="VEZ2" s="199" t="n"/>
      <c r="VFA2" s="199" t="n"/>
      <c r="VFB2" s="199" t="n"/>
      <c r="VFC2" s="199" t="n"/>
      <c r="VFD2" s="199" t="n"/>
      <c r="VFE2" s="199" t="n"/>
      <c r="VFF2" s="199" t="n"/>
      <c r="VFG2" s="199" t="n"/>
      <c r="VFH2" s="199" t="n"/>
      <c r="VFI2" s="199" t="n"/>
      <c r="VFJ2" s="199" t="n"/>
      <c r="VFK2" s="199" t="n"/>
      <c r="VFL2" s="199" t="n"/>
      <c r="VFM2" s="199" t="n"/>
      <c r="VFN2" s="199" t="n"/>
      <c r="VFO2" s="199" t="n"/>
      <c r="VFP2" s="199" t="n"/>
      <c r="VFQ2" s="199" t="n"/>
      <c r="VFR2" s="199" t="n"/>
      <c r="VFS2" s="199" t="n"/>
      <c r="VFT2" s="199" t="n"/>
      <c r="VFU2" s="199" t="n"/>
      <c r="VFV2" s="199" t="n"/>
      <c r="VFW2" s="199" t="n"/>
      <c r="VFX2" s="199" t="n"/>
      <c r="VFY2" s="199" t="n"/>
      <c r="VFZ2" s="199" t="n"/>
      <c r="VGA2" s="199" t="n"/>
      <c r="VGB2" s="199" t="n"/>
      <c r="VGC2" s="199" t="n"/>
      <c r="VGD2" s="199" t="n"/>
      <c r="VGE2" s="199" t="n"/>
      <c r="VGF2" s="199" t="n"/>
      <c r="VGG2" s="199" t="n"/>
      <c r="VGH2" s="199" t="n"/>
      <c r="VGI2" s="199" t="n"/>
      <c r="VGJ2" s="199" t="n"/>
      <c r="VGK2" s="199" t="n"/>
      <c r="VGL2" s="199" t="n"/>
      <c r="VGM2" s="199" t="n"/>
      <c r="VGN2" s="199" t="n"/>
      <c r="VGO2" s="199" t="n"/>
      <c r="VGP2" s="199" t="n"/>
      <c r="VGQ2" s="199" t="n"/>
      <c r="VGR2" s="199" t="n"/>
      <c r="VGS2" s="199" t="n"/>
      <c r="VGT2" s="199" t="n"/>
      <c r="VGU2" s="199" t="n"/>
      <c r="VGV2" s="199" t="n"/>
      <c r="VGW2" s="199" t="n"/>
      <c r="VGX2" s="199" t="n"/>
      <c r="VGY2" s="199" t="n"/>
      <c r="VGZ2" s="199" t="n"/>
      <c r="VHA2" s="199" t="n"/>
      <c r="VHB2" s="199" t="n"/>
      <c r="VHC2" s="199" t="n"/>
      <c r="VHD2" s="199" t="n"/>
      <c r="VHE2" s="199" t="n"/>
      <c r="VHF2" s="199" t="n"/>
      <c r="VHG2" s="199" t="n"/>
      <c r="VHH2" s="199" t="n"/>
      <c r="VHI2" s="199" t="n"/>
      <c r="VHJ2" s="199" t="n"/>
      <c r="VHK2" s="199" t="n"/>
      <c r="VHL2" s="199" t="n"/>
      <c r="VHM2" s="199" t="n"/>
      <c r="VHN2" s="199" t="n"/>
      <c r="VHO2" s="199" t="n"/>
      <c r="VHP2" s="199" t="n"/>
      <c r="VHQ2" s="199" t="n"/>
      <c r="VHR2" s="199" t="n"/>
      <c r="VHS2" s="199" t="n"/>
      <c r="VHT2" s="199" t="n"/>
      <c r="VHU2" s="199" t="n"/>
      <c r="VHV2" s="199" t="n"/>
      <c r="VHW2" s="199" t="n"/>
      <c r="VHX2" s="199" t="n"/>
      <c r="VHY2" s="199" t="n"/>
      <c r="VHZ2" s="199" t="n"/>
      <c r="VIA2" s="199" t="n"/>
      <c r="VIB2" s="199" t="n"/>
      <c r="VIC2" s="199" t="n"/>
      <c r="VID2" s="199" t="n"/>
      <c r="VIE2" s="199" t="n"/>
      <c r="VIF2" s="199" t="n"/>
      <c r="VIG2" s="199" t="n"/>
      <c r="VIH2" s="199" t="n"/>
      <c r="VII2" s="199" t="n"/>
      <c r="VIJ2" s="199" t="n"/>
      <c r="VIK2" s="199" t="n"/>
      <c r="VIL2" s="199" t="n"/>
      <c r="VIM2" s="199" t="n"/>
      <c r="VIN2" s="199" t="n"/>
      <c r="VIO2" s="199" t="n"/>
      <c r="VIP2" s="199" t="n"/>
      <c r="VIQ2" s="199" t="n"/>
      <c r="VIR2" s="199" t="n"/>
      <c r="VIS2" s="199" t="n"/>
      <c r="VIT2" s="199" t="n"/>
      <c r="VIU2" s="199" t="n"/>
      <c r="VIV2" s="199" t="n"/>
      <c r="VIW2" s="199" t="n"/>
      <c r="VIX2" s="199" t="n"/>
      <c r="VIY2" s="199" t="n"/>
      <c r="VIZ2" s="199" t="n"/>
      <c r="VJA2" s="199" t="n"/>
      <c r="VJB2" s="199" t="n"/>
      <c r="VJC2" s="199" t="n"/>
      <c r="VJD2" s="199" t="n"/>
      <c r="VJE2" s="199" t="n"/>
      <c r="VJF2" s="199" t="n"/>
      <c r="VJG2" s="199" t="n"/>
      <c r="VJH2" s="199" t="n"/>
      <c r="VJI2" s="199" t="n"/>
      <c r="VJJ2" s="199" t="n"/>
      <c r="VJK2" s="199" t="n"/>
      <c r="VJL2" s="199" t="n"/>
      <c r="VJM2" s="199" t="n"/>
      <c r="VJN2" s="199" t="n"/>
      <c r="VJO2" s="199" t="n"/>
      <c r="VJP2" s="199" t="n"/>
      <c r="VJQ2" s="199" t="n"/>
      <c r="VJR2" s="199" t="n"/>
      <c r="VJS2" s="199" t="n"/>
      <c r="VJT2" s="199" t="n"/>
      <c r="VJU2" s="199" t="n"/>
      <c r="VJV2" s="199" t="n"/>
      <c r="VJW2" s="199" t="n"/>
      <c r="VJX2" s="199" t="n"/>
      <c r="VJY2" s="199" t="n"/>
      <c r="VJZ2" s="199" t="n"/>
      <c r="VKA2" s="199" t="n"/>
      <c r="VKB2" s="199" t="n"/>
      <c r="VKC2" s="199" t="n"/>
      <c r="VKD2" s="199" t="n"/>
      <c r="VKE2" s="199" t="n"/>
      <c r="VKF2" s="199" t="n"/>
      <c r="VKG2" s="199" t="n"/>
      <c r="VKH2" s="199" t="n"/>
      <c r="VKI2" s="199" t="n"/>
      <c r="VKJ2" s="199" t="n"/>
      <c r="VKK2" s="199" t="n"/>
      <c r="VKL2" s="199" t="n"/>
      <c r="VKM2" s="199" t="n"/>
      <c r="VKN2" s="199" t="n"/>
      <c r="VKO2" s="199" t="n"/>
      <c r="VKP2" s="199" t="n"/>
      <c r="VKQ2" s="199" t="n"/>
      <c r="VKR2" s="199" t="n"/>
      <c r="VKS2" s="199" t="n"/>
      <c r="VKT2" s="199" t="n"/>
      <c r="VKU2" s="199" t="n"/>
      <c r="VKV2" s="199" t="n"/>
      <c r="VKW2" s="199" t="n"/>
      <c r="VKX2" s="199" t="n"/>
      <c r="VKY2" s="199" t="n"/>
      <c r="VKZ2" s="199" t="n"/>
      <c r="VLA2" s="199" t="n"/>
      <c r="VLB2" s="199" t="n"/>
      <c r="VLC2" s="199" t="n"/>
      <c r="VLD2" s="199" t="n"/>
      <c r="VLE2" s="199" t="n"/>
      <c r="VLF2" s="199" t="n"/>
      <c r="VLG2" s="199" t="n"/>
      <c r="VLH2" s="199" t="n"/>
      <c r="VLI2" s="199" t="n"/>
      <c r="VLJ2" s="199" t="n"/>
      <c r="VLK2" s="199" t="n"/>
      <c r="VLL2" s="199" t="n"/>
      <c r="VLM2" s="199" t="n"/>
      <c r="VLN2" s="199" t="n"/>
      <c r="VLO2" s="199" t="n"/>
      <c r="VLP2" s="199" t="n"/>
      <c r="VLQ2" s="199" t="n"/>
      <c r="VLR2" s="199" t="n"/>
      <c r="VLS2" s="199" t="n"/>
      <c r="VLT2" s="199" t="n"/>
      <c r="VLU2" s="199" t="n"/>
      <c r="VLV2" s="199" t="n"/>
      <c r="VLW2" s="199" t="n"/>
      <c r="VLX2" s="199" t="n"/>
      <c r="VLY2" s="199" t="n"/>
      <c r="VLZ2" s="199" t="n"/>
      <c r="VMA2" s="199" t="n"/>
      <c r="VMB2" s="199" t="n"/>
      <c r="VMC2" s="199" t="n"/>
      <c r="VMD2" s="199" t="n"/>
      <c r="VME2" s="199" t="n"/>
      <c r="VMF2" s="199" t="n"/>
      <c r="VMG2" s="199" t="n"/>
      <c r="VMH2" s="199" t="n"/>
      <c r="VMI2" s="199" t="n"/>
      <c r="VMJ2" s="199" t="n"/>
      <c r="VMK2" s="199" t="n"/>
      <c r="VML2" s="199" t="n"/>
      <c r="VMM2" s="199" t="n"/>
      <c r="VMN2" s="199" t="n"/>
      <c r="VMO2" s="199" t="n"/>
      <c r="VMP2" s="199" t="n"/>
      <c r="VMQ2" s="199" t="n"/>
      <c r="VMR2" s="199" t="n"/>
      <c r="VMS2" s="199" t="n"/>
      <c r="VMT2" s="199" t="n"/>
      <c r="VMU2" s="199" t="n"/>
      <c r="VMV2" s="199" t="n"/>
      <c r="VMW2" s="199" t="n"/>
      <c r="VMX2" s="199" t="n"/>
      <c r="VMY2" s="199" t="n"/>
      <c r="VMZ2" s="199" t="n"/>
      <c r="VNA2" s="199" t="n"/>
      <c r="VNB2" s="199" t="n"/>
      <c r="VNC2" s="199" t="n"/>
      <c r="VND2" s="199" t="n"/>
      <c r="VNE2" s="199" t="n"/>
      <c r="VNF2" s="199" t="n"/>
      <c r="VNG2" s="199" t="n"/>
      <c r="VNH2" s="199" t="n"/>
      <c r="VNI2" s="199" t="n"/>
      <c r="VNJ2" s="199" t="n"/>
      <c r="VNK2" s="199" t="n"/>
      <c r="VNL2" s="199" t="n"/>
      <c r="VNM2" s="199" t="n"/>
      <c r="VNN2" s="199" t="n"/>
      <c r="VNO2" s="199" t="n"/>
      <c r="VNP2" s="199" t="n"/>
      <c r="VNQ2" s="199" t="n"/>
      <c r="VNR2" s="199" t="n"/>
      <c r="VNS2" s="199" t="n"/>
      <c r="VNT2" s="199" t="n"/>
      <c r="VNU2" s="199" t="n"/>
      <c r="VNV2" s="199" t="n"/>
      <c r="VNW2" s="199" t="n"/>
      <c r="VNX2" s="199" t="n"/>
      <c r="VNY2" s="199" t="n"/>
      <c r="VNZ2" s="199" t="n"/>
      <c r="VOA2" s="199" t="n"/>
      <c r="VOB2" s="199" t="n"/>
      <c r="VOC2" s="199" t="n"/>
      <c r="VOD2" s="199" t="n"/>
      <c r="VOE2" s="199" t="n"/>
      <c r="VOF2" s="199" t="n"/>
      <c r="VOG2" s="199" t="n"/>
      <c r="VOH2" s="199" t="n"/>
      <c r="VOI2" s="199" t="n"/>
      <c r="VOJ2" s="199" t="n"/>
      <c r="VOK2" s="199" t="n"/>
      <c r="VOL2" s="199" t="n"/>
      <c r="VOM2" s="199" t="n"/>
      <c r="VON2" s="199" t="n"/>
      <c r="VOO2" s="199" t="n"/>
      <c r="VOP2" s="199" t="n"/>
      <c r="VOQ2" s="199" t="n"/>
      <c r="VOR2" s="199" t="n"/>
      <c r="VOS2" s="199" t="n"/>
      <c r="VOT2" s="199" t="n"/>
      <c r="VOU2" s="199" t="n"/>
      <c r="VOV2" s="199" t="n"/>
      <c r="VOW2" s="199" t="n"/>
      <c r="VOX2" s="199" t="n"/>
      <c r="VOY2" s="199" t="n"/>
      <c r="VOZ2" s="199" t="n"/>
      <c r="VPA2" s="199" t="n"/>
      <c r="VPB2" s="199" t="n"/>
      <c r="VPC2" s="199" t="n"/>
      <c r="VPD2" s="199" t="n"/>
      <c r="VPE2" s="199" t="n"/>
      <c r="VPF2" s="199" t="n"/>
      <c r="VPG2" s="199" t="n"/>
      <c r="VPH2" s="199" t="n"/>
      <c r="VPI2" s="199" t="n"/>
      <c r="VPJ2" s="199" t="n"/>
      <c r="VPK2" s="199" t="n"/>
      <c r="VPL2" s="199" t="n"/>
      <c r="VPM2" s="199" t="n"/>
      <c r="VPN2" s="199" t="n"/>
      <c r="VPO2" s="199" t="n"/>
      <c r="VPP2" s="199" t="n"/>
      <c r="VPQ2" s="199" t="n"/>
      <c r="VPR2" s="199" t="n"/>
      <c r="VPS2" s="199" t="n"/>
      <c r="VPT2" s="199" t="n"/>
      <c r="VPU2" s="199" t="n"/>
      <c r="VPV2" s="199" t="n"/>
      <c r="VPW2" s="199" t="n"/>
      <c r="VPX2" s="199" t="n"/>
      <c r="VPY2" s="199" t="n"/>
      <c r="VPZ2" s="199" t="n"/>
      <c r="VQA2" s="199" t="n"/>
      <c r="VQB2" s="199" t="n"/>
      <c r="VQC2" s="199" t="n"/>
      <c r="VQD2" s="199" t="n"/>
      <c r="VQE2" s="199" t="n"/>
      <c r="VQF2" s="199" t="n"/>
      <c r="VQG2" s="199" t="n"/>
      <c r="VQH2" s="199" t="n"/>
      <c r="VQI2" s="199" t="n"/>
      <c r="VQJ2" s="199" t="n"/>
      <c r="VQK2" s="199" t="n"/>
      <c r="VQL2" s="199" t="n"/>
      <c r="VQM2" s="199" t="n"/>
      <c r="VQN2" s="199" t="n"/>
      <c r="VQO2" s="199" t="n"/>
      <c r="VQP2" s="199" t="n"/>
      <c r="VQQ2" s="199" t="n"/>
      <c r="VQR2" s="199" t="n"/>
      <c r="VQS2" s="199" t="n"/>
      <c r="VQT2" s="199" t="n"/>
      <c r="VQU2" s="199" t="n"/>
      <c r="VQV2" s="199" t="n"/>
      <c r="VQW2" s="199" t="n"/>
      <c r="VQX2" s="199" t="n"/>
      <c r="VQY2" s="199" t="n"/>
      <c r="VQZ2" s="199" t="n"/>
      <c r="VRA2" s="199" t="n"/>
      <c r="VRB2" s="199" t="n"/>
      <c r="VRC2" s="199" t="n"/>
      <c r="VRD2" s="199" t="n"/>
      <c r="VRE2" s="199" t="n"/>
      <c r="VRF2" s="199" t="n"/>
      <c r="VRG2" s="199" t="n"/>
      <c r="VRH2" s="199" t="n"/>
      <c r="VRI2" s="199" t="n"/>
      <c r="VRJ2" s="199" t="n"/>
      <c r="VRK2" s="199" t="n"/>
      <c r="VRL2" s="199" t="n"/>
      <c r="VRM2" s="199" t="n"/>
      <c r="VRN2" s="199" t="n"/>
      <c r="VRO2" s="199" t="n"/>
      <c r="VRP2" s="199" t="n"/>
      <c r="VRQ2" s="199" t="n"/>
      <c r="VRR2" s="199" t="n"/>
      <c r="VRS2" s="199" t="n"/>
      <c r="VRT2" s="199" t="n"/>
      <c r="VRU2" s="199" t="n"/>
      <c r="VRV2" s="199" t="n"/>
      <c r="VRW2" s="199" t="n"/>
      <c r="VRX2" s="199" t="n"/>
      <c r="VRY2" s="199" t="n"/>
      <c r="VRZ2" s="199" t="n"/>
      <c r="VSA2" s="199" t="n"/>
      <c r="VSB2" s="199" t="n"/>
      <c r="VSC2" s="199" t="n"/>
      <c r="VSD2" s="199" t="n"/>
      <c r="VSE2" s="199" t="n"/>
      <c r="VSF2" s="199" t="n"/>
      <c r="VSG2" s="199" t="n"/>
      <c r="VSH2" s="199" t="n"/>
      <c r="VSI2" s="199" t="n"/>
      <c r="VSJ2" s="199" t="n"/>
      <c r="VSK2" s="199" t="n"/>
      <c r="VSL2" s="199" t="n"/>
      <c r="VSM2" s="199" t="n"/>
      <c r="VSN2" s="199" t="n"/>
      <c r="VSO2" s="199" t="n"/>
      <c r="VSP2" s="199" t="n"/>
      <c r="VSQ2" s="199" t="n"/>
      <c r="VSR2" s="199" t="n"/>
      <c r="VSS2" s="199" t="n"/>
      <c r="VST2" s="199" t="n"/>
      <c r="VSU2" s="199" t="n"/>
      <c r="VSV2" s="199" t="n"/>
      <c r="VSW2" s="199" t="n"/>
      <c r="VSX2" s="199" t="n"/>
      <c r="VSY2" s="199" t="n"/>
      <c r="VSZ2" s="199" t="n"/>
      <c r="VTA2" s="199" t="n"/>
      <c r="VTB2" s="199" t="n"/>
      <c r="VTC2" s="199" t="n"/>
      <c r="VTD2" s="199" t="n"/>
      <c r="VTE2" s="199" t="n"/>
      <c r="VTF2" s="199" t="n"/>
      <c r="VTG2" s="199" t="n"/>
      <c r="VTH2" s="199" t="n"/>
      <c r="VTI2" s="199" t="n"/>
      <c r="VTJ2" s="199" t="n"/>
      <c r="VTK2" s="199" t="n"/>
      <c r="VTL2" s="199" t="n"/>
      <c r="VTM2" s="199" t="n"/>
      <c r="VTN2" s="199" t="n"/>
      <c r="VTO2" s="199" t="n"/>
      <c r="VTP2" s="199" t="n"/>
      <c r="VTQ2" s="199" t="n"/>
      <c r="VTR2" s="199" t="n"/>
      <c r="VTS2" s="199" t="n"/>
      <c r="VTT2" s="199" t="n"/>
      <c r="VTU2" s="199" t="n"/>
      <c r="VTV2" s="199" t="n"/>
      <c r="VTW2" s="199" t="n"/>
      <c r="VTX2" s="199" t="n"/>
      <c r="VTY2" s="199" t="n"/>
      <c r="VTZ2" s="199" t="n"/>
      <c r="VUA2" s="199" t="n"/>
      <c r="VUB2" s="199" t="n"/>
      <c r="VUC2" s="199" t="n"/>
      <c r="VUD2" s="199" t="n"/>
      <c r="VUE2" s="199" t="n"/>
      <c r="VUF2" s="199" t="n"/>
      <c r="VUG2" s="199" t="n"/>
      <c r="VUH2" s="199" t="n"/>
      <c r="VUI2" s="199" t="n"/>
      <c r="VUJ2" s="199" t="n"/>
      <c r="VUK2" s="199" t="n"/>
      <c r="VUL2" s="199" t="n"/>
      <c r="VUM2" s="199" t="n"/>
      <c r="VUN2" s="199" t="n"/>
      <c r="VUO2" s="199" t="n"/>
      <c r="VUP2" s="199" t="n"/>
      <c r="VUQ2" s="199" t="n"/>
      <c r="VUR2" s="199" t="n"/>
      <c r="VUS2" s="199" t="n"/>
      <c r="VUT2" s="199" t="n"/>
      <c r="VUU2" s="199" t="n"/>
      <c r="VUV2" s="199" t="n"/>
      <c r="VUW2" s="199" t="n"/>
      <c r="VUX2" s="199" t="n"/>
      <c r="VUY2" s="199" t="n"/>
      <c r="VUZ2" s="199" t="n"/>
      <c r="VVA2" s="199" t="n"/>
      <c r="VVB2" s="199" t="n"/>
      <c r="VVC2" s="199" t="n"/>
      <c r="VVD2" s="199" t="n"/>
      <c r="VVE2" s="199" t="n"/>
      <c r="VVF2" s="199" t="n"/>
      <c r="VVG2" s="199" t="n"/>
      <c r="VVH2" s="199" t="n"/>
      <c r="VVI2" s="199" t="n"/>
      <c r="VVJ2" s="199" t="n"/>
      <c r="VVK2" s="199" t="n"/>
      <c r="VVL2" s="199" t="n"/>
      <c r="VVM2" s="199" t="n"/>
      <c r="VVN2" s="199" t="n"/>
      <c r="VVO2" s="199" t="n"/>
      <c r="VVP2" s="199" t="n"/>
      <c r="VVQ2" s="199" t="n"/>
      <c r="VVR2" s="199" t="n"/>
      <c r="VVS2" s="199" t="n"/>
      <c r="VVT2" s="199" t="n"/>
      <c r="VVU2" s="199" t="n"/>
      <c r="VVV2" s="199" t="n"/>
      <c r="VVW2" s="199" t="n"/>
      <c r="VVX2" s="199" t="n"/>
      <c r="VVY2" s="199" t="n"/>
      <c r="VVZ2" s="199" t="n"/>
      <c r="VWA2" s="199" t="n"/>
      <c r="VWB2" s="199" t="n"/>
      <c r="VWC2" s="199" t="n"/>
      <c r="VWD2" s="199" t="n"/>
      <c r="VWE2" s="199" t="n"/>
      <c r="VWF2" s="199" t="n"/>
      <c r="VWG2" s="199" t="n"/>
      <c r="VWH2" s="199" t="n"/>
      <c r="VWI2" s="199" t="n"/>
      <c r="VWJ2" s="199" t="n"/>
      <c r="VWK2" s="199" t="n"/>
      <c r="VWL2" s="199" t="n"/>
      <c r="VWM2" s="199" t="n"/>
      <c r="VWN2" s="199" t="n"/>
      <c r="VWO2" s="199" t="n"/>
      <c r="VWP2" s="199" t="n"/>
      <c r="VWQ2" s="199" t="n"/>
      <c r="VWR2" s="199" t="n"/>
      <c r="VWS2" s="199" t="n"/>
      <c r="VWT2" s="199" t="n"/>
      <c r="VWU2" s="199" t="n"/>
      <c r="VWV2" s="199" t="n"/>
      <c r="VWW2" s="199" t="n"/>
      <c r="VWX2" s="199" t="n"/>
      <c r="VWY2" s="199" t="n"/>
      <c r="VWZ2" s="199" t="n"/>
      <c r="VXA2" s="199" t="n"/>
      <c r="VXB2" s="199" t="n"/>
      <c r="VXC2" s="199" t="n"/>
      <c r="VXD2" s="199" t="n"/>
      <c r="VXE2" s="199" t="n"/>
      <c r="VXF2" s="199" t="n"/>
      <c r="VXG2" s="199" t="n"/>
      <c r="VXH2" s="199" t="n"/>
      <c r="VXI2" s="199" t="n"/>
      <c r="VXJ2" s="199" t="n"/>
      <c r="VXK2" s="199" t="n"/>
      <c r="VXL2" s="199" t="n"/>
      <c r="VXM2" s="199" t="n"/>
      <c r="VXN2" s="199" t="n"/>
      <c r="VXO2" s="199" t="n"/>
      <c r="VXP2" s="199" t="n"/>
      <c r="VXQ2" s="199" t="n"/>
      <c r="VXR2" s="199" t="n"/>
      <c r="VXS2" s="199" t="n"/>
      <c r="VXT2" s="199" t="n"/>
      <c r="VXU2" s="199" t="n"/>
      <c r="VXV2" s="199" t="n"/>
      <c r="VXW2" s="199" t="n"/>
      <c r="VXX2" s="199" t="n"/>
      <c r="VXY2" s="199" t="n"/>
      <c r="VXZ2" s="199" t="n"/>
      <c r="VYA2" s="199" t="n"/>
      <c r="VYB2" s="199" t="n"/>
      <c r="VYC2" s="199" t="n"/>
      <c r="VYD2" s="199" t="n"/>
      <c r="VYE2" s="199" t="n"/>
      <c r="VYF2" s="199" t="n"/>
      <c r="VYG2" s="199" t="n"/>
      <c r="VYH2" s="199" t="n"/>
      <c r="VYI2" s="199" t="n"/>
      <c r="VYJ2" s="199" t="n"/>
      <c r="VYK2" s="199" t="n"/>
      <c r="VYL2" s="199" t="n"/>
      <c r="VYM2" s="199" t="n"/>
      <c r="VYN2" s="199" t="n"/>
      <c r="VYO2" s="199" t="n"/>
      <c r="VYP2" s="199" t="n"/>
      <c r="VYQ2" s="199" t="n"/>
      <c r="VYR2" s="199" t="n"/>
      <c r="VYS2" s="199" t="n"/>
      <c r="VYT2" s="199" t="n"/>
      <c r="VYU2" s="199" t="n"/>
      <c r="VYV2" s="199" t="n"/>
      <c r="VYW2" s="199" t="n"/>
      <c r="VYX2" s="199" t="n"/>
      <c r="VYY2" s="199" t="n"/>
      <c r="VYZ2" s="199" t="n"/>
      <c r="VZA2" s="199" t="n"/>
      <c r="VZB2" s="199" t="n"/>
      <c r="VZC2" s="199" t="n"/>
      <c r="VZD2" s="199" t="n"/>
      <c r="VZE2" s="199" t="n"/>
      <c r="VZF2" s="199" t="n"/>
      <c r="VZG2" s="199" t="n"/>
      <c r="VZH2" s="199" t="n"/>
      <c r="VZI2" s="199" t="n"/>
      <c r="VZJ2" s="199" t="n"/>
      <c r="VZK2" s="199" t="n"/>
      <c r="VZL2" s="199" t="n"/>
      <c r="VZM2" s="199" t="n"/>
      <c r="VZN2" s="199" t="n"/>
      <c r="VZO2" s="199" t="n"/>
      <c r="VZP2" s="199" t="n"/>
      <c r="VZQ2" s="199" t="n"/>
      <c r="VZR2" s="199" t="n"/>
      <c r="VZS2" s="199" t="n"/>
      <c r="VZT2" s="199" t="n"/>
      <c r="VZU2" s="199" t="n"/>
      <c r="VZV2" s="199" t="n"/>
      <c r="VZW2" s="199" t="n"/>
      <c r="VZX2" s="199" t="n"/>
      <c r="VZY2" s="199" t="n"/>
      <c r="VZZ2" s="199" t="n"/>
      <c r="WAA2" s="199" t="n"/>
      <c r="WAB2" s="199" t="n"/>
      <c r="WAC2" s="199" t="n"/>
      <c r="WAD2" s="199" t="n"/>
      <c r="WAE2" s="199" t="n"/>
      <c r="WAF2" s="199" t="n"/>
      <c r="WAG2" s="199" t="n"/>
      <c r="WAH2" s="199" t="n"/>
      <c r="WAI2" s="199" t="n"/>
      <c r="WAJ2" s="199" t="n"/>
      <c r="WAK2" s="199" t="n"/>
      <c r="WAL2" s="199" t="n"/>
      <c r="WAM2" s="199" t="n"/>
      <c r="WAN2" s="199" t="n"/>
      <c r="WAO2" s="199" t="n"/>
      <c r="WAP2" s="199" t="n"/>
      <c r="WAQ2" s="199" t="n"/>
      <c r="WAR2" s="199" t="n"/>
      <c r="WAS2" s="199" t="n"/>
      <c r="WAT2" s="199" t="n"/>
      <c r="WAU2" s="199" t="n"/>
      <c r="WAV2" s="199" t="n"/>
      <c r="WAW2" s="199" t="n"/>
      <c r="WAX2" s="199" t="n"/>
      <c r="WAY2" s="199" t="n"/>
      <c r="WAZ2" s="199" t="n"/>
      <c r="WBA2" s="199" t="n"/>
      <c r="WBB2" s="199" t="n"/>
      <c r="WBC2" s="199" t="n"/>
      <c r="WBD2" s="199" t="n"/>
      <c r="WBE2" s="199" t="n"/>
      <c r="WBF2" s="199" t="n"/>
      <c r="WBG2" s="199" t="n"/>
      <c r="WBH2" s="199" t="n"/>
      <c r="WBI2" s="199" t="n"/>
      <c r="WBJ2" s="199" t="n"/>
      <c r="WBK2" s="199" t="n"/>
      <c r="WBL2" s="199" t="n"/>
      <c r="WBM2" s="199" t="n"/>
      <c r="WBN2" s="199" t="n"/>
      <c r="WBO2" s="199" t="n"/>
      <c r="WBP2" s="199" t="n"/>
      <c r="WBQ2" s="199" t="n"/>
      <c r="WBR2" s="199" t="n"/>
      <c r="WBS2" s="199" t="n"/>
      <c r="WBT2" s="199" t="n"/>
      <c r="WBU2" s="199" t="n"/>
      <c r="WBV2" s="199" t="n"/>
      <c r="WBW2" s="199" t="n"/>
      <c r="WBX2" s="199" t="n"/>
      <c r="WBY2" s="199" t="n"/>
      <c r="WBZ2" s="199" t="n"/>
      <c r="WCA2" s="199" t="n"/>
      <c r="WCB2" s="199" t="n"/>
      <c r="WCC2" s="199" t="n"/>
      <c r="WCD2" s="199" t="n"/>
      <c r="WCE2" s="199" t="n"/>
      <c r="WCF2" s="199" t="n"/>
      <c r="WCG2" s="199" t="n"/>
      <c r="WCH2" s="199" t="n"/>
      <c r="WCI2" s="199" t="n"/>
      <c r="WCJ2" s="199" t="n"/>
      <c r="WCK2" s="199" t="n"/>
      <c r="WCL2" s="199" t="n"/>
      <c r="WCM2" s="199" t="n"/>
      <c r="WCN2" s="199" t="n"/>
      <c r="WCO2" s="199" t="n"/>
      <c r="WCP2" s="199" t="n"/>
      <c r="WCQ2" s="199" t="n"/>
      <c r="WCR2" s="199" t="n"/>
      <c r="WCS2" s="199" t="n"/>
      <c r="WCT2" s="199" t="n"/>
      <c r="WCU2" s="199" t="n"/>
      <c r="WCV2" s="199" t="n"/>
      <c r="WCW2" s="199" t="n"/>
      <c r="WCX2" s="199" t="n"/>
      <c r="WCY2" s="199" t="n"/>
      <c r="WCZ2" s="199" t="n"/>
      <c r="WDA2" s="199" t="n"/>
      <c r="WDB2" s="199" t="n"/>
      <c r="WDC2" s="199" t="n"/>
      <c r="WDD2" s="199" t="n"/>
      <c r="WDE2" s="199" t="n"/>
      <c r="WDF2" s="199" t="n"/>
      <c r="WDG2" s="199" t="n"/>
      <c r="WDH2" s="199" t="n"/>
      <c r="WDI2" s="199" t="n"/>
      <c r="WDJ2" s="199" t="n"/>
      <c r="WDK2" s="199" t="n"/>
      <c r="WDL2" s="199" t="n"/>
      <c r="WDM2" s="199" t="n"/>
      <c r="WDN2" s="199" t="n"/>
      <c r="WDO2" s="199" t="n"/>
      <c r="WDP2" s="199" t="n"/>
      <c r="WDQ2" s="199" t="n"/>
      <c r="WDR2" s="199" t="n"/>
      <c r="WDS2" s="199" t="n"/>
      <c r="WDT2" s="199" t="n"/>
      <c r="WDU2" s="199" t="n"/>
      <c r="WDV2" s="199" t="n"/>
      <c r="WDW2" s="199" t="n"/>
      <c r="WDX2" s="199" t="n"/>
      <c r="WDY2" s="199" t="n"/>
      <c r="WDZ2" s="199" t="n"/>
      <c r="WEA2" s="199" t="n"/>
      <c r="WEB2" s="199" t="n"/>
      <c r="WEC2" s="199" t="n"/>
      <c r="WED2" s="199" t="n"/>
      <c r="WEE2" s="199" t="n"/>
      <c r="WEF2" s="199" t="n"/>
      <c r="WEG2" s="199" t="n"/>
      <c r="WEH2" s="199" t="n"/>
      <c r="WEI2" s="199" t="n"/>
      <c r="WEJ2" s="199" t="n"/>
      <c r="WEK2" s="199" t="n"/>
      <c r="WEL2" s="199" t="n"/>
      <c r="WEM2" s="199" t="n"/>
      <c r="WEN2" s="199" t="n"/>
      <c r="WEO2" s="199" t="n"/>
      <c r="WEP2" s="199" t="n"/>
      <c r="WEQ2" s="199" t="n"/>
      <c r="WER2" s="199" t="n"/>
      <c r="WES2" s="199" t="n"/>
      <c r="WET2" s="199" t="n"/>
      <c r="WEU2" s="199" t="n"/>
      <c r="WEV2" s="199" t="n"/>
      <c r="WEW2" s="199" t="n"/>
      <c r="WEX2" s="199" t="n"/>
      <c r="WEY2" s="199" t="n"/>
      <c r="WEZ2" s="199" t="n"/>
      <c r="WFA2" s="199" t="n"/>
      <c r="WFB2" s="199" t="n"/>
      <c r="WFC2" s="199" t="n"/>
      <c r="WFD2" s="199" t="n"/>
      <c r="WFE2" s="199" t="n"/>
      <c r="WFF2" s="199" t="n"/>
      <c r="WFG2" s="199" t="n"/>
      <c r="WFH2" s="199" t="n"/>
      <c r="WFI2" s="199" t="n"/>
      <c r="WFJ2" s="199" t="n"/>
      <c r="WFK2" s="199" t="n"/>
      <c r="WFL2" s="199" t="n"/>
      <c r="WFM2" s="199" t="n"/>
      <c r="WFN2" s="199" t="n"/>
      <c r="WFO2" s="199" t="n"/>
      <c r="WFP2" s="199" t="n"/>
      <c r="WFQ2" s="199" t="n"/>
      <c r="WFR2" s="199" t="n"/>
      <c r="WFS2" s="199" t="n"/>
      <c r="WFT2" s="199" t="n"/>
      <c r="WFU2" s="199" t="n"/>
      <c r="WFV2" s="199" t="n"/>
      <c r="WFW2" s="199" t="n"/>
      <c r="WFX2" s="199" t="n"/>
      <c r="WFY2" s="199" t="n"/>
      <c r="WFZ2" s="199" t="n"/>
      <c r="WGA2" s="199" t="n"/>
      <c r="WGB2" s="199" t="n"/>
      <c r="WGC2" s="199" t="n"/>
      <c r="WGD2" s="199" t="n"/>
      <c r="WGE2" s="199" t="n"/>
      <c r="WGF2" s="199" t="n"/>
      <c r="WGG2" s="199" t="n"/>
      <c r="WGH2" s="199" t="n"/>
      <c r="WGI2" s="199" t="n"/>
      <c r="WGJ2" s="199" t="n"/>
      <c r="WGK2" s="199" t="n"/>
      <c r="WGL2" s="199" t="n"/>
      <c r="WGM2" s="199" t="n"/>
      <c r="WGN2" s="199" t="n"/>
      <c r="WGO2" s="199" t="n"/>
      <c r="WGP2" s="199" t="n"/>
      <c r="WGQ2" s="199" t="n"/>
      <c r="WGR2" s="199" t="n"/>
      <c r="WGS2" s="199" t="n"/>
      <c r="WGT2" s="199" t="n"/>
      <c r="WGU2" s="199" t="n"/>
      <c r="WGV2" s="199" t="n"/>
      <c r="WGW2" s="199" t="n"/>
      <c r="WGX2" s="199" t="n"/>
      <c r="WGY2" s="199" t="n"/>
      <c r="WGZ2" s="199" t="n"/>
      <c r="WHA2" s="199" t="n"/>
      <c r="WHB2" s="199" t="n"/>
      <c r="WHC2" s="199" t="n"/>
      <c r="WHD2" s="199" t="n"/>
      <c r="WHE2" s="199" t="n"/>
      <c r="WHF2" s="199" t="n"/>
      <c r="WHG2" s="199" t="n"/>
      <c r="WHH2" s="199" t="n"/>
      <c r="WHI2" s="199" t="n"/>
      <c r="WHJ2" s="199" t="n"/>
      <c r="WHK2" s="199" t="n"/>
      <c r="WHL2" s="199" t="n"/>
      <c r="WHM2" s="199" t="n"/>
      <c r="WHN2" s="199" t="n"/>
      <c r="WHO2" s="199" t="n"/>
      <c r="WHP2" s="199" t="n"/>
      <c r="WHQ2" s="199" t="n"/>
      <c r="WHR2" s="199" t="n"/>
      <c r="WHS2" s="199" t="n"/>
      <c r="WHT2" s="199" t="n"/>
      <c r="WHU2" s="199" t="n"/>
      <c r="WHV2" s="199" t="n"/>
      <c r="WHW2" s="199" t="n"/>
      <c r="WHX2" s="199" t="n"/>
      <c r="WHY2" s="199" t="n"/>
      <c r="WHZ2" s="199" t="n"/>
      <c r="WIA2" s="199" t="n"/>
      <c r="WIB2" s="199" t="n"/>
      <c r="WIC2" s="199" t="n"/>
      <c r="WID2" s="199" t="n"/>
      <c r="WIE2" s="199" t="n"/>
      <c r="WIF2" s="199" t="n"/>
      <c r="WIG2" s="199" t="n"/>
      <c r="WIH2" s="199" t="n"/>
      <c r="WII2" s="199" t="n"/>
      <c r="WIJ2" s="199" t="n"/>
      <c r="WIK2" s="199" t="n"/>
      <c r="WIL2" s="199" t="n"/>
      <c r="WIM2" s="199" t="n"/>
      <c r="WIN2" s="199" t="n"/>
      <c r="WIO2" s="199" t="n"/>
      <c r="WIP2" s="199" t="n"/>
      <c r="WIQ2" s="199" t="n"/>
      <c r="WIR2" s="199" t="n"/>
      <c r="WIS2" s="199" t="n"/>
      <c r="WIT2" s="199" t="n"/>
      <c r="WIU2" s="199" t="n"/>
      <c r="WIV2" s="199" t="n"/>
      <c r="WIW2" s="199" t="n"/>
      <c r="WIX2" s="199" t="n"/>
      <c r="WIY2" s="199" t="n"/>
      <c r="WIZ2" s="199" t="n"/>
      <c r="WJA2" s="199" t="n"/>
      <c r="WJB2" s="199" t="n"/>
      <c r="WJC2" s="199" t="n"/>
      <c r="WJD2" s="199" t="n"/>
      <c r="WJE2" s="199" t="n"/>
      <c r="WJF2" s="199" t="n"/>
      <c r="WJG2" s="199" t="n"/>
      <c r="WJH2" s="199" t="n"/>
      <c r="WJI2" s="199" t="n"/>
      <c r="WJJ2" s="199" t="n"/>
      <c r="WJK2" s="199" t="n"/>
      <c r="WJL2" s="199" t="n"/>
      <c r="WJM2" s="199" t="n"/>
      <c r="WJN2" s="199" t="n"/>
      <c r="WJO2" s="199" t="n"/>
      <c r="WJP2" s="199" t="n"/>
      <c r="WJQ2" s="199" t="n"/>
      <c r="WJR2" s="199" t="n"/>
      <c r="WJS2" s="199" t="n"/>
      <c r="WJT2" s="199" t="n"/>
      <c r="WJU2" s="199" t="n"/>
      <c r="WJV2" s="199" t="n"/>
      <c r="WJW2" s="199" t="n"/>
      <c r="WJX2" s="199" t="n"/>
      <c r="WJY2" s="199" t="n"/>
      <c r="WJZ2" s="199" t="n"/>
      <c r="WKA2" s="199" t="n"/>
      <c r="WKB2" s="199" t="n"/>
      <c r="WKC2" s="199" t="n"/>
      <c r="WKD2" s="199" t="n"/>
      <c r="WKE2" s="199" t="n"/>
      <c r="WKF2" s="199" t="n"/>
      <c r="WKG2" s="199" t="n"/>
      <c r="WKH2" s="199" t="n"/>
      <c r="WKI2" s="199" t="n"/>
      <c r="WKJ2" s="199" t="n"/>
      <c r="WKK2" s="199" t="n"/>
      <c r="WKL2" s="199" t="n"/>
      <c r="WKM2" s="199" t="n"/>
      <c r="WKN2" s="199" t="n"/>
      <c r="WKO2" s="199" t="n"/>
      <c r="WKP2" s="199" t="n"/>
      <c r="WKQ2" s="199" t="n"/>
      <c r="WKR2" s="199" t="n"/>
      <c r="WKS2" s="199" t="n"/>
      <c r="WKT2" s="199" t="n"/>
      <c r="WKU2" s="199" t="n"/>
      <c r="WKV2" s="199" t="n"/>
      <c r="WKW2" s="199" t="n"/>
      <c r="WKX2" s="199" t="n"/>
      <c r="WKY2" s="199" t="n"/>
      <c r="WKZ2" s="199" t="n"/>
      <c r="WLA2" s="199" t="n"/>
      <c r="WLB2" s="199" t="n"/>
      <c r="WLC2" s="199" t="n"/>
      <c r="WLD2" s="199" t="n"/>
      <c r="WLE2" s="199" t="n"/>
      <c r="WLF2" s="199" t="n"/>
      <c r="WLG2" s="199" t="n"/>
      <c r="WLH2" s="199" t="n"/>
      <c r="WLI2" s="199" t="n"/>
      <c r="WLJ2" s="199" t="n"/>
      <c r="WLK2" s="199" t="n"/>
      <c r="WLL2" s="199" t="n"/>
      <c r="WLM2" s="199" t="n"/>
      <c r="WLN2" s="199" t="n"/>
      <c r="WLO2" s="199" t="n"/>
      <c r="WLP2" s="199" t="n"/>
      <c r="WLQ2" s="199" t="n"/>
      <c r="WLR2" s="199" t="n"/>
      <c r="WLS2" s="199" t="n"/>
      <c r="WLT2" s="199" t="n"/>
      <c r="WLU2" s="199" t="n"/>
      <c r="WLV2" s="199" t="n"/>
      <c r="WLW2" s="199" t="n"/>
      <c r="WLX2" s="199" t="n"/>
      <c r="WLY2" s="199" t="n"/>
      <c r="WLZ2" s="199" t="n"/>
      <c r="WMA2" s="199" t="n"/>
      <c r="WMB2" s="199" t="n"/>
      <c r="WMC2" s="199" t="n"/>
      <c r="WMD2" s="199" t="n"/>
      <c r="WME2" s="199" t="n"/>
      <c r="WMF2" s="199" t="n"/>
      <c r="WMG2" s="199" t="n"/>
      <c r="WMH2" s="199" t="n"/>
      <c r="WMI2" s="199" t="n"/>
      <c r="WMJ2" s="199" t="n"/>
      <c r="WMK2" s="199" t="n"/>
      <c r="WML2" s="199" t="n"/>
      <c r="WMM2" s="199" t="n"/>
      <c r="WMN2" s="199" t="n"/>
      <c r="WMO2" s="199" t="n"/>
      <c r="WMP2" s="199" t="n"/>
      <c r="WMQ2" s="199" t="n"/>
      <c r="WMR2" s="199" t="n"/>
      <c r="WMS2" s="199" t="n"/>
      <c r="WMT2" s="199" t="n"/>
      <c r="WMU2" s="199" t="n"/>
      <c r="WMV2" s="199" t="n"/>
      <c r="WMW2" s="199" t="n"/>
      <c r="WMX2" s="199" t="n"/>
      <c r="WMY2" s="199" t="n"/>
      <c r="WMZ2" s="199" t="n"/>
      <c r="WNA2" s="199" t="n"/>
      <c r="WNB2" s="199" t="n"/>
      <c r="WNC2" s="199" t="n"/>
      <c r="WND2" s="199" t="n"/>
      <c r="WNE2" s="199" t="n"/>
      <c r="WNF2" s="199" t="n"/>
      <c r="WNG2" s="199" t="n"/>
      <c r="WNH2" s="199" t="n"/>
      <c r="WNI2" s="199" t="n"/>
      <c r="WNJ2" s="199" t="n"/>
      <c r="WNK2" s="199" t="n"/>
      <c r="WNL2" s="199" t="n"/>
      <c r="WNM2" s="199" t="n"/>
      <c r="WNN2" s="199" t="n"/>
      <c r="WNO2" s="199" t="n"/>
      <c r="WNP2" s="199" t="n"/>
      <c r="WNQ2" s="199" t="n"/>
      <c r="WNR2" s="199" t="n"/>
      <c r="WNS2" s="199" t="n"/>
      <c r="WNT2" s="199" t="n"/>
      <c r="WNU2" s="199" t="n"/>
      <c r="WNV2" s="199" t="n"/>
      <c r="WNW2" s="199" t="n"/>
      <c r="WNX2" s="199" t="n"/>
      <c r="WNY2" s="199" t="n"/>
      <c r="WNZ2" s="199" t="n"/>
      <c r="WOA2" s="199" t="n"/>
      <c r="WOB2" s="199" t="n"/>
      <c r="WOC2" s="199" t="n"/>
      <c r="WOD2" s="199" t="n"/>
      <c r="WOE2" s="199" t="n"/>
      <c r="WOF2" s="199" t="n"/>
      <c r="WOG2" s="199" t="n"/>
      <c r="WOH2" s="199" t="n"/>
      <c r="WOI2" s="199" t="n"/>
      <c r="WOJ2" s="199" t="n"/>
      <c r="WOK2" s="199" t="n"/>
      <c r="WOL2" s="199" t="n"/>
      <c r="WOM2" s="199" t="n"/>
      <c r="WON2" s="199" t="n"/>
      <c r="WOO2" s="199" t="n"/>
      <c r="WOP2" s="199" t="n"/>
      <c r="WOQ2" s="199" t="n"/>
      <c r="WOR2" s="199" t="n"/>
      <c r="WOS2" s="199" t="n"/>
      <c r="WOT2" s="199" t="n"/>
      <c r="WOU2" s="199" t="n"/>
      <c r="WOV2" s="199" t="n"/>
      <c r="WOW2" s="199" t="n"/>
      <c r="WOX2" s="199" t="n"/>
      <c r="WOY2" s="199" t="n"/>
      <c r="WOZ2" s="199" t="n"/>
      <c r="WPA2" s="199" t="n"/>
      <c r="WPB2" s="199" t="n"/>
      <c r="WPC2" s="199" t="n"/>
      <c r="WPD2" s="199" t="n"/>
      <c r="WPE2" s="199" t="n"/>
      <c r="WPF2" s="199" t="n"/>
      <c r="WPG2" s="199" t="n"/>
      <c r="WPH2" s="199" t="n"/>
      <c r="WPI2" s="199" t="n"/>
      <c r="WPJ2" s="199" t="n"/>
      <c r="WPK2" s="199" t="n"/>
      <c r="WPL2" s="199" t="n"/>
      <c r="WPM2" s="199" t="n"/>
      <c r="WPN2" s="199" t="n"/>
      <c r="WPO2" s="199" t="n"/>
      <c r="WPP2" s="199" t="n"/>
      <c r="WPQ2" s="199" t="n"/>
      <c r="WPR2" s="199" t="n"/>
      <c r="WPS2" s="199" t="n"/>
      <c r="WPT2" s="199" t="n"/>
      <c r="WPU2" s="199" t="n"/>
      <c r="WPV2" s="199" t="n"/>
      <c r="WPW2" s="199" t="n"/>
      <c r="WPX2" s="199" t="n"/>
      <c r="WPY2" s="199" t="n"/>
      <c r="WPZ2" s="199" t="n"/>
      <c r="WQA2" s="199" t="n"/>
      <c r="WQB2" s="199" t="n"/>
      <c r="WQC2" s="199" t="n"/>
      <c r="WQD2" s="199" t="n"/>
      <c r="WQE2" s="199" t="n"/>
      <c r="WQF2" s="199" t="n"/>
      <c r="WQG2" s="199" t="n"/>
      <c r="WQH2" s="199" t="n"/>
      <c r="WQI2" s="199" t="n"/>
      <c r="WQJ2" s="199" t="n"/>
      <c r="WQK2" s="199" t="n"/>
      <c r="WQL2" s="199" t="n"/>
      <c r="WQM2" s="199" t="n"/>
      <c r="WQN2" s="199" t="n"/>
      <c r="WQO2" s="199" t="n"/>
      <c r="WQP2" s="199" t="n"/>
      <c r="WQQ2" s="199" t="n"/>
      <c r="WQR2" s="199" t="n"/>
      <c r="WQS2" s="199" t="n"/>
      <c r="WQT2" s="199" t="n"/>
      <c r="WQU2" s="199" t="n"/>
      <c r="WQV2" s="199" t="n"/>
      <c r="WQW2" s="199" t="n"/>
      <c r="WQX2" s="199" t="n"/>
      <c r="WQY2" s="199" t="n"/>
      <c r="WQZ2" s="199" t="n"/>
      <c r="WRA2" s="199" t="n"/>
      <c r="WRB2" s="199" t="n"/>
      <c r="WRC2" s="199" t="n"/>
      <c r="WRD2" s="199" t="n"/>
      <c r="WRE2" s="199" t="n"/>
      <c r="WRF2" s="199" t="n"/>
      <c r="WRG2" s="199" t="n"/>
      <c r="WRH2" s="199" t="n"/>
      <c r="WRI2" s="199" t="n"/>
      <c r="WRJ2" s="199" t="n"/>
      <c r="WRK2" s="199" t="n"/>
      <c r="WRL2" s="199" t="n"/>
      <c r="WRM2" s="199" t="n"/>
      <c r="WRN2" s="199" t="n"/>
      <c r="WRO2" s="199" t="n"/>
      <c r="WRP2" s="199" t="n"/>
      <c r="WRQ2" s="199" t="n"/>
      <c r="WRR2" s="199" t="n"/>
      <c r="WRS2" s="199" t="n"/>
      <c r="WRT2" s="199" t="n"/>
      <c r="WRU2" s="199" t="n"/>
      <c r="WRV2" s="199" t="n"/>
      <c r="WRW2" s="199" t="n"/>
      <c r="WRX2" s="199" t="n"/>
      <c r="WRY2" s="199" t="n"/>
      <c r="WRZ2" s="199" t="n"/>
      <c r="WSA2" s="199" t="n"/>
      <c r="WSB2" s="199" t="n"/>
      <c r="WSC2" s="199" t="n"/>
      <c r="WSD2" s="199" t="n"/>
      <c r="WSE2" s="199" t="n"/>
      <c r="WSF2" s="199" t="n"/>
      <c r="WSG2" s="199" t="n"/>
      <c r="WSH2" s="199" t="n"/>
      <c r="WSI2" s="199" t="n"/>
      <c r="WSJ2" s="199" t="n"/>
      <c r="WSK2" s="199" t="n"/>
      <c r="WSL2" s="199" t="n"/>
      <c r="WSM2" s="199" t="n"/>
      <c r="WSN2" s="199" t="n"/>
      <c r="WSO2" s="199" t="n"/>
      <c r="WSP2" s="199" t="n"/>
      <c r="WSQ2" s="199" t="n"/>
      <c r="WSR2" s="199" t="n"/>
      <c r="WSS2" s="199" t="n"/>
      <c r="WST2" s="199" t="n"/>
      <c r="WSU2" s="199" t="n"/>
      <c r="WSV2" s="199" t="n"/>
      <c r="WSW2" s="199" t="n"/>
      <c r="WSX2" s="199" t="n"/>
      <c r="WSY2" s="199" t="n"/>
      <c r="WSZ2" s="199" t="n"/>
      <c r="WTA2" s="199" t="n"/>
      <c r="WTB2" s="199" t="n"/>
      <c r="WTC2" s="199" t="n"/>
      <c r="WTD2" s="199" t="n"/>
      <c r="WTE2" s="199" t="n"/>
      <c r="WTF2" s="199" t="n"/>
      <c r="WTG2" s="199" t="n"/>
      <c r="WTH2" s="199" t="n"/>
      <c r="WTI2" s="199" t="n"/>
      <c r="WTJ2" s="199" t="n"/>
      <c r="WTK2" s="199" t="n"/>
      <c r="WTL2" s="199" t="n"/>
      <c r="WTM2" s="199" t="n"/>
      <c r="WTN2" s="199" t="n"/>
      <c r="WTO2" s="199" t="n"/>
      <c r="WTP2" s="199" t="n"/>
      <c r="WTQ2" s="199" t="n"/>
      <c r="WTR2" s="199" t="n"/>
      <c r="WTS2" s="199" t="n"/>
      <c r="WTT2" s="199" t="n"/>
      <c r="WTU2" s="199" t="n"/>
      <c r="WTV2" s="199" t="n"/>
      <c r="WTW2" s="199" t="n"/>
      <c r="WTX2" s="199" t="n"/>
      <c r="WTY2" s="199" t="n"/>
      <c r="WTZ2" s="199" t="n"/>
      <c r="WUA2" s="199" t="n"/>
      <c r="WUB2" s="199" t="n"/>
      <c r="WUC2" s="199" t="n"/>
      <c r="WUD2" s="199" t="n"/>
      <c r="WUE2" s="199" t="n"/>
      <c r="WUF2" s="199" t="n"/>
      <c r="WUG2" s="199" t="n"/>
      <c r="WUH2" s="199" t="n"/>
      <c r="WUI2" s="199" t="n"/>
      <c r="WUJ2" s="199" t="n"/>
      <c r="WUK2" s="199" t="n"/>
      <c r="WUL2" s="199" t="n"/>
      <c r="WUM2" s="199" t="n"/>
      <c r="WUN2" s="199" t="n"/>
      <c r="WUO2" s="199" t="n"/>
      <c r="WUP2" s="199" t="n"/>
      <c r="WUQ2" s="199" t="n"/>
      <c r="WUR2" s="199" t="n"/>
      <c r="WUS2" s="199" t="n"/>
      <c r="WUT2" s="199" t="n"/>
      <c r="WUU2" s="199" t="n"/>
      <c r="WUV2" s="199" t="n"/>
      <c r="WUW2" s="199" t="n"/>
      <c r="WUX2" s="199" t="n"/>
      <c r="WUY2" s="199" t="n"/>
      <c r="WUZ2" s="199" t="n"/>
      <c r="WVA2" s="199" t="n"/>
      <c r="WVB2" s="199" t="n"/>
      <c r="WVC2" s="199" t="n"/>
      <c r="WVD2" s="199" t="n"/>
      <c r="WVE2" s="199" t="n"/>
      <c r="WVF2" s="199" t="n"/>
      <c r="WVG2" s="199" t="n"/>
      <c r="WVH2" s="199" t="n"/>
      <c r="WVI2" s="199" t="n"/>
      <c r="WVJ2" s="199" t="n"/>
      <c r="WVK2" s="199" t="n"/>
      <c r="WVL2" s="199" t="n"/>
      <c r="WVM2" s="199" t="n"/>
      <c r="WVN2" s="199" t="n"/>
      <c r="WVO2" s="199" t="n"/>
      <c r="WVP2" s="199" t="n"/>
      <c r="WVQ2" s="199" t="n"/>
      <c r="WVR2" s="199" t="n"/>
      <c r="WVS2" s="199" t="n"/>
      <c r="WVT2" s="199" t="n"/>
      <c r="WVU2" s="199" t="n"/>
      <c r="WVV2" s="199" t="n"/>
      <c r="WVW2" s="199" t="n"/>
      <c r="WVX2" s="199" t="n"/>
      <c r="WVY2" s="199" t="n"/>
      <c r="WVZ2" s="199" t="n"/>
      <c r="WWA2" s="199" t="n"/>
      <c r="WWB2" s="199" t="n"/>
      <c r="WWC2" s="199" t="n"/>
      <c r="WWD2" s="199" t="n"/>
      <c r="WWE2" s="199" t="n"/>
      <c r="WWF2" s="199" t="n"/>
      <c r="WWG2" s="199" t="n"/>
      <c r="WWH2" s="199" t="n"/>
      <c r="WWI2" s="199" t="n"/>
      <c r="WWJ2" s="199" t="n"/>
      <c r="WWK2" s="199" t="n"/>
      <c r="WWL2" s="199" t="n"/>
      <c r="WWM2" s="199" t="n"/>
      <c r="WWN2" s="199" t="n"/>
      <c r="WWO2" s="199" t="n"/>
      <c r="WWP2" s="199" t="n"/>
      <c r="WWQ2" s="199" t="n"/>
      <c r="WWR2" s="199" t="n"/>
      <c r="WWS2" s="199" t="n"/>
      <c r="WWT2" s="199" t="n"/>
      <c r="WWU2" s="199" t="n"/>
      <c r="WWV2" s="199" t="n"/>
      <c r="WWW2" s="199" t="n"/>
      <c r="WWX2" s="199" t="n"/>
      <c r="WWY2" s="199" t="n"/>
      <c r="WWZ2" s="199" t="n"/>
      <c r="WXA2" s="199" t="n"/>
      <c r="WXB2" s="199" t="n"/>
      <c r="WXC2" s="199" t="n"/>
      <c r="WXD2" s="199" t="n"/>
      <c r="WXE2" s="199" t="n"/>
      <c r="WXF2" s="199" t="n"/>
      <c r="WXG2" s="199" t="n"/>
      <c r="WXH2" s="199" t="n"/>
      <c r="WXI2" s="199" t="n"/>
      <c r="WXJ2" s="199" t="n"/>
      <c r="WXK2" s="199" t="n"/>
      <c r="WXL2" s="199" t="n"/>
      <c r="WXM2" s="199" t="n"/>
      <c r="WXN2" s="199" t="n"/>
      <c r="WXO2" s="199" t="n"/>
      <c r="WXP2" s="199" t="n"/>
      <c r="WXQ2" s="199" t="n"/>
      <c r="WXR2" s="199" t="n"/>
      <c r="WXS2" s="199" t="n"/>
      <c r="WXT2" s="199" t="n"/>
      <c r="WXU2" s="199" t="n"/>
      <c r="WXV2" s="199" t="n"/>
      <c r="WXW2" s="199" t="n"/>
      <c r="WXX2" s="199" t="n"/>
      <c r="WXY2" s="199" t="n"/>
      <c r="WXZ2" s="199" t="n"/>
      <c r="WYA2" s="199" t="n"/>
      <c r="WYB2" s="199" t="n"/>
      <c r="WYC2" s="199" t="n"/>
      <c r="WYD2" s="199" t="n"/>
      <c r="WYE2" s="199" t="n"/>
      <c r="WYF2" s="199" t="n"/>
      <c r="WYG2" s="199" t="n"/>
      <c r="WYH2" s="199" t="n"/>
      <c r="WYI2" s="199" t="n"/>
      <c r="WYJ2" s="199" t="n"/>
      <c r="WYK2" s="199" t="n"/>
      <c r="WYL2" s="199" t="n"/>
      <c r="WYM2" s="199" t="n"/>
      <c r="WYN2" s="199" t="n"/>
      <c r="WYO2" s="199" t="n"/>
      <c r="WYP2" s="199" t="n"/>
      <c r="WYQ2" s="199" t="n"/>
      <c r="WYR2" s="199" t="n"/>
      <c r="WYS2" s="199" t="n"/>
      <c r="WYT2" s="199" t="n"/>
      <c r="WYU2" s="199" t="n"/>
      <c r="WYV2" s="199" t="n"/>
      <c r="WYW2" s="199" t="n"/>
      <c r="WYX2" s="199" t="n"/>
      <c r="WYY2" s="199" t="n"/>
      <c r="WYZ2" s="199" t="n"/>
      <c r="WZA2" s="199" t="n"/>
      <c r="WZB2" s="199" t="n"/>
      <c r="WZC2" s="199" t="n"/>
      <c r="WZD2" s="199" t="n"/>
      <c r="WZE2" s="199" t="n"/>
      <c r="WZF2" s="199" t="n"/>
      <c r="WZG2" s="199" t="n"/>
      <c r="WZH2" s="199" t="n"/>
      <c r="WZI2" s="199" t="n"/>
      <c r="WZJ2" s="199" t="n"/>
      <c r="WZK2" s="199" t="n"/>
      <c r="WZL2" s="199" t="n"/>
      <c r="WZM2" s="199" t="n"/>
      <c r="WZN2" s="199" t="n"/>
      <c r="WZO2" s="199" t="n"/>
      <c r="WZP2" s="199" t="n"/>
      <c r="WZQ2" s="199" t="n"/>
      <c r="WZR2" s="199" t="n"/>
      <c r="WZS2" s="199" t="n"/>
      <c r="WZT2" s="199" t="n"/>
      <c r="WZU2" s="199" t="n"/>
      <c r="WZV2" s="199" t="n"/>
      <c r="WZW2" s="199" t="n"/>
      <c r="WZX2" s="199" t="n"/>
      <c r="WZY2" s="199" t="n"/>
      <c r="WZZ2" s="199" t="n"/>
      <c r="XAA2" s="199" t="n"/>
      <c r="XAB2" s="199" t="n"/>
      <c r="XAC2" s="199" t="n"/>
      <c r="XAD2" s="199" t="n"/>
      <c r="XAE2" s="199" t="n"/>
      <c r="XAF2" s="199" t="n"/>
      <c r="XAG2" s="199" t="n"/>
      <c r="XAH2" s="199" t="n"/>
      <c r="XAI2" s="199" t="n"/>
      <c r="XAJ2" s="199" t="n"/>
      <c r="XAK2" s="199" t="n"/>
      <c r="XAL2" s="199" t="n"/>
      <c r="XAM2" s="199" t="n"/>
      <c r="XAN2" s="199" t="n"/>
      <c r="XAO2" s="199" t="n"/>
      <c r="XAP2" s="199" t="n"/>
      <c r="XAQ2" s="199" t="n"/>
      <c r="XAR2" s="199" t="n"/>
      <c r="XAS2" s="199" t="n"/>
      <c r="XAT2" s="199" t="n"/>
      <c r="XAU2" s="199" t="n"/>
      <c r="XAV2" s="199" t="n"/>
      <c r="XAW2" s="199" t="n"/>
      <c r="XAX2" s="199" t="n"/>
      <c r="XAY2" s="199" t="n"/>
      <c r="XAZ2" s="199" t="n"/>
      <c r="XBA2" s="199" t="n"/>
      <c r="XBB2" s="199" t="n"/>
      <c r="XBC2" s="199" t="n"/>
      <c r="XBD2" s="199" t="n"/>
      <c r="XBE2" s="199" t="n"/>
      <c r="XBF2" s="199" t="n"/>
      <c r="XBG2" s="199" t="n"/>
      <c r="XBH2" s="199" t="n"/>
      <c r="XBI2" s="199" t="n"/>
      <c r="XBJ2" s="199" t="n"/>
      <c r="XBK2" s="199" t="n"/>
      <c r="XBL2" s="199" t="n"/>
      <c r="XBM2" s="199" t="n"/>
      <c r="XBN2" s="199" t="n"/>
      <c r="XBO2" s="199" t="n"/>
      <c r="XBP2" s="199" t="n"/>
      <c r="XBQ2" s="199" t="n"/>
      <c r="XBR2" s="199" t="n"/>
      <c r="XBS2" s="199" t="n"/>
      <c r="XBT2" s="199" t="n"/>
      <c r="XBU2" s="199" t="n"/>
      <c r="XBV2" s="199" t="n"/>
      <c r="XBW2" s="199" t="n"/>
      <c r="XBX2" s="199" t="n"/>
      <c r="XBY2" s="199" t="n"/>
      <c r="XBZ2" s="199" t="n"/>
      <c r="XCA2" s="199" t="n"/>
      <c r="XCB2" s="199" t="n"/>
      <c r="XCC2" s="199" t="n"/>
      <c r="XCD2" s="199" t="n"/>
      <c r="XCE2" s="199" t="n"/>
      <c r="XCF2" s="199" t="n"/>
      <c r="XCG2" s="199" t="n"/>
      <c r="XCH2" s="199" t="n"/>
      <c r="XCI2" s="199" t="n"/>
      <c r="XCJ2" s="199" t="n"/>
      <c r="XCK2" s="199" t="n"/>
      <c r="XCL2" s="199" t="n"/>
      <c r="XCM2" s="199" t="n"/>
      <c r="XCN2" s="199" t="n"/>
      <c r="XCO2" s="199" t="n"/>
      <c r="XCP2" s="199" t="n"/>
      <c r="XCQ2" s="199" t="n"/>
      <c r="XCR2" s="199" t="n"/>
      <c r="XCS2" s="199" t="n"/>
      <c r="XCT2" s="199" t="n"/>
      <c r="XCU2" s="199" t="n"/>
      <c r="XCV2" s="199" t="n"/>
      <c r="XCW2" s="199" t="n"/>
      <c r="XCX2" s="199" t="n"/>
      <c r="XCY2" s="199" t="n"/>
      <c r="XCZ2" s="199" t="n"/>
      <c r="XDA2" s="199" t="n"/>
      <c r="XDB2" s="199" t="n"/>
      <c r="XDC2" s="199" t="n"/>
      <c r="XDD2" s="199" t="n"/>
      <c r="XDE2" s="199" t="n"/>
      <c r="XDF2" s="199" t="n"/>
      <c r="XDG2" s="199" t="n"/>
      <c r="XDH2" s="199" t="n"/>
      <c r="XDI2" s="199" t="n"/>
      <c r="XDJ2" s="199" t="n"/>
      <c r="XDK2" s="199" t="n"/>
      <c r="XDL2" s="199" t="n"/>
      <c r="XDM2" s="199" t="n"/>
      <c r="XDN2" s="199" t="n"/>
      <c r="XDO2" s="199" t="n"/>
      <c r="XDP2" s="199" t="n"/>
      <c r="XDQ2" s="199" t="n"/>
      <c r="XDR2" s="199" t="n"/>
      <c r="XDS2" s="199" t="n"/>
      <c r="XDT2" s="199" t="n"/>
      <c r="XDU2" s="199" t="n"/>
      <c r="XDV2" s="199" t="n"/>
      <c r="XDW2" s="199" t="n"/>
      <c r="XDX2" s="199" t="n"/>
      <c r="XDY2" s="199" t="n"/>
      <c r="XDZ2" s="199" t="n"/>
      <c r="XEA2" s="199" t="n"/>
      <c r="XEB2" s="199" t="n"/>
      <c r="XEC2" s="199" t="n"/>
      <c r="XED2" s="199" t="n"/>
      <c r="XEE2" s="199" t="n"/>
      <c r="XEF2" s="199" t="n"/>
      <c r="XEG2" s="199" t="n"/>
      <c r="XEH2" s="199" t="n"/>
      <c r="XEI2" s="199" t="n"/>
      <c r="XEJ2" s="199" t="n"/>
      <c r="XEK2" s="199" t="n"/>
      <c r="XEL2" s="199" t="n"/>
      <c r="XEM2" s="199" t="n"/>
      <c r="XEN2" s="218" t="n"/>
      <c r="XEO2" s="218" t="n"/>
      <c r="XEP2" s="218" t="n"/>
      <c r="XEQ2" s="218" t="n"/>
      <c r="XER2" s="218" t="n"/>
      <c r="XES2" s="218" t="n"/>
      <c r="XET2" s="218" t="n"/>
      <c r="XEU2" s="218" t="n"/>
      <c r="XEV2" s="218" t="n"/>
      <c r="XEW2" s="218" t="n"/>
      <c r="XEX2" s="218" t="n"/>
      <c r="XEY2" s="218" t="n"/>
      <c r="XEZ2" s="218" t="n"/>
    </row>
    <row r="3" ht="22" customFormat="1" customHeight="1" s="204">
      <c r="A3" s="219" t="n"/>
      <c r="B3" s="282" t="n"/>
      <c r="C3" s="219" t="n"/>
      <c r="D3" s="221" t="n"/>
      <c r="E3" s="222" t="n"/>
      <c r="F3" s="283">
        <f>SUBTOTAL(109,$F$4:$F$9999)</f>
        <v/>
      </c>
      <c r="G3" s="283">
        <f>SUBTOTAL(109,$G$4:$G$9999)</f>
        <v/>
      </c>
      <c r="H3" s="283">
        <f>SUBTOTAL(109,$H$5:$H$18)+F3-G3</f>
        <v/>
      </c>
      <c r="I3" s="284" t="n"/>
      <c r="J3" s="219" t="n"/>
      <c r="K3" s="219" t="n"/>
      <c r="L3" s="285" t="n"/>
      <c r="M3" s="226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42" t="n"/>
      <c r="Y3" s="42" t="n"/>
      <c r="Z3" s="42" t="n"/>
    </row>
    <row r="4" ht="36" customFormat="1" customHeight="1" s="204">
      <c r="A4" s="270" t="inlineStr">
        <is>
          <t>序号</t>
        </is>
      </c>
      <c r="B4" s="270" t="inlineStr">
        <is>
          <t>日期</t>
        </is>
      </c>
      <c r="C4" s="270" t="inlineStr">
        <is>
          <t>公司账户</t>
        </is>
      </c>
      <c r="D4" s="270" t="inlineStr">
        <is>
          <t>支出类别</t>
        </is>
      </c>
      <c r="E4" s="270" t="inlineStr">
        <is>
          <t>摘要内容</t>
        </is>
      </c>
      <c r="F4" s="270" t="inlineStr">
        <is>
          <t>收入</t>
        </is>
      </c>
      <c r="G4" s="270" t="inlineStr">
        <is>
          <t>支出</t>
        </is>
      </c>
      <c r="H4" s="271" t="inlineStr">
        <is>
          <t>账户余额</t>
        </is>
      </c>
      <c r="I4" s="270" t="inlineStr">
        <is>
          <t>产品</t>
        </is>
      </c>
      <c r="J4" s="286" t="inlineStr">
        <is>
          <t>客户</t>
        </is>
      </c>
      <c r="K4" s="286" t="inlineStr">
        <is>
          <t>供应商</t>
        </is>
      </c>
      <c r="L4" s="287" t="inlineStr">
        <is>
          <t>客户生日</t>
        </is>
      </c>
      <c r="M4" s="286" t="inlineStr">
        <is>
          <t>月份</t>
        </is>
      </c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42" t="n"/>
      <c r="Y4" s="42" t="n"/>
      <c r="Z4" s="42" t="n"/>
    </row>
    <row r="5" ht="19" customFormat="1" customHeight="1" s="204">
      <c r="A5" s="227">
        <f>IF(B5="","",COUNTA($B$5:B5))</f>
        <v/>
      </c>
      <c r="B5" s="288" t="n">
        <v>46266</v>
      </c>
      <c r="C5" s="241" t="inlineStr">
        <is>
          <t>现金</t>
        </is>
      </c>
      <c r="D5" s="241" t="n"/>
      <c r="E5" s="289" t="inlineStr">
        <is>
          <t>期初余额</t>
        </is>
      </c>
      <c r="F5" s="290" t="n"/>
      <c r="G5" s="290" t="n"/>
      <c r="H5" s="291" t="n">
        <v>0</v>
      </c>
      <c r="I5" s="290" t="n"/>
      <c r="J5" s="241" t="n"/>
      <c r="K5" s="241" t="n"/>
      <c r="L5" s="292" t="n"/>
      <c r="M5" s="235">
        <f>IF($B5="","",--TEXT($B5,"yyyymm"))</f>
        <v/>
      </c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42" t="n"/>
      <c r="Y5" s="42" t="n"/>
      <c r="Z5" s="42" t="n"/>
    </row>
    <row r="6" ht="19" customFormat="1" customHeight="1" s="204">
      <c r="A6" s="227">
        <f>IF(B6="","",COUNTA($B$5:B6))</f>
        <v/>
      </c>
      <c r="B6" s="288" t="n">
        <v>46266</v>
      </c>
      <c r="C6" s="241" t="inlineStr">
        <is>
          <t>微信</t>
        </is>
      </c>
      <c r="D6" s="241" t="n"/>
      <c r="E6" s="289" t="inlineStr">
        <is>
          <t>期初余额</t>
        </is>
      </c>
      <c r="F6" s="290" t="n"/>
      <c r="G6" s="290" t="n"/>
      <c r="H6" s="291" t="n">
        <v>0</v>
      </c>
      <c r="I6" s="290" t="n"/>
      <c r="J6" s="241" t="n"/>
      <c r="K6" s="241" t="n"/>
      <c r="L6" s="292" t="n"/>
      <c r="M6" s="235">
        <f>IF($B6="","",--TEXT($B6,"yyyymm"))</f>
        <v/>
      </c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42" t="n"/>
      <c r="Y6" s="42" t="n"/>
      <c r="Z6" s="42" t="n"/>
    </row>
    <row r="7" ht="19" customFormat="1" customHeight="1" s="204">
      <c r="A7" s="227">
        <f>IF(B7="","",COUNTA($B$5:B7))</f>
        <v/>
      </c>
      <c r="B7" s="288" t="n">
        <v>46266</v>
      </c>
      <c r="C7" s="241" t="inlineStr">
        <is>
          <t>支付宝</t>
        </is>
      </c>
      <c r="D7" s="241" t="n"/>
      <c r="E7" s="289" t="inlineStr">
        <is>
          <t>期初余额</t>
        </is>
      </c>
      <c r="F7" s="290" t="n"/>
      <c r="G7" s="290" t="n"/>
      <c r="H7" s="291" t="n">
        <v>0</v>
      </c>
      <c r="I7" s="290" t="n"/>
      <c r="J7" s="241" t="n"/>
      <c r="K7" s="241" t="n"/>
      <c r="L7" s="292" t="n"/>
      <c r="M7" s="235">
        <f>IF($B7="","",--TEXT($B7,"yyyymm"))</f>
        <v/>
      </c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42" t="n"/>
      <c r="Y7" s="42" t="n"/>
      <c r="Z7" s="42" t="n"/>
    </row>
    <row r="8" ht="19" customFormat="1" customHeight="1" s="204">
      <c r="A8" s="227">
        <f>IF(B8="","",COUNTA($B$5:B8))</f>
        <v/>
      </c>
      <c r="B8" s="288" t="n">
        <v>46266</v>
      </c>
      <c r="C8" s="241" t="inlineStr">
        <is>
          <t>杭州</t>
        </is>
      </c>
      <c r="D8" s="241" t="n"/>
      <c r="E8" s="289" t="inlineStr">
        <is>
          <t>期初余额</t>
        </is>
      </c>
      <c r="F8" s="290" t="n"/>
      <c r="G8" s="290" t="n"/>
      <c r="H8" s="291" t="n">
        <v>0</v>
      </c>
      <c r="I8" s="290" t="n"/>
      <c r="J8" s="241" t="n"/>
      <c r="K8" s="241" t="n"/>
      <c r="L8" s="292" t="n"/>
      <c r="M8" s="235">
        <f>IF($B8="","",--TEXT($B8,"yyyymm"))</f>
        <v/>
      </c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42" t="n"/>
      <c r="Y8" s="42" t="n"/>
      <c r="Z8" s="42" t="n"/>
    </row>
    <row r="9" ht="19" customFormat="1" customHeight="1" s="204">
      <c r="A9" s="227">
        <f>IF(B9="","",COUNTA($B$5:B9))</f>
        <v/>
      </c>
      <c r="B9" s="288" t="n">
        <v>46266</v>
      </c>
      <c r="C9" s="241" t="inlineStr">
        <is>
          <t>农商</t>
        </is>
      </c>
      <c r="D9" s="241" t="n"/>
      <c r="E9" s="289" t="inlineStr">
        <is>
          <t>期初余额</t>
        </is>
      </c>
      <c r="F9" s="290" t="n"/>
      <c r="G9" s="290" t="n"/>
      <c r="H9" s="291" t="n">
        <v>0</v>
      </c>
      <c r="I9" s="290" t="n"/>
      <c r="J9" s="241" t="n"/>
      <c r="K9" s="241" t="n"/>
      <c r="L9" s="292" t="n"/>
      <c r="M9" s="235">
        <f>IF($B9="","",--TEXT($B9,"yyyymm"))</f>
        <v/>
      </c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42" t="n"/>
      <c r="Y9" s="42" t="n"/>
      <c r="Z9" s="42" t="n"/>
    </row>
    <row r="10" ht="19" customFormat="1" customHeight="1" s="204">
      <c r="A10" s="227">
        <f>IF(B10="","",COUNTA($B$5:B10))</f>
        <v/>
      </c>
      <c r="B10" s="288" t="n">
        <v>46266</v>
      </c>
      <c r="C10" s="241" t="inlineStr">
        <is>
          <t>备用</t>
        </is>
      </c>
      <c r="D10" s="241" t="n"/>
      <c r="E10" s="289" t="inlineStr">
        <is>
          <t>期初余额</t>
        </is>
      </c>
      <c r="F10" s="290" t="n"/>
      <c r="G10" s="290" t="n"/>
      <c r="H10" s="291" t="n">
        <v>0</v>
      </c>
      <c r="I10" s="290" t="n"/>
      <c r="J10" s="241" t="n"/>
      <c r="K10" s="241" t="n"/>
      <c r="L10" s="292" t="n"/>
      <c r="M10" s="235">
        <f>IF($B10="","",--TEXT($B10,"yyyymm"))</f>
        <v/>
      </c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42" t="n"/>
      <c r="Y10" s="42" t="n"/>
      <c r="Z10" s="42" t="n"/>
    </row>
    <row r="11" ht="19" customFormat="1" customHeight="1" s="204">
      <c r="A11" s="227">
        <f>IF(B11="","",COUNTA($B$5:B11))</f>
        <v/>
      </c>
      <c r="B11" s="288" t="n">
        <v>46266</v>
      </c>
      <c r="C11" s="241" t="inlineStr">
        <is>
          <t>备用1</t>
        </is>
      </c>
      <c r="D11" s="241" t="n"/>
      <c r="E11" s="289" t="inlineStr">
        <is>
          <t>期初余额</t>
        </is>
      </c>
      <c r="F11" s="290" t="n"/>
      <c r="G11" s="290" t="n"/>
      <c r="H11" s="291" t="n">
        <v>0</v>
      </c>
      <c r="I11" s="290" t="n"/>
      <c r="J11" s="241" t="n"/>
      <c r="K11" s="241" t="n"/>
      <c r="L11" s="292" t="n"/>
      <c r="M11" s="235">
        <f>IF($B11="","",--TEXT($B11,"yyyymm"))</f>
        <v/>
      </c>
      <c r="N11" s="0" t="n"/>
      <c r="O11" s="0" t="n"/>
      <c r="P11" s="0" t="n"/>
      <c r="Q11" s="0" t="n"/>
      <c r="R11" s="0" t="n"/>
      <c r="S11" s="0" t="n"/>
      <c r="T11" s="0" t="n"/>
      <c r="U11" s="0" t="n"/>
      <c r="V11" s="0" t="n"/>
      <c r="W11" s="0" t="n"/>
      <c r="X11" s="42" t="n"/>
      <c r="Y11" s="42" t="n"/>
      <c r="Z11" s="42" t="n"/>
    </row>
    <row r="12" ht="19" customFormat="1" customHeight="1" s="204">
      <c r="A12" s="227">
        <f>IF(B12="","",COUNTA($B$5:B12))</f>
        <v/>
      </c>
      <c r="B12" s="288" t="n">
        <v>46266</v>
      </c>
      <c r="C12" s="241" t="inlineStr">
        <is>
          <t>备用2</t>
        </is>
      </c>
      <c r="D12" s="241" t="n"/>
      <c r="E12" s="289" t="inlineStr">
        <is>
          <t>期初余额</t>
        </is>
      </c>
      <c r="F12" s="290" t="n"/>
      <c r="G12" s="290" t="n"/>
      <c r="H12" s="291" t="n">
        <v>0</v>
      </c>
      <c r="I12" s="290" t="n"/>
      <c r="J12" s="241" t="n"/>
      <c r="K12" s="241" t="n"/>
      <c r="L12" s="292" t="n"/>
      <c r="M12" s="235">
        <f>IF($B12="","",--TEXT($B12,"yyyymm"))</f>
        <v/>
      </c>
      <c r="N12" s="0" t="n"/>
      <c r="O12" s="0" t="n"/>
      <c r="P12" s="0" t="n"/>
      <c r="Q12" s="0" t="n"/>
      <c r="R12" s="0" t="n"/>
      <c r="S12" s="0" t="n"/>
      <c r="T12" s="0" t="n"/>
      <c r="U12" s="0" t="n"/>
      <c r="V12" s="0" t="n"/>
      <c r="W12" s="0" t="n"/>
      <c r="X12" s="42" t="n"/>
      <c r="Y12" s="42" t="n"/>
      <c r="Z12" s="42" t="n"/>
    </row>
    <row r="13" ht="19" customFormat="1" customHeight="1" s="204">
      <c r="A13" s="227">
        <f>IF(B13="","",COUNTA($B$5:B13))</f>
        <v/>
      </c>
      <c r="B13" s="288" t="n">
        <v>46266</v>
      </c>
      <c r="C13" s="241" t="inlineStr">
        <is>
          <t>备用3</t>
        </is>
      </c>
      <c r="D13" s="241" t="n"/>
      <c r="E13" s="289" t="inlineStr">
        <is>
          <t>期初余额</t>
        </is>
      </c>
      <c r="F13" s="290" t="n"/>
      <c r="G13" s="290" t="n"/>
      <c r="H13" s="291" t="n">
        <v>0</v>
      </c>
      <c r="I13" s="290" t="n"/>
      <c r="J13" s="241" t="n"/>
      <c r="K13" s="241" t="n"/>
      <c r="L13" s="292" t="n"/>
      <c r="M13" s="235">
        <f>IF($B13="","",--TEXT($B13,"yyyymm"))</f>
        <v/>
      </c>
      <c r="N13" s="0" t="n"/>
      <c r="O13" s="0" t="n"/>
      <c r="P13" s="0" t="n"/>
      <c r="Q13" s="0" t="n"/>
      <c r="R13" s="0" t="n"/>
      <c r="S13" s="0" t="n"/>
      <c r="T13" s="0" t="n"/>
      <c r="U13" s="0" t="n"/>
      <c r="V13" s="0" t="n"/>
      <c r="W13" s="0" t="n"/>
      <c r="X13" s="42" t="n"/>
      <c r="Y13" s="42" t="n"/>
      <c r="Z13" s="42" t="n"/>
    </row>
    <row r="14" ht="19" customFormat="1" customHeight="1" s="204">
      <c r="A14" s="227">
        <f>IF(B14="","",COUNTA($B$5:B14))</f>
        <v/>
      </c>
      <c r="B14" s="288" t="n">
        <v>46266</v>
      </c>
      <c r="C14" s="241" t="inlineStr">
        <is>
          <t>备用4</t>
        </is>
      </c>
      <c r="D14" s="241" t="n"/>
      <c r="E14" s="289" t="inlineStr">
        <is>
          <t>期初余额</t>
        </is>
      </c>
      <c r="F14" s="290" t="n"/>
      <c r="G14" s="290" t="n"/>
      <c r="H14" s="291" t="n">
        <v>0</v>
      </c>
      <c r="I14" s="290" t="n"/>
      <c r="J14" s="241" t="n"/>
      <c r="K14" s="241" t="n"/>
      <c r="L14" s="292" t="n"/>
      <c r="M14" s="235">
        <f>IF($B14="","",--TEXT($B14,"yyyymm"))</f>
        <v/>
      </c>
      <c r="N14" s="0" t="n"/>
      <c r="O14" s="0" t="n"/>
      <c r="P14" s="0" t="n"/>
      <c r="Q14" s="0" t="n"/>
      <c r="R14" s="0" t="n"/>
      <c r="S14" s="0" t="n"/>
      <c r="T14" s="0" t="n"/>
      <c r="U14" s="0" t="n"/>
      <c r="V14" s="0" t="n"/>
      <c r="W14" s="0" t="n"/>
      <c r="X14" s="42" t="n"/>
      <c r="Y14" s="42" t="n"/>
      <c r="Z14" s="42" t="n"/>
    </row>
    <row r="15" ht="19" customFormat="1" customHeight="1" s="204">
      <c r="A15" s="227">
        <f>IF(B15="","",COUNTA($B$5:B15))</f>
        <v/>
      </c>
      <c r="B15" s="288" t="n">
        <v>46266</v>
      </c>
      <c r="C15" s="241" t="inlineStr">
        <is>
          <t>备用5</t>
        </is>
      </c>
      <c r="D15" s="241" t="n"/>
      <c r="E15" s="289" t="inlineStr">
        <is>
          <t>期初余额</t>
        </is>
      </c>
      <c r="F15" s="290" t="n"/>
      <c r="G15" s="290" t="n"/>
      <c r="H15" s="291" t="n">
        <v>0</v>
      </c>
      <c r="I15" s="290" t="n"/>
      <c r="J15" s="241" t="n"/>
      <c r="K15" s="241" t="n"/>
      <c r="L15" s="292" t="n"/>
      <c r="M15" s="235">
        <f>IF($B15="","",--TEXT($B15,"yyyymm"))</f>
        <v/>
      </c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42" t="n"/>
      <c r="Y15" s="42" t="n"/>
      <c r="Z15" s="42" t="n"/>
    </row>
    <row r="16" ht="19" customFormat="1" customHeight="1" s="204">
      <c r="A16" s="227">
        <f>IF(B16="","",COUNTA($B$5:B16))</f>
        <v/>
      </c>
      <c r="B16" s="288" t="n">
        <v>46266</v>
      </c>
      <c r="C16" s="241" t="inlineStr">
        <is>
          <t>备用6</t>
        </is>
      </c>
      <c r="D16" s="241" t="n"/>
      <c r="E16" s="289" t="inlineStr">
        <is>
          <t>期初余额</t>
        </is>
      </c>
      <c r="F16" s="290" t="n"/>
      <c r="G16" s="290" t="n"/>
      <c r="H16" s="291" t="n">
        <v>0</v>
      </c>
      <c r="I16" s="290" t="n"/>
      <c r="J16" s="241" t="n"/>
      <c r="K16" s="241" t="n"/>
      <c r="L16" s="292" t="n"/>
      <c r="M16" s="235">
        <f>IF($B16="","",--TEXT($B16,"yyyymm"))</f>
        <v/>
      </c>
      <c r="N16" s="0" t="n"/>
      <c r="O16" s="0" t="n"/>
      <c r="P16" s="0" t="n"/>
      <c r="Q16" s="0" t="n"/>
      <c r="R16" s="0" t="n"/>
      <c r="S16" s="0" t="n"/>
      <c r="T16" s="0" t="n"/>
      <c r="U16" s="0" t="n"/>
      <c r="V16" s="0" t="n"/>
      <c r="W16" s="0" t="n"/>
      <c r="X16" s="42" t="n"/>
      <c r="Y16" s="42" t="n"/>
      <c r="Z16" s="42" t="n"/>
    </row>
    <row r="17" ht="19" customFormat="1" customHeight="1" s="204">
      <c r="A17" s="227">
        <f>IF(B17="","",COUNTA($B$5:B17))</f>
        <v/>
      </c>
      <c r="B17" s="288" t="n">
        <v>46266</v>
      </c>
      <c r="C17" s="241" t="inlineStr">
        <is>
          <t>备用7</t>
        </is>
      </c>
      <c r="D17" s="241" t="n"/>
      <c r="E17" s="289" t="inlineStr">
        <is>
          <t>期初余额</t>
        </is>
      </c>
      <c r="F17" s="290" t="n"/>
      <c r="G17" s="290" t="n"/>
      <c r="H17" s="291" t="n">
        <v>0</v>
      </c>
      <c r="I17" s="290" t="n"/>
      <c r="J17" s="241" t="n"/>
      <c r="K17" s="241" t="n"/>
      <c r="L17" s="292" t="n"/>
      <c r="M17" s="235">
        <f>IF($B17="","",--TEXT($B17,"yyyymm"))</f>
        <v/>
      </c>
      <c r="N17" s="0" t="n"/>
      <c r="O17" s="0" t="n"/>
      <c r="P17" s="0" t="n"/>
      <c r="Q17" s="0" t="n"/>
      <c r="R17" s="0" t="n"/>
      <c r="S17" s="0" t="n"/>
      <c r="T17" s="0" t="n"/>
      <c r="U17" s="0" t="n"/>
      <c r="V17" s="0" t="n"/>
      <c r="W17" s="0" t="n"/>
      <c r="X17" s="42" t="n"/>
      <c r="Y17" s="42" t="n"/>
      <c r="Z17" s="42" t="n"/>
    </row>
    <row r="18" ht="19" customFormat="1" customHeight="1" s="204">
      <c r="A18" s="227">
        <f>IF(B18="","",COUNTA($B$5:B18))</f>
        <v/>
      </c>
      <c r="B18" s="288" t="n">
        <v>46266</v>
      </c>
      <c r="C18" s="241" t="inlineStr">
        <is>
          <t>备用8</t>
        </is>
      </c>
      <c r="D18" s="241" t="n"/>
      <c r="E18" s="289" t="inlineStr">
        <is>
          <t>期初余额</t>
        </is>
      </c>
      <c r="F18" s="290" t="n"/>
      <c r="G18" s="290" t="n"/>
      <c r="H18" s="291" t="n">
        <v>0</v>
      </c>
      <c r="I18" s="290" t="n"/>
      <c r="J18" s="241" t="n"/>
      <c r="K18" s="241" t="n"/>
      <c r="L18" s="292" t="n"/>
      <c r="M18" s="235">
        <f>IF($B18="","",--TEXT($B18,"yyyymm"))</f>
        <v/>
      </c>
      <c r="N18" s="0" t="n"/>
      <c r="O18" s="0" t="n"/>
      <c r="P18" s="0" t="n"/>
      <c r="Q18" s="0" t="n"/>
      <c r="R18" s="0" t="n"/>
      <c r="S18" s="0" t="n"/>
      <c r="T18" s="0" t="n"/>
      <c r="U18" s="0" t="n"/>
      <c r="V18" s="0" t="n"/>
      <c r="W18" s="0" t="n"/>
      <c r="X18" s="42" t="n"/>
      <c r="Y18" s="42" t="n"/>
      <c r="Z18" s="42" t="n"/>
    </row>
    <row r="19" ht="19" customFormat="1" customHeight="1" s="204">
      <c r="A19" s="227">
        <f>IF(B19="","",COUNTA($B$5:B19))</f>
        <v/>
      </c>
      <c r="B19" s="288" t="n">
        <v>46266</v>
      </c>
      <c r="C19" s="241" t="inlineStr">
        <is>
          <t>现金</t>
        </is>
      </c>
      <c r="D19" s="241" t="n"/>
      <c r="E19" s="289" t="n"/>
      <c r="F19" s="290" t="n">
        <v>2000</v>
      </c>
      <c r="G19" s="290" t="n"/>
      <c r="H19" s="291">
        <f>IFERROR(VLOOKUP($C19,$C$5:$H$18,6,0)+SUMIF($C$19:$C19,$C19,$F$19:$F19)-SUMIF($C$19:$C19,$C19,$G$19:$G19),"")</f>
        <v/>
      </c>
      <c r="I19" s="290" t="inlineStr">
        <is>
          <t>红曲</t>
        </is>
      </c>
      <c r="J19" s="241" t="inlineStr">
        <is>
          <t>丁爱妹</t>
        </is>
      </c>
      <c r="K19" s="241" t="n"/>
      <c r="L19" s="292" t="n"/>
      <c r="M19" s="235">
        <f>IF($B19="","",--TEXT($B19,"yyyymm"))</f>
        <v/>
      </c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42" t="n"/>
      <c r="Y19" s="42" t="n"/>
      <c r="Z19" s="42" t="n"/>
    </row>
    <row r="20" ht="19" customFormat="1" customHeight="1" s="204">
      <c r="A20" s="227">
        <f>IF(B20="","",COUNTA($B$5:B20))</f>
        <v/>
      </c>
      <c r="B20" s="288" t="n">
        <v>46266</v>
      </c>
      <c r="C20" s="241" t="inlineStr">
        <is>
          <t>微信</t>
        </is>
      </c>
      <c r="D20" s="241" t="inlineStr">
        <is>
          <t>办公费</t>
        </is>
      </c>
      <c r="E20" s="289" t="n"/>
      <c r="F20" s="290" t="n"/>
      <c r="G20" s="290" t="n">
        <v>200</v>
      </c>
      <c r="H20" s="291">
        <f>IFERROR(VLOOKUP($C20,$C$5:$H$18,6,0)+SUMIF($C$19:$C20,$C20,$F$19:$F20)-SUMIF($C$19:$C20,$C20,$G$19:$G20),"")</f>
        <v/>
      </c>
      <c r="I20" s="290" t="n"/>
      <c r="J20" s="241" t="n"/>
      <c r="K20" s="241" t="n"/>
      <c r="L20" s="292" t="n"/>
      <c r="M20" s="235">
        <f>IF($B20="","",--TEXT($B20,"yyyymm"))</f>
        <v/>
      </c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42" t="n"/>
      <c r="Y20" s="42" t="n"/>
      <c r="Z20" s="42" t="n"/>
    </row>
    <row r="21" ht="19" customFormat="1" customHeight="1" s="204">
      <c r="A21" s="227">
        <f>IF(B21="","",COUNTA($B$5:B21))</f>
        <v/>
      </c>
      <c r="B21" s="288" t="n">
        <v>46266</v>
      </c>
      <c r="C21" s="241" t="inlineStr">
        <is>
          <t>支付宝</t>
        </is>
      </c>
      <c r="D21" s="241" t="inlineStr">
        <is>
          <t>电费</t>
        </is>
      </c>
      <c r="E21" s="289" t="n"/>
      <c r="F21" s="290" t="n"/>
      <c r="G21" s="290" t="n">
        <v>300</v>
      </c>
      <c r="H21" s="291">
        <f>IFERROR(VLOOKUP($C21,$C$5:$H$18,6,0)+SUMIF($C$19:$C21,$C21,$F$19:$F21)-SUMIF($C$19:$C21,$C21,$G$19:$G21),"")</f>
        <v/>
      </c>
      <c r="I21" s="290" t="n"/>
      <c r="J21" s="241" t="n"/>
      <c r="K21" s="241" t="n"/>
      <c r="L21" s="292" t="n"/>
      <c r="M21" s="235">
        <f>IF($B21="","",--TEXT($B21,"yyyymm"))</f>
        <v/>
      </c>
      <c r="N21" s="0" t="n"/>
      <c r="O21" s="0" t="n"/>
      <c r="P21" s="0" t="n"/>
      <c r="Q21" s="0" t="n"/>
      <c r="R21" s="0" t="n"/>
      <c r="S21" s="0" t="n"/>
      <c r="T21" s="0" t="n"/>
      <c r="U21" s="0" t="n"/>
      <c r="V21" s="0" t="n"/>
      <c r="W21" s="0" t="n"/>
      <c r="X21" s="42" t="n"/>
      <c r="Y21" s="42" t="n"/>
      <c r="Z21" s="42" t="n"/>
    </row>
    <row r="22" ht="19" customFormat="1" customHeight="1" s="204">
      <c r="A22" s="227">
        <f>IF(B22="","",COUNTA($B$5:B22))</f>
        <v/>
      </c>
      <c r="B22" s="288" t="n">
        <v>46266</v>
      </c>
      <c r="C22" s="241" t="inlineStr">
        <is>
          <t>杭州</t>
        </is>
      </c>
      <c r="D22" s="241" t="inlineStr">
        <is>
          <t>差旅费</t>
        </is>
      </c>
      <c r="E22" s="289" t="n"/>
      <c r="F22" s="290" t="n"/>
      <c r="G22" s="290" t="n">
        <v>500</v>
      </c>
      <c r="H22" s="291">
        <f>IFERROR(VLOOKUP($C22,$C$5:$H$18,6,0)+SUMIF($C$19:$C22,$C22,$F$19:$F22)-SUMIF($C$19:$C22,$C22,$G$19:$G22),"")</f>
        <v/>
      </c>
      <c r="I22" s="290" t="n"/>
      <c r="J22" s="241" t="n"/>
      <c r="K22" s="241" t="n"/>
      <c r="L22" s="292" t="n"/>
      <c r="M22" s="235">
        <f>IF($B22="","",--TEXT($B22,"yyyymm"))</f>
        <v/>
      </c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42" t="n"/>
      <c r="Y22" s="42" t="n"/>
      <c r="Z22" s="42" t="n"/>
    </row>
    <row r="23" ht="19" customFormat="1" customHeight="1" s="204">
      <c r="A23" s="227">
        <f>IF(B23="","",COUNTA($B$5:B23))</f>
        <v/>
      </c>
      <c r="B23" s="288" t="n">
        <v>46266</v>
      </c>
      <c r="C23" s="241" t="inlineStr">
        <is>
          <t>农商</t>
        </is>
      </c>
      <c r="D23" s="241" t="n"/>
      <c r="E23" s="289" t="n"/>
      <c r="F23" s="290" t="n">
        <v>2600</v>
      </c>
      <c r="G23" s="290" t="n"/>
      <c r="H23" s="291">
        <f>IFERROR(VLOOKUP($C23,$C$5:$H$18,6,0)+SUMIF($C$19:$C23,$C23,$F$19:$F23)-SUMIF($C$19:$C23,$C23,$G$19:$G23),"")</f>
        <v/>
      </c>
      <c r="I23" s="290" t="n"/>
      <c r="J23" s="241" t="n"/>
      <c r="K23" s="241" t="n"/>
      <c r="L23" s="292" t="n"/>
      <c r="M23" s="235">
        <f>IF($B23="","",--TEXT($B23,"yyyymm"))</f>
        <v/>
      </c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42" t="n"/>
      <c r="Y23" s="42" t="n"/>
      <c r="Z23" s="42" t="n"/>
    </row>
    <row r="24" ht="19" customFormat="1" customHeight="1" s="204">
      <c r="A24" s="227">
        <f>IF(B24="","",COUNTA($B$5:B24))</f>
        <v/>
      </c>
      <c r="B24" s="288" t="n">
        <v>46266</v>
      </c>
      <c r="C24" s="241" t="inlineStr">
        <is>
          <t>备用</t>
        </is>
      </c>
      <c r="D24" s="241" t="inlineStr">
        <is>
          <t>供应商</t>
        </is>
      </c>
      <c r="E24" s="289" t="n"/>
      <c r="F24" s="290" t="n"/>
      <c r="G24" s="290" t="n">
        <v>5000</v>
      </c>
      <c r="H24" s="291">
        <f>IFERROR(VLOOKUP($C24,$C$5:$H$18,6,0)+SUMIF($C$19:$C24,$C24,$F$19:$F24)-SUMIF($C$19:$C24,$C24,$G$19:$G24),"")</f>
        <v/>
      </c>
      <c r="I24" s="290" t="n"/>
      <c r="J24" s="241" t="n"/>
      <c r="K24" s="241" t="inlineStr">
        <is>
          <t>羊奶供货商</t>
        </is>
      </c>
      <c r="L24" s="292" t="n"/>
      <c r="M24" s="235">
        <f>IF($B24="","",--TEXT($B24,"yyyymm"))</f>
        <v/>
      </c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42" t="n"/>
      <c r="Y24" s="42" t="n"/>
      <c r="Z24" s="42" t="n"/>
    </row>
    <row r="25" ht="19" customFormat="1" customHeight="1" s="204">
      <c r="A25" s="227">
        <f>IF(B25="","",COUNTA($B$5:B25))</f>
        <v/>
      </c>
      <c r="B25" s="288" t="n">
        <v>46266</v>
      </c>
      <c r="C25" s="241" t="inlineStr">
        <is>
          <t>备用1</t>
        </is>
      </c>
      <c r="D25" s="241" t="inlineStr">
        <is>
          <t>伙食费</t>
        </is>
      </c>
      <c r="E25" s="289" t="n"/>
      <c r="F25" s="290" t="n"/>
      <c r="G25" s="290" t="n">
        <v>200</v>
      </c>
      <c r="H25" s="291">
        <f>IFERROR(VLOOKUP($C25,$C$5:$H$18,6,0)+SUMIF($C$19:$C25,$C25,$F$19:$F25)-SUMIF($C$19:$C25,$C25,$G$19:$G25),"")</f>
        <v/>
      </c>
      <c r="I25" s="290" t="n"/>
      <c r="J25" s="241" t="n"/>
      <c r="K25" s="241" t="n"/>
      <c r="L25" s="292" t="n"/>
      <c r="M25" s="235">
        <f>IF($B25="","",--TEXT($B25,"yyyymm"))</f>
        <v/>
      </c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42" t="n"/>
      <c r="Y25" s="42" t="n"/>
      <c r="Z25" s="42" t="n"/>
    </row>
    <row r="26" ht="19" customFormat="1" customHeight="1" s="204">
      <c r="A26" s="227">
        <f>IF(B26="","",COUNTA($B$5:B26))</f>
        <v/>
      </c>
      <c r="B26" s="288" t="n">
        <v>46266</v>
      </c>
      <c r="C26" s="241" t="inlineStr">
        <is>
          <t>备用2</t>
        </is>
      </c>
      <c r="D26" s="241" t="inlineStr">
        <is>
          <t>办公费</t>
        </is>
      </c>
      <c r="E26" s="289" t="n"/>
      <c r="F26" s="290" t="n"/>
      <c r="G26" s="290" t="n">
        <v>10</v>
      </c>
      <c r="H26" s="291">
        <f>IFERROR(VLOOKUP($C26,$C$5:$H$18,6,0)+SUMIF($C$19:$C26,$C26,$F$19:$F26)-SUMIF($C$19:$C26,$C26,$G$19:$G26),"")</f>
        <v/>
      </c>
      <c r="I26" s="290" t="n"/>
      <c r="J26" s="241" t="n"/>
      <c r="K26" s="241" t="n"/>
      <c r="L26" s="292" t="n"/>
      <c r="M26" s="235">
        <f>IF($B26="","",--TEXT($B26,"yyyymm"))</f>
        <v/>
      </c>
      <c r="N26" s="0" t="n"/>
      <c r="O26" s="0" t="n"/>
      <c r="P26" s="0" t="n"/>
      <c r="Q26" s="0" t="n"/>
      <c r="R26" s="0" t="n"/>
      <c r="S26" s="0" t="n"/>
      <c r="T26" s="0" t="n"/>
      <c r="U26" s="0" t="n"/>
      <c r="V26" s="0" t="n"/>
      <c r="W26" s="0" t="n"/>
      <c r="X26" s="42" t="n"/>
      <c r="Y26" s="42" t="n"/>
      <c r="Z26" s="42" t="n"/>
    </row>
    <row r="27" ht="19" customFormat="1" customHeight="1" s="204">
      <c r="A27" s="227">
        <f>IF(B27="","",COUNTA($B$5:B27))</f>
        <v/>
      </c>
      <c r="B27" s="288" t="n">
        <v>46266</v>
      </c>
      <c r="C27" s="241" t="inlineStr">
        <is>
          <t>备用3</t>
        </is>
      </c>
      <c r="D27" s="241" t="inlineStr">
        <is>
          <t>车辆费用</t>
        </is>
      </c>
      <c r="E27" s="289" t="n"/>
      <c r="F27" s="290" t="n"/>
      <c r="G27" s="290" t="n">
        <v>50</v>
      </c>
      <c r="H27" s="291">
        <f>IFERROR(VLOOKUP($C27,$C$5:$H$18,6,0)+SUMIF($C$19:$C27,$C27,$F$19:$F27)-SUMIF($C$19:$C27,$C27,$G$19:$G27),"")</f>
        <v/>
      </c>
      <c r="I27" s="290" t="n"/>
      <c r="J27" s="241" t="n"/>
      <c r="K27" s="241" t="n"/>
      <c r="L27" s="292" t="n"/>
      <c r="M27" s="235">
        <f>IF($B27="","",--TEXT($B27,"yyyymm"))</f>
        <v/>
      </c>
      <c r="N27" s="0" t="n"/>
      <c r="O27" s="0" t="n"/>
      <c r="P27" s="0" t="n"/>
      <c r="Q27" s="0" t="n"/>
      <c r="R27" s="0" t="n"/>
      <c r="S27" s="0" t="n"/>
      <c r="T27" s="0" t="n"/>
      <c r="U27" s="0" t="n"/>
      <c r="V27" s="0" t="n"/>
      <c r="W27" s="0" t="n"/>
      <c r="X27" s="42" t="n"/>
      <c r="Y27" s="42" t="n"/>
      <c r="Z27" s="42" t="n"/>
    </row>
    <row r="28" ht="19" customFormat="1" customHeight="1" s="204">
      <c r="A28" s="227">
        <f>IF(B28="","",COUNTA($B$5:B28))</f>
        <v/>
      </c>
      <c r="B28" s="288" t="n">
        <v>46266</v>
      </c>
      <c r="C28" s="241" t="inlineStr">
        <is>
          <t>备用4</t>
        </is>
      </c>
      <c r="D28" s="241" t="n"/>
      <c r="E28" s="289" t="n"/>
      <c r="F28" s="290" t="n">
        <v>2100</v>
      </c>
      <c r="G28" s="290" t="n"/>
      <c r="H28" s="291">
        <f>IFERROR(VLOOKUP($C28,$C$5:$H$18,6,0)+SUMIF($C$19:$C28,$C28,$F$19:$F28)-SUMIF($C$19:$C28,$C28,$G$19:$G28),"")</f>
        <v/>
      </c>
      <c r="I28" s="290" t="n"/>
      <c r="J28" s="241" t="n"/>
      <c r="K28" s="241" t="n"/>
      <c r="L28" s="292" t="n"/>
      <c r="M28" s="235">
        <f>IF($B28="","",--TEXT($B28,"yyyymm"))</f>
        <v/>
      </c>
      <c r="N28" s="0" t="n"/>
      <c r="O28" s="0" t="n"/>
      <c r="P28" s="0" t="n"/>
      <c r="Q28" s="0" t="n"/>
      <c r="R28" s="0" t="n"/>
      <c r="S28" s="0" t="n"/>
      <c r="T28" s="0" t="n"/>
      <c r="U28" s="0" t="n"/>
      <c r="V28" s="0" t="n"/>
      <c r="W28" s="0" t="n"/>
      <c r="X28" s="42" t="n"/>
      <c r="Y28" s="42" t="n"/>
      <c r="Z28" s="42" t="n"/>
    </row>
    <row r="29" ht="20" customFormat="1" customHeight="1" s="204">
      <c r="A29" s="227">
        <f>IF(B29="","",COUNTA($B$5:B29))</f>
        <v/>
      </c>
      <c r="B29" s="288" t="n">
        <v>46266</v>
      </c>
      <c r="C29" s="241" t="inlineStr">
        <is>
          <t>备用5</t>
        </is>
      </c>
      <c r="D29" s="241" t="inlineStr">
        <is>
          <t>租赁费</t>
        </is>
      </c>
      <c r="E29" s="289" t="n"/>
      <c r="F29" s="290" t="n"/>
      <c r="G29" s="290" t="n">
        <v>2000</v>
      </c>
      <c r="H29" s="291">
        <f>IFERROR(VLOOKUP($C29,$C$5:$H$18,6,0)+SUMIF($C$19:$C29,$C29,$F$19:$F29)-SUMIF($C$19:$C29,$C29,$G$19:$G29),"")</f>
        <v/>
      </c>
      <c r="I29" s="290" t="n"/>
      <c r="J29" s="241" t="n"/>
      <c r="K29" s="241" t="n"/>
      <c r="L29" s="292" t="n"/>
      <c r="M29" s="235">
        <f>IF($B29="","",--TEXT($B29,"yyyymm"))</f>
        <v/>
      </c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42" t="n"/>
      <c r="Y29" s="42" t="n"/>
      <c r="Z29" s="42" t="n"/>
    </row>
    <row r="30" ht="23" customFormat="1" customHeight="1" s="204">
      <c r="A30" s="227">
        <f>IF(B30="","",COUNTA($B$5:B30))</f>
        <v/>
      </c>
      <c r="B30" s="288" t="n">
        <v>46266</v>
      </c>
      <c r="C30" s="241" t="inlineStr">
        <is>
          <t>备用6</t>
        </is>
      </c>
      <c r="D30" s="241" t="inlineStr">
        <is>
          <t>伙食费</t>
        </is>
      </c>
      <c r="E30" s="289" t="n"/>
      <c r="F30" s="290" t="n"/>
      <c r="G30" s="290" t="n">
        <v>200</v>
      </c>
      <c r="H30" s="291">
        <f>IFERROR(VLOOKUP($C30,$C$5:$H$18,6,0)+SUMIF($C$19:$C30,$C30,$F$19:$F30)-SUMIF($C$19:$C30,$C30,$G$19:$G30),"")</f>
        <v/>
      </c>
      <c r="I30" s="290" t="n"/>
      <c r="J30" s="241" t="n"/>
      <c r="K30" s="241" t="n"/>
      <c r="L30" s="292" t="n"/>
      <c r="M30" s="235">
        <f>IF($B30="","",--TEXT($B30,"yyyymm"))</f>
        <v/>
      </c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42" t="n"/>
      <c r="Y30" s="42" t="n"/>
      <c r="Z30" s="42" t="n"/>
    </row>
    <row r="31" ht="23" customFormat="1" customHeight="1" s="204">
      <c r="A31" s="227">
        <f>IF(B31="","",COUNTA($B$5:B31))</f>
        <v/>
      </c>
      <c r="B31" s="288" t="n">
        <v>46266</v>
      </c>
      <c r="C31" s="241" t="inlineStr">
        <is>
          <t>备用7</t>
        </is>
      </c>
      <c r="D31" s="241" t="inlineStr">
        <is>
          <t>差旅费</t>
        </is>
      </c>
      <c r="E31" s="289" t="n"/>
      <c r="F31" s="290" t="n"/>
      <c r="G31" s="290" t="n">
        <v>500</v>
      </c>
      <c r="H31" s="291">
        <f>IFERROR(VLOOKUP($C31,$C$5:$H$18,6,0)+SUMIF($C$19:$C31,$C31,$F$19:$F31)-SUMIF($C$19:$C31,$C31,$G$19:$G31),"")</f>
        <v/>
      </c>
      <c r="I31" s="290" t="n"/>
      <c r="J31" s="241" t="n"/>
      <c r="K31" s="241" t="n"/>
      <c r="L31" s="292" t="n"/>
      <c r="M31" s="235">
        <f>IF($B31="","",--TEXT($B31,"yyyymm"))</f>
        <v/>
      </c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42" t="n"/>
      <c r="Y31" s="42" t="n"/>
      <c r="Z31" s="42" t="n"/>
    </row>
    <row r="32" ht="23" customFormat="1" customHeight="1" s="204">
      <c r="A32" s="227">
        <f>IF(B32="","",COUNTA($B$5:B32))</f>
        <v/>
      </c>
      <c r="B32" s="288" t="n">
        <v>46266</v>
      </c>
      <c r="C32" s="241" t="inlineStr">
        <is>
          <t>备用8</t>
        </is>
      </c>
      <c r="D32" s="241" t="inlineStr">
        <is>
          <t>供应商</t>
        </is>
      </c>
      <c r="E32" s="289" t="n"/>
      <c r="F32" s="290" t="n"/>
      <c r="G32" s="290" t="n">
        <v>1000</v>
      </c>
      <c r="H32" s="291">
        <f>IFERROR(VLOOKUP($C32,$C$5:$H$18,6,0)+SUMIF($C$19:$C32,$C32,$F$19:$F32)-SUMIF($C$19:$C32,$C32,$G$19:$G32),"")</f>
        <v/>
      </c>
      <c r="I32" s="290" t="n"/>
      <c r="J32" s="241" t="n"/>
      <c r="K32" s="241" t="n"/>
      <c r="L32" s="292" t="n"/>
      <c r="M32" s="235">
        <f>IF($B32="","",--TEXT($B32,"yyyymm"))</f>
        <v/>
      </c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42" t="n"/>
      <c r="Y32" s="42" t="n"/>
      <c r="Z32" s="42" t="n"/>
    </row>
    <row r="33" ht="23" customFormat="1" customHeight="1" s="204">
      <c r="A33" s="227">
        <f>IF(B33="","",COUNTA($B$5:B33))</f>
        <v/>
      </c>
      <c r="B33" s="288" t="n">
        <v>46266</v>
      </c>
      <c r="C33" s="241" t="inlineStr">
        <is>
          <t>现金</t>
        </is>
      </c>
      <c r="D33" s="241" t="inlineStr">
        <is>
          <t>业务招待费</t>
        </is>
      </c>
      <c r="E33" s="289" t="n"/>
      <c r="F33" s="290" t="n"/>
      <c r="G33" s="290" t="n">
        <v>200</v>
      </c>
      <c r="H33" s="291">
        <f>IFERROR(VLOOKUP($C33,$C$5:$H$18,6,0)+SUMIF($C$19:$C33,$C33,$F$19:$F33)-SUMIF($C$19:$C33,$C33,$G$19:$G33),"")</f>
        <v/>
      </c>
      <c r="I33" s="290" t="n"/>
      <c r="J33" s="241" t="n"/>
      <c r="K33" s="241" t="n"/>
      <c r="L33" s="292" t="n"/>
      <c r="M33" s="235">
        <f>IF($B33="","",--TEXT($B33,"yyyymm"))</f>
        <v/>
      </c>
      <c r="N33" s="0" t="n"/>
      <c r="O33" s="0" t="n"/>
      <c r="P33" s="0" t="n"/>
      <c r="Q33" s="0" t="n"/>
      <c r="R33" s="0" t="n"/>
      <c r="S33" s="0" t="n"/>
      <c r="T33" s="0" t="n"/>
      <c r="U33" s="0" t="n"/>
      <c r="V33" s="0" t="n"/>
      <c r="W33" s="0" t="n"/>
      <c r="X33" s="42" t="n"/>
      <c r="Y33" s="42" t="n"/>
      <c r="Z33" s="42" t="n"/>
    </row>
    <row r="34" ht="23" customFormat="1" customHeight="1" s="204">
      <c r="A34" s="227">
        <f>IF(B34="","",COUNTA($B$5:B34))</f>
        <v/>
      </c>
      <c r="B34" s="288" t="n">
        <v>46266</v>
      </c>
      <c r="C34" s="241" t="inlineStr">
        <is>
          <t>微信</t>
        </is>
      </c>
      <c r="D34" s="241" t="inlineStr">
        <is>
          <t>车辆费用</t>
        </is>
      </c>
      <c r="E34" s="289" t="n"/>
      <c r="F34" s="290" t="n"/>
      <c r="G34" s="290" t="n">
        <v>500</v>
      </c>
      <c r="H34" s="291">
        <f>IFERROR(VLOOKUP($C34,$C$5:$H$18,6,0)+SUMIF($C$19:$C34,$C34,$F$19:$F34)-SUMIF($C$19:$C34,$C34,$G$19:$G34),"")</f>
        <v/>
      </c>
      <c r="I34" s="290" t="n"/>
      <c r="J34" s="241" t="n"/>
      <c r="K34" s="241" t="n"/>
      <c r="L34" s="292" t="n"/>
      <c r="M34" s="235">
        <f>IF($B34="","",--TEXT($B34,"yyyymm"))</f>
        <v/>
      </c>
      <c r="N34" s="0" t="n"/>
      <c r="O34" s="0" t="n"/>
      <c r="P34" s="0" t="n"/>
      <c r="Q34" s="0" t="n"/>
      <c r="R34" s="0" t="n"/>
      <c r="S34" s="0" t="n"/>
      <c r="T34" s="0" t="n"/>
      <c r="U34" s="0" t="n"/>
      <c r="V34" s="0" t="n"/>
      <c r="W34" s="0" t="n"/>
      <c r="X34" s="42" t="n"/>
      <c r="Y34" s="42" t="n"/>
      <c r="Z34" s="42" t="n"/>
    </row>
    <row r="35" ht="23" customFormat="1" customHeight="1" s="204">
      <c r="A35" s="227">
        <f>IF(B35="","",COUNTA($B$5:B35))</f>
        <v/>
      </c>
      <c r="B35" s="288" t="n">
        <v>46266</v>
      </c>
      <c r="C35" s="241" t="inlineStr">
        <is>
          <t>支付宝</t>
        </is>
      </c>
      <c r="D35" s="241" t="inlineStr">
        <is>
          <t>伙食费</t>
        </is>
      </c>
      <c r="E35" s="289" t="n"/>
      <c r="F35" s="290" t="n"/>
      <c r="G35" s="290" t="n">
        <v>500</v>
      </c>
      <c r="H35" s="291">
        <f>IFERROR(VLOOKUP($C35,$C$5:$H$18,6,0)+SUMIF($C$19:$C35,$C35,$F$19:$F35)-SUMIF($C$19:$C35,$C35,$G$19:$G35),"")</f>
        <v/>
      </c>
      <c r="I35" s="290" t="n"/>
      <c r="J35" s="241" t="n"/>
      <c r="K35" s="241" t="n"/>
      <c r="L35" s="292" t="n"/>
      <c r="M35" s="235">
        <f>IF($B35="","",--TEXT($B35,"yyyymm"))</f>
        <v/>
      </c>
      <c r="N35" s="0" t="n"/>
      <c r="O35" s="0" t="n"/>
      <c r="P35" s="0" t="n"/>
      <c r="Q35" s="0" t="n"/>
      <c r="R35" s="0" t="n"/>
      <c r="S35" s="0" t="n"/>
      <c r="T35" s="0" t="n"/>
      <c r="U35" s="0" t="n"/>
      <c r="V35" s="0" t="n"/>
      <c r="W35" s="0" t="n"/>
      <c r="X35" s="42" t="n"/>
      <c r="Y35" s="42" t="n"/>
      <c r="Z35" s="42" t="n"/>
    </row>
    <row r="36" ht="23" customFormat="1" customHeight="1" s="204">
      <c r="A36" s="227">
        <f>IF(B36="","",COUNTA($B$5:B36))</f>
        <v/>
      </c>
      <c r="B36" s="288" t="n">
        <v>46266</v>
      </c>
      <c r="C36" s="241" t="inlineStr">
        <is>
          <t>杭州</t>
        </is>
      </c>
      <c r="D36" s="241" t="n"/>
      <c r="E36" s="289" t="n"/>
      <c r="F36" s="290" t="n">
        <v>5000</v>
      </c>
      <c r="G36" s="290" t="n"/>
      <c r="H36" s="291">
        <f>IFERROR(VLOOKUP($C36,$C$5:$H$18,6,0)+SUMIF($C$19:$C36,$C36,$F$19:$F36)-SUMIF($C$19:$C36,$C36,$G$19:$G36),"")</f>
        <v/>
      </c>
      <c r="I36" s="290" t="n"/>
      <c r="J36" s="241" t="n"/>
      <c r="K36" s="241" t="n"/>
      <c r="L36" s="292" t="n"/>
      <c r="M36" s="235">
        <f>IF($B36="","",--TEXT($B36,"yyyymm"))</f>
        <v/>
      </c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42" t="n"/>
      <c r="Y36" s="42" t="n"/>
      <c r="Z36" s="42" t="n"/>
    </row>
    <row r="37" ht="23" customFormat="1" customHeight="1" s="204">
      <c r="A37" s="227">
        <f>IF(B37="","",COUNTA($B$5:B37))</f>
        <v/>
      </c>
      <c r="B37" s="288" t="n">
        <v>46266</v>
      </c>
      <c r="C37" s="241" t="inlineStr">
        <is>
          <t>农商</t>
        </is>
      </c>
      <c r="D37" s="241" t="n"/>
      <c r="E37" s="289" t="n"/>
      <c r="F37" s="290" t="n">
        <v>500</v>
      </c>
      <c r="G37" s="290" t="n"/>
      <c r="H37" s="291">
        <f>IFERROR(VLOOKUP($C37,$C$5:$H$18,6,0)+SUMIF($C$19:$C37,$C37,$F$19:$F37)-SUMIF($C$19:$C37,$C37,$G$19:$G37),"")</f>
        <v/>
      </c>
      <c r="I37" s="290" t="n"/>
      <c r="J37" s="241" t="n"/>
      <c r="K37" s="241" t="n"/>
      <c r="L37" s="292" t="n"/>
      <c r="M37" s="235">
        <f>IF($B37="","",--TEXT($B37,"yyyymm"))</f>
        <v/>
      </c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42" t="n"/>
      <c r="Y37" s="42" t="n"/>
      <c r="Z37" s="42" t="n"/>
    </row>
    <row r="38" ht="23" customFormat="1" customHeight="1" s="204">
      <c r="A38" s="227">
        <f>IF(B38="","",COUNTA($B$5:B38))</f>
        <v/>
      </c>
      <c r="B38" s="288" t="n">
        <v>46266</v>
      </c>
      <c r="C38" s="241" t="inlineStr">
        <is>
          <t>备用</t>
        </is>
      </c>
      <c r="D38" s="241" t="inlineStr">
        <is>
          <t>电费</t>
        </is>
      </c>
      <c r="E38" s="289" t="n"/>
      <c r="F38" s="290" t="n"/>
      <c r="G38" s="290" t="n">
        <v>500</v>
      </c>
      <c r="H38" s="291">
        <f>IFERROR(VLOOKUP($C38,$C$5:$H$18,6,0)+SUMIF($C$19:$C38,$C38,$F$19:$F38)-SUMIF($C$19:$C38,$C38,$G$19:$G38),"")</f>
        <v/>
      </c>
      <c r="I38" s="290" t="n"/>
      <c r="J38" s="241" t="n"/>
      <c r="K38" s="241" t="n"/>
      <c r="L38" s="292" t="n"/>
      <c r="M38" s="235">
        <f>IF($B38="","",--TEXT($B38,"yyyymm"))</f>
        <v/>
      </c>
      <c r="N38" s="0" t="n"/>
      <c r="O38" s="0" t="n"/>
      <c r="P38" s="0" t="n"/>
      <c r="Q38" s="0" t="n"/>
      <c r="R38" s="0" t="n"/>
      <c r="S38" s="0" t="n"/>
      <c r="T38" s="0" t="n"/>
      <c r="U38" s="0" t="n"/>
      <c r="V38" s="0" t="n"/>
      <c r="W38" s="0" t="n"/>
      <c r="X38" s="42" t="n"/>
      <c r="Y38" s="42" t="n"/>
      <c r="Z38" s="42" t="n"/>
    </row>
    <row r="39" ht="23" customFormat="1" customHeight="1" s="204">
      <c r="A39" s="227">
        <f>IF(B39="","",COUNTA($B$5:B39))</f>
        <v/>
      </c>
      <c r="B39" s="288" t="n">
        <v>46266</v>
      </c>
      <c r="C39" s="241" t="inlineStr">
        <is>
          <t>备用1</t>
        </is>
      </c>
      <c r="D39" s="241" t="n"/>
      <c r="E39" s="289" t="n"/>
      <c r="F39" s="290" t="n">
        <v>10000</v>
      </c>
      <c r="G39" s="290" t="n"/>
      <c r="H39" s="291">
        <f>IFERROR(VLOOKUP($C39,$C$5:$H$18,6,0)+SUMIF($C$19:$C39,$C39,$F$19:$F39)-SUMIF($C$19:$C39,$C39,$G$19:$G39),"")</f>
        <v/>
      </c>
      <c r="I39" s="290" t="n"/>
      <c r="J39" s="241" t="n"/>
      <c r="K39" s="241" t="n"/>
      <c r="L39" s="292" t="n"/>
      <c r="M39" s="235">
        <f>IF($B39="","",--TEXT($B39,"yyyymm"))</f>
        <v/>
      </c>
      <c r="N39" s="0" t="n"/>
      <c r="O39" s="0" t="n"/>
      <c r="P39" s="0" t="n"/>
      <c r="Q39" s="0" t="n"/>
      <c r="R39" s="0" t="n"/>
      <c r="S39" s="0" t="n"/>
      <c r="T39" s="0" t="n"/>
      <c r="U39" s="0" t="n"/>
      <c r="V39" s="0" t="n"/>
      <c r="W39" s="0" t="n"/>
      <c r="X39" s="42" t="n"/>
      <c r="Y39" s="42" t="n"/>
      <c r="Z39" s="42" t="n"/>
    </row>
    <row r="40" ht="23" customFormat="1" customHeight="1" s="204">
      <c r="A40" s="227">
        <f>IF(B40="","",COUNTA($B$5:B40))</f>
        <v/>
      </c>
      <c r="B40" s="288" t="n">
        <v>46266</v>
      </c>
      <c r="C40" s="241" t="inlineStr">
        <is>
          <t>备用2</t>
        </is>
      </c>
      <c r="D40" s="241" t="n"/>
      <c r="E40" s="289" t="inlineStr">
        <is>
          <t>工行转民生</t>
        </is>
      </c>
      <c r="F40" s="290" t="n">
        <v>1000</v>
      </c>
      <c r="G40" s="290" t="n"/>
      <c r="H40" s="291">
        <f>IFERROR(VLOOKUP($C40,$C$5:$H$18,6,0)+SUMIF($C$19:$C40,$C40,$F$19:$F40)-SUMIF($C$19:$C40,$C40,$G$19:$G40),"")</f>
        <v/>
      </c>
      <c r="I40" s="290" t="n"/>
      <c r="J40" s="241" t="n"/>
      <c r="K40" s="241" t="n"/>
      <c r="L40" s="292" t="n"/>
      <c r="M40" s="235">
        <f>IF($B40="","",--TEXT($B40,"yyyymm"))</f>
        <v/>
      </c>
      <c r="N40" s="0" t="n"/>
      <c r="O40" s="0" t="n"/>
      <c r="P40" s="0" t="n"/>
      <c r="Q40" s="0" t="n"/>
      <c r="R40" s="0" t="n"/>
      <c r="S40" s="0" t="n"/>
      <c r="T40" s="0" t="n"/>
      <c r="U40" s="0" t="n"/>
      <c r="V40" s="0" t="n"/>
      <c r="W40" s="0" t="n"/>
      <c r="X40" s="42" t="n"/>
      <c r="Y40" s="42" t="n"/>
      <c r="Z40" s="42" t="n"/>
    </row>
    <row r="41" ht="23" customFormat="1" customHeight="1" s="204">
      <c r="A41" s="227">
        <f>IF(B41="","",COUNTA($B$5:B41))</f>
        <v/>
      </c>
      <c r="B41" s="288" t="n">
        <v>46266</v>
      </c>
      <c r="C41" s="241" t="inlineStr">
        <is>
          <t>备用3</t>
        </is>
      </c>
      <c r="D41" s="241" t="n"/>
      <c r="E41" s="289" t="inlineStr">
        <is>
          <t>工行转民生</t>
        </is>
      </c>
      <c r="F41" s="290" t="n">
        <v>-1000</v>
      </c>
      <c r="G41" s="290" t="n"/>
      <c r="H41" s="291">
        <f>IFERROR(VLOOKUP($C41,$C$5:$H$18,6,0)+SUMIF($C$19:$C41,$C41,$F$19:$F41)-SUMIF($C$19:$C41,$C41,$G$19:$G41),"")</f>
        <v/>
      </c>
      <c r="I41" s="290" t="n"/>
      <c r="J41" s="241" t="n"/>
      <c r="K41" s="241" t="n"/>
      <c r="L41" s="292" t="n"/>
      <c r="M41" s="235">
        <f>IF($B41="","",--TEXT($B41,"yyyymm"))</f>
        <v/>
      </c>
      <c r="N41" s="0" t="n"/>
      <c r="O41" s="0" t="n"/>
      <c r="P41" s="0" t="n"/>
      <c r="Q41" s="0" t="n"/>
      <c r="R41" s="0" t="n"/>
      <c r="S41" s="0" t="n"/>
      <c r="T41" s="0" t="n"/>
      <c r="U41" s="0" t="n"/>
      <c r="V41" s="0" t="n"/>
      <c r="W41" s="0" t="n"/>
      <c r="X41" s="42" t="n"/>
      <c r="Y41" s="42" t="n"/>
      <c r="Z41" s="42" t="n"/>
    </row>
    <row r="42" ht="23" customFormat="1" customHeight="1" s="204">
      <c r="A42" s="227">
        <f>IF(B42="","",COUNTA($B$5:B42))</f>
        <v/>
      </c>
      <c r="B42" s="288" t="n"/>
      <c r="C42" s="241" t="n"/>
      <c r="D42" s="241" t="n"/>
      <c r="E42" s="289" t="n"/>
      <c r="F42" s="290" t="n"/>
      <c r="G42" s="290" t="n"/>
      <c r="H42" s="291">
        <f>IFERROR(VLOOKUP($C42,$C$5:$H$18,6,0)+SUMIF($C$19:$C42,$C42,$F$19:$F42)-SUMIF($C$19:$C42,$C42,$G$19:$G42),"")</f>
        <v/>
      </c>
      <c r="I42" s="290" t="n"/>
      <c r="J42" s="241" t="n"/>
      <c r="K42" s="241" t="n"/>
      <c r="L42" s="292" t="n"/>
      <c r="M42" s="235">
        <f>IF($B42="","",--TEXT($B42,"yyyymm"))</f>
        <v/>
      </c>
      <c r="N42" s="0" t="n"/>
      <c r="O42" s="0" t="n"/>
      <c r="P42" s="0" t="n"/>
      <c r="Q42" s="0" t="n"/>
      <c r="R42" s="0" t="n"/>
      <c r="S42" s="0" t="n"/>
      <c r="T42" s="0" t="n"/>
      <c r="U42" s="0" t="n"/>
      <c r="V42" s="0" t="n"/>
      <c r="W42" s="0" t="n"/>
      <c r="X42" s="42" t="n"/>
      <c r="Y42" s="42" t="n"/>
      <c r="Z42" s="42" t="n"/>
    </row>
    <row r="43" ht="23" customFormat="1" customHeight="1" s="204">
      <c r="A43" s="227">
        <f>IF(B43="","",COUNTA($B$5:B43))</f>
        <v/>
      </c>
      <c r="B43" s="288" t="n"/>
      <c r="C43" s="241" t="n"/>
      <c r="D43" s="241" t="n"/>
      <c r="E43" s="289" t="n"/>
      <c r="F43" s="290" t="n"/>
      <c r="G43" s="290" t="n"/>
      <c r="H43" s="291">
        <f>IFERROR(VLOOKUP($C43,$C$5:$H$18,6,0)+SUMIF($C$19:$C43,$C43,$F$19:$F43)-SUMIF($C$19:$C43,$C43,$G$19:$G43),"")</f>
        <v/>
      </c>
      <c r="I43" s="290" t="n"/>
      <c r="J43" s="241" t="n"/>
      <c r="K43" s="241" t="n"/>
      <c r="L43" s="292" t="n"/>
      <c r="M43" s="235">
        <f>IF($B43="","",--TEXT($B43,"yyyymm"))</f>
        <v/>
      </c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42" t="n"/>
      <c r="Y43" s="42" t="n"/>
      <c r="Z43" s="42" t="n"/>
    </row>
    <row r="44" ht="23" customFormat="1" customHeight="1" s="204">
      <c r="A44" s="227">
        <f>IF(B44="","",COUNTA($B$5:B44))</f>
        <v/>
      </c>
      <c r="B44" s="288" t="n"/>
      <c r="C44" s="241" t="n"/>
      <c r="D44" s="241" t="n"/>
      <c r="E44" s="289" t="n"/>
      <c r="F44" s="290" t="n"/>
      <c r="G44" s="290" t="n"/>
      <c r="H44" s="291">
        <f>IFERROR(VLOOKUP($C44,$C$5:$H$18,6,0)+SUMIF($C$19:$C44,$C44,$F$19:$F44)-SUMIF($C$19:$C44,$C44,$G$19:$G44),"")</f>
        <v/>
      </c>
      <c r="I44" s="290" t="n"/>
      <c r="J44" s="241" t="n"/>
      <c r="K44" s="241" t="n"/>
      <c r="L44" s="292" t="n"/>
      <c r="M44" s="235">
        <f>IF($B44="","",--TEXT($B44,"yyyymm"))</f>
        <v/>
      </c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42" t="n"/>
      <c r="Y44" s="42" t="n"/>
      <c r="Z44" s="42" t="n"/>
    </row>
    <row r="45" ht="23" customFormat="1" customHeight="1" s="204">
      <c r="A45" s="227">
        <f>IF(B45="","",COUNTA($B$5:B45))</f>
        <v/>
      </c>
      <c r="B45" s="288" t="n"/>
      <c r="C45" s="241" t="n"/>
      <c r="D45" s="241" t="n"/>
      <c r="E45" s="289" t="n"/>
      <c r="F45" s="290" t="n"/>
      <c r="G45" s="290" t="n"/>
      <c r="H45" s="291">
        <f>IFERROR(VLOOKUP($C45,$C$5:$H$18,6,0)+SUMIF($C$19:$C45,$C45,$F$19:$F45)-SUMIF($C$19:$C45,$C45,$G$19:$G45),"")</f>
        <v/>
      </c>
      <c r="I45" s="290" t="n"/>
      <c r="J45" s="241" t="n"/>
      <c r="K45" s="241" t="n"/>
      <c r="L45" s="292" t="n"/>
      <c r="M45" s="235">
        <f>IF($B45="","",--TEXT($B45,"yyyymm"))</f>
        <v/>
      </c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42" t="n"/>
      <c r="Y45" s="42" t="n"/>
      <c r="Z45" s="42" t="n"/>
    </row>
    <row r="46" ht="23" customFormat="1" customHeight="1" s="204">
      <c r="A46" s="227">
        <f>IF(B46="","",COUNTA($B$5:B46))</f>
        <v/>
      </c>
      <c r="B46" s="288" t="n"/>
      <c r="C46" s="241" t="n"/>
      <c r="D46" s="241" t="n"/>
      <c r="E46" s="289" t="n"/>
      <c r="F46" s="290" t="n"/>
      <c r="G46" s="290" t="n"/>
      <c r="H46" s="291">
        <f>IFERROR(VLOOKUP($C46,$C$5:$H$18,6,0)+SUMIF($C$19:$C46,$C46,$F$19:$F46)-SUMIF($C$19:$C46,$C46,$G$19:$G46),"")</f>
        <v/>
      </c>
      <c r="I46" s="290" t="n"/>
      <c r="J46" s="241" t="n"/>
      <c r="K46" s="241" t="n"/>
      <c r="L46" s="292" t="n"/>
      <c r="M46" s="235">
        <f>IF($B46="","",--TEXT($B46,"yyyymm"))</f>
        <v/>
      </c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42" t="n"/>
      <c r="Y46" s="42" t="n"/>
      <c r="Z46" s="42" t="n"/>
    </row>
    <row r="47" ht="23" customFormat="1" customHeight="1" s="204">
      <c r="A47" s="227">
        <f>IF(B47="","",COUNTA($B$5:B47))</f>
        <v/>
      </c>
      <c r="B47" s="288" t="n"/>
      <c r="C47" s="241" t="n"/>
      <c r="D47" s="241" t="n"/>
      <c r="E47" s="289" t="n"/>
      <c r="F47" s="290" t="n"/>
      <c r="G47" s="290" t="n"/>
      <c r="H47" s="291">
        <f>IFERROR(VLOOKUP($C47,$C$5:$H$18,6,0)+SUMIF($C$19:$C47,$C47,$F$19:$F47)-SUMIF($C$19:$C47,$C47,$G$19:$G47),"")</f>
        <v/>
      </c>
      <c r="I47" s="290" t="n"/>
      <c r="J47" s="241" t="n"/>
      <c r="K47" s="241" t="n"/>
      <c r="L47" s="292" t="n"/>
      <c r="M47" s="235">
        <f>IF($B47="","",--TEXT($B47,"yyyymm"))</f>
        <v/>
      </c>
      <c r="N47" s="0" t="n"/>
      <c r="O47" s="0" t="n"/>
      <c r="P47" s="0" t="n"/>
      <c r="Q47" s="0" t="n"/>
      <c r="R47" s="0" t="n"/>
      <c r="S47" s="0" t="n"/>
      <c r="T47" s="0" t="n"/>
      <c r="U47" s="0" t="n"/>
      <c r="V47" s="0" t="n"/>
      <c r="W47" s="0" t="n"/>
      <c r="X47" s="42" t="n"/>
      <c r="Y47" s="42" t="n"/>
      <c r="Z47" s="42" t="n"/>
    </row>
    <row r="48" ht="23" customFormat="1" customHeight="1" s="204">
      <c r="A48" s="227">
        <f>IF(B48="","",COUNTA($B$5:B48))</f>
        <v/>
      </c>
      <c r="B48" s="288" t="n"/>
      <c r="C48" s="241" t="n"/>
      <c r="D48" s="241" t="n"/>
      <c r="E48" s="289" t="n"/>
      <c r="F48" s="290" t="n"/>
      <c r="G48" s="290" t="n"/>
      <c r="H48" s="291">
        <f>IFERROR(VLOOKUP($C48,$C$5:$H$18,6,0)+SUMIF($C$19:$C48,$C48,$F$19:$F48)-SUMIF($C$19:$C48,$C48,$G$19:$G48),"")</f>
        <v/>
      </c>
      <c r="I48" s="290" t="n"/>
      <c r="J48" s="241" t="n"/>
      <c r="K48" s="241" t="n"/>
      <c r="L48" s="292" t="n"/>
      <c r="M48" s="235">
        <f>IF($B48="","",--TEXT($B48,"yyyymm"))</f>
        <v/>
      </c>
      <c r="N48" s="0" t="n"/>
      <c r="O48" s="0" t="n"/>
      <c r="P48" s="0" t="n"/>
      <c r="Q48" s="0" t="n"/>
      <c r="R48" s="0" t="n"/>
      <c r="S48" s="0" t="n"/>
      <c r="T48" s="0" t="n"/>
      <c r="U48" s="0" t="n"/>
      <c r="V48" s="0" t="n"/>
      <c r="W48" s="0" t="n"/>
      <c r="X48" s="42" t="n"/>
      <c r="Y48" s="42" t="n"/>
      <c r="Z48" s="42" t="n"/>
    </row>
    <row r="49" ht="23" customFormat="1" customHeight="1" s="204">
      <c r="A49" s="227">
        <f>IF(B49="","",COUNTA($B$5:B49))</f>
        <v/>
      </c>
      <c r="B49" s="288" t="n"/>
      <c r="C49" s="241" t="n"/>
      <c r="D49" s="241" t="n"/>
      <c r="E49" s="289" t="n"/>
      <c r="F49" s="290" t="n"/>
      <c r="G49" s="290" t="n"/>
      <c r="H49" s="291">
        <f>IFERROR(VLOOKUP($C49,$C$5:$H$18,6,0)+SUMIF($C$19:$C49,$C49,$F$19:$F49)-SUMIF($C$19:$C49,$C49,$G$19:$G49),"")</f>
        <v/>
      </c>
      <c r="I49" s="290" t="n"/>
      <c r="J49" s="241" t="n"/>
      <c r="K49" s="241" t="n"/>
      <c r="L49" s="292" t="n"/>
      <c r="M49" s="235">
        <f>IF($B49="","",--TEXT($B49,"yyyymm"))</f>
        <v/>
      </c>
      <c r="N49" s="0" t="n"/>
      <c r="O49" s="0" t="n"/>
      <c r="P49" s="0" t="n"/>
      <c r="Q49" s="0" t="n"/>
      <c r="R49" s="0" t="n"/>
      <c r="S49" s="0" t="n"/>
      <c r="T49" s="0" t="n"/>
      <c r="U49" s="0" t="n"/>
      <c r="V49" s="0" t="n"/>
      <c r="W49" s="0" t="n"/>
      <c r="X49" s="42" t="n"/>
      <c r="Y49" s="42" t="n"/>
      <c r="Z49" s="42" t="n"/>
    </row>
    <row r="50" ht="23" customFormat="1" customHeight="1" s="204">
      <c r="A50" s="227">
        <f>IF(B50="","",COUNTA($B$5:B50))</f>
        <v/>
      </c>
      <c r="B50" s="288" t="n"/>
      <c r="C50" s="241" t="n"/>
      <c r="D50" s="241" t="n"/>
      <c r="E50" s="289" t="n"/>
      <c r="F50" s="290" t="n"/>
      <c r="G50" s="290" t="n"/>
      <c r="H50" s="291">
        <f>IFERROR(VLOOKUP($C50,$C$5:$H$18,6,0)+SUMIF($C$19:$C50,$C50,$F$19:$F50)-SUMIF($C$19:$C50,$C50,$G$19:$G50),"")</f>
        <v/>
      </c>
      <c r="I50" s="290" t="n"/>
      <c r="J50" s="241" t="n"/>
      <c r="K50" s="241" t="n"/>
      <c r="L50" s="292" t="n"/>
      <c r="M50" s="235">
        <f>IF($B50="","",--TEXT($B50,"yyyymm"))</f>
        <v/>
      </c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42" t="n"/>
      <c r="Y50" s="42" t="n"/>
      <c r="Z50" s="42" t="n"/>
    </row>
    <row r="51" ht="23" customFormat="1" customHeight="1" s="204">
      <c r="A51" s="227">
        <f>IF(B51="","",COUNTA($B$5:B51))</f>
        <v/>
      </c>
      <c r="B51" s="288" t="n"/>
      <c r="C51" s="241" t="n"/>
      <c r="D51" s="241" t="n"/>
      <c r="E51" s="289" t="n"/>
      <c r="F51" s="290" t="n"/>
      <c r="G51" s="290" t="n"/>
      <c r="H51" s="291">
        <f>IFERROR(VLOOKUP($C51,$C$5:$H$18,6,0)+SUMIF($C$19:$C51,$C51,$F$19:$F51)-SUMIF($C$19:$C51,$C51,$G$19:$G51),"")</f>
        <v/>
      </c>
      <c r="I51" s="290" t="n"/>
      <c r="J51" s="241" t="n"/>
      <c r="K51" s="241" t="n"/>
      <c r="L51" s="292" t="n"/>
      <c r="M51" s="235">
        <f>IF($B51="","",--TEXT($B51,"yyyymm"))</f>
        <v/>
      </c>
      <c r="N51" s="0" t="n"/>
      <c r="O51" s="0" t="n"/>
      <c r="P51" s="0" t="n"/>
      <c r="Q51" s="0" t="n"/>
      <c r="R51" s="0" t="n"/>
      <c r="S51" s="0" t="n"/>
      <c r="T51" s="0" t="n"/>
      <c r="U51" s="0" t="n"/>
      <c r="V51" s="0" t="n"/>
      <c r="W51" s="0" t="n"/>
      <c r="X51" s="42" t="n"/>
      <c r="Y51" s="42" t="n"/>
      <c r="Z51" s="42" t="n"/>
    </row>
    <row r="52" ht="23" customFormat="1" customHeight="1" s="204">
      <c r="A52" s="227">
        <f>IF(B52="","",COUNTA($B$5:B52))</f>
        <v/>
      </c>
      <c r="B52" s="288" t="n"/>
      <c r="C52" s="241" t="n"/>
      <c r="D52" s="241" t="n"/>
      <c r="E52" s="289" t="n"/>
      <c r="F52" s="290" t="n"/>
      <c r="G52" s="290" t="n"/>
      <c r="H52" s="291">
        <f>IFERROR(VLOOKUP($C52,$C$5:$H$18,6,0)+SUMIF($C$19:$C52,$C52,$F$19:$F52)-SUMIF($C$19:$C52,$C52,$G$19:$G52),"")</f>
        <v/>
      </c>
      <c r="I52" s="290" t="n"/>
      <c r="J52" s="241" t="n"/>
      <c r="K52" s="241" t="n"/>
      <c r="L52" s="292" t="n"/>
      <c r="M52" s="235">
        <f>IF($B52="","",--TEXT($B52,"yyyymm"))</f>
        <v/>
      </c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42" t="n"/>
      <c r="Y52" s="42" t="n"/>
      <c r="Z52" s="42" t="n"/>
    </row>
    <row r="53" ht="23" customFormat="1" customHeight="1" s="204">
      <c r="A53" s="227">
        <f>IF(B53="","",COUNTA($B$5:B53))</f>
        <v/>
      </c>
      <c r="B53" s="288" t="n"/>
      <c r="C53" s="241" t="n"/>
      <c r="D53" s="241" t="n"/>
      <c r="E53" s="289" t="n"/>
      <c r="F53" s="290" t="n"/>
      <c r="G53" s="290" t="n"/>
      <c r="H53" s="291">
        <f>IFERROR(VLOOKUP($C53,$C$5:$H$18,6,0)+SUMIF($C$19:$C53,$C53,$F$19:$F53)-SUMIF($C$19:$C53,$C53,$G$19:$G53),"")</f>
        <v/>
      </c>
      <c r="I53" s="290" t="n"/>
      <c r="J53" s="241" t="n"/>
      <c r="K53" s="241" t="n"/>
      <c r="L53" s="292" t="n"/>
      <c r="M53" s="235">
        <f>IF($B53="","",--TEXT($B53,"yyyymm"))</f>
        <v/>
      </c>
      <c r="N53" s="0" t="n"/>
      <c r="O53" s="0" t="n"/>
      <c r="P53" s="0" t="n"/>
      <c r="Q53" s="0" t="n"/>
      <c r="R53" s="0" t="n"/>
      <c r="S53" s="0" t="n"/>
      <c r="T53" s="0" t="n"/>
      <c r="U53" s="0" t="n"/>
      <c r="V53" s="0" t="n"/>
      <c r="W53" s="0" t="n"/>
      <c r="X53" s="42" t="n"/>
      <c r="Y53" s="42" t="n"/>
      <c r="Z53" s="42" t="n"/>
    </row>
    <row r="54" ht="23" customFormat="1" customHeight="1" s="204">
      <c r="A54" s="227">
        <f>IF(B54="","",COUNTA($B$5:B54))</f>
        <v/>
      </c>
      <c r="B54" s="288" t="n"/>
      <c r="C54" s="241" t="n"/>
      <c r="D54" s="241" t="n"/>
      <c r="E54" s="289" t="n"/>
      <c r="F54" s="290" t="n"/>
      <c r="G54" s="290" t="n"/>
      <c r="H54" s="291">
        <f>IFERROR(VLOOKUP($C54,$C$5:$H$18,6,0)+SUMIF($C$19:$C54,$C54,$F$19:$F54)-SUMIF($C$19:$C54,$C54,$G$19:$G54),"")</f>
        <v/>
      </c>
      <c r="I54" s="290" t="n"/>
      <c r="J54" s="241" t="n"/>
      <c r="K54" s="241" t="n"/>
      <c r="L54" s="292" t="n"/>
      <c r="M54" s="235">
        <f>IF($B54="","",--TEXT($B54,"yyyymm"))</f>
        <v/>
      </c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42" t="n"/>
      <c r="Y54" s="42" t="n"/>
      <c r="Z54" s="42" t="n"/>
    </row>
    <row r="55" ht="23" customFormat="1" customHeight="1" s="204">
      <c r="A55" s="227">
        <f>IF(B55="","",COUNTA($B$5:B55))</f>
        <v/>
      </c>
      <c r="B55" s="288" t="n"/>
      <c r="C55" s="241" t="n"/>
      <c r="D55" s="241" t="n"/>
      <c r="E55" s="289" t="n"/>
      <c r="F55" s="290" t="n"/>
      <c r="G55" s="290" t="n"/>
      <c r="H55" s="291">
        <f>IFERROR(VLOOKUP($C55,$C$5:$H$18,6,0)+SUMIF($C$19:$C55,$C55,$F$19:$F55)-SUMIF($C$19:$C55,$C55,$G$19:$G55),"")</f>
        <v/>
      </c>
      <c r="I55" s="290" t="n"/>
      <c r="J55" s="241" t="n"/>
      <c r="K55" s="241" t="n"/>
      <c r="L55" s="292" t="n"/>
      <c r="M55" s="235">
        <f>IF($B55="","",--TEXT($B55,"yyyymm"))</f>
        <v/>
      </c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42" t="n"/>
      <c r="Y55" s="42" t="n"/>
      <c r="Z55" s="42" t="n"/>
    </row>
    <row r="56" ht="23" customFormat="1" customHeight="1" s="204">
      <c r="A56" s="227">
        <f>IF(B56="","",COUNTA($B$5:B56))</f>
        <v/>
      </c>
      <c r="B56" s="288" t="n"/>
      <c r="C56" s="241" t="n"/>
      <c r="D56" s="241" t="n"/>
      <c r="E56" s="289" t="n"/>
      <c r="F56" s="290" t="n"/>
      <c r="G56" s="290" t="n"/>
      <c r="H56" s="291">
        <f>IFERROR(VLOOKUP($C56,$C$5:$H$18,6,0)+SUMIF($C$19:$C56,$C56,$F$19:$F56)-SUMIF($C$19:$C56,$C56,$G$19:$G56),"")</f>
        <v/>
      </c>
      <c r="I56" s="290" t="n"/>
      <c r="J56" s="241" t="n"/>
      <c r="K56" s="241" t="n"/>
      <c r="L56" s="292" t="n"/>
      <c r="M56" s="235">
        <f>IF($B56="","",--TEXT($B56,"yyyymm"))</f>
        <v/>
      </c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42" t="n"/>
      <c r="Y56" s="42" t="n"/>
      <c r="Z56" s="42" t="n"/>
    </row>
    <row r="57" ht="23" customFormat="1" customHeight="1" s="204">
      <c r="A57" s="227">
        <f>IF(B57="","",COUNTA($B$5:B57))</f>
        <v/>
      </c>
      <c r="B57" s="288" t="n"/>
      <c r="C57" s="241" t="n"/>
      <c r="D57" s="241" t="n"/>
      <c r="E57" s="289" t="n"/>
      <c r="F57" s="290" t="n"/>
      <c r="G57" s="290" t="n"/>
      <c r="H57" s="291">
        <f>IFERROR(VLOOKUP($C57,$C$5:$H$18,6,0)+SUMIF($C$19:$C57,$C57,$F$19:$F57)-SUMIF($C$19:$C57,$C57,$G$19:$G57),"")</f>
        <v/>
      </c>
      <c r="I57" s="290" t="n"/>
      <c r="J57" s="241" t="n"/>
      <c r="K57" s="241" t="n"/>
      <c r="L57" s="292" t="n"/>
      <c r="M57" s="235">
        <f>IF($B57="","",--TEXT($B57,"yyyymm"))</f>
        <v/>
      </c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42" t="n"/>
      <c r="Y57" s="42" t="n"/>
      <c r="Z57" s="42" t="n"/>
    </row>
    <row r="58" ht="23" customFormat="1" customHeight="1" s="204">
      <c r="A58" s="227">
        <f>IF(B58="","",COUNTA($B$5:B58))</f>
        <v/>
      </c>
      <c r="B58" s="288" t="n"/>
      <c r="C58" s="241" t="n"/>
      <c r="D58" s="241" t="n"/>
      <c r="E58" s="289" t="n"/>
      <c r="F58" s="290" t="n"/>
      <c r="G58" s="290" t="n"/>
      <c r="H58" s="291">
        <f>IFERROR(VLOOKUP($C58,$C$5:$H$18,6,0)+SUMIF($C$19:$C58,$C58,$F$19:$F58)-SUMIF($C$19:$C58,$C58,$G$19:$G58),"")</f>
        <v/>
      </c>
      <c r="I58" s="290" t="n"/>
      <c r="J58" s="241" t="n"/>
      <c r="K58" s="241" t="n"/>
      <c r="L58" s="292" t="n"/>
      <c r="M58" s="235">
        <f>IF($B58="","",--TEXT($B58,"yyyymm"))</f>
        <v/>
      </c>
      <c r="N58" s="0" t="n"/>
      <c r="O58" s="0" t="n"/>
      <c r="P58" s="0" t="n"/>
      <c r="Q58" s="0" t="n"/>
      <c r="R58" s="0" t="n"/>
      <c r="S58" s="0" t="n"/>
      <c r="T58" s="0" t="n"/>
      <c r="U58" s="0" t="n"/>
      <c r="V58" s="0" t="n"/>
      <c r="W58" s="0" t="n"/>
      <c r="X58" s="42" t="n"/>
      <c r="Y58" s="42" t="n"/>
      <c r="Z58" s="42" t="n"/>
    </row>
    <row r="59" ht="23" customFormat="1" customHeight="1" s="204">
      <c r="A59" s="227">
        <f>IF(B59="","",COUNTA($B$5:B59))</f>
        <v/>
      </c>
      <c r="B59" s="288" t="n"/>
      <c r="C59" s="241" t="n"/>
      <c r="D59" s="241" t="n"/>
      <c r="E59" s="289" t="n"/>
      <c r="F59" s="290" t="n"/>
      <c r="G59" s="290" t="n"/>
      <c r="H59" s="291">
        <f>IFERROR(VLOOKUP($C59,$C$5:$H$18,6,0)+SUMIF($C$19:$C59,$C59,$F$19:$F59)-SUMIF($C$19:$C59,$C59,$G$19:$G59),"")</f>
        <v/>
      </c>
      <c r="I59" s="290" t="n"/>
      <c r="J59" s="241" t="n"/>
      <c r="K59" s="241" t="n"/>
      <c r="L59" s="292" t="n"/>
      <c r="M59" s="235">
        <f>IF($B59="","",--TEXT($B59,"yyyymm"))</f>
        <v/>
      </c>
      <c r="N59" s="0" t="n"/>
      <c r="O59" s="0" t="n"/>
      <c r="P59" s="0" t="n"/>
      <c r="Q59" s="0" t="n"/>
      <c r="R59" s="0" t="n"/>
      <c r="S59" s="0" t="n"/>
      <c r="T59" s="0" t="n"/>
      <c r="U59" s="0" t="n"/>
      <c r="V59" s="0" t="n"/>
      <c r="W59" s="0" t="n"/>
      <c r="X59" s="42" t="n"/>
      <c r="Y59" s="42" t="n"/>
      <c r="Z59" s="42" t="n"/>
    </row>
    <row r="60" ht="23" customFormat="1" customHeight="1" s="204">
      <c r="A60" s="227">
        <f>IF(B60="","",COUNTA($B$5:B60))</f>
        <v/>
      </c>
      <c r="B60" s="288" t="n"/>
      <c r="C60" s="241" t="n"/>
      <c r="D60" s="241" t="n"/>
      <c r="E60" s="289" t="n"/>
      <c r="F60" s="290" t="n"/>
      <c r="G60" s="290" t="n"/>
      <c r="H60" s="291">
        <f>IFERROR(VLOOKUP($C60,$C$5:$H$18,6,0)+SUMIF($C$19:$C60,$C60,$F$19:$F60)-SUMIF($C$19:$C60,$C60,$G$19:$G60),"")</f>
        <v/>
      </c>
      <c r="I60" s="290" t="n"/>
      <c r="J60" s="241" t="n"/>
      <c r="K60" s="241" t="n"/>
      <c r="L60" s="292" t="n"/>
      <c r="M60" s="235">
        <f>IF($B60="","",--TEXT($B60,"yyyymm"))</f>
        <v/>
      </c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42" t="n"/>
      <c r="Y60" s="42" t="n"/>
      <c r="Z60" s="42" t="n"/>
    </row>
    <row r="61" ht="23" customFormat="1" customHeight="1" s="204">
      <c r="A61" s="227">
        <f>IF(B61="","",COUNTA($B$5:B61))</f>
        <v/>
      </c>
      <c r="B61" s="288" t="n"/>
      <c r="C61" s="241" t="n"/>
      <c r="D61" s="241" t="n"/>
      <c r="E61" s="289" t="n"/>
      <c r="F61" s="290" t="n"/>
      <c r="G61" s="290" t="n"/>
      <c r="H61" s="291">
        <f>IFERROR(VLOOKUP($C61,$C$5:$H$18,6,0)+SUMIF($C$19:$C61,$C61,$F$19:$F61)-SUMIF($C$19:$C61,$C61,$G$19:$G61),"")</f>
        <v/>
      </c>
      <c r="I61" s="290" t="n"/>
      <c r="J61" s="241" t="n"/>
      <c r="K61" s="241" t="n"/>
      <c r="L61" s="292" t="n"/>
      <c r="M61" s="235">
        <f>IF($B61="","",--TEXT($B61,"yyyymm"))</f>
        <v/>
      </c>
      <c r="N61" s="0" t="n"/>
      <c r="O61" s="0" t="n"/>
      <c r="P61" s="0" t="n"/>
      <c r="Q61" s="0" t="n"/>
      <c r="R61" s="0" t="n"/>
      <c r="S61" s="0" t="n"/>
      <c r="T61" s="0" t="n"/>
      <c r="U61" s="0" t="n"/>
      <c r="V61" s="0" t="n"/>
      <c r="W61" s="0" t="n"/>
      <c r="X61" s="42" t="n"/>
      <c r="Y61" s="42" t="n"/>
      <c r="Z61" s="42" t="n"/>
    </row>
    <row r="62" ht="23" customFormat="1" customHeight="1" s="204">
      <c r="A62" s="227">
        <f>IF(B62="","",COUNTA($B$5:B62))</f>
        <v/>
      </c>
      <c r="B62" s="288" t="n"/>
      <c r="C62" s="241" t="n"/>
      <c r="D62" s="241" t="n"/>
      <c r="E62" s="289" t="n"/>
      <c r="F62" s="290" t="n"/>
      <c r="G62" s="290" t="n"/>
      <c r="H62" s="291">
        <f>IFERROR(VLOOKUP($C62,$C$5:$H$18,6,0)+SUMIF($C$19:$C62,$C62,$F$19:$F62)-SUMIF($C$19:$C62,$C62,$G$19:$G62),"")</f>
        <v/>
      </c>
      <c r="I62" s="290" t="n"/>
      <c r="J62" s="241" t="n"/>
      <c r="K62" s="241" t="n"/>
      <c r="L62" s="292" t="n"/>
      <c r="M62" s="235">
        <f>IF($B62="","",--TEXT($B62,"yyyymm"))</f>
        <v/>
      </c>
      <c r="N62" s="0" t="n"/>
      <c r="O62" s="0" t="n"/>
      <c r="P62" s="0" t="n"/>
      <c r="Q62" s="0" t="n"/>
      <c r="R62" s="0" t="n"/>
      <c r="S62" s="0" t="n"/>
      <c r="T62" s="0" t="n"/>
      <c r="U62" s="0" t="n"/>
      <c r="V62" s="0" t="n"/>
      <c r="W62" s="0" t="n"/>
      <c r="X62" s="42" t="n"/>
      <c r="Y62" s="42" t="n"/>
      <c r="Z62" s="42" t="n"/>
    </row>
    <row r="63" ht="23" customFormat="1" customHeight="1" s="204">
      <c r="A63" s="227">
        <f>IF(B63="","",COUNTA($B$5:B63))</f>
        <v/>
      </c>
      <c r="B63" s="288" t="n"/>
      <c r="C63" s="241" t="n"/>
      <c r="D63" s="241" t="n"/>
      <c r="E63" s="289" t="n"/>
      <c r="F63" s="290" t="n"/>
      <c r="G63" s="290" t="n"/>
      <c r="H63" s="291">
        <f>IFERROR(VLOOKUP($C63,$C$5:$H$18,6,0)+SUMIF($C$19:$C63,$C63,$F$19:$F63)-SUMIF($C$19:$C63,$C63,$G$19:$G63),"")</f>
        <v/>
      </c>
      <c r="I63" s="290" t="n"/>
      <c r="J63" s="241" t="n"/>
      <c r="K63" s="241" t="n"/>
      <c r="L63" s="292" t="n"/>
      <c r="M63" s="235">
        <f>IF($B63="","",--TEXT($B63,"yyyymm"))</f>
        <v/>
      </c>
      <c r="N63" s="0" t="n"/>
      <c r="O63" s="0" t="n"/>
      <c r="P63" s="0" t="n"/>
      <c r="Q63" s="0" t="n"/>
      <c r="R63" s="0" t="n"/>
      <c r="S63" s="0" t="n"/>
      <c r="T63" s="0" t="n"/>
      <c r="U63" s="0" t="n"/>
      <c r="V63" s="0" t="n"/>
      <c r="W63" s="0" t="n"/>
      <c r="X63" s="42" t="n"/>
      <c r="Y63" s="42" t="n"/>
      <c r="Z63" s="42" t="n"/>
    </row>
    <row r="64" ht="23" customFormat="1" customHeight="1" s="204">
      <c r="A64" s="227">
        <f>IF(B64="","",COUNTA($B$5:B64))</f>
        <v/>
      </c>
      <c r="B64" s="288" t="n"/>
      <c r="C64" s="241" t="n"/>
      <c r="D64" s="241" t="n"/>
      <c r="E64" s="289" t="n"/>
      <c r="F64" s="290" t="n"/>
      <c r="G64" s="290" t="n"/>
      <c r="H64" s="291">
        <f>IFERROR(VLOOKUP($C64,$C$5:$H$18,6,0)+SUMIF($C$19:$C64,$C64,$F$19:$F64)-SUMIF($C$19:$C64,$C64,$G$19:$G64),"")</f>
        <v/>
      </c>
      <c r="I64" s="290" t="n"/>
      <c r="J64" s="241" t="n"/>
      <c r="K64" s="241" t="n"/>
      <c r="L64" s="292" t="n"/>
      <c r="M64" s="235">
        <f>IF($B64="","",--TEXT($B64,"yyyymm"))</f>
        <v/>
      </c>
      <c r="N64" s="0" t="n"/>
      <c r="O64" s="0" t="n"/>
      <c r="P64" s="0" t="n"/>
      <c r="Q64" s="0" t="n"/>
      <c r="R64" s="0" t="n"/>
      <c r="S64" s="0" t="n"/>
      <c r="T64" s="0" t="n"/>
      <c r="U64" s="0" t="n"/>
      <c r="V64" s="0" t="n"/>
      <c r="W64" s="0" t="n"/>
      <c r="X64" s="42" t="n"/>
      <c r="Y64" s="42" t="n"/>
      <c r="Z64" s="42" t="n"/>
    </row>
    <row r="65" ht="23" customFormat="1" customHeight="1" s="204">
      <c r="A65" s="227">
        <f>IF(B65="","",COUNTA($B$5:B65))</f>
        <v/>
      </c>
      <c r="B65" s="288" t="n"/>
      <c r="C65" s="241" t="n"/>
      <c r="D65" s="241" t="n"/>
      <c r="E65" s="289" t="n"/>
      <c r="F65" s="290" t="n"/>
      <c r="G65" s="290" t="n"/>
      <c r="H65" s="291">
        <f>IFERROR(VLOOKUP($C65,$C$5:$H$18,6,0)+SUMIF($C$19:$C65,$C65,$F$19:$F65)-SUMIF($C$19:$C65,$C65,$G$19:$G65),"")</f>
        <v/>
      </c>
      <c r="I65" s="290" t="n"/>
      <c r="J65" s="241" t="n"/>
      <c r="K65" s="241" t="n"/>
      <c r="L65" s="292" t="n"/>
      <c r="M65" s="235">
        <f>IF($B65="","",--TEXT($B65,"yyyymm"))</f>
        <v/>
      </c>
      <c r="N65" s="0" t="n"/>
      <c r="O65" s="0" t="n"/>
      <c r="P65" s="0" t="n"/>
      <c r="Q65" s="0" t="n"/>
      <c r="R65" s="0" t="n"/>
      <c r="S65" s="0" t="n"/>
      <c r="T65" s="0" t="n"/>
      <c r="U65" s="0" t="n"/>
      <c r="V65" s="0" t="n"/>
      <c r="W65" s="0" t="n"/>
      <c r="X65" s="42" t="n"/>
      <c r="Y65" s="42" t="n"/>
      <c r="Z65" s="42" t="n"/>
    </row>
    <row r="66" ht="23" customFormat="1" customHeight="1" s="204">
      <c r="A66" s="227">
        <f>IF(B66="","",COUNTA($B$5:B66))</f>
        <v/>
      </c>
      <c r="B66" s="288" t="n"/>
      <c r="C66" s="241" t="n"/>
      <c r="D66" s="241" t="n"/>
      <c r="E66" s="289" t="n"/>
      <c r="F66" s="290" t="n"/>
      <c r="G66" s="290" t="n"/>
      <c r="H66" s="291">
        <f>IFERROR(VLOOKUP($C66,$C$5:$H$18,6,0)+SUMIF($C$19:$C66,$C66,$F$19:$F66)-SUMIF($C$19:$C66,$C66,$G$19:$G66),"")</f>
        <v/>
      </c>
      <c r="I66" s="290" t="n"/>
      <c r="J66" s="241" t="n"/>
      <c r="K66" s="241" t="n"/>
      <c r="L66" s="292" t="n"/>
      <c r="M66" s="235">
        <f>IF($B66="","",--TEXT($B66,"yyyymm"))</f>
        <v/>
      </c>
      <c r="N66" s="0" t="n"/>
      <c r="O66" s="0" t="n"/>
      <c r="P66" s="0" t="n"/>
      <c r="Q66" s="0" t="n"/>
      <c r="R66" s="0" t="n"/>
      <c r="S66" s="0" t="n"/>
      <c r="T66" s="0" t="n"/>
      <c r="U66" s="0" t="n"/>
      <c r="V66" s="0" t="n"/>
      <c r="W66" s="0" t="n"/>
      <c r="X66" s="42" t="n"/>
      <c r="Y66" s="42" t="n"/>
      <c r="Z66" s="42" t="n"/>
    </row>
    <row r="67" ht="23" customFormat="1" customHeight="1" s="204">
      <c r="A67" s="227">
        <f>IF(B67="","",COUNTA($B$5:B67))</f>
        <v/>
      </c>
      <c r="B67" s="288" t="n"/>
      <c r="C67" s="241" t="n"/>
      <c r="D67" s="241" t="n"/>
      <c r="E67" s="289" t="n"/>
      <c r="F67" s="290" t="n"/>
      <c r="G67" s="290" t="n"/>
      <c r="H67" s="291">
        <f>IFERROR(VLOOKUP($C67,$C$5:$H$18,6,0)+SUMIF($C$19:$C67,$C67,$F$19:$F67)-SUMIF($C$19:$C67,$C67,$G$19:$G67),"")</f>
        <v/>
      </c>
      <c r="I67" s="290" t="n"/>
      <c r="J67" s="241" t="n"/>
      <c r="K67" s="241" t="n"/>
      <c r="L67" s="292" t="n"/>
      <c r="M67" s="235">
        <f>IF($B67="","",--TEXT($B67,"yyyymm"))</f>
        <v/>
      </c>
      <c r="N67" s="0" t="n"/>
      <c r="O67" s="0" t="n"/>
      <c r="P67" s="0" t="n"/>
      <c r="Q67" s="0" t="n"/>
      <c r="R67" s="0" t="n"/>
      <c r="S67" s="0" t="n"/>
      <c r="T67" s="0" t="n"/>
      <c r="U67" s="0" t="n"/>
      <c r="V67" s="0" t="n"/>
      <c r="W67" s="0" t="n"/>
      <c r="X67" s="42" t="n"/>
      <c r="Y67" s="42" t="n"/>
      <c r="Z67" s="42" t="n"/>
    </row>
    <row r="68" ht="23" customFormat="1" customHeight="1" s="204">
      <c r="A68" s="227">
        <f>IF(B68="","",COUNTA($B$5:B68))</f>
        <v/>
      </c>
      <c r="B68" s="288" t="n"/>
      <c r="C68" s="241" t="n"/>
      <c r="D68" s="241" t="n"/>
      <c r="E68" s="289" t="n"/>
      <c r="F68" s="290" t="n"/>
      <c r="G68" s="290" t="n"/>
      <c r="H68" s="291">
        <f>IFERROR(VLOOKUP($C68,$C$5:$H$18,6,0)+SUMIF($C$19:$C68,$C68,$F$19:$F68)-SUMIF($C$19:$C68,$C68,$G$19:$G68),"")</f>
        <v/>
      </c>
      <c r="I68" s="290" t="n"/>
      <c r="J68" s="241" t="n"/>
      <c r="K68" s="241" t="n"/>
      <c r="L68" s="292" t="n"/>
      <c r="M68" s="235">
        <f>IF($B68="","",--TEXT($B68,"yyyymm"))</f>
        <v/>
      </c>
      <c r="N68" s="0" t="n"/>
      <c r="O68" s="0" t="n"/>
      <c r="P68" s="0" t="n"/>
      <c r="Q68" s="0" t="n"/>
      <c r="R68" s="0" t="n"/>
      <c r="S68" s="0" t="n"/>
      <c r="T68" s="0" t="n"/>
      <c r="U68" s="0" t="n"/>
      <c r="V68" s="0" t="n"/>
      <c r="W68" s="0" t="n"/>
      <c r="X68" s="42" t="n"/>
      <c r="Y68" s="42" t="n"/>
      <c r="Z68" s="42" t="n"/>
    </row>
    <row r="69" ht="23" customFormat="1" customHeight="1" s="204">
      <c r="A69" s="227">
        <f>IF(B69="","",COUNTA($B$5:B69))</f>
        <v/>
      </c>
      <c r="B69" s="288" t="n"/>
      <c r="C69" s="241" t="n"/>
      <c r="D69" s="241" t="n"/>
      <c r="E69" s="289" t="n"/>
      <c r="F69" s="290" t="n"/>
      <c r="G69" s="290" t="n"/>
      <c r="H69" s="291">
        <f>IFERROR(VLOOKUP($C69,$C$5:$H$18,6,0)+SUMIF($C$19:$C69,$C69,$F$19:$F69)-SUMIF($C$19:$C69,$C69,$G$19:$G69),"")</f>
        <v/>
      </c>
      <c r="I69" s="290" t="n"/>
      <c r="J69" s="241" t="n"/>
      <c r="K69" s="241" t="n"/>
      <c r="L69" s="292" t="n"/>
      <c r="M69" s="235">
        <f>IF($B69="","",--TEXT($B69,"yyyymm"))</f>
        <v/>
      </c>
      <c r="N69" s="0" t="n"/>
      <c r="O69" s="0" t="n"/>
      <c r="P69" s="0" t="n"/>
      <c r="Q69" s="0" t="n"/>
      <c r="R69" s="0" t="n"/>
      <c r="S69" s="0" t="n"/>
      <c r="T69" s="0" t="n"/>
      <c r="U69" s="0" t="n"/>
      <c r="V69" s="0" t="n"/>
      <c r="W69" s="0" t="n"/>
      <c r="X69" s="42" t="n"/>
      <c r="Y69" s="42" t="n"/>
      <c r="Z69" s="42" t="n"/>
    </row>
    <row r="70" ht="23" customFormat="1" customHeight="1" s="204">
      <c r="A70" s="227">
        <f>IF(B70="","",COUNTA($B$5:B70))</f>
        <v/>
      </c>
      <c r="B70" s="288" t="n"/>
      <c r="C70" s="241" t="n"/>
      <c r="D70" s="241" t="n"/>
      <c r="E70" s="289" t="n"/>
      <c r="F70" s="290" t="n"/>
      <c r="G70" s="290" t="n"/>
      <c r="H70" s="291">
        <f>IFERROR(VLOOKUP($C70,$C$5:$H$18,6,0)+SUMIF($C$19:$C70,$C70,$F$19:$F70)-SUMIF($C$19:$C70,$C70,$G$19:$G70),"")</f>
        <v/>
      </c>
      <c r="I70" s="290" t="n"/>
      <c r="J70" s="241" t="n"/>
      <c r="K70" s="241" t="n"/>
      <c r="L70" s="292" t="n"/>
      <c r="M70" s="235">
        <f>IF($B70="","",--TEXT($B70,"yyyymm"))</f>
        <v/>
      </c>
      <c r="N70" s="0" t="n"/>
      <c r="O70" s="0" t="n"/>
      <c r="P70" s="0" t="n"/>
      <c r="Q70" s="0" t="n"/>
      <c r="R70" s="0" t="n"/>
      <c r="S70" s="0" t="n"/>
      <c r="T70" s="0" t="n"/>
      <c r="U70" s="0" t="n"/>
      <c r="V70" s="0" t="n"/>
      <c r="W70" s="0" t="n"/>
      <c r="X70" s="42" t="n"/>
      <c r="Y70" s="42" t="n"/>
      <c r="Z70" s="42" t="n"/>
    </row>
    <row r="71" ht="23" customFormat="1" customHeight="1" s="204">
      <c r="A71" s="227">
        <f>IF(B71="","",COUNTA($B$5:B71))</f>
        <v/>
      </c>
      <c r="B71" s="288" t="n"/>
      <c r="C71" s="241" t="n"/>
      <c r="D71" s="241" t="n"/>
      <c r="E71" s="289" t="n"/>
      <c r="F71" s="290" t="n"/>
      <c r="G71" s="290" t="n"/>
      <c r="H71" s="291">
        <f>IFERROR(VLOOKUP($C71,$C$5:$H$18,6,0)+SUMIF($C$19:$C71,$C71,$F$19:$F71)-SUMIF($C$19:$C71,$C71,$G$19:$G71),"")</f>
        <v/>
      </c>
      <c r="I71" s="290" t="n"/>
      <c r="J71" s="241" t="n"/>
      <c r="K71" s="241" t="n"/>
      <c r="L71" s="292" t="n"/>
      <c r="M71" s="235">
        <f>IF($B71="","",--TEXT($B71,"yyyymm"))</f>
        <v/>
      </c>
      <c r="N71" s="0" t="n"/>
      <c r="O71" s="0" t="n"/>
      <c r="P71" s="0" t="n"/>
      <c r="Q71" s="0" t="n"/>
      <c r="R71" s="0" t="n"/>
      <c r="S71" s="0" t="n"/>
      <c r="T71" s="0" t="n"/>
      <c r="U71" s="0" t="n"/>
      <c r="V71" s="0" t="n"/>
      <c r="W71" s="0" t="n"/>
      <c r="X71" s="42" t="n"/>
      <c r="Y71" s="42" t="n"/>
      <c r="Z71" s="42" t="n"/>
    </row>
    <row r="72" ht="23" customFormat="1" customHeight="1" s="204">
      <c r="A72" s="227">
        <f>IF(B72="","",COUNTA($B$5:B72))</f>
        <v/>
      </c>
      <c r="B72" s="288" t="n"/>
      <c r="C72" s="241" t="n"/>
      <c r="D72" s="241" t="n"/>
      <c r="E72" s="289" t="n"/>
      <c r="F72" s="290" t="n"/>
      <c r="G72" s="290" t="n"/>
      <c r="H72" s="291">
        <f>IFERROR(VLOOKUP($C72,$C$5:$H$18,6,0)+SUMIF($C$19:$C72,$C72,$F$19:$F72)-SUMIF($C$19:$C72,$C72,$G$19:$G72),"")</f>
        <v/>
      </c>
      <c r="I72" s="290" t="n"/>
      <c r="J72" s="241" t="n"/>
      <c r="K72" s="241" t="n"/>
      <c r="L72" s="292" t="n"/>
      <c r="M72" s="235">
        <f>IF($B72="","",--TEXT($B72,"yyyymm"))</f>
        <v/>
      </c>
      <c r="N72" s="0" t="n"/>
      <c r="O72" s="0" t="n"/>
      <c r="P72" s="0" t="n"/>
      <c r="Q72" s="0" t="n"/>
      <c r="R72" s="0" t="n"/>
      <c r="S72" s="0" t="n"/>
      <c r="T72" s="0" t="n"/>
      <c r="U72" s="0" t="n"/>
      <c r="V72" s="0" t="n"/>
      <c r="W72" s="0" t="n"/>
      <c r="X72" s="42" t="n"/>
      <c r="Y72" s="42" t="n"/>
      <c r="Z72" s="42" t="n"/>
    </row>
    <row r="73" ht="23" customFormat="1" customHeight="1" s="204">
      <c r="A73" s="227">
        <f>IF(B73="","",COUNTA($B$5:B73))</f>
        <v/>
      </c>
      <c r="B73" s="288" t="n"/>
      <c r="C73" s="241" t="n"/>
      <c r="D73" s="241" t="n"/>
      <c r="E73" s="289" t="n"/>
      <c r="F73" s="290" t="n"/>
      <c r="G73" s="290" t="n"/>
      <c r="H73" s="291">
        <f>IFERROR(VLOOKUP($C73,$C$5:$H$18,6,0)+SUMIF($C$19:$C73,$C73,$F$19:$F73)-SUMIF($C$19:$C73,$C73,$G$19:$G73),"")</f>
        <v/>
      </c>
      <c r="I73" s="290" t="n"/>
      <c r="J73" s="241" t="n"/>
      <c r="K73" s="241" t="n"/>
      <c r="L73" s="292" t="n"/>
      <c r="M73" s="235">
        <f>IF($B73="","",--TEXT($B73,"yyyymm"))</f>
        <v/>
      </c>
      <c r="N73" s="0" t="n"/>
      <c r="O73" s="0" t="n"/>
      <c r="P73" s="0" t="n"/>
      <c r="Q73" s="0" t="n"/>
      <c r="R73" s="0" t="n"/>
      <c r="S73" s="0" t="n"/>
      <c r="T73" s="0" t="n"/>
      <c r="U73" s="0" t="n"/>
      <c r="V73" s="0" t="n"/>
      <c r="W73" s="0" t="n"/>
      <c r="X73" s="42" t="n"/>
      <c r="Y73" s="42" t="n"/>
      <c r="Z73" s="42" t="n"/>
    </row>
    <row r="74" ht="23" customFormat="1" customHeight="1" s="204">
      <c r="A74" s="227">
        <f>IF(B74="","",COUNTA($B$5:B74))</f>
        <v/>
      </c>
      <c r="B74" s="288" t="n"/>
      <c r="C74" s="241" t="n"/>
      <c r="D74" s="241" t="n"/>
      <c r="E74" s="289" t="n"/>
      <c r="F74" s="290" t="n"/>
      <c r="G74" s="290" t="n"/>
      <c r="H74" s="291">
        <f>IFERROR(VLOOKUP($C74,$C$5:$H$18,6,0)+SUMIF($C$19:$C74,$C74,$F$19:$F74)-SUMIF($C$19:$C74,$C74,$G$19:$G74),"")</f>
        <v/>
      </c>
      <c r="I74" s="290" t="n"/>
      <c r="J74" s="241" t="n"/>
      <c r="K74" s="241" t="n"/>
      <c r="L74" s="292" t="n"/>
      <c r="M74" s="235">
        <f>IF($B74="","",--TEXT($B74,"yyyymm"))</f>
        <v/>
      </c>
      <c r="N74" s="0" t="n"/>
      <c r="O74" s="0" t="n"/>
      <c r="P74" s="0" t="n"/>
      <c r="Q74" s="0" t="n"/>
      <c r="R74" s="0" t="n"/>
      <c r="S74" s="0" t="n"/>
      <c r="T74" s="0" t="n"/>
      <c r="U74" s="0" t="n"/>
      <c r="V74" s="0" t="n"/>
      <c r="W74" s="0" t="n"/>
      <c r="X74" s="42" t="n"/>
      <c r="Y74" s="42" t="n"/>
      <c r="Z74" s="42" t="n"/>
    </row>
    <row r="75" ht="23" customFormat="1" customHeight="1" s="204">
      <c r="A75" s="227">
        <f>IF(B75="","",COUNTA($B$5:B75))</f>
        <v/>
      </c>
      <c r="B75" s="288" t="n"/>
      <c r="C75" s="241" t="n"/>
      <c r="D75" s="241" t="n"/>
      <c r="E75" s="289" t="n"/>
      <c r="F75" s="290" t="n"/>
      <c r="G75" s="290" t="n"/>
      <c r="H75" s="291">
        <f>IFERROR(VLOOKUP($C75,$C$5:$H$18,6,0)+SUMIF($C$19:$C75,$C75,$F$19:$F75)-SUMIF($C$19:$C75,$C75,$G$19:$G75),"")</f>
        <v/>
      </c>
      <c r="I75" s="290" t="n"/>
      <c r="J75" s="241" t="n"/>
      <c r="K75" s="241" t="n"/>
      <c r="L75" s="292" t="n"/>
      <c r="M75" s="235">
        <f>IF($B75="","",--TEXT($B75,"yyyymm"))</f>
        <v/>
      </c>
      <c r="N75" s="0" t="n"/>
      <c r="O75" s="0" t="n"/>
      <c r="P75" s="0" t="n"/>
      <c r="Q75" s="0" t="n"/>
      <c r="R75" s="0" t="n"/>
      <c r="S75" s="0" t="n"/>
      <c r="T75" s="0" t="n"/>
      <c r="U75" s="0" t="n"/>
      <c r="V75" s="0" t="n"/>
      <c r="W75" s="0" t="n"/>
      <c r="X75" s="42" t="n"/>
      <c r="Y75" s="42" t="n"/>
      <c r="Z75" s="42" t="n"/>
    </row>
    <row r="76" ht="23" customFormat="1" customHeight="1" s="204">
      <c r="A76" s="227">
        <f>IF(B76="","",COUNTA($B$5:B76))</f>
        <v/>
      </c>
      <c r="B76" s="288" t="n"/>
      <c r="C76" s="241" t="n"/>
      <c r="D76" s="241" t="n"/>
      <c r="E76" s="289" t="n"/>
      <c r="F76" s="290" t="n"/>
      <c r="G76" s="290" t="n"/>
      <c r="H76" s="291">
        <f>IFERROR(VLOOKUP($C76,$C$5:$H$18,6,0)+SUMIF($C$19:$C76,$C76,$F$19:$F76)-SUMIF($C$19:$C76,$C76,$G$19:$G76),"")</f>
        <v/>
      </c>
      <c r="I76" s="290" t="n"/>
      <c r="J76" s="241" t="n"/>
      <c r="K76" s="241" t="n"/>
      <c r="L76" s="292" t="n"/>
      <c r="M76" s="235">
        <f>IF($B76="","",--TEXT($B76,"yyyymm"))</f>
        <v/>
      </c>
      <c r="N76" s="0" t="n"/>
      <c r="O76" s="0" t="n"/>
      <c r="P76" s="0" t="n"/>
      <c r="Q76" s="0" t="n"/>
      <c r="R76" s="0" t="n"/>
      <c r="S76" s="0" t="n"/>
      <c r="T76" s="0" t="n"/>
      <c r="U76" s="0" t="n"/>
      <c r="V76" s="0" t="n"/>
      <c r="W76" s="0" t="n"/>
      <c r="X76" s="42" t="n"/>
      <c r="Y76" s="42" t="n"/>
      <c r="Z76" s="42" t="n"/>
    </row>
    <row r="77" ht="23" customFormat="1" customHeight="1" s="204">
      <c r="A77" s="227">
        <f>IF(B77="","",COUNTA($B$5:B77))</f>
        <v/>
      </c>
      <c r="B77" s="288" t="n"/>
      <c r="C77" s="241" t="n"/>
      <c r="D77" s="241" t="n"/>
      <c r="E77" s="289" t="n"/>
      <c r="F77" s="290" t="n"/>
      <c r="G77" s="290" t="n"/>
      <c r="H77" s="291">
        <f>IFERROR(VLOOKUP($C77,$C$5:$H$18,6,0)+SUMIF($C$19:$C77,$C77,$F$19:$F77)-SUMIF($C$19:$C77,$C77,$G$19:$G77),"")</f>
        <v/>
      </c>
      <c r="I77" s="290" t="n"/>
      <c r="J77" s="241" t="n"/>
      <c r="K77" s="241" t="n"/>
      <c r="L77" s="292" t="n"/>
      <c r="M77" s="235">
        <f>IF($B77="","",--TEXT($B77,"yyyymm"))</f>
        <v/>
      </c>
      <c r="N77" s="0" t="n"/>
      <c r="O77" s="0" t="n"/>
      <c r="P77" s="0" t="n"/>
      <c r="Q77" s="0" t="n"/>
      <c r="R77" s="0" t="n"/>
      <c r="S77" s="0" t="n"/>
      <c r="T77" s="0" t="n"/>
      <c r="U77" s="0" t="n"/>
      <c r="V77" s="0" t="n"/>
      <c r="W77" s="0" t="n"/>
      <c r="X77" s="42" t="n"/>
      <c r="Y77" s="42" t="n"/>
      <c r="Z77" s="42" t="n"/>
    </row>
    <row r="78" ht="23" customFormat="1" customHeight="1" s="204">
      <c r="A78" s="227">
        <f>IF(B78="","",COUNTA($B$5:B78))</f>
        <v/>
      </c>
      <c r="B78" s="288" t="n"/>
      <c r="C78" s="241" t="n"/>
      <c r="D78" s="241" t="n"/>
      <c r="E78" s="289" t="n"/>
      <c r="F78" s="290" t="n"/>
      <c r="G78" s="290" t="n"/>
      <c r="H78" s="291">
        <f>IFERROR(VLOOKUP($C78,$C$5:$H$18,6,0)+SUMIF($C$19:$C78,$C78,$F$19:$F78)-SUMIF($C$19:$C78,$C78,$G$19:$G78),"")</f>
        <v/>
      </c>
      <c r="I78" s="290" t="n"/>
      <c r="J78" s="241" t="n"/>
      <c r="K78" s="241" t="n"/>
      <c r="L78" s="292" t="n"/>
      <c r="M78" s="235">
        <f>IF($B78="","",--TEXT($B78,"yyyymm"))</f>
        <v/>
      </c>
      <c r="N78" s="0" t="n"/>
      <c r="O78" s="0" t="n"/>
      <c r="P78" s="0" t="n"/>
      <c r="Q78" s="0" t="n"/>
      <c r="R78" s="0" t="n"/>
      <c r="S78" s="0" t="n"/>
      <c r="T78" s="0" t="n"/>
      <c r="U78" s="0" t="n"/>
      <c r="V78" s="0" t="n"/>
      <c r="W78" s="0" t="n"/>
      <c r="X78" s="42" t="n"/>
      <c r="Y78" s="42" t="n"/>
      <c r="Z78" s="42" t="n"/>
    </row>
    <row r="79" ht="23" customFormat="1" customHeight="1" s="204">
      <c r="A79" s="227">
        <f>IF(B79="","",COUNTA($B$5:B79))</f>
        <v/>
      </c>
      <c r="B79" s="288" t="n"/>
      <c r="C79" s="241" t="n"/>
      <c r="D79" s="241" t="n"/>
      <c r="E79" s="289" t="n"/>
      <c r="F79" s="290" t="n"/>
      <c r="G79" s="290" t="n"/>
      <c r="H79" s="291">
        <f>IFERROR(VLOOKUP($C79,$C$5:$H$18,6,0)+SUMIF($C$19:$C79,$C79,$F$19:$F79)-SUMIF($C$19:$C79,$C79,$G$19:$G79),"")</f>
        <v/>
      </c>
      <c r="I79" s="290" t="n"/>
      <c r="J79" s="241" t="n"/>
      <c r="K79" s="241" t="n"/>
      <c r="L79" s="292" t="n"/>
      <c r="M79" s="235">
        <f>IF($B79="","",--TEXT($B79,"yyyymm"))</f>
        <v/>
      </c>
      <c r="N79" s="0" t="n"/>
      <c r="O79" s="0" t="n"/>
      <c r="P79" s="0" t="n"/>
      <c r="Q79" s="0" t="n"/>
      <c r="R79" s="0" t="n"/>
      <c r="S79" s="0" t="n"/>
      <c r="T79" s="0" t="n"/>
      <c r="U79" s="0" t="n"/>
      <c r="V79" s="0" t="n"/>
      <c r="W79" s="0" t="n"/>
      <c r="X79" s="42" t="n"/>
      <c r="Y79" s="42" t="n"/>
      <c r="Z79" s="42" t="n"/>
    </row>
    <row r="80" ht="23" customFormat="1" customHeight="1" s="204">
      <c r="A80" s="227">
        <f>IF(B80="","",COUNTA($B$5:B80))</f>
        <v/>
      </c>
      <c r="B80" s="288" t="n"/>
      <c r="C80" s="241" t="n"/>
      <c r="D80" s="241" t="n"/>
      <c r="E80" s="289" t="n"/>
      <c r="F80" s="290" t="n"/>
      <c r="G80" s="290" t="n"/>
      <c r="H80" s="291">
        <f>IFERROR(VLOOKUP($C80,$C$5:$H$18,6,0)+SUMIF($C$19:$C80,$C80,$F$19:$F80)-SUMIF($C$19:$C80,$C80,$G$19:$G80),"")</f>
        <v/>
      </c>
      <c r="I80" s="290" t="n"/>
      <c r="J80" s="241" t="n"/>
      <c r="K80" s="241" t="n"/>
      <c r="L80" s="292" t="n"/>
      <c r="M80" s="235">
        <f>IF($B80="","",--TEXT($B80,"yyyymm"))</f>
        <v/>
      </c>
      <c r="N80" s="0" t="n"/>
      <c r="O80" s="0" t="n"/>
      <c r="P80" s="0" t="n"/>
      <c r="Q80" s="0" t="n"/>
      <c r="R80" s="0" t="n"/>
      <c r="S80" s="0" t="n"/>
      <c r="T80" s="0" t="n"/>
      <c r="U80" s="0" t="n"/>
      <c r="V80" s="0" t="n"/>
      <c r="W80" s="0" t="n"/>
      <c r="X80" s="42" t="n"/>
      <c r="Y80" s="42" t="n"/>
      <c r="Z80" s="42" t="n"/>
    </row>
    <row r="81" ht="23" customFormat="1" customHeight="1" s="204">
      <c r="A81" s="227">
        <f>IF(B81="","",COUNTA($B$5:B81))</f>
        <v/>
      </c>
      <c r="B81" s="288" t="n"/>
      <c r="C81" s="241" t="n"/>
      <c r="D81" s="241" t="n"/>
      <c r="E81" s="289" t="n"/>
      <c r="F81" s="290" t="n"/>
      <c r="G81" s="290" t="n"/>
      <c r="H81" s="291">
        <f>IFERROR(VLOOKUP($C81,$C$5:$H$18,6,0)+SUMIF($C$19:$C81,$C81,$F$19:$F81)-SUMIF($C$19:$C81,$C81,$G$19:$G81),"")</f>
        <v/>
      </c>
      <c r="I81" s="290" t="n"/>
      <c r="J81" s="241" t="n"/>
      <c r="K81" s="241" t="n"/>
      <c r="L81" s="292" t="n"/>
      <c r="M81" s="235">
        <f>IF($B81="","",--TEXT($B81,"yyyymm"))</f>
        <v/>
      </c>
      <c r="N81" s="0" t="n"/>
      <c r="O81" s="0" t="n"/>
      <c r="P81" s="0" t="n"/>
      <c r="Q81" s="0" t="n"/>
      <c r="R81" s="0" t="n"/>
      <c r="S81" s="0" t="n"/>
      <c r="T81" s="0" t="n"/>
      <c r="U81" s="0" t="n"/>
      <c r="V81" s="0" t="n"/>
      <c r="W81" s="0" t="n"/>
      <c r="X81" s="42" t="n"/>
      <c r="Y81" s="42" t="n"/>
      <c r="Z81" s="42" t="n"/>
    </row>
    <row r="82" ht="23" customFormat="1" customHeight="1" s="204">
      <c r="A82" s="227">
        <f>IF(B82="","",COUNTA($B$5:B82))</f>
        <v/>
      </c>
      <c r="B82" s="288" t="n"/>
      <c r="C82" s="241" t="n"/>
      <c r="D82" s="241" t="n"/>
      <c r="E82" s="289" t="n"/>
      <c r="F82" s="290" t="n"/>
      <c r="G82" s="290" t="n"/>
      <c r="H82" s="291">
        <f>IFERROR(VLOOKUP($C82,$C$5:$H$18,6,0)+SUMIF($C$19:$C82,$C82,$F$19:$F82)-SUMIF($C$19:$C82,$C82,$G$19:$G82),"")</f>
        <v/>
      </c>
      <c r="I82" s="290" t="n"/>
      <c r="J82" s="241" t="n"/>
      <c r="K82" s="241" t="n"/>
      <c r="L82" s="292" t="n"/>
      <c r="M82" s="235">
        <f>IF($B82="","",--TEXT($B82,"yyyymm"))</f>
        <v/>
      </c>
      <c r="N82" s="0" t="n"/>
      <c r="O82" s="0" t="n"/>
      <c r="P82" s="0" t="n"/>
      <c r="Q82" s="0" t="n"/>
      <c r="R82" s="0" t="n"/>
      <c r="S82" s="0" t="n"/>
      <c r="T82" s="0" t="n"/>
      <c r="U82" s="0" t="n"/>
      <c r="V82" s="0" t="n"/>
      <c r="W82" s="0" t="n"/>
      <c r="X82" s="42" t="n"/>
      <c r="Y82" s="42" t="n"/>
      <c r="Z82" s="42" t="n"/>
    </row>
    <row r="83" ht="23" customFormat="1" customHeight="1" s="204">
      <c r="A83" s="227">
        <f>IF(B83="","",COUNTA($B$5:B83))</f>
        <v/>
      </c>
      <c r="B83" s="288" t="n"/>
      <c r="C83" s="241" t="n"/>
      <c r="D83" s="241" t="n"/>
      <c r="E83" s="289" t="n"/>
      <c r="F83" s="290" t="n"/>
      <c r="G83" s="290" t="n"/>
      <c r="H83" s="291">
        <f>IFERROR(VLOOKUP($C83,$C$5:$H$18,6,0)+SUMIF($C$19:$C83,$C83,$F$19:$F83)-SUMIF($C$19:$C83,$C83,$G$19:$G83),"")</f>
        <v/>
      </c>
      <c r="I83" s="290" t="n"/>
      <c r="J83" s="241" t="n"/>
      <c r="K83" s="241" t="n"/>
      <c r="L83" s="292" t="n"/>
      <c r="M83" s="235">
        <f>IF($B83="","",--TEXT($B83,"yyyymm"))</f>
        <v/>
      </c>
      <c r="N83" s="0" t="n"/>
      <c r="O83" s="0" t="n"/>
      <c r="P83" s="0" t="n"/>
      <c r="Q83" s="0" t="n"/>
      <c r="R83" s="0" t="n"/>
      <c r="S83" s="0" t="n"/>
      <c r="T83" s="0" t="n"/>
      <c r="U83" s="0" t="n"/>
      <c r="V83" s="0" t="n"/>
      <c r="W83" s="0" t="n"/>
      <c r="X83" s="42" t="n"/>
      <c r="Y83" s="42" t="n"/>
      <c r="Z83" s="42" t="n"/>
    </row>
    <row r="84" ht="23" customFormat="1" customHeight="1" s="204">
      <c r="A84" s="227">
        <f>IF(B84="","",COUNTA($B$5:B84))</f>
        <v/>
      </c>
      <c r="B84" s="288" t="n"/>
      <c r="C84" s="241" t="n"/>
      <c r="D84" s="241" t="n"/>
      <c r="E84" s="289" t="n"/>
      <c r="F84" s="290" t="n"/>
      <c r="G84" s="290" t="n"/>
      <c r="H84" s="291">
        <f>IFERROR(VLOOKUP($C84,$C$5:$H$18,6,0)+SUMIF($C$19:$C84,$C84,$F$19:$F84)-SUMIF($C$19:$C84,$C84,$G$19:$G84),"")</f>
        <v/>
      </c>
      <c r="I84" s="290" t="n"/>
      <c r="J84" s="241" t="n"/>
      <c r="K84" s="241" t="n"/>
      <c r="L84" s="292" t="n"/>
      <c r="M84" s="235">
        <f>IF($B84="","",--TEXT($B84,"yyyymm"))</f>
        <v/>
      </c>
      <c r="N84" s="0" t="n"/>
      <c r="O84" s="0" t="n"/>
      <c r="P84" s="0" t="n"/>
      <c r="Q84" s="0" t="n"/>
      <c r="R84" s="0" t="n"/>
      <c r="S84" s="0" t="n"/>
      <c r="T84" s="0" t="n"/>
      <c r="U84" s="0" t="n"/>
      <c r="V84" s="0" t="n"/>
      <c r="W84" s="0" t="n"/>
      <c r="X84" s="42" t="n"/>
      <c r="Y84" s="42" t="n"/>
      <c r="Z84" s="42" t="n"/>
    </row>
    <row r="85" ht="23" customFormat="1" customHeight="1" s="204">
      <c r="A85" s="227">
        <f>IF(B85="","",COUNTA($B$5:B85))</f>
        <v/>
      </c>
      <c r="B85" s="288" t="n"/>
      <c r="C85" s="241" t="n"/>
      <c r="D85" s="241" t="n"/>
      <c r="E85" s="289" t="n"/>
      <c r="F85" s="290" t="n"/>
      <c r="G85" s="290" t="n"/>
      <c r="H85" s="291">
        <f>IFERROR(VLOOKUP($C85,$C$5:$H$18,6,0)+SUMIF($C$19:$C85,$C85,$F$19:$F85)-SUMIF($C$19:$C85,$C85,$G$19:$G85),"")</f>
        <v/>
      </c>
      <c r="I85" s="290" t="n"/>
      <c r="J85" s="241" t="n"/>
      <c r="K85" s="241" t="n"/>
      <c r="L85" s="292" t="n"/>
      <c r="M85" s="235">
        <f>IF($B85="","",--TEXT($B85,"yyyymm"))</f>
        <v/>
      </c>
      <c r="N85" s="0" t="n"/>
      <c r="O85" s="0" t="n"/>
      <c r="P85" s="0" t="n"/>
      <c r="Q85" s="0" t="n"/>
      <c r="R85" s="0" t="n"/>
      <c r="S85" s="0" t="n"/>
      <c r="T85" s="0" t="n"/>
      <c r="U85" s="0" t="n"/>
      <c r="V85" s="0" t="n"/>
      <c r="W85" s="0" t="n"/>
      <c r="X85" s="42" t="n"/>
      <c r="Y85" s="42" t="n"/>
      <c r="Z85" s="42" t="n"/>
    </row>
    <row r="86" ht="23" customFormat="1" customHeight="1" s="204">
      <c r="A86" s="227">
        <f>IF(B86="","",COUNTA($B$5:B86))</f>
        <v/>
      </c>
      <c r="B86" s="288" t="n"/>
      <c r="C86" s="241" t="n"/>
      <c r="D86" s="241" t="n"/>
      <c r="E86" s="289" t="n"/>
      <c r="F86" s="290" t="n"/>
      <c r="G86" s="290" t="n"/>
      <c r="H86" s="291">
        <f>IFERROR(VLOOKUP($C86,$C$5:$H$18,6,0)+SUMIF($C$19:$C86,$C86,$F$19:$F86)-SUMIF($C$19:$C86,$C86,$G$19:$G86),"")</f>
        <v/>
      </c>
      <c r="I86" s="290" t="n"/>
      <c r="J86" s="241" t="n"/>
      <c r="K86" s="241" t="n"/>
      <c r="L86" s="292" t="n"/>
      <c r="M86" s="235">
        <f>IF($B86="","",--TEXT($B86,"yyyymm"))</f>
        <v/>
      </c>
      <c r="N86" s="0" t="n"/>
      <c r="O86" s="0" t="n"/>
      <c r="P86" s="0" t="n"/>
      <c r="Q86" s="0" t="n"/>
      <c r="R86" s="0" t="n"/>
      <c r="S86" s="0" t="n"/>
      <c r="T86" s="0" t="n"/>
      <c r="U86" s="0" t="n"/>
      <c r="V86" s="0" t="n"/>
      <c r="W86" s="0" t="n"/>
      <c r="X86" s="42" t="n"/>
      <c r="Y86" s="42" t="n"/>
      <c r="Z86" s="42" t="n"/>
    </row>
    <row r="87" ht="23" customFormat="1" customHeight="1" s="204">
      <c r="A87" s="227">
        <f>IF(B87="","",COUNTA($B$5:B87))</f>
        <v/>
      </c>
      <c r="B87" s="288" t="n"/>
      <c r="C87" s="241" t="n"/>
      <c r="D87" s="241" t="n"/>
      <c r="E87" s="289" t="n"/>
      <c r="F87" s="290" t="n"/>
      <c r="G87" s="290" t="n"/>
      <c r="H87" s="291">
        <f>IFERROR(VLOOKUP($C87,$C$5:$H$18,6,0)+SUMIF($C$19:$C87,$C87,$F$19:$F87)-SUMIF($C$19:$C87,$C87,$G$19:$G87),"")</f>
        <v/>
      </c>
      <c r="I87" s="290" t="n"/>
      <c r="J87" s="241" t="n"/>
      <c r="K87" s="241" t="n"/>
      <c r="L87" s="292" t="n"/>
      <c r="M87" s="235">
        <f>IF($B87="","",--TEXT($B87,"yyyymm"))</f>
        <v/>
      </c>
      <c r="N87" s="0" t="n"/>
      <c r="O87" s="0" t="n"/>
      <c r="P87" s="0" t="n"/>
      <c r="Q87" s="0" t="n"/>
      <c r="R87" s="0" t="n"/>
      <c r="S87" s="0" t="n"/>
      <c r="T87" s="0" t="n"/>
      <c r="U87" s="0" t="n"/>
      <c r="V87" s="0" t="n"/>
      <c r="W87" s="0" t="n"/>
      <c r="X87" s="42" t="n"/>
      <c r="Y87" s="42" t="n"/>
      <c r="Z87" s="42" t="n"/>
    </row>
    <row r="88" ht="23" customFormat="1" customHeight="1" s="204">
      <c r="A88" s="227">
        <f>IF(B88="","",COUNTA($B$5:B88))</f>
        <v/>
      </c>
      <c r="B88" s="288" t="n"/>
      <c r="C88" s="241" t="n"/>
      <c r="D88" s="241" t="n"/>
      <c r="E88" s="289" t="n"/>
      <c r="F88" s="290" t="n"/>
      <c r="G88" s="290" t="n"/>
      <c r="H88" s="291">
        <f>IFERROR(VLOOKUP($C88,$C$5:$H$18,6,0)+SUMIF($C$19:$C88,$C88,$F$19:$F88)-SUMIF($C$19:$C88,$C88,$G$19:$G88),"")</f>
        <v/>
      </c>
      <c r="I88" s="290" t="n"/>
      <c r="J88" s="241" t="n"/>
      <c r="K88" s="241" t="n"/>
      <c r="L88" s="292" t="n"/>
      <c r="M88" s="235">
        <f>IF($B88="","",--TEXT($B88,"yyyymm"))</f>
        <v/>
      </c>
      <c r="N88" s="0" t="n"/>
      <c r="O88" s="0" t="n"/>
      <c r="P88" s="0" t="n"/>
      <c r="Q88" s="0" t="n"/>
      <c r="R88" s="0" t="n"/>
      <c r="S88" s="0" t="n"/>
      <c r="T88" s="0" t="n"/>
      <c r="U88" s="0" t="n"/>
      <c r="V88" s="0" t="n"/>
      <c r="W88" s="0" t="n"/>
      <c r="X88" s="42" t="n"/>
      <c r="Y88" s="42" t="n"/>
      <c r="Z88" s="42" t="n"/>
    </row>
    <row r="89" ht="23" customFormat="1" customHeight="1" s="204">
      <c r="A89" s="227">
        <f>IF(B89="","",COUNTA($B$5:B89))</f>
        <v/>
      </c>
      <c r="B89" s="288" t="n"/>
      <c r="C89" s="241" t="n"/>
      <c r="D89" s="241" t="n"/>
      <c r="E89" s="289" t="n"/>
      <c r="F89" s="290" t="n"/>
      <c r="G89" s="290" t="n"/>
      <c r="H89" s="291">
        <f>IFERROR(VLOOKUP($C89,$C$5:$H$18,6,0)+SUMIF($C$19:$C89,$C89,$F$19:$F89)-SUMIF($C$19:$C89,$C89,$G$19:$G89),"")</f>
        <v/>
      </c>
      <c r="I89" s="290" t="n"/>
      <c r="J89" s="241" t="n"/>
      <c r="K89" s="241" t="n"/>
      <c r="L89" s="292" t="n"/>
      <c r="M89" s="235">
        <f>IF($B89="","",--TEXT($B89,"yyyymm"))</f>
        <v/>
      </c>
      <c r="N89" s="0" t="n"/>
      <c r="O89" s="0" t="n"/>
      <c r="P89" s="0" t="n"/>
      <c r="Q89" s="0" t="n"/>
      <c r="R89" s="0" t="n"/>
      <c r="S89" s="0" t="n"/>
      <c r="T89" s="0" t="n"/>
      <c r="U89" s="0" t="n"/>
      <c r="V89" s="0" t="n"/>
      <c r="W89" s="0" t="n"/>
      <c r="X89" s="42" t="n"/>
      <c r="Y89" s="42" t="n"/>
      <c r="Z89" s="42" t="n"/>
    </row>
    <row r="90" ht="23" customFormat="1" customHeight="1" s="204">
      <c r="A90" s="227">
        <f>IF(B90="","",COUNTA($B$5:B90))</f>
        <v/>
      </c>
      <c r="B90" s="288" t="n"/>
      <c r="C90" s="241" t="n"/>
      <c r="D90" s="241" t="n"/>
      <c r="E90" s="289" t="n"/>
      <c r="F90" s="290" t="n"/>
      <c r="G90" s="290" t="n"/>
      <c r="H90" s="291">
        <f>IFERROR(VLOOKUP($C90,$C$5:$H$18,6,0)+SUMIF($C$19:$C90,$C90,$F$19:$F90)-SUMIF($C$19:$C90,$C90,$G$19:$G90),"")</f>
        <v/>
      </c>
      <c r="I90" s="290" t="n"/>
      <c r="J90" s="241" t="n"/>
      <c r="K90" s="241" t="n"/>
      <c r="L90" s="292" t="n"/>
      <c r="M90" s="235">
        <f>IF($B90="","",--TEXT($B90,"yyyymm"))</f>
        <v/>
      </c>
      <c r="N90" s="0" t="n"/>
      <c r="O90" s="0" t="n"/>
      <c r="P90" s="0" t="n"/>
      <c r="Q90" s="0" t="n"/>
      <c r="R90" s="0" t="n"/>
      <c r="S90" s="0" t="n"/>
      <c r="T90" s="0" t="n"/>
      <c r="U90" s="0" t="n"/>
      <c r="V90" s="0" t="n"/>
      <c r="W90" s="0" t="n"/>
      <c r="X90" s="42" t="n"/>
      <c r="Y90" s="42" t="n"/>
      <c r="Z90" s="42" t="n"/>
    </row>
    <row r="91" ht="23" customFormat="1" customHeight="1" s="204">
      <c r="A91" s="227">
        <f>IF(B91="","",COUNTA($B$5:B91))</f>
        <v/>
      </c>
      <c r="B91" s="288" t="n"/>
      <c r="C91" s="241" t="n"/>
      <c r="D91" s="241" t="n"/>
      <c r="E91" s="289" t="n"/>
      <c r="F91" s="290" t="n"/>
      <c r="G91" s="290" t="n"/>
      <c r="H91" s="291">
        <f>IFERROR(VLOOKUP($C91,$C$5:$H$18,6,0)+SUMIF($C$19:$C91,$C91,$F$19:$F91)-SUMIF($C$19:$C91,$C91,$G$19:$G91),"")</f>
        <v/>
      </c>
      <c r="I91" s="290" t="n"/>
      <c r="J91" s="241" t="n"/>
      <c r="K91" s="241" t="n"/>
      <c r="L91" s="292" t="n"/>
      <c r="M91" s="235">
        <f>IF($B91="","",--TEXT($B91,"yyyymm"))</f>
        <v/>
      </c>
      <c r="N91" s="0" t="n"/>
      <c r="O91" s="0" t="n"/>
      <c r="P91" s="0" t="n"/>
      <c r="Q91" s="0" t="n"/>
      <c r="R91" s="0" t="n"/>
      <c r="S91" s="0" t="n"/>
      <c r="T91" s="0" t="n"/>
      <c r="U91" s="0" t="n"/>
      <c r="V91" s="0" t="n"/>
      <c r="W91" s="0" t="n"/>
      <c r="X91" s="42" t="n"/>
      <c r="Y91" s="42" t="n"/>
      <c r="Z91" s="42" t="n"/>
    </row>
    <row r="92" ht="23" customFormat="1" customHeight="1" s="204">
      <c r="A92" s="227">
        <f>IF(B92="","",COUNTA($B$5:B92))</f>
        <v/>
      </c>
      <c r="B92" s="288" t="n"/>
      <c r="C92" s="241" t="n"/>
      <c r="D92" s="241" t="n"/>
      <c r="E92" s="289" t="n"/>
      <c r="F92" s="290" t="n"/>
      <c r="G92" s="290" t="n"/>
      <c r="H92" s="291">
        <f>IFERROR(VLOOKUP($C92,$C$5:$H$18,6,0)+SUMIF($C$19:$C92,$C92,$F$19:$F92)-SUMIF($C$19:$C92,$C92,$G$19:$G92),"")</f>
        <v/>
      </c>
      <c r="I92" s="290" t="n"/>
      <c r="J92" s="241" t="n"/>
      <c r="K92" s="241" t="n"/>
      <c r="L92" s="292" t="n"/>
      <c r="M92" s="235">
        <f>IF($B92="","",--TEXT($B92,"yyyymm"))</f>
        <v/>
      </c>
      <c r="N92" s="0" t="n"/>
      <c r="O92" s="0" t="n"/>
      <c r="P92" s="0" t="n"/>
      <c r="Q92" s="0" t="n"/>
      <c r="R92" s="0" t="n"/>
      <c r="S92" s="0" t="n"/>
      <c r="T92" s="0" t="n"/>
      <c r="U92" s="0" t="n"/>
      <c r="V92" s="0" t="n"/>
      <c r="W92" s="0" t="n"/>
      <c r="X92" s="42" t="n"/>
      <c r="Y92" s="42" t="n"/>
      <c r="Z92" s="42" t="n"/>
    </row>
    <row r="93" ht="23" customFormat="1" customHeight="1" s="204">
      <c r="A93" s="227">
        <f>IF(B93="","",COUNTA($B$5:B93))</f>
        <v/>
      </c>
      <c r="B93" s="288" t="n"/>
      <c r="C93" s="241" t="n"/>
      <c r="D93" s="241" t="n"/>
      <c r="E93" s="289" t="n"/>
      <c r="F93" s="290" t="n"/>
      <c r="G93" s="290" t="n"/>
      <c r="H93" s="291">
        <f>IFERROR(VLOOKUP($C93,$C$5:$H$18,6,0)+SUMIF($C$19:$C93,$C93,$F$19:$F93)-SUMIF($C$19:$C93,$C93,$G$19:$G93),"")</f>
        <v/>
      </c>
      <c r="I93" s="290" t="n"/>
      <c r="J93" s="241" t="n"/>
      <c r="K93" s="241" t="n"/>
      <c r="L93" s="292" t="n"/>
      <c r="M93" s="235">
        <f>IF($B93="","",--TEXT($B93,"yyyymm"))</f>
        <v/>
      </c>
      <c r="N93" s="0" t="n"/>
      <c r="O93" s="0" t="n"/>
      <c r="P93" s="0" t="n"/>
      <c r="Q93" s="0" t="n"/>
      <c r="R93" s="0" t="n"/>
      <c r="S93" s="0" t="n"/>
      <c r="T93" s="0" t="n"/>
      <c r="U93" s="0" t="n"/>
      <c r="V93" s="0" t="n"/>
      <c r="W93" s="0" t="n"/>
      <c r="X93" s="42" t="n"/>
      <c r="Y93" s="42" t="n"/>
      <c r="Z93" s="42" t="n"/>
    </row>
    <row r="94" ht="23" customFormat="1" customHeight="1" s="204">
      <c r="A94" s="227">
        <f>IF(B94="","",COUNTA($B$5:B94))</f>
        <v/>
      </c>
      <c r="B94" s="288" t="n"/>
      <c r="C94" s="241" t="n"/>
      <c r="D94" s="241" t="n"/>
      <c r="E94" s="289" t="n"/>
      <c r="F94" s="290" t="n"/>
      <c r="G94" s="290" t="n"/>
      <c r="H94" s="291">
        <f>IFERROR(VLOOKUP($C94,$C$5:$H$18,6,0)+SUMIF($C$19:$C94,$C94,$F$19:$F94)-SUMIF($C$19:$C94,$C94,$G$19:$G94),"")</f>
        <v/>
      </c>
      <c r="I94" s="290" t="n"/>
      <c r="J94" s="241" t="n"/>
      <c r="K94" s="241" t="n"/>
      <c r="L94" s="292" t="n"/>
      <c r="M94" s="235">
        <f>IF($B94="","",--TEXT($B94,"yyyymm"))</f>
        <v/>
      </c>
      <c r="N94" s="0" t="n"/>
      <c r="O94" s="0" t="n"/>
      <c r="P94" s="0" t="n"/>
      <c r="Q94" s="0" t="n"/>
      <c r="R94" s="0" t="n"/>
      <c r="S94" s="0" t="n"/>
      <c r="T94" s="0" t="n"/>
      <c r="U94" s="0" t="n"/>
      <c r="V94" s="0" t="n"/>
      <c r="W94" s="0" t="n"/>
      <c r="X94" s="42" t="n"/>
      <c r="Y94" s="42" t="n"/>
      <c r="Z94" s="42" t="n"/>
    </row>
    <row r="95" ht="23" customFormat="1" customHeight="1" s="204">
      <c r="A95" s="227">
        <f>IF(B95="","",COUNTA($B$5:B95))</f>
        <v/>
      </c>
      <c r="B95" s="288" t="n"/>
      <c r="C95" s="241" t="n"/>
      <c r="D95" s="241" t="n"/>
      <c r="E95" s="289" t="n"/>
      <c r="F95" s="290" t="n"/>
      <c r="G95" s="290" t="n"/>
      <c r="H95" s="291">
        <f>IFERROR(VLOOKUP($C95,$C$5:$H$18,6,0)+SUMIF($C$19:$C95,$C95,$F$19:$F95)-SUMIF($C$19:$C95,$C95,$G$19:$G95),"")</f>
        <v/>
      </c>
      <c r="I95" s="290" t="n"/>
      <c r="J95" s="241" t="n"/>
      <c r="K95" s="241" t="n"/>
      <c r="L95" s="292" t="n"/>
      <c r="M95" s="235">
        <f>IF($B95="","",--TEXT($B95,"yyyymm"))</f>
        <v/>
      </c>
      <c r="N95" s="0" t="n"/>
      <c r="O95" s="0" t="n"/>
      <c r="P95" s="0" t="n"/>
      <c r="Q95" s="0" t="n"/>
      <c r="R95" s="0" t="n"/>
      <c r="S95" s="0" t="n"/>
      <c r="T95" s="0" t="n"/>
      <c r="U95" s="0" t="n"/>
      <c r="V95" s="0" t="n"/>
      <c r="W95" s="0" t="n"/>
      <c r="X95" s="42" t="n"/>
      <c r="Y95" s="42" t="n"/>
      <c r="Z95" s="42" t="n"/>
    </row>
    <row r="96" ht="23" customFormat="1" customHeight="1" s="204">
      <c r="A96" s="227">
        <f>IF(B96="","",COUNTA($B$5:B96))</f>
        <v/>
      </c>
      <c r="B96" s="288" t="n"/>
      <c r="C96" s="241" t="n"/>
      <c r="D96" s="241" t="n"/>
      <c r="E96" s="289" t="n"/>
      <c r="F96" s="290" t="n"/>
      <c r="G96" s="290" t="n"/>
      <c r="H96" s="291">
        <f>IFERROR(VLOOKUP($C96,$C$5:$H$18,6,0)+SUMIF($C$19:$C96,$C96,$F$19:$F96)-SUMIF($C$19:$C96,$C96,$G$19:$G96),"")</f>
        <v/>
      </c>
      <c r="I96" s="290" t="n"/>
      <c r="J96" s="241" t="n"/>
      <c r="K96" s="241" t="n"/>
      <c r="L96" s="292" t="n"/>
      <c r="M96" s="235">
        <f>IF($B96="","",--TEXT($B96,"yyyymm"))</f>
        <v/>
      </c>
      <c r="N96" s="0" t="n"/>
      <c r="O96" s="0" t="n"/>
      <c r="P96" s="0" t="n"/>
      <c r="Q96" s="0" t="n"/>
      <c r="R96" s="0" t="n"/>
      <c r="S96" s="0" t="n"/>
      <c r="T96" s="0" t="n"/>
      <c r="U96" s="0" t="n"/>
      <c r="V96" s="0" t="n"/>
      <c r="W96" s="0" t="n"/>
      <c r="X96" s="42" t="n"/>
      <c r="Y96" s="42" t="n"/>
      <c r="Z96" s="42" t="n"/>
    </row>
    <row r="97" ht="23" customFormat="1" customHeight="1" s="204">
      <c r="A97" s="227">
        <f>IF(B97="","",COUNTA($B$5:B97))</f>
        <v/>
      </c>
      <c r="B97" s="288" t="n"/>
      <c r="C97" s="241" t="n"/>
      <c r="D97" s="241" t="n"/>
      <c r="E97" s="289" t="n"/>
      <c r="F97" s="290" t="n"/>
      <c r="G97" s="290" t="n"/>
      <c r="H97" s="291">
        <f>IFERROR(VLOOKUP($C97,$C$5:$H$18,6,0)+SUMIF($C$19:$C97,$C97,$F$19:$F97)-SUMIF($C$19:$C97,$C97,$G$19:$G97),"")</f>
        <v/>
      </c>
      <c r="I97" s="290" t="n"/>
      <c r="J97" s="241" t="n"/>
      <c r="K97" s="241" t="n"/>
      <c r="L97" s="292" t="n"/>
      <c r="M97" s="235">
        <f>IF($B97="","",--TEXT($B97,"yyyymm"))</f>
        <v/>
      </c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42" t="n"/>
      <c r="Y97" s="42" t="n"/>
      <c r="Z97" s="42" t="n"/>
    </row>
    <row r="98" ht="23" customFormat="1" customHeight="1" s="204">
      <c r="A98" s="227">
        <f>IF(B98="","",COUNTA($B$5:B98))</f>
        <v/>
      </c>
      <c r="B98" s="288" t="n"/>
      <c r="C98" s="241" t="n"/>
      <c r="D98" s="241" t="n"/>
      <c r="E98" s="289" t="n"/>
      <c r="F98" s="290" t="n"/>
      <c r="G98" s="290" t="n"/>
      <c r="H98" s="291">
        <f>IFERROR(VLOOKUP($C98,$C$5:$H$18,6,0)+SUMIF($C$19:$C98,$C98,$F$19:$F98)-SUMIF($C$19:$C98,$C98,$G$19:$G98),"")</f>
        <v/>
      </c>
      <c r="I98" s="290" t="n"/>
      <c r="J98" s="241" t="n"/>
      <c r="K98" s="241" t="n"/>
      <c r="L98" s="292" t="n"/>
      <c r="M98" s="235">
        <f>IF($B98="","",--TEXT($B98,"yyyymm"))</f>
        <v/>
      </c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42" t="n"/>
      <c r="Y98" s="42" t="n"/>
      <c r="Z98" s="42" t="n"/>
    </row>
    <row r="99" ht="23" customFormat="1" customHeight="1" s="204">
      <c r="A99" s="227">
        <f>IF(B99="","",COUNTA($B$5:B99))</f>
        <v/>
      </c>
      <c r="B99" s="288" t="n"/>
      <c r="C99" s="241" t="n"/>
      <c r="D99" s="241" t="n"/>
      <c r="E99" s="289" t="n"/>
      <c r="F99" s="290" t="n"/>
      <c r="G99" s="290" t="n"/>
      <c r="H99" s="291">
        <f>IFERROR(VLOOKUP($C99,$C$5:$H$18,6,0)+SUMIF($C$19:$C99,$C99,$F$19:$F99)-SUMIF($C$19:$C99,$C99,$G$19:$G99),"")</f>
        <v/>
      </c>
      <c r="I99" s="290" t="n"/>
      <c r="J99" s="241" t="n"/>
      <c r="K99" s="241" t="n"/>
      <c r="L99" s="292" t="n"/>
      <c r="M99" s="235">
        <f>IF($B99="","",--TEXT($B99,"yyyymm"))</f>
        <v/>
      </c>
      <c r="N99" s="0" t="n"/>
      <c r="O99" s="0" t="n"/>
      <c r="P99" s="0" t="n"/>
      <c r="Q99" s="0" t="n"/>
      <c r="R99" s="0" t="n"/>
      <c r="S99" s="0" t="n"/>
      <c r="T99" s="0" t="n"/>
      <c r="U99" s="0" t="n"/>
      <c r="V99" s="0" t="n"/>
      <c r="W99" s="0" t="n"/>
      <c r="X99" s="42" t="n"/>
      <c r="Y99" s="42" t="n"/>
      <c r="Z99" s="42" t="n"/>
    </row>
    <row r="100" ht="23" customFormat="1" customHeight="1" s="204">
      <c r="A100" s="227">
        <f>IF(B100="","",COUNTA($B$5:B100))</f>
        <v/>
      </c>
      <c r="B100" s="288" t="n"/>
      <c r="C100" s="241" t="n"/>
      <c r="D100" s="241" t="n"/>
      <c r="E100" s="289" t="n"/>
      <c r="F100" s="290" t="n"/>
      <c r="G100" s="290" t="n"/>
      <c r="H100" s="291">
        <f>IFERROR(VLOOKUP($C100,$C$5:$H$18,6,0)+SUMIF($C$19:$C100,$C100,$F$19:$F100)-SUMIF($C$19:$C100,$C100,$G$19:$G100),"")</f>
        <v/>
      </c>
      <c r="I100" s="290" t="n"/>
      <c r="J100" s="241" t="n"/>
      <c r="K100" s="241" t="n"/>
      <c r="L100" s="292" t="n"/>
      <c r="M100" s="235">
        <f>IF($B100="","",--TEXT($B100,"yyyymm"))</f>
        <v/>
      </c>
      <c r="N100" s="0" t="n"/>
      <c r="O100" s="0" t="n"/>
      <c r="P100" s="0" t="n"/>
      <c r="Q100" s="0" t="n"/>
      <c r="R100" s="0" t="n"/>
      <c r="S100" s="0" t="n"/>
      <c r="T100" s="0" t="n"/>
      <c r="U100" s="0" t="n"/>
      <c r="V100" s="0" t="n"/>
      <c r="W100" s="0" t="n"/>
      <c r="X100" s="42" t="n"/>
      <c r="Y100" s="42" t="n"/>
      <c r="Z100" s="42" t="n"/>
    </row>
    <row r="101" ht="23" customFormat="1" customHeight="1" s="204">
      <c r="A101" s="227">
        <f>IF(B101="","",COUNTA($B$5:B101))</f>
        <v/>
      </c>
      <c r="B101" s="288" t="n"/>
      <c r="C101" s="241" t="n"/>
      <c r="D101" s="241" t="n"/>
      <c r="E101" s="289" t="n"/>
      <c r="F101" s="290" t="n"/>
      <c r="G101" s="290" t="n"/>
      <c r="H101" s="293">
        <f>IFERROR(VLOOKUP($C101,$C$5:$H$18,6,0)+SUMIF($C$19:$C101,$C101,$F$19:$F101)-SUMIF($C$19:$C101,$C101,$G$19:$G101),"")</f>
        <v/>
      </c>
      <c r="I101" s="290" t="n"/>
      <c r="J101" s="241" t="n"/>
      <c r="K101" s="241" t="n"/>
      <c r="L101" s="292" t="n"/>
      <c r="M101" s="235">
        <f>IF($B101="","",--TEXT($B101,"yyyymm"))</f>
        <v/>
      </c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42" t="n"/>
      <c r="Y101" s="42" t="n"/>
      <c r="Z101" s="42" t="n"/>
    </row>
    <row r="102" ht="23" customFormat="1" customHeight="1" s="204">
      <c r="A102" s="227">
        <f>IF(B102="","",COUNTA($B$5:B102))</f>
        <v/>
      </c>
      <c r="B102" s="288" t="n"/>
      <c r="C102" s="241" t="n"/>
      <c r="D102" s="241" t="n"/>
      <c r="E102" s="289" t="n"/>
      <c r="F102" s="290" t="n"/>
      <c r="G102" s="290" t="n"/>
      <c r="H102" s="293">
        <f>IFERROR(VLOOKUP($C102,$C$5:$H$18,6,0)+SUMIF($C$19:$C102,$C102,$F$19:$F102)-SUMIF($C$19:$C102,$C102,$G$19:$G102),"")</f>
        <v/>
      </c>
      <c r="I102" s="290" t="n"/>
      <c r="J102" s="241" t="n"/>
      <c r="K102" s="241" t="n"/>
      <c r="L102" s="292" t="n"/>
      <c r="M102" s="235">
        <f>IF($B102="","",--TEXT($B102,"yyyymm"))</f>
        <v/>
      </c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42" t="n"/>
      <c r="Y102" s="42" t="n"/>
      <c r="Z102" s="42" t="n"/>
    </row>
    <row r="103" ht="23" customFormat="1" customHeight="1" s="204">
      <c r="A103" s="227">
        <f>IF(B103="","",COUNTA($B$5:B103))</f>
        <v/>
      </c>
      <c r="B103" s="288" t="n"/>
      <c r="C103" s="241" t="n"/>
      <c r="D103" s="241" t="n"/>
      <c r="E103" s="289" t="n"/>
      <c r="F103" s="290" t="n"/>
      <c r="G103" s="290" t="n"/>
      <c r="H103" s="293">
        <f>IFERROR(VLOOKUP($C103,$C$5:$H$18,6,0)+SUMIF($C$19:$C103,$C103,$F$19:$F103)-SUMIF($C$19:$C103,$C103,$G$19:$G103),"")</f>
        <v/>
      </c>
      <c r="I103" s="290" t="n"/>
      <c r="J103" s="241" t="n"/>
      <c r="K103" s="241" t="n"/>
      <c r="L103" s="292" t="n"/>
      <c r="M103" s="235">
        <f>IF($B103="","",--TEXT($B103,"yyyymm"))</f>
        <v/>
      </c>
      <c r="N103" s="0" t="n"/>
      <c r="O103" s="0" t="n"/>
      <c r="P103" s="0" t="n"/>
      <c r="Q103" s="0" t="n"/>
      <c r="R103" s="0" t="n"/>
      <c r="S103" s="0" t="n"/>
      <c r="T103" s="0" t="n"/>
      <c r="U103" s="0" t="n"/>
      <c r="V103" s="0" t="n"/>
      <c r="W103" s="0" t="n"/>
      <c r="X103" s="42" t="n"/>
      <c r="Y103" s="42" t="n"/>
      <c r="Z103" s="42" t="n"/>
    </row>
    <row r="104" ht="23" customFormat="1" customHeight="1" s="204">
      <c r="A104" s="227">
        <f>IF(B104="","",COUNTA($B$5:B104))</f>
        <v/>
      </c>
      <c r="B104" s="288" t="n"/>
      <c r="C104" s="241" t="n"/>
      <c r="D104" s="241" t="n"/>
      <c r="E104" s="289" t="n"/>
      <c r="F104" s="290" t="n"/>
      <c r="G104" s="290" t="n"/>
      <c r="H104" s="293">
        <f>IFERROR(VLOOKUP($C104,$C$5:$H$18,6,0)+SUMIF($C$19:$C104,$C104,$F$19:$F104)-SUMIF($C$19:$C104,$C104,$G$19:$G104),"")</f>
        <v/>
      </c>
      <c r="I104" s="290" t="n"/>
      <c r="J104" s="241" t="n"/>
      <c r="K104" s="241" t="n"/>
      <c r="L104" s="292" t="n"/>
      <c r="M104" s="235">
        <f>IF($B104="","",--TEXT($B104,"yyyymm"))</f>
        <v/>
      </c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42" t="n"/>
      <c r="Y104" s="42" t="n"/>
      <c r="Z104" s="42" t="n"/>
    </row>
    <row r="105" ht="23" customFormat="1" customHeight="1" s="204">
      <c r="A105" s="227">
        <f>IF(B105="","",COUNTA($B$5:B105))</f>
        <v/>
      </c>
      <c r="B105" s="288" t="n"/>
      <c r="C105" s="241" t="n"/>
      <c r="D105" s="241" t="n"/>
      <c r="E105" s="289" t="n"/>
      <c r="F105" s="290" t="n"/>
      <c r="G105" s="290" t="n"/>
      <c r="H105" s="293">
        <f>IFERROR(VLOOKUP($C105,$C$5:$H$18,6,0)+SUMIF($C$19:$C105,$C105,$F$19:$F105)-SUMIF($C$19:$C105,$C105,$G$19:$G105),"")</f>
        <v/>
      </c>
      <c r="I105" s="290" t="n"/>
      <c r="J105" s="241" t="n"/>
      <c r="K105" s="241" t="n"/>
      <c r="L105" s="292" t="n"/>
      <c r="M105" s="235">
        <f>IF($B105="","",--TEXT($B105,"yyyymm"))</f>
        <v/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42" t="n"/>
      <c r="Y105" s="42" t="n"/>
      <c r="Z105" s="42" t="n"/>
    </row>
    <row r="106" ht="23" customFormat="1" customHeight="1" s="204">
      <c r="A106" s="227">
        <f>IF(B106="","",COUNTA($B$5:B106))</f>
        <v/>
      </c>
      <c r="B106" s="288" t="n"/>
      <c r="C106" s="241" t="n"/>
      <c r="D106" s="241" t="n"/>
      <c r="E106" s="289" t="n"/>
      <c r="F106" s="290" t="n"/>
      <c r="G106" s="290" t="n"/>
      <c r="H106" s="293">
        <f>IFERROR(VLOOKUP($C106,$C$5:$H$18,6,0)+SUMIF($C$19:$C106,$C106,$F$19:$F106)-SUMIF($C$19:$C106,$C106,$G$19:$G106),"")</f>
        <v/>
      </c>
      <c r="I106" s="290" t="n"/>
      <c r="J106" s="241" t="n"/>
      <c r="K106" s="241" t="n"/>
      <c r="L106" s="292" t="n"/>
      <c r="M106" s="235">
        <f>IF($B106="","",--TEXT($B106,"yyyymm"))</f>
        <v/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42" t="n"/>
      <c r="Y106" s="42" t="n"/>
      <c r="Z106" s="42" t="n"/>
    </row>
    <row r="107" ht="23" customFormat="1" customHeight="1" s="204">
      <c r="A107" s="227">
        <f>IF(B107="","",COUNTA($B$5:B107))</f>
        <v/>
      </c>
      <c r="B107" s="288" t="n"/>
      <c r="C107" s="241" t="n"/>
      <c r="D107" s="241" t="n"/>
      <c r="E107" s="289" t="n"/>
      <c r="F107" s="290" t="n"/>
      <c r="G107" s="290" t="n"/>
      <c r="H107" s="293">
        <f>IFERROR(VLOOKUP($C107,$C$5:$H$18,6,0)+SUMIF($C$19:$C107,$C107,$F$19:$F107)-SUMIF($C$19:$C107,$C107,$G$19:$G107),"")</f>
        <v/>
      </c>
      <c r="I107" s="290" t="n"/>
      <c r="J107" s="241" t="n"/>
      <c r="K107" s="241" t="n"/>
      <c r="L107" s="292" t="n"/>
      <c r="M107" s="235">
        <f>IF($B107="","",--TEXT($B107,"yyyymm"))</f>
        <v/>
      </c>
      <c r="N107" s="0" t="n"/>
      <c r="O107" s="0" t="n"/>
      <c r="P107" s="0" t="n"/>
      <c r="Q107" s="0" t="n"/>
      <c r="R107" s="0" t="n"/>
      <c r="S107" s="0" t="n"/>
      <c r="T107" s="0" t="n"/>
      <c r="U107" s="0" t="n"/>
      <c r="V107" s="0" t="n"/>
      <c r="W107" s="0" t="n"/>
      <c r="X107" s="42" t="n"/>
      <c r="Y107" s="42" t="n"/>
      <c r="Z107" s="42" t="n"/>
    </row>
    <row r="108" ht="23" customFormat="1" customHeight="1" s="204">
      <c r="A108" s="227">
        <f>IF(B108="","",COUNTA($B$5:B108))</f>
        <v/>
      </c>
      <c r="B108" s="288" t="n"/>
      <c r="C108" s="241" t="n"/>
      <c r="D108" s="241" t="n"/>
      <c r="E108" s="289" t="n"/>
      <c r="F108" s="290" t="n"/>
      <c r="G108" s="290" t="n"/>
      <c r="H108" s="293">
        <f>IFERROR(VLOOKUP($C108,$C$5:$H$18,6,0)+SUMIF($C$19:$C108,$C108,$F$19:$F108)-SUMIF($C$19:$C108,$C108,$G$19:$G108),"")</f>
        <v/>
      </c>
      <c r="I108" s="290" t="n"/>
      <c r="J108" s="241" t="n"/>
      <c r="K108" s="241" t="n"/>
      <c r="L108" s="292" t="n"/>
      <c r="M108" s="235">
        <f>IF($B108="","",--TEXT($B108,"yyyymm"))</f>
        <v/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42" t="n"/>
      <c r="Y108" s="42" t="n"/>
      <c r="Z108" s="42" t="n"/>
    </row>
    <row r="109" ht="23" customFormat="1" customHeight="1" s="204">
      <c r="A109" s="227">
        <f>IF(B109="","",COUNTA($B$5:B109))</f>
        <v/>
      </c>
      <c r="B109" s="288" t="n"/>
      <c r="C109" s="241" t="n"/>
      <c r="D109" s="241" t="n"/>
      <c r="E109" s="289" t="n"/>
      <c r="F109" s="290" t="n"/>
      <c r="G109" s="290" t="n"/>
      <c r="H109" s="293">
        <f>IFERROR(VLOOKUP($C109,$C$5:$H$18,6,0)+SUMIF($C$19:$C109,$C109,$F$19:$F109)-SUMIF($C$19:$C109,$C109,$G$19:$G109),"")</f>
        <v/>
      </c>
      <c r="I109" s="290" t="n"/>
      <c r="J109" s="241" t="n"/>
      <c r="K109" s="241" t="n"/>
      <c r="L109" s="292" t="n"/>
      <c r="M109" s="235">
        <f>IF($B109="","",--TEXT($B109,"yyyymm"))</f>
        <v/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42" t="n"/>
      <c r="Y109" s="42" t="n"/>
      <c r="Z109" s="42" t="n"/>
    </row>
    <row r="110" ht="23" customFormat="1" customHeight="1" s="204">
      <c r="A110" s="227">
        <f>IF(B110="","",COUNTA($B$5:B110))</f>
        <v/>
      </c>
      <c r="B110" s="288" t="n"/>
      <c r="C110" s="241" t="n"/>
      <c r="D110" s="241" t="n"/>
      <c r="E110" s="289" t="n"/>
      <c r="F110" s="290" t="n"/>
      <c r="G110" s="290" t="n"/>
      <c r="H110" s="293">
        <f>IFERROR(VLOOKUP($C110,$C$5:$H$18,6,0)+SUMIF($C$19:$C110,$C110,$F$19:$F110)-SUMIF($C$19:$C110,$C110,$G$19:$G110),"")</f>
        <v/>
      </c>
      <c r="I110" s="290" t="n"/>
      <c r="J110" s="241" t="n"/>
      <c r="K110" s="241" t="n"/>
      <c r="L110" s="292" t="n"/>
      <c r="M110" s="235">
        <f>IF($B110="","",--TEXT($B110,"yyyymm"))</f>
        <v/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42" t="n"/>
      <c r="Y110" s="42" t="n"/>
      <c r="Z110" s="42" t="n"/>
    </row>
    <row r="111" ht="23" customFormat="1" customHeight="1" s="204">
      <c r="A111" s="227">
        <f>IF(B111="","",COUNTA($B$5:B111))</f>
        <v/>
      </c>
      <c r="B111" s="288" t="n"/>
      <c r="C111" s="241" t="n"/>
      <c r="D111" s="241" t="n"/>
      <c r="E111" s="289" t="n"/>
      <c r="F111" s="290" t="n"/>
      <c r="G111" s="290" t="n"/>
      <c r="H111" s="293">
        <f>IFERROR(VLOOKUP($C111,$C$5:$H$18,6,0)+SUMIF($C$19:$C111,$C111,$F$19:$F111)-SUMIF($C$19:$C111,$C111,$G$19:$G111),"")</f>
        <v/>
      </c>
      <c r="I111" s="290" t="n"/>
      <c r="J111" s="241" t="n"/>
      <c r="K111" s="241" t="n"/>
      <c r="L111" s="292" t="n"/>
      <c r="M111" s="235">
        <f>IF($B111="","",--TEXT($B111,"yyyymm"))</f>
        <v/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42" t="n"/>
      <c r="Y111" s="42" t="n"/>
      <c r="Z111" s="42" t="n"/>
    </row>
    <row r="112" ht="23" customFormat="1" customHeight="1" s="204">
      <c r="A112" s="227">
        <f>IF(B112="","",COUNTA($B$5:B112))</f>
        <v/>
      </c>
      <c r="B112" s="288" t="n"/>
      <c r="C112" s="241" t="n"/>
      <c r="D112" s="241" t="n"/>
      <c r="E112" s="289" t="n"/>
      <c r="F112" s="290" t="n"/>
      <c r="G112" s="290" t="n"/>
      <c r="H112" s="293">
        <f>IFERROR(VLOOKUP($C112,$C$5:$H$18,6,0)+SUMIF($C$19:$C112,$C112,$F$19:$F112)-SUMIF($C$19:$C112,$C112,$G$19:$G112),"")</f>
        <v/>
      </c>
      <c r="I112" s="290" t="n"/>
      <c r="J112" s="241" t="n"/>
      <c r="K112" s="241" t="n"/>
      <c r="L112" s="292" t="n"/>
      <c r="M112" s="235">
        <f>IF($B112="","",--TEXT($B112,"yyyymm"))</f>
        <v/>
      </c>
      <c r="N112" s="0" t="n"/>
      <c r="O112" s="0" t="n"/>
      <c r="P112" s="0" t="n"/>
      <c r="Q112" s="0" t="n"/>
      <c r="R112" s="0" t="n"/>
      <c r="S112" s="0" t="n"/>
      <c r="T112" s="0" t="n"/>
      <c r="U112" s="0" t="n"/>
      <c r="V112" s="0" t="n"/>
      <c r="W112" s="0" t="n"/>
      <c r="X112" s="42" t="n"/>
      <c r="Y112" s="42" t="n"/>
      <c r="Z112" s="42" t="n"/>
    </row>
    <row r="113" ht="23" customFormat="1" customHeight="1" s="204">
      <c r="A113" s="227">
        <f>IF(B113="","",COUNTA($B$5:B113))</f>
        <v/>
      </c>
      <c r="B113" s="288" t="n"/>
      <c r="C113" s="241" t="n"/>
      <c r="D113" s="241" t="n"/>
      <c r="E113" s="289" t="n"/>
      <c r="F113" s="290" t="n"/>
      <c r="G113" s="290" t="n"/>
      <c r="H113" s="293">
        <f>IFERROR(VLOOKUP($C113,$C$5:$H$18,6,0)+SUMIF($C$19:$C113,$C113,$F$19:$F113)-SUMIF($C$19:$C113,$C113,$G$19:$G113),"")</f>
        <v/>
      </c>
      <c r="I113" s="290" t="n"/>
      <c r="J113" s="241" t="n"/>
      <c r="K113" s="241" t="n"/>
      <c r="L113" s="292" t="n"/>
      <c r="M113" s="235">
        <f>IF($B113="","",--TEXT($B113,"yyyymm"))</f>
        <v/>
      </c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42" t="n"/>
      <c r="Y113" s="42" t="n"/>
      <c r="Z113" s="42" t="n"/>
    </row>
    <row r="114" ht="23" customFormat="1" customHeight="1" s="204">
      <c r="A114" s="227">
        <f>IF(B114="","",COUNTA($B$5:B114))</f>
        <v/>
      </c>
      <c r="B114" s="288" t="n"/>
      <c r="C114" s="241" t="n"/>
      <c r="D114" s="241" t="n"/>
      <c r="E114" s="289" t="n"/>
      <c r="F114" s="290" t="n"/>
      <c r="G114" s="290" t="n"/>
      <c r="H114" s="293">
        <f>IFERROR(VLOOKUP($C114,$C$5:$H$18,6,0)+SUMIF($C$19:$C114,$C114,$F$19:$F114)-SUMIF($C$19:$C114,$C114,$G$19:$G114),"")</f>
        <v/>
      </c>
      <c r="I114" s="290" t="n"/>
      <c r="J114" s="241" t="n"/>
      <c r="K114" s="241" t="n"/>
      <c r="L114" s="292" t="n"/>
      <c r="M114" s="235">
        <f>IF($B114="","",--TEXT($B114,"yyyymm"))</f>
        <v/>
      </c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42" t="n"/>
      <c r="Y114" s="42" t="n"/>
      <c r="Z114" s="42" t="n"/>
    </row>
    <row r="115" ht="23" customFormat="1" customHeight="1" s="204">
      <c r="A115" s="227">
        <f>IF(B115="","",COUNTA($B$5:B115))</f>
        <v/>
      </c>
      <c r="B115" s="288" t="n"/>
      <c r="C115" s="241" t="n"/>
      <c r="D115" s="241" t="n"/>
      <c r="E115" s="289" t="n"/>
      <c r="F115" s="290" t="n"/>
      <c r="G115" s="290" t="n"/>
      <c r="H115" s="293">
        <f>IFERROR(VLOOKUP($C115,$C$5:$H$18,6,0)+SUMIF($C$19:$C115,$C115,$F$19:$F115)-SUMIF($C$19:$C115,$C115,$G$19:$G115),"")</f>
        <v/>
      </c>
      <c r="I115" s="290" t="n"/>
      <c r="J115" s="241" t="n"/>
      <c r="K115" s="241" t="n"/>
      <c r="L115" s="292" t="n"/>
      <c r="M115" s="235">
        <f>IF($B115="","",--TEXT($B115,"yyyymm"))</f>
        <v/>
      </c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42" t="n"/>
      <c r="Y115" s="42" t="n"/>
      <c r="Z115" s="42" t="n"/>
    </row>
    <row r="116" ht="23" customFormat="1" customHeight="1" s="204">
      <c r="A116" s="227">
        <f>IF(B116="","",COUNTA($B$5:B116))</f>
        <v/>
      </c>
      <c r="B116" s="288" t="n"/>
      <c r="C116" s="241" t="n"/>
      <c r="D116" s="241" t="n"/>
      <c r="E116" s="289" t="n"/>
      <c r="F116" s="290" t="n"/>
      <c r="G116" s="290" t="n"/>
      <c r="H116" s="293">
        <f>IFERROR(VLOOKUP($C116,$C$5:$H$18,6,0)+SUMIF($C$19:$C116,$C116,$F$19:$F116)-SUMIF($C$19:$C116,$C116,$G$19:$G116),"")</f>
        <v/>
      </c>
      <c r="I116" s="290" t="n"/>
      <c r="J116" s="241" t="n"/>
      <c r="K116" s="241" t="n"/>
      <c r="L116" s="292" t="n"/>
      <c r="M116" s="235">
        <f>IF($B116="","",--TEXT($B116,"yyyymm"))</f>
        <v/>
      </c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42" t="n"/>
      <c r="Y116" s="42" t="n"/>
      <c r="Z116" s="42" t="n"/>
    </row>
    <row r="117" ht="23" customFormat="1" customHeight="1" s="204">
      <c r="A117" s="227">
        <f>IF(B117="","",COUNTA($B$5:B117))</f>
        <v/>
      </c>
      <c r="B117" s="288" t="n"/>
      <c r="C117" s="241" t="n"/>
      <c r="D117" s="241" t="n"/>
      <c r="E117" s="289" t="n"/>
      <c r="F117" s="290" t="n"/>
      <c r="G117" s="290" t="n"/>
      <c r="H117" s="293">
        <f>IFERROR(VLOOKUP($C117,$C$5:$H$18,6,0)+SUMIF($C$19:$C117,$C117,$F$19:$F117)-SUMIF($C$19:$C117,$C117,$G$19:$G117),"")</f>
        <v/>
      </c>
      <c r="I117" s="290" t="n"/>
      <c r="J117" s="241" t="n"/>
      <c r="K117" s="241" t="n"/>
      <c r="L117" s="292" t="n"/>
      <c r="M117" s="235">
        <f>IF($B117="","",--TEXT($B117,"yyyymm"))</f>
        <v/>
      </c>
      <c r="N117" s="0" t="n"/>
      <c r="O117" s="0" t="n"/>
      <c r="P117" s="0" t="n"/>
      <c r="Q117" s="0" t="n"/>
      <c r="R117" s="0" t="n"/>
      <c r="S117" s="0" t="n"/>
      <c r="T117" s="0" t="n"/>
      <c r="U117" s="0" t="n"/>
      <c r="V117" s="0" t="n"/>
      <c r="W117" s="0" t="n"/>
      <c r="X117" s="42" t="n"/>
      <c r="Y117" s="42" t="n"/>
      <c r="Z117" s="42" t="n"/>
    </row>
    <row r="118" ht="23" customFormat="1" customHeight="1" s="204">
      <c r="A118" s="227">
        <f>IF(B118="","",COUNTA($B$5:B118))</f>
        <v/>
      </c>
      <c r="B118" s="288" t="n"/>
      <c r="C118" s="241" t="n"/>
      <c r="D118" s="241" t="n"/>
      <c r="E118" s="289" t="n"/>
      <c r="F118" s="290" t="n"/>
      <c r="G118" s="290" t="n"/>
      <c r="H118" s="293">
        <f>IFERROR(VLOOKUP($C118,$C$5:$H$18,6,0)+SUMIF($C$19:$C118,$C118,$F$19:$F118)-SUMIF($C$19:$C118,$C118,$G$19:$G118),"")</f>
        <v/>
      </c>
      <c r="I118" s="290" t="n"/>
      <c r="J118" s="241" t="n"/>
      <c r="K118" s="241" t="n"/>
      <c r="L118" s="292" t="n"/>
      <c r="M118" s="235">
        <f>IF($B118="","",--TEXT($B118,"yyyymm"))</f>
        <v/>
      </c>
      <c r="N118" s="0" t="n"/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42" t="n"/>
      <c r="Y118" s="42" t="n"/>
      <c r="Z118" s="42" t="n"/>
    </row>
    <row r="119" ht="23" customFormat="1" customHeight="1" s="204">
      <c r="A119" s="227">
        <f>IF(B119="","",COUNTA($B$5:B119))</f>
        <v/>
      </c>
      <c r="B119" s="288" t="n"/>
      <c r="C119" s="241" t="n"/>
      <c r="D119" s="241" t="n"/>
      <c r="E119" s="289" t="n"/>
      <c r="F119" s="290" t="n"/>
      <c r="G119" s="290" t="n"/>
      <c r="H119" s="293">
        <f>IFERROR(VLOOKUP($C119,$C$5:$H$18,6,0)+SUMIF($C$19:$C119,$C119,$F$19:$F119)-SUMIF($C$19:$C119,$C119,$G$19:$G119),"")</f>
        <v/>
      </c>
      <c r="I119" s="290" t="n"/>
      <c r="J119" s="241" t="n"/>
      <c r="K119" s="241" t="n"/>
      <c r="L119" s="292" t="n"/>
      <c r="M119" s="235">
        <f>IF($B119="","",--TEXT($B119,"yyyymm"))</f>
        <v/>
      </c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42" t="n"/>
      <c r="Y119" s="42" t="n"/>
      <c r="Z119" s="42" t="n"/>
    </row>
    <row r="120" ht="23" customFormat="1" customHeight="1" s="204">
      <c r="A120" s="227">
        <f>IF(B120="","",COUNTA($B$5:B120))</f>
        <v/>
      </c>
      <c r="B120" s="288" t="n"/>
      <c r="C120" s="241" t="n"/>
      <c r="D120" s="241" t="n"/>
      <c r="E120" s="289" t="n"/>
      <c r="F120" s="290" t="n"/>
      <c r="G120" s="290" t="n"/>
      <c r="H120" s="293">
        <f>IFERROR(VLOOKUP($C120,$C$5:$H$18,6,0)+SUMIF($C$19:$C120,$C120,$F$19:$F120)-SUMIF($C$19:$C120,$C120,$G$19:$G120),"")</f>
        <v/>
      </c>
      <c r="I120" s="290" t="n"/>
      <c r="J120" s="241" t="n"/>
      <c r="K120" s="241" t="n"/>
      <c r="L120" s="292" t="n"/>
      <c r="M120" s="235">
        <f>IF($B120="","",--TEXT($B120,"yyyymm"))</f>
        <v/>
      </c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42" t="n"/>
      <c r="Y120" s="42" t="n"/>
      <c r="Z120" s="42" t="n"/>
    </row>
    <row r="121" ht="23" customFormat="1" customHeight="1" s="204">
      <c r="A121" s="227">
        <f>IF(B121="","",COUNTA($B$5:B121))</f>
        <v/>
      </c>
      <c r="B121" s="288" t="n"/>
      <c r="C121" s="241" t="n"/>
      <c r="D121" s="241" t="n"/>
      <c r="E121" s="289" t="n"/>
      <c r="F121" s="290" t="n"/>
      <c r="G121" s="290" t="n"/>
      <c r="H121" s="293">
        <f>IFERROR(VLOOKUP($C121,$C$5:$H$18,6,0)+SUMIF($C$19:$C121,$C121,$F$19:$F121)-SUMIF($C$19:$C121,$C121,$G$19:$G121),"")</f>
        <v/>
      </c>
      <c r="I121" s="290" t="n"/>
      <c r="J121" s="241" t="n"/>
      <c r="K121" s="241" t="n"/>
      <c r="L121" s="292" t="n"/>
      <c r="M121" s="235">
        <f>IF($B121="","",--TEXT($B121,"yyyymm"))</f>
        <v/>
      </c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42" t="n"/>
      <c r="Y121" s="42" t="n"/>
      <c r="Z121" s="42" t="n"/>
    </row>
    <row r="122" ht="23" customFormat="1" customHeight="1" s="204">
      <c r="A122" s="227">
        <f>IF(B122="","",COUNTA($B$5:B122))</f>
        <v/>
      </c>
      <c r="B122" s="288" t="n"/>
      <c r="C122" s="241" t="n"/>
      <c r="D122" s="241" t="n"/>
      <c r="E122" s="289" t="n"/>
      <c r="F122" s="290" t="n"/>
      <c r="G122" s="290" t="n"/>
      <c r="H122" s="293">
        <f>IFERROR(VLOOKUP($C122,$C$5:$H$18,6,0)+SUMIF($C$19:$C122,$C122,$F$19:$F122)-SUMIF($C$19:$C122,$C122,$G$19:$G122),"")</f>
        <v/>
      </c>
      <c r="I122" s="290" t="n"/>
      <c r="J122" s="241" t="n"/>
      <c r="K122" s="241" t="n"/>
      <c r="L122" s="292" t="n"/>
      <c r="M122" s="235">
        <f>IF($B122="","",--TEXT($B122,"yyyymm"))</f>
        <v/>
      </c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42" t="n"/>
      <c r="Y122" s="42" t="n"/>
      <c r="Z122" s="42" t="n"/>
    </row>
    <row r="123" ht="23" customFormat="1" customHeight="1" s="204">
      <c r="A123" s="227">
        <f>IF(B123="","",COUNTA($B$5:B123))</f>
        <v/>
      </c>
      <c r="B123" s="288" t="n"/>
      <c r="C123" s="241" t="n"/>
      <c r="D123" s="241" t="n"/>
      <c r="E123" s="289" t="n"/>
      <c r="F123" s="290" t="n"/>
      <c r="G123" s="290" t="n"/>
      <c r="H123" s="293">
        <f>IFERROR(VLOOKUP($C123,$C$5:$H$18,6,0)+SUMIF($C$19:$C123,$C123,$F$19:$F123)-SUMIF($C$19:$C123,$C123,$G$19:$G123),"")</f>
        <v/>
      </c>
      <c r="I123" s="290" t="n"/>
      <c r="J123" s="241" t="n"/>
      <c r="K123" s="241" t="n"/>
      <c r="L123" s="292" t="n"/>
      <c r="M123" s="235">
        <f>IF($B123="","",--TEXT($B123,"yyyymm"))</f>
        <v/>
      </c>
      <c r="N123" s="0" t="n"/>
      <c r="O123" s="0" t="n"/>
      <c r="P123" s="0" t="n"/>
      <c r="Q123" s="0" t="n"/>
      <c r="R123" s="0" t="n"/>
      <c r="S123" s="0" t="n"/>
      <c r="T123" s="0" t="n"/>
      <c r="U123" s="0" t="n"/>
      <c r="V123" s="0" t="n"/>
      <c r="W123" s="0" t="n"/>
      <c r="X123" s="42" t="n"/>
      <c r="Y123" s="42" t="n"/>
      <c r="Z123" s="42" t="n"/>
    </row>
    <row r="124" ht="23" customFormat="1" customHeight="1" s="204">
      <c r="A124" s="227">
        <f>IF(B124="","",COUNTA($B$5:B124))</f>
        <v/>
      </c>
      <c r="B124" s="288" t="n"/>
      <c r="C124" s="241" t="n"/>
      <c r="D124" s="241" t="n"/>
      <c r="E124" s="289" t="n"/>
      <c r="F124" s="290" t="n"/>
      <c r="G124" s="290" t="n"/>
      <c r="H124" s="293">
        <f>IFERROR(VLOOKUP($C124,$C$5:$H$18,6,0)+SUMIF($C$19:$C124,$C124,$F$19:$F124)-SUMIF($C$19:$C124,$C124,$G$19:$G124),"")</f>
        <v/>
      </c>
      <c r="I124" s="290" t="n"/>
      <c r="J124" s="241" t="n"/>
      <c r="K124" s="241" t="n"/>
      <c r="L124" s="292" t="n"/>
      <c r="M124" s="235">
        <f>IF($B124="","",--TEXT($B124,"yyyymm"))</f>
        <v/>
      </c>
      <c r="N124" s="0" t="n"/>
      <c r="O124" s="0" t="n"/>
      <c r="P124" s="0" t="n"/>
      <c r="Q124" s="0" t="n"/>
      <c r="R124" s="0" t="n"/>
      <c r="S124" s="0" t="n"/>
      <c r="T124" s="0" t="n"/>
      <c r="U124" s="0" t="n"/>
      <c r="V124" s="0" t="n"/>
      <c r="W124" s="0" t="n"/>
      <c r="X124" s="42" t="n"/>
      <c r="Y124" s="42" t="n"/>
      <c r="Z124" s="42" t="n"/>
    </row>
    <row r="125" ht="23" customFormat="1" customHeight="1" s="204">
      <c r="A125" s="227">
        <f>IF(B125="","",COUNTA($B$5:B125))</f>
        <v/>
      </c>
      <c r="B125" s="288" t="n"/>
      <c r="C125" s="241" t="n"/>
      <c r="D125" s="241" t="n"/>
      <c r="E125" s="289" t="n"/>
      <c r="F125" s="290" t="n"/>
      <c r="G125" s="290" t="n"/>
      <c r="H125" s="293">
        <f>IFERROR(VLOOKUP($C125,$C$5:$H$18,6,0)+SUMIF($C$19:$C125,$C125,$F$19:$F125)-SUMIF($C$19:$C125,$C125,$G$19:$G125),"")</f>
        <v/>
      </c>
      <c r="I125" s="290" t="n"/>
      <c r="J125" s="241" t="n"/>
      <c r="K125" s="241" t="n"/>
      <c r="L125" s="292" t="n"/>
      <c r="M125" s="235">
        <f>IF($B125="","",--TEXT($B125,"yyyymm"))</f>
        <v/>
      </c>
      <c r="N125" s="0" t="n"/>
      <c r="O125" s="0" t="n"/>
      <c r="P125" s="0" t="n"/>
      <c r="Q125" s="0" t="n"/>
      <c r="R125" s="0" t="n"/>
      <c r="S125" s="0" t="n"/>
      <c r="T125" s="0" t="n"/>
      <c r="U125" s="0" t="n"/>
      <c r="V125" s="0" t="n"/>
      <c r="W125" s="0" t="n"/>
      <c r="X125" s="42" t="n"/>
      <c r="Y125" s="42" t="n"/>
      <c r="Z125" s="42" t="n"/>
    </row>
    <row r="126" ht="23" customFormat="1" customHeight="1" s="204">
      <c r="A126" s="227">
        <f>IF(B126="","",COUNTA($B$5:B126))</f>
        <v/>
      </c>
      <c r="B126" s="288" t="n"/>
      <c r="C126" s="241" t="n"/>
      <c r="D126" s="241" t="n"/>
      <c r="E126" s="289" t="n"/>
      <c r="F126" s="290" t="n"/>
      <c r="G126" s="290" t="n"/>
      <c r="H126" s="293">
        <f>IFERROR(VLOOKUP($C126,$C$5:$H$18,6,0)+SUMIF($C$19:$C126,$C126,$F$19:$F126)-SUMIF($C$19:$C126,$C126,$G$19:$G126),"")</f>
        <v/>
      </c>
      <c r="I126" s="290" t="n"/>
      <c r="J126" s="241" t="n"/>
      <c r="K126" s="241" t="n"/>
      <c r="L126" s="292" t="n"/>
      <c r="M126" s="235">
        <f>IF($B126="","",--TEXT($B126,"yyyymm"))</f>
        <v/>
      </c>
      <c r="N126" s="0" t="n"/>
      <c r="O126" s="0" t="n"/>
      <c r="P126" s="0" t="n"/>
      <c r="Q126" s="0" t="n"/>
      <c r="R126" s="0" t="n"/>
      <c r="S126" s="0" t="n"/>
      <c r="T126" s="0" t="n"/>
      <c r="U126" s="0" t="n"/>
      <c r="V126" s="0" t="n"/>
      <c r="W126" s="0" t="n"/>
      <c r="X126" s="42" t="n"/>
      <c r="Y126" s="42" t="n"/>
      <c r="Z126" s="42" t="n"/>
    </row>
    <row r="127" ht="23" customFormat="1" customHeight="1" s="204">
      <c r="A127" s="227">
        <f>IF(B127="","",COUNTA($B$5:B127))</f>
        <v/>
      </c>
      <c r="B127" s="288" t="n"/>
      <c r="C127" s="241" t="n"/>
      <c r="D127" s="241" t="n"/>
      <c r="E127" s="289" t="n"/>
      <c r="F127" s="290" t="n"/>
      <c r="G127" s="290" t="n"/>
      <c r="H127" s="293">
        <f>IFERROR(VLOOKUP($C127,$C$5:$H$18,6,0)+SUMIF($C$19:$C127,$C127,$F$19:$F127)-SUMIF($C$19:$C127,$C127,$G$19:$G127),"")</f>
        <v/>
      </c>
      <c r="I127" s="290" t="n"/>
      <c r="J127" s="241" t="n"/>
      <c r="K127" s="241" t="n"/>
      <c r="L127" s="292" t="n"/>
      <c r="M127" s="235">
        <f>IF($B127="","",--TEXT($B127,"yyyymm"))</f>
        <v/>
      </c>
      <c r="N127" s="0" t="n"/>
      <c r="O127" s="0" t="n"/>
      <c r="P127" s="0" t="n"/>
      <c r="Q127" s="0" t="n"/>
      <c r="R127" s="0" t="n"/>
      <c r="S127" s="0" t="n"/>
      <c r="T127" s="0" t="n"/>
      <c r="U127" s="0" t="n"/>
      <c r="V127" s="0" t="n"/>
      <c r="W127" s="0" t="n"/>
      <c r="X127" s="42" t="n"/>
      <c r="Y127" s="42" t="n"/>
      <c r="Z127" s="42" t="n"/>
    </row>
    <row r="128" ht="23" customFormat="1" customHeight="1" s="204">
      <c r="A128" s="227">
        <f>IF(B128="","",COUNTA($B$5:B128))</f>
        <v/>
      </c>
      <c r="B128" s="288" t="n"/>
      <c r="C128" s="241" t="n"/>
      <c r="D128" s="241" t="n"/>
      <c r="E128" s="289" t="n"/>
      <c r="F128" s="290" t="n"/>
      <c r="G128" s="290" t="n"/>
      <c r="H128" s="293">
        <f>IFERROR(VLOOKUP($C128,$C$5:$H$18,6,0)+SUMIF($C$19:$C128,$C128,$F$19:$F128)-SUMIF($C$19:$C128,$C128,$G$19:$G128),"")</f>
        <v/>
      </c>
      <c r="I128" s="290" t="n"/>
      <c r="J128" s="241" t="n"/>
      <c r="K128" s="241" t="n"/>
      <c r="L128" s="292" t="n"/>
      <c r="M128" s="235">
        <f>IF($B128="","",--TEXT($B128,"yyyymm"))</f>
        <v/>
      </c>
      <c r="N128" s="0" t="n"/>
      <c r="O128" s="0" t="n"/>
      <c r="P128" s="0" t="n"/>
      <c r="Q128" s="0" t="n"/>
      <c r="R128" s="0" t="n"/>
      <c r="S128" s="0" t="n"/>
      <c r="T128" s="0" t="n"/>
      <c r="U128" s="0" t="n"/>
      <c r="V128" s="0" t="n"/>
      <c r="W128" s="0" t="n"/>
      <c r="X128" s="42" t="n"/>
      <c r="Y128" s="42" t="n"/>
      <c r="Z128" s="42" t="n"/>
    </row>
    <row r="129" ht="23" customFormat="1" customHeight="1" s="204">
      <c r="A129" s="227">
        <f>IF(B129="","",COUNTA($B$5:B129))</f>
        <v/>
      </c>
      <c r="B129" s="288" t="n"/>
      <c r="C129" s="241" t="n"/>
      <c r="D129" s="241" t="n"/>
      <c r="E129" s="289" t="n"/>
      <c r="F129" s="290" t="n"/>
      <c r="G129" s="290" t="n"/>
      <c r="H129" s="293">
        <f>IFERROR(VLOOKUP($C129,$C$5:$H$18,6,0)+SUMIF($C$19:$C129,$C129,$F$19:$F129)-SUMIF($C$19:$C129,$C129,$G$19:$G129),"")</f>
        <v/>
      </c>
      <c r="I129" s="290" t="n"/>
      <c r="J129" s="241" t="n"/>
      <c r="K129" s="241" t="n"/>
      <c r="L129" s="292" t="n"/>
      <c r="M129" s="235">
        <f>IF($B129="","",--TEXT($B129,"yyyymm"))</f>
        <v/>
      </c>
      <c r="N129" s="0" t="n"/>
      <c r="O129" s="0" t="n"/>
      <c r="P129" s="0" t="n"/>
      <c r="Q129" s="0" t="n"/>
      <c r="R129" s="0" t="n"/>
      <c r="S129" s="0" t="n"/>
      <c r="T129" s="0" t="n"/>
      <c r="U129" s="0" t="n"/>
      <c r="V129" s="0" t="n"/>
      <c r="W129" s="0" t="n"/>
      <c r="X129" s="42" t="n"/>
      <c r="Y129" s="42" t="n"/>
      <c r="Z129" s="42" t="n"/>
    </row>
    <row r="130" ht="23" customFormat="1" customHeight="1" s="204">
      <c r="A130" s="227">
        <f>IF(B130="","",COUNTA($B$5:B130))</f>
        <v/>
      </c>
      <c r="B130" s="288" t="n"/>
      <c r="C130" s="241" t="n"/>
      <c r="D130" s="241" t="n"/>
      <c r="E130" s="289" t="n"/>
      <c r="F130" s="290" t="n"/>
      <c r="G130" s="290" t="n"/>
      <c r="H130" s="293">
        <f>IFERROR(VLOOKUP($C130,$C$5:$H$18,6,0)+SUMIF($C$19:$C130,$C130,$F$19:$F130)-SUMIF($C$19:$C130,$C130,$G$19:$G130),"")</f>
        <v/>
      </c>
      <c r="I130" s="290" t="n"/>
      <c r="J130" s="241" t="n"/>
      <c r="K130" s="241" t="n"/>
      <c r="L130" s="292" t="n"/>
      <c r="M130" s="235">
        <f>IF($B130="","",--TEXT($B130,"yyyymm"))</f>
        <v/>
      </c>
      <c r="N130" s="0" t="n"/>
      <c r="O130" s="0" t="n"/>
      <c r="P130" s="0" t="n"/>
      <c r="Q130" s="0" t="n"/>
      <c r="R130" s="0" t="n"/>
      <c r="S130" s="0" t="n"/>
      <c r="T130" s="0" t="n"/>
      <c r="U130" s="0" t="n"/>
      <c r="V130" s="0" t="n"/>
      <c r="W130" s="0" t="n"/>
      <c r="X130" s="42" t="n"/>
      <c r="Y130" s="42" t="n"/>
      <c r="Z130" s="42" t="n"/>
    </row>
    <row r="131" ht="23" customFormat="1" customHeight="1" s="204">
      <c r="A131" s="227">
        <f>IF(B131="","",COUNTA($B$5:B131))</f>
        <v/>
      </c>
      <c r="B131" s="288" t="n"/>
      <c r="C131" s="241" t="n"/>
      <c r="D131" s="241" t="n"/>
      <c r="E131" s="289" t="n"/>
      <c r="F131" s="290" t="n"/>
      <c r="G131" s="290" t="n"/>
      <c r="H131" s="293">
        <f>IFERROR(VLOOKUP($C131,$C$5:$H$18,6,0)+SUMIF($C$19:$C131,$C131,$F$19:$F131)-SUMIF($C$19:$C131,$C131,$G$19:$G131),"")</f>
        <v/>
      </c>
      <c r="I131" s="290" t="n"/>
      <c r="J131" s="241" t="n"/>
      <c r="K131" s="241" t="n"/>
      <c r="L131" s="292" t="n"/>
      <c r="M131" s="235">
        <f>IF($B131="","",--TEXT($B131,"yyyymm"))</f>
        <v/>
      </c>
      <c r="N131" s="0" t="n"/>
      <c r="O131" s="0" t="n"/>
      <c r="P131" s="0" t="n"/>
      <c r="Q131" s="0" t="n"/>
      <c r="R131" s="0" t="n"/>
      <c r="S131" s="0" t="n"/>
      <c r="T131" s="0" t="n"/>
      <c r="U131" s="0" t="n"/>
      <c r="V131" s="0" t="n"/>
      <c r="W131" s="0" t="n"/>
      <c r="X131" s="42" t="n"/>
      <c r="Y131" s="42" t="n"/>
      <c r="Z131" s="42" t="n"/>
    </row>
    <row r="132" ht="23" customFormat="1" customHeight="1" s="204">
      <c r="A132" s="227">
        <f>IF(B132="","",COUNTA($B$5:B132))</f>
        <v/>
      </c>
      <c r="B132" s="288" t="n"/>
      <c r="C132" s="241" t="n"/>
      <c r="D132" s="241" t="n"/>
      <c r="E132" s="289" t="n"/>
      <c r="F132" s="290" t="n"/>
      <c r="G132" s="290" t="n"/>
      <c r="H132" s="293">
        <f>IFERROR(VLOOKUP($C132,$C$5:$H$18,6,0)+SUMIF($C$19:$C132,$C132,$F$19:$F132)-SUMIF($C$19:$C132,$C132,$G$19:$G132),"")</f>
        <v/>
      </c>
      <c r="I132" s="290" t="n"/>
      <c r="J132" s="241" t="n"/>
      <c r="K132" s="241" t="n"/>
      <c r="L132" s="292" t="n"/>
      <c r="M132" s="235">
        <f>IF($B132="","",--TEXT($B132,"yyyymm"))</f>
        <v/>
      </c>
      <c r="N132" s="0" t="n"/>
      <c r="O132" s="0" t="n"/>
      <c r="P132" s="0" t="n"/>
      <c r="Q132" s="0" t="n"/>
      <c r="R132" s="0" t="n"/>
      <c r="S132" s="0" t="n"/>
      <c r="T132" s="0" t="n"/>
      <c r="U132" s="0" t="n"/>
      <c r="V132" s="0" t="n"/>
      <c r="W132" s="0" t="n"/>
      <c r="X132" s="42" t="n"/>
      <c r="Y132" s="42" t="n"/>
      <c r="Z132" s="42" t="n"/>
    </row>
    <row r="133" ht="23" customFormat="1" customHeight="1" s="204">
      <c r="A133" s="227">
        <f>IF(B133="","",COUNTA($B$5:B133))</f>
        <v/>
      </c>
      <c r="B133" s="288" t="n"/>
      <c r="C133" s="241" t="n"/>
      <c r="D133" s="241" t="n"/>
      <c r="E133" s="289" t="n"/>
      <c r="F133" s="290" t="n"/>
      <c r="G133" s="290" t="n"/>
      <c r="H133" s="293">
        <f>IFERROR(VLOOKUP($C133,$C$5:$H$18,6,0)+SUMIF($C$19:$C133,$C133,$F$19:$F133)-SUMIF($C$19:$C133,$C133,$G$19:$G133),"")</f>
        <v/>
      </c>
      <c r="I133" s="290" t="n"/>
      <c r="J133" s="241" t="n"/>
      <c r="K133" s="241" t="n"/>
      <c r="L133" s="292" t="n"/>
      <c r="M133" s="235">
        <f>IF($B133="","",--TEXT($B133,"yyyymm"))</f>
        <v/>
      </c>
      <c r="N133" s="0" t="n"/>
      <c r="O133" s="0" t="n"/>
      <c r="P133" s="0" t="n"/>
      <c r="Q133" s="0" t="n"/>
      <c r="R133" s="0" t="n"/>
      <c r="S133" s="0" t="n"/>
      <c r="T133" s="0" t="n"/>
      <c r="U133" s="0" t="n"/>
      <c r="V133" s="0" t="n"/>
      <c r="W133" s="0" t="n"/>
      <c r="X133" s="42" t="n"/>
      <c r="Y133" s="42" t="n"/>
      <c r="Z133" s="42" t="n"/>
    </row>
    <row r="134" ht="23" customFormat="1" customHeight="1" s="204">
      <c r="A134" s="227">
        <f>IF(B134="","",COUNTA($B$5:B134))</f>
        <v/>
      </c>
      <c r="B134" s="288" t="n"/>
      <c r="C134" s="241" t="n"/>
      <c r="D134" s="241" t="n"/>
      <c r="E134" s="289" t="n"/>
      <c r="F134" s="290" t="n"/>
      <c r="G134" s="290" t="n"/>
      <c r="H134" s="293">
        <f>IFERROR(VLOOKUP($C134,$C$5:$H$18,6,0)+SUMIF($C$19:$C134,$C134,$F$19:$F134)-SUMIF($C$19:$C134,$C134,$G$19:$G134),"")</f>
        <v/>
      </c>
      <c r="I134" s="290" t="n"/>
      <c r="J134" s="241" t="n"/>
      <c r="K134" s="241" t="n"/>
      <c r="L134" s="292" t="n"/>
      <c r="M134" s="235">
        <f>IF($B134="","",--TEXT($B134,"yyyymm"))</f>
        <v/>
      </c>
      <c r="N134" s="0" t="n"/>
      <c r="O134" s="0" t="n"/>
      <c r="P134" s="0" t="n"/>
      <c r="Q134" s="0" t="n"/>
      <c r="R134" s="0" t="n"/>
      <c r="S134" s="0" t="n"/>
      <c r="T134" s="0" t="n"/>
      <c r="U134" s="0" t="n"/>
      <c r="V134" s="0" t="n"/>
      <c r="W134" s="0" t="n"/>
      <c r="X134" s="42" t="n"/>
      <c r="Y134" s="42" t="n"/>
      <c r="Z134" s="42" t="n"/>
    </row>
    <row r="135" ht="23" customFormat="1" customHeight="1" s="204">
      <c r="A135" s="227">
        <f>IF(B135="","",COUNTA($B$5:B135))</f>
        <v/>
      </c>
      <c r="B135" s="288" t="n"/>
      <c r="C135" s="241" t="n"/>
      <c r="D135" s="241" t="n"/>
      <c r="E135" s="289" t="n"/>
      <c r="F135" s="290" t="n"/>
      <c r="G135" s="290" t="n"/>
      <c r="H135" s="293">
        <f>IFERROR(VLOOKUP($C135,$C$5:$H$18,6,0)+SUMIF($C$19:$C135,$C135,$F$19:$F135)-SUMIF($C$19:$C135,$C135,$G$19:$G135),"")</f>
        <v/>
      </c>
      <c r="I135" s="290" t="n"/>
      <c r="J135" s="241" t="n"/>
      <c r="K135" s="241" t="n"/>
      <c r="L135" s="292" t="n"/>
      <c r="M135" s="235">
        <f>IF($B135="","",--TEXT($B135,"yyyymm"))</f>
        <v/>
      </c>
      <c r="N135" s="0" t="n"/>
      <c r="O135" s="0" t="n"/>
      <c r="P135" s="0" t="n"/>
      <c r="Q135" s="0" t="n"/>
      <c r="R135" s="0" t="n"/>
      <c r="S135" s="0" t="n"/>
      <c r="T135" s="0" t="n"/>
      <c r="U135" s="0" t="n"/>
      <c r="V135" s="0" t="n"/>
      <c r="W135" s="0" t="n"/>
      <c r="X135" s="42" t="n"/>
      <c r="Y135" s="42" t="n"/>
      <c r="Z135" s="42" t="n"/>
    </row>
    <row r="136" ht="23" customFormat="1" customHeight="1" s="204">
      <c r="A136" s="227">
        <f>IF(B136="","",COUNTA($B$5:B136))</f>
        <v/>
      </c>
      <c r="B136" s="288" t="n"/>
      <c r="C136" s="241" t="n"/>
      <c r="D136" s="241" t="n"/>
      <c r="E136" s="289" t="n"/>
      <c r="F136" s="290" t="n"/>
      <c r="G136" s="290" t="n"/>
      <c r="H136" s="293">
        <f>IFERROR(VLOOKUP($C136,$C$5:$H$18,6,0)+SUMIF($C$19:$C136,$C136,$F$19:$F136)-SUMIF($C$19:$C136,$C136,$G$19:$G136),"")</f>
        <v/>
      </c>
      <c r="I136" s="290" t="n"/>
      <c r="J136" s="241" t="n"/>
      <c r="K136" s="241" t="n"/>
      <c r="L136" s="292" t="n"/>
      <c r="M136" s="235">
        <f>IF($B136="","",--TEXT($B136,"yyyymm"))</f>
        <v/>
      </c>
      <c r="N136" s="0" t="n"/>
      <c r="O136" s="0" t="n"/>
      <c r="P136" s="0" t="n"/>
      <c r="Q136" s="0" t="n"/>
      <c r="R136" s="0" t="n"/>
      <c r="S136" s="0" t="n"/>
      <c r="T136" s="0" t="n"/>
      <c r="U136" s="0" t="n"/>
      <c r="V136" s="0" t="n"/>
      <c r="W136" s="0" t="n"/>
      <c r="X136" s="42" t="n"/>
      <c r="Y136" s="42" t="n"/>
      <c r="Z136" s="42" t="n"/>
    </row>
    <row r="137" ht="23" customFormat="1" customHeight="1" s="204">
      <c r="A137" s="227">
        <f>IF(B137="","",COUNTA($B$5:B137))</f>
        <v/>
      </c>
      <c r="B137" s="288" t="n"/>
      <c r="C137" s="241" t="n"/>
      <c r="D137" s="241" t="n"/>
      <c r="E137" s="289" t="n"/>
      <c r="F137" s="290" t="n"/>
      <c r="G137" s="290" t="n"/>
      <c r="H137" s="293">
        <f>IFERROR(VLOOKUP($C137,$C$5:$H$18,6,0)+SUMIF($C$19:$C137,$C137,$F$19:$F137)-SUMIF($C$19:$C137,$C137,$G$19:$G137),"")</f>
        <v/>
      </c>
      <c r="I137" s="290" t="n"/>
      <c r="J137" s="241" t="n"/>
      <c r="K137" s="241" t="n"/>
      <c r="L137" s="292" t="n"/>
      <c r="M137" s="235">
        <f>IF($B137="","",--TEXT($B137,"yyyymm"))</f>
        <v/>
      </c>
      <c r="N137" s="0" t="n"/>
      <c r="O137" s="0" t="n"/>
      <c r="P137" s="0" t="n"/>
      <c r="Q137" s="0" t="n"/>
      <c r="R137" s="0" t="n"/>
      <c r="S137" s="0" t="n"/>
      <c r="T137" s="0" t="n"/>
      <c r="U137" s="0" t="n"/>
      <c r="V137" s="0" t="n"/>
      <c r="W137" s="0" t="n"/>
      <c r="X137" s="42" t="n"/>
      <c r="Y137" s="42" t="n"/>
      <c r="Z137" s="42" t="n"/>
    </row>
    <row r="138" ht="23" customFormat="1" customHeight="1" s="204">
      <c r="A138" s="227">
        <f>IF(B138="","",COUNTA($B$5:B138))</f>
        <v/>
      </c>
      <c r="B138" s="288" t="n"/>
      <c r="C138" s="241" t="n"/>
      <c r="D138" s="241" t="n"/>
      <c r="E138" s="289" t="n"/>
      <c r="F138" s="290" t="n"/>
      <c r="G138" s="290" t="n"/>
      <c r="H138" s="293">
        <f>IFERROR(VLOOKUP($C138,$C$5:$H$18,6,0)+SUMIF($C$19:$C138,$C138,$F$19:$F138)-SUMIF($C$19:$C138,$C138,$G$19:$G138),"")</f>
        <v/>
      </c>
      <c r="I138" s="290" t="n"/>
      <c r="J138" s="241" t="n"/>
      <c r="K138" s="241" t="n"/>
      <c r="L138" s="292" t="n"/>
      <c r="M138" s="235">
        <f>IF($B138="","",--TEXT($B138,"yyyymm"))</f>
        <v/>
      </c>
      <c r="N138" s="0" t="n"/>
      <c r="O138" s="0" t="n"/>
      <c r="P138" s="0" t="n"/>
      <c r="Q138" s="0" t="n"/>
      <c r="R138" s="0" t="n"/>
      <c r="S138" s="0" t="n"/>
      <c r="T138" s="0" t="n"/>
      <c r="U138" s="0" t="n"/>
      <c r="V138" s="0" t="n"/>
      <c r="W138" s="0" t="n"/>
      <c r="X138" s="42" t="n"/>
      <c r="Y138" s="42" t="n"/>
      <c r="Z138" s="42" t="n"/>
    </row>
    <row r="139" ht="23" customFormat="1" customHeight="1" s="204">
      <c r="A139" s="227">
        <f>IF(B139="","",COUNTA($B$5:B139))</f>
        <v/>
      </c>
      <c r="B139" s="288" t="n"/>
      <c r="C139" s="241" t="n"/>
      <c r="D139" s="241" t="n"/>
      <c r="E139" s="289" t="n"/>
      <c r="F139" s="290" t="n"/>
      <c r="G139" s="290" t="n"/>
      <c r="H139" s="293">
        <f>IFERROR(VLOOKUP($C139,$C$5:$H$18,6,0)+SUMIF($C$19:$C139,$C139,$F$19:$F139)-SUMIF($C$19:$C139,$C139,$G$19:$G139),"")</f>
        <v/>
      </c>
      <c r="I139" s="290" t="n"/>
      <c r="J139" s="241" t="n"/>
      <c r="K139" s="241" t="n"/>
      <c r="L139" s="292" t="n"/>
      <c r="M139" s="235">
        <f>IF($B139="","",--TEXT($B139,"yyyymm"))</f>
        <v/>
      </c>
      <c r="N139" s="0" t="n"/>
      <c r="O139" s="0" t="n"/>
      <c r="P139" s="0" t="n"/>
      <c r="Q139" s="0" t="n"/>
      <c r="R139" s="0" t="n"/>
      <c r="S139" s="0" t="n"/>
      <c r="T139" s="0" t="n"/>
      <c r="U139" s="0" t="n"/>
      <c r="V139" s="0" t="n"/>
      <c r="W139" s="0" t="n"/>
      <c r="X139" s="42" t="n"/>
      <c r="Y139" s="42" t="n"/>
      <c r="Z139" s="42" t="n"/>
    </row>
    <row r="140" ht="23" customFormat="1" customHeight="1" s="204">
      <c r="A140" s="227">
        <f>IF(B140="","",COUNTA($B$5:B140))</f>
        <v/>
      </c>
      <c r="B140" s="288" t="n"/>
      <c r="C140" s="241" t="n"/>
      <c r="D140" s="241" t="n"/>
      <c r="E140" s="289" t="n"/>
      <c r="F140" s="290" t="n"/>
      <c r="G140" s="290" t="n"/>
      <c r="H140" s="293">
        <f>IFERROR(VLOOKUP($C140,$C$5:$H$18,6,0)+SUMIF($C$19:$C140,$C140,$F$19:$F140)-SUMIF($C$19:$C140,$C140,$G$19:$G140),"")</f>
        <v/>
      </c>
      <c r="I140" s="290" t="n"/>
      <c r="J140" s="241" t="n"/>
      <c r="K140" s="241" t="n"/>
      <c r="L140" s="292" t="n"/>
      <c r="M140" s="235">
        <f>IF($B140="","",--TEXT($B140,"yyyymm"))</f>
        <v/>
      </c>
      <c r="N140" s="0" t="n"/>
      <c r="O140" s="0" t="n"/>
      <c r="P140" s="0" t="n"/>
      <c r="Q140" s="0" t="n"/>
      <c r="R140" s="0" t="n"/>
      <c r="S140" s="0" t="n"/>
      <c r="T140" s="0" t="n"/>
      <c r="U140" s="0" t="n"/>
      <c r="V140" s="0" t="n"/>
      <c r="W140" s="0" t="n"/>
      <c r="X140" s="42" t="n"/>
      <c r="Y140" s="42" t="n"/>
      <c r="Z140" s="42" t="n"/>
    </row>
    <row r="141" ht="23" customFormat="1" customHeight="1" s="204">
      <c r="A141" s="227">
        <f>IF(B141="","",COUNTA($B$5:B141))</f>
        <v/>
      </c>
      <c r="B141" s="288" t="n"/>
      <c r="C141" s="241" t="n"/>
      <c r="D141" s="241" t="n"/>
      <c r="E141" s="289" t="n"/>
      <c r="F141" s="290" t="n"/>
      <c r="G141" s="290" t="n"/>
      <c r="H141" s="293">
        <f>IFERROR(VLOOKUP($C141,$C$5:$H$18,6,0)+SUMIF($C$19:$C141,$C141,$F$19:$F141)-SUMIF($C$19:$C141,$C141,$G$19:$G141),"")</f>
        <v/>
      </c>
      <c r="I141" s="290" t="n"/>
      <c r="J141" s="241" t="n"/>
      <c r="K141" s="241" t="n"/>
      <c r="L141" s="292" t="n"/>
      <c r="M141" s="235">
        <f>IF($B141="","",--TEXT($B141,"yyyymm"))</f>
        <v/>
      </c>
      <c r="N141" s="0" t="n"/>
      <c r="O141" s="0" t="n"/>
      <c r="P141" s="0" t="n"/>
      <c r="Q141" s="0" t="n"/>
      <c r="R141" s="0" t="n"/>
      <c r="S141" s="0" t="n"/>
      <c r="T141" s="0" t="n"/>
      <c r="U141" s="0" t="n"/>
      <c r="V141" s="0" t="n"/>
      <c r="W141" s="0" t="n"/>
      <c r="X141" s="42" t="n"/>
      <c r="Y141" s="42" t="n"/>
      <c r="Z141" s="42" t="n"/>
    </row>
    <row r="142" ht="23" customFormat="1" customHeight="1" s="204">
      <c r="A142" s="227">
        <f>IF(B142="","",COUNTA($B$5:B142))</f>
        <v/>
      </c>
      <c r="B142" s="288" t="n"/>
      <c r="C142" s="241" t="n"/>
      <c r="D142" s="241" t="n"/>
      <c r="E142" s="289" t="n"/>
      <c r="F142" s="290" t="n"/>
      <c r="G142" s="290" t="n"/>
      <c r="H142" s="293">
        <f>IFERROR(VLOOKUP($C142,$C$5:$H$18,6,0)+SUMIF($C$19:$C142,$C142,$F$19:$F142)-SUMIF($C$19:$C142,$C142,$G$19:$G142),"")</f>
        <v/>
      </c>
      <c r="I142" s="290" t="n"/>
      <c r="J142" s="241" t="n"/>
      <c r="K142" s="241" t="n"/>
      <c r="L142" s="292" t="n"/>
      <c r="M142" s="235">
        <f>IF($B142="","",--TEXT($B142,"yyyymm"))</f>
        <v/>
      </c>
      <c r="N142" s="0" t="n"/>
      <c r="O142" s="0" t="n"/>
      <c r="P142" s="0" t="n"/>
      <c r="Q142" s="0" t="n"/>
      <c r="R142" s="0" t="n"/>
      <c r="S142" s="0" t="n"/>
      <c r="T142" s="0" t="n"/>
      <c r="U142" s="0" t="n"/>
      <c r="V142" s="0" t="n"/>
      <c r="W142" s="0" t="n"/>
      <c r="X142" s="42" t="n"/>
      <c r="Y142" s="42" t="n"/>
      <c r="Z142" s="42" t="n"/>
    </row>
    <row r="143" ht="23" customFormat="1" customHeight="1" s="204">
      <c r="A143" s="227">
        <f>IF(B143="","",COUNTA($B$5:B143))</f>
        <v/>
      </c>
      <c r="B143" s="288" t="n"/>
      <c r="C143" s="241" t="n"/>
      <c r="D143" s="241" t="n"/>
      <c r="E143" s="289" t="n"/>
      <c r="F143" s="290" t="n"/>
      <c r="G143" s="290" t="n"/>
      <c r="H143" s="293">
        <f>IFERROR(VLOOKUP($C143,$C$5:$H$18,6,0)+SUMIF($C$19:$C143,$C143,$F$19:$F143)-SUMIF($C$19:$C143,$C143,$G$19:$G143),"")</f>
        <v/>
      </c>
      <c r="I143" s="290" t="n"/>
      <c r="J143" s="241" t="n"/>
      <c r="K143" s="241" t="n"/>
      <c r="L143" s="292" t="n"/>
      <c r="M143" s="235">
        <f>IF($B143="","",--TEXT($B143,"yyyymm"))</f>
        <v/>
      </c>
      <c r="N143" s="0" t="n"/>
      <c r="O143" s="0" t="n"/>
      <c r="P143" s="0" t="n"/>
      <c r="Q143" s="0" t="n"/>
      <c r="R143" s="0" t="n"/>
      <c r="S143" s="0" t="n"/>
      <c r="T143" s="0" t="n"/>
      <c r="U143" s="0" t="n"/>
      <c r="V143" s="0" t="n"/>
      <c r="W143" s="0" t="n"/>
      <c r="X143" s="42" t="n"/>
      <c r="Y143" s="42" t="n"/>
      <c r="Z143" s="42" t="n"/>
    </row>
    <row r="144" ht="23" customFormat="1" customHeight="1" s="204">
      <c r="A144" s="227">
        <f>IF(B144="","",COUNTA($B$5:B144))</f>
        <v/>
      </c>
      <c r="B144" s="288" t="n"/>
      <c r="C144" s="241" t="n"/>
      <c r="D144" s="241" t="n"/>
      <c r="E144" s="289" t="n"/>
      <c r="F144" s="290" t="n"/>
      <c r="G144" s="290" t="n"/>
      <c r="H144" s="293">
        <f>IFERROR(VLOOKUP($C144,$C$5:$H$18,6,0)+SUMIF($C$19:$C144,$C144,$F$19:$F144)-SUMIF($C$19:$C144,$C144,$G$19:$G144),"")</f>
        <v/>
      </c>
      <c r="I144" s="290" t="n"/>
      <c r="J144" s="241" t="n"/>
      <c r="K144" s="241" t="n"/>
      <c r="L144" s="292" t="n"/>
      <c r="M144" s="235">
        <f>IF($B144="","",--TEXT($B144,"yyyymm"))</f>
        <v/>
      </c>
      <c r="N144" s="0" t="n"/>
      <c r="O144" s="0" t="n"/>
      <c r="P144" s="0" t="n"/>
      <c r="Q144" s="0" t="n"/>
      <c r="R144" s="0" t="n"/>
      <c r="S144" s="0" t="n"/>
      <c r="T144" s="0" t="n"/>
      <c r="U144" s="0" t="n"/>
      <c r="V144" s="0" t="n"/>
      <c r="W144" s="0" t="n"/>
      <c r="X144" s="42" t="n"/>
      <c r="Y144" s="42" t="n"/>
      <c r="Z144" s="42" t="n"/>
    </row>
    <row r="145" ht="23" customFormat="1" customHeight="1" s="204">
      <c r="A145" s="227">
        <f>IF(B145="","",COUNTA($B$5:B145))</f>
        <v/>
      </c>
      <c r="B145" s="288" t="n"/>
      <c r="C145" s="241" t="n"/>
      <c r="D145" s="241" t="n"/>
      <c r="E145" s="289" t="n"/>
      <c r="F145" s="290" t="n"/>
      <c r="G145" s="290" t="n"/>
      <c r="H145" s="293">
        <f>IFERROR(VLOOKUP($C145,$C$5:$H$18,6,0)+SUMIF($C$19:$C145,$C145,$F$19:$F145)-SUMIF($C$19:$C145,$C145,$G$19:$G145),"")</f>
        <v/>
      </c>
      <c r="I145" s="290" t="n"/>
      <c r="J145" s="241" t="n"/>
      <c r="K145" s="241" t="n"/>
      <c r="L145" s="292" t="n"/>
      <c r="M145" s="235">
        <f>IF($B145="","",--TEXT($B145,"yyyymm"))</f>
        <v/>
      </c>
      <c r="N145" s="0" t="n"/>
      <c r="O145" s="0" t="n"/>
      <c r="P145" s="0" t="n"/>
      <c r="Q145" s="0" t="n"/>
      <c r="R145" s="0" t="n"/>
      <c r="S145" s="0" t="n"/>
      <c r="T145" s="0" t="n"/>
      <c r="U145" s="0" t="n"/>
      <c r="V145" s="0" t="n"/>
      <c r="W145" s="0" t="n"/>
      <c r="X145" s="42" t="n"/>
      <c r="Y145" s="42" t="n"/>
      <c r="Z145" s="42" t="n"/>
    </row>
    <row r="146" ht="23" customFormat="1" customHeight="1" s="204">
      <c r="A146" s="227">
        <f>IF(B146="","",COUNTA($B$5:B146))</f>
        <v/>
      </c>
      <c r="B146" s="288" t="n"/>
      <c r="C146" s="241" t="n"/>
      <c r="D146" s="241" t="n"/>
      <c r="E146" s="289" t="n"/>
      <c r="F146" s="290" t="n"/>
      <c r="G146" s="290" t="n"/>
      <c r="H146" s="293">
        <f>IFERROR(VLOOKUP($C146,$C$5:$H$18,6,0)+SUMIF($C$19:$C146,$C146,$F$19:$F146)-SUMIF($C$19:$C146,$C146,$G$19:$G146),"")</f>
        <v/>
      </c>
      <c r="I146" s="290" t="n"/>
      <c r="J146" s="241" t="n"/>
      <c r="K146" s="241" t="n"/>
      <c r="L146" s="292" t="n"/>
      <c r="M146" s="235">
        <f>IF($B146="","",--TEXT($B146,"yyyymm"))</f>
        <v/>
      </c>
      <c r="N146" s="0" t="n"/>
      <c r="O146" s="0" t="n"/>
      <c r="P146" s="0" t="n"/>
      <c r="Q146" s="0" t="n"/>
      <c r="R146" s="0" t="n"/>
      <c r="S146" s="0" t="n"/>
      <c r="T146" s="0" t="n"/>
      <c r="U146" s="0" t="n"/>
      <c r="V146" s="0" t="n"/>
      <c r="W146" s="0" t="n"/>
      <c r="X146" s="42" t="n"/>
      <c r="Y146" s="42" t="n"/>
      <c r="Z146" s="42" t="n"/>
    </row>
    <row r="147" ht="23" customFormat="1" customHeight="1" s="204">
      <c r="A147" s="227">
        <f>IF(B147="","",COUNTA($B$5:B147))</f>
        <v/>
      </c>
      <c r="B147" s="288" t="n"/>
      <c r="C147" s="241" t="n"/>
      <c r="D147" s="241" t="n"/>
      <c r="E147" s="289" t="n"/>
      <c r="F147" s="290" t="n"/>
      <c r="G147" s="290" t="n"/>
      <c r="H147" s="293">
        <f>IFERROR(VLOOKUP($C147,$C$5:$H$18,6,0)+SUMIF($C$19:$C147,$C147,$F$19:$F147)-SUMIF($C$19:$C147,$C147,$G$19:$G147),"")</f>
        <v/>
      </c>
      <c r="I147" s="290" t="n"/>
      <c r="J147" s="241" t="n"/>
      <c r="K147" s="241" t="n"/>
      <c r="L147" s="292" t="n"/>
      <c r="M147" s="235">
        <f>IF($B147="","",--TEXT($B147,"yyyymm"))</f>
        <v/>
      </c>
      <c r="N147" s="0" t="n"/>
      <c r="O147" s="0" t="n"/>
      <c r="P147" s="0" t="n"/>
      <c r="Q147" s="0" t="n"/>
      <c r="R147" s="0" t="n"/>
      <c r="S147" s="0" t="n"/>
      <c r="T147" s="0" t="n"/>
      <c r="U147" s="0" t="n"/>
      <c r="V147" s="0" t="n"/>
      <c r="W147" s="0" t="n"/>
      <c r="X147" s="42" t="n"/>
      <c r="Y147" s="42" t="n"/>
      <c r="Z147" s="42" t="n"/>
    </row>
    <row r="148" ht="23" customFormat="1" customHeight="1" s="204">
      <c r="A148" s="227">
        <f>IF(B148="","",COUNTA($B$5:B148))</f>
        <v/>
      </c>
      <c r="B148" s="288" t="n"/>
      <c r="C148" s="241" t="n"/>
      <c r="D148" s="241" t="n"/>
      <c r="E148" s="289" t="n"/>
      <c r="F148" s="290" t="n"/>
      <c r="G148" s="290" t="n"/>
      <c r="H148" s="293">
        <f>IFERROR(VLOOKUP($C148,$C$5:$H$18,6,0)+SUMIF($C$19:$C148,$C148,$F$19:$F148)-SUMIF($C$19:$C148,$C148,$G$19:$G148),"")</f>
        <v/>
      </c>
      <c r="I148" s="290" t="n"/>
      <c r="J148" s="241" t="n"/>
      <c r="K148" s="241" t="n"/>
      <c r="L148" s="292" t="n"/>
      <c r="M148" s="235">
        <f>IF($B148="","",--TEXT($B148,"yyyymm"))</f>
        <v/>
      </c>
      <c r="N148" s="0" t="n"/>
      <c r="O148" s="0" t="n"/>
      <c r="P148" s="0" t="n"/>
      <c r="Q148" s="0" t="n"/>
      <c r="R148" s="0" t="n"/>
      <c r="S148" s="0" t="n"/>
      <c r="T148" s="0" t="n"/>
      <c r="U148" s="0" t="n"/>
      <c r="V148" s="0" t="n"/>
      <c r="W148" s="0" t="n"/>
      <c r="X148" s="42" t="n"/>
      <c r="Y148" s="42" t="n"/>
      <c r="Z148" s="42" t="n"/>
    </row>
    <row r="149" ht="23" customFormat="1" customHeight="1" s="204">
      <c r="A149" s="227">
        <f>IF(B149="","",COUNTA($B$5:B149))</f>
        <v/>
      </c>
      <c r="B149" s="288" t="n"/>
      <c r="C149" s="241" t="n"/>
      <c r="D149" s="241" t="n"/>
      <c r="E149" s="289" t="n"/>
      <c r="F149" s="290" t="n"/>
      <c r="G149" s="290" t="n"/>
      <c r="H149" s="293">
        <f>IFERROR(VLOOKUP($C149,$C$5:$H$18,6,0)+SUMIF($C$19:$C149,$C149,$F$19:$F149)-SUMIF($C$19:$C149,$C149,$G$19:$G149),"")</f>
        <v/>
      </c>
      <c r="I149" s="290" t="n"/>
      <c r="J149" s="241" t="n"/>
      <c r="K149" s="241" t="n"/>
      <c r="L149" s="292" t="n"/>
      <c r="M149" s="235">
        <f>IF($B149="","",--TEXT($B149,"yyyymm"))</f>
        <v/>
      </c>
      <c r="N149" s="0" t="n"/>
      <c r="O149" s="0" t="n"/>
      <c r="P149" s="0" t="n"/>
      <c r="Q149" s="0" t="n"/>
      <c r="R149" s="0" t="n"/>
      <c r="S149" s="0" t="n"/>
      <c r="T149" s="0" t="n"/>
      <c r="U149" s="0" t="n"/>
      <c r="V149" s="0" t="n"/>
      <c r="W149" s="0" t="n"/>
      <c r="X149" s="42" t="n"/>
      <c r="Y149" s="42" t="n"/>
      <c r="Z149" s="42" t="n"/>
    </row>
    <row r="150" ht="23" customFormat="1" customHeight="1" s="204">
      <c r="A150" s="227">
        <f>IF(B150="","",COUNTA($B$5:B150))</f>
        <v/>
      </c>
      <c r="B150" s="288" t="n"/>
      <c r="C150" s="241" t="n"/>
      <c r="D150" s="241" t="n"/>
      <c r="E150" s="289" t="n"/>
      <c r="F150" s="290" t="n"/>
      <c r="G150" s="290" t="n"/>
      <c r="H150" s="293">
        <f>IFERROR(VLOOKUP($C150,$C$5:$H$18,6,0)+SUMIF($C$19:$C150,$C150,$F$19:$F150)-SUMIF($C$19:$C150,$C150,$G$19:$G150),"")</f>
        <v/>
      </c>
      <c r="I150" s="290" t="n"/>
      <c r="J150" s="241" t="n"/>
      <c r="K150" s="241" t="n"/>
      <c r="L150" s="292" t="n"/>
      <c r="M150" s="235">
        <f>IF($B150="","",--TEXT($B150,"yyyymm"))</f>
        <v/>
      </c>
      <c r="N150" s="0" t="n"/>
      <c r="O150" s="0" t="n"/>
      <c r="P150" s="0" t="n"/>
      <c r="Q150" s="0" t="n"/>
      <c r="R150" s="0" t="n"/>
      <c r="S150" s="0" t="n"/>
      <c r="T150" s="0" t="n"/>
      <c r="U150" s="0" t="n"/>
      <c r="V150" s="0" t="n"/>
      <c r="W150" s="0" t="n"/>
      <c r="X150" s="42" t="n"/>
      <c r="Y150" s="42" t="n"/>
      <c r="Z150" s="42" t="n"/>
    </row>
    <row r="151" ht="23" customFormat="1" customHeight="1" s="204">
      <c r="A151" s="227">
        <f>IF(B151="","",COUNTA($B$5:B151))</f>
        <v/>
      </c>
      <c r="B151" s="288" t="n"/>
      <c r="C151" s="241" t="n"/>
      <c r="D151" s="241" t="n"/>
      <c r="E151" s="289" t="n"/>
      <c r="F151" s="290" t="n"/>
      <c r="G151" s="290" t="n"/>
      <c r="H151" s="293">
        <f>IFERROR(VLOOKUP($C151,$C$5:$H$18,6,0)+SUMIF($C$19:$C151,$C151,$F$19:$F151)-SUMIF($C$19:$C151,$C151,$G$19:$G151),"")</f>
        <v/>
      </c>
      <c r="I151" s="290" t="n"/>
      <c r="J151" s="241" t="n"/>
      <c r="K151" s="241" t="n"/>
      <c r="L151" s="292" t="n"/>
      <c r="M151" s="235">
        <f>IF($B151="","",--TEXT($B151,"yyyymm"))</f>
        <v/>
      </c>
      <c r="N151" s="0" t="n"/>
      <c r="O151" s="0" t="n"/>
      <c r="P151" s="0" t="n"/>
      <c r="Q151" s="0" t="n"/>
      <c r="R151" s="0" t="n"/>
      <c r="S151" s="0" t="n"/>
      <c r="T151" s="0" t="n"/>
      <c r="U151" s="0" t="n"/>
      <c r="V151" s="0" t="n"/>
      <c r="W151" s="0" t="n"/>
      <c r="X151" s="42" t="n"/>
      <c r="Y151" s="42" t="n"/>
      <c r="Z151" s="42" t="n"/>
    </row>
    <row r="152" ht="23" customFormat="1" customHeight="1" s="204">
      <c r="A152" s="227">
        <f>IF(B152="","",COUNTA($B$5:B152))</f>
        <v/>
      </c>
      <c r="B152" s="288" t="n"/>
      <c r="C152" s="241" t="n"/>
      <c r="D152" s="241" t="n"/>
      <c r="E152" s="289" t="n"/>
      <c r="F152" s="290" t="n"/>
      <c r="G152" s="290" t="n"/>
      <c r="H152" s="293">
        <f>IFERROR(VLOOKUP($C152,$C$5:$H$18,6,0)+SUMIF($C$19:$C152,$C152,$F$19:$F152)-SUMIF($C$19:$C152,$C152,$G$19:$G152),"")</f>
        <v/>
      </c>
      <c r="I152" s="290" t="n"/>
      <c r="J152" s="241" t="n"/>
      <c r="K152" s="241" t="n"/>
      <c r="L152" s="292" t="n"/>
      <c r="M152" s="235">
        <f>IF($B152="","",--TEXT($B152,"yyyymm"))</f>
        <v/>
      </c>
      <c r="N152" s="0" t="n"/>
      <c r="O152" s="0" t="n"/>
      <c r="P152" s="0" t="n"/>
      <c r="Q152" s="0" t="n"/>
      <c r="R152" s="0" t="n"/>
      <c r="S152" s="0" t="n"/>
      <c r="T152" s="0" t="n"/>
      <c r="U152" s="0" t="n"/>
      <c r="V152" s="0" t="n"/>
      <c r="W152" s="0" t="n"/>
      <c r="X152" s="42" t="n"/>
      <c r="Y152" s="42" t="n"/>
      <c r="Z152" s="42" t="n"/>
    </row>
    <row r="153" ht="23" customFormat="1" customHeight="1" s="204">
      <c r="A153" s="227">
        <f>IF(B153="","",COUNTA($B$5:B153))</f>
        <v/>
      </c>
      <c r="B153" s="288" t="n"/>
      <c r="C153" s="241" t="n"/>
      <c r="D153" s="241" t="n"/>
      <c r="E153" s="289" t="n"/>
      <c r="F153" s="290" t="n"/>
      <c r="G153" s="290" t="n"/>
      <c r="H153" s="293">
        <f>IFERROR(VLOOKUP($C153,$C$5:$H$18,6,0)+SUMIF($C$19:$C153,$C153,$F$19:$F153)-SUMIF($C$19:$C153,$C153,$G$19:$G153),"")</f>
        <v/>
      </c>
      <c r="I153" s="290" t="n"/>
      <c r="J153" s="241" t="n"/>
      <c r="K153" s="241" t="n"/>
      <c r="L153" s="292" t="n"/>
      <c r="M153" s="235">
        <f>IF($B153="","",--TEXT($B153,"yyyymm"))</f>
        <v/>
      </c>
      <c r="N153" s="0" t="n"/>
      <c r="O153" s="0" t="n"/>
      <c r="P153" s="0" t="n"/>
      <c r="Q153" s="0" t="n"/>
      <c r="R153" s="0" t="n"/>
      <c r="S153" s="0" t="n"/>
      <c r="T153" s="0" t="n"/>
      <c r="U153" s="0" t="n"/>
      <c r="V153" s="0" t="n"/>
      <c r="W153" s="0" t="n"/>
      <c r="X153" s="42" t="n"/>
      <c r="Y153" s="42" t="n"/>
      <c r="Z153" s="42" t="n"/>
    </row>
    <row r="154" ht="23" customFormat="1" customHeight="1" s="204">
      <c r="A154" s="227">
        <f>IF(B154="","",COUNTA($B$5:B154))</f>
        <v/>
      </c>
      <c r="B154" s="288" t="n"/>
      <c r="C154" s="241" t="n"/>
      <c r="D154" s="241" t="n"/>
      <c r="E154" s="289" t="n"/>
      <c r="F154" s="290" t="n"/>
      <c r="G154" s="290" t="n"/>
      <c r="H154" s="293">
        <f>IFERROR(VLOOKUP($C154,$C$5:$H$18,6,0)+SUMIF($C$19:$C154,$C154,$F$19:$F154)-SUMIF($C$19:$C154,$C154,$G$19:$G154),"")</f>
        <v/>
      </c>
      <c r="I154" s="290" t="n"/>
      <c r="J154" s="241" t="n"/>
      <c r="K154" s="241" t="n"/>
      <c r="L154" s="292" t="n"/>
      <c r="M154" s="235">
        <f>IF($B154="","",--TEXT($B154,"yyyymm"))</f>
        <v/>
      </c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42" t="n"/>
      <c r="Y154" s="42" t="n"/>
      <c r="Z154" s="42" t="n"/>
    </row>
    <row r="155" ht="23" customFormat="1" customHeight="1" s="204">
      <c r="A155" s="227">
        <f>IF(B155="","",COUNTA($B$5:B155))</f>
        <v/>
      </c>
      <c r="B155" s="288" t="n"/>
      <c r="C155" s="241" t="n"/>
      <c r="D155" s="241" t="n"/>
      <c r="E155" s="289" t="n"/>
      <c r="F155" s="290" t="n"/>
      <c r="G155" s="290" t="n"/>
      <c r="H155" s="293">
        <f>IFERROR(VLOOKUP($C155,$C$5:$H$18,6,0)+SUMIF($C$19:$C155,$C155,$F$19:$F155)-SUMIF($C$19:$C155,$C155,$G$19:$G155),"")</f>
        <v/>
      </c>
      <c r="I155" s="290" t="n"/>
      <c r="J155" s="241" t="n"/>
      <c r="K155" s="241" t="n"/>
      <c r="L155" s="292" t="n"/>
      <c r="M155" s="235">
        <f>IF($B155="","",--TEXT($B155,"yyyymm"))</f>
        <v/>
      </c>
      <c r="N155" s="0" t="n"/>
      <c r="O155" s="0" t="n"/>
      <c r="P155" s="0" t="n"/>
      <c r="Q155" s="0" t="n"/>
      <c r="R155" s="0" t="n"/>
      <c r="S155" s="0" t="n"/>
      <c r="T155" s="0" t="n"/>
      <c r="U155" s="0" t="n"/>
      <c r="V155" s="0" t="n"/>
      <c r="W155" s="0" t="n"/>
      <c r="X155" s="42" t="n"/>
      <c r="Y155" s="42" t="n"/>
      <c r="Z155" s="42" t="n"/>
    </row>
    <row r="156" ht="23" customFormat="1" customHeight="1" s="204">
      <c r="A156" s="227">
        <f>IF(B156="","",COUNTA($B$5:B156))</f>
        <v/>
      </c>
      <c r="B156" s="288" t="n"/>
      <c r="C156" s="241" t="n"/>
      <c r="D156" s="241" t="n"/>
      <c r="E156" s="289" t="n"/>
      <c r="F156" s="290" t="n"/>
      <c r="G156" s="290" t="n"/>
      <c r="H156" s="293">
        <f>IFERROR(VLOOKUP($C156,$C$5:$H$18,6,0)+SUMIF($C$19:$C156,$C156,$F$19:$F156)-SUMIF($C$19:$C156,$C156,$G$19:$G156),"")</f>
        <v/>
      </c>
      <c r="I156" s="290" t="n"/>
      <c r="J156" s="241" t="n"/>
      <c r="K156" s="241" t="n"/>
      <c r="L156" s="292" t="n"/>
      <c r="M156" s="235">
        <f>IF($B156="","",--TEXT($B156,"yyyymm"))</f>
        <v/>
      </c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42" t="n"/>
      <c r="Y156" s="42" t="n"/>
      <c r="Z156" s="42" t="n"/>
    </row>
    <row r="157" ht="23" customFormat="1" customHeight="1" s="204">
      <c r="A157" s="227">
        <f>IF(B157="","",COUNTA($B$5:B157))</f>
        <v/>
      </c>
      <c r="B157" s="288" t="n"/>
      <c r="C157" s="241" t="n"/>
      <c r="D157" s="241" t="n"/>
      <c r="E157" s="289" t="n"/>
      <c r="F157" s="290" t="n"/>
      <c r="G157" s="290" t="n"/>
      <c r="H157" s="293">
        <f>IFERROR(VLOOKUP($C157,$C$5:$H$18,6,0)+SUMIF($C$19:$C157,$C157,$F$19:$F157)-SUMIF($C$19:$C157,$C157,$G$19:$G157),"")</f>
        <v/>
      </c>
      <c r="I157" s="290" t="n"/>
      <c r="J157" s="241" t="n"/>
      <c r="K157" s="241" t="n"/>
      <c r="L157" s="292" t="n"/>
      <c r="M157" s="235">
        <f>IF($B157="","",--TEXT($B157,"yyyymm"))</f>
        <v/>
      </c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42" t="n"/>
      <c r="Y157" s="42" t="n"/>
      <c r="Z157" s="42" t="n"/>
    </row>
    <row r="158" ht="23" customFormat="1" customHeight="1" s="204">
      <c r="A158" s="227">
        <f>IF(B158="","",COUNTA($B$5:B158))</f>
        <v/>
      </c>
      <c r="B158" s="288" t="n"/>
      <c r="C158" s="241" t="n"/>
      <c r="D158" s="241" t="n"/>
      <c r="E158" s="289" t="n"/>
      <c r="F158" s="290" t="n"/>
      <c r="G158" s="290" t="n"/>
      <c r="H158" s="293">
        <f>IFERROR(VLOOKUP($C158,$C$5:$H$18,6,0)+SUMIF($C$19:$C158,$C158,$F$19:$F158)-SUMIF($C$19:$C158,$C158,$G$19:$G158),"")</f>
        <v/>
      </c>
      <c r="I158" s="290" t="n"/>
      <c r="J158" s="241" t="n"/>
      <c r="K158" s="241" t="n"/>
      <c r="L158" s="292" t="n"/>
      <c r="M158" s="235">
        <f>IF($B158="","",--TEXT($B158,"yyyymm"))</f>
        <v/>
      </c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42" t="n"/>
      <c r="Y158" s="42" t="n"/>
      <c r="Z158" s="42" t="n"/>
    </row>
    <row r="159" ht="23" customFormat="1" customHeight="1" s="204">
      <c r="A159" s="227">
        <f>IF(B159="","",COUNTA($B$5:B159))</f>
        <v/>
      </c>
      <c r="B159" s="288" t="n"/>
      <c r="C159" s="241" t="n"/>
      <c r="D159" s="241" t="n"/>
      <c r="E159" s="289" t="n"/>
      <c r="F159" s="290" t="n"/>
      <c r="G159" s="290" t="n"/>
      <c r="H159" s="293">
        <f>IFERROR(VLOOKUP($C159,$C$5:$H$18,6,0)+SUMIF($C$19:$C159,$C159,$F$19:$F159)-SUMIF($C$19:$C159,$C159,$G$19:$G159),"")</f>
        <v/>
      </c>
      <c r="I159" s="290" t="n"/>
      <c r="J159" s="241" t="n"/>
      <c r="K159" s="241" t="n"/>
      <c r="L159" s="292" t="n"/>
      <c r="M159" s="235">
        <f>IF($B159="","",--TEXT($B159,"yyyymm"))</f>
        <v/>
      </c>
      <c r="N159" s="0" t="n"/>
      <c r="O159" s="0" t="n"/>
      <c r="P159" s="0" t="n"/>
      <c r="Q159" s="0" t="n"/>
      <c r="R159" s="0" t="n"/>
      <c r="S159" s="0" t="n"/>
      <c r="T159" s="0" t="n"/>
      <c r="U159" s="0" t="n"/>
      <c r="V159" s="0" t="n"/>
      <c r="W159" s="0" t="n"/>
      <c r="X159" s="42" t="n"/>
      <c r="Y159" s="42" t="n"/>
      <c r="Z159" s="42" t="n"/>
    </row>
    <row r="160" ht="23" customFormat="1" customHeight="1" s="204">
      <c r="A160" s="227">
        <f>IF(B160="","",COUNTA($B$5:B160))</f>
        <v/>
      </c>
      <c r="B160" s="288" t="n"/>
      <c r="C160" s="241" t="n"/>
      <c r="D160" s="241" t="n"/>
      <c r="E160" s="289" t="n"/>
      <c r="F160" s="290" t="n"/>
      <c r="G160" s="290" t="n"/>
      <c r="H160" s="293">
        <f>IFERROR(VLOOKUP($C160,$C$5:$H$18,6,0)+SUMIF($C$19:$C160,$C160,$F$19:$F160)-SUMIF($C$19:$C160,$C160,$G$19:$G160),"")</f>
        <v/>
      </c>
      <c r="I160" s="290" t="n"/>
      <c r="J160" s="241" t="n"/>
      <c r="K160" s="241" t="n"/>
      <c r="L160" s="292" t="n"/>
      <c r="M160" s="235">
        <f>IF($B160="","",--TEXT($B160,"yyyymm"))</f>
        <v/>
      </c>
      <c r="N160" s="0" t="n"/>
      <c r="O160" s="0" t="n"/>
      <c r="P160" s="0" t="n"/>
      <c r="Q160" s="0" t="n"/>
      <c r="R160" s="0" t="n"/>
      <c r="S160" s="0" t="n"/>
      <c r="T160" s="0" t="n"/>
      <c r="U160" s="0" t="n"/>
      <c r="V160" s="0" t="n"/>
      <c r="W160" s="0" t="n"/>
      <c r="X160" s="42" t="n"/>
      <c r="Y160" s="42" t="n"/>
      <c r="Z160" s="42" t="n"/>
    </row>
    <row r="161" ht="23" customFormat="1" customHeight="1" s="204">
      <c r="A161" s="227">
        <f>IF(B161="","",COUNTA($B$5:B161))</f>
        <v/>
      </c>
      <c r="B161" s="288" t="n"/>
      <c r="C161" s="241" t="n"/>
      <c r="D161" s="241" t="n"/>
      <c r="E161" s="289" t="n"/>
      <c r="F161" s="290" t="n"/>
      <c r="G161" s="290" t="n"/>
      <c r="H161" s="293">
        <f>IFERROR(VLOOKUP($C161,$C$5:$H$18,6,0)+SUMIF($C$19:$C161,$C161,$F$19:$F161)-SUMIF($C$19:$C161,$C161,$G$19:$G161),"")</f>
        <v/>
      </c>
      <c r="I161" s="290" t="n"/>
      <c r="J161" s="241" t="n"/>
      <c r="K161" s="241" t="n"/>
      <c r="L161" s="292" t="n"/>
      <c r="M161" s="235">
        <f>IF($B161="","",--TEXT($B161,"yyyymm"))</f>
        <v/>
      </c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42" t="n"/>
      <c r="Y161" s="42" t="n"/>
      <c r="Z161" s="42" t="n"/>
    </row>
    <row r="162" ht="23" customFormat="1" customHeight="1" s="204">
      <c r="A162" s="227">
        <f>IF(B162="","",COUNTA($B$5:B162))</f>
        <v/>
      </c>
      <c r="B162" s="288" t="n"/>
      <c r="C162" s="241" t="n"/>
      <c r="D162" s="241" t="n"/>
      <c r="E162" s="289" t="n"/>
      <c r="F162" s="290" t="n"/>
      <c r="G162" s="290" t="n"/>
      <c r="H162" s="293">
        <f>IFERROR(VLOOKUP($C162,$C$5:$H$18,6,0)+SUMIF($C$19:$C162,$C162,$F$19:$F162)-SUMIF($C$19:$C162,$C162,$G$19:$G162),"")</f>
        <v/>
      </c>
      <c r="I162" s="290" t="n"/>
      <c r="J162" s="241" t="n"/>
      <c r="K162" s="241" t="n"/>
      <c r="L162" s="292" t="n"/>
      <c r="M162" s="235">
        <f>IF($B162="","",--TEXT($B162,"yyyymm"))</f>
        <v/>
      </c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42" t="n"/>
      <c r="Y162" s="42" t="n"/>
      <c r="Z162" s="42" t="n"/>
    </row>
    <row r="163" ht="23" customFormat="1" customHeight="1" s="204">
      <c r="A163" s="227">
        <f>IF(B163="","",COUNTA($B$5:B163))</f>
        <v/>
      </c>
      <c r="B163" s="288" t="n"/>
      <c r="C163" s="241" t="n"/>
      <c r="D163" s="241" t="n"/>
      <c r="E163" s="289" t="n"/>
      <c r="F163" s="290" t="n"/>
      <c r="G163" s="290" t="n"/>
      <c r="H163" s="293">
        <f>IFERROR(VLOOKUP($C163,$C$5:$H$18,6,0)+SUMIF($C$19:$C163,$C163,$F$19:$F163)-SUMIF($C$19:$C163,$C163,$G$19:$G163),"")</f>
        <v/>
      </c>
      <c r="I163" s="290" t="n"/>
      <c r="J163" s="241" t="n"/>
      <c r="K163" s="241" t="n"/>
      <c r="L163" s="292" t="n"/>
      <c r="M163" s="235">
        <f>IF($B163="","",--TEXT($B163,"yyyymm"))</f>
        <v/>
      </c>
      <c r="N163" s="0" t="n"/>
      <c r="O163" s="0" t="n"/>
      <c r="P163" s="0" t="n"/>
      <c r="Q163" s="0" t="n"/>
      <c r="R163" s="0" t="n"/>
      <c r="S163" s="0" t="n"/>
      <c r="T163" s="0" t="n"/>
      <c r="U163" s="0" t="n"/>
      <c r="V163" s="0" t="n"/>
      <c r="W163" s="0" t="n"/>
      <c r="X163" s="42" t="n"/>
      <c r="Y163" s="42" t="n"/>
      <c r="Z163" s="42" t="n"/>
    </row>
    <row r="164" ht="23" customFormat="1" customHeight="1" s="204">
      <c r="A164" s="227">
        <f>IF(B164="","",COUNTA($B$5:B164))</f>
        <v/>
      </c>
      <c r="B164" s="288" t="n"/>
      <c r="C164" s="241" t="n"/>
      <c r="D164" s="241" t="n"/>
      <c r="E164" s="289" t="n"/>
      <c r="F164" s="290" t="n"/>
      <c r="G164" s="290" t="n"/>
      <c r="H164" s="293">
        <f>IFERROR(VLOOKUP($C164,$C$5:$H$18,6,0)+SUMIF($C$19:$C164,$C164,$F$19:$F164)-SUMIF($C$19:$C164,$C164,$G$19:$G164),"")</f>
        <v/>
      </c>
      <c r="I164" s="290" t="n"/>
      <c r="J164" s="241" t="n"/>
      <c r="K164" s="241" t="n"/>
      <c r="L164" s="292" t="n"/>
      <c r="M164" s="235">
        <f>IF($B164="","",--TEXT($B164,"yyyymm"))</f>
        <v/>
      </c>
      <c r="N164" s="0" t="n"/>
      <c r="O164" s="0" t="n"/>
      <c r="P164" s="0" t="n"/>
      <c r="Q164" s="0" t="n"/>
      <c r="R164" s="0" t="n"/>
      <c r="S164" s="0" t="n"/>
      <c r="T164" s="0" t="n"/>
      <c r="U164" s="0" t="n"/>
      <c r="V164" s="0" t="n"/>
      <c r="W164" s="0" t="n"/>
      <c r="X164" s="42" t="n"/>
      <c r="Y164" s="42" t="n"/>
      <c r="Z164" s="42" t="n"/>
    </row>
    <row r="165" ht="23" customFormat="1" customHeight="1" s="204">
      <c r="A165" s="227">
        <f>IF(B165="","",COUNTA($B$5:B165))</f>
        <v/>
      </c>
      <c r="B165" s="288" t="n"/>
      <c r="C165" s="241" t="n"/>
      <c r="D165" s="241" t="n"/>
      <c r="E165" s="289" t="n"/>
      <c r="F165" s="290" t="n"/>
      <c r="G165" s="290" t="n"/>
      <c r="H165" s="293">
        <f>IFERROR(VLOOKUP($C165,$C$5:$H$18,6,0)+SUMIF($C$19:$C165,$C165,$F$19:$F165)-SUMIF($C$19:$C165,$C165,$G$19:$G165),"")</f>
        <v/>
      </c>
      <c r="I165" s="290" t="n"/>
      <c r="J165" s="241" t="n"/>
      <c r="K165" s="241" t="n"/>
      <c r="L165" s="292" t="n"/>
      <c r="M165" s="235">
        <f>IF($B165="","",--TEXT($B165,"yyyymm"))</f>
        <v/>
      </c>
      <c r="N165" s="0" t="n"/>
      <c r="O165" s="0" t="n"/>
      <c r="P165" s="0" t="n"/>
      <c r="Q165" s="0" t="n"/>
      <c r="R165" s="0" t="n"/>
      <c r="S165" s="0" t="n"/>
      <c r="T165" s="0" t="n"/>
      <c r="U165" s="0" t="n"/>
      <c r="V165" s="0" t="n"/>
      <c r="W165" s="0" t="n"/>
      <c r="X165" s="42" t="n"/>
      <c r="Y165" s="42" t="n"/>
      <c r="Z165" s="42" t="n"/>
    </row>
    <row r="166" ht="23" customFormat="1" customHeight="1" s="204">
      <c r="A166" s="227">
        <f>IF(B166="","",COUNTA($B$5:B166))</f>
        <v/>
      </c>
      <c r="B166" s="288" t="n"/>
      <c r="C166" s="241" t="n"/>
      <c r="D166" s="241" t="n"/>
      <c r="E166" s="289" t="n"/>
      <c r="F166" s="290" t="n"/>
      <c r="G166" s="290" t="n"/>
      <c r="H166" s="293">
        <f>IFERROR(VLOOKUP($C166,$C$5:$H$18,6,0)+SUMIF($C$19:$C166,$C166,$F$19:$F166)-SUMIF($C$19:$C166,$C166,$G$19:$G166),"")</f>
        <v/>
      </c>
      <c r="I166" s="290" t="n"/>
      <c r="J166" s="241" t="n"/>
      <c r="K166" s="241" t="n"/>
      <c r="L166" s="292" t="n"/>
      <c r="M166" s="235">
        <f>IF($B166="","",--TEXT($B166,"yyyymm"))</f>
        <v/>
      </c>
      <c r="N166" s="0" t="n"/>
      <c r="O166" s="0" t="n"/>
      <c r="P166" s="0" t="n"/>
      <c r="Q166" s="0" t="n"/>
      <c r="R166" s="0" t="n"/>
      <c r="S166" s="0" t="n"/>
      <c r="T166" s="0" t="n"/>
      <c r="U166" s="0" t="n"/>
      <c r="V166" s="0" t="n"/>
      <c r="W166" s="0" t="n"/>
      <c r="X166" s="42" t="n"/>
      <c r="Y166" s="42" t="n"/>
      <c r="Z166" s="42" t="n"/>
    </row>
    <row r="167" ht="23" customFormat="1" customHeight="1" s="204">
      <c r="A167" s="227">
        <f>IF(B167="","",COUNTA($B$5:B167))</f>
        <v/>
      </c>
      <c r="B167" s="288" t="n"/>
      <c r="C167" s="241" t="n"/>
      <c r="D167" s="241" t="n"/>
      <c r="E167" s="289" t="n"/>
      <c r="F167" s="290" t="n"/>
      <c r="G167" s="290" t="n"/>
      <c r="H167" s="293">
        <f>IFERROR(VLOOKUP($C167,$C$5:$H$18,6,0)+SUMIF($C$19:$C167,$C167,$F$19:$F167)-SUMIF($C$19:$C167,$C167,$G$19:$G167),"")</f>
        <v/>
      </c>
      <c r="I167" s="290" t="n"/>
      <c r="J167" s="241" t="n"/>
      <c r="K167" s="241" t="n"/>
      <c r="L167" s="292" t="n"/>
      <c r="M167" s="235">
        <f>IF($B167="","",--TEXT($B167,"yyyymm"))</f>
        <v/>
      </c>
      <c r="N167" s="0" t="n"/>
      <c r="O167" s="0" t="n"/>
      <c r="P167" s="0" t="n"/>
      <c r="Q167" s="0" t="n"/>
      <c r="R167" s="0" t="n"/>
      <c r="S167" s="0" t="n"/>
      <c r="T167" s="0" t="n"/>
      <c r="U167" s="0" t="n"/>
      <c r="V167" s="0" t="n"/>
      <c r="W167" s="0" t="n"/>
      <c r="X167" s="42" t="n"/>
      <c r="Y167" s="42" t="n"/>
      <c r="Z167" s="42" t="n"/>
    </row>
    <row r="168" ht="23" customFormat="1" customHeight="1" s="204">
      <c r="A168" s="227">
        <f>IF(B168="","",COUNTA($B$5:B168))</f>
        <v/>
      </c>
      <c r="B168" s="288" t="n"/>
      <c r="C168" s="241" t="n"/>
      <c r="D168" s="241" t="n"/>
      <c r="E168" s="289" t="n"/>
      <c r="F168" s="290" t="n"/>
      <c r="G168" s="290" t="n"/>
      <c r="H168" s="293">
        <f>IFERROR(VLOOKUP($C168,$C$5:$H$18,6,0)+SUMIF($C$19:$C168,$C168,$F$19:$F168)-SUMIF($C$19:$C168,$C168,$G$19:$G168),"")</f>
        <v/>
      </c>
      <c r="I168" s="290" t="n"/>
      <c r="J168" s="241" t="n"/>
      <c r="K168" s="241" t="n"/>
      <c r="L168" s="292" t="n"/>
      <c r="M168" s="235">
        <f>IF($B168="","",--TEXT($B168,"yyyymm"))</f>
        <v/>
      </c>
      <c r="N168" s="0" t="n"/>
      <c r="O168" s="0" t="n"/>
      <c r="P168" s="0" t="n"/>
      <c r="Q168" s="0" t="n"/>
      <c r="R168" s="0" t="n"/>
      <c r="S168" s="0" t="n"/>
      <c r="T168" s="0" t="n"/>
      <c r="U168" s="0" t="n"/>
      <c r="V168" s="0" t="n"/>
      <c r="W168" s="0" t="n"/>
      <c r="X168" s="42" t="n"/>
      <c r="Y168" s="42" t="n"/>
      <c r="Z168" s="42" t="n"/>
    </row>
    <row r="169" ht="23" customFormat="1" customHeight="1" s="204">
      <c r="A169" s="227">
        <f>IF(B169="","",COUNTA($B$5:B169))</f>
        <v/>
      </c>
      <c r="B169" s="288" t="n"/>
      <c r="C169" s="241" t="n"/>
      <c r="D169" s="241" t="n"/>
      <c r="E169" s="289" t="n"/>
      <c r="F169" s="290" t="n"/>
      <c r="G169" s="290" t="n"/>
      <c r="H169" s="293">
        <f>IFERROR(VLOOKUP($C169,$C$5:$H$18,6,0)+SUMIF($C$19:$C169,$C169,$F$19:$F169)-SUMIF($C$19:$C169,$C169,$G$19:$G169),"")</f>
        <v/>
      </c>
      <c r="I169" s="290" t="n"/>
      <c r="J169" s="241" t="n"/>
      <c r="K169" s="241" t="n"/>
      <c r="L169" s="292" t="n"/>
      <c r="M169" s="235">
        <f>IF($B169="","",--TEXT($B169,"yyyymm"))</f>
        <v/>
      </c>
      <c r="N169" s="0" t="n"/>
      <c r="O169" s="0" t="n"/>
      <c r="P169" s="0" t="n"/>
      <c r="Q169" s="0" t="n"/>
      <c r="R169" s="0" t="n"/>
      <c r="S169" s="0" t="n"/>
      <c r="T169" s="0" t="n"/>
      <c r="U169" s="0" t="n"/>
      <c r="V169" s="0" t="n"/>
      <c r="W169" s="0" t="n"/>
      <c r="X169" s="42" t="n"/>
      <c r="Y169" s="42" t="n"/>
      <c r="Z169" s="42" t="n"/>
    </row>
    <row r="170" ht="23" customFormat="1" customHeight="1" s="204">
      <c r="A170" s="227">
        <f>IF(B170="","",COUNTA($B$5:B170))</f>
        <v/>
      </c>
      <c r="B170" s="288" t="n"/>
      <c r="C170" s="241" t="n"/>
      <c r="D170" s="241" t="n"/>
      <c r="E170" s="289" t="n"/>
      <c r="F170" s="290" t="n"/>
      <c r="G170" s="290" t="n"/>
      <c r="H170" s="293">
        <f>IFERROR(VLOOKUP($C170,$C$5:$H$18,6,0)+SUMIF($C$19:$C170,$C170,$F$19:$F170)-SUMIF($C$19:$C170,$C170,$G$19:$G170),"")</f>
        <v/>
      </c>
      <c r="I170" s="290" t="n"/>
      <c r="J170" s="241" t="n"/>
      <c r="K170" s="241" t="n"/>
      <c r="L170" s="292" t="n"/>
      <c r="M170" s="235">
        <f>IF($B170="","",--TEXT($B170,"yyyymm"))</f>
        <v/>
      </c>
      <c r="N170" s="0" t="n"/>
      <c r="O170" s="0" t="n"/>
      <c r="P170" s="0" t="n"/>
      <c r="Q170" s="0" t="n"/>
      <c r="R170" s="0" t="n"/>
      <c r="S170" s="0" t="n"/>
      <c r="T170" s="0" t="n"/>
      <c r="U170" s="0" t="n"/>
      <c r="V170" s="0" t="n"/>
      <c r="W170" s="0" t="n"/>
      <c r="X170" s="42" t="n"/>
      <c r="Y170" s="42" t="n"/>
      <c r="Z170" s="42" t="n"/>
    </row>
    <row r="171" ht="23" customFormat="1" customHeight="1" s="204">
      <c r="A171" s="227">
        <f>IF(B171="","",COUNTA($B$5:B171))</f>
        <v/>
      </c>
      <c r="B171" s="288" t="n"/>
      <c r="C171" s="241" t="n"/>
      <c r="D171" s="241" t="n"/>
      <c r="E171" s="289" t="n"/>
      <c r="F171" s="290" t="n"/>
      <c r="G171" s="290" t="n"/>
      <c r="H171" s="293">
        <f>IFERROR(VLOOKUP($C171,$C$5:$H$18,6,0)+SUMIF($C$19:$C171,$C171,$F$19:$F171)-SUMIF($C$19:$C171,$C171,$G$19:$G171),"")</f>
        <v/>
      </c>
      <c r="I171" s="290" t="n"/>
      <c r="J171" s="241" t="n"/>
      <c r="K171" s="241" t="n"/>
      <c r="L171" s="292" t="n"/>
      <c r="M171" s="235">
        <f>IF($B171="","",--TEXT($B171,"yyyymm"))</f>
        <v/>
      </c>
      <c r="N171" s="0" t="n"/>
      <c r="O171" s="0" t="n"/>
      <c r="P171" s="0" t="n"/>
      <c r="Q171" s="0" t="n"/>
      <c r="R171" s="0" t="n"/>
      <c r="S171" s="0" t="n"/>
      <c r="T171" s="0" t="n"/>
      <c r="U171" s="0" t="n"/>
      <c r="V171" s="0" t="n"/>
      <c r="W171" s="0" t="n"/>
      <c r="X171" s="42" t="n"/>
      <c r="Y171" s="42" t="n"/>
      <c r="Z171" s="42" t="n"/>
    </row>
    <row r="172" ht="23" customFormat="1" customHeight="1" s="204">
      <c r="A172" s="227">
        <f>IF(B172="","",COUNTA($B$5:B172))</f>
        <v/>
      </c>
      <c r="B172" s="288" t="n"/>
      <c r="C172" s="241" t="n"/>
      <c r="D172" s="241" t="n"/>
      <c r="E172" s="289" t="n"/>
      <c r="F172" s="290" t="n"/>
      <c r="G172" s="290" t="n"/>
      <c r="H172" s="293">
        <f>IFERROR(VLOOKUP($C172,$C$5:$H$18,6,0)+SUMIF($C$19:$C172,$C172,$F$19:$F172)-SUMIF($C$19:$C172,$C172,$G$19:$G172),"")</f>
        <v/>
      </c>
      <c r="I172" s="290" t="n"/>
      <c r="J172" s="241" t="n"/>
      <c r="K172" s="241" t="n"/>
      <c r="L172" s="292" t="n"/>
      <c r="M172" s="235">
        <f>IF($B172="","",--TEXT($B172,"yyyymm"))</f>
        <v/>
      </c>
      <c r="N172" s="0" t="n"/>
      <c r="O172" s="0" t="n"/>
      <c r="P172" s="0" t="n"/>
      <c r="Q172" s="0" t="n"/>
      <c r="R172" s="0" t="n"/>
      <c r="S172" s="0" t="n"/>
      <c r="T172" s="0" t="n"/>
      <c r="U172" s="0" t="n"/>
      <c r="V172" s="0" t="n"/>
      <c r="W172" s="0" t="n"/>
      <c r="X172" s="42" t="n"/>
      <c r="Y172" s="42" t="n"/>
      <c r="Z172" s="42" t="n"/>
    </row>
    <row r="173" ht="23" customFormat="1" customHeight="1" s="204">
      <c r="A173" s="227">
        <f>IF(B173="","",COUNTA($B$5:B173))</f>
        <v/>
      </c>
      <c r="B173" s="288" t="n"/>
      <c r="C173" s="241" t="n"/>
      <c r="D173" s="241" t="n"/>
      <c r="E173" s="289" t="n"/>
      <c r="F173" s="290" t="n"/>
      <c r="G173" s="290" t="n"/>
      <c r="H173" s="293">
        <f>IFERROR(VLOOKUP($C173,$C$5:$H$18,6,0)+SUMIF($C$19:$C173,$C173,$F$19:$F173)-SUMIF($C$19:$C173,$C173,$G$19:$G173),"")</f>
        <v/>
      </c>
      <c r="I173" s="290" t="n"/>
      <c r="J173" s="241" t="n"/>
      <c r="K173" s="241" t="n"/>
      <c r="L173" s="292" t="n"/>
      <c r="M173" s="235">
        <f>IF($B173="","",--TEXT($B173,"yyyymm"))</f>
        <v/>
      </c>
      <c r="N173" s="0" t="n"/>
      <c r="O173" s="0" t="n"/>
      <c r="P173" s="0" t="n"/>
      <c r="Q173" s="0" t="n"/>
      <c r="R173" s="0" t="n"/>
      <c r="S173" s="0" t="n"/>
      <c r="T173" s="0" t="n"/>
      <c r="U173" s="0" t="n"/>
      <c r="V173" s="0" t="n"/>
      <c r="W173" s="0" t="n"/>
      <c r="X173" s="42" t="n"/>
      <c r="Y173" s="42" t="n"/>
      <c r="Z173" s="42" t="n"/>
    </row>
    <row r="174" ht="23" customFormat="1" customHeight="1" s="204">
      <c r="A174" s="227">
        <f>IF(B174="","",COUNTA($B$5:B174))</f>
        <v/>
      </c>
      <c r="B174" s="288" t="n"/>
      <c r="C174" s="241" t="n"/>
      <c r="D174" s="241" t="n"/>
      <c r="E174" s="289" t="n"/>
      <c r="F174" s="290" t="n"/>
      <c r="G174" s="290" t="n"/>
      <c r="H174" s="293">
        <f>IFERROR(VLOOKUP($C174,$C$5:$H$18,6,0)+SUMIF($C$19:$C174,$C174,$F$19:$F174)-SUMIF($C$19:$C174,$C174,$G$19:$G174),"")</f>
        <v/>
      </c>
      <c r="I174" s="290" t="n"/>
      <c r="J174" s="241" t="n"/>
      <c r="K174" s="241" t="n"/>
      <c r="L174" s="292" t="n"/>
      <c r="M174" s="235">
        <f>IF($B174="","",--TEXT($B174,"yyyymm"))</f>
        <v/>
      </c>
      <c r="N174" s="0" t="n"/>
      <c r="O174" s="0" t="n"/>
      <c r="P174" s="0" t="n"/>
      <c r="Q174" s="0" t="n"/>
      <c r="R174" s="0" t="n"/>
      <c r="S174" s="0" t="n"/>
      <c r="T174" s="0" t="n"/>
      <c r="U174" s="0" t="n"/>
      <c r="V174" s="0" t="n"/>
      <c r="W174" s="0" t="n"/>
      <c r="X174" s="42" t="n"/>
      <c r="Y174" s="42" t="n"/>
      <c r="Z174" s="42" t="n"/>
    </row>
    <row r="175" ht="23" customFormat="1" customHeight="1" s="204">
      <c r="A175" s="227">
        <f>IF(B175="","",COUNTA($B$5:B175))</f>
        <v/>
      </c>
      <c r="B175" s="288" t="n"/>
      <c r="C175" s="241" t="n"/>
      <c r="D175" s="241" t="n"/>
      <c r="E175" s="289" t="n"/>
      <c r="F175" s="290" t="n"/>
      <c r="G175" s="290" t="n"/>
      <c r="H175" s="293">
        <f>IFERROR(VLOOKUP($C175,$C$5:$H$18,6,0)+SUMIF($C$19:$C175,$C175,$F$19:$F175)-SUMIF($C$19:$C175,$C175,$G$19:$G175),"")</f>
        <v/>
      </c>
      <c r="I175" s="290" t="n"/>
      <c r="J175" s="241" t="n"/>
      <c r="K175" s="241" t="n"/>
      <c r="L175" s="292" t="n"/>
      <c r="M175" s="235">
        <f>IF($B175="","",--TEXT($B175,"yyyymm"))</f>
        <v/>
      </c>
      <c r="N175" s="0" t="n"/>
      <c r="O175" s="0" t="n"/>
      <c r="P175" s="0" t="n"/>
      <c r="Q175" s="0" t="n"/>
      <c r="R175" s="0" t="n"/>
      <c r="S175" s="0" t="n"/>
      <c r="T175" s="0" t="n"/>
      <c r="U175" s="0" t="n"/>
      <c r="V175" s="0" t="n"/>
      <c r="W175" s="0" t="n"/>
      <c r="X175" s="42" t="n"/>
      <c r="Y175" s="42" t="n"/>
      <c r="Z175" s="42" t="n"/>
    </row>
    <row r="176" ht="23" customFormat="1" customHeight="1" s="204">
      <c r="A176" s="227">
        <f>IF(B176="","",COUNTA($B$5:B176))</f>
        <v/>
      </c>
      <c r="B176" s="288" t="n"/>
      <c r="C176" s="241" t="n"/>
      <c r="D176" s="241" t="n"/>
      <c r="E176" s="289" t="n"/>
      <c r="F176" s="290" t="n"/>
      <c r="G176" s="290" t="n"/>
      <c r="H176" s="293">
        <f>IFERROR(VLOOKUP($C176,$C$5:$H$18,6,0)+SUMIF($C$19:$C176,$C176,$F$19:$F176)-SUMIF($C$19:$C176,$C176,$G$19:$G176),"")</f>
        <v/>
      </c>
      <c r="I176" s="290" t="n"/>
      <c r="J176" s="241" t="n"/>
      <c r="K176" s="241" t="n"/>
      <c r="L176" s="292" t="n"/>
      <c r="M176" s="235">
        <f>IF($B176="","",--TEXT($B176,"yyyymm"))</f>
        <v/>
      </c>
      <c r="N176" s="0" t="n"/>
      <c r="O176" s="0" t="n"/>
      <c r="P176" s="0" t="n"/>
      <c r="Q176" s="0" t="n"/>
      <c r="R176" s="0" t="n"/>
      <c r="S176" s="0" t="n"/>
      <c r="T176" s="0" t="n"/>
      <c r="U176" s="0" t="n"/>
      <c r="V176" s="0" t="n"/>
      <c r="W176" s="0" t="n"/>
      <c r="X176" s="42" t="n"/>
      <c r="Y176" s="42" t="n"/>
      <c r="Z176" s="42" t="n"/>
    </row>
    <row r="177" ht="23" customFormat="1" customHeight="1" s="204">
      <c r="A177" s="227">
        <f>IF(B177="","",COUNTA($B$5:B177))</f>
        <v/>
      </c>
      <c r="B177" s="288" t="n"/>
      <c r="C177" s="241" t="n"/>
      <c r="D177" s="241" t="n"/>
      <c r="E177" s="289" t="n"/>
      <c r="F177" s="290" t="n"/>
      <c r="G177" s="290" t="n"/>
      <c r="H177" s="293">
        <f>IFERROR(VLOOKUP($C177,$C$5:$H$18,6,0)+SUMIF($C$19:$C177,$C177,$F$19:$F177)-SUMIF($C$19:$C177,$C177,$G$19:$G177),"")</f>
        <v/>
      </c>
      <c r="I177" s="290" t="n"/>
      <c r="J177" s="241" t="n"/>
      <c r="K177" s="241" t="n"/>
      <c r="L177" s="292" t="n"/>
      <c r="M177" s="235">
        <f>IF($B177="","",--TEXT($B177,"yyyymm"))</f>
        <v/>
      </c>
      <c r="N177" s="0" t="n"/>
      <c r="O177" s="0" t="n"/>
      <c r="P177" s="0" t="n"/>
      <c r="Q177" s="0" t="n"/>
      <c r="R177" s="0" t="n"/>
      <c r="S177" s="0" t="n"/>
      <c r="T177" s="0" t="n"/>
      <c r="U177" s="0" t="n"/>
      <c r="V177" s="0" t="n"/>
      <c r="W177" s="0" t="n"/>
      <c r="X177" s="42" t="n"/>
      <c r="Y177" s="42" t="n"/>
      <c r="Z177" s="42" t="n"/>
    </row>
    <row r="178" ht="23" customFormat="1" customHeight="1" s="204">
      <c r="A178" s="227">
        <f>IF(B178="","",COUNTA($B$5:B178))</f>
        <v/>
      </c>
      <c r="B178" s="288" t="n"/>
      <c r="C178" s="241" t="n"/>
      <c r="D178" s="241" t="n"/>
      <c r="E178" s="289" t="n"/>
      <c r="F178" s="290" t="n"/>
      <c r="G178" s="290" t="n"/>
      <c r="H178" s="293">
        <f>IFERROR(VLOOKUP($C178,$C$5:$H$18,6,0)+SUMIF($C$19:$C178,$C178,$F$19:$F178)-SUMIF($C$19:$C178,$C178,$G$19:$G178),"")</f>
        <v/>
      </c>
      <c r="I178" s="290" t="n"/>
      <c r="J178" s="241" t="n"/>
      <c r="K178" s="241" t="n"/>
      <c r="L178" s="292" t="n"/>
      <c r="M178" s="235">
        <f>IF($B178="","",--TEXT($B178,"yyyymm"))</f>
        <v/>
      </c>
      <c r="N178" s="0" t="n"/>
      <c r="O178" s="0" t="n"/>
      <c r="P178" s="0" t="n"/>
      <c r="Q178" s="0" t="n"/>
      <c r="R178" s="0" t="n"/>
      <c r="S178" s="0" t="n"/>
      <c r="T178" s="0" t="n"/>
      <c r="U178" s="0" t="n"/>
      <c r="V178" s="0" t="n"/>
      <c r="W178" s="0" t="n"/>
      <c r="X178" s="42" t="n"/>
      <c r="Y178" s="42" t="n"/>
      <c r="Z178" s="42" t="n"/>
    </row>
    <row r="179" ht="23" customFormat="1" customHeight="1" s="204">
      <c r="A179" s="227">
        <f>IF(B179="","",COUNTA($B$5:B179))</f>
        <v/>
      </c>
      <c r="B179" s="288" t="n"/>
      <c r="C179" s="241" t="n"/>
      <c r="D179" s="241" t="n"/>
      <c r="E179" s="289" t="n"/>
      <c r="F179" s="290" t="n"/>
      <c r="G179" s="290" t="n"/>
      <c r="H179" s="293">
        <f>IFERROR(VLOOKUP($C179,$C$5:$H$18,6,0)+SUMIF($C$19:$C179,$C179,$F$19:$F179)-SUMIF($C$19:$C179,$C179,$G$19:$G179),"")</f>
        <v/>
      </c>
      <c r="I179" s="290" t="n"/>
      <c r="J179" s="241" t="n"/>
      <c r="K179" s="241" t="n"/>
      <c r="L179" s="292" t="n"/>
      <c r="M179" s="235">
        <f>IF($B179="","",--TEXT($B179,"yyyymm"))</f>
        <v/>
      </c>
      <c r="N179" s="0" t="n"/>
      <c r="O179" s="0" t="n"/>
      <c r="P179" s="0" t="n"/>
      <c r="Q179" s="0" t="n"/>
      <c r="R179" s="0" t="n"/>
      <c r="S179" s="0" t="n"/>
      <c r="T179" s="0" t="n"/>
      <c r="U179" s="0" t="n"/>
      <c r="V179" s="0" t="n"/>
      <c r="W179" s="0" t="n"/>
      <c r="X179" s="42" t="n"/>
      <c r="Y179" s="42" t="n"/>
      <c r="Z179" s="42" t="n"/>
    </row>
    <row r="180" ht="23" customFormat="1" customHeight="1" s="204">
      <c r="A180" s="227">
        <f>IF(B180="","",COUNTA($B$5:B180))</f>
        <v/>
      </c>
      <c r="B180" s="288" t="n"/>
      <c r="C180" s="241" t="n"/>
      <c r="D180" s="241" t="n"/>
      <c r="E180" s="289" t="n"/>
      <c r="F180" s="290" t="n"/>
      <c r="G180" s="290" t="n"/>
      <c r="H180" s="293">
        <f>IFERROR(VLOOKUP($C180,$C$5:$H$18,6,0)+SUMIF($C$19:$C180,$C180,$F$19:$F180)-SUMIF($C$19:$C180,$C180,$G$19:$G180),"")</f>
        <v/>
      </c>
      <c r="I180" s="290" t="n"/>
      <c r="J180" s="241" t="n"/>
      <c r="K180" s="241" t="n"/>
      <c r="L180" s="292" t="n"/>
      <c r="M180" s="235">
        <f>IF($B180="","",--TEXT($B180,"yyyymm"))</f>
        <v/>
      </c>
      <c r="N180" s="0" t="n"/>
      <c r="O180" s="0" t="n"/>
      <c r="P180" s="0" t="n"/>
      <c r="Q180" s="0" t="n"/>
      <c r="R180" s="0" t="n"/>
      <c r="S180" s="0" t="n"/>
      <c r="T180" s="0" t="n"/>
      <c r="U180" s="0" t="n"/>
      <c r="V180" s="0" t="n"/>
      <c r="W180" s="0" t="n"/>
      <c r="X180" s="42" t="n"/>
      <c r="Y180" s="42" t="n"/>
      <c r="Z180" s="42" t="n"/>
    </row>
    <row r="181" ht="23" customFormat="1" customHeight="1" s="204">
      <c r="A181" s="227">
        <f>IF(B181="","",COUNTA($B$5:B181))</f>
        <v/>
      </c>
      <c r="B181" s="288" t="n"/>
      <c r="C181" s="241" t="n"/>
      <c r="D181" s="241" t="n"/>
      <c r="E181" s="289" t="n"/>
      <c r="F181" s="290" t="n"/>
      <c r="G181" s="290" t="n"/>
      <c r="H181" s="293">
        <f>IFERROR(VLOOKUP($C181,$C$5:$H$18,6,0)+SUMIF($C$19:$C181,$C181,$F$19:$F181)-SUMIF($C$19:$C181,$C181,$G$19:$G181),"")</f>
        <v/>
      </c>
      <c r="I181" s="290" t="n"/>
      <c r="J181" s="241" t="n"/>
      <c r="K181" s="241" t="n"/>
      <c r="L181" s="292" t="n"/>
      <c r="M181" s="235">
        <f>IF($B181="","",--TEXT($B181,"yyyymm"))</f>
        <v/>
      </c>
      <c r="N181" s="0" t="n"/>
      <c r="O181" s="0" t="n"/>
      <c r="P181" s="0" t="n"/>
      <c r="Q181" s="0" t="n"/>
      <c r="R181" s="0" t="n"/>
      <c r="S181" s="0" t="n"/>
      <c r="T181" s="0" t="n"/>
      <c r="U181" s="0" t="n"/>
      <c r="V181" s="0" t="n"/>
      <c r="W181" s="0" t="n"/>
      <c r="X181" s="42" t="n"/>
      <c r="Y181" s="42" t="n"/>
      <c r="Z181" s="42" t="n"/>
    </row>
    <row r="182" ht="23" customFormat="1" customHeight="1" s="204">
      <c r="A182" s="227">
        <f>IF(B182="","",COUNTA($B$5:B182))</f>
        <v/>
      </c>
      <c r="B182" s="288" t="n"/>
      <c r="C182" s="241" t="n"/>
      <c r="D182" s="241" t="n"/>
      <c r="E182" s="289" t="n"/>
      <c r="F182" s="290" t="n"/>
      <c r="G182" s="290" t="n"/>
      <c r="H182" s="293">
        <f>IFERROR(VLOOKUP($C182,$C$5:$H$18,6,0)+SUMIF($C$19:$C182,$C182,$F$19:$F182)-SUMIF($C$19:$C182,$C182,$G$19:$G182),"")</f>
        <v/>
      </c>
      <c r="I182" s="290" t="n"/>
      <c r="J182" s="241" t="n"/>
      <c r="K182" s="241" t="n"/>
      <c r="L182" s="292" t="n"/>
      <c r="M182" s="235">
        <f>IF($B182="","",--TEXT($B182,"yyyymm"))</f>
        <v/>
      </c>
      <c r="N182" s="0" t="n"/>
      <c r="O182" s="0" t="n"/>
      <c r="P182" s="0" t="n"/>
      <c r="Q182" s="0" t="n"/>
      <c r="R182" s="0" t="n"/>
      <c r="S182" s="0" t="n"/>
      <c r="T182" s="0" t="n"/>
      <c r="U182" s="0" t="n"/>
      <c r="V182" s="0" t="n"/>
      <c r="W182" s="0" t="n"/>
      <c r="X182" s="42" t="n"/>
      <c r="Y182" s="42" t="n"/>
      <c r="Z182" s="42" t="n"/>
    </row>
    <row r="183" ht="23" customFormat="1" customHeight="1" s="204">
      <c r="A183" s="227">
        <f>IF(B183="","",COUNTA($B$5:B183))</f>
        <v/>
      </c>
      <c r="B183" s="288" t="n"/>
      <c r="C183" s="241" t="n"/>
      <c r="D183" s="241" t="n"/>
      <c r="E183" s="289" t="n"/>
      <c r="F183" s="290" t="n"/>
      <c r="G183" s="290" t="n"/>
      <c r="H183" s="293">
        <f>IFERROR(VLOOKUP($C183,$C$5:$H$18,6,0)+SUMIF($C$19:$C183,$C183,$F$19:$F183)-SUMIF($C$19:$C183,$C183,$G$19:$G183),"")</f>
        <v/>
      </c>
      <c r="I183" s="290" t="n"/>
      <c r="J183" s="241" t="n"/>
      <c r="K183" s="241" t="n"/>
      <c r="L183" s="292" t="n"/>
      <c r="M183" s="235">
        <f>IF($B183="","",--TEXT($B183,"yyyymm"))</f>
        <v/>
      </c>
      <c r="N183" s="0" t="n"/>
      <c r="O183" s="0" t="n"/>
      <c r="P183" s="0" t="n"/>
      <c r="Q183" s="0" t="n"/>
      <c r="R183" s="0" t="n"/>
      <c r="S183" s="0" t="n"/>
      <c r="T183" s="0" t="n"/>
      <c r="U183" s="0" t="n"/>
      <c r="V183" s="0" t="n"/>
      <c r="W183" s="0" t="n"/>
      <c r="X183" s="42" t="n"/>
      <c r="Y183" s="42" t="n"/>
      <c r="Z183" s="42" t="n"/>
    </row>
    <row r="184" ht="23" customFormat="1" customHeight="1" s="204">
      <c r="A184" s="227">
        <f>IF(B184="","",COUNTA($B$5:B184))</f>
        <v/>
      </c>
      <c r="B184" s="288" t="n"/>
      <c r="C184" s="241" t="n"/>
      <c r="D184" s="241" t="n"/>
      <c r="E184" s="289" t="n"/>
      <c r="F184" s="290" t="n"/>
      <c r="G184" s="290" t="n"/>
      <c r="H184" s="293">
        <f>IFERROR(VLOOKUP($C184,$C$5:$H$18,6,0)+SUMIF($C$19:$C184,$C184,$F$19:$F184)-SUMIF($C$19:$C184,$C184,$G$19:$G184),"")</f>
        <v/>
      </c>
      <c r="I184" s="290" t="n"/>
      <c r="J184" s="241" t="n"/>
      <c r="K184" s="241" t="n"/>
      <c r="L184" s="292" t="n"/>
      <c r="M184" s="235">
        <f>IF($B184="","",--TEXT($B184,"yyyymm"))</f>
        <v/>
      </c>
      <c r="N184" s="0" t="n"/>
      <c r="O184" s="0" t="n"/>
      <c r="P184" s="0" t="n"/>
      <c r="Q184" s="0" t="n"/>
      <c r="R184" s="0" t="n"/>
      <c r="S184" s="0" t="n"/>
      <c r="T184" s="0" t="n"/>
      <c r="U184" s="0" t="n"/>
      <c r="V184" s="0" t="n"/>
      <c r="W184" s="0" t="n"/>
      <c r="X184" s="42" t="n"/>
      <c r="Y184" s="42" t="n"/>
      <c r="Z184" s="42" t="n"/>
    </row>
    <row r="185" ht="23" customFormat="1" customHeight="1" s="204">
      <c r="A185" s="227">
        <f>IF(B185="","",COUNTA($B$5:B185))</f>
        <v/>
      </c>
      <c r="B185" s="288" t="n"/>
      <c r="C185" s="241" t="n"/>
      <c r="D185" s="241" t="n"/>
      <c r="E185" s="289" t="n"/>
      <c r="F185" s="290" t="n"/>
      <c r="G185" s="290" t="n"/>
      <c r="H185" s="293">
        <f>IFERROR(VLOOKUP($C185,$C$5:$H$18,6,0)+SUMIF($C$19:$C185,$C185,$F$19:$F185)-SUMIF($C$19:$C185,$C185,$G$19:$G185),"")</f>
        <v/>
      </c>
      <c r="I185" s="290" t="n"/>
      <c r="J185" s="241" t="n"/>
      <c r="K185" s="241" t="n"/>
      <c r="L185" s="292" t="n"/>
      <c r="M185" s="235">
        <f>IF($B185="","",--TEXT($B185,"yyyymm"))</f>
        <v/>
      </c>
      <c r="N185" s="0" t="n"/>
      <c r="O185" s="0" t="n"/>
      <c r="P185" s="0" t="n"/>
      <c r="Q185" s="0" t="n"/>
      <c r="R185" s="0" t="n"/>
      <c r="S185" s="0" t="n"/>
      <c r="T185" s="0" t="n"/>
      <c r="U185" s="0" t="n"/>
      <c r="V185" s="0" t="n"/>
      <c r="W185" s="0" t="n"/>
      <c r="X185" s="42" t="n"/>
      <c r="Y185" s="42" t="n"/>
      <c r="Z185" s="42" t="n"/>
    </row>
    <row r="186" ht="23" customFormat="1" customHeight="1" s="204">
      <c r="A186" s="227">
        <f>IF(B186="","",COUNTA($B$5:B186))</f>
        <v/>
      </c>
      <c r="B186" s="288" t="n"/>
      <c r="C186" s="241" t="n"/>
      <c r="D186" s="241" t="n"/>
      <c r="E186" s="289" t="n"/>
      <c r="F186" s="290" t="n"/>
      <c r="G186" s="290" t="n"/>
      <c r="H186" s="293">
        <f>IFERROR(VLOOKUP($C186,$C$5:$H$18,6,0)+SUMIF($C$19:$C186,$C186,$F$19:$F186)-SUMIF($C$19:$C186,$C186,$G$19:$G186),"")</f>
        <v/>
      </c>
      <c r="I186" s="290" t="n"/>
      <c r="J186" s="241" t="n"/>
      <c r="K186" s="241" t="n"/>
      <c r="L186" s="292" t="n"/>
      <c r="M186" s="235">
        <f>IF($B186="","",--TEXT($B186,"yyyymm"))</f>
        <v/>
      </c>
      <c r="N186" s="0" t="n"/>
      <c r="O186" s="0" t="n"/>
      <c r="P186" s="0" t="n"/>
      <c r="Q186" s="0" t="n"/>
      <c r="R186" s="0" t="n"/>
      <c r="S186" s="0" t="n"/>
      <c r="T186" s="0" t="n"/>
      <c r="U186" s="0" t="n"/>
      <c r="V186" s="0" t="n"/>
      <c r="W186" s="0" t="n"/>
      <c r="X186" s="42" t="n"/>
      <c r="Y186" s="42" t="n"/>
      <c r="Z186" s="42" t="n"/>
    </row>
    <row r="187" ht="23" customFormat="1" customHeight="1" s="204">
      <c r="A187" s="227">
        <f>IF(B187="","",COUNTA($B$5:B187))</f>
        <v/>
      </c>
      <c r="B187" s="288" t="n"/>
      <c r="C187" s="241" t="n"/>
      <c r="D187" s="241" t="n"/>
      <c r="E187" s="289" t="n"/>
      <c r="F187" s="290" t="n"/>
      <c r="G187" s="290" t="n"/>
      <c r="H187" s="293">
        <f>IFERROR(VLOOKUP($C187,$C$5:$H$18,6,0)+SUMIF($C$19:$C187,$C187,$F$19:$F187)-SUMIF($C$19:$C187,$C187,$G$19:$G187),"")</f>
        <v/>
      </c>
      <c r="I187" s="290" t="n"/>
      <c r="J187" s="241" t="n"/>
      <c r="K187" s="241" t="n"/>
      <c r="L187" s="292" t="n"/>
      <c r="M187" s="235">
        <f>IF($B187="","",--TEXT($B187,"yyyymm"))</f>
        <v/>
      </c>
      <c r="N187" s="0" t="n"/>
      <c r="O187" s="0" t="n"/>
      <c r="P187" s="0" t="n"/>
      <c r="Q187" s="0" t="n"/>
      <c r="R187" s="0" t="n"/>
      <c r="S187" s="0" t="n"/>
      <c r="T187" s="0" t="n"/>
      <c r="U187" s="0" t="n"/>
      <c r="V187" s="0" t="n"/>
      <c r="W187" s="0" t="n"/>
      <c r="X187" s="42" t="n"/>
      <c r="Y187" s="42" t="n"/>
      <c r="Z187" s="42" t="n"/>
    </row>
    <row r="188" ht="23" customFormat="1" customHeight="1" s="204">
      <c r="A188" s="227">
        <f>IF(B188="","",COUNTA($B$5:B188))</f>
        <v/>
      </c>
      <c r="B188" s="288" t="n"/>
      <c r="C188" s="241" t="n"/>
      <c r="D188" s="241" t="n"/>
      <c r="E188" s="289" t="n"/>
      <c r="F188" s="290" t="n"/>
      <c r="G188" s="290" t="n"/>
      <c r="H188" s="293">
        <f>IFERROR(VLOOKUP($C188,$C$5:$H$18,6,0)+SUMIF($C$19:$C188,$C188,$F$19:$F188)-SUMIF($C$19:$C188,$C188,$G$19:$G188),"")</f>
        <v/>
      </c>
      <c r="I188" s="290" t="n"/>
      <c r="J188" s="241" t="n"/>
      <c r="K188" s="241" t="n"/>
      <c r="L188" s="292" t="n"/>
      <c r="M188" s="235">
        <f>IF($B188="","",--TEXT($B188,"yyyymm"))</f>
        <v/>
      </c>
      <c r="N188" s="0" t="n"/>
      <c r="O188" s="0" t="n"/>
      <c r="P188" s="0" t="n"/>
      <c r="Q188" s="0" t="n"/>
      <c r="R188" s="0" t="n"/>
      <c r="S188" s="0" t="n"/>
      <c r="T188" s="0" t="n"/>
      <c r="U188" s="0" t="n"/>
      <c r="V188" s="0" t="n"/>
      <c r="W188" s="0" t="n"/>
      <c r="X188" s="42" t="n"/>
      <c r="Y188" s="42" t="n"/>
      <c r="Z188" s="42" t="n"/>
    </row>
    <row r="189" ht="23" customFormat="1" customHeight="1" s="204">
      <c r="A189" s="227">
        <f>IF(B189="","",COUNTA($B$5:B189))</f>
        <v/>
      </c>
      <c r="B189" s="288" t="n"/>
      <c r="C189" s="241" t="n"/>
      <c r="D189" s="241" t="n"/>
      <c r="E189" s="289" t="n"/>
      <c r="F189" s="290" t="n"/>
      <c r="G189" s="290" t="n"/>
      <c r="H189" s="293">
        <f>IFERROR(VLOOKUP($C189,$C$5:$H$18,6,0)+SUMIF($C$19:$C189,$C189,$F$19:$F189)-SUMIF($C$19:$C189,$C189,$G$19:$G189),"")</f>
        <v/>
      </c>
      <c r="I189" s="290" t="n"/>
      <c r="J189" s="241" t="n"/>
      <c r="K189" s="241" t="n"/>
      <c r="L189" s="292" t="n"/>
      <c r="M189" s="235">
        <f>IF($B189="","",--TEXT($B189,"yyyymm"))</f>
        <v/>
      </c>
      <c r="N189" s="0" t="n"/>
      <c r="O189" s="0" t="n"/>
      <c r="P189" s="0" t="n"/>
      <c r="Q189" s="0" t="n"/>
      <c r="R189" s="0" t="n"/>
      <c r="S189" s="0" t="n"/>
      <c r="T189" s="0" t="n"/>
      <c r="U189" s="0" t="n"/>
      <c r="V189" s="0" t="n"/>
      <c r="W189" s="0" t="n"/>
      <c r="X189" s="42" t="n"/>
      <c r="Y189" s="42" t="n"/>
      <c r="Z189" s="42" t="n"/>
    </row>
    <row r="190" ht="23" customFormat="1" customHeight="1" s="204">
      <c r="A190" s="227">
        <f>IF(B190="","",COUNTA($B$5:B190))</f>
        <v/>
      </c>
      <c r="B190" s="288" t="n"/>
      <c r="C190" s="241" t="n"/>
      <c r="D190" s="241" t="n"/>
      <c r="E190" s="289" t="n"/>
      <c r="F190" s="290" t="n"/>
      <c r="G190" s="290" t="n"/>
      <c r="H190" s="293">
        <f>IFERROR(VLOOKUP($C190,$C$5:$H$18,6,0)+SUMIF($C$19:$C190,$C190,$F$19:$F190)-SUMIF($C$19:$C190,$C190,$G$19:$G190),"")</f>
        <v/>
      </c>
      <c r="I190" s="290" t="n"/>
      <c r="J190" s="241" t="n"/>
      <c r="K190" s="241" t="n"/>
      <c r="L190" s="292" t="n"/>
      <c r="M190" s="235">
        <f>IF($B190="","",--TEXT($B190,"yyyymm"))</f>
        <v/>
      </c>
      <c r="N190" s="0" t="n"/>
      <c r="O190" s="0" t="n"/>
      <c r="P190" s="0" t="n"/>
      <c r="Q190" s="0" t="n"/>
      <c r="R190" s="0" t="n"/>
      <c r="S190" s="0" t="n"/>
      <c r="T190" s="0" t="n"/>
      <c r="U190" s="0" t="n"/>
      <c r="V190" s="0" t="n"/>
      <c r="W190" s="0" t="n"/>
      <c r="X190" s="42" t="n"/>
      <c r="Y190" s="42" t="n"/>
      <c r="Z190" s="42" t="n"/>
    </row>
    <row r="191" ht="23" customFormat="1" customHeight="1" s="204">
      <c r="A191" s="227">
        <f>IF(B191="","",COUNTA($B$5:B191))</f>
        <v/>
      </c>
      <c r="B191" s="288" t="n"/>
      <c r="C191" s="241" t="n"/>
      <c r="D191" s="241" t="n"/>
      <c r="E191" s="289" t="n"/>
      <c r="F191" s="290" t="n"/>
      <c r="G191" s="290" t="n"/>
      <c r="H191" s="293">
        <f>IFERROR(VLOOKUP($C191,$C$5:$H$18,6,0)+SUMIF($C$19:$C191,$C191,$F$19:$F191)-SUMIF($C$19:$C191,$C191,$G$19:$G191),"")</f>
        <v/>
      </c>
      <c r="I191" s="290" t="n"/>
      <c r="J191" s="241" t="n"/>
      <c r="K191" s="241" t="n"/>
      <c r="L191" s="292" t="n"/>
      <c r="M191" s="235">
        <f>IF($B191="","",--TEXT($B191,"yyyymm"))</f>
        <v/>
      </c>
      <c r="N191" s="0" t="n"/>
      <c r="O191" s="0" t="n"/>
      <c r="P191" s="0" t="n"/>
      <c r="Q191" s="0" t="n"/>
      <c r="R191" s="0" t="n"/>
      <c r="S191" s="0" t="n"/>
      <c r="T191" s="0" t="n"/>
      <c r="U191" s="0" t="n"/>
      <c r="V191" s="0" t="n"/>
      <c r="W191" s="0" t="n"/>
      <c r="X191" s="42" t="n"/>
      <c r="Y191" s="42" t="n"/>
      <c r="Z191" s="42" t="n"/>
    </row>
    <row r="192" ht="23" customFormat="1" customHeight="1" s="204">
      <c r="A192" s="227">
        <f>IF(B192="","",COUNTA($B$5:B192))</f>
        <v/>
      </c>
      <c r="B192" s="288" t="n"/>
      <c r="C192" s="241" t="n"/>
      <c r="D192" s="241" t="n"/>
      <c r="E192" s="289" t="n"/>
      <c r="F192" s="290" t="n"/>
      <c r="G192" s="290" t="n"/>
      <c r="H192" s="293">
        <f>IFERROR(VLOOKUP($C192,$C$5:$H$18,6,0)+SUMIF($C$19:$C192,$C192,$F$19:$F192)-SUMIF($C$19:$C192,$C192,$G$19:$G192),"")</f>
        <v/>
      </c>
      <c r="I192" s="290" t="n"/>
      <c r="J192" s="241" t="n"/>
      <c r="K192" s="241" t="n"/>
      <c r="L192" s="292" t="n"/>
      <c r="M192" s="235">
        <f>IF($B192="","",--TEXT($B192,"yyyymm"))</f>
        <v/>
      </c>
      <c r="N192" s="0" t="n"/>
      <c r="O192" s="0" t="n"/>
      <c r="P192" s="0" t="n"/>
      <c r="Q192" s="0" t="n"/>
      <c r="R192" s="0" t="n"/>
      <c r="S192" s="0" t="n"/>
      <c r="T192" s="0" t="n"/>
      <c r="U192" s="0" t="n"/>
      <c r="V192" s="0" t="n"/>
      <c r="W192" s="0" t="n"/>
      <c r="X192" s="42" t="n"/>
      <c r="Y192" s="42" t="n"/>
      <c r="Z192" s="42" t="n"/>
    </row>
    <row r="193" ht="23" customFormat="1" customHeight="1" s="204">
      <c r="A193" s="227">
        <f>IF(B193="","",COUNTA($B$5:B193))</f>
        <v/>
      </c>
      <c r="B193" s="288" t="n"/>
      <c r="C193" s="241" t="n"/>
      <c r="D193" s="241" t="n"/>
      <c r="E193" s="289" t="n"/>
      <c r="F193" s="290" t="n"/>
      <c r="G193" s="290" t="n"/>
      <c r="H193" s="293">
        <f>IFERROR(VLOOKUP($C193,$C$5:$H$18,6,0)+SUMIF($C$19:$C193,$C193,$F$19:$F193)-SUMIF($C$19:$C193,$C193,$G$19:$G193),"")</f>
        <v/>
      </c>
      <c r="I193" s="290" t="n"/>
      <c r="J193" s="241" t="n"/>
      <c r="K193" s="241" t="n"/>
      <c r="L193" s="292" t="n"/>
      <c r="M193" s="235">
        <f>IF($B193="","",--TEXT($B193,"yyyymm"))</f>
        <v/>
      </c>
      <c r="N193" s="0" t="n"/>
      <c r="O193" s="0" t="n"/>
      <c r="P193" s="0" t="n"/>
      <c r="Q193" s="0" t="n"/>
      <c r="R193" s="0" t="n"/>
      <c r="S193" s="0" t="n"/>
      <c r="T193" s="0" t="n"/>
      <c r="U193" s="0" t="n"/>
      <c r="V193" s="0" t="n"/>
      <c r="W193" s="0" t="n"/>
      <c r="X193" s="42" t="n"/>
      <c r="Y193" s="42" t="n"/>
      <c r="Z193" s="42" t="n"/>
    </row>
    <row r="194" ht="23" customFormat="1" customHeight="1" s="204">
      <c r="A194" s="227">
        <f>IF(B194="","",COUNTA($B$5:B194))</f>
        <v/>
      </c>
      <c r="B194" s="288" t="n"/>
      <c r="C194" s="241" t="n"/>
      <c r="D194" s="241" t="n"/>
      <c r="E194" s="289" t="n"/>
      <c r="F194" s="290" t="n"/>
      <c r="G194" s="290" t="n"/>
      <c r="H194" s="293">
        <f>IFERROR(VLOOKUP($C194,$C$5:$H$18,6,0)+SUMIF($C$19:$C194,$C194,$F$19:$F194)-SUMIF($C$19:$C194,$C194,$G$19:$G194),"")</f>
        <v/>
      </c>
      <c r="I194" s="290" t="n"/>
      <c r="J194" s="241" t="n"/>
      <c r="K194" s="241" t="n"/>
      <c r="L194" s="292" t="n"/>
      <c r="M194" s="235">
        <f>IF($B194="","",--TEXT($B194,"yyyymm"))</f>
        <v/>
      </c>
      <c r="N194" s="0" t="n"/>
      <c r="O194" s="0" t="n"/>
      <c r="P194" s="0" t="n"/>
      <c r="Q194" s="0" t="n"/>
      <c r="R194" s="0" t="n"/>
      <c r="S194" s="0" t="n"/>
      <c r="T194" s="0" t="n"/>
      <c r="U194" s="0" t="n"/>
      <c r="V194" s="0" t="n"/>
      <c r="W194" s="0" t="n"/>
      <c r="X194" s="42" t="n"/>
      <c r="Y194" s="42" t="n"/>
      <c r="Z194" s="42" t="n"/>
    </row>
    <row r="195" ht="23" customFormat="1" customHeight="1" s="204">
      <c r="A195" s="227">
        <f>IF(B195="","",COUNTA($B$5:B195))</f>
        <v/>
      </c>
      <c r="B195" s="288" t="n"/>
      <c r="C195" s="241" t="n"/>
      <c r="D195" s="241" t="n"/>
      <c r="E195" s="289" t="n"/>
      <c r="F195" s="290" t="n"/>
      <c r="G195" s="290" t="n"/>
      <c r="H195" s="293">
        <f>IFERROR(VLOOKUP($C195,$C$5:$H$18,6,0)+SUMIF($C$19:$C195,$C195,$F$19:$F195)-SUMIF($C$19:$C195,$C195,$G$19:$G195),"")</f>
        <v/>
      </c>
      <c r="I195" s="290" t="n"/>
      <c r="J195" s="241" t="n"/>
      <c r="K195" s="241" t="n"/>
      <c r="L195" s="292" t="n"/>
      <c r="M195" s="235">
        <f>IF($B195="","",--TEXT($B195,"yyyymm"))</f>
        <v/>
      </c>
      <c r="N195" s="0" t="n"/>
      <c r="O195" s="0" t="n"/>
      <c r="P195" s="0" t="n"/>
      <c r="Q195" s="0" t="n"/>
      <c r="R195" s="0" t="n"/>
      <c r="S195" s="0" t="n"/>
      <c r="T195" s="0" t="n"/>
      <c r="U195" s="0" t="n"/>
      <c r="V195" s="0" t="n"/>
      <c r="W195" s="0" t="n"/>
      <c r="X195" s="42" t="n"/>
      <c r="Y195" s="42" t="n"/>
      <c r="Z195" s="42" t="n"/>
    </row>
    <row r="196" ht="23" customFormat="1" customHeight="1" s="204">
      <c r="A196" s="227">
        <f>IF(B196="","",COUNTA($B$5:B196))</f>
        <v/>
      </c>
      <c r="B196" s="288" t="n"/>
      <c r="C196" s="241" t="n"/>
      <c r="D196" s="241" t="n"/>
      <c r="E196" s="289" t="n"/>
      <c r="F196" s="290" t="n"/>
      <c r="G196" s="290" t="n"/>
      <c r="H196" s="293">
        <f>IFERROR(VLOOKUP($C196,$C$5:$H$18,6,0)+SUMIF($C$19:$C196,$C196,$F$19:$F196)-SUMIF($C$19:$C196,$C196,$G$19:$G196),"")</f>
        <v/>
      </c>
      <c r="I196" s="290" t="n"/>
      <c r="J196" s="241" t="n"/>
      <c r="K196" s="241" t="n"/>
      <c r="L196" s="292" t="n"/>
      <c r="M196" s="235">
        <f>IF($B196="","",--TEXT($B196,"yyyymm"))</f>
        <v/>
      </c>
      <c r="N196" s="0" t="n"/>
      <c r="O196" s="0" t="n"/>
      <c r="P196" s="0" t="n"/>
      <c r="Q196" s="0" t="n"/>
      <c r="R196" s="0" t="n"/>
      <c r="S196" s="0" t="n"/>
      <c r="T196" s="0" t="n"/>
      <c r="U196" s="0" t="n"/>
      <c r="V196" s="0" t="n"/>
      <c r="W196" s="0" t="n"/>
      <c r="X196" s="42" t="n"/>
      <c r="Y196" s="42" t="n"/>
      <c r="Z196" s="42" t="n"/>
    </row>
    <row r="197" ht="23" customFormat="1" customHeight="1" s="204">
      <c r="A197" s="227">
        <f>IF(B197="","",COUNTA($B$5:B197))</f>
        <v/>
      </c>
      <c r="B197" s="288" t="n"/>
      <c r="C197" s="241" t="n"/>
      <c r="D197" s="241" t="n"/>
      <c r="E197" s="289" t="n"/>
      <c r="F197" s="290" t="n"/>
      <c r="G197" s="290" t="n"/>
      <c r="H197" s="293">
        <f>IFERROR(VLOOKUP($C197,$C$5:$H$18,6,0)+SUMIF($C$19:$C197,$C197,$F$19:$F197)-SUMIF($C$19:$C197,$C197,$G$19:$G197),"")</f>
        <v/>
      </c>
      <c r="I197" s="290" t="n"/>
      <c r="J197" s="241" t="n"/>
      <c r="K197" s="241" t="n"/>
      <c r="L197" s="292" t="n"/>
      <c r="M197" s="235">
        <f>IF($B197="","",--TEXT($B197,"yyyymm"))</f>
        <v/>
      </c>
      <c r="N197" s="0" t="n"/>
      <c r="O197" s="0" t="n"/>
      <c r="P197" s="0" t="n"/>
      <c r="Q197" s="0" t="n"/>
      <c r="R197" s="0" t="n"/>
      <c r="S197" s="0" t="n"/>
      <c r="T197" s="0" t="n"/>
      <c r="U197" s="0" t="n"/>
      <c r="V197" s="0" t="n"/>
      <c r="W197" s="0" t="n"/>
      <c r="X197" s="42" t="n"/>
      <c r="Y197" s="42" t="n"/>
      <c r="Z197" s="42" t="n"/>
    </row>
    <row r="198" ht="23" customFormat="1" customHeight="1" s="204">
      <c r="A198" s="227">
        <f>IF(B198="","",COUNTA($B$5:B198))</f>
        <v/>
      </c>
      <c r="B198" s="288" t="n"/>
      <c r="C198" s="241" t="n"/>
      <c r="D198" s="241" t="n"/>
      <c r="E198" s="289" t="n"/>
      <c r="F198" s="290" t="n"/>
      <c r="G198" s="290" t="n"/>
      <c r="H198" s="293">
        <f>IFERROR(VLOOKUP($C198,$C$5:$H$18,6,0)+SUMIF($C$19:$C198,$C198,$F$19:$F198)-SUMIF($C$19:$C198,$C198,$G$19:$G198),"")</f>
        <v/>
      </c>
      <c r="I198" s="290" t="n"/>
      <c r="J198" s="241" t="n"/>
      <c r="K198" s="241" t="n"/>
      <c r="L198" s="292" t="n"/>
      <c r="M198" s="235">
        <f>IF($B198="","",--TEXT($B198,"yyyymm"))</f>
        <v/>
      </c>
      <c r="N198" s="0" t="n"/>
      <c r="O198" s="0" t="n"/>
      <c r="P198" s="0" t="n"/>
      <c r="Q198" s="0" t="n"/>
      <c r="R198" s="0" t="n"/>
      <c r="S198" s="0" t="n"/>
      <c r="T198" s="0" t="n"/>
      <c r="U198" s="0" t="n"/>
      <c r="V198" s="0" t="n"/>
      <c r="W198" s="0" t="n"/>
      <c r="X198" s="42" t="n"/>
      <c r="Y198" s="42" t="n"/>
      <c r="Z198" s="42" t="n"/>
    </row>
    <row r="199" ht="23" customFormat="1" customHeight="1" s="204">
      <c r="A199" s="227">
        <f>IF(B199="","",COUNTA($B$5:B199))</f>
        <v/>
      </c>
      <c r="B199" s="288" t="n"/>
      <c r="C199" s="241" t="n"/>
      <c r="D199" s="241" t="n"/>
      <c r="E199" s="289" t="n"/>
      <c r="F199" s="290" t="n"/>
      <c r="G199" s="290" t="n"/>
      <c r="H199" s="293">
        <f>IFERROR(VLOOKUP($C199,$C$5:$H$18,6,0)+SUMIF($C$19:$C199,$C199,$F$19:$F199)-SUMIF($C$19:$C199,$C199,$G$19:$G199),"")</f>
        <v/>
      </c>
      <c r="I199" s="290" t="n"/>
      <c r="J199" s="241" t="n"/>
      <c r="K199" s="241" t="n"/>
      <c r="L199" s="292" t="n"/>
      <c r="M199" s="235">
        <f>IF($B199="","",--TEXT($B199,"yyyymm"))</f>
        <v/>
      </c>
      <c r="N199" s="0" t="n"/>
      <c r="O199" s="0" t="n"/>
      <c r="P199" s="0" t="n"/>
      <c r="Q199" s="0" t="n"/>
      <c r="R199" s="0" t="n"/>
      <c r="S199" s="0" t="n"/>
      <c r="T199" s="0" t="n"/>
      <c r="U199" s="0" t="n"/>
      <c r="V199" s="0" t="n"/>
      <c r="W199" s="0" t="n"/>
      <c r="X199" s="42" t="n"/>
      <c r="Y199" s="42" t="n"/>
      <c r="Z199" s="42" t="n"/>
    </row>
    <row r="200" ht="23" customFormat="1" customHeight="1" s="204">
      <c r="A200" s="227">
        <f>IF(B200="","",COUNTA($B$5:B200))</f>
        <v/>
      </c>
      <c r="B200" s="288" t="n"/>
      <c r="C200" s="241" t="n"/>
      <c r="D200" s="241" t="n"/>
      <c r="E200" s="289" t="n"/>
      <c r="F200" s="290" t="n"/>
      <c r="G200" s="290" t="n"/>
      <c r="H200" s="293">
        <f>IFERROR(VLOOKUP($C200,$C$5:$H$18,6,0)+SUMIF($C$19:$C200,$C200,$F$19:$F200)-SUMIF($C$19:$C200,$C200,$G$19:$G200),"")</f>
        <v/>
      </c>
      <c r="I200" s="290" t="n"/>
      <c r="J200" s="241" t="n"/>
      <c r="K200" s="241" t="n"/>
      <c r="L200" s="292" t="n"/>
      <c r="M200" s="235">
        <f>IF($B200="","",--TEXT($B200,"yyyymm"))</f>
        <v/>
      </c>
      <c r="N200" s="0" t="n"/>
      <c r="O200" s="0" t="n"/>
      <c r="P200" s="0" t="n"/>
      <c r="Q200" s="0" t="n"/>
      <c r="R200" s="0" t="n"/>
      <c r="S200" s="0" t="n"/>
      <c r="T200" s="0" t="n"/>
      <c r="U200" s="0" t="n"/>
      <c r="V200" s="0" t="n"/>
      <c r="W200" s="0" t="n"/>
      <c r="X200" s="42" t="n"/>
      <c r="Y200" s="42" t="n"/>
      <c r="Z200" s="42" t="n"/>
    </row>
    <row r="201" ht="23" customFormat="1" customHeight="1" s="204">
      <c r="A201" s="227">
        <f>IF(B201="","",COUNTA($B$5:B201))</f>
        <v/>
      </c>
      <c r="B201" s="288" t="n"/>
      <c r="C201" s="241" t="n"/>
      <c r="D201" s="241" t="n"/>
      <c r="E201" s="289" t="n"/>
      <c r="F201" s="290" t="n"/>
      <c r="G201" s="290" t="n"/>
      <c r="H201" s="293">
        <f>IFERROR(VLOOKUP($C201,$C$5:$H$18,6,0)+SUMIF($C$19:$C201,$C201,$F$19:$F201)-SUMIF($C$19:$C201,$C201,$G$19:$G201),"")</f>
        <v/>
      </c>
      <c r="I201" s="290" t="n"/>
      <c r="J201" s="241" t="n"/>
      <c r="K201" s="241" t="n"/>
      <c r="L201" s="292" t="n"/>
      <c r="M201" s="235">
        <f>IF($B201="","",--TEXT($B201,"yyyymm"))</f>
        <v/>
      </c>
      <c r="N201" s="0" t="n"/>
      <c r="O201" s="0" t="n"/>
      <c r="P201" s="0" t="n"/>
      <c r="Q201" s="0" t="n"/>
      <c r="R201" s="0" t="n"/>
      <c r="S201" s="0" t="n"/>
      <c r="T201" s="0" t="n"/>
      <c r="U201" s="0" t="n"/>
      <c r="V201" s="0" t="n"/>
      <c r="W201" s="0" t="n"/>
      <c r="X201" s="42" t="n"/>
      <c r="Y201" s="42" t="n"/>
      <c r="Z201" s="42" t="n"/>
    </row>
    <row r="202" ht="23" customFormat="1" customHeight="1" s="204">
      <c r="A202" s="227">
        <f>IF(B202="","",COUNTA($B$5:B202))</f>
        <v/>
      </c>
      <c r="B202" s="288" t="n"/>
      <c r="C202" s="241" t="n"/>
      <c r="D202" s="241" t="n"/>
      <c r="E202" s="289" t="n"/>
      <c r="F202" s="290" t="n"/>
      <c r="G202" s="290" t="n"/>
      <c r="H202" s="293">
        <f>IFERROR(VLOOKUP($C202,$C$5:$H$18,6,0)+SUMIF($C$19:$C202,$C202,$F$19:$F202)-SUMIF($C$19:$C202,$C202,$G$19:$G202),"")</f>
        <v/>
      </c>
      <c r="I202" s="290" t="n"/>
      <c r="J202" s="241" t="n"/>
      <c r="K202" s="241" t="n"/>
      <c r="L202" s="292" t="n"/>
      <c r="M202" s="235">
        <f>IF($B202="","",--TEXT($B202,"yyyymm"))</f>
        <v/>
      </c>
      <c r="N202" s="0" t="n"/>
      <c r="O202" s="0" t="n"/>
      <c r="P202" s="0" t="n"/>
      <c r="Q202" s="0" t="n"/>
      <c r="R202" s="0" t="n"/>
      <c r="S202" s="0" t="n"/>
      <c r="T202" s="0" t="n"/>
      <c r="U202" s="0" t="n"/>
      <c r="V202" s="0" t="n"/>
      <c r="W202" s="0" t="n"/>
      <c r="X202" s="42" t="n"/>
      <c r="Y202" s="42" t="n"/>
      <c r="Z202" s="42" t="n"/>
    </row>
    <row r="203" ht="23" customFormat="1" customHeight="1" s="204">
      <c r="A203" s="227">
        <f>IF(B203="","",COUNTA($B$5:B203))</f>
        <v/>
      </c>
      <c r="B203" s="288" t="n"/>
      <c r="C203" s="241" t="n"/>
      <c r="D203" s="241" t="n"/>
      <c r="E203" s="289" t="n"/>
      <c r="F203" s="290" t="n"/>
      <c r="G203" s="290" t="n"/>
      <c r="H203" s="293">
        <f>IFERROR(VLOOKUP($C203,$C$5:$H$18,6,0)+SUMIF($C$19:$C203,$C203,$F$19:$F203)-SUMIF($C$19:$C203,$C203,$G$19:$G203),"")</f>
        <v/>
      </c>
      <c r="I203" s="290" t="n"/>
      <c r="J203" s="241" t="n"/>
      <c r="K203" s="241" t="n"/>
      <c r="L203" s="292" t="n"/>
      <c r="M203" s="235">
        <f>IF($B203="","",--TEXT($B203,"yyyymm"))</f>
        <v/>
      </c>
      <c r="N203" s="0" t="n"/>
      <c r="O203" s="0" t="n"/>
      <c r="P203" s="0" t="n"/>
      <c r="Q203" s="0" t="n"/>
      <c r="R203" s="0" t="n"/>
      <c r="S203" s="0" t="n"/>
      <c r="T203" s="0" t="n"/>
      <c r="U203" s="0" t="n"/>
      <c r="V203" s="0" t="n"/>
      <c r="W203" s="0" t="n"/>
      <c r="X203" s="42" t="n"/>
      <c r="Y203" s="42" t="n"/>
      <c r="Z203" s="42" t="n"/>
    </row>
    <row r="204" ht="23" customFormat="1" customHeight="1" s="204">
      <c r="A204" s="227">
        <f>IF(B204="","",COUNTA($B$5:B204))</f>
        <v/>
      </c>
      <c r="B204" s="288" t="n"/>
      <c r="C204" s="241" t="n"/>
      <c r="D204" s="241" t="n"/>
      <c r="E204" s="289" t="n"/>
      <c r="F204" s="290" t="n"/>
      <c r="G204" s="290" t="n"/>
      <c r="H204" s="293">
        <f>IFERROR(VLOOKUP($C204,$C$5:$H$18,6,0)+SUMIF($C$19:$C204,$C204,$F$19:$F204)-SUMIF($C$19:$C204,$C204,$G$19:$G204),"")</f>
        <v/>
      </c>
      <c r="I204" s="290" t="n"/>
      <c r="J204" s="241" t="n"/>
      <c r="K204" s="241" t="n"/>
      <c r="L204" s="292" t="n"/>
      <c r="M204" s="235">
        <f>IF($B204="","",--TEXT($B204,"yyyymm"))</f>
        <v/>
      </c>
      <c r="N204" s="0" t="n"/>
      <c r="O204" s="0" t="n"/>
      <c r="P204" s="0" t="n"/>
      <c r="Q204" s="0" t="n"/>
      <c r="R204" s="0" t="n"/>
      <c r="S204" s="0" t="n"/>
      <c r="T204" s="0" t="n"/>
      <c r="U204" s="0" t="n"/>
      <c r="V204" s="0" t="n"/>
      <c r="W204" s="0" t="n"/>
      <c r="X204" s="42" t="n"/>
      <c r="Y204" s="42" t="n"/>
      <c r="Z204" s="42" t="n"/>
    </row>
    <row r="205" ht="23" customFormat="1" customHeight="1" s="204">
      <c r="A205" s="227">
        <f>IF(B205="","",COUNTA($B$5:B205))</f>
        <v/>
      </c>
      <c r="B205" s="288" t="n"/>
      <c r="C205" s="241" t="n"/>
      <c r="D205" s="241" t="n"/>
      <c r="E205" s="289" t="n"/>
      <c r="F205" s="290" t="n"/>
      <c r="G205" s="290" t="n"/>
      <c r="H205" s="293">
        <f>IFERROR(VLOOKUP($C205,$C$5:$H$18,6,0)+SUMIF($C$19:$C205,$C205,$F$19:$F205)-SUMIF($C$19:$C205,$C205,$G$19:$G205),"")</f>
        <v/>
      </c>
      <c r="I205" s="290" t="n"/>
      <c r="J205" s="241" t="n"/>
      <c r="K205" s="241" t="n"/>
      <c r="L205" s="292" t="n"/>
      <c r="M205" s="235">
        <f>IF($B205="","",--TEXT($B205,"yyyymm"))</f>
        <v/>
      </c>
      <c r="N205" s="0" t="n"/>
      <c r="O205" s="0" t="n"/>
      <c r="P205" s="0" t="n"/>
      <c r="Q205" s="0" t="n"/>
      <c r="R205" s="0" t="n"/>
      <c r="S205" s="0" t="n"/>
      <c r="T205" s="0" t="n"/>
      <c r="U205" s="0" t="n"/>
      <c r="V205" s="0" t="n"/>
      <c r="W205" s="0" t="n"/>
      <c r="X205" s="42" t="n"/>
      <c r="Y205" s="42" t="n"/>
      <c r="Z205" s="42" t="n"/>
    </row>
    <row r="206" ht="23" customFormat="1" customHeight="1" s="204">
      <c r="A206" s="227">
        <f>IF(B206="","",COUNTA($B$5:B206))</f>
        <v/>
      </c>
      <c r="B206" s="288" t="n"/>
      <c r="C206" s="241" t="n"/>
      <c r="D206" s="241" t="n"/>
      <c r="E206" s="289" t="n"/>
      <c r="F206" s="290" t="n"/>
      <c r="G206" s="290" t="n"/>
      <c r="H206" s="293">
        <f>IFERROR(VLOOKUP($C206,$C$5:$H$18,6,0)+SUMIF($C$19:$C206,$C206,$F$19:$F206)-SUMIF($C$19:$C206,$C206,$G$19:$G206),"")</f>
        <v/>
      </c>
      <c r="I206" s="290" t="n"/>
      <c r="J206" s="241" t="n"/>
      <c r="K206" s="241" t="n"/>
      <c r="L206" s="292" t="n"/>
      <c r="M206" s="235">
        <f>IF($B206="","",--TEXT($B206,"yyyymm"))</f>
        <v/>
      </c>
      <c r="N206" s="0" t="n"/>
      <c r="O206" s="0" t="n"/>
      <c r="P206" s="0" t="n"/>
      <c r="Q206" s="0" t="n"/>
      <c r="R206" s="0" t="n"/>
      <c r="S206" s="0" t="n"/>
      <c r="T206" s="0" t="n"/>
      <c r="U206" s="0" t="n"/>
      <c r="V206" s="0" t="n"/>
      <c r="W206" s="0" t="n"/>
      <c r="X206" s="42" t="n"/>
      <c r="Y206" s="42" t="n"/>
      <c r="Z206" s="42" t="n"/>
    </row>
    <row r="207" ht="23" customFormat="1" customHeight="1" s="204">
      <c r="A207" s="227">
        <f>IF(B207="","",COUNTA($B$5:B207))</f>
        <v/>
      </c>
      <c r="B207" s="288" t="n"/>
      <c r="C207" s="241" t="n"/>
      <c r="D207" s="241" t="n"/>
      <c r="E207" s="289" t="n"/>
      <c r="F207" s="290" t="n"/>
      <c r="G207" s="290" t="n"/>
      <c r="H207" s="293">
        <f>IFERROR(VLOOKUP($C207,$C$5:$H$18,6,0)+SUMIF($C$19:$C207,$C207,$F$19:$F207)-SUMIF($C$19:$C207,$C207,$G$19:$G207),"")</f>
        <v/>
      </c>
      <c r="I207" s="290" t="n"/>
      <c r="J207" s="241" t="n"/>
      <c r="K207" s="241" t="n"/>
      <c r="L207" s="292" t="n"/>
      <c r="M207" s="235">
        <f>IF($B207="","",--TEXT($B207,"yyyymm"))</f>
        <v/>
      </c>
      <c r="N207" s="0" t="n"/>
      <c r="O207" s="0" t="n"/>
      <c r="P207" s="0" t="n"/>
      <c r="Q207" s="0" t="n"/>
      <c r="R207" s="0" t="n"/>
      <c r="S207" s="0" t="n"/>
      <c r="T207" s="0" t="n"/>
      <c r="U207" s="0" t="n"/>
      <c r="V207" s="0" t="n"/>
      <c r="W207" s="0" t="n"/>
      <c r="X207" s="42" t="n"/>
      <c r="Y207" s="42" t="n"/>
      <c r="Z207" s="42" t="n"/>
    </row>
    <row r="208" ht="23" customFormat="1" customHeight="1" s="204">
      <c r="A208" s="227">
        <f>IF(B208="","",COUNTA($B$5:B208))</f>
        <v/>
      </c>
      <c r="B208" s="288" t="n"/>
      <c r="C208" s="241" t="n"/>
      <c r="D208" s="241" t="n"/>
      <c r="E208" s="289" t="n"/>
      <c r="F208" s="290" t="n"/>
      <c r="G208" s="290" t="n"/>
      <c r="H208" s="293">
        <f>IFERROR(VLOOKUP($C208,$C$5:$H$18,6,0)+SUMIF($C$19:$C208,$C208,$F$19:$F208)-SUMIF($C$19:$C208,$C208,$G$19:$G208),"")</f>
        <v/>
      </c>
      <c r="I208" s="290" t="n"/>
      <c r="J208" s="241" t="n"/>
      <c r="K208" s="241" t="n"/>
      <c r="L208" s="292" t="n"/>
      <c r="M208" s="235">
        <f>IF($B208="","",--TEXT($B208,"yyyymm"))</f>
        <v/>
      </c>
      <c r="N208" s="0" t="n"/>
      <c r="O208" s="0" t="n"/>
      <c r="P208" s="0" t="n"/>
      <c r="Q208" s="0" t="n"/>
      <c r="R208" s="0" t="n"/>
      <c r="S208" s="0" t="n"/>
      <c r="T208" s="0" t="n"/>
      <c r="U208" s="0" t="n"/>
      <c r="V208" s="0" t="n"/>
      <c r="W208" s="0" t="n"/>
      <c r="X208" s="42" t="n"/>
      <c r="Y208" s="42" t="n"/>
      <c r="Z208" s="42" t="n"/>
    </row>
    <row r="209" ht="23" customFormat="1" customHeight="1" s="204">
      <c r="A209" s="227">
        <f>IF(B209="","",COUNTA($B$5:B209))</f>
        <v/>
      </c>
      <c r="B209" s="288" t="n"/>
      <c r="C209" s="241" t="n"/>
      <c r="D209" s="241" t="n"/>
      <c r="E209" s="289" t="n"/>
      <c r="F209" s="290" t="n"/>
      <c r="G209" s="290" t="n"/>
      <c r="H209" s="293">
        <f>IFERROR(VLOOKUP($C209,$C$5:$H$18,6,0)+SUMIF($C$19:$C209,$C209,$F$19:$F209)-SUMIF($C$19:$C209,$C209,$G$19:$G209),"")</f>
        <v/>
      </c>
      <c r="I209" s="290" t="n"/>
      <c r="J209" s="241" t="n"/>
      <c r="K209" s="241" t="n"/>
      <c r="L209" s="292" t="n"/>
      <c r="M209" s="235">
        <f>IF($B209="","",--TEXT($B209,"yyyymm"))</f>
        <v/>
      </c>
      <c r="N209" s="0" t="n"/>
      <c r="O209" s="0" t="n"/>
      <c r="P209" s="0" t="n"/>
      <c r="Q209" s="0" t="n"/>
      <c r="R209" s="0" t="n"/>
      <c r="S209" s="0" t="n"/>
      <c r="T209" s="0" t="n"/>
      <c r="U209" s="0" t="n"/>
      <c r="V209" s="0" t="n"/>
      <c r="W209" s="0" t="n"/>
      <c r="X209" s="42" t="n"/>
      <c r="Y209" s="42" t="n"/>
      <c r="Z209" s="42" t="n"/>
    </row>
    <row r="210" ht="23" customFormat="1" customHeight="1" s="204">
      <c r="A210" s="227">
        <f>IF(B210="","",COUNTA($B$5:B210))</f>
        <v/>
      </c>
      <c r="B210" s="288" t="n"/>
      <c r="C210" s="241" t="n"/>
      <c r="D210" s="241" t="n"/>
      <c r="E210" s="289" t="n"/>
      <c r="F210" s="290" t="n"/>
      <c r="G210" s="290" t="n"/>
      <c r="H210" s="293">
        <f>IFERROR(VLOOKUP($C210,$C$5:$H$18,6,0)+SUMIF($C$19:$C210,$C210,$F$19:$F210)-SUMIF($C$19:$C210,$C210,$G$19:$G210),"")</f>
        <v/>
      </c>
      <c r="I210" s="290" t="n"/>
      <c r="J210" s="241" t="n"/>
      <c r="K210" s="241" t="n"/>
      <c r="L210" s="292" t="n"/>
      <c r="M210" s="235">
        <f>IF($B210="","",--TEXT($B210,"yyyymm"))</f>
        <v/>
      </c>
      <c r="N210" s="0" t="n"/>
      <c r="O210" s="0" t="n"/>
      <c r="P210" s="0" t="n"/>
      <c r="Q210" s="0" t="n"/>
      <c r="R210" s="0" t="n"/>
      <c r="S210" s="0" t="n"/>
      <c r="T210" s="0" t="n"/>
      <c r="U210" s="0" t="n"/>
      <c r="V210" s="0" t="n"/>
      <c r="W210" s="0" t="n"/>
      <c r="X210" s="42" t="n"/>
      <c r="Y210" s="42" t="n"/>
      <c r="Z210" s="42" t="n"/>
    </row>
    <row r="211" ht="23" customFormat="1" customHeight="1" s="204">
      <c r="A211" s="227">
        <f>IF(B211="","",COUNTA($B$5:B211))</f>
        <v/>
      </c>
      <c r="B211" s="288" t="n"/>
      <c r="C211" s="241" t="n"/>
      <c r="D211" s="241" t="n"/>
      <c r="E211" s="289" t="n"/>
      <c r="F211" s="290" t="n"/>
      <c r="G211" s="290" t="n"/>
      <c r="H211" s="293">
        <f>IFERROR(VLOOKUP($C211,$C$5:$H$18,6,0)+SUMIF($C$19:$C211,$C211,$F$19:$F211)-SUMIF($C$19:$C211,$C211,$G$19:$G211),"")</f>
        <v/>
      </c>
      <c r="I211" s="290" t="n"/>
      <c r="J211" s="241" t="n"/>
      <c r="K211" s="241" t="n"/>
      <c r="L211" s="292" t="n"/>
      <c r="M211" s="235">
        <f>IF($B211="","",--TEXT($B211,"yyyymm"))</f>
        <v/>
      </c>
      <c r="N211" s="0" t="n"/>
      <c r="O211" s="0" t="n"/>
      <c r="P211" s="0" t="n"/>
      <c r="Q211" s="0" t="n"/>
      <c r="R211" s="0" t="n"/>
      <c r="S211" s="0" t="n"/>
      <c r="T211" s="0" t="n"/>
      <c r="U211" s="0" t="n"/>
      <c r="V211" s="0" t="n"/>
      <c r="W211" s="0" t="n"/>
      <c r="X211" s="42" t="n"/>
      <c r="Y211" s="42" t="n"/>
      <c r="Z211" s="42" t="n"/>
    </row>
    <row r="212" ht="23" customFormat="1" customHeight="1" s="204">
      <c r="A212" s="227">
        <f>IF(B212="","",COUNTA($B$5:B212))</f>
        <v/>
      </c>
      <c r="B212" s="288" t="n"/>
      <c r="C212" s="241" t="n"/>
      <c r="D212" s="241" t="n"/>
      <c r="E212" s="289" t="n"/>
      <c r="F212" s="290" t="n"/>
      <c r="G212" s="290" t="n"/>
      <c r="H212" s="293">
        <f>IFERROR(VLOOKUP($C212,$C$5:$H$18,6,0)+SUMIF($C$19:$C212,$C212,$F$19:$F212)-SUMIF($C$19:$C212,$C212,$G$19:$G212),"")</f>
        <v/>
      </c>
      <c r="I212" s="290" t="n"/>
      <c r="J212" s="241" t="n"/>
      <c r="K212" s="241" t="n"/>
      <c r="L212" s="292" t="n"/>
      <c r="M212" s="235">
        <f>IF($B212="","",--TEXT($B212,"yyyymm"))</f>
        <v/>
      </c>
      <c r="N212" s="0" t="n"/>
      <c r="O212" s="0" t="n"/>
      <c r="P212" s="0" t="n"/>
      <c r="Q212" s="0" t="n"/>
      <c r="R212" s="0" t="n"/>
      <c r="S212" s="0" t="n"/>
      <c r="T212" s="0" t="n"/>
      <c r="U212" s="0" t="n"/>
      <c r="V212" s="0" t="n"/>
      <c r="W212" s="0" t="n"/>
      <c r="X212" s="42" t="n"/>
      <c r="Y212" s="42" t="n"/>
      <c r="Z212" s="42" t="n"/>
    </row>
    <row r="213" ht="23" customFormat="1" customHeight="1" s="204">
      <c r="A213" s="227">
        <f>IF(B213="","",COUNTA($B$5:B213))</f>
        <v/>
      </c>
      <c r="B213" s="288" t="n"/>
      <c r="C213" s="241" t="n"/>
      <c r="D213" s="241" t="n"/>
      <c r="E213" s="289" t="n"/>
      <c r="F213" s="290" t="n"/>
      <c r="G213" s="290" t="n"/>
      <c r="H213" s="293">
        <f>IFERROR(VLOOKUP($C213,$C$5:$H$18,6,0)+SUMIF($C$19:$C213,$C213,$F$19:$F213)-SUMIF($C$19:$C213,$C213,$G$19:$G213),"")</f>
        <v/>
      </c>
      <c r="I213" s="290" t="n"/>
      <c r="J213" s="241" t="n"/>
      <c r="K213" s="241" t="n"/>
      <c r="L213" s="292" t="n"/>
      <c r="M213" s="235">
        <f>IF($B213="","",--TEXT($B213,"yyyymm"))</f>
        <v/>
      </c>
      <c r="N213" s="0" t="n"/>
      <c r="O213" s="0" t="n"/>
      <c r="P213" s="0" t="n"/>
      <c r="Q213" s="0" t="n"/>
      <c r="R213" s="0" t="n"/>
      <c r="S213" s="0" t="n"/>
      <c r="T213" s="0" t="n"/>
      <c r="U213" s="0" t="n"/>
      <c r="V213" s="0" t="n"/>
      <c r="W213" s="0" t="n"/>
      <c r="X213" s="42" t="n"/>
      <c r="Y213" s="42" t="n"/>
      <c r="Z213" s="42" t="n"/>
    </row>
    <row r="214" ht="23" customFormat="1" customHeight="1" s="204">
      <c r="A214" s="227">
        <f>IF(B214="","",COUNTA($B$5:B214))</f>
        <v/>
      </c>
      <c r="B214" s="288" t="n"/>
      <c r="C214" s="241" t="n"/>
      <c r="D214" s="241" t="n"/>
      <c r="E214" s="289" t="n"/>
      <c r="F214" s="290" t="n"/>
      <c r="G214" s="290" t="n"/>
      <c r="H214" s="293">
        <f>IFERROR(VLOOKUP($C214,$C$5:$H$18,6,0)+SUMIF($C$19:$C214,$C214,$F$19:$F214)-SUMIF($C$19:$C214,$C214,$G$19:$G214),"")</f>
        <v/>
      </c>
      <c r="I214" s="290" t="n"/>
      <c r="J214" s="241" t="n"/>
      <c r="K214" s="241" t="n"/>
      <c r="L214" s="292" t="n"/>
      <c r="M214" s="235">
        <f>IF($B214="","",--TEXT($B214,"yyyymm"))</f>
        <v/>
      </c>
      <c r="N214" s="0" t="n"/>
      <c r="O214" s="0" t="n"/>
      <c r="P214" s="0" t="n"/>
      <c r="Q214" s="0" t="n"/>
      <c r="R214" s="0" t="n"/>
      <c r="S214" s="0" t="n"/>
      <c r="T214" s="0" t="n"/>
      <c r="U214" s="0" t="n"/>
      <c r="V214" s="0" t="n"/>
      <c r="W214" s="0" t="n"/>
      <c r="X214" s="42" t="n"/>
      <c r="Y214" s="42" t="n"/>
      <c r="Z214" s="42" t="n"/>
    </row>
    <row r="215" ht="23" customFormat="1" customHeight="1" s="204">
      <c r="A215" s="227">
        <f>IF(B215="","",COUNTA($B$5:B215))</f>
        <v/>
      </c>
      <c r="B215" s="288" t="n"/>
      <c r="C215" s="241" t="n"/>
      <c r="D215" s="241" t="n"/>
      <c r="E215" s="289" t="n"/>
      <c r="F215" s="290" t="n"/>
      <c r="G215" s="290" t="n"/>
      <c r="H215" s="293">
        <f>IFERROR(VLOOKUP($C215,$C$5:$H$18,6,0)+SUMIF($C$19:$C215,$C215,$F$19:$F215)-SUMIF($C$19:$C215,$C215,$G$19:$G215),"")</f>
        <v/>
      </c>
      <c r="I215" s="290" t="n"/>
      <c r="J215" s="241" t="n"/>
      <c r="K215" s="241" t="n"/>
      <c r="L215" s="292" t="n"/>
      <c r="M215" s="235">
        <f>IF($B215="","",--TEXT($B215,"yyyymm"))</f>
        <v/>
      </c>
      <c r="N215" s="0" t="n"/>
      <c r="O215" s="0" t="n"/>
      <c r="P215" s="0" t="n"/>
      <c r="Q215" s="0" t="n"/>
      <c r="R215" s="0" t="n"/>
      <c r="S215" s="0" t="n"/>
      <c r="T215" s="0" t="n"/>
      <c r="U215" s="0" t="n"/>
      <c r="V215" s="0" t="n"/>
      <c r="W215" s="0" t="n"/>
      <c r="X215" s="42" t="n"/>
      <c r="Y215" s="42" t="n"/>
      <c r="Z215" s="42" t="n"/>
    </row>
    <row r="216" ht="23" customFormat="1" customHeight="1" s="204">
      <c r="A216" s="227">
        <f>IF(B216="","",COUNTA($B$5:B216))</f>
        <v/>
      </c>
      <c r="B216" s="288" t="n"/>
      <c r="C216" s="241" t="n"/>
      <c r="D216" s="241" t="n"/>
      <c r="E216" s="289" t="n"/>
      <c r="F216" s="290" t="n"/>
      <c r="G216" s="290" t="n"/>
      <c r="H216" s="293">
        <f>IFERROR(VLOOKUP($C216,$C$5:$H$18,6,0)+SUMIF($C$19:$C216,$C216,$F$19:$F216)-SUMIF($C$19:$C216,$C216,$G$19:$G216),"")</f>
        <v/>
      </c>
      <c r="I216" s="290" t="n"/>
      <c r="J216" s="241" t="n"/>
      <c r="K216" s="241" t="n"/>
      <c r="L216" s="292" t="n"/>
      <c r="M216" s="235">
        <f>IF($B216="","",--TEXT($B216,"yyyymm"))</f>
        <v/>
      </c>
      <c r="N216" s="0" t="n"/>
      <c r="O216" s="0" t="n"/>
      <c r="P216" s="0" t="n"/>
      <c r="Q216" s="0" t="n"/>
      <c r="R216" s="0" t="n"/>
      <c r="S216" s="0" t="n"/>
      <c r="T216" s="0" t="n"/>
      <c r="U216" s="0" t="n"/>
      <c r="V216" s="0" t="n"/>
      <c r="W216" s="0" t="n"/>
      <c r="X216" s="42" t="n"/>
      <c r="Y216" s="42" t="n"/>
      <c r="Z216" s="42" t="n"/>
    </row>
    <row r="217" ht="23" customFormat="1" customHeight="1" s="204">
      <c r="A217" s="227">
        <f>IF(B217="","",COUNTA($B$5:B217))</f>
        <v/>
      </c>
      <c r="B217" s="288" t="n"/>
      <c r="C217" s="241" t="n"/>
      <c r="D217" s="241" t="n"/>
      <c r="E217" s="289" t="n"/>
      <c r="F217" s="290" t="n"/>
      <c r="G217" s="290" t="n"/>
      <c r="H217" s="293">
        <f>IFERROR(VLOOKUP($C217,$C$5:$H$18,6,0)+SUMIF($C$19:$C217,$C217,$F$19:$F217)-SUMIF($C$19:$C217,$C217,$G$19:$G217),"")</f>
        <v/>
      </c>
      <c r="I217" s="290" t="n"/>
      <c r="J217" s="241" t="n"/>
      <c r="K217" s="241" t="n"/>
      <c r="L217" s="292" t="n"/>
      <c r="M217" s="235">
        <f>IF($B217="","",--TEXT($B217,"yyyymm"))</f>
        <v/>
      </c>
      <c r="N217" s="0" t="n"/>
      <c r="O217" s="0" t="n"/>
      <c r="P217" s="0" t="n"/>
      <c r="Q217" s="0" t="n"/>
      <c r="R217" s="0" t="n"/>
      <c r="S217" s="0" t="n"/>
      <c r="T217" s="0" t="n"/>
      <c r="U217" s="0" t="n"/>
      <c r="V217" s="0" t="n"/>
      <c r="W217" s="0" t="n"/>
      <c r="X217" s="42" t="n"/>
      <c r="Y217" s="42" t="n"/>
      <c r="Z217" s="42" t="n"/>
    </row>
    <row r="218" ht="23" customFormat="1" customHeight="1" s="204">
      <c r="A218" s="227">
        <f>IF(B218="","",COUNTA($B$5:B218))</f>
        <v/>
      </c>
      <c r="B218" s="288" t="n"/>
      <c r="C218" s="241" t="n"/>
      <c r="D218" s="241" t="n"/>
      <c r="E218" s="289" t="n"/>
      <c r="F218" s="290" t="n"/>
      <c r="G218" s="290" t="n"/>
      <c r="H218" s="293">
        <f>IFERROR(VLOOKUP($C218,$C$5:$H$18,6,0)+SUMIF($C$19:$C218,$C218,$F$19:$F218)-SUMIF($C$19:$C218,$C218,$G$19:$G218),"")</f>
        <v/>
      </c>
      <c r="I218" s="290" t="n"/>
      <c r="J218" s="241" t="n"/>
      <c r="K218" s="241" t="n"/>
      <c r="L218" s="292" t="n"/>
      <c r="M218" s="235">
        <f>IF($B218="","",--TEXT($B218,"yyyymm"))</f>
        <v/>
      </c>
      <c r="N218" s="0" t="n"/>
      <c r="O218" s="0" t="n"/>
      <c r="P218" s="0" t="n"/>
      <c r="Q218" s="0" t="n"/>
      <c r="R218" s="0" t="n"/>
      <c r="S218" s="0" t="n"/>
      <c r="T218" s="0" t="n"/>
      <c r="U218" s="0" t="n"/>
      <c r="V218" s="0" t="n"/>
      <c r="W218" s="0" t="n"/>
      <c r="X218" s="42" t="n"/>
      <c r="Y218" s="42" t="n"/>
      <c r="Z218" s="42" t="n"/>
    </row>
    <row r="219" ht="23" customFormat="1" customHeight="1" s="204">
      <c r="A219" s="227">
        <f>IF(B219="","",COUNTA($B$5:B219))</f>
        <v/>
      </c>
      <c r="B219" s="288" t="n"/>
      <c r="C219" s="241" t="n"/>
      <c r="D219" s="241" t="n"/>
      <c r="E219" s="289" t="n"/>
      <c r="F219" s="290" t="n"/>
      <c r="G219" s="290" t="n"/>
      <c r="H219" s="293">
        <f>IFERROR(VLOOKUP($C219,$C$5:$H$18,6,0)+SUMIF($C$19:$C219,$C219,$F$19:$F219)-SUMIF($C$19:$C219,$C219,$G$19:$G219),"")</f>
        <v/>
      </c>
      <c r="I219" s="290" t="n"/>
      <c r="J219" s="241" t="n"/>
      <c r="K219" s="241" t="n"/>
      <c r="L219" s="292" t="n"/>
      <c r="M219" s="235">
        <f>IF($B219="","",--TEXT($B219,"yyyymm"))</f>
        <v/>
      </c>
      <c r="N219" s="0" t="n"/>
      <c r="O219" s="0" t="n"/>
      <c r="P219" s="0" t="n"/>
      <c r="Q219" s="0" t="n"/>
      <c r="R219" s="0" t="n"/>
      <c r="S219" s="0" t="n"/>
      <c r="T219" s="0" t="n"/>
      <c r="U219" s="0" t="n"/>
      <c r="V219" s="0" t="n"/>
      <c r="W219" s="0" t="n"/>
      <c r="X219" s="42" t="n"/>
      <c r="Y219" s="42" t="n"/>
      <c r="Z219" s="42" t="n"/>
    </row>
    <row r="220" ht="23" customFormat="1" customHeight="1" s="204">
      <c r="A220" s="227">
        <f>IF(B220="","",COUNTA($B$5:B220))</f>
        <v/>
      </c>
      <c r="B220" s="288" t="n"/>
      <c r="C220" s="241" t="n"/>
      <c r="D220" s="241" t="n"/>
      <c r="E220" s="289" t="n"/>
      <c r="F220" s="290" t="n"/>
      <c r="G220" s="290" t="n"/>
      <c r="H220" s="293">
        <f>IFERROR(VLOOKUP($C220,$C$5:$H$18,6,0)+SUMIF($C$19:$C220,$C220,$F$19:$F220)-SUMIF($C$19:$C220,$C220,$G$19:$G220),"")</f>
        <v/>
      </c>
      <c r="I220" s="290" t="n"/>
      <c r="J220" s="241" t="n"/>
      <c r="K220" s="241" t="n"/>
      <c r="L220" s="292" t="n"/>
      <c r="M220" s="235">
        <f>IF($B220="","",--TEXT($B220,"yyyymm"))</f>
        <v/>
      </c>
      <c r="N220" s="0" t="n"/>
      <c r="O220" s="0" t="n"/>
      <c r="P220" s="0" t="n"/>
      <c r="Q220" s="0" t="n"/>
      <c r="R220" s="0" t="n"/>
      <c r="S220" s="0" t="n"/>
      <c r="T220" s="0" t="n"/>
      <c r="U220" s="0" t="n"/>
      <c r="V220" s="0" t="n"/>
      <c r="W220" s="0" t="n"/>
      <c r="X220" s="42" t="n"/>
      <c r="Y220" s="42" t="n"/>
      <c r="Z220" s="42" t="n"/>
    </row>
    <row r="221" ht="23" customFormat="1" customHeight="1" s="204">
      <c r="A221" s="227">
        <f>IF(B221="","",COUNTA($B$5:B221))</f>
        <v/>
      </c>
      <c r="B221" s="294" t="n"/>
      <c r="C221" s="247" t="n"/>
      <c r="D221" s="248" t="n"/>
      <c r="E221" s="295" t="n"/>
      <c r="F221" s="296" t="n"/>
      <c r="G221" s="296" t="n"/>
      <c r="H221" s="297">
        <f>IFERROR(VLOOKUP($C221,$C$5:$H$18,6,0)+SUMIF($C$19:$C221,$C221,$F$19:$F221)-SUMIF($C$19:$C221,$C221,$G$19:$G221),"")</f>
        <v/>
      </c>
      <c r="I221" s="296" t="n"/>
      <c r="J221" s="252" t="n"/>
      <c r="K221" s="252" t="n"/>
      <c r="L221" s="298" t="n"/>
      <c r="M221" s="254">
        <f>IF($B221="","",--TEXT($B221,"yyyymm"))</f>
        <v/>
      </c>
      <c r="N221" s="0" t="n"/>
      <c r="O221" s="0" t="n"/>
      <c r="P221" s="0" t="n"/>
      <c r="Q221" s="0" t="n"/>
      <c r="R221" s="0" t="n"/>
      <c r="S221" s="0" t="n"/>
      <c r="T221" s="0" t="n"/>
      <c r="U221" s="0" t="n"/>
      <c r="V221" s="0" t="n"/>
      <c r="W221" s="0" t="n"/>
      <c r="X221" s="42" t="n"/>
      <c r="Y221" s="42" t="n"/>
      <c r="Z221" s="42" t="n"/>
    </row>
    <row r="222" ht="23" customFormat="1" customHeight="1" s="204">
      <c r="A222" s="227">
        <f>IF(B222="","",COUNTA($B$5:B222))</f>
        <v/>
      </c>
      <c r="B222" s="294" t="n"/>
      <c r="C222" s="247" t="n"/>
      <c r="D222" s="248" t="n"/>
      <c r="E222" s="295" t="n"/>
      <c r="F222" s="296" t="n"/>
      <c r="G222" s="296" t="n"/>
      <c r="H222" s="297">
        <f>IFERROR(VLOOKUP($C222,$C$5:$H$18,6,0)+SUMIF($C$19:$C222,$C222,$F$19:$F222)-SUMIF($C$19:$C222,$C222,$G$19:$G222),"")</f>
        <v/>
      </c>
      <c r="I222" s="296" t="n"/>
      <c r="J222" s="252" t="n"/>
      <c r="K222" s="252" t="n"/>
      <c r="L222" s="298" t="n"/>
      <c r="M222" s="254">
        <f>IF($B222="","",--TEXT($B222,"yyyymm"))</f>
        <v/>
      </c>
      <c r="N222" s="0" t="n"/>
      <c r="O222" s="0" t="n"/>
      <c r="P222" s="0" t="n"/>
      <c r="Q222" s="0" t="n"/>
      <c r="R222" s="0" t="n"/>
      <c r="S222" s="0" t="n"/>
      <c r="T222" s="0" t="n"/>
      <c r="U222" s="0" t="n"/>
      <c r="V222" s="0" t="n"/>
      <c r="W222" s="0" t="n"/>
      <c r="X222" s="42" t="n"/>
      <c r="Y222" s="42" t="n"/>
      <c r="Z222" s="42" t="n"/>
    </row>
    <row r="223" ht="23" customFormat="1" customHeight="1" s="204">
      <c r="A223" s="227">
        <f>IF(B223="","",COUNTA($B$5:B223))</f>
        <v/>
      </c>
      <c r="B223" s="294" t="n"/>
      <c r="C223" s="247" t="n"/>
      <c r="D223" s="248" t="n"/>
      <c r="E223" s="295" t="n"/>
      <c r="F223" s="296" t="n"/>
      <c r="G223" s="296" t="n"/>
      <c r="H223" s="297">
        <f>IFERROR(VLOOKUP($C223,$C$5:$H$18,6,0)+SUMIF($C$19:$C223,$C223,$F$19:$F223)-SUMIF($C$19:$C223,$C223,$G$19:$G223),"")</f>
        <v/>
      </c>
      <c r="I223" s="296" t="n"/>
      <c r="J223" s="252" t="n"/>
      <c r="K223" s="252" t="n"/>
      <c r="L223" s="298" t="n"/>
      <c r="M223" s="254">
        <f>IF($B223="","",--TEXT($B223,"yyyymm"))</f>
        <v/>
      </c>
      <c r="N223" s="0" t="n"/>
      <c r="O223" s="0" t="n"/>
      <c r="P223" s="0" t="n"/>
      <c r="Q223" s="0" t="n"/>
      <c r="R223" s="0" t="n"/>
      <c r="S223" s="0" t="n"/>
      <c r="T223" s="0" t="n"/>
      <c r="U223" s="0" t="n"/>
      <c r="V223" s="0" t="n"/>
      <c r="W223" s="0" t="n"/>
      <c r="X223" s="42" t="n"/>
      <c r="Y223" s="42" t="n"/>
      <c r="Z223" s="42" t="n"/>
    </row>
    <row r="224" ht="23" customFormat="1" customHeight="1" s="204">
      <c r="A224" s="227">
        <f>IF(B224="","",COUNTA($B$5:B224))</f>
        <v/>
      </c>
      <c r="B224" s="294" t="n"/>
      <c r="C224" s="247" t="n"/>
      <c r="D224" s="248" t="n"/>
      <c r="E224" s="295" t="n"/>
      <c r="F224" s="296" t="n"/>
      <c r="G224" s="296" t="n"/>
      <c r="H224" s="297">
        <f>IFERROR(VLOOKUP($C224,$C$5:$H$18,6,0)+SUMIF($C$19:$C224,$C224,$F$19:$F224)-SUMIF($C$19:$C224,$C224,$G$19:$G224),"")</f>
        <v/>
      </c>
      <c r="I224" s="296" t="n"/>
      <c r="J224" s="252" t="n"/>
      <c r="K224" s="252" t="n"/>
      <c r="L224" s="298" t="n"/>
      <c r="M224" s="254">
        <f>IF($B224="","",--TEXT($B224,"yyyymm"))</f>
        <v/>
      </c>
      <c r="N224" s="0" t="n"/>
      <c r="O224" s="0" t="n"/>
      <c r="P224" s="0" t="n"/>
      <c r="Q224" s="0" t="n"/>
      <c r="R224" s="0" t="n"/>
      <c r="S224" s="0" t="n"/>
      <c r="T224" s="0" t="n"/>
      <c r="U224" s="0" t="n"/>
      <c r="V224" s="0" t="n"/>
      <c r="W224" s="0" t="n"/>
      <c r="X224" s="42" t="n"/>
      <c r="Y224" s="42" t="n"/>
      <c r="Z224" s="42" t="n"/>
    </row>
    <row r="225" ht="23" customFormat="1" customHeight="1" s="204">
      <c r="A225" s="227">
        <f>IF(B225="","",COUNTA($B$5:B225))</f>
        <v/>
      </c>
      <c r="B225" s="294" t="n"/>
      <c r="C225" s="247" t="n"/>
      <c r="D225" s="248" t="n"/>
      <c r="E225" s="295" t="n"/>
      <c r="F225" s="296" t="n"/>
      <c r="G225" s="296" t="n"/>
      <c r="H225" s="297">
        <f>IFERROR(VLOOKUP($C225,$C$5:$H$18,6,0)+SUMIF($C$19:$C225,$C225,$F$19:$F225)-SUMIF($C$19:$C225,$C225,$G$19:$G225),"")</f>
        <v/>
      </c>
      <c r="I225" s="296" t="n"/>
      <c r="J225" s="252" t="n"/>
      <c r="K225" s="252" t="n"/>
      <c r="L225" s="298" t="n"/>
      <c r="M225" s="254">
        <f>IF($B225="","",--TEXT($B225,"yyyymm"))</f>
        <v/>
      </c>
      <c r="N225" s="0" t="n"/>
      <c r="O225" s="0" t="n"/>
      <c r="P225" s="0" t="n"/>
      <c r="Q225" s="0" t="n"/>
      <c r="R225" s="0" t="n"/>
      <c r="S225" s="0" t="n"/>
      <c r="T225" s="0" t="n"/>
      <c r="U225" s="0" t="n"/>
      <c r="V225" s="0" t="n"/>
      <c r="W225" s="0" t="n"/>
      <c r="X225" s="42" t="n"/>
      <c r="Y225" s="42" t="n"/>
      <c r="Z225" s="42" t="n"/>
    </row>
    <row r="226" ht="23" customFormat="1" customHeight="1" s="204">
      <c r="A226" s="227">
        <f>IF(B226="","",COUNTA($B$5:B226))</f>
        <v/>
      </c>
      <c r="B226" s="294" t="n"/>
      <c r="C226" s="247" t="n"/>
      <c r="D226" s="248" t="n"/>
      <c r="E226" s="295" t="n"/>
      <c r="F226" s="296" t="n"/>
      <c r="G226" s="296" t="n"/>
      <c r="H226" s="297">
        <f>IFERROR(VLOOKUP($C226,$C$5:$H$18,6,0)+SUMIF($C$19:$C226,$C226,$F$19:$F226)-SUMIF($C$19:$C226,$C226,$G$19:$G226),"")</f>
        <v/>
      </c>
      <c r="I226" s="296" t="n"/>
      <c r="J226" s="252" t="n"/>
      <c r="K226" s="252" t="n"/>
      <c r="L226" s="298" t="n"/>
      <c r="M226" s="254">
        <f>IF($B226="","",--TEXT($B226,"yyyymm"))</f>
        <v/>
      </c>
      <c r="N226" s="0" t="n"/>
      <c r="O226" s="0" t="n"/>
      <c r="P226" s="0" t="n"/>
      <c r="Q226" s="0" t="n"/>
      <c r="R226" s="0" t="n"/>
      <c r="S226" s="0" t="n"/>
      <c r="T226" s="0" t="n"/>
      <c r="U226" s="0" t="n"/>
      <c r="V226" s="0" t="n"/>
      <c r="W226" s="0" t="n"/>
      <c r="X226" s="42" t="n"/>
      <c r="Y226" s="42" t="n"/>
      <c r="Z226" s="42" t="n"/>
    </row>
    <row r="227" ht="23" customFormat="1" customHeight="1" s="204">
      <c r="A227" s="227">
        <f>IF(B227="","",COUNTA($B$5:B227))</f>
        <v/>
      </c>
      <c r="B227" s="294" t="n"/>
      <c r="C227" s="247" t="n"/>
      <c r="D227" s="248" t="n"/>
      <c r="E227" s="295" t="n"/>
      <c r="F227" s="296" t="n"/>
      <c r="G227" s="296" t="n"/>
      <c r="H227" s="297">
        <f>IFERROR(VLOOKUP($C227,$C$5:$H$18,6,0)+SUMIF($C$19:$C227,$C227,$F$19:$F227)-SUMIF($C$19:$C227,$C227,$G$19:$G227),"")</f>
        <v/>
      </c>
      <c r="I227" s="296" t="n"/>
      <c r="J227" s="252" t="n"/>
      <c r="K227" s="252" t="n"/>
      <c r="L227" s="298" t="n"/>
      <c r="M227" s="254">
        <f>IF($B227="","",--TEXT($B227,"yyyymm"))</f>
        <v/>
      </c>
      <c r="N227" s="0" t="n"/>
      <c r="O227" s="0" t="n"/>
      <c r="P227" s="0" t="n"/>
      <c r="Q227" s="0" t="n"/>
      <c r="R227" s="0" t="n"/>
      <c r="S227" s="0" t="n"/>
      <c r="T227" s="0" t="n"/>
      <c r="U227" s="0" t="n"/>
      <c r="V227" s="0" t="n"/>
      <c r="W227" s="0" t="n"/>
      <c r="X227" s="42" t="n"/>
      <c r="Y227" s="42" t="n"/>
      <c r="Z227" s="42" t="n"/>
    </row>
    <row r="228" ht="23" customFormat="1" customHeight="1" s="204">
      <c r="A228" s="227">
        <f>IF(B228="","",COUNTA($B$5:B228))</f>
        <v/>
      </c>
      <c r="B228" s="294" t="n"/>
      <c r="C228" s="247" t="n"/>
      <c r="D228" s="248" t="n"/>
      <c r="E228" s="295" t="n"/>
      <c r="F228" s="296" t="n"/>
      <c r="G228" s="296" t="n"/>
      <c r="H228" s="297">
        <f>IFERROR(VLOOKUP($C228,$C$5:$H$18,6,0)+SUMIF($C$19:$C228,$C228,$F$19:$F228)-SUMIF($C$19:$C228,$C228,$G$19:$G228),"")</f>
        <v/>
      </c>
      <c r="I228" s="296" t="n"/>
      <c r="J228" s="252" t="n"/>
      <c r="K228" s="252" t="n"/>
      <c r="L228" s="298" t="n"/>
      <c r="M228" s="254">
        <f>IF($B228="","",--TEXT($B228,"yyyymm"))</f>
        <v/>
      </c>
      <c r="N228" s="0" t="n"/>
      <c r="O228" s="0" t="n"/>
      <c r="P228" s="0" t="n"/>
      <c r="Q228" s="0" t="n"/>
      <c r="R228" s="0" t="n"/>
      <c r="S228" s="0" t="n"/>
      <c r="T228" s="0" t="n"/>
      <c r="U228" s="0" t="n"/>
      <c r="V228" s="0" t="n"/>
      <c r="W228" s="0" t="n"/>
      <c r="X228" s="42" t="n"/>
      <c r="Y228" s="42" t="n"/>
      <c r="Z228" s="42" t="n"/>
    </row>
    <row r="229" ht="23" customFormat="1" customHeight="1" s="204">
      <c r="A229" s="227">
        <f>IF(B229="","",COUNTA($B$5:B229))</f>
        <v/>
      </c>
      <c r="B229" s="294" t="n"/>
      <c r="C229" s="247" t="n"/>
      <c r="D229" s="248" t="n"/>
      <c r="E229" s="295" t="n"/>
      <c r="F229" s="296" t="n"/>
      <c r="G229" s="296" t="n"/>
      <c r="H229" s="297">
        <f>IFERROR(VLOOKUP($C229,$C$5:$H$18,6,0)+SUMIF($C$19:$C229,$C229,$F$19:$F229)-SUMIF($C$19:$C229,$C229,$G$19:$G229),"")</f>
        <v/>
      </c>
      <c r="I229" s="296" t="n"/>
      <c r="J229" s="252" t="n"/>
      <c r="K229" s="252" t="n"/>
      <c r="L229" s="298" t="n"/>
      <c r="M229" s="254">
        <f>IF($B229="","",--TEXT($B229,"yyyymm"))</f>
        <v/>
      </c>
      <c r="N229" s="0" t="n"/>
      <c r="O229" s="0" t="n"/>
      <c r="P229" s="0" t="n"/>
      <c r="Q229" s="0" t="n"/>
      <c r="R229" s="0" t="n"/>
      <c r="S229" s="0" t="n"/>
      <c r="T229" s="0" t="n"/>
      <c r="U229" s="0" t="n"/>
      <c r="V229" s="0" t="n"/>
      <c r="W229" s="0" t="n"/>
      <c r="X229" s="42" t="n"/>
      <c r="Y229" s="42" t="n"/>
      <c r="Z229" s="42" t="n"/>
    </row>
    <row r="230" ht="23" customFormat="1" customHeight="1" s="204">
      <c r="A230" s="227">
        <f>IF(B230="","",COUNTA($B$5:B230))</f>
        <v/>
      </c>
      <c r="B230" s="294" t="n"/>
      <c r="C230" s="247" t="n"/>
      <c r="D230" s="248" t="n"/>
      <c r="E230" s="295" t="n"/>
      <c r="F230" s="296" t="n"/>
      <c r="G230" s="296" t="n"/>
      <c r="H230" s="297">
        <f>IFERROR(VLOOKUP($C230,$C$5:$H$18,6,0)+SUMIF($C$19:$C230,$C230,$F$19:$F230)-SUMIF($C$19:$C230,$C230,$G$19:$G230),"")</f>
        <v/>
      </c>
      <c r="I230" s="296" t="n"/>
      <c r="J230" s="252" t="n"/>
      <c r="K230" s="252" t="n"/>
      <c r="L230" s="298" t="n"/>
      <c r="M230" s="254">
        <f>IF($B230="","",--TEXT($B230,"yyyymm"))</f>
        <v/>
      </c>
      <c r="N230" s="0" t="n"/>
      <c r="O230" s="0" t="n"/>
      <c r="P230" s="0" t="n"/>
      <c r="Q230" s="0" t="n"/>
      <c r="R230" s="0" t="n"/>
      <c r="S230" s="0" t="n"/>
      <c r="T230" s="0" t="n"/>
      <c r="U230" s="0" t="n"/>
      <c r="V230" s="0" t="n"/>
      <c r="W230" s="0" t="n"/>
      <c r="X230" s="42" t="n"/>
      <c r="Y230" s="42" t="n"/>
      <c r="Z230" s="42" t="n"/>
    </row>
    <row r="231" ht="23" customFormat="1" customHeight="1" s="204">
      <c r="A231" s="227">
        <f>IF(B231="","",COUNTA($B$5:B231))</f>
        <v/>
      </c>
      <c r="B231" s="294" t="n"/>
      <c r="C231" s="247" t="n"/>
      <c r="D231" s="248" t="n"/>
      <c r="E231" s="295" t="n"/>
      <c r="F231" s="296" t="n"/>
      <c r="G231" s="296" t="n"/>
      <c r="H231" s="297">
        <f>IFERROR(VLOOKUP($C231,$C$5:$H$18,6,0)+SUMIF($C$19:$C231,$C231,$F$19:$F231)-SUMIF($C$19:$C231,$C231,$G$19:$G231),"")</f>
        <v/>
      </c>
      <c r="I231" s="296" t="n"/>
      <c r="J231" s="252" t="n"/>
      <c r="K231" s="252" t="n"/>
      <c r="L231" s="298" t="n"/>
      <c r="M231" s="254">
        <f>IF($B231="","",--TEXT($B231,"yyyymm"))</f>
        <v/>
      </c>
      <c r="N231" s="0" t="n"/>
      <c r="O231" s="0" t="n"/>
      <c r="P231" s="0" t="n"/>
      <c r="Q231" s="0" t="n"/>
      <c r="R231" s="0" t="n"/>
      <c r="S231" s="0" t="n"/>
      <c r="T231" s="0" t="n"/>
      <c r="U231" s="0" t="n"/>
      <c r="V231" s="0" t="n"/>
      <c r="W231" s="0" t="n"/>
      <c r="X231" s="42" t="n"/>
      <c r="Y231" s="42" t="n"/>
      <c r="Z231" s="42" t="n"/>
    </row>
    <row r="232" ht="23" customFormat="1" customHeight="1" s="204">
      <c r="A232" s="227">
        <f>IF(B232="","",COUNTA($B$5:B232))</f>
        <v/>
      </c>
      <c r="B232" s="294" t="n"/>
      <c r="C232" s="247" t="n"/>
      <c r="D232" s="248" t="n"/>
      <c r="E232" s="295" t="n"/>
      <c r="F232" s="296" t="n"/>
      <c r="G232" s="296" t="n"/>
      <c r="H232" s="297">
        <f>IFERROR(VLOOKUP($C232,$C$5:$H$18,6,0)+SUMIF($C$19:$C232,$C232,$F$19:$F232)-SUMIF($C$19:$C232,$C232,$G$19:$G232),"")</f>
        <v/>
      </c>
      <c r="I232" s="296" t="n"/>
      <c r="J232" s="252" t="n"/>
      <c r="K232" s="252" t="n"/>
      <c r="L232" s="298" t="n"/>
      <c r="M232" s="254">
        <f>IF($B232="","",--TEXT($B232,"yyyymm"))</f>
        <v/>
      </c>
      <c r="N232" s="0" t="n"/>
      <c r="O232" s="0" t="n"/>
      <c r="P232" s="0" t="n"/>
      <c r="Q232" s="0" t="n"/>
      <c r="R232" s="0" t="n"/>
      <c r="S232" s="0" t="n"/>
      <c r="T232" s="0" t="n"/>
      <c r="U232" s="0" t="n"/>
      <c r="V232" s="0" t="n"/>
      <c r="W232" s="0" t="n"/>
      <c r="X232" s="42" t="n"/>
      <c r="Y232" s="42" t="n"/>
      <c r="Z232" s="42" t="n"/>
    </row>
    <row r="233" ht="23" customFormat="1" customHeight="1" s="204">
      <c r="A233" s="227">
        <f>IF(B233="","",COUNTA($B$5:B233))</f>
        <v/>
      </c>
      <c r="B233" s="294" t="n"/>
      <c r="C233" s="247" t="n"/>
      <c r="D233" s="248" t="n"/>
      <c r="E233" s="295" t="n"/>
      <c r="F233" s="296" t="n"/>
      <c r="G233" s="296" t="n"/>
      <c r="H233" s="297">
        <f>IFERROR(VLOOKUP($C233,$C$5:$H$18,6,0)+SUMIF($C$19:$C233,$C233,$F$19:$F233)-SUMIF($C$19:$C233,$C233,$G$19:$G233),"")</f>
        <v/>
      </c>
      <c r="I233" s="296" t="n"/>
      <c r="J233" s="252" t="n"/>
      <c r="K233" s="252" t="n"/>
      <c r="L233" s="298" t="n"/>
      <c r="M233" s="254">
        <f>IF($B233="","",--TEXT($B233,"yyyymm"))</f>
        <v/>
      </c>
      <c r="N233" s="0" t="n"/>
      <c r="O233" s="0" t="n"/>
      <c r="P233" s="0" t="n"/>
      <c r="Q233" s="0" t="n"/>
      <c r="R233" s="0" t="n"/>
      <c r="S233" s="0" t="n"/>
      <c r="T233" s="0" t="n"/>
      <c r="U233" s="0" t="n"/>
      <c r="V233" s="0" t="n"/>
      <c r="W233" s="0" t="n"/>
      <c r="X233" s="42" t="n"/>
      <c r="Y233" s="42" t="n"/>
      <c r="Z233" s="42" t="n"/>
    </row>
    <row r="234" ht="23" customFormat="1" customHeight="1" s="204">
      <c r="A234" s="227">
        <f>IF(B234="","",COUNTA($B$5:B234))</f>
        <v/>
      </c>
      <c r="B234" s="294" t="n"/>
      <c r="C234" s="247" t="n"/>
      <c r="D234" s="248" t="n"/>
      <c r="E234" s="295" t="n"/>
      <c r="F234" s="296" t="n"/>
      <c r="G234" s="296" t="n"/>
      <c r="H234" s="297">
        <f>IFERROR(VLOOKUP($C234,$C$5:$H$18,6,0)+SUMIF($C$19:$C234,$C234,$F$19:$F234)-SUMIF($C$19:$C234,$C234,$G$19:$G234),"")</f>
        <v/>
      </c>
      <c r="I234" s="296" t="n"/>
      <c r="J234" s="252" t="n"/>
      <c r="K234" s="252" t="n"/>
      <c r="L234" s="298" t="n"/>
      <c r="M234" s="254">
        <f>IF($B234="","",--TEXT($B234,"yyyymm"))</f>
        <v/>
      </c>
      <c r="N234" s="0" t="n"/>
      <c r="O234" s="0" t="n"/>
      <c r="P234" s="0" t="n"/>
      <c r="Q234" s="0" t="n"/>
      <c r="R234" s="0" t="n"/>
      <c r="S234" s="0" t="n"/>
      <c r="T234" s="0" t="n"/>
      <c r="U234" s="0" t="n"/>
      <c r="V234" s="0" t="n"/>
      <c r="W234" s="0" t="n"/>
      <c r="X234" s="42" t="n"/>
      <c r="Y234" s="42" t="n"/>
      <c r="Z234" s="42" t="n"/>
    </row>
    <row r="235" ht="23" customFormat="1" customHeight="1" s="204">
      <c r="A235" s="227">
        <f>IF(B235="","",COUNTA($B$5:B235))</f>
        <v/>
      </c>
      <c r="B235" s="294" t="n"/>
      <c r="C235" s="247" t="n"/>
      <c r="D235" s="248" t="n"/>
      <c r="E235" s="295" t="n"/>
      <c r="F235" s="296" t="n"/>
      <c r="G235" s="296" t="n"/>
      <c r="H235" s="297">
        <f>IFERROR(VLOOKUP($C235,$C$5:$H$18,6,0)+SUMIF($C$19:$C235,$C235,$F$19:$F235)-SUMIF($C$19:$C235,$C235,$G$19:$G235),"")</f>
        <v/>
      </c>
      <c r="I235" s="296" t="n"/>
      <c r="J235" s="252" t="n"/>
      <c r="K235" s="252" t="n"/>
      <c r="L235" s="298" t="n"/>
      <c r="M235" s="254">
        <f>IF($B235="","",--TEXT($B235,"yyyymm"))</f>
        <v/>
      </c>
      <c r="N235" s="0" t="n"/>
      <c r="O235" s="0" t="n"/>
      <c r="P235" s="0" t="n"/>
      <c r="Q235" s="0" t="n"/>
      <c r="R235" s="0" t="n"/>
      <c r="S235" s="0" t="n"/>
      <c r="T235" s="0" t="n"/>
      <c r="U235" s="0" t="n"/>
      <c r="V235" s="0" t="n"/>
      <c r="W235" s="0" t="n"/>
      <c r="X235" s="42" t="n"/>
      <c r="Y235" s="42" t="n"/>
      <c r="Z235" s="42" t="n"/>
    </row>
    <row r="236" ht="23" customFormat="1" customHeight="1" s="204">
      <c r="A236" s="227">
        <f>IF(B236="","",COUNTA($B$5:B236))</f>
        <v/>
      </c>
      <c r="B236" s="294" t="n"/>
      <c r="C236" s="247" t="n"/>
      <c r="D236" s="248" t="n"/>
      <c r="E236" s="295" t="n"/>
      <c r="F236" s="296" t="n"/>
      <c r="G236" s="296" t="n"/>
      <c r="H236" s="297">
        <f>IFERROR(VLOOKUP($C236,$C$5:$H$18,6,0)+SUMIF($C$19:$C236,$C236,$F$19:$F236)-SUMIF($C$19:$C236,$C236,$G$19:$G236),"")</f>
        <v/>
      </c>
      <c r="I236" s="296" t="n"/>
      <c r="J236" s="252" t="n"/>
      <c r="K236" s="252" t="n"/>
      <c r="L236" s="298" t="n"/>
      <c r="M236" s="254">
        <f>IF($B236="","",--TEXT($B236,"yyyymm"))</f>
        <v/>
      </c>
      <c r="N236" s="0" t="n"/>
      <c r="O236" s="0" t="n"/>
      <c r="P236" s="0" t="n"/>
      <c r="Q236" s="0" t="n"/>
      <c r="R236" s="0" t="n"/>
      <c r="S236" s="0" t="n"/>
      <c r="T236" s="0" t="n"/>
      <c r="U236" s="0" t="n"/>
      <c r="V236" s="0" t="n"/>
      <c r="W236" s="0" t="n"/>
      <c r="X236" s="42" t="n"/>
      <c r="Y236" s="42" t="n"/>
      <c r="Z236" s="42" t="n"/>
    </row>
    <row r="237" ht="23" customFormat="1" customHeight="1" s="204">
      <c r="A237" s="227">
        <f>IF(B237="","",COUNTA($B$5:B237))</f>
        <v/>
      </c>
      <c r="B237" s="294" t="n"/>
      <c r="C237" s="247" t="n"/>
      <c r="D237" s="248" t="n"/>
      <c r="E237" s="295" t="n"/>
      <c r="F237" s="296" t="n"/>
      <c r="G237" s="296" t="n"/>
      <c r="H237" s="297">
        <f>IFERROR(VLOOKUP($C237,$C$5:$H$18,6,0)+SUMIF($C$19:$C237,$C237,$F$19:$F237)-SUMIF($C$19:$C237,$C237,$G$19:$G237),"")</f>
        <v/>
      </c>
      <c r="I237" s="296" t="n"/>
      <c r="J237" s="252" t="n"/>
      <c r="K237" s="252" t="n"/>
      <c r="L237" s="298" t="n"/>
      <c r="M237" s="254">
        <f>IF($B237="","",--TEXT($B237,"yyyymm"))</f>
        <v/>
      </c>
      <c r="N237" s="0" t="n"/>
      <c r="O237" s="0" t="n"/>
      <c r="P237" s="0" t="n"/>
      <c r="Q237" s="0" t="n"/>
      <c r="R237" s="0" t="n"/>
      <c r="S237" s="0" t="n"/>
      <c r="T237" s="0" t="n"/>
      <c r="U237" s="0" t="n"/>
      <c r="V237" s="0" t="n"/>
      <c r="W237" s="0" t="n"/>
      <c r="X237" s="42" t="n"/>
      <c r="Y237" s="42" t="n"/>
      <c r="Z237" s="42" t="n"/>
    </row>
    <row r="238" ht="23" customFormat="1" customHeight="1" s="204">
      <c r="A238" s="227">
        <f>IF(B238="","",COUNTA($B$5:B238))</f>
        <v/>
      </c>
      <c r="B238" s="294" t="n"/>
      <c r="C238" s="247" t="n"/>
      <c r="D238" s="248" t="n"/>
      <c r="E238" s="295" t="n"/>
      <c r="F238" s="296" t="n"/>
      <c r="G238" s="296" t="n"/>
      <c r="H238" s="297">
        <f>IFERROR(VLOOKUP($C238,$C$5:$H$18,6,0)+SUMIF($C$19:$C238,$C238,$F$19:$F238)-SUMIF($C$19:$C238,$C238,$G$19:$G238),"")</f>
        <v/>
      </c>
      <c r="I238" s="296" t="n"/>
      <c r="J238" s="252" t="n"/>
      <c r="K238" s="252" t="n"/>
      <c r="L238" s="298" t="n"/>
      <c r="M238" s="254">
        <f>IF($B238="","",--TEXT($B238,"yyyymm"))</f>
        <v/>
      </c>
      <c r="N238" s="0" t="n"/>
      <c r="O238" s="0" t="n"/>
      <c r="P238" s="0" t="n"/>
      <c r="Q238" s="0" t="n"/>
      <c r="R238" s="0" t="n"/>
      <c r="S238" s="0" t="n"/>
      <c r="T238" s="0" t="n"/>
      <c r="U238" s="0" t="n"/>
      <c r="V238" s="0" t="n"/>
      <c r="W238" s="0" t="n"/>
      <c r="X238" s="42" t="n"/>
      <c r="Y238" s="42" t="n"/>
      <c r="Z238" s="42" t="n"/>
    </row>
    <row r="239" ht="23" customFormat="1" customHeight="1" s="204">
      <c r="A239" s="227">
        <f>IF(B239="","",COUNTA($B$5:B239))</f>
        <v/>
      </c>
      <c r="B239" s="294" t="n"/>
      <c r="C239" s="247" t="n"/>
      <c r="D239" s="248" t="n"/>
      <c r="E239" s="295" t="n"/>
      <c r="F239" s="296" t="n"/>
      <c r="G239" s="296" t="n"/>
      <c r="H239" s="297">
        <f>IFERROR(VLOOKUP($C239,$C$5:$H$18,6,0)+SUMIF($C$19:$C239,$C239,$F$19:$F239)-SUMIF($C$19:$C239,$C239,$G$19:$G239),"")</f>
        <v/>
      </c>
      <c r="I239" s="296" t="n"/>
      <c r="J239" s="252" t="n"/>
      <c r="K239" s="252" t="n"/>
      <c r="L239" s="298" t="n"/>
      <c r="M239" s="254">
        <f>IF($B239="","",--TEXT($B239,"yyyymm"))</f>
        <v/>
      </c>
      <c r="N239" s="0" t="n"/>
      <c r="O239" s="0" t="n"/>
      <c r="P239" s="0" t="n"/>
      <c r="Q239" s="0" t="n"/>
      <c r="R239" s="0" t="n"/>
      <c r="S239" s="0" t="n"/>
      <c r="T239" s="0" t="n"/>
      <c r="U239" s="0" t="n"/>
      <c r="V239" s="0" t="n"/>
      <c r="W239" s="0" t="n"/>
      <c r="X239" s="42" t="n"/>
      <c r="Y239" s="42" t="n"/>
      <c r="Z239" s="42" t="n"/>
    </row>
    <row r="240" ht="23" customFormat="1" customHeight="1" s="204">
      <c r="A240" s="227">
        <f>IF(B240="","",COUNTA($B$5:B240))</f>
        <v/>
      </c>
      <c r="B240" s="294" t="n"/>
      <c r="C240" s="247" t="n"/>
      <c r="D240" s="248" t="n"/>
      <c r="E240" s="295" t="n"/>
      <c r="F240" s="296" t="n"/>
      <c r="G240" s="296" t="n"/>
      <c r="H240" s="297">
        <f>IFERROR(VLOOKUP($C240,$C$5:$H$18,6,0)+SUMIF($C$19:$C240,$C240,$F$19:$F240)-SUMIF($C$19:$C240,$C240,$G$19:$G240),"")</f>
        <v/>
      </c>
      <c r="I240" s="296" t="n"/>
      <c r="J240" s="252" t="n"/>
      <c r="K240" s="252" t="n"/>
      <c r="L240" s="298" t="n"/>
      <c r="M240" s="254">
        <f>IF($B240="","",--TEXT($B240,"yyyymm"))</f>
        <v/>
      </c>
      <c r="N240" s="0" t="n"/>
      <c r="O240" s="0" t="n"/>
      <c r="P240" s="0" t="n"/>
      <c r="Q240" s="0" t="n"/>
      <c r="R240" s="0" t="n"/>
      <c r="S240" s="0" t="n"/>
      <c r="T240" s="0" t="n"/>
      <c r="U240" s="0" t="n"/>
      <c r="V240" s="0" t="n"/>
      <c r="W240" s="0" t="n"/>
      <c r="X240" s="42" t="n"/>
      <c r="Y240" s="42" t="n"/>
      <c r="Z240" s="42" t="n"/>
    </row>
    <row r="241" ht="23" customFormat="1" customHeight="1" s="204">
      <c r="A241" s="227">
        <f>IF(B241="","",COUNTA($B$5:B241))</f>
        <v/>
      </c>
      <c r="B241" s="294" t="n"/>
      <c r="C241" s="247" t="n"/>
      <c r="D241" s="248" t="n"/>
      <c r="E241" s="295" t="n"/>
      <c r="F241" s="296" t="n"/>
      <c r="G241" s="296" t="n"/>
      <c r="H241" s="297">
        <f>IFERROR(VLOOKUP($C241,$C$5:$H$18,6,0)+SUMIF($C$19:$C241,$C241,$F$19:$F241)-SUMIF($C$19:$C241,$C241,$G$19:$G241),"")</f>
        <v/>
      </c>
      <c r="I241" s="296" t="n"/>
      <c r="J241" s="252" t="n"/>
      <c r="K241" s="252" t="n"/>
      <c r="L241" s="298" t="n"/>
      <c r="M241" s="254">
        <f>IF($B241="","",--TEXT($B241,"yyyymm"))</f>
        <v/>
      </c>
      <c r="N241" s="0" t="n"/>
      <c r="O241" s="0" t="n"/>
      <c r="P241" s="0" t="n"/>
      <c r="Q241" s="0" t="n"/>
      <c r="R241" s="0" t="n"/>
      <c r="S241" s="0" t="n"/>
      <c r="T241" s="0" t="n"/>
      <c r="U241" s="0" t="n"/>
      <c r="V241" s="0" t="n"/>
      <c r="W241" s="0" t="n"/>
      <c r="X241" s="42" t="n"/>
      <c r="Y241" s="42" t="n"/>
      <c r="Z241" s="42" t="n"/>
    </row>
    <row r="242" ht="23" customFormat="1" customHeight="1" s="204">
      <c r="A242" s="227">
        <f>IF(B242="","",COUNTA($B$5:B242))</f>
        <v/>
      </c>
      <c r="B242" s="294" t="n"/>
      <c r="C242" s="247" t="n"/>
      <c r="D242" s="248" t="n"/>
      <c r="E242" s="295" t="n"/>
      <c r="F242" s="296" t="n"/>
      <c r="G242" s="296" t="n"/>
      <c r="H242" s="297">
        <f>IFERROR(VLOOKUP($C242,$C$5:$H$18,6,0)+SUMIF($C$19:$C242,$C242,$F$19:$F242)-SUMIF($C$19:$C242,$C242,$G$19:$G242),"")</f>
        <v/>
      </c>
      <c r="I242" s="296" t="n"/>
      <c r="J242" s="252" t="n"/>
      <c r="K242" s="252" t="n"/>
      <c r="L242" s="298" t="n"/>
      <c r="M242" s="254">
        <f>IF($B242="","",--TEXT($B242,"yyyymm"))</f>
        <v/>
      </c>
      <c r="N242" s="0" t="n"/>
      <c r="O242" s="0" t="n"/>
      <c r="P242" s="0" t="n"/>
      <c r="Q242" s="0" t="n"/>
      <c r="R242" s="0" t="n"/>
      <c r="S242" s="0" t="n"/>
      <c r="T242" s="0" t="n"/>
      <c r="U242" s="0" t="n"/>
      <c r="V242" s="0" t="n"/>
      <c r="W242" s="0" t="n"/>
      <c r="X242" s="42" t="n"/>
      <c r="Y242" s="42" t="n"/>
      <c r="Z242" s="42" t="n"/>
    </row>
    <row r="243" ht="23" customFormat="1" customHeight="1" s="204">
      <c r="A243" s="227">
        <f>IF(B243="","",COUNTA($B$5:B243))</f>
        <v/>
      </c>
      <c r="B243" s="294" t="n"/>
      <c r="C243" s="247" t="n"/>
      <c r="D243" s="248" t="n"/>
      <c r="E243" s="295" t="n"/>
      <c r="F243" s="296" t="n"/>
      <c r="G243" s="296" t="n"/>
      <c r="H243" s="297">
        <f>IFERROR(VLOOKUP($C243,$C$5:$H$18,6,0)+SUMIF($C$19:$C243,$C243,$F$19:$F243)-SUMIF($C$19:$C243,$C243,$G$19:$G243),"")</f>
        <v/>
      </c>
      <c r="I243" s="296" t="n"/>
      <c r="J243" s="252" t="n"/>
      <c r="K243" s="252" t="n"/>
      <c r="L243" s="298" t="n"/>
      <c r="M243" s="254">
        <f>IF($B243="","",--TEXT($B243,"yyyymm"))</f>
        <v/>
      </c>
      <c r="N243" s="0" t="n"/>
      <c r="O243" s="0" t="n"/>
      <c r="P243" s="0" t="n"/>
      <c r="Q243" s="0" t="n"/>
      <c r="R243" s="0" t="n"/>
      <c r="S243" s="0" t="n"/>
      <c r="T243" s="0" t="n"/>
      <c r="U243" s="0" t="n"/>
      <c r="V243" s="0" t="n"/>
      <c r="W243" s="0" t="n"/>
      <c r="X243" s="42" t="n"/>
      <c r="Y243" s="42" t="n"/>
      <c r="Z243" s="42" t="n"/>
    </row>
    <row r="244" ht="23" customFormat="1" customHeight="1" s="204">
      <c r="A244" s="227">
        <f>IF(B244="","",COUNTA($B$5:B244))</f>
        <v/>
      </c>
      <c r="B244" s="294" t="n"/>
      <c r="C244" s="247" t="n"/>
      <c r="D244" s="248" t="n"/>
      <c r="E244" s="295" t="n"/>
      <c r="F244" s="296" t="n"/>
      <c r="G244" s="296" t="n"/>
      <c r="H244" s="297">
        <f>IFERROR(VLOOKUP($C244,$C$5:$H$18,6,0)+SUMIF($C$19:$C244,$C244,$F$19:$F244)-SUMIF($C$19:$C244,$C244,$G$19:$G244),"")</f>
        <v/>
      </c>
      <c r="I244" s="296" t="n"/>
      <c r="J244" s="252" t="n"/>
      <c r="K244" s="252" t="n"/>
      <c r="L244" s="298" t="n"/>
      <c r="M244" s="254">
        <f>IF($B244="","",--TEXT($B244,"yyyymm"))</f>
        <v/>
      </c>
      <c r="N244" s="0" t="n"/>
      <c r="O244" s="0" t="n"/>
      <c r="P244" s="0" t="n"/>
      <c r="Q244" s="0" t="n"/>
      <c r="R244" s="0" t="n"/>
      <c r="S244" s="0" t="n"/>
      <c r="T244" s="0" t="n"/>
      <c r="U244" s="0" t="n"/>
      <c r="V244" s="0" t="n"/>
      <c r="W244" s="0" t="n"/>
      <c r="X244" s="42" t="n"/>
      <c r="Y244" s="42" t="n"/>
      <c r="Z244" s="42" t="n"/>
    </row>
    <row r="245" ht="23" customFormat="1" customHeight="1" s="204">
      <c r="A245" s="227">
        <f>IF(B245="","",COUNTA($B$5:B245))</f>
        <v/>
      </c>
      <c r="B245" s="294" t="n"/>
      <c r="C245" s="247" t="n"/>
      <c r="D245" s="248" t="n"/>
      <c r="E245" s="295" t="n"/>
      <c r="F245" s="296" t="n"/>
      <c r="G245" s="296" t="n"/>
      <c r="H245" s="297">
        <f>IFERROR(VLOOKUP($C245,$C$5:$H$18,6,0)+SUMIF($C$19:$C245,$C245,$F$19:$F245)-SUMIF($C$19:$C245,$C245,$G$19:$G245),"")</f>
        <v/>
      </c>
      <c r="I245" s="296" t="n"/>
      <c r="J245" s="252" t="n"/>
      <c r="K245" s="252" t="n"/>
      <c r="L245" s="298" t="n"/>
      <c r="M245" s="254">
        <f>IF($B245="","",--TEXT($B245,"yyyymm"))</f>
        <v/>
      </c>
      <c r="N245" s="0" t="n"/>
      <c r="O245" s="0" t="n"/>
      <c r="P245" s="0" t="n"/>
      <c r="Q245" s="0" t="n"/>
      <c r="R245" s="0" t="n"/>
      <c r="S245" s="0" t="n"/>
      <c r="T245" s="0" t="n"/>
      <c r="U245" s="0" t="n"/>
      <c r="V245" s="0" t="n"/>
      <c r="W245" s="0" t="n"/>
      <c r="X245" s="42" t="n"/>
      <c r="Y245" s="42" t="n"/>
      <c r="Z245" s="42" t="n"/>
    </row>
    <row r="246" ht="23" customFormat="1" customHeight="1" s="204">
      <c r="A246" s="227">
        <f>IF(B246="","",COUNTA($B$5:B246))</f>
        <v/>
      </c>
      <c r="B246" s="294" t="n"/>
      <c r="C246" s="247" t="n"/>
      <c r="D246" s="248" t="n"/>
      <c r="E246" s="295" t="n"/>
      <c r="F246" s="296" t="n"/>
      <c r="G246" s="296" t="n"/>
      <c r="H246" s="297">
        <f>IFERROR(VLOOKUP($C246,$C$5:$H$18,6,0)+SUMIF($C$19:$C246,$C246,$F$19:$F246)-SUMIF($C$19:$C246,$C246,$G$19:$G246),"")</f>
        <v/>
      </c>
      <c r="I246" s="296" t="n"/>
      <c r="J246" s="252" t="n"/>
      <c r="K246" s="252" t="n"/>
      <c r="L246" s="298" t="n"/>
      <c r="M246" s="254">
        <f>IF($B246="","",--TEXT($B246,"yyyymm"))</f>
        <v/>
      </c>
      <c r="N246" s="0" t="n"/>
      <c r="O246" s="0" t="n"/>
      <c r="P246" s="0" t="n"/>
      <c r="Q246" s="0" t="n"/>
      <c r="R246" s="0" t="n"/>
      <c r="S246" s="0" t="n"/>
      <c r="T246" s="0" t="n"/>
      <c r="U246" s="0" t="n"/>
      <c r="V246" s="0" t="n"/>
      <c r="W246" s="0" t="n"/>
      <c r="X246" s="42" t="n"/>
      <c r="Y246" s="42" t="n"/>
      <c r="Z246" s="42" t="n"/>
    </row>
    <row r="247" ht="23" customFormat="1" customHeight="1" s="204">
      <c r="A247" s="227">
        <f>IF(B247="","",COUNTA($B$5:B247))</f>
        <v/>
      </c>
      <c r="B247" s="294" t="n"/>
      <c r="C247" s="247" t="n"/>
      <c r="D247" s="248" t="n"/>
      <c r="E247" s="295" t="n"/>
      <c r="F247" s="296" t="n"/>
      <c r="G247" s="296" t="n"/>
      <c r="H247" s="297">
        <f>IFERROR(VLOOKUP($C247,$C$5:$H$18,6,0)+SUMIF($C$19:$C247,$C247,$F$19:$F247)-SUMIF($C$19:$C247,$C247,$G$19:$G247),"")</f>
        <v/>
      </c>
      <c r="I247" s="296" t="n"/>
      <c r="J247" s="252" t="n"/>
      <c r="K247" s="252" t="n"/>
      <c r="L247" s="298" t="n"/>
      <c r="M247" s="254">
        <f>IF($B247="","",--TEXT($B247,"yyyymm"))</f>
        <v/>
      </c>
      <c r="N247" s="0" t="n"/>
      <c r="O247" s="0" t="n"/>
      <c r="P247" s="0" t="n"/>
      <c r="Q247" s="0" t="n"/>
      <c r="R247" s="0" t="n"/>
      <c r="S247" s="0" t="n"/>
      <c r="T247" s="0" t="n"/>
      <c r="U247" s="0" t="n"/>
      <c r="V247" s="0" t="n"/>
      <c r="W247" s="0" t="n"/>
      <c r="X247" s="42" t="n"/>
      <c r="Y247" s="42" t="n"/>
      <c r="Z247" s="42" t="n"/>
    </row>
    <row r="248" ht="23" customFormat="1" customHeight="1" s="204">
      <c r="A248" s="227">
        <f>IF(B248="","",COUNTA($B$5:B248))</f>
        <v/>
      </c>
      <c r="B248" s="294" t="n"/>
      <c r="C248" s="247" t="n"/>
      <c r="D248" s="248" t="n"/>
      <c r="E248" s="295" t="n"/>
      <c r="F248" s="296" t="n"/>
      <c r="G248" s="296" t="n"/>
      <c r="H248" s="297">
        <f>IFERROR(VLOOKUP($C248,$C$5:$H$18,6,0)+SUMIF($C$19:$C248,$C248,$F$19:$F248)-SUMIF($C$19:$C248,$C248,$G$19:$G248),"")</f>
        <v/>
      </c>
      <c r="I248" s="296" t="n"/>
      <c r="J248" s="252" t="n"/>
      <c r="K248" s="252" t="n"/>
      <c r="L248" s="298" t="n"/>
      <c r="M248" s="254">
        <f>IF($B248="","",--TEXT($B248,"yyyymm"))</f>
        <v/>
      </c>
      <c r="N248" s="0" t="n"/>
      <c r="O248" s="0" t="n"/>
      <c r="P248" s="0" t="n"/>
      <c r="Q248" s="0" t="n"/>
      <c r="R248" s="0" t="n"/>
      <c r="S248" s="0" t="n"/>
      <c r="T248" s="0" t="n"/>
      <c r="U248" s="0" t="n"/>
      <c r="V248" s="0" t="n"/>
      <c r="W248" s="0" t="n"/>
      <c r="X248" s="42" t="n"/>
      <c r="Y248" s="42" t="n"/>
      <c r="Z248" s="42" t="n"/>
    </row>
    <row r="249" ht="23" customFormat="1" customHeight="1" s="204">
      <c r="A249" s="227">
        <f>IF(B249="","",COUNTA($B$5:B249))</f>
        <v/>
      </c>
      <c r="B249" s="294" t="n"/>
      <c r="C249" s="247" t="n"/>
      <c r="D249" s="248" t="n"/>
      <c r="E249" s="295" t="n"/>
      <c r="F249" s="296" t="n"/>
      <c r="G249" s="296" t="n"/>
      <c r="H249" s="297">
        <f>IFERROR(VLOOKUP($C249,$C$5:$H$18,6,0)+SUMIF($C$19:$C249,$C249,$F$19:$F249)-SUMIF($C$19:$C249,$C249,$G$19:$G249),"")</f>
        <v/>
      </c>
      <c r="I249" s="296" t="n"/>
      <c r="J249" s="252" t="n"/>
      <c r="K249" s="252" t="n"/>
      <c r="L249" s="298" t="n"/>
      <c r="M249" s="254">
        <f>IF($B249="","",--TEXT($B249,"yyyymm"))</f>
        <v/>
      </c>
      <c r="N249" s="0" t="n"/>
      <c r="O249" s="0" t="n"/>
      <c r="P249" s="0" t="n"/>
      <c r="Q249" s="0" t="n"/>
      <c r="R249" s="0" t="n"/>
      <c r="S249" s="0" t="n"/>
      <c r="T249" s="0" t="n"/>
      <c r="U249" s="0" t="n"/>
      <c r="V249" s="0" t="n"/>
      <c r="W249" s="0" t="n"/>
      <c r="X249" s="42" t="n"/>
      <c r="Y249" s="42" t="n"/>
      <c r="Z249" s="42" t="n"/>
    </row>
    <row r="250" ht="23" customFormat="1" customHeight="1" s="204">
      <c r="A250" s="255">
        <f>IF(B250="","",COUNTA($B$5:B250))</f>
        <v/>
      </c>
      <c r="B250" s="294" t="n"/>
      <c r="C250" s="247" t="n"/>
      <c r="D250" s="248" t="n"/>
      <c r="E250" s="295" t="n"/>
      <c r="F250" s="296" t="n"/>
      <c r="G250" s="296" t="n"/>
      <c r="H250" s="297">
        <f>IFERROR(VLOOKUP($C250,$C$5:$H$18,6,0)+SUMIF($C$19:$C250,$C250,$F$19:$F250)-SUMIF($C$19:$C250,$C250,$G$19:$G250),"")</f>
        <v/>
      </c>
      <c r="I250" s="296" t="n"/>
      <c r="J250" s="252" t="n"/>
      <c r="K250" s="252" t="n"/>
      <c r="L250" s="298" t="n"/>
      <c r="M250" s="254">
        <f>IF($B250="","",--TEXT($B250,"yyyymm"))</f>
        <v/>
      </c>
      <c r="N250" s="0" t="n"/>
      <c r="O250" s="0" t="n"/>
      <c r="P250" s="0" t="n"/>
      <c r="Q250" s="0" t="n"/>
      <c r="R250" s="0" t="n"/>
      <c r="S250" s="0" t="n"/>
      <c r="T250" s="0" t="n"/>
      <c r="U250" s="0" t="n"/>
      <c r="V250" s="0" t="n"/>
      <c r="W250" s="0" t="n"/>
      <c r="X250" s="42" t="n"/>
      <c r="Y250" s="42" t="n"/>
      <c r="Z250" s="42" t="n"/>
    </row>
    <row r="251" ht="23" customFormat="1" customHeight="1" s="204">
      <c r="A251" s="255">
        <f>IF(B251="","",COUNTA($B$5:B251))</f>
        <v/>
      </c>
      <c r="B251" s="294" t="n"/>
      <c r="C251" s="247" t="n"/>
      <c r="D251" s="248" t="n"/>
      <c r="E251" s="295" t="n"/>
      <c r="F251" s="296" t="n"/>
      <c r="G251" s="296" t="n"/>
      <c r="H251" s="297">
        <f>IFERROR(VLOOKUP($C251,$C$5:$H$18,6,0)+SUMIF($C$19:$C251,$C251,$F$19:$F251)-SUMIF($C$19:$C251,$C251,$G$19:$G251),"")</f>
        <v/>
      </c>
      <c r="I251" s="296" t="n"/>
      <c r="J251" s="252" t="n"/>
      <c r="K251" s="252" t="n"/>
      <c r="L251" s="298" t="n"/>
      <c r="M251" s="254">
        <f>IF($B251="","",--TEXT($B251,"yyyymm"))</f>
        <v/>
      </c>
      <c r="N251" s="0" t="n"/>
      <c r="O251" s="0" t="n"/>
      <c r="P251" s="0" t="n"/>
      <c r="Q251" s="0" t="n"/>
      <c r="R251" s="0" t="n"/>
      <c r="S251" s="0" t="n"/>
      <c r="T251" s="0" t="n"/>
      <c r="U251" s="0" t="n"/>
      <c r="V251" s="0" t="n"/>
      <c r="W251" s="0" t="n"/>
      <c r="X251" s="42" t="n"/>
      <c r="Y251" s="42" t="n"/>
      <c r="Z251" s="42" t="n"/>
    </row>
    <row r="252" ht="23" customFormat="1" customHeight="1" s="204">
      <c r="A252" s="255">
        <f>IF(B252="","",COUNTA($B$5:B252))</f>
        <v/>
      </c>
      <c r="B252" s="294" t="n"/>
      <c r="C252" s="247" t="n"/>
      <c r="D252" s="248" t="n"/>
      <c r="E252" s="295" t="n"/>
      <c r="F252" s="296" t="n"/>
      <c r="G252" s="296" t="n"/>
      <c r="H252" s="297">
        <f>IFERROR(VLOOKUP($C252,$C$5:$H$18,6,0)+SUMIF($C$19:$C252,$C252,$F$19:$F252)-SUMIF($C$19:$C252,$C252,$G$19:$G252),"")</f>
        <v/>
      </c>
      <c r="I252" s="296" t="n"/>
      <c r="J252" s="252" t="n"/>
      <c r="K252" s="252" t="n"/>
      <c r="L252" s="298" t="n"/>
      <c r="M252" s="254">
        <f>IF($B252="","",--TEXT($B252,"yyyymm"))</f>
        <v/>
      </c>
      <c r="N252" s="0" t="n"/>
      <c r="O252" s="0" t="n"/>
      <c r="P252" s="0" t="n"/>
      <c r="Q252" s="0" t="n"/>
      <c r="R252" s="0" t="n"/>
      <c r="S252" s="0" t="n"/>
      <c r="T252" s="0" t="n"/>
      <c r="U252" s="0" t="n"/>
      <c r="V252" s="0" t="n"/>
      <c r="W252" s="0" t="n"/>
      <c r="X252" s="42" t="n"/>
      <c r="Y252" s="42" t="n"/>
      <c r="Z252" s="42" t="n"/>
    </row>
    <row r="253" ht="23" customFormat="1" customHeight="1" s="204">
      <c r="A253" s="255">
        <f>IF(B253="","",COUNTA($B$5:B253))</f>
        <v/>
      </c>
      <c r="B253" s="294" t="n"/>
      <c r="C253" s="247" t="n"/>
      <c r="D253" s="248" t="n"/>
      <c r="E253" s="295" t="n"/>
      <c r="F253" s="296" t="n"/>
      <c r="G253" s="296" t="n"/>
      <c r="H253" s="297">
        <f>IFERROR(VLOOKUP($C253,$C$5:$H$18,6,0)+SUMIF($C$19:$C253,$C253,$F$19:$F253)-SUMIF($C$19:$C253,$C253,$G$19:$G253),"")</f>
        <v/>
      </c>
      <c r="I253" s="296" t="n"/>
      <c r="J253" s="252" t="n"/>
      <c r="K253" s="252" t="n"/>
      <c r="L253" s="298" t="n"/>
      <c r="M253" s="254">
        <f>IF($B253="","",--TEXT($B253,"yyyymm"))</f>
        <v/>
      </c>
      <c r="N253" s="0" t="n"/>
      <c r="O253" s="0" t="n"/>
      <c r="P253" s="0" t="n"/>
      <c r="Q253" s="0" t="n"/>
      <c r="R253" s="0" t="n"/>
      <c r="S253" s="0" t="n"/>
      <c r="T253" s="0" t="n"/>
      <c r="U253" s="0" t="n"/>
      <c r="V253" s="0" t="n"/>
      <c r="W253" s="0" t="n"/>
      <c r="X253" s="42" t="n"/>
      <c r="Y253" s="42" t="n"/>
      <c r="Z253" s="42" t="n"/>
    </row>
    <row r="254" ht="23" customFormat="1" customHeight="1" s="204">
      <c r="A254" s="255">
        <f>IF(B254="","",COUNTA($B$5:B254))</f>
        <v/>
      </c>
      <c r="B254" s="294" t="n"/>
      <c r="C254" s="247" t="n"/>
      <c r="D254" s="248" t="n"/>
      <c r="E254" s="295" t="n"/>
      <c r="F254" s="296" t="n"/>
      <c r="G254" s="296" t="n"/>
      <c r="H254" s="297">
        <f>IFERROR(VLOOKUP($C254,$C$5:$H$18,6,0)+SUMIF($C$19:$C254,$C254,$F$19:$F254)-SUMIF($C$19:$C254,$C254,$G$19:$G254),"")</f>
        <v/>
      </c>
      <c r="I254" s="296" t="n"/>
      <c r="J254" s="252" t="n"/>
      <c r="K254" s="252" t="n"/>
      <c r="L254" s="298" t="n"/>
      <c r="M254" s="254">
        <f>IF($B254="","",--TEXT($B254,"yyyymm"))</f>
        <v/>
      </c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42" t="n"/>
      <c r="Y254" s="42" t="n"/>
      <c r="Z254" s="42" t="n"/>
    </row>
    <row r="255" ht="23" customFormat="1" customHeight="1" s="204">
      <c r="A255" s="255">
        <f>IF(B255="","",COUNTA($B$5:B255))</f>
        <v/>
      </c>
      <c r="B255" s="294" t="n"/>
      <c r="C255" s="247" t="n"/>
      <c r="D255" s="248" t="n"/>
      <c r="E255" s="295" t="n"/>
      <c r="F255" s="296" t="n"/>
      <c r="G255" s="296" t="n"/>
      <c r="H255" s="297">
        <f>IFERROR(VLOOKUP($C255,$C$5:$H$18,6,0)+SUMIF($C$19:$C255,$C255,$F$19:$F255)-SUMIF($C$19:$C255,$C255,$G$19:$G255),"")</f>
        <v/>
      </c>
      <c r="I255" s="296" t="n"/>
      <c r="J255" s="252" t="n"/>
      <c r="K255" s="252" t="n"/>
      <c r="L255" s="298" t="n"/>
      <c r="M255" s="254">
        <f>IF($B255="","",--TEXT($B255,"yyyymm"))</f>
        <v/>
      </c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42" t="n"/>
      <c r="Y255" s="42" t="n"/>
      <c r="Z255" s="42" t="n"/>
    </row>
    <row r="256" ht="23" customFormat="1" customHeight="1" s="204">
      <c r="A256" s="255">
        <f>IF(B256="","",COUNTA($B$5:B256))</f>
        <v/>
      </c>
      <c r="B256" s="294" t="n"/>
      <c r="C256" s="247" t="n"/>
      <c r="D256" s="248" t="n"/>
      <c r="E256" s="295" t="n"/>
      <c r="F256" s="296" t="n"/>
      <c r="G256" s="296" t="n"/>
      <c r="H256" s="297">
        <f>IFERROR(VLOOKUP($C256,$C$5:$H$18,6,0)+SUMIF($C$19:$C256,$C256,$F$19:$F256)-SUMIF($C$19:$C256,$C256,$G$19:$G256),"")</f>
        <v/>
      </c>
      <c r="I256" s="296" t="n"/>
      <c r="J256" s="252" t="n"/>
      <c r="K256" s="252" t="n"/>
      <c r="L256" s="298" t="n"/>
      <c r="M256" s="254">
        <f>IF($B256="","",--TEXT($B256,"yyyymm"))</f>
        <v/>
      </c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42" t="n"/>
      <c r="Y256" s="42" t="n"/>
      <c r="Z256" s="42" t="n"/>
    </row>
    <row r="257" ht="23" customFormat="1" customHeight="1" s="204">
      <c r="A257" s="255">
        <f>IF(B257="","",COUNTA($B$5:B257))</f>
        <v/>
      </c>
      <c r="B257" s="294" t="n"/>
      <c r="C257" s="247" t="n"/>
      <c r="D257" s="248" t="n"/>
      <c r="E257" s="295" t="n"/>
      <c r="F257" s="296" t="n"/>
      <c r="G257" s="296" t="n"/>
      <c r="H257" s="297">
        <f>IFERROR(VLOOKUP($C257,$C$5:$H$18,6,0)+SUMIF($C$19:$C257,$C257,$F$19:$F257)-SUMIF($C$19:$C257,$C257,$G$19:$G257),"")</f>
        <v/>
      </c>
      <c r="I257" s="296" t="n"/>
      <c r="J257" s="252" t="n"/>
      <c r="K257" s="252" t="n"/>
      <c r="L257" s="298" t="n"/>
      <c r="M257" s="254">
        <f>IF($B257="","",--TEXT($B257,"yyyymm"))</f>
        <v/>
      </c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42" t="n"/>
      <c r="Y257" s="42" t="n"/>
      <c r="Z257" s="42" t="n"/>
    </row>
    <row r="258" ht="23" customFormat="1" customHeight="1" s="204">
      <c r="A258" s="255">
        <f>IF(B258="","",COUNTA($B$5:B258))</f>
        <v/>
      </c>
      <c r="B258" s="294" t="n"/>
      <c r="C258" s="247" t="n"/>
      <c r="D258" s="248" t="n"/>
      <c r="E258" s="295" t="n"/>
      <c r="F258" s="296" t="n"/>
      <c r="G258" s="296" t="n"/>
      <c r="H258" s="297">
        <f>IFERROR(VLOOKUP($C258,$C$5:$H$18,6,0)+SUMIF($C$19:$C258,$C258,$F$19:$F258)-SUMIF($C$19:$C258,$C258,$G$19:$G258),"")</f>
        <v/>
      </c>
      <c r="I258" s="296" t="n"/>
      <c r="J258" s="252" t="n"/>
      <c r="K258" s="252" t="n"/>
      <c r="L258" s="298" t="n"/>
      <c r="M258" s="254">
        <f>IF($B258="","",--TEXT($B258,"yyyymm"))</f>
        <v/>
      </c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42" t="n"/>
      <c r="Y258" s="42" t="n"/>
      <c r="Z258" s="42" t="n"/>
    </row>
    <row r="259" ht="23" customFormat="1" customHeight="1" s="204">
      <c r="A259" s="255">
        <f>IF(B259="","",COUNTA($B$5:B259))</f>
        <v/>
      </c>
      <c r="B259" s="294" t="n"/>
      <c r="C259" s="247" t="n"/>
      <c r="D259" s="248" t="n"/>
      <c r="E259" s="295" t="n"/>
      <c r="F259" s="296" t="n"/>
      <c r="G259" s="296" t="n"/>
      <c r="H259" s="297">
        <f>IFERROR(VLOOKUP($C259,$C$5:$H$18,6,0)+SUMIF($C$19:$C259,$C259,$F$19:$F259)-SUMIF($C$19:$C259,$C259,$G$19:$G259),"")</f>
        <v/>
      </c>
      <c r="I259" s="296" t="n"/>
      <c r="J259" s="252" t="n"/>
      <c r="K259" s="252" t="n"/>
      <c r="L259" s="298" t="n"/>
      <c r="M259" s="254">
        <f>IF($B259="","",--TEXT($B259,"yyyymm"))</f>
        <v/>
      </c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42" t="n"/>
      <c r="Y259" s="42" t="n"/>
      <c r="Z259" s="42" t="n"/>
    </row>
    <row r="260" ht="23" customFormat="1" customHeight="1" s="204">
      <c r="A260" s="255">
        <f>IF(B260="","",COUNTA($B$5:B260))</f>
        <v/>
      </c>
      <c r="B260" s="294" t="n"/>
      <c r="C260" s="247" t="n"/>
      <c r="D260" s="248" t="n"/>
      <c r="E260" s="295" t="n"/>
      <c r="F260" s="296" t="n"/>
      <c r="G260" s="296" t="n"/>
      <c r="H260" s="297">
        <f>IFERROR(VLOOKUP($C260,$C$5:$H$18,6,0)+SUMIF($C$19:$C260,$C260,$F$19:$F260)-SUMIF($C$19:$C260,$C260,$G$19:$G260),"")</f>
        <v/>
      </c>
      <c r="I260" s="296" t="n"/>
      <c r="J260" s="252" t="n"/>
      <c r="K260" s="252" t="n"/>
      <c r="L260" s="298" t="n"/>
      <c r="M260" s="254">
        <f>IF($B260="","",--TEXT($B260,"yyyymm"))</f>
        <v/>
      </c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42" t="n"/>
      <c r="Y260" s="42" t="n"/>
      <c r="Z260" s="42" t="n"/>
    </row>
    <row r="261" ht="23" customFormat="1" customHeight="1" s="204">
      <c r="A261" s="255">
        <f>IF(B261="","",COUNTA($B$5:B261))</f>
        <v/>
      </c>
      <c r="B261" s="294" t="n"/>
      <c r="C261" s="247" t="n"/>
      <c r="D261" s="248" t="n"/>
      <c r="E261" s="295" t="n"/>
      <c r="F261" s="296" t="n"/>
      <c r="G261" s="296" t="n"/>
      <c r="H261" s="297">
        <f>IFERROR(VLOOKUP($C261,$C$5:$H$18,6,0)+SUMIF($C$19:$C261,$C261,$F$19:$F261)-SUMIF($C$19:$C261,$C261,$G$19:$G261),"")</f>
        <v/>
      </c>
      <c r="I261" s="296" t="n"/>
      <c r="J261" s="252" t="n"/>
      <c r="K261" s="252" t="n"/>
      <c r="L261" s="298" t="n"/>
      <c r="M261" s="254">
        <f>IF($B261="","",--TEXT($B261,"yyyymm"))</f>
        <v/>
      </c>
      <c r="N261" s="0" t="n"/>
      <c r="O261" s="0" t="n"/>
      <c r="P261" s="0" t="n"/>
      <c r="Q261" s="0" t="n"/>
      <c r="R261" s="0" t="n"/>
      <c r="S261" s="0" t="n"/>
      <c r="T261" s="0" t="n"/>
      <c r="U261" s="0" t="n"/>
      <c r="V261" s="0" t="n"/>
      <c r="W261" s="0" t="n"/>
      <c r="X261" s="42" t="n"/>
      <c r="Y261" s="42" t="n"/>
      <c r="Z261" s="42" t="n"/>
    </row>
    <row r="262" ht="23" customFormat="1" customHeight="1" s="204">
      <c r="A262" s="255">
        <f>IF(B262="","",COUNTA($B$5:B262))</f>
        <v/>
      </c>
      <c r="B262" s="294" t="n"/>
      <c r="C262" s="247" t="n"/>
      <c r="D262" s="248" t="n"/>
      <c r="E262" s="295" t="n"/>
      <c r="F262" s="296" t="n"/>
      <c r="G262" s="296" t="n"/>
      <c r="H262" s="297">
        <f>IFERROR(VLOOKUP($C262,$C$5:$H$18,6,0)+SUMIF($C$19:$C262,$C262,$F$19:$F262)-SUMIF($C$19:$C262,$C262,$G$19:$G262),"")</f>
        <v/>
      </c>
      <c r="I262" s="296" t="n"/>
      <c r="J262" s="252" t="n"/>
      <c r="K262" s="252" t="n"/>
      <c r="L262" s="298" t="n"/>
      <c r="M262" s="254">
        <f>IF($B262="","",--TEXT($B262,"yyyymm"))</f>
        <v/>
      </c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42" t="n"/>
      <c r="Y262" s="42" t="n"/>
      <c r="Z262" s="42" t="n"/>
    </row>
    <row r="263" ht="23" customFormat="1" customHeight="1" s="204">
      <c r="A263" s="255">
        <f>IF(B263="","",COUNTA($B$5:B263))</f>
        <v/>
      </c>
      <c r="B263" s="294" t="n"/>
      <c r="C263" s="247" t="n"/>
      <c r="D263" s="248" t="n"/>
      <c r="E263" s="295" t="n"/>
      <c r="F263" s="296" t="n"/>
      <c r="G263" s="296" t="n"/>
      <c r="H263" s="297">
        <f>IFERROR(VLOOKUP($C263,$C$5:$H$18,6,0)+SUMIF($C$19:$C263,$C263,$F$19:$F263)-SUMIF($C$19:$C263,$C263,$G$19:$G263),"")</f>
        <v/>
      </c>
      <c r="I263" s="296" t="n"/>
      <c r="J263" s="252" t="n"/>
      <c r="K263" s="252" t="n"/>
      <c r="L263" s="298" t="n"/>
      <c r="M263" s="254">
        <f>IF($B263="","",--TEXT($B263,"yyyymm"))</f>
        <v/>
      </c>
      <c r="N263" s="0" t="n"/>
      <c r="O263" s="0" t="n"/>
      <c r="P263" s="0" t="n"/>
      <c r="Q263" s="0" t="n"/>
      <c r="R263" s="0" t="n"/>
      <c r="S263" s="0" t="n"/>
      <c r="T263" s="0" t="n"/>
      <c r="U263" s="0" t="n"/>
      <c r="V263" s="0" t="n"/>
      <c r="W263" s="0" t="n"/>
      <c r="X263" s="42" t="n"/>
      <c r="Y263" s="42" t="n"/>
      <c r="Z263" s="42" t="n"/>
    </row>
    <row r="264" ht="23" customFormat="1" customHeight="1" s="204">
      <c r="A264" s="255">
        <f>IF(B264="","",COUNTA($B$5:B264))</f>
        <v/>
      </c>
      <c r="B264" s="294" t="n"/>
      <c r="C264" s="247" t="n"/>
      <c r="D264" s="248" t="n"/>
      <c r="E264" s="295" t="n"/>
      <c r="F264" s="296" t="n"/>
      <c r="G264" s="296" t="n"/>
      <c r="H264" s="297">
        <f>IFERROR(VLOOKUP($C264,$C$5:$H$18,6,0)+SUMIF($C$19:$C264,$C264,$F$19:$F264)-SUMIF($C$19:$C264,$C264,$G$19:$G264),"")</f>
        <v/>
      </c>
      <c r="I264" s="296" t="n"/>
      <c r="J264" s="252" t="n"/>
      <c r="K264" s="252" t="n"/>
      <c r="L264" s="298" t="n"/>
      <c r="M264" s="254">
        <f>IF($B264="","",--TEXT($B264,"yyyymm"))</f>
        <v/>
      </c>
      <c r="N264" s="0" t="n"/>
      <c r="O264" s="0" t="n"/>
      <c r="P264" s="0" t="n"/>
      <c r="Q264" s="0" t="n"/>
      <c r="R264" s="0" t="n"/>
      <c r="S264" s="0" t="n"/>
      <c r="T264" s="0" t="n"/>
      <c r="U264" s="0" t="n"/>
      <c r="V264" s="0" t="n"/>
      <c r="W264" s="0" t="n"/>
      <c r="X264" s="42" t="n"/>
      <c r="Y264" s="42" t="n"/>
      <c r="Z264" s="42" t="n"/>
    </row>
    <row r="265" ht="23" customFormat="1" customHeight="1" s="204">
      <c r="A265" s="255">
        <f>IF(B265="","",COUNTA($B$5:B265))</f>
        <v/>
      </c>
      <c r="B265" s="294" t="n"/>
      <c r="C265" s="247" t="n"/>
      <c r="D265" s="248" t="n"/>
      <c r="E265" s="295" t="n"/>
      <c r="F265" s="296" t="n"/>
      <c r="G265" s="296" t="n"/>
      <c r="H265" s="297">
        <f>IFERROR(VLOOKUP($C265,$C$5:$H$18,6,0)+SUMIF($C$19:$C265,$C265,$F$19:$F265)-SUMIF($C$19:$C265,$C265,$G$19:$G265),"")</f>
        <v/>
      </c>
      <c r="I265" s="296" t="n"/>
      <c r="J265" s="252" t="n"/>
      <c r="K265" s="252" t="n"/>
      <c r="L265" s="298" t="n"/>
      <c r="M265" s="254">
        <f>IF($B265="","",--TEXT($B265,"yyyymm"))</f>
        <v/>
      </c>
      <c r="N265" s="0" t="n"/>
      <c r="O265" s="0" t="n"/>
      <c r="P265" s="0" t="n"/>
      <c r="Q265" s="0" t="n"/>
      <c r="R265" s="0" t="n"/>
      <c r="S265" s="0" t="n"/>
      <c r="T265" s="0" t="n"/>
      <c r="U265" s="0" t="n"/>
      <c r="V265" s="0" t="n"/>
      <c r="W265" s="0" t="n"/>
      <c r="X265" s="42" t="n"/>
      <c r="Y265" s="42" t="n"/>
      <c r="Z265" s="42" t="n"/>
    </row>
    <row r="266" ht="23" customFormat="1" customHeight="1" s="204">
      <c r="A266" s="255">
        <f>IF(B266="","",COUNTA($B$5:B266))</f>
        <v/>
      </c>
      <c r="B266" s="294" t="n"/>
      <c r="C266" s="247" t="n"/>
      <c r="D266" s="248" t="n"/>
      <c r="E266" s="295" t="n"/>
      <c r="F266" s="296" t="n"/>
      <c r="G266" s="296" t="n"/>
      <c r="H266" s="297">
        <f>IFERROR(VLOOKUP($C266,$C$5:$H$18,6,0)+SUMIF($C$19:$C266,$C266,$F$19:$F266)-SUMIF($C$19:$C266,$C266,$G$19:$G266),"")</f>
        <v/>
      </c>
      <c r="I266" s="296" t="n"/>
      <c r="J266" s="252" t="n"/>
      <c r="K266" s="252" t="n"/>
      <c r="L266" s="298" t="n"/>
      <c r="M266" s="254">
        <f>IF($B266="","",--TEXT($B266,"yyyymm"))</f>
        <v/>
      </c>
      <c r="N266" s="0" t="n"/>
      <c r="O266" s="0" t="n"/>
      <c r="P266" s="0" t="n"/>
      <c r="Q266" s="0" t="n"/>
      <c r="R266" s="0" t="n"/>
      <c r="S266" s="0" t="n"/>
      <c r="T266" s="0" t="n"/>
      <c r="U266" s="0" t="n"/>
      <c r="V266" s="0" t="n"/>
      <c r="W266" s="0" t="n"/>
      <c r="X266" s="42" t="n"/>
      <c r="Y266" s="42" t="n"/>
      <c r="Z266" s="42" t="n"/>
    </row>
    <row r="267" ht="23" customFormat="1" customHeight="1" s="204">
      <c r="A267" s="255">
        <f>IF(B267="","",COUNTA($B$5:B267))</f>
        <v/>
      </c>
      <c r="B267" s="294" t="n"/>
      <c r="C267" s="247" t="n"/>
      <c r="D267" s="248" t="n"/>
      <c r="E267" s="295" t="n"/>
      <c r="F267" s="296" t="n"/>
      <c r="G267" s="296" t="n"/>
      <c r="H267" s="297">
        <f>IFERROR(VLOOKUP($C267,$C$5:$H$18,6,0)+SUMIF($C$19:$C267,$C267,$F$19:$F267)-SUMIF($C$19:$C267,$C267,$G$19:$G267),"")</f>
        <v/>
      </c>
      <c r="I267" s="296" t="n"/>
      <c r="J267" s="252" t="n"/>
      <c r="K267" s="252" t="n"/>
      <c r="L267" s="298" t="n"/>
      <c r="M267" s="254">
        <f>IF($B267="","",--TEXT($B267,"yyyymm"))</f>
        <v/>
      </c>
      <c r="N267" s="0" t="n"/>
      <c r="O267" s="0" t="n"/>
      <c r="P267" s="0" t="n"/>
      <c r="Q267" s="0" t="n"/>
      <c r="R267" s="0" t="n"/>
      <c r="S267" s="0" t="n"/>
      <c r="T267" s="0" t="n"/>
      <c r="U267" s="0" t="n"/>
      <c r="V267" s="0" t="n"/>
      <c r="W267" s="0" t="n"/>
      <c r="X267" s="42" t="n"/>
      <c r="Y267" s="42" t="n"/>
      <c r="Z267" s="42" t="n"/>
    </row>
    <row r="268" ht="23" customFormat="1" customHeight="1" s="204">
      <c r="A268" s="255">
        <f>IF(B268="","",COUNTA($B$5:B268))</f>
        <v/>
      </c>
      <c r="B268" s="294" t="n"/>
      <c r="C268" s="247" t="n"/>
      <c r="D268" s="248" t="n"/>
      <c r="E268" s="295" t="n"/>
      <c r="F268" s="296" t="n"/>
      <c r="G268" s="296" t="n"/>
      <c r="H268" s="297">
        <f>IFERROR(VLOOKUP($C268,$C$5:$H$18,6,0)+SUMIF($C$19:$C268,$C268,$F$19:$F268)-SUMIF($C$19:$C268,$C268,$G$19:$G268),"")</f>
        <v/>
      </c>
      <c r="I268" s="296" t="n"/>
      <c r="J268" s="252" t="n"/>
      <c r="K268" s="252" t="n"/>
      <c r="L268" s="298" t="n"/>
      <c r="M268" s="254">
        <f>IF($B268="","",--TEXT($B268,"yyyymm"))</f>
        <v/>
      </c>
      <c r="N268" s="0" t="n"/>
      <c r="O268" s="0" t="n"/>
      <c r="P268" s="0" t="n"/>
      <c r="Q268" s="0" t="n"/>
      <c r="R268" s="0" t="n"/>
      <c r="S268" s="0" t="n"/>
      <c r="T268" s="0" t="n"/>
      <c r="U268" s="0" t="n"/>
      <c r="V268" s="0" t="n"/>
      <c r="W268" s="0" t="n"/>
      <c r="X268" s="42" t="n"/>
      <c r="Y268" s="42" t="n"/>
      <c r="Z268" s="42" t="n"/>
    </row>
    <row r="269" ht="23" customFormat="1" customHeight="1" s="204">
      <c r="A269" s="255">
        <f>IF(B269="","",COUNTA($B$5:B269))</f>
        <v/>
      </c>
      <c r="B269" s="294" t="n"/>
      <c r="C269" s="247" t="n"/>
      <c r="D269" s="248" t="n"/>
      <c r="E269" s="295" t="n"/>
      <c r="F269" s="296" t="n"/>
      <c r="G269" s="296" t="n"/>
      <c r="H269" s="297">
        <f>IFERROR(VLOOKUP($C269,$C$5:$H$18,6,0)+SUMIF($C$19:$C269,$C269,$F$19:$F269)-SUMIF($C$19:$C269,$C269,$G$19:$G269),"")</f>
        <v/>
      </c>
      <c r="I269" s="296" t="n"/>
      <c r="J269" s="252" t="n"/>
      <c r="K269" s="252" t="n"/>
      <c r="L269" s="298" t="n"/>
      <c r="M269" s="254">
        <f>IF($B269="","",--TEXT($B269,"yyyymm"))</f>
        <v/>
      </c>
      <c r="N269" s="0" t="n"/>
      <c r="O269" s="0" t="n"/>
      <c r="P269" s="0" t="n"/>
      <c r="Q269" s="0" t="n"/>
      <c r="R269" s="0" t="n"/>
      <c r="S269" s="0" t="n"/>
      <c r="T269" s="0" t="n"/>
      <c r="U269" s="0" t="n"/>
      <c r="V269" s="0" t="n"/>
      <c r="W269" s="0" t="n"/>
      <c r="X269" s="42" t="n"/>
      <c r="Y269" s="42" t="n"/>
      <c r="Z269" s="42" t="n"/>
    </row>
    <row r="270" ht="23" customFormat="1" customHeight="1" s="204">
      <c r="A270" s="255">
        <f>IF(B270="","",COUNTA($B$5:B270))</f>
        <v/>
      </c>
      <c r="B270" s="294" t="n"/>
      <c r="C270" s="247" t="n"/>
      <c r="D270" s="248" t="n"/>
      <c r="E270" s="295" t="n"/>
      <c r="F270" s="296" t="n"/>
      <c r="G270" s="296" t="n"/>
      <c r="H270" s="297">
        <f>IFERROR(VLOOKUP($C270,$C$5:$H$18,6,0)+SUMIF($C$19:$C270,$C270,$F$19:$F270)-SUMIF($C$19:$C270,$C270,$G$19:$G270),"")</f>
        <v/>
      </c>
      <c r="I270" s="296" t="n"/>
      <c r="J270" s="252" t="n"/>
      <c r="K270" s="252" t="n"/>
      <c r="L270" s="298" t="n"/>
      <c r="M270" s="254">
        <f>IF($B270="","",--TEXT($B270,"yyyymm"))</f>
        <v/>
      </c>
      <c r="N270" s="0" t="n"/>
      <c r="O270" s="0" t="n"/>
      <c r="P270" s="0" t="n"/>
      <c r="Q270" s="0" t="n"/>
      <c r="R270" s="0" t="n"/>
      <c r="S270" s="0" t="n"/>
      <c r="T270" s="0" t="n"/>
      <c r="U270" s="0" t="n"/>
      <c r="V270" s="0" t="n"/>
      <c r="W270" s="0" t="n"/>
      <c r="X270" s="42" t="n"/>
      <c r="Y270" s="42" t="n"/>
      <c r="Z270" s="42" t="n"/>
    </row>
    <row r="271" ht="23" customFormat="1" customHeight="1" s="204">
      <c r="A271" s="255">
        <f>IF(B271="","",COUNTA($B$5:B271))</f>
        <v/>
      </c>
      <c r="B271" s="294" t="n"/>
      <c r="C271" s="247" t="n"/>
      <c r="D271" s="248" t="n"/>
      <c r="E271" s="295" t="n"/>
      <c r="F271" s="296" t="n"/>
      <c r="G271" s="296" t="n"/>
      <c r="H271" s="297">
        <f>IFERROR(VLOOKUP($C271,$C$5:$H$18,6,0)+SUMIF($C$19:$C271,$C271,$F$19:$F271)-SUMIF($C$19:$C271,$C271,$G$19:$G271),"")</f>
        <v/>
      </c>
      <c r="I271" s="296" t="n"/>
      <c r="J271" s="252" t="n"/>
      <c r="K271" s="252" t="n"/>
      <c r="L271" s="298" t="n"/>
      <c r="M271" s="254">
        <f>IF($B271="","",--TEXT($B271,"yyyymm"))</f>
        <v/>
      </c>
      <c r="N271" s="0" t="n"/>
      <c r="O271" s="0" t="n"/>
      <c r="P271" s="0" t="n"/>
      <c r="Q271" s="0" t="n"/>
      <c r="R271" s="0" t="n"/>
      <c r="S271" s="0" t="n"/>
      <c r="T271" s="0" t="n"/>
      <c r="U271" s="0" t="n"/>
      <c r="V271" s="0" t="n"/>
      <c r="W271" s="0" t="n"/>
      <c r="X271" s="42" t="n"/>
      <c r="Y271" s="42" t="n"/>
      <c r="Z271" s="42" t="n"/>
    </row>
    <row r="272" ht="23" customFormat="1" customHeight="1" s="204">
      <c r="A272" s="255">
        <f>IF(B272="","",COUNTA($B$5:B272))</f>
        <v/>
      </c>
      <c r="B272" s="294" t="n"/>
      <c r="C272" s="247" t="n"/>
      <c r="D272" s="248" t="n"/>
      <c r="E272" s="295" t="n"/>
      <c r="F272" s="296" t="n"/>
      <c r="G272" s="296" t="n"/>
      <c r="H272" s="297">
        <f>IFERROR(VLOOKUP($C272,$C$5:$H$18,6,0)+SUMIF($C$19:$C272,$C272,$F$19:$F272)-SUMIF($C$19:$C272,$C272,$G$19:$G272),"")</f>
        <v/>
      </c>
      <c r="I272" s="296" t="n"/>
      <c r="J272" s="252" t="n"/>
      <c r="K272" s="252" t="n"/>
      <c r="L272" s="298" t="n"/>
      <c r="M272" s="254">
        <f>IF($B272="","",--TEXT($B272,"yyyymm"))</f>
        <v/>
      </c>
      <c r="N272" s="0" t="n"/>
      <c r="O272" s="0" t="n"/>
      <c r="P272" s="0" t="n"/>
      <c r="Q272" s="0" t="n"/>
      <c r="R272" s="0" t="n"/>
      <c r="S272" s="0" t="n"/>
      <c r="T272" s="0" t="n"/>
      <c r="U272" s="0" t="n"/>
      <c r="V272" s="0" t="n"/>
      <c r="W272" s="0" t="n"/>
      <c r="X272" s="42" t="n"/>
      <c r="Y272" s="42" t="n"/>
      <c r="Z272" s="42" t="n"/>
    </row>
    <row r="273" ht="23" customFormat="1" customHeight="1" s="204">
      <c r="A273" s="255">
        <f>IF(B273="","",COUNTA($B$5:B273))</f>
        <v/>
      </c>
      <c r="B273" s="294" t="n"/>
      <c r="C273" s="247" t="n"/>
      <c r="D273" s="248" t="n"/>
      <c r="E273" s="295" t="n"/>
      <c r="F273" s="296" t="n"/>
      <c r="G273" s="296" t="n"/>
      <c r="H273" s="297">
        <f>IFERROR(VLOOKUP($C273,$C$5:$H$18,6,0)+SUMIF($C$19:$C273,$C273,$F$19:$F273)-SUMIF($C$19:$C273,$C273,$G$19:$G273),"")</f>
        <v/>
      </c>
      <c r="I273" s="296" t="n"/>
      <c r="J273" s="252" t="n"/>
      <c r="K273" s="252" t="n"/>
      <c r="L273" s="298" t="n"/>
      <c r="M273" s="254">
        <f>IF($B273="","",--TEXT($B273,"yyyymm"))</f>
        <v/>
      </c>
      <c r="N273" s="0" t="n"/>
      <c r="O273" s="0" t="n"/>
      <c r="P273" s="0" t="n"/>
      <c r="Q273" s="0" t="n"/>
      <c r="R273" s="0" t="n"/>
      <c r="S273" s="0" t="n"/>
      <c r="T273" s="0" t="n"/>
      <c r="U273" s="0" t="n"/>
      <c r="V273" s="0" t="n"/>
      <c r="W273" s="0" t="n"/>
      <c r="X273" s="42" t="n"/>
      <c r="Y273" s="42" t="n"/>
      <c r="Z273" s="42" t="n"/>
    </row>
    <row r="274" ht="23" customFormat="1" customHeight="1" s="204">
      <c r="A274" s="255">
        <f>IF(B274="","",COUNTA($B$5:B274))</f>
        <v/>
      </c>
      <c r="B274" s="294" t="n"/>
      <c r="C274" s="247" t="n"/>
      <c r="D274" s="248" t="n"/>
      <c r="E274" s="295" t="n"/>
      <c r="F274" s="296" t="n"/>
      <c r="G274" s="296" t="n"/>
      <c r="H274" s="297">
        <f>IFERROR(VLOOKUP($C274,$C$5:$H$18,6,0)+SUMIF($C$19:$C274,$C274,$F$19:$F274)-SUMIF($C$19:$C274,$C274,$G$19:$G274),"")</f>
        <v/>
      </c>
      <c r="I274" s="296" t="n"/>
      <c r="J274" s="252" t="n"/>
      <c r="K274" s="252" t="n"/>
      <c r="L274" s="298" t="n"/>
      <c r="M274" s="254">
        <f>IF($B274="","",--TEXT($B274,"yyyymm"))</f>
        <v/>
      </c>
      <c r="N274" s="0" t="n"/>
      <c r="O274" s="0" t="n"/>
      <c r="P274" s="0" t="n"/>
      <c r="Q274" s="0" t="n"/>
      <c r="R274" s="0" t="n"/>
      <c r="S274" s="0" t="n"/>
      <c r="T274" s="0" t="n"/>
      <c r="U274" s="0" t="n"/>
      <c r="V274" s="0" t="n"/>
      <c r="W274" s="0" t="n"/>
      <c r="X274" s="42" t="n"/>
      <c r="Y274" s="42" t="n"/>
      <c r="Z274" s="42" t="n"/>
    </row>
    <row r="275" ht="23" customFormat="1" customHeight="1" s="204">
      <c r="A275" s="255">
        <f>IF(B275="","",COUNTA($B$5:B275))</f>
        <v/>
      </c>
      <c r="B275" s="294" t="n"/>
      <c r="C275" s="247" t="n"/>
      <c r="D275" s="248" t="n"/>
      <c r="E275" s="295" t="n"/>
      <c r="F275" s="296" t="n"/>
      <c r="G275" s="296" t="n"/>
      <c r="H275" s="297">
        <f>IFERROR(VLOOKUP($C275,$C$5:$H$18,6,0)+SUMIF($C$19:$C275,$C275,$F$19:$F275)-SUMIF($C$19:$C275,$C275,$G$19:$G275),"")</f>
        <v/>
      </c>
      <c r="I275" s="296" t="n"/>
      <c r="J275" s="252" t="n"/>
      <c r="K275" s="252" t="n"/>
      <c r="L275" s="298" t="n"/>
      <c r="M275" s="254">
        <f>IF($B275="","",--TEXT($B275,"yyyymm"))</f>
        <v/>
      </c>
      <c r="N275" s="0" t="n"/>
      <c r="O275" s="0" t="n"/>
      <c r="P275" s="0" t="n"/>
      <c r="Q275" s="0" t="n"/>
      <c r="R275" s="0" t="n"/>
      <c r="S275" s="0" t="n"/>
      <c r="T275" s="0" t="n"/>
      <c r="U275" s="0" t="n"/>
      <c r="V275" s="0" t="n"/>
      <c r="W275" s="0" t="n"/>
      <c r="X275" s="42" t="n"/>
      <c r="Y275" s="42" t="n"/>
      <c r="Z275" s="42" t="n"/>
    </row>
    <row r="276" ht="23" customFormat="1" customHeight="1" s="204">
      <c r="A276" s="255">
        <f>IF(B276="","",COUNTA($B$5:B276))</f>
        <v/>
      </c>
      <c r="B276" s="294" t="n"/>
      <c r="C276" s="247" t="n"/>
      <c r="D276" s="248" t="n"/>
      <c r="E276" s="295" t="n"/>
      <c r="F276" s="296" t="n"/>
      <c r="G276" s="296" t="n"/>
      <c r="H276" s="297">
        <f>IFERROR(VLOOKUP($C276,$C$5:$H$18,6,0)+SUMIF($C$19:$C276,$C276,$F$19:$F276)-SUMIF($C$19:$C276,$C276,$G$19:$G276),"")</f>
        <v/>
      </c>
      <c r="I276" s="296" t="n"/>
      <c r="J276" s="252" t="n"/>
      <c r="K276" s="252" t="n"/>
      <c r="L276" s="298" t="n"/>
      <c r="M276" s="254">
        <f>IF($B276="","",--TEXT($B276,"yyyymm"))</f>
        <v/>
      </c>
      <c r="N276" s="0" t="n"/>
      <c r="O276" s="0" t="n"/>
      <c r="P276" s="0" t="n"/>
      <c r="Q276" s="0" t="n"/>
      <c r="R276" s="0" t="n"/>
      <c r="S276" s="0" t="n"/>
      <c r="T276" s="0" t="n"/>
      <c r="U276" s="0" t="n"/>
      <c r="V276" s="0" t="n"/>
      <c r="W276" s="0" t="n"/>
      <c r="X276" s="42" t="n"/>
      <c r="Y276" s="42" t="n"/>
      <c r="Z276" s="42" t="n"/>
    </row>
    <row r="277" ht="23" customFormat="1" customHeight="1" s="204">
      <c r="A277" s="255">
        <f>IF(B277="","",COUNTA($B$5:B277))</f>
        <v/>
      </c>
      <c r="B277" s="294" t="n"/>
      <c r="C277" s="247" t="n"/>
      <c r="D277" s="248" t="n"/>
      <c r="E277" s="295" t="n"/>
      <c r="F277" s="296" t="n"/>
      <c r="G277" s="296" t="n"/>
      <c r="H277" s="297">
        <f>IFERROR(VLOOKUP($C277,$C$5:$H$18,6,0)+SUMIF($C$19:$C277,$C277,$F$19:$F277)-SUMIF($C$19:$C277,$C277,$G$19:$G277),"")</f>
        <v/>
      </c>
      <c r="I277" s="296" t="n"/>
      <c r="J277" s="252" t="n"/>
      <c r="K277" s="252" t="n"/>
      <c r="L277" s="298" t="n"/>
      <c r="M277" s="254">
        <f>IF($B277="","",--TEXT($B277,"yyyymm"))</f>
        <v/>
      </c>
      <c r="N277" s="0" t="n"/>
      <c r="O277" s="0" t="n"/>
      <c r="P277" s="0" t="n"/>
      <c r="Q277" s="0" t="n"/>
      <c r="R277" s="0" t="n"/>
      <c r="S277" s="0" t="n"/>
      <c r="T277" s="0" t="n"/>
      <c r="U277" s="0" t="n"/>
      <c r="V277" s="0" t="n"/>
      <c r="W277" s="0" t="n"/>
      <c r="X277" s="42" t="n"/>
      <c r="Y277" s="42" t="n"/>
      <c r="Z277" s="42" t="n"/>
    </row>
    <row r="278" ht="23" customFormat="1" customHeight="1" s="204">
      <c r="A278" s="255">
        <f>IF(B278="","",COUNTA($B$5:B278))</f>
        <v/>
      </c>
      <c r="B278" s="294" t="n"/>
      <c r="C278" s="247" t="n"/>
      <c r="D278" s="248" t="n"/>
      <c r="E278" s="295" t="n"/>
      <c r="F278" s="296" t="n"/>
      <c r="G278" s="296" t="n"/>
      <c r="H278" s="297">
        <f>IFERROR(VLOOKUP($C278,$C$5:$H$18,6,0)+SUMIF($C$19:$C278,$C278,$F$19:$F278)-SUMIF($C$19:$C278,$C278,$G$19:$G278),"")</f>
        <v/>
      </c>
      <c r="I278" s="296" t="n"/>
      <c r="J278" s="252" t="n"/>
      <c r="K278" s="252" t="n"/>
      <c r="L278" s="298" t="n"/>
      <c r="M278" s="254">
        <f>IF($B278="","",--TEXT($B278,"yyyymm"))</f>
        <v/>
      </c>
      <c r="N278" s="0" t="n"/>
      <c r="O278" s="0" t="n"/>
      <c r="P278" s="0" t="n"/>
      <c r="Q278" s="0" t="n"/>
      <c r="R278" s="0" t="n"/>
      <c r="S278" s="0" t="n"/>
      <c r="T278" s="0" t="n"/>
      <c r="U278" s="0" t="n"/>
      <c r="V278" s="0" t="n"/>
      <c r="W278" s="0" t="n"/>
      <c r="X278" s="42" t="n"/>
      <c r="Y278" s="42" t="n"/>
      <c r="Z278" s="42" t="n"/>
    </row>
    <row r="279" ht="23" customFormat="1" customHeight="1" s="204">
      <c r="A279" s="255">
        <f>IF(B279="","",COUNTA($B$5:B279))</f>
        <v/>
      </c>
      <c r="B279" s="294" t="n"/>
      <c r="C279" s="247" t="n"/>
      <c r="D279" s="248" t="n"/>
      <c r="E279" s="295" t="n"/>
      <c r="F279" s="296" t="n"/>
      <c r="G279" s="296" t="n"/>
      <c r="H279" s="297">
        <f>IFERROR(VLOOKUP($C279,$C$5:$H$18,6,0)+SUMIF($C$19:$C279,$C279,$F$19:$F279)-SUMIF($C$19:$C279,$C279,$G$19:$G279),"")</f>
        <v/>
      </c>
      <c r="I279" s="296" t="n"/>
      <c r="J279" s="252" t="n"/>
      <c r="K279" s="252" t="n"/>
      <c r="L279" s="298" t="n"/>
      <c r="M279" s="254">
        <f>IF($B279="","",--TEXT($B279,"yyyymm"))</f>
        <v/>
      </c>
      <c r="N279" s="0" t="n"/>
      <c r="O279" s="0" t="n"/>
      <c r="P279" s="0" t="n"/>
      <c r="Q279" s="0" t="n"/>
      <c r="R279" s="0" t="n"/>
      <c r="S279" s="0" t="n"/>
      <c r="T279" s="0" t="n"/>
      <c r="U279" s="0" t="n"/>
      <c r="V279" s="0" t="n"/>
      <c r="W279" s="0" t="n"/>
      <c r="X279" s="42" t="n"/>
      <c r="Y279" s="42" t="n"/>
      <c r="Z279" s="42" t="n"/>
    </row>
    <row r="280" ht="23" customFormat="1" customHeight="1" s="204">
      <c r="A280" s="255">
        <f>IF(B280="","",COUNTA($B$5:B280))</f>
        <v/>
      </c>
      <c r="B280" s="294" t="n"/>
      <c r="C280" s="247" t="n"/>
      <c r="D280" s="248" t="n"/>
      <c r="E280" s="295" t="n"/>
      <c r="F280" s="296" t="n"/>
      <c r="G280" s="296" t="n"/>
      <c r="H280" s="297">
        <f>IFERROR(VLOOKUP($C280,$C$5:$H$18,6,0)+SUMIF($C$19:$C280,$C280,$F$19:$F280)-SUMIF($C$19:$C280,$C280,$G$19:$G280),"")</f>
        <v/>
      </c>
      <c r="I280" s="296" t="n"/>
      <c r="J280" s="252" t="n"/>
      <c r="K280" s="252" t="n"/>
      <c r="L280" s="298" t="n"/>
      <c r="M280" s="254">
        <f>IF($B280="","",--TEXT($B280,"yyyymm"))</f>
        <v/>
      </c>
      <c r="N280" s="0" t="n"/>
      <c r="O280" s="0" t="n"/>
      <c r="P280" s="0" t="n"/>
      <c r="Q280" s="0" t="n"/>
      <c r="R280" s="0" t="n"/>
      <c r="S280" s="0" t="n"/>
      <c r="T280" s="0" t="n"/>
      <c r="U280" s="0" t="n"/>
      <c r="V280" s="0" t="n"/>
      <c r="W280" s="0" t="n"/>
      <c r="X280" s="42" t="n"/>
      <c r="Y280" s="42" t="n"/>
      <c r="Z280" s="42" t="n"/>
    </row>
    <row r="281" ht="23" customFormat="1" customHeight="1" s="204">
      <c r="A281" s="255">
        <f>IF(B281="","",COUNTA($B$5:B281))</f>
        <v/>
      </c>
      <c r="B281" s="294" t="n"/>
      <c r="C281" s="247" t="n"/>
      <c r="D281" s="248" t="n"/>
      <c r="E281" s="295" t="n"/>
      <c r="F281" s="296" t="n"/>
      <c r="G281" s="296" t="n"/>
      <c r="H281" s="297">
        <f>IFERROR(VLOOKUP($C281,$C$5:$H$18,6,0)+SUMIF($C$19:$C281,$C281,$F$19:$F281)-SUMIF($C$19:$C281,$C281,$G$19:$G281),"")</f>
        <v/>
      </c>
      <c r="I281" s="296" t="n"/>
      <c r="J281" s="252" t="n"/>
      <c r="K281" s="252" t="n"/>
      <c r="L281" s="298" t="n"/>
      <c r="M281" s="254">
        <f>IF($B281="","",--TEXT($B281,"yyyymm"))</f>
        <v/>
      </c>
      <c r="N281" s="0" t="n"/>
      <c r="O281" s="0" t="n"/>
      <c r="P281" s="0" t="n"/>
      <c r="Q281" s="0" t="n"/>
      <c r="R281" s="0" t="n"/>
      <c r="S281" s="0" t="n"/>
      <c r="T281" s="0" t="n"/>
      <c r="U281" s="0" t="n"/>
      <c r="V281" s="0" t="n"/>
      <c r="W281" s="0" t="n"/>
      <c r="X281" s="42" t="n"/>
      <c r="Y281" s="42" t="n"/>
      <c r="Z281" s="42" t="n"/>
    </row>
    <row r="282" ht="23" customFormat="1" customHeight="1" s="204">
      <c r="A282" s="255">
        <f>IF(B282="","",COUNTA($B$5:B282))</f>
        <v/>
      </c>
      <c r="B282" s="294" t="n"/>
      <c r="C282" s="247" t="n"/>
      <c r="D282" s="248" t="n"/>
      <c r="E282" s="295" t="n"/>
      <c r="F282" s="296" t="n"/>
      <c r="G282" s="296" t="n"/>
      <c r="H282" s="297">
        <f>IFERROR(VLOOKUP($C282,$C$5:$H$18,6,0)+SUMIF($C$19:$C282,$C282,$F$19:$F282)-SUMIF($C$19:$C282,$C282,$G$19:$G282),"")</f>
        <v/>
      </c>
      <c r="I282" s="296" t="n"/>
      <c r="J282" s="252" t="n"/>
      <c r="K282" s="252" t="n"/>
      <c r="L282" s="298" t="n"/>
      <c r="M282" s="254">
        <f>IF($B282="","",--TEXT($B282,"yyyymm"))</f>
        <v/>
      </c>
      <c r="N282" s="0" t="n"/>
      <c r="O282" s="0" t="n"/>
      <c r="P282" s="0" t="n"/>
      <c r="Q282" s="0" t="n"/>
      <c r="R282" s="0" t="n"/>
      <c r="S282" s="0" t="n"/>
      <c r="T282" s="0" t="n"/>
      <c r="U282" s="0" t="n"/>
      <c r="V282" s="0" t="n"/>
      <c r="W282" s="0" t="n"/>
      <c r="X282" s="42" t="n"/>
      <c r="Y282" s="42" t="n"/>
      <c r="Z282" s="42" t="n"/>
    </row>
    <row r="283" ht="23" customFormat="1" customHeight="1" s="204">
      <c r="A283" s="255">
        <f>IF(B283="","",COUNTA($B$5:B283))</f>
        <v/>
      </c>
      <c r="B283" s="294" t="n"/>
      <c r="C283" s="247" t="n"/>
      <c r="D283" s="248" t="n"/>
      <c r="E283" s="295" t="n"/>
      <c r="F283" s="296" t="n"/>
      <c r="G283" s="296" t="n"/>
      <c r="H283" s="297">
        <f>IFERROR(VLOOKUP($C283,$C$5:$H$18,6,0)+SUMIF($C$19:$C283,$C283,$F$19:$F283)-SUMIF($C$19:$C283,$C283,$G$19:$G283),"")</f>
        <v/>
      </c>
      <c r="I283" s="296" t="n"/>
      <c r="J283" s="252" t="n"/>
      <c r="K283" s="252" t="n"/>
      <c r="L283" s="298" t="n"/>
      <c r="M283" s="254">
        <f>IF($B283="","",--TEXT($B283,"yyyymm"))</f>
        <v/>
      </c>
      <c r="N283" s="0" t="n"/>
      <c r="O283" s="0" t="n"/>
      <c r="P283" s="0" t="n"/>
      <c r="Q283" s="0" t="n"/>
      <c r="R283" s="0" t="n"/>
      <c r="S283" s="0" t="n"/>
      <c r="T283" s="0" t="n"/>
      <c r="U283" s="0" t="n"/>
      <c r="V283" s="0" t="n"/>
      <c r="W283" s="0" t="n"/>
      <c r="X283" s="42" t="n"/>
      <c r="Y283" s="42" t="n"/>
      <c r="Z283" s="42" t="n"/>
    </row>
    <row r="284" ht="23" customFormat="1" customHeight="1" s="204">
      <c r="A284" s="255">
        <f>IF(B284="","",COUNTA($B$5:B284))</f>
        <v/>
      </c>
      <c r="B284" s="294" t="n"/>
      <c r="C284" s="247" t="n"/>
      <c r="D284" s="248" t="n"/>
      <c r="E284" s="295" t="n"/>
      <c r="F284" s="296" t="n"/>
      <c r="G284" s="296" t="n"/>
      <c r="H284" s="297">
        <f>IFERROR(VLOOKUP($C284,$C$5:$H$18,6,0)+SUMIF($C$19:$C284,$C284,$F$19:$F284)-SUMIF($C$19:$C284,$C284,$G$19:$G284),"")</f>
        <v/>
      </c>
      <c r="I284" s="296" t="n"/>
      <c r="J284" s="252" t="n"/>
      <c r="K284" s="252" t="n"/>
      <c r="L284" s="298" t="n"/>
      <c r="M284" s="254">
        <f>IF($B284="","",--TEXT($B284,"yyyymm"))</f>
        <v/>
      </c>
      <c r="N284" s="0" t="n"/>
      <c r="O284" s="0" t="n"/>
      <c r="P284" s="0" t="n"/>
      <c r="Q284" s="0" t="n"/>
      <c r="R284" s="0" t="n"/>
      <c r="S284" s="0" t="n"/>
      <c r="T284" s="0" t="n"/>
      <c r="U284" s="0" t="n"/>
      <c r="V284" s="0" t="n"/>
      <c r="W284" s="0" t="n"/>
      <c r="X284" s="42" t="n"/>
      <c r="Y284" s="42" t="n"/>
      <c r="Z284" s="42" t="n"/>
    </row>
    <row r="285" ht="23" customFormat="1" customHeight="1" s="204">
      <c r="A285" s="255">
        <f>IF(B285="","",COUNTA($B$5:B285))</f>
        <v/>
      </c>
      <c r="B285" s="294" t="n"/>
      <c r="C285" s="247" t="n"/>
      <c r="D285" s="248" t="n"/>
      <c r="E285" s="295" t="n"/>
      <c r="F285" s="296" t="n"/>
      <c r="G285" s="296" t="n"/>
      <c r="H285" s="297">
        <f>IFERROR(VLOOKUP($C285,$C$5:$H$18,6,0)+SUMIF($C$19:$C285,$C285,$F$19:$F285)-SUMIF($C$19:$C285,$C285,$G$19:$G285),"")</f>
        <v/>
      </c>
      <c r="I285" s="296" t="n"/>
      <c r="J285" s="252" t="n"/>
      <c r="K285" s="252" t="n"/>
      <c r="L285" s="298" t="n"/>
      <c r="M285" s="254">
        <f>IF($B285="","",--TEXT($B285,"yyyymm"))</f>
        <v/>
      </c>
      <c r="N285" s="0" t="n"/>
      <c r="O285" s="0" t="n"/>
      <c r="P285" s="0" t="n"/>
      <c r="Q285" s="0" t="n"/>
      <c r="R285" s="0" t="n"/>
      <c r="S285" s="0" t="n"/>
      <c r="T285" s="0" t="n"/>
      <c r="U285" s="0" t="n"/>
      <c r="V285" s="0" t="n"/>
      <c r="W285" s="0" t="n"/>
      <c r="X285" s="42" t="n"/>
      <c r="Y285" s="42" t="n"/>
      <c r="Z285" s="42" t="n"/>
    </row>
    <row r="286" ht="23" customFormat="1" customHeight="1" s="204">
      <c r="A286" s="255">
        <f>IF(B286="","",COUNTA($B$5:B286))</f>
        <v/>
      </c>
      <c r="B286" s="294" t="n"/>
      <c r="C286" s="247" t="n"/>
      <c r="D286" s="248" t="n"/>
      <c r="E286" s="295" t="n"/>
      <c r="F286" s="296" t="n"/>
      <c r="G286" s="296" t="n"/>
      <c r="H286" s="297">
        <f>IFERROR(VLOOKUP($C286,$C$5:$H$18,6,0)+SUMIF($C$19:$C286,$C286,$F$19:$F286)-SUMIF($C$19:$C286,$C286,$G$19:$G286),"")</f>
        <v/>
      </c>
      <c r="I286" s="296" t="n"/>
      <c r="J286" s="252" t="n"/>
      <c r="K286" s="252" t="n"/>
      <c r="L286" s="298" t="n"/>
      <c r="M286" s="254">
        <f>IF($B286="","",--TEXT($B286,"yyyymm"))</f>
        <v/>
      </c>
      <c r="N286" s="0" t="n"/>
      <c r="O286" s="0" t="n"/>
      <c r="P286" s="0" t="n"/>
      <c r="Q286" s="0" t="n"/>
      <c r="R286" s="0" t="n"/>
      <c r="S286" s="0" t="n"/>
      <c r="T286" s="0" t="n"/>
      <c r="U286" s="0" t="n"/>
      <c r="V286" s="0" t="n"/>
      <c r="W286" s="0" t="n"/>
      <c r="X286" s="42" t="n"/>
      <c r="Y286" s="42" t="n"/>
      <c r="Z286" s="42" t="n"/>
    </row>
    <row r="287" ht="23" customFormat="1" customHeight="1" s="204">
      <c r="A287" s="255">
        <f>IF(B287="","",COUNTA($B$5:B287))</f>
        <v/>
      </c>
      <c r="B287" s="294" t="n"/>
      <c r="C287" s="247" t="n"/>
      <c r="D287" s="248" t="n"/>
      <c r="E287" s="295" t="n"/>
      <c r="F287" s="296" t="n"/>
      <c r="G287" s="296" t="n"/>
      <c r="H287" s="297">
        <f>IFERROR(VLOOKUP($C287,$C$5:$H$18,6,0)+SUMIF($C$19:$C287,$C287,$F$19:$F287)-SUMIF($C$19:$C287,$C287,$G$19:$G287),"")</f>
        <v/>
      </c>
      <c r="I287" s="296" t="n"/>
      <c r="J287" s="252" t="n"/>
      <c r="K287" s="252" t="n"/>
      <c r="L287" s="298" t="n"/>
      <c r="M287" s="254">
        <f>IF($B287="","",--TEXT($B287,"yyyymm"))</f>
        <v/>
      </c>
      <c r="N287" s="0" t="n"/>
      <c r="O287" s="0" t="n"/>
      <c r="P287" s="0" t="n"/>
      <c r="Q287" s="0" t="n"/>
      <c r="R287" s="0" t="n"/>
      <c r="S287" s="0" t="n"/>
      <c r="T287" s="0" t="n"/>
      <c r="U287" s="0" t="n"/>
      <c r="V287" s="0" t="n"/>
      <c r="W287" s="0" t="n"/>
      <c r="X287" s="42" t="n"/>
      <c r="Y287" s="42" t="n"/>
      <c r="Z287" s="42" t="n"/>
    </row>
    <row r="288" ht="23" customFormat="1" customHeight="1" s="204">
      <c r="A288" s="255">
        <f>IF(B288="","",COUNTA($B$5:B288))</f>
        <v/>
      </c>
      <c r="B288" s="294" t="n"/>
      <c r="C288" s="247" t="n"/>
      <c r="D288" s="248" t="n"/>
      <c r="E288" s="295" t="n"/>
      <c r="F288" s="296" t="n"/>
      <c r="G288" s="296" t="n"/>
      <c r="H288" s="297">
        <f>IFERROR(VLOOKUP($C288,$C$5:$H$18,6,0)+SUMIF($C$19:$C288,$C288,$F$19:$F288)-SUMIF($C$19:$C288,$C288,$G$19:$G288),"")</f>
        <v/>
      </c>
      <c r="I288" s="296" t="n"/>
      <c r="J288" s="252" t="n"/>
      <c r="K288" s="252" t="n"/>
      <c r="L288" s="298" t="n"/>
      <c r="M288" s="254">
        <f>IF($B288="","",--TEXT($B288,"yyyymm"))</f>
        <v/>
      </c>
      <c r="N288" s="0" t="n"/>
      <c r="O288" s="0" t="n"/>
      <c r="P288" s="0" t="n"/>
      <c r="Q288" s="0" t="n"/>
      <c r="R288" s="0" t="n"/>
      <c r="S288" s="0" t="n"/>
      <c r="T288" s="0" t="n"/>
      <c r="U288" s="0" t="n"/>
      <c r="V288" s="0" t="n"/>
      <c r="W288" s="0" t="n"/>
      <c r="X288" s="42" t="n"/>
      <c r="Y288" s="42" t="n"/>
      <c r="Z288" s="42" t="n"/>
    </row>
    <row r="289" ht="23" customFormat="1" customHeight="1" s="204">
      <c r="A289" s="255">
        <f>IF(B289="","",COUNTA($B$5:B289))</f>
        <v/>
      </c>
      <c r="B289" s="294" t="n"/>
      <c r="C289" s="247" t="n"/>
      <c r="D289" s="248" t="n"/>
      <c r="E289" s="295" t="n"/>
      <c r="F289" s="296" t="n"/>
      <c r="G289" s="296" t="n"/>
      <c r="H289" s="297">
        <f>IFERROR(VLOOKUP($C289,$C$5:$H$18,6,0)+SUMIF($C$19:$C289,$C289,$F$19:$F289)-SUMIF($C$19:$C289,$C289,$G$19:$G289),"")</f>
        <v/>
      </c>
      <c r="I289" s="296" t="n"/>
      <c r="J289" s="252" t="n"/>
      <c r="K289" s="252" t="n"/>
      <c r="L289" s="298" t="n"/>
      <c r="M289" s="254">
        <f>IF($B289="","",--TEXT($B289,"yyyymm"))</f>
        <v/>
      </c>
      <c r="N289" s="0" t="n"/>
      <c r="O289" s="0" t="n"/>
      <c r="P289" s="0" t="n"/>
      <c r="Q289" s="0" t="n"/>
      <c r="R289" s="0" t="n"/>
      <c r="S289" s="0" t="n"/>
      <c r="T289" s="0" t="n"/>
      <c r="U289" s="0" t="n"/>
      <c r="V289" s="0" t="n"/>
      <c r="W289" s="0" t="n"/>
      <c r="X289" s="42" t="n"/>
      <c r="Y289" s="42" t="n"/>
      <c r="Z289" s="42" t="n"/>
    </row>
    <row r="290" ht="23" customFormat="1" customHeight="1" s="204">
      <c r="A290" s="255">
        <f>IF(B290="","",COUNTA($B$5:B290))</f>
        <v/>
      </c>
      <c r="B290" s="294" t="n"/>
      <c r="C290" s="247" t="n"/>
      <c r="D290" s="248" t="n"/>
      <c r="E290" s="295" t="n"/>
      <c r="F290" s="296" t="n"/>
      <c r="G290" s="296" t="n"/>
      <c r="H290" s="297">
        <f>IFERROR(VLOOKUP($C290,$C$5:$H$18,6,0)+SUMIF($C$19:$C290,$C290,$F$19:$F290)-SUMIF($C$19:$C290,$C290,$G$19:$G290),"")</f>
        <v/>
      </c>
      <c r="I290" s="296" t="n"/>
      <c r="J290" s="252" t="n"/>
      <c r="K290" s="252" t="n"/>
      <c r="L290" s="298" t="n"/>
      <c r="M290" s="254">
        <f>IF($B290="","",--TEXT($B290,"yyyymm"))</f>
        <v/>
      </c>
      <c r="N290" s="0" t="n"/>
      <c r="O290" s="0" t="n"/>
      <c r="P290" s="0" t="n"/>
      <c r="Q290" s="0" t="n"/>
      <c r="R290" s="0" t="n"/>
      <c r="S290" s="0" t="n"/>
      <c r="T290" s="0" t="n"/>
      <c r="U290" s="0" t="n"/>
      <c r="V290" s="0" t="n"/>
      <c r="W290" s="0" t="n"/>
      <c r="X290" s="42" t="n"/>
      <c r="Y290" s="42" t="n"/>
      <c r="Z290" s="42" t="n"/>
    </row>
    <row r="291" ht="23" customFormat="1" customHeight="1" s="204">
      <c r="A291" s="255">
        <f>IF(B291="","",COUNTA($B$5:B291))</f>
        <v/>
      </c>
      <c r="B291" s="294" t="n"/>
      <c r="C291" s="247" t="n"/>
      <c r="D291" s="248" t="n"/>
      <c r="E291" s="295" t="n"/>
      <c r="F291" s="296" t="n"/>
      <c r="G291" s="296" t="n"/>
      <c r="H291" s="297">
        <f>IFERROR(VLOOKUP($C291,$C$5:$H$18,6,0)+SUMIF($C$19:$C291,$C291,$F$19:$F291)-SUMIF($C$19:$C291,$C291,$G$19:$G291),"")</f>
        <v/>
      </c>
      <c r="I291" s="296" t="n"/>
      <c r="J291" s="252" t="n"/>
      <c r="K291" s="252" t="n"/>
      <c r="L291" s="298" t="n"/>
      <c r="M291" s="254">
        <f>IF($B291="","",--TEXT($B291,"yyyymm"))</f>
        <v/>
      </c>
      <c r="N291" s="0" t="n"/>
      <c r="O291" s="0" t="n"/>
      <c r="P291" s="0" t="n"/>
      <c r="Q291" s="0" t="n"/>
      <c r="R291" s="0" t="n"/>
      <c r="S291" s="0" t="n"/>
      <c r="T291" s="0" t="n"/>
      <c r="U291" s="0" t="n"/>
      <c r="V291" s="0" t="n"/>
      <c r="W291" s="0" t="n"/>
      <c r="X291" s="42" t="n"/>
      <c r="Y291" s="42" t="n"/>
      <c r="Z291" s="42" t="n"/>
    </row>
    <row r="292" ht="23" customFormat="1" customHeight="1" s="204">
      <c r="A292" s="255">
        <f>IF(B292="","",COUNTA($B$5:B292))</f>
        <v/>
      </c>
      <c r="B292" s="294" t="n"/>
      <c r="C292" s="247" t="n"/>
      <c r="D292" s="248" t="n"/>
      <c r="E292" s="295" t="n"/>
      <c r="F292" s="296" t="n"/>
      <c r="G292" s="296" t="n"/>
      <c r="H292" s="297">
        <f>IFERROR(VLOOKUP($C292,$C$5:$H$18,6,0)+SUMIF($C$19:$C292,$C292,$F$19:$F292)-SUMIF($C$19:$C292,$C292,$G$19:$G292),"")</f>
        <v/>
      </c>
      <c r="I292" s="296" t="n"/>
      <c r="J292" s="252" t="n"/>
      <c r="K292" s="252" t="n"/>
      <c r="L292" s="298" t="n"/>
      <c r="M292" s="254">
        <f>IF($B292="","",--TEXT($B292,"yyyymm"))</f>
        <v/>
      </c>
      <c r="N292" s="0" t="n"/>
      <c r="O292" s="0" t="n"/>
      <c r="P292" s="0" t="n"/>
      <c r="Q292" s="0" t="n"/>
      <c r="R292" s="0" t="n"/>
      <c r="S292" s="0" t="n"/>
      <c r="T292" s="0" t="n"/>
      <c r="U292" s="0" t="n"/>
      <c r="V292" s="0" t="n"/>
      <c r="W292" s="0" t="n"/>
      <c r="X292" s="42" t="n"/>
      <c r="Y292" s="42" t="n"/>
      <c r="Z292" s="42" t="n"/>
    </row>
    <row r="293" ht="23" customFormat="1" customHeight="1" s="204">
      <c r="A293" s="255">
        <f>IF(B293="","",COUNTA($B$5:B293))</f>
        <v/>
      </c>
      <c r="B293" s="294" t="n"/>
      <c r="C293" s="247" t="n"/>
      <c r="D293" s="248" t="n"/>
      <c r="E293" s="295" t="n"/>
      <c r="F293" s="296" t="n"/>
      <c r="G293" s="296" t="n"/>
      <c r="H293" s="297">
        <f>IFERROR(VLOOKUP($C293,$C$5:$H$18,6,0)+SUMIF($C$19:$C293,$C293,$F$19:$F293)-SUMIF($C$19:$C293,$C293,$G$19:$G293),"")</f>
        <v/>
      </c>
      <c r="I293" s="296" t="n"/>
      <c r="J293" s="252" t="n"/>
      <c r="K293" s="252" t="n"/>
      <c r="L293" s="298" t="n"/>
      <c r="M293" s="254">
        <f>IF($B293="","",--TEXT($B293,"yyyymm"))</f>
        <v/>
      </c>
      <c r="N293" s="0" t="n"/>
      <c r="O293" s="0" t="n"/>
      <c r="P293" s="0" t="n"/>
      <c r="Q293" s="0" t="n"/>
      <c r="R293" s="0" t="n"/>
      <c r="S293" s="0" t="n"/>
      <c r="T293" s="0" t="n"/>
      <c r="U293" s="0" t="n"/>
      <c r="V293" s="0" t="n"/>
      <c r="W293" s="0" t="n"/>
      <c r="X293" s="42" t="n"/>
      <c r="Y293" s="42" t="n"/>
      <c r="Z293" s="42" t="n"/>
    </row>
    <row r="294" ht="23" customFormat="1" customHeight="1" s="204">
      <c r="A294" s="255">
        <f>IF(B294="","",COUNTA($B$5:B294))</f>
        <v/>
      </c>
      <c r="B294" s="294" t="n"/>
      <c r="C294" s="247" t="n"/>
      <c r="D294" s="248" t="n"/>
      <c r="E294" s="295" t="n"/>
      <c r="F294" s="296" t="n"/>
      <c r="G294" s="296" t="n"/>
      <c r="H294" s="297">
        <f>IFERROR(VLOOKUP($C294,$C$5:$H$18,6,0)+SUMIF($C$19:$C294,$C294,$F$19:$F294)-SUMIF($C$19:$C294,$C294,$G$19:$G294),"")</f>
        <v/>
      </c>
      <c r="I294" s="296" t="n"/>
      <c r="J294" s="252" t="n"/>
      <c r="K294" s="252" t="n"/>
      <c r="L294" s="298" t="n"/>
      <c r="M294" s="254">
        <f>IF($B294="","",--TEXT($B294,"yyyymm"))</f>
        <v/>
      </c>
      <c r="N294" s="0" t="n"/>
      <c r="O294" s="0" t="n"/>
      <c r="P294" s="0" t="n"/>
      <c r="Q294" s="0" t="n"/>
      <c r="R294" s="0" t="n"/>
      <c r="S294" s="0" t="n"/>
      <c r="T294" s="0" t="n"/>
      <c r="U294" s="0" t="n"/>
      <c r="V294" s="0" t="n"/>
      <c r="W294" s="0" t="n"/>
      <c r="X294" s="42" t="n"/>
      <c r="Y294" s="42" t="n"/>
      <c r="Z294" s="42" t="n"/>
    </row>
    <row r="295" ht="23" customFormat="1" customHeight="1" s="204">
      <c r="A295" s="255">
        <f>IF(B295="","",COUNTA($B$5:B295))</f>
        <v/>
      </c>
      <c r="B295" s="294" t="n"/>
      <c r="C295" s="247" t="n"/>
      <c r="D295" s="248" t="n"/>
      <c r="E295" s="295" t="n"/>
      <c r="F295" s="296" t="n"/>
      <c r="G295" s="296" t="n"/>
      <c r="H295" s="297">
        <f>IFERROR(VLOOKUP($C295,$C$5:$H$18,6,0)+SUMIF($C$19:$C295,$C295,$F$19:$F295)-SUMIF($C$19:$C295,$C295,$G$19:$G295),"")</f>
        <v/>
      </c>
      <c r="I295" s="296" t="n"/>
      <c r="J295" s="252" t="n"/>
      <c r="K295" s="252" t="n"/>
      <c r="L295" s="298" t="n"/>
      <c r="M295" s="254">
        <f>IF($B295="","",--TEXT($B295,"yyyymm"))</f>
        <v/>
      </c>
      <c r="N295" s="0" t="n"/>
      <c r="O295" s="0" t="n"/>
      <c r="P295" s="0" t="n"/>
      <c r="Q295" s="0" t="n"/>
      <c r="R295" s="0" t="n"/>
      <c r="S295" s="0" t="n"/>
      <c r="T295" s="0" t="n"/>
      <c r="U295" s="0" t="n"/>
      <c r="V295" s="0" t="n"/>
      <c r="W295" s="0" t="n"/>
      <c r="X295" s="42" t="n"/>
      <c r="Y295" s="42" t="n"/>
      <c r="Z295" s="42" t="n"/>
    </row>
    <row r="296" ht="23" customFormat="1" customHeight="1" s="204">
      <c r="A296" s="255">
        <f>IF(B296="","",COUNTA($B$5:B296))</f>
        <v/>
      </c>
      <c r="B296" s="294" t="n"/>
      <c r="C296" s="247" t="n"/>
      <c r="D296" s="248" t="n"/>
      <c r="E296" s="295" t="n"/>
      <c r="F296" s="296" t="n"/>
      <c r="G296" s="296" t="n"/>
      <c r="H296" s="297">
        <f>IFERROR(VLOOKUP($C296,$C$5:$H$18,6,0)+SUMIF($C$19:$C296,$C296,$F$19:$F296)-SUMIF($C$19:$C296,$C296,$G$19:$G296),"")</f>
        <v/>
      </c>
      <c r="I296" s="296" t="n"/>
      <c r="J296" s="252" t="n"/>
      <c r="K296" s="252" t="n"/>
      <c r="L296" s="298" t="n"/>
      <c r="M296" s="254">
        <f>IF($B296="","",--TEXT($B296,"yyyymm"))</f>
        <v/>
      </c>
      <c r="N296" s="0" t="n"/>
      <c r="O296" s="0" t="n"/>
      <c r="P296" s="0" t="n"/>
      <c r="Q296" s="0" t="n"/>
      <c r="R296" s="0" t="n"/>
      <c r="S296" s="0" t="n"/>
      <c r="T296" s="0" t="n"/>
      <c r="U296" s="0" t="n"/>
      <c r="V296" s="0" t="n"/>
      <c r="W296" s="0" t="n"/>
      <c r="X296" s="42" t="n"/>
      <c r="Y296" s="42" t="n"/>
      <c r="Z296" s="42" t="n"/>
    </row>
    <row r="297" ht="23" customFormat="1" customHeight="1" s="204">
      <c r="A297" s="255">
        <f>IF(B297="","",COUNTA($B$5:B297))</f>
        <v/>
      </c>
      <c r="B297" s="294" t="n"/>
      <c r="C297" s="247" t="n"/>
      <c r="D297" s="248" t="n"/>
      <c r="E297" s="295" t="n"/>
      <c r="F297" s="296" t="n"/>
      <c r="G297" s="296" t="n"/>
      <c r="H297" s="297">
        <f>IFERROR(VLOOKUP($C297,$C$5:$H$18,6,0)+SUMIF($C$19:$C297,$C297,$F$19:$F297)-SUMIF($C$19:$C297,$C297,$G$19:$G297),"")</f>
        <v/>
      </c>
      <c r="I297" s="296" t="n"/>
      <c r="J297" s="252" t="n"/>
      <c r="K297" s="252" t="n"/>
      <c r="L297" s="298" t="n"/>
      <c r="M297" s="254">
        <f>IF($B297="","",--TEXT($B297,"yyyymm"))</f>
        <v/>
      </c>
      <c r="N297" s="0" t="n"/>
      <c r="O297" s="0" t="n"/>
      <c r="P297" s="0" t="n"/>
      <c r="Q297" s="0" t="n"/>
      <c r="R297" s="0" t="n"/>
      <c r="S297" s="0" t="n"/>
      <c r="T297" s="0" t="n"/>
      <c r="U297" s="0" t="n"/>
      <c r="V297" s="0" t="n"/>
      <c r="W297" s="0" t="n"/>
      <c r="X297" s="42" t="n"/>
      <c r="Y297" s="42" t="n"/>
      <c r="Z297" s="42" t="n"/>
    </row>
    <row r="298" ht="23" customFormat="1" customHeight="1" s="204">
      <c r="A298" s="255">
        <f>IF(B298="","",COUNTA($B$5:B298))</f>
        <v/>
      </c>
      <c r="B298" s="294" t="n"/>
      <c r="C298" s="247" t="n"/>
      <c r="D298" s="248" t="n"/>
      <c r="E298" s="295" t="n"/>
      <c r="F298" s="296" t="n"/>
      <c r="G298" s="296" t="n"/>
      <c r="H298" s="297">
        <f>IFERROR(VLOOKUP($C298,$C$5:$H$18,6,0)+SUMIF($C$19:$C298,$C298,$F$19:$F298)-SUMIF($C$19:$C298,$C298,$G$19:$G298),"")</f>
        <v/>
      </c>
      <c r="I298" s="296" t="n"/>
      <c r="J298" s="252" t="n"/>
      <c r="K298" s="252" t="n"/>
      <c r="L298" s="298" t="n"/>
      <c r="M298" s="254">
        <f>IF($B298="","",--TEXT($B298,"yyyymm"))</f>
        <v/>
      </c>
      <c r="N298" s="0" t="n"/>
      <c r="O298" s="0" t="n"/>
      <c r="P298" s="0" t="n"/>
      <c r="Q298" s="0" t="n"/>
      <c r="R298" s="0" t="n"/>
      <c r="S298" s="0" t="n"/>
      <c r="T298" s="0" t="n"/>
      <c r="U298" s="0" t="n"/>
      <c r="V298" s="0" t="n"/>
      <c r="W298" s="0" t="n"/>
      <c r="X298" s="42" t="n"/>
      <c r="Y298" s="42" t="n"/>
      <c r="Z298" s="42" t="n"/>
    </row>
    <row r="299" ht="23" customFormat="1" customHeight="1" s="204">
      <c r="A299" s="255">
        <f>IF(B299="","",COUNTA($B$5:B299))</f>
        <v/>
      </c>
      <c r="B299" s="294" t="n"/>
      <c r="C299" s="247" t="n"/>
      <c r="D299" s="248" t="n"/>
      <c r="E299" s="295" t="n"/>
      <c r="F299" s="296" t="n"/>
      <c r="G299" s="296" t="n"/>
      <c r="H299" s="297">
        <f>IFERROR(VLOOKUP($C299,$C$5:$H$18,6,0)+SUMIF($C$19:$C299,$C299,$F$19:$F299)-SUMIF($C$19:$C299,$C299,$G$19:$G299),"")</f>
        <v/>
      </c>
      <c r="I299" s="296" t="n"/>
      <c r="J299" s="252" t="n"/>
      <c r="K299" s="252" t="n"/>
      <c r="L299" s="298" t="n"/>
      <c r="M299" s="254">
        <f>IF($B299="","",--TEXT($B299,"yyyymm"))</f>
        <v/>
      </c>
      <c r="N299" s="0" t="n"/>
      <c r="O299" s="0" t="n"/>
      <c r="P299" s="0" t="n"/>
      <c r="Q299" s="0" t="n"/>
      <c r="R299" s="0" t="n"/>
      <c r="S299" s="0" t="n"/>
      <c r="T299" s="0" t="n"/>
      <c r="U299" s="0" t="n"/>
      <c r="V299" s="0" t="n"/>
      <c r="W299" s="0" t="n"/>
      <c r="X299" s="42" t="n"/>
      <c r="Y299" s="42" t="n"/>
      <c r="Z299" s="42" t="n"/>
    </row>
    <row r="300" ht="23" customFormat="1" customHeight="1" s="204">
      <c r="A300" s="255">
        <f>IF(B300="","",COUNTA($B$5:B300))</f>
        <v/>
      </c>
      <c r="B300" s="294" t="n"/>
      <c r="C300" s="247" t="n"/>
      <c r="D300" s="248" t="n"/>
      <c r="E300" s="295" t="n"/>
      <c r="F300" s="296" t="n"/>
      <c r="G300" s="296" t="n"/>
      <c r="H300" s="297">
        <f>IFERROR(VLOOKUP($C300,$C$5:$H$18,6,0)+SUMIF($C$19:$C300,$C300,$F$19:$F300)-SUMIF($C$19:$C300,$C300,$G$19:$G300),"")</f>
        <v/>
      </c>
      <c r="I300" s="296" t="n"/>
      <c r="J300" s="252" t="n"/>
      <c r="K300" s="252" t="n"/>
      <c r="L300" s="298" t="n"/>
      <c r="M300" s="254">
        <f>IF($B300="","",--TEXT($B300,"yyyymm"))</f>
        <v/>
      </c>
      <c r="N300" s="0" t="n"/>
      <c r="O300" s="0" t="n"/>
      <c r="P300" s="0" t="n"/>
      <c r="Q300" s="0" t="n"/>
      <c r="R300" s="0" t="n"/>
      <c r="S300" s="0" t="n"/>
      <c r="T300" s="0" t="n"/>
      <c r="U300" s="0" t="n"/>
      <c r="V300" s="0" t="n"/>
      <c r="W300" s="0" t="n"/>
      <c r="X300" s="42" t="n"/>
      <c r="Y300" s="42" t="n"/>
      <c r="Z300" s="42" t="n"/>
    </row>
    <row r="301" ht="23" customFormat="1" customHeight="1" s="204">
      <c r="A301" s="255">
        <f>IF(B301="","",COUNTA($B$5:B301))</f>
        <v/>
      </c>
      <c r="B301" s="294" t="n"/>
      <c r="C301" s="247" t="n"/>
      <c r="D301" s="248" t="n"/>
      <c r="E301" s="295" t="n"/>
      <c r="F301" s="296" t="n"/>
      <c r="G301" s="296" t="n"/>
      <c r="H301" s="297">
        <f>IFERROR(VLOOKUP($C301,$C$5:$H$18,6,0)+SUMIF($C$19:$C301,$C301,$F$19:$F301)-SUMIF($C$19:$C301,$C301,$G$19:$G301),"")</f>
        <v/>
      </c>
      <c r="I301" s="296" t="n"/>
      <c r="J301" s="252" t="n"/>
      <c r="K301" s="252" t="n"/>
      <c r="L301" s="298" t="n"/>
      <c r="M301" s="254">
        <f>IF($B301="","",--TEXT($B301,"yyyymm"))</f>
        <v/>
      </c>
      <c r="N301" s="0" t="n"/>
      <c r="O301" s="0" t="n"/>
      <c r="P301" s="0" t="n"/>
      <c r="Q301" s="0" t="n"/>
      <c r="R301" s="0" t="n"/>
      <c r="S301" s="0" t="n"/>
      <c r="T301" s="0" t="n"/>
      <c r="U301" s="0" t="n"/>
      <c r="V301" s="0" t="n"/>
      <c r="W301" s="0" t="n"/>
      <c r="X301" s="42" t="n"/>
      <c r="Y301" s="42" t="n"/>
      <c r="Z301" s="42" t="n"/>
    </row>
    <row r="302" ht="23" customFormat="1" customHeight="1" s="204">
      <c r="A302" s="255">
        <f>IF(B302="","",COUNTA($B$5:B302))</f>
        <v/>
      </c>
      <c r="B302" s="294" t="n"/>
      <c r="C302" s="247" t="n"/>
      <c r="D302" s="248" t="n"/>
      <c r="E302" s="295" t="n"/>
      <c r="F302" s="296" t="n"/>
      <c r="G302" s="296" t="n"/>
      <c r="H302" s="297">
        <f>IFERROR(VLOOKUP($C302,$C$5:$H$18,6,0)+SUMIF($C$19:$C302,$C302,$F$19:$F302)-SUMIF($C$19:$C302,$C302,$G$19:$G302),"")</f>
        <v/>
      </c>
      <c r="I302" s="296" t="n"/>
      <c r="J302" s="252" t="n"/>
      <c r="K302" s="252" t="n"/>
      <c r="L302" s="298" t="n"/>
      <c r="M302" s="254">
        <f>IF($B302="","",--TEXT($B302,"yyyymm"))</f>
        <v/>
      </c>
      <c r="N302" s="0" t="n"/>
      <c r="O302" s="0" t="n"/>
      <c r="P302" s="0" t="n"/>
      <c r="Q302" s="0" t="n"/>
      <c r="R302" s="0" t="n"/>
      <c r="S302" s="0" t="n"/>
      <c r="T302" s="0" t="n"/>
      <c r="U302" s="0" t="n"/>
      <c r="V302" s="0" t="n"/>
      <c r="W302" s="0" t="n"/>
      <c r="X302" s="42" t="n"/>
      <c r="Y302" s="42" t="n"/>
      <c r="Z302" s="42" t="n"/>
    </row>
    <row r="303" ht="23" customFormat="1" customHeight="1" s="204">
      <c r="A303" s="255">
        <f>IF(B303="","",COUNTA($B$5:B303))</f>
        <v/>
      </c>
      <c r="B303" s="294" t="n"/>
      <c r="C303" s="247" t="n"/>
      <c r="D303" s="248" t="n"/>
      <c r="E303" s="295" t="n"/>
      <c r="F303" s="296" t="n"/>
      <c r="G303" s="296" t="n"/>
      <c r="H303" s="297">
        <f>IFERROR(VLOOKUP($C303,$C$5:$H$18,6,0)+SUMIF($C$19:$C303,$C303,$F$19:$F303)-SUMIF($C$19:$C303,$C303,$G$19:$G303),"")</f>
        <v/>
      </c>
      <c r="I303" s="296" t="n"/>
      <c r="J303" s="252" t="n"/>
      <c r="K303" s="252" t="n"/>
      <c r="L303" s="298" t="n"/>
      <c r="M303" s="254">
        <f>IF($B303="","",--TEXT($B303,"yyyymm"))</f>
        <v/>
      </c>
      <c r="N303" s="0" t="n"/>
      <c r="O303" s="0" t="n"/>
      <c r="P303" s="0" t="n"/>
      <c r="Q303" s="0" t="n"/>
      <c r="R303" s="0" t="n"/>
      <c r="S303" s="0" t="n"/>
      <c r="T303" s="0" t="n"/>
      <c r="U303" s="0" t="n"/>
      <c r="V303" s="0" t="n"/>
      <c r="W303" s="0" t="n"/>
      <c r="X303" s="42" t="n"/>
      <c r="Y303" s="42" t="n"/>
      <c r="Z303" s="42" t="n"/>
    </row>
    <row r="304" ht="23" customFormat="1" customHeight="1" s="204">
      <c r="A304" s="255">
        <f>IF(B304="","",COUNTA($B$5:B304))</f>
        <v/>
      </c>
      <c r="B304" s="294" t="n"/>
      <c r="C304" s="247" t="n"/>
      <c r="D304" s="248" t="n"/>
      <c r="E304" s="295" t="n"/>
      <c r="F304" s="296" t="n"/>
      <c r="G304" s="296" t="n"/>
      <c r="H304" s="297">
        <f>IFERROR(VLOOKUP($C304,$C$5:$H$18,6,0)+SUMIF($C$19:$C304,$C304,$F$19:$F304)-SUMIF($C$19:$C304,$C304,$G$19:$G304),"")</f>
        <v/>
      </c>
      <c r="I304" s="296" t="n"/>
      <c r="J304" s="252" t="n"/>
      <c r="K304" s="252" t="n"/>
      <c r="L304" s="298" t="n"/>
      <c r="M304" s="254">
        <f>IF($B304="","",--TEXT($B304,"yyyymm"))</f>
        <v/>
      </c>
      <c r="N304" s="0" t="n"/>
      <c r="O304" s="0" t="n"/>
      <c r="P304" s="0" t="n"/>
      <c r="Q304" s="0" t="n"/>
      <c r="R304" s="0" t="n"/>
      <c r="S304" s="0" t="n"/>
      <c r="T304" s="0" t="n"/>
      <c r="U304" s="0" t="n"/>
      <c r="V304" s="0" t="n"/>
      <c r="W304" s="0" t="n"/>
      <c r="X304" s="42" t="n"/>
      <c r="Y304" s="42" t="n"/>
      <c r="Z304" s="42" t="n"/>
    </row>
    <row r="305" ht="23" customFormat="1" customHeight="1" s="204">
      <c r="A305" s="255">
        <f>IF(B305="","",COUNTA($B$5:B305))</f>
        <v/>
      </c>
      <c r="B305" s="294" t="n"/>
      <c r="C305" s="247" t="n"/>
      <c r="D305" s="248" t="n"/>
      <c r="E305" s="295" t="n"/>
      <c r="F305" s="296" t="n"/>
      <c r="G305" s="296" t="n"/>
      <c r="H305" s="297">
        <f>IFERROR(VLOOKUP($C305,$C$5:$H$18,6,0)+SUMIF($C$19:$C305,$C305,$F$19:$F305)-SUMIF($C$19:$C305,$C305,$G$19:$G305),"")</f>
        <v/>
      </c>
      <c r="I305" s="296" t="n"/>
      <c r="J305" s="252" t="n"/>
      <c r="K305" s="252" t="n"/>
      <c r="L305" s="298" t="n"/>
      <c r="M305" s="254">
        <f>IF($B305="","",--TEXT($B305,"yyyymm"))</f>
        <v/>
      </c>
      <c r="N305" s="0" t="n"/>
      <c r="O305" s="0" t="n"/>
      <c r="P305" s="0" t="n"/>
      <c r="Q305" s="0" t="n"/>
      <c r="R305" s="0" t="n"/>
      <c r="S305" s="0" t="n"/>
      <c r="T305" s="0" t="n"/>
      <c r="U305" s="0" t="n"/>
      <c r="V305" s="0" t="n"/>
      <c r="W305" s="0" t="n"/>
      <c r="X305" s="42" t="n"/>
      <c r="Y305" s="42" t="n"/>
      <c r="Z305" s="42" t="n"/>
    </row>
    <row r="306" ht="23" customFormat="1" customHeight="1" s="204">
      <c r="A306" s="255">
        <f>IF(B306="","",COUNTA($B$5:B306))</f>
        <v/>
      </c>
      <c r="B306" s="294" t="n"/>
      <c r="C306" s="247" t="n"/>
      <c r="D306" s="248" t="n"/>
      <c r="E306" s="295" t="n"/>
      <c r="F306" s="296" t="n"/>
      <c r="G306" s="296" t="n"/>
      <c r="H306" s="297">
        <f>IFERROR(VLOOKUP($C306,$C$5:$H$18,6,0)+SUMIF($C$19:$C306,$C306,$F$19:$F306)-SUMIF($C$19:$C306,$C306,$G$19:$G306),"")</f>
        <v/>
      </c>
      <c r="I306" s="296" t="n"/>
      <c r="J306" s="252" t="n"/>
      <c r="K306" s="252" t="n"/>
      <c r="L306" s="298" t="n"/>
      <c r="M306" s="254">
        <f>IF($B306="","",--TEXT($B306,"yyyymm"))</f>
        <v/>
      </c>
      <c r="N306" s="0" t="n"/>
      <c r="O306" s="0" t="n"/>
      <c r="P306" s="0" t="n"/>
      <c r="Q306" s="0" t="n"/>
      <c r="R306" s="0" t="n"/>
      <c r="S306" s="0" t="n"/>
      <c r="T306" s="0" t="n"/>
      <c r="U306" s="0" t="n"/>
      <c r="V306" s="0" t="n"/>
      <c r="W306" s="0" t="n"/>
      <c r="X306" s="42" t="n"/>
      <c r="Y306" s="42" t="n"/>
      <c r="Z306" s="42" t="n"/>
    </row>
    <row r="307" ht="23" customFormat="1" customHeight="1" s="204">
      <c r="A307" s="255">
        <f>IF(B307="","",COUNTA($B$5:B307))</f>
        <v/>
      </c>
      <c r="B307" s="294" t="n"/>
      <c r="C307" s="247" t="n"/>
      <c r="D307" s="248" t="n"/>
      <c r="E307" s="295" t="n"/>
      <c r="F307" s="296" t="n"/>
      <c r="G307" s="296" t="n"/>
      <c r="H307" s="297">
        <f>IFERROR(VLOOKUP($C307,$C$5:$H$18,6,0)+SUMIF($C$19:$C307,$C307,$F$19:$F307)-SUMIF($C$19:$C307,$C307,$G$19:$G307),"")</f>
        <v/>
      </c>
      <c r="I307" s="296" t="n"/>
      <c r="J307" s="252" t="n"/>
      <c r="K307" s="252" t="n"/>
      <c r="L307" s="298" t="n"/>
      <c r="M307" s="254">
        <f>IF($B307="","",--TEXT($B307,"yyyymm"))</f>
        <v/>
      </c>
      <c r="N307" s="0" t="n"/>
      <c r="O307" s="0" t="n"/>
      <c r="P307" s="0" t="n"/>
      <c r="Q307" s="0" t="n"/>
      <c r="R307" s="0" t="n"/>
      <c r="S307" s="0" t="n"/>
      <c r="T307" s="0" t="n"/>
      <c r="U307" s="0" t="n"/>
      <c r="V307" s="0" t="n"/>
      <c r="W307" s="0" t="n"/>
      <c r="X307" s="42" t="n"/>
      <c r="Y307" s="42" t="n"/>
      <c r="Z307" s="42" t="n"/>
    </row>
    <row r="308" ht="23" customFormat="1" customHeight="1" s="204">
      <c r="A308" s="255">
        <f>IF(B308="","",COUNTA($B$5:B308))</f>
        <v/>
      </c>
      <c r="B308" s="294" t="n"/>
      <c r="C308" s="247" t="n"/>
      <c r="D308" s="248" t="n"/>
      <c r="E308" s="295" t="n"/>
      <c r="F308" s="296" t="n"/>
      <c r="G308" s="296" t="n"/>
      <c r="H308" s="297">
        <f>IFERROR(VLOOKUP($C308,$C$5:$H$18,6,0)+SUMIF($C$19:$C308,$C308,$F$19:$F308)-SUMIF($C$19:$C308,$C308,$G$19:$G308),"")</f>
        <v/>
      </c>
      <c r="I308" s="296" t="n"/>
      <c r="J308" s="252" t="n"/>
      <c r="K308" s="252" t="n"/>
      <c r="L308" s="298" t="n"/>
      <c r="M308" s="254">
        <f>IF($B308="","",--TEXT($B308,"yyyymm"))</f>
        <v/>
      </c>
      <c r="N308" s="0" t="n"/>
      <c r="O308" s="0" t="n"/>
      <c r="P308" s="0" t="n"/>
      <c r="Q308" s="0" t="n"/>
      <c r="R308" s="0" t="n"/>
      <c r="S308" s="0" t="n"/>
      <c r="T308" s="0" t="n"/>
      <c r="U308" s="0" t="n"/>
      <c r="V308" s="0" t="n"/>
      <c r="W308" s="0" t="n"/>
      <c r="X308" s="42" t="n"/>
      <c r="Y308" s="42" t="n"/>
      <c r="Z308" s="42" t="n"/>
    </row>
    <row r="309" ht="23" customFormat="1" customHeight="1" s="204">
      <c r="A309" s="255">
        <f>IF(B309="","",COUNTA($B$5:B309))</f>
        <v/>
      </c>
      <c r="B309" s="294" t="n"/>
      <c r="C309" s="247" t="n"/>
      <c r="D309" s="248" t="n"/>
      <c r="E309" s="295" t="n"/>
      <c r="F309" s="296" t="n"/>
      <c r="G309" s="296" t="n"/>
      <c r="H309" s="297">
        <f>IFERROR(VLOOKUP($C309,$C$5:$H$18,6,0)+SUMIF($C$19:$C309,$C309,$F$19:$F309)-SUMIF($C$19:$C309,$C309,$G$19:$G309),"")</f>
        <v/>
      </c>
      <c r="I309" s="296" t="n"/>
      <c r="J309" s="252" t="n"/>
      <c r="K309" s="252" t="n"/>
      <c r="L309" s="298" t="n"/>
      <c r="M309" s="254">
        <f>IF($B309="","",--TEXT($B309,"yyyymm"))</f>
        <v/>
      </c>
      <c r="N309" s="0" t="n"/>
      <c r="O309" s="0" t="n"/>
      <c r="P309" s="0" t="n"/>
      <c r="Q309" s="0" t="n"/>
      <c r="R309" s="0" t="n"/>
      <c r="S309" s="0" t="n"/>
      <c r="T309" s="0" t="n"/>
      <c r="U309" s="0" t="n"/>
      <c r="V309" s="0" t="n"/>
      <c r="W309" s="0" t="n"/>
      <c r="X309" s="42" t="n"/>
      <c r="Y309" s="42" t="n"/>
      <c r="Z309" s="42" t="n"/>
    </row>
    <row r="310" ht="23" customFormat="1" customHeight="1" s="204">
      <c r="A310" s="255">
        <f>IF(B310="","",COUNTA($B$5:B310))</f>
        <v/>
      </c>
      <c r="B310" s="294" t="n"/>
      <c r="C310" s="247" t="n"/>
      <c r="D310" s="248" t="n"/>
      <c r="E310" s="295" t="n"/>
      <c r="F310" s="296" t="n"/>
      <c r="G310" s="296" t="n"/>
      <c r="H310" s="297">
        <f>IFERROR(VLOOKUP($C310,$C$5:$H$18,6,0)+SUMIF($C$19:$C310,$C310,$F$19:$F310)-SUMIF($C$19:$C310,$C310,$G$19:$G310),"")</f>
        <v/>
      </c>
      <c r="I310" s="296" t="n"/>
      <c r="J310" s="252" t="n"/>
      <c r="K310" s="252" t="n"/>
      <c r="L310" s="298" t="n"/>
      <c r="M310" s="254">
        <f>IF($B310="","",--TEXT($B310,"yyyymm"))</f>
        <v/>
      </c>
      <c r="N310" s="0" t="n"/>
      <c r="O310" s="0" t="n"/>
      <c r="P310" s="0" t="n"/>
      <c r="Q310" s="0" t="n"/>
      <c r="R310" s="0" t="n"/>
      <c r="S310" s="0" t="n"/>
      <c r="T310" s="0" t="n"/>
      <c r="U310" s="0" t="n"/>
      <c r="V310" s="0" t="n"/>
      <c r="W310" s="0" t="n"/>
      <c r="X310" s="42" t="n"/>
      <c r="Y310" s="42" t="n"/>
      <c r="Z310" s="42" t="n"/>
    </row>
    <row r="311" ht="23" customFormat="1" customHeight="1" s="204">
      <c r="A311" s="255">
        <f>IF(B311="","",COUNTA($B$5:B311))</f>
        <v/>
      </c>
      <c r="B311" s="294" t="n"/>
      <c r="C311" s="247" t="n"/>
      <c r="D311" s="248" t="n"/>
      <c r="E311" s="295" t="n"/>
      <c r="F311" s="296" t="n"/>
      <c r="G311" s="296" t="n"/>
      <c r="H311" s="297">
        <f>IFERROR(VLOOKUP($C311,$C$5:$H$18,6,0)+SUMIF($C$19:$C311,$C311,$F$19:$F311)-SUMIF($C$19:$C311,$C311,$G$19:$G311),"")</f>
        <v/>
      </c>
      <c r="I311" s="296" t="n"/>
      <c r="J311" s="252" t="n"/>
      <c r="K311" s="252" t="n"/>
      <c r="L311" s="298" t="n"/>
      <c r="M311" s="254">
        <f>IF($B311="","",--TEXT($B311,"yyyymm"))</f>
        <v/>
      </c>
      <c r="N311" s="0" t="n"/>
      <c r="O311" s="0" t="n"/>
      <c r="P311" s="0" t="n"/>
      <c r="Q311" s="0" t="n"/>
      <c r="R311" s="0" t="n"/>
      <c r="S311" s="0" t="n"/>
      <c r="T311" s="0" t="n"/>
      <c r="U311" s="0" t="n"/>
      <c r="V311" s="0" t="n"/>
      <c r="W311" s="0" t="n"/>
      <c r="X311" s="42" t="n"/>
      <c r="Y311" s="42" t="n"/>
      <c r="Z311" s="42" t="n"/>
    </row>
    <row r="312" ht="23" customFormat="1" customHeight="1" s="204">
      <c r="A312" s="255">
        <f>IF(B312="","",COUNTA($B$5:B312))</f>
        <v/>
      </c>
      <c r="B312" s="294" t="n"/>
      <c r="C312" s="247" t="n"/>
      <c r="D312" s="248" t="n"/>
      <c r="E312" s="295" t="n"/>
      <c r="F312" s="296" t="n"/>
      <c r="G312" s="296" t="n"/>
      <c r="H312" s="297">
        <f>IFERROR(VLOOKUP($C312,$C$5:$H$18,6,0)+SUMIF($C$19:$C312,$C312,$F$19:$F312)-SUMIF($C$19:$C312,$C312,$G$19:$G312),"")</f>
        <v/>
      </c>
      <c r="I312" s="296" t="n"/>
      <c r="J312" s="252" t="n"/>
      <c r="K312" s="252" t="n"/>
      <c r="L312" s="298" t="n"/>
      <c r="M312" s="254">
        <f>IF($B312="","",--TEXT($B312,"yyyymm"))</f>
        <v/>
      </c>
      <c r="N312" s="0" t="n"/>
      <c r="O312" s="0" t="n"/>
      <c r="P312" s="0" t="n"/>
      <c r="Q312" s="0" t="n"/>
      <c r="R312" s="0" t="n"/>
      <c r="S312" s="0" t="n"/>
      <c r="T312" s="0" t="n"/>
      <c r="U312" s="0" t="n"/>
      <c r="V312" s="0" t="n"/>
      <c r="W312" s="0" t="n"/>
      <c r="X312" s="42" t="n"/>
      <c r="Y312" s="42" t="n"/>
      <c r="Z312" s="42" t="n"/>
    </row>
    <row r="313" ht="23" customFormat="1" customHeight="1" s="204">
      <c r="A313" s="255">
        <f>IF(B313="","",COUNTA($B$5:B313))</f>
        <v/>
      </c>
      <c r="B313" s="294" t="n"/>
      <c r="C313" s="247" t="n"/>
      <c r="D313" s="248" t="n"/>
      <c r="E313" s="295" t="n"/>
      <c r="F313" s="296" t="n"/>
      <c r="G313" s="296" t="n"/>
      <c r="H313" s="297">
        <f>IFERROR(VLOOKUP($C313,$C$5:$H$18,6,0)+SUMIF($C$19:$C313,$C313,$F$19:$F313)-SUMIF($C$19:$C313,$C313,$G$19:$G313),"")</f>
        <v/>
      </c>
      <c r="I313" s="296" t="n"/>
      <c r="J313" s="252" t="n"/>
      <c r="K313" s="252" t="n"/>
      <c r="L313" s="298" t="n"/>
      <c r="M313" s="254">
        <f>IF($B313="","",--TEXT($B313,"yyyymm"))</f>
        <v/>
      </c>
      <c r="N313" s="0" t="n"/>
      <c r="O313" s="0" t="n"/>
      <c r="P313" s="0" t="n"/>
      <c r="Q313" s="0" t="n"/>
      <c r="R313" s="0" t="n"/>
      <c r="S313" s="0" t="n"/>
      <c r="T313" s="0" t="n"/>
      <c r="U313" s="0" t="n"/>
      <c r="V313" s="0" t="n"/>
      <c r="W313" s="0" t="n"/>
      <c r="X313" s="42" t="n"/>
      <c r="Y313" s="42" t="n"/>
      <c r="Z313" s="42" t="n"/>
    </row>
    <row r="314" ht="23" customFormat="1" customHeight="1" s="204">
      <c r="A314" s="255">
        <f>IF(B314="","",COUNTA($B$5:B314))</f>
        <v/>
      </c>
      <c r="B314" s="294" t="n"/>
      <c r="C314" s="247" t="n"/>
      <c r="D314" s="248" t="n"/>
      <c r="E314" s="295" t="n"/>
      <c r="F314" s="296" t="n"/>
      <c r="G314" s="296" t="n"/>
      <c r="H314" s="297">
        <f>IFERROR(VLOOKUP($C314,$C$5:$H$18,6,0)+SUMIF($C$19:$C314,$C314,$F$19:$F314)-SUMIF($C$19:$C314,$C314,$G$19:$G314),"")</f>
        <v/>
      </c>
      <c r="I314" s="296" t="n"/>
      <c r="J314" s="252" t="n"/>
      <c r="K314" s="252" t="n"/>
      <c r="L314" s="298" t="n"/>
      <c r="M314" s="254">
        <f>IF($B314="","",--TEXT($B314,"yyyymm"))</f>
        <v/>
      </c>
      <c r="N314" s="0" t="n"/>
      <c r="O314" s="0" t="n"/>
      <c r="P314" s="0" t="n"/>
      <c r="Q314" s="0" t="n"/>
      <c r="R314" s="0" t="n"/>
      <c r="S314" s="0" t="n"/>
      <c r="T314" s="0" t="n"/>
      <c r="U314" s="0" t="n"/>
      <c r="V314" s="0" t="n"/>
      <c r="W314" s="0" t="n"/>
      <c r="X314" s="42" t="n"/>
      <c r="Y314" s="42" t="n"/>
      <c r="Z314" s="42" t="n"/>
    </row>
    <row r="315" ht="23" customFormat="1" customHeight="1" s="204">
      <c r="A315" s="255">
        <f>IF(B315="","",COUNTA($B$5:B315))</f>
        <v/>
      </c>
      <c r="B315" s="294" t="n"/>
      <c r="C315" s="247" t="n"/>
      <c r="D315" s="248" t="n"/>
      <c r="E315" s="295" t="n"/>
      <c r="F315" s="296" t="n"/>
      <c r="G315" s="296" t="n"/>
      <c r="H315" s="297">
        <f>IFERROR(VLOOKUP($C315,$C$5:$H$18,6,0)+SUMIF($C$19:$C315,$C315,$F$19:$F315)-SUMIF($C$19:$C315,$C315,$G$19:$G315),"")</f>
        <v/>
      </c>
      <c r="I315" s="296" t="n"/>
      <c r="J315" s="252" t="n"/>
      <c r="K315" s="252" t="n"/>
      <c r="L315" s="298" t="n"/>
      <c r="M315" s="254">
        <f>IF($B315="","",--TEXT($B315,"yyyymm"))</f>
        <v/>
      </c>
      <c r="N315" s="0" t="n"/>
      <c r="O315" s="0" t="n"/>
      <c r="P315" s="0" t="n"/>
      <c r="Q315" s="0" t="n"/>
      <c r="R315" s="0" t="n"/>
      <c r="S315" s="0" t="n"/>
      <c r="T315" s="0" t="n"/>
      <c r="U315" s="0" t="n"/>
      <c r="V315" s="0" t="n"/>
      <c r="W315" s="0" t="n"/>
      <c r="X315" s="42" t="n"/>
      <c r="Y315" s="42" t="n"/>
      <c r="Z315" s="42" t="n"/>
    </row>
    <row r="316" ht="23" customFormat="1" customHeight="1" s="204">
      <c r="A316" s="255">
        <f>IF(B316="","",COUNTA($B$5:B316))</f>
        <v/>
      </c>
      <c r="B316" s="294" t="n"/>
      <c r="C316" s="247" t="n"/>
      <c r="D316" s="248" t="n"/>
      <c r="E316" s="295" t="n"/>
      <c r="F316" s="296" t="n"/>
      <c r="G316" s="296" t="n"/>
      <c r="H316" s="297">
        <f>IFERROR(VLOOKUP($C316,$C$5:$H$18,6,0)+SUMIF($C$19:$C316,$C316,$F$19:$F316)-SUMIF($C$19:$C316,$C316,$G$19:$G316),"")</f>
        <v/>
      </c>
      <c r="I316" s="296" t="n"/>
      <c r="J316" s="252" t="n"/>
      <c r="K316" s="252" t="n"/>
      <c r="L316" s="298" t="n"/>
      <c r="M316" s="254">
        <f>IF($B316="","",--TEXT($B316,"yyyymm"))</f>
        <v/>
      </c>
      <c r="N316" s="0" t="n"/>
      <c r="O316" s="0" t="n"/>
      <c r="P316" s="0" t="n"/>
      <c r="Q316" s="0" t="n"/>
      <c r="R316" s="0" t="n"/>
      <c r="S316" s="0" t="n"/>
      <c r="T316" s="0" t="n"/>
      <c r="U316" s="0" t="n"/>
      <c r="V316" s="0" t="n"/>
      <c r="W316" s="0" t="n"/>
      <c r="X316" s="42" t="n"/>
      <c r="Y316" s="42" t="n"/>
      <c r="Z316" s="42" t="n"/>
    </row>
    <row r="317" ht="23" customFormat="1" customHeight="1" s="204">
      <c r="A317" s="255">
        <f>IF(B317="","",COUNTA($B$5:B317))</f>
        <v/>
      </c>
      <c r="B317" s="294" t="n"/>
      <c r="C317" s="247" t="n"/>
      <c r="D317" s="248" t="n"/>
      <c r="E317" s="295" t="n"/>
      <c r="F317" s="296" t="n"/>
      <c r="G317" s="296" t="n"/>
      <c r="H317" s="297">
        <f>IFERROR(VLOOKUP($C317,$C$5:$H$18,6,0)+SUMIF($C$19:$C317,$C317,$F$19:$F317)-SUMIF($C$19:$C317,$C317,$G$19:$G317),"")</f>
        <v/>
      </c>
      <c r="I317" s="296" t="n"/>
      <c r="J317" s="252" t="n"/>
      <c r="K317" s="252" t="n"/>
      <c r="L317" s="298" t="n"/>
      <c r="M317" s="254">
        <f>IF($B317="","",--TEXT($B317,"yyyymm"))</f>
        <v/>
      </c>
      <c r="N317" s="0" t="n"/>
      <c r="O317" s="0" t="n"/>
      <c r="P317" s="0" t="n"/>
      <c r="Q317" s="0" t="n"/>
      <c r="R317" s="0" t="n"/>
      <c r="S317" s="0" t="n"/>
      <c r="T317" s="0" t="n"/>
      <c r="U317" s="0" t="n"/>
      <c r="V317" s="0" t="n"/>
      <c r="W317" s="0" t="n"/>
      <c r="X317" s="42" t="n"/>
      <c r="Y317" s="42" t="n"/>
      <c r="Z317" s="42" t="n"/>
    </row>
    <row r="318" ht="23" customFormat="1" customHeight="1" s="204">
      <c r="A318" s="255">
        <f>IF(B318="","",COUNTA($B$5:B318))</f>
        <v/>
      </c>
      <c r="B318" s="294" t="n"/>
      <c r="C318" s="247" t="n"/>
      <c r="D318" s="248" t="n"/>
      <c r="E318" s="295" t="n"/>
      <c r="F318" s="296" t="n"/>
      <c r="G318" s="296" t="n"/>
      <c r="H318" s="297">
        <f>IFERROR(VLOOKUP($C318,$C$5:$H$18,6,0)+SUMIF($C$19:$C318,$C318,$F$19:$F318)-SUMIF($C$19:$C318,$C318,$G$19:$G318),"")</f>
        <v/>
      </c>
      <c r="I318" s="296" t="n"/>
      <c r="J318" s="252" t="n"/>
      <c r="K318" s="252" t="n"/>
      <c r="L318" s="298" t="n"/>
      <c r="M318" s="254">
        <f>IF($B318="","",--TEXT($B318,"yyyymm"))</f>
        <v/>
      </c>
      <c r="N318" s="0" t="n"/>
      <c r="O318" s="0" t="n"/>
      <c r="P318" s="0" t="n"/>
      <c r="Q318" s="0" t="n"/>
      <c r="R318" s="0" t="n"/>
      <c r="S318" s="0" t="n"/>
      <c r="T318" s="0" t="n"/>
      <c r="U318" s="0" t="n"/>
      <c r="V318" s="0" t="n"/>
      <c r="W318" s="0" t="n"/>
      <c r="X318" s="42" t="n"/>
      <c r="Y318" s="42" t="n"/>
      <c r="Z318" s="42" t="n"/>
    </row>
    <row r="319" ht="23" customFormat="1" customHeight="1" s="204">
      <c r="A319" s="255">
        <f>IF(B319="","",COUNTA($B$5:B319))</f>
        <v/>
      </c>
      <c r="B319" s="294" t="n"/>
      <c r="C319" s="247" t="n"/>
      <c r="D319" s="248" t="n"/>
      <c r="E319" s="295" t="n"/>
      <c r="F319" s="296" t="n"/>
      <c r="G319" s="296" t="n"/>
      <c r="H319" s="297">
        <f>IFERROR(VLOOKUP($C319,$C$5:$H$18,6,0)+SUMIF($C$19:$C319,$C319,$F$19:$F319)-SUMIF($C$19:$C319,$C319,$G$19:$G319),"")</f>
        <v/>
      </c>
      <c r="I319" s="296" t="n"/>
      <c r="J319" s="252" t="n"/>
      <c r="K319" s="252" t="n"/>
      <c r="L319" s="298" t="n"/>
      <c r="M319" s="254">
        <f>IF($B319="","",--TEXT($B319,"yyyymm"))</f>
        <v/>
      </c>
      <c r="N319" s="0" t="n"/>
      <c r="O319" s="0" t="n"/>
      <c r="P319" s="0" t="n"/>
      <c r="Q319" s="0" t="n"/>
      <c r="R319" s="0" t="n"/>
      <c r="S319" s="0" t="n"/>
      <c r="T319" s="0" t="n"/>
      <c r="U319" s="0" t="n"/>
      <c r="V319" s="0" t="n"/>
      <c r="W319" s="0" t="n"/>
      <c r="X319" s="42" t="n"/>
      <c r="Y319" s="42" t="n"/>
      <c r="Z319" s="42" t="n"/>
    </row>
    <row r="320" ht="23" customFormat="1" customHeight="1" s="204">
      <c r="A320" s="255">
        <f>IF(B320="","",COUNTA($B$5:B320))</f>
        <v/>
      </c>
      <c r="B320" s="294" t="n"/>
      <c r="C320" s="247" t="n"/>
      <c r="D320" s="248" t="n"/>
      <c r="E320" s="295" t="n"/>
      <c r="F320" s="296" t="n"/>
      <c r="G320" s="296" t="n"/>
      <c r="H320" s="297">
        <f>IFERROR(VLOOKUP($C320,$C$5:$H$18,6,0)+SUMIF($C$19:$C320,$C320,$F$19:$F320)-SUMIF($C$19:$C320,$C320,$G$19:$G320),"")</f>
        <v/>
      </c>
      <c r="I320" s="296" t="n"/>
      <c r="J320" s="252" t="n"/>
      <c r="K320" s="252" t="n"/>
      <c r="L320" s="298" t="n"/>
      <c r="M320" s="254">
        <f>IF($B320="","",--TEXT($B320,"yyyymm"))</f>
        <v/>
      </c>
      <c r="N320" s="0" t="n"/>
      <c r="O320" s="0" t="n"/>
      <c r="P320" s="0" t="n"/>
      <c r="Q320" s="0" t="n"/>
      <c r="R320" s="0" t="n"/>
      <c r="S320" s="0" t="n"/>
      <c r="T320" s="0" t="n"/>
      <c r="U320" s="0" t="n"/>
      <c r="V320" s="0" t="n"/>
      <c r="W320" s="0" t="n"/>
      <c r="X320" s="42" t="n"/>
      <c r="Y320" s="42" t="n"/>
      <c r="Z320" s="42" t="n"/>
    </row>
    <row r="321" ht="23" customFormat="1" customHeight="1" s="204">
      <c r="A321" s="255">
        <f>IF(B321="","",COUNTA($B$5:B321))</f>
        <v/>
      </c>
      <c r="B321" s="294" t="n"/>
      <c r="C321" s="247" t="n"/>
      <c r="D321" s="248" t="n"/>
      <c r="E321" s="295" t="n"/>
      <c r="F321" s="296" t="n"/>
      <c r="G321" s="296" t="n"/>
      <c r="H321" s="297">
        <f>IFERROR(VLOOKUP($C321,$C$5:$H$18,6,0)+SUMIF($C$19:$C321,$C321,$F$19:$F321)-SUMIF($C$19:$C321,$C321,$G$19:$G321),"")</f>
        <v/>
      </c>
      <c r="I321" s="296" t="n"/>
      <c r="J321" s="252" t="n"/>
      <c r="K321" s="252" t="n"/>
      <c r="L321" s="298" t="n"/>
      <c r="M321" s="254">
        <f>IF($B321="","",--TEXT($B321,"yyyymm"))</f>
        <v/>
      </c>
      <c r="N321" s="0" t="n"/>
      <c r="O321" s="0" t="n"/>
      <c r="P321" s="0" t="n"/>
      <c r="Q321" s="0" t="n"/>
      <c r="R321" s="0" t="n"/>
      <c r="S321" s="0" t="n"/>
      <c r="T321" s="0" t="n"/>
      <c r="U321" s="0" t="n"/>
      <c r="V321" s="0" t="n"/>
      <c r="W321" s="0" t="n"/>
      <c r="X321" s="42" t="n"/>
      <c r="Y321" s="42" t="n"/>
      <c r="Z321" s="42" t="n"/>
    </row>
    <row r="322" ht="23" customFormat="1" customHeight="1" s="204">
      <c r="A322" s="255">
        <f>IF(B322="","",COUNTA($B$5:B322))</f>
        <v/>
      </c>
      <c r="B322" s="294" t="n"/>
      <c r="C322" s="247" t="n"/>
      <c r="D322" s="248" t="n"/>
      <c r="E322" s="295" t="n"/>
      <c r="F322" s="296" t="n"/>
      <c r="G322" s="296" t="n"/>
      <c r="H322" s="297">
        <f>IFERROR(VLOOKUP($C322,$C$5:$H$18,6,0)+SUMIF($C$19:$C322,$C322,$F$19:$F322)-SUMIF($C$19:$C322,$C322,$G$19:$G322),"")</f>
        <v/>
      </c>
      <c r="I322" s="296" t="n"/>
      <c r="J322" s="252" t="n"/>
      <c r="K322" s="252" t="n"/>
      <c r="L322" s="298" t="n"/>
      <c r="M322" s="254">
        <f>IF($B322="","",--TEXT($B322,"yyyymm"))</f>
        <v/>
      </c>
      <c r="N322" s="0" t="n"/>
      <c r="O322" s="0" t="n"/>
      <c r="P322" s="0" t="n"/>
      <c r="Q322" s="0" t="n"/>
      <c r="R322" s="0" t="n"/>
      <c r="S322" s="0" t="n"/>
      <c r="T322" s="0" t="n"/>
      <c r="U322" s="0" t="n"/>
      <c r="V322" s="0" t="n"/>
      <c r="W322" s="0" t="n"/>
      <c r="X322" s="42" t="n"/>
      <c r="Y322" s="42" t="n"/>
      <c r="Z322" s="42" t="n"/>
    </row>
    <row r="323" ht="23" customFormat="1" customHeight="1" s="204">
      <c r="A323" s="255">
        <f>IF(B323="","",COUNTA($B$5:B323))</f>
        <v/>
      </c>
      <c r="B323" s="294" t="n"/>
      <c r="C323" s="247" t="n"/>
      <c r="D323" s="248" t="n"/>
      <c r="E323" s="295" t="n"/>
      <c r="F323" s="296" t="n"/>
      <c r="G323" s="296" t="n"/>
      <c r="H323" s="297">
        <f>IFERROR(VLOOKUP($C323,$C$5:$H$18,6,0)+SUMIF($C$19:$C323,$C323,$F$19:$F323)-SUMIF($C$19:$C323,$C323,$G$19:$G323),"")</f>
        <v/>
      </c>
      <c r="I323" s="296" t="n"/>
      <c r="J323" s="252" t="n"/>
      <c r="K323" s="252" t="n"/>
      <c r="L323" s="298" t="n"/>
      <c r="M323" s="254">
        <f>IF($B323="","",--TEXT($B323,"yyyymm"))</f>
        <v/>
      </c>
      <c r="N323" s="0" t="n"/>
      <c r="O323" s="0" t="n"/>
      <c r="P323" s="0" t="n"/>
      <c r="Q323" s="0" t="n"/>
      <c r="R323" s="0" t="n"/>
      <c r="S323" s="0" t="n"/>
      <c r="T323" s="0" t="n"/>
      <c r="U323" s="0" t="n"/>
      <c r="V323" s="0" t="n"/>
      <c r="W323" s="0" t="n"/>
      <c r="X323" s="42" t="n"/>
      <c r="Y323" s="42" t="n"/>
      <c r="Z323" s="42" t="n"/>
    </row>
    <row r="324" ht="23" customFormat="1" customHeight="1" s="204">
      <c r="A324" s="255">
        <f>IF(B324="","",COUNTA($B$5:B324))</f>
        <v/>
      </c>
      <c r="B324" s="294" t="n"/>
      <c r="C324" s="247" t="n"/>
      <c r="D324" s="248" t="n"/>
      <c r="E324" s="295" t="n"/>
      <c r="F324" s="296" t="n"/>
      <c r="G324" s="296" t="n"/>
      <c r="H324" s="297">
        <f>IFERROR(VLOOKUP($C324,$C$5:$H$18,6,0)+SUMIF($C$19:$C324,$C324,$F$19:$F324)-SUMIF($C$19:$C324,$C324,$G$19:$G324),"")</f>
        <v/>
      </c>
      <c r="I324" s="296" t="n"/>
      <c r="J324" s="252" t="n"/>
      <c r="K324" s="252" t="n"/>
      <c r="L324" s="298" t="n"/>
      <c r="M324" s="254">
        <f>IF($B324="","",--TEXT($B324,"yyyymm"))</f>
        <v/>
      </c>
      <c r="N324" s="0" t="n"/>
      <c r="O324" s="0" t="n"/>
      <c r="P324" s="0" t="n"/>
      <c r="Q324" s="0" t="n"/>
      <c r="R324" s="0" t="n"/>
      <c r="S324" s="0" t="n"/>
      <c r="T324" s="0" t="n"/>
      <c r="U324" s="0" t="n"/>
      <c r="V324" s="0" t="n"/>
      <c r="W324" s="0" t="n"/>
      <c r="X324" s="42" t="n"/>
      <c r="Y324" s="42" t="n"/>
      <c r="Z324" s="42" t="n"/>
    </row>
    <row r="325" ht="23" customFormat="1" customHeight="1" s="204">
      <c r="A325" s="255">
        <f>IF(B325="","",COUNTA($B$5:B325))</f>
        <v/>
      </c>
      <c r="B325" s="294" t="n"/>
      <c r="C325" s="247" t="n"/>
      <c r="D325" s="248" t="n"/>
      <c r="E325" s="295" t="n"/>
      <c r="F325" s="296" t="n"/>
      <c r="G325" s="296" t="n"/>
      <c r="H325" s="297">
        <f>IFERROR(VLOOKUP($C325,$C$5:$H$18,6,0)+SUMIF($C$19:$C325,$C325,$F$19:$F325)-SUMIF($C$19:$C325,$C325,$G$19:$G325),"")</f>
        <v/>
      </c>
      <c r="I325" s="296" t="n"/>
      <c r="J325" s="252" t="n"/>
      <c r="K325" s="252" t="n"/>
      <c r="L325" s="298" t="n"/>
      <c r="M325" s="254">
        <f>IF($B325="","",--TEXT($B325,"yyyymm"))</f>
        <v/>
      </c>
      <c r="N325" s="0" t="n"/>
      <c r="O325" s="0" t="n"/>
      <c r="P325" s="0" t="n"/>
      <c r="Q325" s="0" t="n"/>
      <c r="R325" s="0" t="n"/>
      <c r="S325" s="0" t="n"/>
      <c r="T325" s="0" t="n"/>
      <c r="U325" s="0" t="n"/>
      <c r="V325" s="0" t="n"/>
      <c r="W325" s="0" t="n"/>
      <c r="X325" s="42" t="n"/>
      <c r="Y325" s="42" t="n"/>
      <c r="Z325" s="42" t="n"/>
    </row>
    <row r="326" ht="23" customFormat="1" customHeight="1" s="204">
      <c r="A326" s="255">
        <f>IF(B326="","",COUNTA($B$5:B326))</f>
        <v/>
      </c>
      <c r="B326" s="294" t="n"/>
      <c r="C326" s="247" t="n"/>
      <c r="D326" s="248" t="n"/>
      <c r="E326" s="295" t="n"/>
      <c r="F326" s="296" t="n"/>
      <c r="G326" s="296" t="n"/>
      <c r="H326" s="297">
        <f>IFERROR(VLOOKUP($C326,$C$5:$H$18,6,0)+SUMIF($C$19:$C326,$C326,$F$19:$F326)-SUMIF($C$19:$C326,$C326,$G$19:$G326),"")</f>
        <v/>
      </c>
      <c r="I326" s="296" t="n"/>
      <c r="J326" s="252" t="n"/>
      <c r="K326" s="252" t="n"/>
      <c r="L326" s="298" t="n"/>
      <c r="M326" s="254">
        <f>IF($B326="","",--TEXT($B326,"yyyymm"))</f>
        <v/>
      </c>
      <c r="N326" s="0" t="n"/>
      <c r="O326" s="0" t="n"/>
      <c r="P326" s="0" t="n"/>
      <c r="Q326" s="0" t="n"/>
      <c r="R326" s="0" t="n"/>
      <c r="S326" s="0" t="n"/>
      <c r="T326" s="0" t="n"/>
      <c r="U326" s="0" t="n"/>
      <c r="V326" s="0" t="n"/>
      <c r="W326" s="0" t="n"/>
      <c r="X326" s="42" t="n"/>
      <c r="Y326" s="42" t="n"/>
      <c r="Z326" s="42" t="n"/>
    </row>
    <row r="327" ht="23" customFormat="1" customHeight="1" s="204">
      <c r="A327" s="255">
        <f>IF(B327="","",COUNTA($B$5:B327))</f>
        <v/>
      </c>
      <c r="B327" s="294" t="n"/>
      <c r="C327" s="247" t="n"/>
      <c r="D327" s="248" t="n"/>
      <c r="E327" s="295" t="n"/>
      <c r="F327" s="296" t="n"/>
      <c r="G327" s="296" t="n"/>
      <c r="H327" s="297">
        <f>IFERROR(VLOOKUP($C327,$C$5:$H$18,6,0)+SUMIF($C$19:$C327,$C327,$F$19:$F327)-SUMIF($C$19:$C327,$C327,$G$19:$G327),"")</f>
        <v/>
      </c>
      <c r="I327" s="296" t="n"/>
      <c r="J327" s="252" t="n"/>
      <c r="K327" s="252" t="n"/>
      <c r="L327" s="298" t="n"/>
      <c r="M327" s="254">
        <f>IF($B327="","",--TEXT($B327,"yyyymm"))</f>
        <v/>
      </c>
      <c r="N327" s="0" t="n"/>
      <c r="O327" s="0" t="n"/>
      <c r="P327" s="0" t="n"/>
      <c r="Q327" s="0" t="n"/>
      <c r="R327" s="0" t="n"/>
      <c r="S327" s="0" t="n"/>
      <c r="T327" s="0" t="n"/>
      <c r="U327" s="0" t="n"/>
      <c r="V327" s="0" t="n"/>
      <c r="W327" s="0" t="n"/>
      <c r="X327" s="42" t="n"/>
      <c r="Y327" s="42" t="n"/>
      <c r="Z327" s="42" t="n"/>
    </row>
    <row r="328" ht="23" customFormat="1" customHeight="1" s="204">
      <c r="A328" s="255">
        <f>IF(B328="","",COUNTA($B$5:B328))</f>
        <v/>
      </c>
      <c r="B328" s="294" t="n"/>
      <c r="C328" s="247" t="n"/>
      <c r="D328" s="248" t="n"/>
      <c r="E328" s="295" t="n"/>
      <c r="F328" s="296" t="n"/>
      <c r="G328" s="296" t="n"/>
      <c r="H328" s="297">
        <f>IFERROR(VLOOKUP($C328,$C$5:$H$18,6,0)+SUMIF($C$19:$C328,$C328,$F$19:$F328)-SUMIF($C$19:$C328,$C328,$G$19:$G328),"")</f>
        <v/>
      </c>
      <c r="I328" s="296" t="n"/>
      <c r="J328" s="252" t="n"/>
      <c r="K328" s="252" t="n"/>
      <c r="L328" s="298" t="n"/>
      <c r="M328" s="254">
        <f>IF($B328="","",--TEXT($B328,"yyyymm"))</f>
        <v/>
      </c>
      <c r="N328" s="0" t="n"/>
      <c r="O328" s="0" t="n"/>
      <c r="P328" s="0" t="n"/>
      <c r="Q328" s="0" t="n"/>
      <c r="R328" s="0" t="n"/>
      <c r="S328" s="0" t="n"/>
      <c r="T328" s="0" t="n"/>
      <c r="U328" s="0" t="n"/>
      <c r="V328" s="0" t="n"/>
      <c r="W328" s="0" t="n"/>
      <c r="X328" s="42" t="n"/>
      <c r="Y328" s="42" t="n"/>
      <c r="Z328" s="42" t="n"/>
    </row>
    <row r="329" ht="23" customFormat="1" customHeight="1" s="204">
      <c r="A329" s="255">
        <f>IF(B329="","",COUNTA($B$5:B329))</f>
        <v/>
      </c>
      <c r="B329" s="294" t="n"/>
      <c r="C329" s="247" t="n"/>
      <c r="D329" s="248" t="n"/>
      <c r="E329" s="295" t="n"/>
      <c r="F329" s="296" t="n"/>
      <c r="G329" s="296" t="n"/>
      <c r="H329" s="297">
        <f>IFERROR(VLOOKUP($C329,$C$5:$H$18,6,0)+SUMIF($C$19:$C329,$C329,$F$19:$F329)-SUMIF($C$19:$C329,$C329,$G$19:$G329),"")</f>
        <v/>
      </c>
      <c r="I329" s="296" t="n"/>
      <c r="J329" s="252" t="n"/>
      <c r="K329" s="252" t="n"/>
      <c r="L329" s="298" t="n"/>
      <c r="M329" s="254">
        <f>IF($B329="","",--TEXT($B329,"yyyymm"))</f>
        <v/>
      </c>
      <c r="N329" s="0" t="n"/>
      <c r="O329" s="0" t="n"/>
      <c r="P329" s="0" t="n"/>
      <c r="Q329" s="0" t="n"/>
      <c r="R329" s="0" t="n"/>
      <c r="S329" s="0" t="n"/>
      <c r="T329" s="0" t="n"/>
      <c r="U329" s="0" t="n"/>
      <c r="V329" s="0" t="n"/>
      <c r="W329" s="0" t="n"/>
      <c r="X329" s="42" t="n"/>
      <c r="Y329" s="42" t="n"/>
      <c r="Z329" s="42" t="n"/>
    </row>
    <row r="330" ht="23" customFormat="1" customHeight="1" s="204">
      <c r="A330" s="255">
        <f>IF(B330="","",COUNTA($B$5:B330))</f>
        <v/>
      </c>
      <c r="B330" s="294" t="n"/>
      <c r="C330" s="247" t="n"/>
      <c r="D330" s="248" t="n"/>
      <c r="E330" s="295" t="n"/>
      <c r="F330" s="296" t="n"/>
      <c r="G330" s="296" t="n"/>
      <c r="H330" s="297">
        <f>IFERROR(VLOOKUP($C330,$C$5:$H$18,6,0)+SUMIF($C$19:$C330,$C330,$F$19:$F330)-SUMIF($C$19:$C330,$C330,$G$19:$G330),"")</f>
        <v/>
      </c>
      <c r="I330" s="296" t="n"/>
      <c r="J330" s="252" t="n"/>
      <c r="K330" s="252" t="n"/>
      <c r="L330" s="298" t="n"/>
      <c r="M330" s="254">
        <f>IF($B330="","",--TEXT($B330,"yyyymm"))</f>
        <v/>
      </c>
      <c r="N330" s="0" t="n"/>
      <c r="O330" s="0" t="n"/>
      <c r="P330" s="0" t="n"/>
      <c r="Q330" s="0" t="n"/>
      <c r="R330" s="0" t="n"/>
      <c r="S330" s="0" t="n"/>
      <c r="T330" s="0" t="n"/>
      <c r="U330" s="0" t="n"/>
      <c r="V330" s="0" t="n"/>
      <c r="W330" s="0" t="n"/>
      <c r="X330" s="42" t="n"/>
      <c r="Y330" s="42" t="n"/>
      <c r="Z330" s="42" t="n"/>
    </row>
    <row r="331" ht="23" customFormat="1" customHeight="1" s="204">
      <c r="A331" s="255">
        <f>IF(B331="","",COUNTA($B$5:B331))</f>
        <v/>
      </c>
      <c r="B331" s="294" t="n"/>
      <c r="C331" s="247" t="n"/>
      <c r="D331" s="248" t="n"/>
      <c r="E331" s="295" t="n"/>
      <c r="F331" s="296" t="n"/>
      <c r="G331" s="296" t="n"/>
      <c r="H331" s="297">
        <f>IFERROR(VLOOKUP($C331,$C$5:$H$18,6,0)+SUMIF($C$19:$C331,$C331,$F$19:$F331)-SUMIF($C$19:$C331,$C331,$G$19:$G331),"")</f>
        <v/>
      </c>
      <c r="I331" s="296" t="n"/>
      <c r="J331" s="252" t="n"/>
      <c r="K331" s="252" t="n"/>
      <c r="L331" s="298" t="n"/>
      <c r="M331" s="254">
        <f>IF($B331="","",--TEXT($B331,"yyyymm"))</f>
        <v/>
      </c>
      <c r="N331" s="0" t="n"/>
      <c r="O331" s="0" t="n"/>
      <c r="P331" s="0" t="n"/>
      <c r="Q331" s="0" t="n"/>
      <c r="R331" s="0" t="n"/>
      <c r="S331" s="0" t="n"/>
      <c r="T331" s="0" t="n"/>
      <c r="U331" s="0" t="n"/>
      <c r="V331" s="0" t="n"/>
      <c r="W331" s="0" t="n"/>
      <c r="X331" s="42" t="n"/>
      <c r="Y331" s="42" t="n"/>
      <c r="Z331" s="42" t="n"/>
    </row>
    <row r="332" ht="23" customFormat="1" customHeight="1" s="204">
      <c r="A332" s="255">
        <f>IF(B332="","",COUNTA($B$5:B332))</f>
        <v/>
      </c>
      <c r="B332" s="294" t="n"/>
      <c r="C332" s="247" t="n"/>
      <c r="D332" s="248" t="n"/>
      <c r="E332" s="295" t="n"/>
      <c r="F332" s="296" t="n"/>
      <c r="G332" s="296" t="n"/>
      <c r="H332" s="297">
        <f>IFERROR(VLOOKUP($C332,$C$5:$H$18,6,0)+SUMIF($C$19:$C332,$C332,$F$19:$F332)-SUMIF($C$19:$C332,$C332,$G$19:$G332),"")</f>
        <v/>
      </c>
      <c r="I332" s="296" t="n"/>
      <c r="J332" s="252" t="n"/>
      <c r="K332" s="252" t="n"/>
      <c r="L332" s="298" t="n"/>
      <c r="M332" s="254">
        <f>IF($B332="","",--TEXT($B332,"yyyymm"))</f>
        <v/>
      </c>
      <c r="N332" s="0" t="n"/>
      <c r="O332" s="0" t="n"/>
      <c r="P332" s="0" t="n"/>
      <c r="Q332" s="0" t="n"/>
      <c r="R332" s="0" t="n"/>
      <c r="S332" s="0" t="n"/>
      <c r="T332" s="0" t="n"/>
      <c r="U332" s="0" t="n"/>
      <c r="V332" s="0" t="n"/>
      <c r="W332" s="0" t="n"/>
      <c r="X332" s="42" t="n"/>
      <c r="Y332" s="42" t="n"/>
      <c r="Z332" s="42" t="n"/>
    </row>
    <row r="333" ht="23" customFormat="1" customHeight="1" s="204">
      <c r="A333" s="255">
        <f>IF(B333="","",COUNTA($B$5:B333))</f>
        <v/>
      </c>
      <c r="B333" s="294" t="n"/>
      <c r="C333" s="247" t="n"/>
      <c r="D333" s="248" t="n"/>
      <c r="E333" s="295" t="n"/>
      <c r="F333" s="296" t="n"/>
      <c r="G333" s="296" t="n"/>
      <c r="H333" s="297">
        <f>IFERROR(VLOOKUP($C333,$C$5:$H$18,6,0)+SUMIF($C$19:$C333,$C333,$F$19:$F333)-SUMIF($C$19:$C333,$C333,$G$19:$G333),"")</f>
        <v/>
      </c>
      <c r="I333" s="296" t="n"/>
      <c r="J333" s="252" t="n"/>
      <c r="K333" s="252" t="n"/>
      <c r="L333" s="298" t="n"/>
      <c r="M333" s="254">
        <f>IF($B333="","",--TEXT($B333,"yyyymm"))</f>
        <v/>
      </c>
      <c r="N333" s="0" t="n"/>
      <c r="O333" s="0" t="n"/>
      <c r="P333" s="0" t="n"/>
      <c r="Q333" s="0" t="n"/>
      <c r="R333" s="0" t="n"/>
      <c r="S333" s="0" t="n"/>
      <c r="T333" s="0" t="n"/>
      <c r="U333" s="0" t="n"/>
      <c r="V333" s="0" t="n"/>
      <c r="W333" s="0" t="n"/>
      <c r="X333" s="42" t="n"/>
      <c r="Y333" s="42" t="n"/>
      <c r="Z333" s="42" t="n"/>
    </row>
    <row r="334" ht="23" customFormat="1" customHeight="1" s="204">
      <c r="A334" s="255">
        <f>IF(B334="","",COUNTA($B$5:B334))</f>
        <v/>
      </c>
      <c r="B334" s="294" t="n"/>
      <c r="C334" s="247" t="n"/>
      <c r="D334" s="248" t="n"/>
      <c r="E334" s="295" t="n"/>
      <c r="F334" s="296" t="n"/>
      <c r="G334" s="296" t="n"/>
      <c r="H334" s="297">
        <f>IFERROR(VLOOKUP($C334,$C$5:$H$18,6,0)+SUMIF($C$19:$C334,$C334,$F$19:$F334)-SUMIF($C$19:$C334,$C334,$G$19:$G334),"")</f>
        <v/>
      </c>
      <c r="I334" s="296" t="n"/>
      <c r="J334" s="252" t="n"/>
      <c r="K334" s="252" t="n"/>
      <c r="L334" s="298" t="n"/>
      <c r="M334" s="254">
        <f>IF($B334="","",--TEXT($B334,"yyyymm"))</f>
        <v/>
      </c>
      <c r="N334" s="0" t="n"/>
      <c r="O334" s="0" t="n"/>
      <c r="P334" s="0" t="n"/>
      <c r="Q334" s="0" t="n"/>
      <c r="R334" s="0" t="n"/>
      <c r="S334" s="0" t="n"/>
      <c r="T334" s="0" t="n"/>
      <c r="U334" s="0" t="n"/>
      <c r="V334" s="0" t="n"/>
      <c r="W334" s="0" t="n"/>
      <c r="X334" s="42" t="n"/>
      <c r="Y334" s="42" t="n"/>
      <c r="Z334" s="42" t="n"/>
    </row>
    <row r="335" ht="23" customFormat="1" customHeight="1" s="204">
      <c r="A335" s="255">
        <f>IF(B335="","",COUNTA($B$5:B335))</f>
        <v/>
      </c>
      <c r="B335" s="294" t="n"/>
      <c r="C335" s="247" t="n"/>
      <c r="D335" s="248" t="n"/>
      <c r="E335" s="295" t="n"/>
      <c r="F335" s="296" t="n"/>
      <c r="G335" s="296" t="n"/>
      <c r="H335" s="297">
        <f>IFERROR(VLOOKUP($C335,$C$5:$H$18,6,0)+SUMIF($C$19:$C335,$C335,$F$19:$F335)-SUMIF($C$19:$C335,$C335,$G$19:$G335),"")</f>
        <v/>
      </c>
      <c r="I335" s="296" t="n"/>
      <c r="J335" s="252" t="n"/>
      <c r="K335" s="252" t="n"/>
      <c r="L335" s="298" t="n"/>
      <c r="M335" s="254">
        <f>IF($B335="","",--TEXT($B335,"yyyymm"))</f>
        <v/>
      </c>
      <c r="N335" s="0" t="n"/>
      <c r="O335" s="0" t="n"/>
      <c r="P335" s="0" t="n"/>
      <c r="Q335" s="0" t="n"/>
      <c r="R335" s="0" t="n"/>
      <c r="S335" s="0" t="n"/>
      <c r="T335" s="0" t="n"/>
      <c r="U335" s="0" t="n"/>
      <c r="V335" s="0" t="n"/>
      <c r="W335" s="0" t="n"/>
      <c r="X335" s="42" t="n"/>
      <c r="Y335" s="42" t="n"/>
      <c r="Z335" s="42" t="n"/>
    </row>
    <row r="336" ht="23" customFormat="1" customHeight="1" s="204">
      <c r="A336" s="255">
        <f>IF(B336="","",COUNTA($B$5:B336))</f>
        <v/>
      </c>
      <c r="B336" s="294" t="n"/>
      <c r="C336" s="247" t="n"/>
      <c r="D336" s="248" t="n"/>
      <c r="E336" s="295" t="n"/>
      <c r="F336" s="296" t="n"/>
      <c r="G336" s="296" t="n"/>
      <c r="H336" s="297">
        <f>IFERROR(VLOOKUP($C336,$C$5:$H$18,6,0)+SUMIF($C$19:$C336,$C336,$F$19:$F336)-SUMIF($C$19:$C336,$C336,$G$19:$G336),"")</f>
        <v/>
      </c>
      <c r="I336" s="296" t="n"/>
      <c r="J336" s="252" t="n"/>
      <c r="K336" s="252" t="n"/>
      <c r="L336" s="298" t="n"/>
      <c r="M336" s="254">
        <f>IF($B336="","",--TEXT($B336,"yyyymm"))</f>
        <v/>
      </c>
      <c r="N336" s="0" t="n"/>
      <c r="O336" s="0" t="n"/>
      <c r="P336" s="0" t="n"/>
      <c r="Q336" s="0" t="n"/>
      <c r="R336" s="0" t="n"/>
      <c r="S336" s="0" t="n"/>
      <c r="T336" s="0" t="n"/>
      <c r="U336" s="0" t="n"/>
      <c r="V336" s="0" t="n"/>
      <c r="W336" s="0" t="n"/>
      <c r="X336" s="42" t="n"/>
      <c r="Y336" s="42" t="n"/>
      <c r="Z336" s="42" t="n"/>
    </row>
    <row r="337" ht="23" customFormat="1" customHeight="1" s="204">
      <c r="A337" s="255">
        <f>IF(B337="","",COUNTA($B$5:B337))</f>
        <v/>
      </c>
      <c r="B337" s="294" t="n"/>
      <c r="C337" s="247" t="n"/>
      <c r="D337" s="248" t="n"/>
      <c r="E337" s="295" t="n"/>
      <c r="F337" s="296" t="n"/>
      <c r="G337" s="296" t="n"/>
      <c r="H337" s="297">
        <f>IFERROR(VLOOKUP($C337,$C$5:$H$18,6,0)+SUMIF($C$19:$C337,$C337,$F$19:$F337)-SUMIF($C$19:$C337,$C337,$G$19:$G337),"")</f>
        <v/>
      </c>
      <c r="I337" s="296" t="n"/>
      <c r="J337" s="252" t="n"/>
      <c r="K337" s="252" t="n"/>
      <c r="L337" s="298" t="n"/>
      <c r="M337" s="254">
        <f>IF($B337="","",--TEXT($B337,"yyyymm"))</f>
        <v/>
      </c>
      <c r="N337" s="0" t="n"/>
      <c r="O337" s="0" t="n"/>
      <c r="P337" s="0" t="n"/>
      <c r="Q337" s="0" t="n"/>
      <c r="R337" s="0" t="n"/>
      <c r="S337" s="0" t="n"/>
      <c r="T337" s="0" t="n"/>
      <c r="U337" s="0" t="n"/>
      <c r="V337" s="0" t="n"/>
      <c r="W337" s="0" t="n"/>
      <c r="X337" s="42" t="n"/>
      <c r="Y337" s="42" t="n"/>
      <c r="Z337" s="42" t="n"/>
    </row>
    <row r="338" ht="23" customFormat="1" customHeight="1" s="204">
      <c r="A338" s="255">
        <f>IF(B338="","",COUNTA($B$5:B338))</f>
        <v/>
      </c>
      <c r="B338" s="294" t="n"/>
      <c r="C338" s="247" t="n"/>
      <c r="D338" s="248" t="n"/>
      <c r="E338" s="295" t="n"/>
      <c r="F338" s="296" t="n"/>
      <c r="G338" s="296" t="n"/>
      <c r="H338" s="297">
        <f>IFERROR(VLOOKUP($C338,$C$5:$H$18,6,0)+SUMIF($C$19:$C338,$C338,$F$19:$F338)-SUMIF($C$19:$C338,$C338,$G$19:$G338),"")</f>
        <v/>
      </c>
      <c r="I338" s="296" t="n"/>
      <c r="J338" s="252" t="n"/>
      <c r="K338" s="252" t="n"/>
      <c r="L338" s="298" t="n"/>
      <c r="M338" s="254">
        <f>IF($B338="","",--TEXT($B338,"yyyymm"))</f>
        <v/>
      </c>
      <c r="N338" s="0" t="n"/>
      <c r="O338" s="0" t="n"/>
      <c r="P338" s="0" t="n"/>
      <c r="Q338" s="0" t="n"/>
      <c r="R338" s="0" t="n"/>
      <c r="S338" s="0" t="n"/>
      <c r="T338" s="0" t="n"/>
      <c r="U338" s="0" t="n"/>
      <c r="V338" s="0" t="n"/>
      <c r="W338" s="0" t="n"/>
      <c r="X338" s="42" t="n"/>
      <c r="Y338" s="42" t="n"/>
      <c r="Z338" s="42" t="n"/>
    </row>
    <row r="339" ht="23" customFormat="1" customHeight="1" s="204">
      <c r="A339" s="255">
        <f>IF(B339="","",COUNTA($B$5:B339))</f>
        <v/>
      </c>
      <c r="B339" s="294" t="n"/>
      <c r="C339" s="247" t="n"/>
      <c r="D339" s="248" t="n"/>
      <c r="E339" s="295" t="n"/>
      <c r="F339" s="296" t="n"/>
      <c r="G339" s="296" t="n"/>
      <c r="H339" s="297">
        <f>IFERROR(VLOOKUP($C339,$C$5:$H$18,6,0)+SUMIF($C$19:$C339,$C339,$F$19:$F339)-SUMIF($C$19:$C339,$C339,$G$19:$G339),"")</f>
        <v/>
      </c>
      <c r="I339" s="296" t="n"/>
      <c r="J339" s="252" t="n"/>
      <c r="K339" s="252" t="n"/>
      <c r="L339" s="298" t="n"/>
      <c r="M339" s="254">
        <f>IF($B339="","",--TEXT($B339,"yyyymm"))</f>
        <v/>
      </c>
      <c r="N339" s="0" t="n"/>
      <c r="O339" s="0" t="n"/>
      <c r="P339" s="0" t="n"/>
      <c r="Q339" s="0" t="n"/>
      <c r="R339" s="0" t="n"/>
      <c r="S339" s="0" t="n"/>
      <c r="T339" s="0" t="n"/>
      <c r="U339" s="0" t="n"/>
      <c r="V339" s="0" t="n"/>
      <c r="W339" s="0" t="n"/>
      <c r="X339" s="42" t="n"/>
      <c r="Y339" s="42" t="n"/>
      <c r="Z339" s="42" t="n"/>
    </row>
    <row r="340" ht="23" customFormat="1" customHeight="1" s="204">
      <c r="A340" s="255">
        <f>IF(B340="","",COUNTA($B$5:B340))</f>
        <v/>
      </c>
      <c r="B340" s="294" t="n"/>
      <c r="C340" s="247" t="n"/>
      <c r="D340" s="248" t="n"/>
      <c r="E340" s="295" t="n"/>
      <c r="F340" s="296" t="n"/>
      <c r="G340" s="296" t="n"/>
      <c r="H340" s="297">
        <f>IFERROR(VLOOKUP($C340,$C$5:$H$18,6,0)+SUMIF($C$19:$C340,$C340,$F$19:$F340)-SUMIF($C$19:$C340,$C340,$G$19:$G340),"")</f>
        <v/>
      </c>
      <c r="I340" s="296" t="n"/>
      <c r="J340" s="252" t="n"/>
      <c r="K340" s="252" t="n"/>
      <c r="L340" s="298" t="n"/>
      <c r="M340" s="254">
        <f>IF($B340="","",--TEXT($B340,"yyyymm"))</f>
        <v/>
      </c>
      <c r="N340" s="0" t="n"/>
      <c r="O340" s="0" t="n"/>
      <c r="P340" s="0" t="n"/>
      <c r="Q340" s="0" t="n"/>
      <c r="R340" s="0" t="n"/>
      <c r="S340" s="0" t="n"/>
      <c r="T340" s="0" t="n"/>
      <c r="U340" s="0" t="n"/>
      <c r="V340" s="0" t="n"/>
      <c r="W340" s="0" t="n"/>
      <c r="X340" s="42" t="n"/>
      <c r="Y340" s="42" t="n"/>
      <c r="Z340" s="42" t="n"/>
    </row>
    <row r="341" ht="23" customFormat="1" customHeight="1" s="204">
      <c r="A341" s="255">
        <f>IF(B341="","",COUNTA($B$5:B341))</f>
        <v/>
      </c>
      <c r="B341" s="294" t="n"/>
      <c r="C341" s="247" t="n"/>
      <c r="D341" s="248" t="n"/>
      <c r="E341" s="295" t="n"/>
      <c r="F341" s="296" t="n"/>
      <c r="G341" s="296" t="n"/>
      <c r="H341" s="297">
        <f>IFERROR(VLOOKUP($C341,$C$5:$H$18,6,0)+SUMIF($C$19:$C341,$C341,$F$19:$F341)-SUMIF($C$19:$C341,$C341,$G$19:$G341),"")</f>
        <v/>
      </c>
      <c r="I341" s="296" t="n"/>
      <c r="J341" s="252" t="n"/>
      <c r="K341" s="252" t="n"/>
      <c r="L341" s="298" t="n"/>
      <c r="M341" s="254">
        <f>IF($B341="","",--TEXT($B341,"yyyymm"))</f>
        <v/>
      </c>
      <c r="N341" s="0" t="n"/>
      <c r="O341" s="0" t="n"/>
      <c r="P341" s="0" t="n"/>
      <c r="Q341" s="0" t="n"/>
      <c r="R341" s="0" t="n"/>
      <c r="S341" s="0" t="n"/>
      <c r="T341" s="0" t="n"/>
      <c r="U341" s="0" t="n"/>
      <c r="V341" s="0" t="n"/>
      <c r="W341" s="0" t="n"/>
      <c r="X341" s="42" t="n"/>
      <c r="Y341" s="42" t="n"/>
      <c r="Z341" s="42" t="n"/>
    </row>
    <row r="342" ht="23" customFormat="1" customHeight="1" s="204">
      <c r="A342" s="255">
        <f>IF(B342="","",COUNTA($B$5:B342))</f>
        <v/>
      </c>
      <c r="B342" s="294" t="n"/>
      <c r="C342" s="247" t="n"/>
      <c r="D342" s="248" t="n"/>
      <c r="E342" s="295" t="n"/>
      <c r="F342" s="296" t="n"/>
      <c r="G342" s="296" t="n"/>
      <c r="H342" s="297">
        <f>IFERROR(VLOOKUP($C342,$C$5:$H$18,6,0)+SUMIF($C$19:$C342,$C342,$F$19:$F342)-SUMIF($C$19:$C342,$C342,$G$19:$G342),"")</f>
        <v/>
      </c>
      <c r="I342" s="296" t="n"/>
      <c r="J342" s="252" t="n"/>
      <c r="K342" s="252" t="n"/>
      <c r="L342" s="298" t="n"/>
      <c r="M342" s="254">
        <f>IF($B342="","",--TEXT($B342,"yyyymm"))</f>
        <v/>
      </c>
      <c r="N342" s="0" t="n"/>
      <c r="O342" s="0" t="n"/>
      <c r="P342" s="0" t="n"/>
      <c r="Q342" s="0" t="n"/>
      <c r="R342" s="0" t="n"/>
      <c r="S342" s="0" t="n"/>
      <c r="T342" s="0" t="n"/>
      <c r="U342" s="0" t="n"/>
      <c r="V342" s="0" t="n"/>
      <c r="W342" s="0" t="n"/>
      <c r="X342" s="42" t="n"/>
      <c r="Y342" s="42" t="n"/>
      <c r="Z342" s="42" t="n"/>
    </row>
    <row r="343" ht="23" customFormat="1" customHeight="1" s="204">
      <c r="A343" s="255">
        <f>IF(B343="","",COUNTA($B$5:B343))</f>
        <v/>
      </c>
      <c r="B343" s="294" t="n"/>
      <c r="C343" s="247" t="n"/>
      <c r="D343" s="248" t="n"/>
      <c r="E343" s="295" t="n"/>
      <c r="F343" s="296" t="n"/>
      <c r="G343" s="296" t="n"/>
      <c r="H343" s="297">
        <f>IFERROR(VLOOKUP($C343,$C$5:$H$18,6,0)+SUMIF($C$19:$C343,$C343,$F$19:$F343)-SUMIF($C$19:$C343,$C343,$G$19:$G343),"")</f>
        <v/>
      </c>
      <c r="I343" s="296" t="n"/>
      <c r="J343" s="252" t="n"/>
      <c r="K343" s="252" t="n"/>
      <c r="L343" s="298" t="n"/>
      <c r="M343" s="254">
        <f>IF($B343="","",--TEXT($B343,"yyyymm"))</f>
        <v/>
      </c>
      <c r="N343" s="0" t="n"/>
      <c r="O343" s="0" t="n"/>
      <c r="P343" s="0" t="n"/>
      <c r="Q343" s="0" t="n"/>
      <c r="R343" s="0" t="n"/>
      <c r="S343" s="0" t="n"/>
      <c r="T343" s="0" t="n"/>
      <c r="U343" s="0" t="n"/>
      <c r="V343" s="0" t="n"/>
      <c r="W343" s="0" t="n"/>
      <c r="X343" s="42" t="n"/>
      <c r="Y343" s="42" t="n"/>
      <c r="Z343" s="42" t="n"/>
    </row>
    <row r="344" ht="23" customFormat="1" customHeight="1" s="204">
      <c r="A344" s="255">
        <f>IF(B344="","",COUNTA($B$5:B344))</f>
        <v/>
      </c>
      <c r="B344" s="294" t="n"/>
      <c r="C344" s="247" t="n"/>
      <c r="D344" s="248" t="n"/>
      <c r="E344" s="295" t="n"/>
      <c r="F344" s="296" t="n"/>
      <c r="G344" s="296" t="n"/>
      <c r="H344" s="297">
        <f>IFERROR(VLOOKUP($C344,$C$5:$H$18,6,0)+SUMIF($C$19:$C344,$C344,$F$19:$F344)-SUMIF($C$19:$C344,$C344,$G$19:$G344),"")</f>
        <v/>
      </c>
      <c r="I344" s="296" t="n"/>
      <c r="J344" s="252" t="n"/>
      <c r="K344" s="252" t="n"/>
      <c r="L344" s="298" t="n"/>
      <c r="M344" s="254">
        <f>IF($B344="","",--TEXT($B344,"yyyymm"))</f>
        <v/>
      </c>
      <c r="N344" s="0" t="n"/>
      <c r="O344" s="0" t="n"/>
      <c r="P344" s="0" t="n"/>
      <c r="Q344" s="0" t="n"/>
      <c r="R344" s="0" t="n"/>
      <c r="S344" s="0" t="n"/>
      <c r="T344" s="0" t="n"/>
      <c r="U344" s="0" t="n"/>
      <c r="V344" s="0" t="n"/>
      <c r="W344" s="0" t="n"/>
      <c r="X344" s="42" t="n"/>
      <c r="Y344" s="42" t="n"/>
      <c r="Z344" s="42" t="n"/>
    </row>
    <row r="345" ht="23" customFormat="1" customHeight="1" s="204">
      <c r="A345" s="255">
        <f>IF(B345="","",COUNTA($B$5:B345))</f>
        <v/>
      </c>
      <c r="B345" s="294" t="n"/>
      <c r="C345" s="247" t="n"/>
      <c r="D345" s="248" t="n"/>
      <c r="E345" s="295" t="n"/>
      <c r="F345" s="296" t="n"/>
      <c r="G345" s="296" t="n"/>
      <c r="H345" s="297">
        <f>IFERROR(VLOOKUP($C345,$C$5:$H$18,6,0)+SUMIF($C$19:$C345,$C345,$F$19:$F345)-SUMIF($C$19:$C345,$C345,$G$19:$G345),"")</f>
        <v/>
      </c>
      <c r="I345" s="296" t="n"/>
      <c r="J345" s="252" t="n"/>
      <c r="K345" s="252" t="n"/>
      <c r="L345" s="298" t="n"/>
      <c r="M345" s="254">
        <f>IF($B345="","",--TEXT($B345,"yyyymm"))</f>
        <v/>
      </c>
      <c r="N345" s="0" t="n"/>
      <c r="O345" s="0" t="n"/>
      <c r="P345" s="0" t="n"/>
      <c r="Q345" s="0" t="n"/>
      <c r="R345" s="0" t="n"/>
      <c r="S345" s="0" t="n"/>
      <c r="T345" s="0" t="n"/>
      <c r="U345" s="0" t="n"/>
      <c r="V345" s="0" t="n"/>
      <c r="W345" s="0" t="n"/>
      <c r="X345" s="42" t="n"/>
      <c r="Y345" s="42" t="n"/>
      <c r="Z345" s="42" t="n"/>
    </row>
    <row r="346" ht="23" customFormat="1" customHeight="1" s="204">
      <c r="A346" s="255">
        <f>IF(B346="","",COUNTA($B$5:B346))</f>
        <v/>
      </c>
      <c r="B346" s="294" t="n"/>
      <c r="C346" s="247" t="n"/>
      <c r="D346" s="248" t="n"/>
      <c r="E346" s="295" t="n"/>
      <c r="F346" s="296" t="n"/>
      <c r="G346" s="296" t="n"/>
      <c r="H346" s="297">
        <f>IFERROR(VLOOKUP($C346,$C$5:$H$18,6,0)+SUMIF($C$19:$C346,$C346,$F$19:$F346)-SUMIF($C$19:$C346,$C346,$G$19:$G346),"")</f>
        <v/>
      </c>
      <c r="I346" s="296" t="n"/>
      <c r="J346" s="252" t="n"/>
      <c r="K346" s="252" t="n"/>
      <c r="L346" s="298" t="n"/>
      <c r="M346" s="254">
        <f>IF($B346="","",--TEXT($B346,"yyyymm"))</f>
        <v/>
      </c>
      <c r="N346" s="0" t="n"/>
      <c r="O346" s="0" t="n"/>
      <c r="P346" s="0" t="n"/>
      <c r="Q346" s="0" t="n"/>
      <c r="R346" s="0" t="n"/>
      <c r="S346" s="0" t="n"/>
      <c r="T346" s="0" t="n"/>
      <c r="U346" s="0" t="n"/>
      <c r="V346" s="0" t="n"/>
      <c r="W346" s="0" t="n"/>
      <c r="X346" s="42" t="n"/>
      <c r="Y346" s="42" t="n"/>
      <c r="Z346" s="42" t="n"/>
    </row>
    <row r="347" ht="23" customFormat="1" customHeight="1" s="204">
      <c r="A347" s="255">
        <f>IF(B347="","",COUNTA($B$5:B347))</f>
        <v/>
      </c>
      <c r="B347" s="294" t="n"/>
      <c r="C347" s="247" t="n"/>
      <c r="D347" s="248" t="n"/>
      <c r="E347" s="295" t="n"/>
      <c r="F347" s="296" t="n"/>
      <c r="G347" s="296" t="n"/>
      <c r="H347" s="297">
        <f>IFERROR(VLOOKUP($C347,$C$5:$H$18,6,0)+SUMIF($C$19:$C347,$C347,$F$19:$F347)-SUMIF($C$19:$C347,$C347,$G$19:$G347),"")</f>
        <v/>
      </c>
      <c r="I347" s="296" t="n"/>
      <c r="J347" s="252" t="n"/>
      <c r="K347" s="252" t="n"/>
      <c r="L347" s="298" t="n"/>
      <c r="M347" s="254">
        <f>IF($B347="","",--TEXT($B347,"yyyymm"))</f>
        <v/>
      </c>
      <c r="N347" s="0" t="n"/>
      <c r="O347" s="0" t="n"/>
      <c r="P347" s="0" t="n"/>
      <c r="Q347" s="0" t="n"/>
      <c r="R347" s="0" t="n"/>
      <c r="S347" s="0" t="n"/>
      <c r="T347" s="0" t="n"/>
      <c r="U347" s="0" t="n"/>
      <c r="V347" s="0" t="n"/>
      <c r="W347" s="0" t="n"/>
      <c r="X347" s="42" t="n"/>
      <c r="Y347" s="42" t="n"/>
      <c r="Z347" s="42" t="n"/>
    </row>
    <row r="348" ht="23" customFormat="1" customHeight="1" s="204">
      <c r="A348" s="255">
        <f>IF(B348="","",COUNTA($B$5:B348))</f>
        <v/>
      </c>
      <c r="B348" s="294" t="n"/>
      <c r="C348" s="247" t="n"/>
      <c r="D348" s="248" t="n"/>
      <c r="E348" s="295" t="n"/>
      <c r="F348" s="296" t="n"/>
      <c r="G348" s="296" t="n"/>
      <c r="H348" s="297">
        <f>IFERROR(VLOOKUP($C348,$C$5:$H$18,6,0)+SUMIF($C$19:$C348,$C348,$F$19:$F348)-SUMIF($C$19:$C348,$C348,$G$19:$G348),"")</f>
        <v/>
      </c>
      <c r="I348" s="296" t="n"/>
      <c r="J348" s="252" t="n"/>
      <c r="K348" s="252" t="n"/>
      <c r="L348" s="298" t="n"/>
      <c r="M348" s="254">
        <f>IF($B348="","",--TEXT($B348,"yyyymm"))</f>
        <v/>
      </c>
      <c r="N348" s="0" t="n"/>
      <c r="O348" s="0" t="n"/>
      <c r="P348" s="0" t="n"/>
      <c r="Q348" s="0" t="n"/>
      <c r="R348" s="0" t="n"/>
      <c r="S348" s="0" t="n"/>
      <c r="T348" s="0" t="n"/>
      <c r="U348" s="0" t="n"/>
      <c r="V348" s="0" t="n"/>
      <c r="W348" s="0" t="n"/>
      <c r="X348" s="42" t="n"/>
      <c r="Y348" s="42" t="n"/>
      <c r="Z348" s="42" t="n"/>
    </row>
    <row r="349" ht="23" customFormat="1" customHeight="1" s="204">
      <c r="A349" s="255">
        <f>IF(B349="","",COUNTA($B$5:B349))</f>
        <v/>
      </c>
      <c r="B349" s="294" t="n"/>
      <c r="C349" s="247" t="n"/>
      <c r="D349" s="248" t="n"/>
      <c r="E349" s="295" t="n"/>
      <c r="F349" s="296" t="n"/>
      <c r="G349" s="296" t="n"/>
      <c r="H349" s="297">
        <f>IFERROR(VLOOKUP($C349,$C$5:$H$18,6,0)+SUMIF($C$19:$C349,$C349,$F$19:$F349)-SUMIF($C$19:$C349,$C349,$G$19:$G349),"")</f>
        <v/>
      </c>
      <c r="I349" s="296" t="n"/>
      <c r="J349" s="252" t="n"/>
      <c r="K349" s="252" t="n"/>
      <c r="L349" s="298" t="n"/>
      <c r="M349" s="254">
        <f>IF($B349="","",--TEXT($B349,"yyyymm"))</f>
        <v/>
      </c>
      <c r="N349" s="0" t="n"/>
      <c r="O349" s="0" t="n"/>
      <c r="P349" s="0" t="n"/>
      <c r="Q349" s="0" t="n"/>
      <c r="R349" s="0" t="n"/>
      <c r="S349" s="0" t="n"/>
      <c r="T349" s="0" t="n"/>
      <c r="U349" s="0" t="n"/>
      <c r="V349" s="0" t="n"/>
      <c r="W349" s="0" t="n"/>
      <c r="X349" s="42" t="n"/>
      <c r="Y349" s="42" t="n"/>
      <c r="Z349" s="42" t="n"/>
    </row>
    <row r="350" ht="23" customFormat="1" customHeight="1" s="204">
      <c r="A350" s="255">
        <f>IF(B350="","",COUNTA($B$5:B350))</f>
        <v/>
      </c>
      <c r="B350" s="294" t="n"/>
      <c r="C350" s="247" t="n"/>
      <c r="D350" s="248" t="n"/>
      <c r="E350" s="295" t="n"/>
      <c r="F350" s="296" t="n"/>
      <c r="G350" s="296" t="n"/>
      <c r="H350" s="297">
        <f>IFERROR(VLOOKUP($C350,$C$5:$H$18,6,0)+SUMIF($C$19:$C350,$C350,$F$19:$F350)-SUMIF($C$19:$C350,$C350,$G$19:$G350),"")</f>
        <v/>
      </c>
      <c r="I350" s="296" t="n"/>
      <c r="J350" s="252" t="n"/>
      <c r="K350" s="252" t="n"/>
      <c r="L350" s="298" t="n"/>
      <c r="M350" s="254">
        <f>IF($B350="","",--TEXT($B350,"yyyymm"))</f>
        <v/>
      </c>
      <c r="N350" s="0" t="n"/>
      <c r="O350" s="0" t="n"/>
      <c r="P350" s="0" t="n"/>
      <c r="Q350" s="0" t="n"/>
      <c r="R350" s="0" t="n"/>
      <c r="S350" s="0" t="n"/>
      <c r="T350" s="0" t="n"/>
      <c r="U350" s="0" t="n"/>
      <c r="V350" s="0" t="n"/>
      <c r="W350" s="0" t="n"/>
      <c r="X350" s="42" t="n"/>
      <c r="Y350" s="42" t="n"/>
      <c r="Z350" s="42" t="n"/>
    </row>
    <row r="351" ht="23" customFormat="1" customHeight="1" s="204">
      <c r="A351" s="255">
        <f>IF(B351="","",COUNTA($B$5:B351))</f>
        <v/>
      </c>
      <c r="B351" s="294" t="n"/>
      <c r="C351" s="247" t="n"/>
      <c r="D351" s="248" t="n"/>
      <c r="E351" s="295" t="n"/>
      <c r="F351" s="296" t="n"/>
      <c r="G351" s="296" t="n"/>
      <c r="H351" s="297">
        <f>IFERROR(VLOOKUP($C351,$C$5:$H$18,6,0)+SUMIF($C$19:$C351,$C351,$F$19:$F351)-SUMIF($C$19:$C351,$C351,$G$19:$G351),"")</f>
        <v/>
      </c>
      <c r="I351" s="296" t="n"/>
      <c r="J351" s="252" t="n"/>
      <c r="K351" s="252" t="n"/>
      <c r="L351" s="298" t="n"/>
      <c r="M351" s="254">
        <f>IF($B351="","",--TEXT($B351,"yyyymm"))</f>
        <v/>
      </c>
      <c r="N351" s="0" t="n"/>
      <c r="O351" s="0" t="n"/>
      <c r="P351" s="0" t="n"/>
      <c r="Q351" s="0" t="n"/>
      <c r="R351" s="0" t="n"/>
      <c r="S351" s="0" t="n"/>
      <c r="T351" s="0" t="n"/>
      <c r="U351" s="0" t="n"/>
      <c r="V351" s="0" t="n"/>
      <c r="W351" s="0" t="n"/>
      <c r="X351" s="42" t="n"/>
      <c r="Y351" s="42" t="n"/>
      <c r="Z351" s="42" t="n"/>
    </row>
    <row r="352" ht="23" customFormat="1" customHeight="1" s="204">
      <c r="A352" s="255">
        <f>IF(B352="","",COUNTA($B$5:B352))</f>
        <v/>
      </c>
      <c r="B352" s="294" t="n"/>
      <c r="C352" s="247" t="n"/>
      <c r="D352" s="248" t="n"/>
      <c r="E352" s="295" t="n"/>
      <c r="F352" s="296" t="n"/>
      <c r="G352" s="296" t="n"/>
      <c r="H352" s="297">
        <f>IFERROR(VLOOKUP($C352,$C$5:$H$18,6,0)+SUMIF($C$19:$C352,$C352,$F$19:$F352)-SUMIF($C$19:$C352,$C352,$G$19:$G352),"")</f>
        <v/>
      </c>
      <c r="I352" s="296" t="n"/>
      <c r="J352" s="252" t="n"/>
      <c r="K352" s="252" t="n"/>
      <c r="L352" s="298" t="n"/>
      <c r="M352" s="254">
        <f>IF($B352="","",--TEXT($B352,"yyyymm"))</f>
        <v/>
      </c>
      <c r="N352" s="0" t="n"/>
      <c r="O352" s="0" t="n"/>
      <c r="P352" s="0" t="n"/>
      <c r="Q352" s="0" t="n"/>
      <c r="R352" s="0" t="n"/>
      <c r="S352" s="0" t="n"/>
      <c r="T352" s="0" t="n"/>
      <c r="U352" s="0" t="n"/>
      <c r="V352" s="0" t="n"/>
      <c r="W352" s="0" t="n"/>
      <c r="X352" s="42" t="n"/>
      <c r="Y352" s="42" t="n"/>
      <c r="Z352" s="42" t="n"/>
    </row>
    <row r="353" ht="23" customFormat="1" customHeight="1" s="204">
      <c r="A353" s="255">
        <f>IF(B353="","",COUNTA($B$5:B353))</f>
        <v/>
      </c>
      <c r="B353" s="294" t="n"/>
      <c r="C353" s="247" t="n"/>
      <c r="D353" s="248" t="n"/>
      <c r="E353" s="295" t="n"/>
      <c r="F353" s="296" t="n"/>
      <c r="G353" s="296" t="n"/>
      <c r="H353" s="297">
        <f>IFERROR(VLOOKUP($C353,$C$5:$H$18,6,0)+SUMIF($C$19:$C353,$C353,$F$19:$F353)-SUMIF($C$19:$C353,$C353,$G$19:$G353),"")</f>
        <v/>
      </c>
      <c r="I353" s="296" t="n"/>
      <c r="J353" s="252" t="n"/>
      <c r="K353" s="252" t="n"/>
      <c r="L353" s="298" t="n"/>
      <c r="M353" s="254">
        <f>IF($B353="","",--TEXT($B353,"yyyymm"))</f>
        <v/>
      </c>
      <c r="N353" s="0" t="n"/>
      <c r="O353" s="0" t="n"/>
      <c r="P353" s="0" t="n"/>
      <c r="Q353" s="0" t="n"/>
      <c r="R353" s="0" t="n"/>
      <c r="S353" s="0" t="n"/>
      <c r="T353" s="0" t="n"/>
      <c r="U353" s="0" t="n"/>
      <c r="V353" s="0" t="n"/>
      <c r="W353" s="0" t="n"/>
      <c r="X353" s="42" t="n"/>
      <c r="Y353" s="42" t="n"/>
      <c r="Z353" s="42" t="n"/>
    </row>
    <row r="354" ht="23" customFormat="1" customHeight="1" s="204">
      <c r="A354" s="255">
        <f>IF(B354="","",COUNTA($B$5:B354))</f>
        <v/>
      </c>
      <c r="B354" s="294" t="n"/>
      <c r="C354" s="247" t="n"/>
      <c r="D354" s="248" t="n"/>
      <c r="E354" s="295" t="n"/>
      <c r="F354" s="296" t="n"/>
      <c r="G354" s="296" t="n"/>
      <c r="H354" s="297">
        <f>IFERROR(VLOOKUP($C354,$C$5:$H$18,6,0)+SUMIF($C$19:$C354,$C354,$F$19:$F354)-SUMIF($C$19:$C354,$C354,$G$19:$G354),"")</f>
        <v/>
      </c>
      <c r="I354" s="296" t="n"/>
      <c r="J354" s="252" t="n"/>
      <c r="K354" s="252" t="n"/>
      <c r="L354" s="298" t="n"/>
      <c r="M354" s="254">
        <f>IF($B354="","",--TEXT($B354,"yyyymm"))</f>
        <v/>
      </c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42" t="n"/>
      <c r="Y354" s="42" t="n"/>
      <c r="Z354" s="42" t="n"/>
    </row>
    <row r="355" ht="23" customFormat="1" customHeight="1" s="204">
      <c r="A355" s="255">
        <f>IF(B355="","",COUNTA($B$5:B355))</f>
        <v/>
      </c>
      <c r="B355" s="294" t="n"/>
      <c r="C355" s="247" t="n"/>
      <c r="D355" s="248" t="n"/>
      <c r="E355" s="295" t="n"/>
      <c r="F355" s="296" t="n"/>
      <c r="G355" s="296" t="n"/>
      <c r="H355" s="297">
        <f>IFERROR(VLOOKUP($C355,$C$5:$H$18,6,0)+SUMIF($C$19:$C355,$C355,$F$19:$F355)-SUMIF($C$19:$C355,$C355,$G$19:$G355),"")</f>
        <v/>
      </c>
      <c r="I355" s="296" t="n"/>
      <c r="J355" s="252" t="n"/>
      <c r="K355" s="252" t="n"/>
      <c r="L355" s="298" t="n"/>
      <c r="M355" s="254">
        <f>IF($B355="","",--TEXT($B355,"yyyymm"))</f>
        <v/>
      </c>
      <c r="N355" s="0" t="n"/>
      <c r="O355" s="0" t="n"/>
      <c r="P355" s="0" t="n"/>
      <c r="Q355" s="0" t="n"/>
      <c r="R355" s="0" t="n"/>
      <c r="S355" s="0" t="n"/>
      <c r="T355" s="0" t="n"/>
      <c r="U355" s="0" t="n"/>
      <c r="V355" s="0" t="n"/>
      <c r="W355" s="0" t="n"/>
      <c r="X355" s="42" t="n"/>
      <c r="Y355" s="42" t="n"/>
      <c r="Z355" s="42" t="n"/>
    </row>
    <row r="356" ht="23" customFormat="1" customHeight="1" s="204">
      <c r="A356" s="255">
        <f>IF(B356="","",COUNTA($B$5:B356))</f>
        <v/>
      </c>
      <c r="B356" s="294" t="n"/>
      <c r="C356" s="247" t="n"/>
      <c r="D356" s="248" t="n"/>
      <c r="E356" s="295" t="n"/>
      <c r="F356" s="296" t="n"/>
      <c r="G356" s="296" t="n"/>
      <c r="H356" s="297">
        <f>IFERROR(VLOOKUP($C356,$C$5:$H$18,6,0)+SUMIF($C$19:$C356,$C356,$F$19:$F356)-SUMIF($C$19:$C356,$C356,$G$19:$G356),"")</f>
        <v/>
      </c>
      <c r="I356" s="296" t="n"/>
      <c r="J356" s="252" t="n"/>
      <c r="K356" s="252" t="n"/>
      <c r="L356" s="298" t="n"/>
      <c r="M356" s="254">
        <f>IF($B356="","",--TEXT($B356,"yyyymm"))</f>
        <v/>
      </c>
      <c r="N356" s="0" t="n"/>
      <c r="O356" s="0" t="n"/>
      <c r="P356" s="0" t="n"/>
      <c r="Q356" s="0" t="n"/>
      <c r="R356" s="0" t="n"/>
      <c r="S356" s="0" t="n"/>
      <c r="T356" s="0" t="n"/>
      <c r="U356" s="0" t="n"/>
      <c r="V356" s="0" t="n"/>
      <c r="W356" s="0" t="n"/>
      <c r="X356" s="42" t="n"/>
      <c r="Y356" s="42" t="n"/>
      <c r="Z356" s="42" t="n"/>
    </row>
    <row r="357" ht="23" customFormat="1" customHeight="1" s="204">
      <c r="A357" s="255">
        <f>IF(B357="","",COUNTA($B$5:B357))</f>
        <v/>
      </c>
      <c r="B357" s="294" t="n"/>
      <c r="C357" s="247" t="n"/>
      <c r="D357" s="248" t="n"/>
      <c r="E357" s="295" t="n"/>
      <c r="F357" s="296" t="n"/>
      <c r="G357" s="296" t="n"/>
      <c r="H357" s="297">
        <f>IFERROR(VLOOKUP($C357,$C$5:$H$18,6,0)+SUMIF($C$19:$C357,$C357,$F$19:$F357)-SUMIF($C$19:$C357,$C357,$G$19:$G357),"")</f>
        <v/>
      </c>
      <c r="I357" s="296" t="n"/>
      <c r="J357" s="252" t="n"/>
      <c r="K357" s="252" t="n"/>
      <c r="L357" s="298" t="n"/>
      <c r="M357" s="254">
        <f>IF($B357="","",--TEXT($B357,"yyyymm"))</f>
        <v/>
      </c>
      <c r="N357" s="0" t="n"/>
      <c r="O357" s="0" t="n"/>
      <c r="P357" s="0" t="n"/>
      <c r="Q357" s="0" t="n"/>
      <c r="R357" s="0" t="n"/>
      <c r="S357" s="0" t="n"/>
      <c r="T357" s="0" t="n"/>
      <c r="U357" s="0" t="n"/>
      <c r="V357" s="0" t="n"/>
      <c r="W357" s="0" t="n"/>
      <c r="X357" s="42" t="n"/>
      <c r="Y357" s="42" t="n"/>
      <c r="Z357" s="42" t="n"/>
    </row>
    <row r="358" ht="23" customFormat="1" customHeight="1" s="204">
      <c r="A358" s="255">
        <f>IF(B358="","",COUNTA($B$5:B358))</f>
        <v/>
      </c>
      <c r="B358" s="294" t="n"/>
      <c r="C358" s="247" t="n"/>
      <c r="D358" s="248" t="n"/>
      <c r="E358" s="295" t="n"/>
      <c r="F358" s="296" t="n"/>
      <c r="G358" s="296" t="n"/>
      <c r="H358" s="297">
        <f>IFERROR(VLOOKUP($C358,$C$5:$H$18,6,0)+SUMIF($C$19:$C358,$C358,$F$19:$F358)-SUMIF($C$19:$C358,$C358,$G$19:$G358),"")</f>
        <v/>
      </c>
      <c r="I358" s="296" t="n"/>
      <c r="J358" s="252" t="n"/>
      <c r="K358" s="252" t="n"/>
      <c r="L358" s="298" t="n"/>
      <c r="M358" s="254">
        <f>IF($B358="","",--TEXT($B358,"yyyymm"))</f>
        <v/>
      </c>
      <c r="N358" s="0" t="n"/>
      <c r="O358" s="0" t="n"/>
      <c r="P358" s="0" t="n"/>
      <c r="Q358" s="0" t="n"/>
      <c r="R358" s="0" t="n"/>
      <c r="S358" s="0" t="n"/>
      <c r="T358" s="0" t="n"/>
      <c r="U358" s="0" t="n"/>
      <c r="V358" s="0" t="n"/>
      <c r="W358" s="0" t="n"/>
      <c r="X358" s="42" t="n"/>
      <c r="Y358" s="42" t="n"/>
      <c r="Z358" s="42" t="n"/>
    </row>
    <row r="359" ht="23" customFormat="1" customHeight="1" s="204">
      <c r="A359" s="255">
        <f>IF(B359="","",COUNTA($B$5:B359))</f>
        <v/>
      </c>
      <c r="B359" s="294" t="n"/>
      <c r="C359" s="247" t="n"/>
      <c r="D359" s="248" t="n"/>
      <c r="E359" s="295" t="n"/>
      <c r="F359" s="296" t="n"/>
      <c r="G359" s="296" t="n"/>
      <c r="H359" s="297">
        <f>IFERROR(VLOOKUP($C359,$C$5:$H$18,6,0)+SUMIF($C$19:$C359,$C359,$F$19:$F359)-SUMIF($C$19:$C359,$C359,$G$19:$G359),"")</f>
        <v/>
      </c>
      <c r="I359" s="296" t="n"/>
      <c r="J359" s="252" t="n"/>
      <c r="K359" s="252" t="n"/>
      <c r="L359" s="298" t="n"/>
      <c r="M359" s="254">
        <f>IF($B359="","",--TEXT($B359,"yyyymm"))</f>
        <v/>
      </c>
      <c r="N359" s="0" t="n"/>
      <c r="O359" s="0" t="n"/>
      <c r="P359" s="0" t="n"/>
      <c r="Q359" s="0" t="n"/>
      <c r="R359" s="0" t="n"/>
      <c r="S359" s="0" t="n"/>
      <c r="T359" s="0" t="n"/>
      <c r="U359" s="0" t="n"/>
      <c r="V359" s="0" t="n"/>
      <c r="W359" s="0" t="n"/>
      <c r="X359" s="42" t="n"/>
      <c r="Y359" s="42" t="n"/>
      <c r="Z359" s="42" t="n"/>
    </row>
    <row r="360" ht="23" customFormat="1" customHeight="1" s="204">
      <c r="A360" s="255">
        <f>IF(B360="","",COUNTA($B$5:B360))</f>
        <v/>
      </c>
      <c r="B360" s="294" t="n"/>
      <c r="C360" s="247" t="n"/>
      <c r="D360" s="248" t="n"/>
      <c r="E360" s="295" t="n"/>
      <c r="F360" s="296" t="n"/>
      <c r="G360" s="296" t="n"/>
      <c r="H360" s="297">
        <f>IFERROR(VLOOKUP($C360,$C$5:$H$18,6,0)+SUMIF($C$19:$C360,$C360,$F$19:$F360)-SUMIF($C$19:$C360,$C360,$G$19:$G360),"")</f>
        <v/>
      </c>
      <c r="I360" s="296" t="n"/>
      <c r="J360" s="252" t="n"/>
      <c r="K360" s="252" t="n"/>
      <c r="L360" s="298" t="n"/>
      <c r="M360" s="254">
        <f>IF($B360="","",--TEXT($B360,"yyyymm"))</f>
        <v/>
      </c>
      <c r="N360" s="0" t="n"/>
      <c r="O360" s="0" t="n"/>
      <c r="P360" s="0" t="n"/>
      <c r="Q360" s="0" t="n"/>
      <c r="R360" s="0" t="n"/>
      <c r="S360" s="0" t="n"/>
      <c r="T360" s="0" t="n"/>
      <c r="U360" s="0" t="n"/>
      <c r="V360" s="0" t="n"/>
      <c r="W360" s="0" t="n"/>
      <c r="X360" s="42" t="n"/>
      <c r="Y360" s="42" t="n"/>
      <c r="Z360" s="42" t="n"/>
    </row>
    <row r="361" ht="23" customFormat="1" customHeight="1" s="204">
      <c r="A361" s="255">
        <f>IF(B361="","",COUNTA($B$5:B361))</f>
        <v/>
      </c>
      <c r="B361" s="294" t="n"/>
      <c r="C361" s="247" t="n"/>
      <c r="D361" s="248" t="n"/>
      <c r="E361" s="295" t="n"/>
      <c r="F361" s="296" t="n"/>
      <c r="G361" s="296" t="n"/>
      <c r="H361" s="297">
        <f>IFERROR(VLOOKUP($C361,$C$5:$H$18,6,0)+SUMIF($C$19:$C361,$C361,$F$19:$F361)-SUMIF($C$19:$C361,$C361,$G$19:$G361),"")</f>
        <v/>
      </c>
      <c r="I361" s="296" t="n"/>
      <c r="J361" s="252" t="n"/>
      <c r="K361" s="252" t="n"/>
      <c r="L361" s="298" t="n"/>
      <c r="M361" s="254">
        <f>IF($B361="","",--TEXT($B361,"yyyymm"))</f>
        <v/>
      </c>
      <c r="N361" s="0" t="n"/>
      <c r="O361" s="0" t="n"/>
      <c r="P361" s="0" t="n"/>
      <c r="Q361" s="0" t="n"/>
      <c r="R361" s="0" t="n"/>
      <c r="S361" s="0" t="n"/>
      <c r="T361" s="0" t="n"/>
      <c r="U361" s="0" t="n"/>
      <c r="V361" s="0" t="n"/>
      <c r="W361" s="0" t="n"/>
      <c r="X361" s="42" t="n"/>
      <c r="Y361" s="42" t="n"/>
      <c r="Z361" s="42" t="n"/>
    </row>
    <row r="362" ht="23" customFormat="1" customHeight="1" s="204">
      <c r="A362" s="255">
        <f>IF(B362="","",COUNTA($B$5:B362))</f>
        <v/>
      </c>
      <c r="B362" s="294" t="n"/>
      <c r="C362" s="247" t="n"/>
      <c r="D362" s="248" t="n"/>
      <c r="E362" s="295" t="n"/>
      <c r="F362" s="296" t="n"/>
      <c r="G362" s="296" t="n"/>
      <c r="H362" s="297">
        <f>IFERROR(VLOOKUP($C362,$C$5:$H$18,6,0)+SUMIF($C$19:$C362,$C362,$F$19:$F362)-SUMIF($C$19:$C362,$C362,$G$19:$G362),"")</f>
        <v/>
      </c>
      <c r="I362" s="296" t="n"/>
      <c r="J362" s="252" t="n"/>
      <c r="K362" s="252" t="n"/>
      <c r="L362" s="298" t="n"/>
      <c r="M362" s="254">
        <f>IF($B362="","",--TEXT($B362,"yyyymm"))</f>
        <v/>
      </c>
      <c r="N362" s="0" t="n"/>
      <c r="O362" s="0" t="n"/>
      <c r="P362" s="0" t="n"/>
      <c r="Q362" s="0" t="n"/>
      <c r="R362" s="0" t="n"/>
      <c r="S362" s="0" t="n"/>
      <c r="T362" s="0" t="n"/>
      <c r="U362" s="0" t="n"/>
      <c r="V362" s="0" t="n"/>
      <c r="W362" s="0" t="n"/>
      <c r="X362" s="42" t="n"/>
      <c r="Y362" s="42" t="n"/>
      <c r="Z362" s="42" t="n"/>
    </row>
    <row r="363" ht="23" customFormat="1" customHeight="1" s="204">
      <c r="A363" s="255">
        <f>IF(B363="","",COUNTA($B$5:B363))</f>
        <v/>
      </c>
      <c r="B363" s="294" t="n"/>
      <c r="C363" s="247" t="n"/>
      <c r="D363" s="248" t="n"/>
      <c r="E363" s="295" t="n"/>
      <c r="F363" s="296" t="n"/>
      <c r="G363" s="296" t="n"/>
      <c r="H363" s="297">
        <f>IFERROR(VLOOKUP($C363,$C$5:$H$18,6,0)+SUMIF($C$19:$C363,$C363,$F$19:$F363)-SUMIF($C$19:$C363,$C363,$G$19:$G363),"")</f>
        <v/>
      </c>
      <c r="I363" s="296" t="n"/>
      <c r="J363" s="252" t="n"/>
      <c r="K363" s="252" t="n"/>
      <c r="L363" s="298" t="n"/>
      <c r="M363" s="254">
        <f>IF($B363="","",--TEXT($B363,"yyyymm"))</f>
        <v/>
      </c>
      <c r="N363" s="0" t="n"/>
      <c r="O363" s="0" t="n"/>
      <c r="P363" s="0" t="n"/>
      <c r="Q363" s="0" t="n"/>
      <c r="R363" s="0" t="n"/>
      <c r="S363" s="0" t="n"/>
      <c r="T363" s="0" t="n"/>
      <c r="U363" s="0" t="n"/>
      <c r="V363" s="0" t="n"/>
      <c r="W363" s="0" t="n"/>
      <c r="X363" s="42" t="n"/>
      <c r="Y363" s="42" t="n"/>
      <c r="Z363" s="42" t="n"/>
    </row>
    <row r="364" ht="23" customFormat="1" customHeight="1" s="204">
      <c r="A364" s="255">
        <f>IF(B364="","",COUNTA($B$5:B364))</f>
        <v/>
      </c>
      <c r="B364" s="294" t="n"/>
      <c r="C364" s="247" t="n"/>
      <c r="D364" s="248" t="n"/>
      <c r="E364" s="295" t="n"/>
      <c r="F364" s="296" t="n"/>
      <c r="G364" s="296" t="n"/>
      <c r="H364" s="297">
        <f>IFERROR(VLOOKUP($C364,$C$5:$H$18,6,0)+SUMIF($C$19:$C364,$C364,$F$19:$F364)-SUMIF($C$19:$C364,$C364,$G$19:$G364),"")</f>
        <v/>
      </c>
      <c r="I364" s="296" t="n"/>
      <c r="J364" s="252" t="n"/>
      <c r="K364" s="252" t="n"/>
      <c r="L364" s="298" t="n"/>
      <c r="M364" s="254">
        <f>IF($B364="","",--TEXT($B364,"yyyymm"))</f>
        <v/>
      </c>
      <c r="N364" s="0" t="n"/>
      <c r="O364" s="0" t="n"/>
      <c r="P364" s="0" t="n"/>
      <c r="Q364" s="0" t="n"/>
      <c r="R364" s="0" t="n"/>
      <c r="S364" s="0" t="n"/>
      <c r="T364" s="0" t="n"/>
      <c r="U364" s="0" t="n"/>
      <c r="V364" s="0" t="n"/>
      <c r="W364" s="0" t="n"/>
      <c r="X364" s="42" t="n"/>
      <c r="Y364" s="42" t="n"/>
      <c r="Z364" s="42" t="n"/>
    </row>
    <row r="365" ht="23" customFormat="1" customHeight="1" s="204">
      <c r="A365" s="255">
        <f>IF(B365="","",COUNTA($B$5:B365))</f>
        <v/>
      </c>
      <c r="B365" s="294" t="n"/>
      <c r="C365" s="247" t="n"/>
      <c r="D365" s="248" t="n"/>
      <c r="E365" s="295" t="n"/>
      <c r="F365" s="296" t="n"/>
      <c r="G365" s="296" t="n"/>
      <c r="H365" s="297">
        <f>IFERROR(VLOOKUP($C365,$C$5:$H$18,6,0)+SUMIF($C$19:$C365,$C365,$F$19:$F365)-SUMIF($C$19:$C365,$C365,$G$19:$G365),"")</f>
        <v/>
      </c>
      <c r="I365" s="296" t="n"/>
      <c r="J365" s="252" t="n"/>
      <c r="K365" s="252" t="n"/>
      <c r="L365" s="298" t="n"/>
      <c r="M365" s="254">
        <f>IF($B365="","",--TEXT($B365,"yyyymm"))</f>
        <v/>
      </c>
      <c r="N365" s="0" t="n"/>
      <c r="O365" s="0" t="n"/>
      <c r="P365" s="0" t="n"/>
      <c r="Q365" s="0" t="n"/>
      <c r="R365" s="0" t="n"/>
      <c r="S365" s="0" t="n"/>
      <c r="T365" s="0" t="n"/>
      <c r="U365" s="0" t="n"/>
      <c r="V365" s="0" t="n"/>
      <c r="W365" s="0" t="n"/>
      <c r="X365" s="42" t="n"/>
      <c r="Y365" s="42" t="n"/>
      <c r="Z365" s="42" t="n"/>
    </row>
    <row r="366" ht="23" customFormat="1" customHeight="1" s="204">
      <c r="A366" s="255">
        <f>IF(B366="","",COUNTA($B$5:B366))</f>
        <v/>
      </c>
      <c r="B366" s="294" t="n"/>
      <c r="C366" s="247" t="n"/>
      <c r="D366" s="248" t="n"/>
      <c r="E366" s="295" t="n"/>
      <c r="F366" s="296" t="n"/>
      <c r="G366" s="296" t="n"/>
      <c r="H366" s="297">
        <f>IFERROR(VLOOKUP($C366,$C$5:$H$18,6,0)+SUMIF($C$19:$C366,$C366,$F$19:$F366)-SUMIF($C$19:$C366,$C366,$G$19:$G366),"")</f>
        <v/>
      </c>
      <c r="I366" s="296" t="n"/>
      <c r="J366" s="252" t="n"/>
      <c r="K366" s="252" t="n"/>
      <c r="L366" s="298" t="n"/>
      <c r="M366" s="254">
        <f>IF($B366="","",--TEXT($B366,"yyyymm"))</f>
        <v/>
      </c>
      <c r="N366" s="0" t="n"/>
      <c r="O366" s="0" t="n"/>
      <c r="P366" s="0" t="n"/>
      <c r="Q366" s="0" t="n"/>
      <c r="R366" s="0" t="n"/>
      <c r="S366" s="0" t="n"/>
      <c r="T366" s="0" t="n"/>
      <c r="U366" s="0" t="n"/>
      <c r="V366" s="0" t="n"/>
      <c r="W366" s="0" t="n"/>
      <c r="X366" s="42" t="n"/>
      <c r="Y366" s="42" t="n"/>
      <c r="Z366" s="42" t="n"/>
    </row>
    <row r="367" ht="23" customFormat="1" customHeight="1" s="204">
      <c r="A367" s="255">
        <f>IF(B367="","",COUNTA($B$5:B367))</f>
        <v/>
      </c>
      <c r="B367" s="294" t="n"/>
      <c r="C367" s="247" t="n"/>
      <c r="D367" s="248" t="n"/>
      <c r="E367" s="295" t="n"/>
      <c r="F367" s="296" t="n"/>
      <c r="G367" s="296" t="n"/>
      <c r="H367" s="297">
        <f>IFERROR(VLOOKUP($C367,$C$5:$H$18,6,0)+SUMIF($C$19:$C367,$C367,$F$19:$F367)-SUMIF($C$19:$C367,$C367,$G$19:$G367),"")</f>
        <v/>
      </c>
      <c r="I367" s="296" t="n"/>
      <c r="J367" s="252" t="n"/>
      <c r="K367" s="252" t="n"/>
      <c r="L367" s="298" t="n"/>
      <c r="M367" s="254">
        <f>IF($B367="","",--TEXT($B367,"yyyymm"))</f>
        <v/>
      </c>
      <c r="N367" s="0" t="n"/>
      <c r="O367" s="0" t="n"/>
      <c r="P367" s="0" t="n"/>
      <c r="Q367" s="0" t="n"/>
      <c r="R367" s="0" t="n"/>
      <c r="S367" s="0" t="n"/>
      <c r="T367" s="0" t="n"/>
      <c r="U367" s="0" t="n"/>
      <c r="V367" s="0" t="n"/>
      <c r="W367" s="0" t="n"/>
      <c r="X367" s="42" t="n"/>
      <c r="Y367" s="42" t="n"/>
      <c r="Z367" s="42" t="n"/>
    </row>
    <row r="368" ht="23" customFormat="1" customHeight="1" s="204">
      <c r="A368" s="255">
        <f>IF(B368="","",COUNTA($B$5:B368))</f>
        <v/>
      </c>
      <c r="B368" s="294" t="n"/>
      <c r="C368" s="247" t="n"/>
      <c r="D368" s="248" t="n"/>
      <c r="E368" s="295" t="n"/>
      <c r="F368" s="296" t="n"/>
      <c r="G368" s="296" t="n"/>
      <c r="H368" s="297">
        <f>IFERROR(VLOOKUP($C368,$C$5:$H$18,6,0)+SUMIF($C$19:$C368,$C368,$F$19:$F368)-SUMIF($C$19:$C368,$C368,$G$19:$G368),"")</f>
        <v/>
      </c>
      <c r="I368" s="296" t="n"/>
      <c r="J368" s="252" t="n"/>
      <c r="K368" s="252" t="n"/>
      <c r="L368" s="298" t="n"/>
      <c r="M368" s="254">
        <f>IF($B368="","",--TEXT($B368,"yyyymm"))</f>
        <v/>
      </c>
      <c r="N368" s="0" t="n"/>
      <c r="O368" s="0" t="n"/>
      <c r="P368" s="0" t="n"/>
      <c r="Q368" s="0" t="n"/>
      <c r="R368" s="0" t="n"/>
      <c r="S368" s="0" t="n"/>
      <c r="T368" s="0" t="n"/>
      <c r="U368" s="0" t="n"/>
      <c r="V368" s="0" t="n"/>
      <c r="W368" s="0" t="n"/>
      <c r="X368" s="42" t="n"/>
      <c r="Y368" s="42" t="n"/>
      <c r="Z368" s="42" t="n"/>
    </row>
    <row r="369" ht="23" customFormat="1" customHeight="1" s="204">
      <c r="A369" s="255">
        <f>IF(B369="","",COUNTA($B$5:B369))</f>
        <v/>
      </c>
      <c r="B369" s="294" t="n"/>
      <c r="C369" s="247" t="n"/>
      <c r="D369" s="248" t="n"/>
      <c r="E369" s="295" t="n"/>
      <c r="F369" s="296" t="n"/>
      <c r="G369" s="296" t="n"/>
      <c r="H369" s="297">
        <f>IFERROR(VLOOKUP($C369,$C$5:$H$18,6,0)+SUMIF($C$19:$C369,$C369,$F$19:$F369)-SUMIF($C$19:$C369,$C369,$G$19:$G369),"")</f>
        <v/>
      </c>
      <c r="I369" s="296" t="n"/>
      <c r="J369" s="252" t="n"/>
      <c r="K369" s="252" t="n"/>
      <c r="L369" s="298" t="n"/>
      <c r="M369" s="254">
        <f>IF($B369="","",--TEXT($B369,"yyyymm"))</f>
        <v/>
      </c>
      <c r="N369" s="0" t="n"/>
      <c r="O369" s="0" t="n"/>
      <c r="P369" s="0" t="n"/>
      <c r="Q369" s="0" t="n"/>
      <c r="R369" s="0" t="n"/>
      <c r="S369" s="0" t="n"/>
      <c r="T369" s="0" t="n"/>
      <c r="U369" s="0" t="n"/>
      <c r="V369" s="0" t="n"/>
      <c r="W369" s="0" t="n"/>
      <c r="X369" s="42" t="n"/>
      <c r="Y369" s="42" t="n"/>
      <c r="Z369" s="42" t="n"/>
    </row>
    <row r="370" ht="23" customFormat="1" customHeight="1" s="204">
      <c r="A370" s="255">
        <f>IF(B370="","",COUNTA($B$5:B370))</f>
        <v/>
      </c>
      <c r="B370" s="294" t="n"/>
      <c r="C370" s="247" t="n"/>
      <c r="D370" s="248" t="n"/>
      <c r="E370" s="295" t="n"/>
      <c r="F370" s="296" t="n"/>
      <c r="G370" s="296" t="n"/>
      <c r="H370" s="297">
        <f>IFERROR(VLOOKUP($C370,$C$5:$H$18,6,0)+SUMIF($C$19:$C370,$C370,$F$19:$F370)-SUMIF($C$19:$C370,$C370,$G$19:$G370),"")</f>
        <v/>
      </c>
      <c r="I370" s="296" t="n"/>
      <c r="J370" s="252" t="n"/>
      <c r="K370" s="252" t="n"/>
      <c r="L370" s="298" t="n"/>
      <c r="M370" s="254">
        <f>IF($B370="","",--TEXT($B370,"yyyymm"))</f>
        <v/>
      </c>
      <c r="N370" s="0" t="n"/>
      <c r="O370" s="0" t="n"/>
      <c r="P370" s="0" t="n"/>
      <c r="Q370" s="0" t="n"/>
      <c r="R370" s="0" t="n"/>
      <c r="S370" s="0" t="n"/>
      <c r="T370" s="0" t="n"/>
      <c r="U370" s="0" t="n"/>
      <c r="V370" s="0" t="n"/>
      <c r="W370" s="0" t="n"/>
      <c r="X370" s="42" t="n"/>
      <c r="Y370" s="42" t="n"/>
      <c r="Z370" s="42" t="n"/>
    </row>
    <row r="371" ht="23" customFormat="1" customHeight="1" s="204">
      <c r="A371" s="255">
        <f>IF(B371="","",COUNTA($B$5:B371))</f>
        <v/>
      </c>
      <c r="B371" s="294" t="n"/>
      <c r="C371" s="247" t="n"/>
      <c r="D371" s="248" t="n"/>
      <c r="E371" s="295" t="n"/>
      <c r="F371" s="296" t="n"/>
      <c r="G371" s="296" t="n"/>
      <c r="H371" s="297">
        <f>IFERROR(VLOOKUP($C371,$C$5:$H$18,6,0)+SUMIF($C$19:$C371,$C371,$F$19:$F371)-SUMIF($C$19:$C371,$C371,$G$19:$G371),"")</f>
        <v/>
      </c>
      <c r="I371" s="296" t="n"/>
      <c r="J371" s="252" t="n"/>
      <c r="K371" s="252" t="n"/>
      <c r="L371" s="298" t="n"/>
      <c r="M371" s="254">
        <f>IF($B371="","",--TEXT($B371,"yyyymm"))</f>
        <v/>
      </c>
      <c r="N371" s="0" t="n"/>
      <c r="O371" s="0" t="n"/>
      <c r="P371" s="0" t="n"/>
      <c r="Q371" s="0" t="n"/>
      <c r="R371" s="0" t="n"/>
      <c r="S371" s="0" t="n"/>
      <c r="T371" s="0" t="n"/>
      <c r="U371" s="0" t="n"/>
      <c r="V371" s="0" t="n"/>
      <c r="W371" s="0" t="n"/>
      <c r="X371" s="42" t="n"/>
      <c r="Y371" s="42" t="n"/>
      <c r="Z371" s="42" t="n"/>
    </row>
    <row r="372" ht="23" customFormat="1" customHeight="1" s="204">
      <c r="A372" s="255">
        <f>IF(B372="","",COUNTA($B$5:B372))</f>
        <v/>
      </c>
      <c r="B372" s="294" t="n"/>
      <c r="C372" s="247" t="n"/>
      <c r="D372" s="248" t="n"/>
      <c r="E372" s="295" t="n"/>
      <c r="F372" s="296" t="n"/>
      <c r="G372" s="296" t="n"/>
      <c r="H372" s="297">
        <f>IFERROR(VLOOKUP($C372,$C$5:$H$18,6,0)+SUMIF($C$19:$C372,$C372,$F$19:$F372)-SUMIF($C$19:$C372,$C372,$G$19:$G372),"")</f>
        <v/>
      </c>
      <c r="I372" s="296" t="n"/>
      <c r="J372" s="252" t="n"/>
      <c r="K372" s="252" t="n"/>
      <c r="L372" s="298" t="n"/>
      <c r="M372" s="254">
        <f>IF($B372="","",--TEXT($B372,"yyyymm"))</f>
        <v/>
      </c>
      <c r="N372" s="0" t="n"/>
      <c r="O372" s="0" t="n"/>
      <c r="P372" s="0" t="n"/>
      <c r="Q372" s="0" t="n"/>
      <c r="R372" s="0" t="n"/>
      <c r="S372" s="0" t="n"/>
      <c r="T372" s="0" t="n"/>
      <c r="U372" s="0" t="n"/>
      <c r="V372" s="0" t="n"/>
      <c r="W372" s="0" t="n"/>
      <c r="X372" s="42" t="n"/>
      <c r="Y372" s="42" t="n"/>
      <c r="Z372" s="42" t="n"/>
    </row>
    <row r="373" ht="23" customFormat="1" customHeight="1" s="204">
      <c r="A373" s="255">
        <f>IF(B373="","",COUNTA($B$5:B373))</f>
        <v/>
      </c>
      <c r="B373" s="294" t="n"/>
      <c r="C373" s="247" t="n"/>
      <c r="D373" s="248" t="n"/>
      <c r="E373" s="295" t="n"/>
      <c r="F373" s="296" t="n"/>
      <c r="G373" s="296" t="n"/>
      <c r="H373" s="297">
        <f>IFERROR(VLOOKUP($C373,$C$5:$H$18,6,0)+SUMIF($C$19:$C373,$C373,$F$19:$F373)-SUMIF($C$19:$C373,$C373,$G$19:$G373),"")</f>
        <v/>
      </c>
      <c r="I373" s="296" t="n"/>
      <c r="J373" s="252" t="n"/>
      <c r="K373" s="252" t="n"/>
      <c r="L373" s="298" t="n"/>
      <c r="M373" s="254">
        <f>IF($B373="","",--TEXT($B373,"yyyymm"))</f>
        <v/>
      </c>
      <c r="N373" s="0" t="n"/>
      <c r="O373" s="0" t="n"/>
      <c r="P373" s="0" t="n"/>
      <c r="Q373" s="0" t="n"/>
      <c r="R373" s="0" t="n"/>
      <c r="S373" s="0" t="n"/>
      <c r="T373" s="0" t="n"/>
      <c r="U373" s="0" t="n"/>
      <c r="V373" s="0" t="n"/>
      <c r="W373" s="0" t="n"/>
      <c r="X373" s="42" t="n"/>
      <c r="Y373" s="42" t="n"/>
      <c r="Z373" s="42" t="n"/>
    </row>
    <row r="374" ht="23" customFormat="1" customHeight="1" s="204">
      <c r="A374" s="255">
        <f>IF(B374="","",COUNTA($B$5:B374))</f>
        <v/>
      </c>
      <c r="B374" s="294" t="n"/>
      <c r="C374" s="247" t="n"/>
      <c r="D374" s="248" t="n"/>
      <c r="E374" s="295" t="n"/>
      <c r="F374" s="296" t="n"/>
      <c r="G374" s="296" t="n"/>
      <c r="H374" s="297">
        <f>IFERROR(VLOOKUP($C374,$C$5:$H$18,6,0)+SUMIF($C$19:$C374,$C374,$F$19:$F374)-SUMIF($C$19:$C374,$C374,$G$19:$G374),"")</f>
        <v/>
      </c>
      <c r="I374" s="296" t="n"/>
      <c r="J374" s="252" t="n"/>
      <c r="K374" s="252" t="n"/>
      <c r="L374" s="298" t="n"/>
      <c r="M374" s="254">
        <f>IF($B374="","",--TEXT($B374,"yyyymm"))</f>
        <v/>
      </c>
      <c r="N374" s="0" t="n"/>
      <c r="O374" s="0" t="n"/>
      <c r="P374" s="0" t="n"/>
      <c r="Q374" s="0" t="n"/>
      <c r="R374" s="0" t="n"/>
      <c r="S374" s="0" t="n"/>
      <c r="T374" s="0" t="n"/>
      <c r="U374" s="0" t="n"/>
      <c r="V374" s="0" t="n"/>
      <c r="W374" s="0" t="n"/>
      <c r="X374" s="42" t="n"/>
      <c r="Y374" s="42" t="n"/>
      <c r="Z374" s="42" t="n"/>
    </row>
    <row r="375" ht="23" customFormat="1" customHeight="1" s="204">
      <c r="A375" s="255">
        <f>IF(B375="","",COUNTA($B$5:B375))</f>
        <v/>
      </c>
      <c r="B375" s="294" t="n"/>
      <c r="C375" s="247" t="n"/>
      <c r="D375" s="248" t="n"/>
      <c r="E375" s="295" t="n"/>
      <c r="F375" s="296" t="n"/>
      <c r="G375" s="296" t="n"/>
      <c r="H375" s="297">
        <f>IFERROR(VLOOKUP($C375,$C$5:$H$18,6,0)+SUMIF($C$19:$C375,$C375,$F$19:$F375)-SUMIF($C$19:$C375,$C375,$G$19:$G375),"")</f>
        <v/>
      </c>
      <c r="I375" s="296" t="n"/>
      <c r="J375" s="252" t="n"/>
      <c r="K375" s="252" t="n"/>
      <c r="L375" s="298" t="n"/>
      <c r="M375" s="254">
        <f>IF($B375="","",--TEXT($B375,"yyyymm"))</f>
        <v/>
      </c>
      <c r="N375" s="0" t="n"/>
      <c r="O375" s="0" t="n"/>
      <c r="P375" s="0" t="n"/>
      <c r="Q375" s="0" t="n"/>
      <c r="R375" s="0" t="n"/>
      <c r="S375" s="0" t="n"/>
      <c r="T375" s="0" t="n"/>
      <c r="U375" s="0" t="n"/>
      <c r="V375" s="0" t="n"/>
      <c r="W375" s="0" t="n"/>
      <c r="X375" s="42" t="n"/>
      <c r="Y375" s="42" t="n"/>
      <c r="Z375" s="42" t="n"/>
    </row>
    <row r="376" ht="23" customFormat="1" customHeight="1" s="204">
      <c r="A376" s="255">
        <f>IF(B376="","",COUNTA($B$5:B376))</f>
        <v/>
      </c>
      <c r="B376" s="294" t="n"/>
      <c r="C376" s="247" t="n"/>
      <c r="D376" s="248" t="n"/>
      <c r="E376" s="295" t="n"/>
      <c r="F376" s="296" t="n"/>
      <c r="G376" s="296" t="n"/>
      <c r="H376" s="297">
        <f>IFERROR(VLOOKUP($C376,$C$5:$H$18,6,0)+SUMIF($C$19:$C376,$C376,$F$19:$F376)-SUMIF($C$19:$C376,$C376,$G$19:$G376),"")</f>
        <v/>
      </c>
      <c r="I376" s="296" t="n"/>
      <c r="J376" s="252" t="n"/>
      <c r="K376" s="252" t="n"/>
      <c r="L376" s="298" t="n"/>
      <c r="M376" s="254">
        <f>IF($B376="","",--TEXT($B376,"yyyymm"))</f>
        <v/>
      </c>
      <c r="N376" s="0" t="n"/>
      <c r="O376" s="0" t="n"/>
      <c r="P376" s="0" t="n"/>
      <c r="Q376" s="0" t="n"/>
      <c r="R376" s="0" t="n"/>
      <c r="S376" s="0" t="n"/>
      <c r="T376" s="0" t="n"/>
      <c r="U376" s="0" t="n"/>
      <c r="V376" s="0" t="n"/>
      <c r="W376" s="0" t="n"/>
      <c r="X376" s="42" t="n"/>
      <c r="Y376" s="42" t="n"/>
      <c r="Z376" s="42" t="n"/>
    </row>
    <row r="377" ht="23" customFormat="1" customHeight="1" s="204">
      <c r="A377" s="255">
        <f>IF(B377="","",COUNTA($B$5:B377))</f>
        <v/>
      </c>
      <c r="B377" s="294" t="n"/>
      <c r="C377" s="247" t="n"/>
      <c r="D377" s="248" t="n"/>
      <c r="E377" s="295" t="n"/>
      <c r="F377" s="296" t="n"/>
      <c r="G377" s="296" t="n"/>
      <c r="H377" s="297">
        <f>IFERROR(VLOOKUP($C377,$C$5:$H$18,6,0)+SUMIF($C$19:$C377,$C377,$F$19:$F377)-SUMIF($C$19:$C377,$C377,$G$19:$G377),"")</f>
        <v/>
      </c>
      <c r="I377" s="296" t="n"/>
      <c r="J377" s="252" t="n"/>
      <c r="K377" s="252" t="n"/>
      <c r="L377" s="298" t="n"/>
      <c r="M377" s="254">
        <f>IF($B377="","",--TEXT($B377,"yyyymm"))</f>
        <v/>
      </c>
      <c r="N377" s="0" t="n"/>
      <c r="O377" s="0" t="n"/>
      <c r="P377" s="0" t="n"/>
      <c r="Q377" s="0" t="n"/>
      <c r="R377" s="0" t="n"/>
      <c r="S377" s="0" t="n"/>
      <c r="T377" s="0" t="n"/>
      <c r="U377" s="0" t="n"/>
      <c r="V377" s="0" t="n"/>
      <c r="W377" s="0" t="n"/>
      <c r="X377" s="42" t="n"/>
      <c r="Y377" s="42" t="n"/>
      <c r="Z377" s="42" t="n"/>
    </row>
    <row r="378" ht="23" customFormat="1" customHeight="1" s="204">
      <c r="A378" s="255">
        <f>IF(B378="","",COUNTA($B$5:B378))</f>
        <v/>
      </c>
      <c r="B378" s="294" t="n"/>
      <c r="C378" s="247" t="n"/>
      <c r="D378" s="248" t="n"/>
      <c r="E378" s="295" t="n"/>
      <c r="F378" s="296" t="n"/>
      <c r="G378" s="296" t="n"/>
      <c r="H378" s="297">
        <f>IFERROR(VLOOKUP($C378,$C$5:$H$18,6,0)+SUMIF($C$19:$C378,$C378,$F$19:$F378)-SUMIF($C$19:$C378,$C378,$G$19:$G378),"")</f>
        <v/>
      </c>
      <c r="I378" s="296" t="n"/>
      <c r="J378" s="252" t="n"/>
      <c r="K378" s="252" t="n"/>
      <c r="L378" s="298" t="n"/>
      <c r="M378" s="254">
        <f>IF($B378="","",--TEXT($B378,"yyyymm"))</f>
        <v/>
      </c>
      <c r="N378" s="0" t="n"/>
      <c r="O378" s="0" t="n"/>
      <c r="P378" s="0" t="n"/>
      <c r="Q378" s="0" t="n"/>
      <c r="R378" s="0" t="n"/>
      <c r="S378" s="0" t="n"/>
      <c r="T378" s="0" t="n"/>
      <c r="U378" s="0" t="n"/>
      <c r="V378" s="0" t="n"/>
      <c r="W378" s="0" t="n"/>
      <c r="X378" s="42" t="n"/>
      <c r="Y378" s="42" t="n"/>
      <c r="Z378" s="42" t="n"/>
    </row>
    <row r="379" ht="23" customFormat="1" customHeight="1" s="204">
      <c r="A379" s="255">
        <f>IF(B379="","",COUNTA($B$5:B379))</f>
        <v/>
      </c>
      <c r="B379" s="294" t="n"/>
      <c r="C379" s="247" t="n"/>
      <c r="D379" s="248" t="n"/>
      <c r="E379" s="295" t="n"/>
      <c r="F379" s="296" t="n"/>
      <c r="G379" s="296" t="n"/>
      <c r="H379" s="297">
        <f>IFERROR(VLOOKUP($C379,$C$5:$H$18,6,0)+SUMIF($C$19:$C379,$C379,$F$19:$F379)-SUMIF($C$19:$C379,$C379,$G$19:$G379),"")</f>
        <v/>
      </c>
      <c r="I379" s="296" t="n"/>
      <c r="J379" s="252" t="n"/>
      <c r="K379" s="252" t="n"/>
      <c r="L379" s="298" t="n"/>
      <c r="M379" s="254">
        <f>IF($B379="","",--TEXT($B379,"yyyymm"))</f>
        <v/>
      </c>
      <c r="N379" s="0" t="n"/>
      <c r="O379" s="0" t="n"/>
      <c r="P379" s="0" t="n"/>
      <c r="Q379" s="0" t="n"/>
      <c r="R379" s="0" t="n"/>
      <c r="S379" s="0" t="n"/>
      <c r="T379" s="0" t="n"/>
      <c r="U379" s="0" t="n"/>
      <c r="V379" s="0" t="n"/>
      <c r="W379" s="0" t="n"/>
      <c r="X379" s="42" t="n"/>
      <c r="Y379" s="42" t="n"/>
      <c r="Z379" s="42" t="n"/>
    </row>
    <row r="380" ht="23" customFormat="1" customHeight="1" s="204">
      <c r="A380" s="255">
        <f>IF(B380="","",COUNTA($B$5:B380))</f>
        <v/>
      </c>
      <c r="B380" s="294" t="n"/>
      <c r="C380" s="247" t="n"/>
      <c r="D380" s="248" t="n"/>
      <c r="E380" s="295" t="n"/>
      <c r="F380" s="296" t="n"/>
      <c r="G380" s="296" t="n"/>
      <c r="H380" s="297">
        <f>IFERROR(VLOOKUP($C380,$C$5:$H$18,6,0)+SUMIF($C$19:$C380,$C380,$F$19:$F380)-SUMIF($C$19:$C380,$C380,$G$19:$G380),"")</f>
        <v/>
      </c>
      <c r="I380" s="296" t="n"/>
      <c r="J380" s="252" t="n"/>
      <c r="K380" s="252" t="n"/>
      <c r="L380" s="298" t="n"/>
      <c r="M380" s="254">
        <f>IF($B380="","",--TEXT($B380,"yyyymm"))</f>
        <v/>
      </c>
      <c r="N380" s="0" t="n"/>
      <c r="O380" s="0" t="n"/>
      <c r="P380" s="0" t="n"/>
      <c r="Q380" s="0" t="n"/>
      <c r="R380" s="0" t="n"/>
      <c r="S380" s="0" t="n"/>
      <c r="T380" s="0" t="n"/>
      <c r="U380" s="0" t="n"/>
      <c r="V380" s="0" t="n"/>
      <c r="W380" s="0" t="n"/>
      <c r="X380" s="42" t="n"/>
      <c r="Y380" s="42" t="n"/>
      <c r="Z380" s="42" t="n"/>
    </row>
    <row r="381" ht="23" customFormat="1" customHeight="1" s="204">
      <c r="A381" s="255">
        <f>IF(B381="","",COUNTA($B$5:B381))</f>
        <v/>
      </c>
      <c r="B381" s="294" t="n"/>
      <c r="C381" s="247" t="n"/>
      <c r="D381" s="248" t="n"/>
      <c r="E381" s="295" t="n"/>
      <c r="F381" s="296" t="n"/>
      <c r="G381" s="296" t="n"/>
      <c r="H381" s="297">
        <f>IFERROR(VLOOKUP($C381,$C$5:$H$18,6,0)+SUMIF($C$19:$C381,$C381,$F$19:$F381)-SUMIF($C$19:$C381,$C381,$G$19:$G381),"")</f>
        <v/>
      </c>
      <c r="I381" s="296" t="n"/>
      <c r="J381" s="252" t="n"/>
      <c r="K381" s="252" t="n"/>
      <c r="L381" s="298" t="n"/>
      <c r="M381" s="254">
        <f>IF($B381="","",--TEXT($B381,"yyyymm"))</f>
        <v/>
      </c>
      <c r="N381" s="0" t="n"/>
      <c r="O381" s="0" t="n"/>
      <c r="P381" s="0" t="n"/>
      <c r="Q381" s="0" t="n"/>
      <c r="R381" s="0" t="n"/>
      <c r="S381" s="0" t="n"/>
      <c r="T381" s="0" t="n"/>
      <c r="U381" s="0" t="n"/>
      <c r="V381" s="0" t="n"/>
      <c r="W381" s="0" t="n"/>
      <c r="X381" s="42" t="n"/>
      <c r="Y381" s="42" t="n"/>
      <c r="Z381" s="42" t="n"/>
    </row>
    <row r="382" ht="23" customFormat="1" customHeight="1" s="204">
      <c r="A382" s="255">
        <f>IF(B382="","",COUNTA($B$5:B382))</f>
        <v/>
      </c>
      <c r="B382" s="294" t="n"/>
      <c r="C382" s="247" t="n"/>
      <c r="D382" s="248" t="n"/>
      <c r="E382" s="295" t="n"/>
      <c r="F382" s="296" t="n"/>
      <c r="G382" s="296" t="n"/>
      <c r="H382" s="297">
        <f>IFERROR(VLOOKUP($C382,$C$5:$H$18,6,0)+SUMIF($C$19:$C382,$C382,$F$19:$F382)-SUMIF($C$19:$C382,$C382,$G$19:$G382),"")</f>
        <v/>
      </c>
      <c r="I382" s="296" t="n"/>
      <c r="J382" s="252" t="n"/>
      <c r="K382" s="252" t="n"/>
      <c r="L382" s="298" t="n"/>
      <c r="M382" s="254">
        <f>IF($B382="","",--TEXT($B382,"yyyymm"))</f>
        <v/>
      </c>
      <c r="N382" s="0" t="n"/>
      <c r="O382" s="0" t="n"/>
      <c r="P382" s="0" t="n"/>
      <c r="Q382" s="0" t="n"/>
      <c r="R382" s="0" t="n"/>
      <c r="S382" s="0" t="n"/>
      <c r="T382" s="0" t="n"/>
      <c r="U382" s="0" t="n"/>
      <c r="V382" s="0" t="n"/>
      <c r="W382" s="0" t="n"/>
      <c r="X382" s="42" t="n"/>
      <c r="Y382" s="42" t="n"/>
      <c r="Z382" s="42" t="n"/>
    </row>
    <row r="383" ht="23" customFormat="1" customHeight="1" s="204">
      <c r="A383" s="255">
        <f>IF(B383="","",COUNTA($B$5:B383))</f>
        <v/>
      </c>
      <c r="B383" s="294" t="n"/>
      <c r="C383" s="247" t="n"/>
      <c r="D383" s="248" t="n"/>
      <c r="E383" s="295" t="n"/>
      <c r="F383" s="296" t="n"/>
      <c r="G383" s="296" t="n"/>
      <c r="H383" s="297">
        <f>IFERROR(VLOOKUP($C383,$C$5:$H$18,6,0)+SUMIF($C$19:$C383,$C383,$F$19:$F383)-SUMIF($C$19:$C383,$C383,$G$19:$G383),"")</f>
        <v/>
      </c>
      <c r="I383" s="296" t="n"/>
      <c r="J383" s="252" t="n"/>
      <c r="K383" s="252" t="n"/>
      <c r="L383" s="298" t="n"/>
      <c r="M383" s="254">
        <f>IF($B383="","",--TEXT($B383,"yyyymm"))</f>
        <v/>
      </c>
      <c r="N383" s="0" t="n"/>
      <c r="O383" s="0" t="n"/>
      <c r="P383" s="0" t="n"/>
      <c r="Q383" s="0" t="n"/>
      <c r="R383" s="0" t="n"/>
      <c r="S383" s="0" t="n"/>
      <c r="T383" s="0" t="n"/>
      <c r="U383" s="0" t="n"/>
      <c r="V383" s="0" t="n"/>
      <c r="W383" s="0" t="n"/>
      <c r="X383" s="42" t="n"/>
      <c r="Y383" s="42" t="n"/>
      <c r="Z383" s="42" t="n"/>
    </row>
    <row r="384" ht="23" customFormat="1" customHeight="1" s="204">
      <c r="A384" s="255">
        <f>IF(B384="","",COUNTA($B$5:B384))</f>
        <v/>
      </c>
      <c r="B384" s="294" t="n"/>
      <c r="C384" s="247" t="n"/>
      <c r="D384" s="248" t="n"/>
      <c r="E384" s="295" t="n"/>
      <c r="F384" s="296" t="n"/>
      <c r="G384" s="296" t="n"/>
      <c r="H384" s="297">
        <f>IFERROR(VLOOKUP($C384,$C$5:$H$18,6,0)+SUMIF($C$19:$C384,$C384,$F$19:$F384)-SUMIF($C$19:$C384,$C384,$G$19:$G384),"")</f>
        <v/>
      </c>
      <c r="I384" s="296" t="n"/>
      <c r="J384" s="252" t="n"/>
      <c r="K384" s="252" t="n"/>
      <c r="L384" s="298" t="n"/>
      <c r="M384" s="254">
        <f>IF($B384="","",--TEXT($B384,"yyyymm"))</f>
        <v/>
      </c>
      <c r="N384" s="0" t="n"/>
      <c r="O384" s="0" t="n"/>
      <c r="P384" s="0" t="n"/>
      <c r="Q384" s="0" t="n"/>
      <c r="R384" s="0" t="n"/>
      <c r="S384" s="0" t="n"/>
      <c r="T384" s="0" t="n"/>
      <c r="U384" s="0" t="n"/>
      <c r="V384" s="0" t="n"/>
      <c r="W384" s="0" t="n"/>
      <c r="X384" s="42" t="n"/>
      <c r="Y384" s="42" t="n"/>
      <c r="Z384" s="42" t="n"/>
    </row>
    <row r="385" ht="23" customFormat="1" customHeight="1" s="204">
      <c r="A385" s="255">
        <f>IF(B385="","",COUNTA($B$5:B385))</f>
        <v/>
      </c>
      <c r="B385" s="294" t="n"/>
      <c r="C385" s="247" t="n"/>
      <c r="D385" s="248" t="n"/>
      <c r="E385" s="295" t="n"/>
      <c r="F385" s="296" t="n"/>
      <c r="G385" s="296" t="n"/>
      <c r="H385" s="297">
        <f>IFERROR(VLOOKUP($C385,$C$5:$H$18,6,0)+SUMIF($C$19:$C385,$C385,$F$19:$F385)-SUMIF($C$19:$C385,$C385,$G$19:$G385),"")</f>
        <v/>
      </c>
      <c r="I385" s="296" t="n"/>
      <c r="J385" s="252" t="n"/>
      <c r="K385" s="252" t="n"/>
      <c r="L385" s="298" t="n"/>
      <c r="M385" s="254">
        <f>IF($B385="","",--TEXT($B385,"yyyymm"))</f>
        <v/>
      </c>
      <c r="N385" s="0" t="n"/>
      <c r="O385" s="0" t="n"/>
      <c r="P385" s="0" t="n"/>
      <c r="Q385" s="0" t="n"/>
      <c r="R385" s="0" t="n"/>
      <c r="S385" s="0" t="n"/>
      <c r="T385" s="0" t="n"/>
      <c r="U385" s="0" t="n"/>
      <c r="V385" s="0" t="n"/>
      <c r="W385" s="0" t="n"/>
      <c r="X385" s="42" t="n"/>
      <c r="Y385" s="42" t="n"/>
      <c r="Z385" s="42" t="n"/>
    </row>
    <row r="386" ht="23" customFormat="1" customHeight="1" s="204">
      <c r="A386" s="255">
        <f>IF(B386="","",COUNTA($B$5:B386))</f>
        <v/>
      </c>
      <c r="B386" s="294" t="n"/>
      <c r="C386" s="247" t="n"/>
      <c r="D386" s="248" t="n"/>
      <c r="E386" s="295" t="n"/>
      <c r="F386" s="296" t="n"/>
      <c r="G386" s="296" t="n"/>
      <c r="H386" s="297">
        <f>IFERROR(VLOOKUP($C386,$C$5:$H$18,6,0)+SUMIF($C$19:$C386,$C386,$F$19:$F386)-SUMIF($C$19:$C386,$C386,$G$19:$G386),"")</f>
        <v/>
      </c>
      <c r="I386" s="296" t="n"/>
      <c r="J386" s="252" t="n"/>
      <c r="K386" s="252" t="n"/>
      <c r="L386" s="298" t="n"/>
      <c r="M386" s="254">
        <f>IF($B386="","",--TEXT($B386,"yyyymm"))</f>
        <v/>
      </c>
      <c r="N386" s="0" t="n"/>
      <c r="O386" s="0" t="n"/>
      <c r="P386" s="0" t="n"/>
      <c r="Q386" s="0" t="n"/>
      <c r="R386" s="0" t="n"/>
      <c r="S386" s="0" t="n"/>
      <c r="T386" s="0" t="n"/>
      <c r="U386" s="0" t="n"/>
      <c r="V386" s="0" t="n"/>
      <c r="W386" s="0" t="n"/>
      <c r="X386" s="42" t="n"/>
      <c r="Y386" s="42" t="n"/>
      <c r="Z386" s="42" t="n"/>
    </row>
    <row r="387" ht="23" customFormat="1" customHeight="1" s="204">
      <c r="A387" s="255">
        <f>IF(B387="","",COUNTA($B$5:B387))</f>
        <v/>
      </c>
      <c r="B387" s="294" t="n"/>
      <c r="C387" s="247" t="n"/>
      <c r="D387" s="248" t="n"/>
      <c r="E387" s="295" t="n"/>
      <c r="F387" s="296" t="n"/>
      <c r="G387" s="296" t="n"/>
      <c r="H387" s="297">
        <f>IFERROR(VLOOKUP($C387,$C$5:$H$18,6,0)+SUMIF($C$19:$C387,$C387,$F$19:$F387)-SUMIF($C$19:$C387,$C387,$G$19:$G387),"")</f>
        <v/>
      </c>
      <c r="I387" s="296" t="n"/>
      <c r="J387" s="252" t="n"/>
      <c r="K387" s="252" t="n"/>
      <c r="L387" s="298" t="n"/>
      <c r="M387" s="254">
        <f>IF($B387="","",--TEXT($B387,"yyyymm"))</f>
        <v/>
      </c>
      <c r="N387" s="0" t="n"/>
      <c r="O387" s="0" t="n"/>
      <c r="P387" s="0" t="n"/>
      <c r="Q387" s="0" t="n"/>
      <c r="R387" s="0" t="n"/>
      <c r="S387" s="0" t="n"/>
      <c r="T387" s="0" t="n"/>
      <c r="U387" s="0" t="n"/>
      <c r="V387" s="0" t="n"/>
      <c r="W387" s="0" t="n"/>
      <c r="X387" s="42" t="n"/>
      <c r="Y387" s="42" t="n"/>
      <c r="Z387" s="42" t="n"/>
    </row>
    <row r="388" ht="23" customFormat="1" customHeight="1" s="204">
      <c r="A388" s="255">
        <f>IF(B388="","",COUNTA($B$5:B388))</f>
        <v/>
      </c>
      <c r="B388" s="294" t="n"/>
      <c r="C388" s="247" t="n"/>
      <c r="D388" s="248" t="n"/>
      <c r="E388" s="295" t="n"/>
      <c r="F388" s="296" t="n"/>
      <c r="G388" s="296" t="n"/>
      <c r="H388" s="297">
        <f>IFERROR(VLOOKUP($C388,$C$5:$H$18,6,0)+SUMIF($C$19:$C388,$C388,$F$19:$F388)-SUMIF($C$19:$C388,$C388,$G$19:$G388),"")</f>
        <v/>
      </c>
      <c r="I388" s="296" t="n"/>
      <c r="J388" s="252" t="n"/>
      <c r="K388" s="252" t="n"/>
      <c r="L388" s="298" t="n"/>
      <c r="M388" s="254">
        <f>IF($B388="","",--TEXT($B388,"yyyymm"))</f>
        <v/>
      </c>
      <c r="N388" s="0" t="n"/>
      <c r="O388" s="0" t="n"/>
      <c r="P388" s="0" t="n"/>
      <c r="Q388" s="0" t="n"/>
      <c r="R388" s="0" t="n"/>
      <c r="S388" s="0" t="n"/>
      <c r="T388" s="0" t="n"/>
      <c r="U388" s="0" t="n"/>
      <c r="V388" s="0" t="n"/>
      <c r="W388" s="0" t="n"/>
      <c r="X388" s="42" t="n"/>
      <c r="Y388" s="42" t="n"/>
      <c r="Z388" s="42" t="n"/>
    </row>
    <row r="389" ht="23" customFormat="1" customHeight="1" s="204">
      <c r="A389" s="255">
        <f>IF(B389="","",COUNTA($B$5:B389))</f>
        <v/>
      </c>
      <c r="B389" s="294" t="n"/>
      <c r="C389" s="247" t="n"/>
      <c r="D389" s="248" t="n"/>
      <c r="E389" s="295" t="n"/>
      <c r="F389" s="296" t="n"/>
      <c r="G389" s="296" t="n"/>
      <c r="H389" s="297">
        <f>IFERROR(VLOOKUP($C389,$C$5:$H$18,6,0)+SUMIF($C$19:$C389,$C389,$F$19:$F389)-SUMIF($C$19:$C389,$C389,$G$19:$G389),"")</f>
        <v/>
      </c>
      <c r="I389" s="296" t="n"/>
      <c r="J389" s="252" t="n"/>
      <c r="K389" s="252" t="n"/>
      <c r="L389" s="298" t="n"/>
      <c r="M389" s="254">
        <f>IF($B389="","",--TEXT($B389,"yyyymm"))</f>
        <v/>
      </c>
      <c r="N389" s="0" t="n"/>
      <c r="O389" s="0" t="n"/>
      <c r="P389" s="0" t="n"/>
      <c r="Q389" s="0" t="n"/>
      <c r="R389" s="0" t="n"/>
      <c r="S389" s="0" t="n"/>
      <c r="T389" s="0" t="n"/>
      <c r="U389" s="0" t="n"/>
      <c r="V389" s="0" t="n"/>
      <c r="W389" s="0" t="n"/>
      <c r="X389" s="42" t="n"/>
      <c r="Y389" s="42" t="n"/>
      <c r="Z389" s="42" t="n"/>
    </row>
    <row r="390" ht="23" customFormat="1" customHeight="1" s="204">
      <c r="A390" s="255">
        <f>IF(B390="","",COUNTA($B$5:B390))</f>
        <v/>
      </c>
      <c r="B390" s="294" t="n"/>
      <c r="C390" s="247" t="n"/>
      <c r="D390" s="248" t="n"/>
      <c r="E390" s="295" t="n"/>
      <c r="F390" s="296" t="n"/>
      <c r="G390" s="296" t="n"/>
      <c r="H390" s="297">
        <f>IFERROR(VLOOKUP($C390,$C$5:$H$18,6,0)+SUMIF($C$19:$C390,$C390,$F$19:$F390)-SUMIF($C$19:$C390,$C390,$G$19:$G390),"")</f>
        <v/>
      </c>
      <c r="I390" s="296" t="n"/>
      <c r="J390" s="252" t="n"/>
      <c r="K390" s="252" t="n"/>
      <c r="L390" s="298" t="n"/>
      <c r="M390" s="254">
        <f>IF($B390="","",--TEXT($B390,"yyyymm"))</f>
        <v/>
      </c>
      <c r="N390" s="0" t="n"/>
      <c r="O390" s="0" t="n"/>
      <c r="P390" s="0" t="n"/>
      <c r="Q390" s="0" t="n"/>
      <c r="R390" s="0" t="n"/>
      <c r="S390" s="0" t="n"/>
      <c r="T390" s="0" t="n"/>
      <c r="U390" s="0" t="n"/>
      <c r="V390" s="0" t="n"/>
      <c r="W390" s="0" t="n"/>
      <c r="X390" s="42" t="n"/>
      <c r="Y390" s="42" t="n"/>
      <c r="Z390" s="42" t="n"/>
    </row>
    <row r="391" ht="23" customFormat="1" customHeight="1" s="204">
      <c r="A391" s="255">
        <f>IF(B391="","",COUNTA($B$5:B391))</f>
        <v/>
      </c>
      <c r="B391" s="294" t="n"/>
      <c r="C391" s="247" t="n"/>
      <c r="D391" s="248" t="n"/>
      <c r="E391" s="295" t="n"/>
      <c r="F391" s="296" t="n"/>
      <c r="G391" s="296" t="n"/>
      <c r="H391" s="297">
        <f>IFERROR(VLOOKUP($C391,$C$5:$H$18,6,0)+SUMIF($C$19:$C391,$C391,$F$19:$F391)-SUMIF($C$19:$C391,$C391,$G$19:$G391),"")</f>
        <v/>
      </c>
      <c r="I391" s="296" t="n"/>
      <c r="J391" s="252" t="n"/>
      <c r="K391" s="252" t="n"/>
      <c r="L391" s="298" t="n"/>
      <c r="M391" s="254">
        <f>IF($B391="","",--TEXT($B391,"yyyymm"))</f>
        <v/>
      </c>
      <c r="N391" s="0" t="n"/>
      <c r="O391" s="0" t="n"/>
      <c r="P391" s="0" t="n"/>
      <c r="Q391" s="0" t="n"/>
      <c r="R391" s="0" t="n"/>
      <c r="S391" s="0" t="n"/>
      <c r="T391" s="0" t="n"/>
      <c r="U391" s="0" t="n"/>
      <c r="V391" s="0" t="n"/>
      <c r="W391" s="0" t="n"/>
      <c r="X391" s="42" t="n"/>
      <c r="Y391" s="42" t="n"/>
      <c r="Z391" s="42" t="n"/>
    </row>
    <row r="392" ht="23" customFormat="1" customHeight="1" s="204">
      <c r="A392" s="255">
        <f>IF(B392="","",COUNTA($B$5:B392))</f>
        <v/>
      </c>
      <c r="B392" s="294" t="n"/>
      <c r="C392" s="247" t="n"/>
      <c r="D392" s="248" t="n"/>
      <c r="E392" s="295" t="n"/>
      <c r="F392" s="296" t="n"/>
      <c r="G392" s="296" t="n"/>
      <c r="H392" s="297">
        <f>IFERROR(VLOOKUP($C392,$C$5:$H$18,6,0)+SUMIF($C$19:$C392,$C392,$F$19:$F392)-SUMIF($C$19:$C392,$C392,$G$19:$G392),"")</f>
        <v/>
      </c>
      <c r="I392" s="296" t="n"/>
      <c r="J392" s="252" t="n"/>
      <c r="K392" s="252" t="n"/>
      <c r="L392" s="298" t="n"/>
      <c r="M392" s="254">
        <f>IF($B392="","",--TEXT($B392,"yyyymm"))</f>
        <v/>
      </c>
      <c r="N392" s="0" t="n"/>
      <c r="O392" s="0" t="n"/>
      <c r="P392" s="0" t="n"/>
      <c r="Q392" s="0" t="n"/>
      <c r="R392" s="0" t="n"/>
      <c r="S392" s="0" t="n"/>
      <c r="T392" s="0" t="n"/>
      <c r="U392" s="0" t="n"/>
      <c r="V392" s="0" t="n"/>
      <c r="W392" s="0" t="n"/>
      <c r="X392" s="42" t="n"/>
      <c r="Y392" s="42" t="n"/>
      <c r="Z392" s="42" t="n"/>
    </row>
    <row r="393" ht="23" customFormat="1" customHeight="1" s="204">
      <c r="A393" s="255">
        <f>IF(B393="","",COUNTA($B$5:B393))</f>
        <v/>
      </c>
      <c r="B393" s="294" t="n"/>
      <c r="C393" s="247" t="n"/>
      <c r="D393" s="248" t="n"/>
      <c r="E393" s="295" t="n"/>
      <c r="F393" s="296" t="n"/>
      <c r="G393" s="296" t="n"/>
      <c r="H393" s="297">
        <f>IFERROR(VLOOKUP($C393,$C$5:$H$18,6,0)+SUMIF($C$19:$C393,$C393,$F$19:$F393)-SUMIF($C$19:$C393,$C393,$G$19:$G393),"")</f>
        <v/>
      </c>
      <c r="I393" s="296" t="n"/>
      <c r="J393" s="252" t="n"/>
      <c r="K393" s="252" t="n"/>
      <c r="L393" s="298" t="n"/>
      <c r="M393" s="254">
        <f>IF($B393="","",--TEXT($B393,"yyyymm"))</f>
        <v/>
      </c>
      <c r="N393" s="0" t="n"/>
      <c r="O393" s="0" t="n"/>
      <c r="P393" s="0" t="n"/>
      <c r="Q393" s="0" t="n"/>
      <c r="R393" s="0" t="n"/>
      <c r="S393" s="0" t="n"/>
      <c r="T393" s="0" t="n"/>
      <c r="U393" s="0" t="n"/>
      <c r="V393" s="0" t="n"/>
      <c r="W393" s="0" t="n"/>
      <c r="X393" s="42" t="n"/>
      <c r="Y393" s="42" t="n"/>
      <c r="Z393" s="42" t="n"/>
    </row>
    <row r="394" ht="23" customFormat="1" customHeight="1" s="204">
      <c r="A394" s="255">
        <f>IF(B394="","",COUNTA($B$5:B394))</f>
        <v/>
      </c>
      <c r="B394" s="294" t="n"/>
      <c r="C394" s="247" t="n"/>
      <c r="D394" s="248" t="n"/>
      <c r="E394" s="295" t="n"/>
      <c r="F394" s="296" t="n"/>
      <c r="G394" s="296" t="n"/>
      <c r="H394" s="297">
        <f>IFERROR(VLOOKUP($C394,$C$5:$H$18,6,0)+SUMIF($C$19:$C394,$C394,$F$19:$F394)-SUMIF($C$19:$C394,$C394,$G$19:$G394),"")</f>
        <v/>
      </c>
      <c r="I394" s="296" t="n"/>
      <c r="J394" s="252" t="n"/>
      <c r="K394" s="252" t="n"/>
      <c r="L394" s="298" t="n"/>
      <c r="M394" s="254">
        <f>IF($B394="","",--TEXT($B394,"yyyymm"))</f>
        <v/>
      </c>
      <c r="N394" s="0" t="n"/>
      <c r="O394" s="0" t="n"/>
      <c r="P394" s="0" t="n"/>
      <c r="Q394" s="0" t="n"/>
      <c r="R394" s="0" t="n"/>
      <c r="S394" s="0" t="n"/>
      <c r="T394" s="0" t="n"/>
      <c r="U394" s="0" t="n"/>
      <c r="V394" s="0" t="n"/>
      <c r="W394" s="0" t="n"/>
      <c r="X394" s="42" t="n"/>
      <c r="Y394" s="42" t="n"/>
      <c r="Z394" s="42" t="n"/>
    </row>
    <row r="395" ht="23" customFormat="1" customHeight="1" s="204">
      <c r="A395" s="255">
        <f>IF(B395="","",COUNTA($B$5:B395))</f>
        <v/>
      </c>
      <c r="B395" s="294" t="n"/>
      <c r="C395" s="247" t="n"/>
      <c r="D395" s="248" t="n"/>
      <c r="E395" s="295" t="n"/>
      <c r="F395" s="296" t="n"/>
      <c r="G395" s="296" t="n"/>
      <c r="H395" s="297">
        <f>IFERROR(VLOOKUP($C395,$C$5:$H$18,6,0)+SUMIF($C$19:$C395,$C395,$F$19:$F395)-SUMIF($C$19:$C395,$C395,$G$19:$G395),"")</f>
        <v/>
      </c>
      <c r="I395" s="296" t="n"/>
      <c r="J395" s="252" t="n"/>
      <c r="K395" s="252" t="n"/>
      <c r="L395" s="298" t="n"/>
      <c r="M395" s="254">
        <f>IF($B395="","",--TEXT($B395,"yyyymm"))</f>
        <v/>
      </c>
      <c r="N395" s="0" t="n"/>
      <c r="O395" s="0" t="n"/>
      <c r="P395" s="0" t="n"/>
      <c r="Q395" s="0" t="n"/>
      <c r="R395" s="0" t="n"/>
      <c r="S395" s="0" t="n"/>
      <c r="T395" s="0" t="n"/>
      <c r="U395" s="0" t="n"/>
      <c r="V395" s="0" t="n"/>
      <c r="W395" s="0" t="n"/>
      <c r="X395" s="42" t="n"/>
      <c r="Y395" s="42" t="n"/>
      <c r="Z395" s="42" t="n"/>
    </row>
    <row r="396" ht="23" customFormat="1" customHeight="1" s="204">
      <c r="A396" s="255">
        <f>IF(B396="","",COUNTA($B$5:B396))</f>
        <v/>
      </c>
      <c r="B396" s="294" t="n"/>
      <c r="C396" s="247" t="n"/>
      <c r="D396" s="248" t="n"/>
      <c r="E396" s="295" t="n"/>
      <c r="F396" s="296" t="n"/>
      <c r="G396" s="296" t="n"/>
      <c r="H396" s="297">
        <f>IFERROR(VLOOKUP($C396,$C$5:$H$18,6,0)+SUMIF($C$19:$C396,$C396,$F$19:$F396)-SUMIF($C$19:$C396,$C396,$G$19:$G396),"")</f>
        <v/>
      </c>
      <c r="I396" s="296" t="n"/>
      <c r="J396" s="252" t="n"/>
      <c r="K396" s="252" t="n"/>
      <c r="L396" s="298" t="n"/>
      <c r="M396" s="254">
        <f>IF($B396="","",--TEXT($B396,"yyyymm"))</f>
        <v/>
      </c>
      <c r="N396" s="0" t="n"/>
      <c r="O396" s="0" t="n"/>
      <c r="P396" s="0" t="n"/>
      <c r="Q396" s="0" t="n"/>
      <c r="R396" s="0" t="n"/>
      <c r="S396" s="0" t="n"/>
      <c r="T396" s="0" t="n"/>
      <c r="U396" s="0" t="n"/>
      <c r="V396" s="0" t="n"/>
      <c r="W396" s="0" t="n"/>
      <c r="X396" s="42" t="n"/>
      <c r="Y396" s="42" t="n"/>
      <c r="Z396" s="42" t="n"/>
    </row>
    <row r="397" ht="23" customFormat="1" customHeight="1" s="204">
      <c r="A397" s="255">
        <f>IF(B397="","",COUNTA($B$5:B397))</f>
        <v/>
      </c>
      <c r="B397" s="294" t="n"/>
      <c r="C397" s="247" t="n"/>
      <c r="D397" s="248" t="n"/>
      <c r="E397" s="295" t="n"/>
      <c r="F397" s="296" t="n"/>
      <c r="G397" s="296" t="n"/>
      <c r="H397" s="297">
        <f>IFERROR(VLOOKUP($C397,$C$5:$H$18,6,0)+SUMIF($C$19:$C397,$C397,$F$19:$F397)-SUMIF($C$19:$C397,$C397,$G$19:$G397),"")</f>
        <v/>
      </c>
      <c r="I397" s="296" t="n"/>
      <c r="J397" s="252" t="n"/>
      <c r="K397" s="252" t="n"/>
      <c r="L397" s="298" t="n"/>
      <c r="M397" s="254">
        <f>IF($B397="","",--TEXT($B397,"yyyymm"))</f>
        <v/>
      </c>
      <c r="N397" s="0" t="n"/>
      <c r="O397" s="0" t="n"/>
      <c r="P397" s="0" t="n"/>
      <c r="Q397" s="0" t="n"/>
      <c r="R397" s="0" t="n"/>
      <c r="S397" s="0" t="n"/>
      <c r="T397" s="0" t="n"/>
      <c r="U397" s="0" t="n"/>
      <c r="V397" s="0" t="n"/>
      <c r="W397" s="0" t="n"/>
      <c r="X397" s="42" t="n"/>
      <c r="Y397" s="42" t="n"/>
      <c r="Z397" s="42" t="n"/>
    </row>
    <row r="398" ht="23" customFormat="1" customHeight="1" s="204">
      <c r="A398" s="255">
        <f>IF(B398="","",COUNTA($B$5:B398))</f>
        <v/>
      </c>
      <c r="B398" s="294" t="n"/>
      <c r="C398" s="247" t="n"/>
      <c r="D398" s="248" t="n"/>
      <c r="E398" s="295" t="n"/>
      <c r="F398" s="296" t="n"/>
      <c r="G398" s="296" t="n"/>
      <c r="H398" s="297">
        <f>IFERROR(VLOOKUP($C398,$C$5:$H$18,6,0)+SUMIF($C$19:$C398,$C398,$F$19:$F398)-SUMIF($C$19:$C398,$C398,$G$19:$G398),"")</f>
        <v/>
      </c>
      <c r="I398" s="296" t="n"/>
      <c r="J398" s="252" t="n"/>
      <c r="K398" s="252" t="n"/>
      <c r="L398" s="298" t="n"/>
      <c r="M398" s="254">
        <f>IF($B398="","",--TEXT($B398,"yyyymm"))</f>
        <v/>
      </c>
      <c r="N398" s="0" t="n"/>
      <c r="O398" s="0" t="n"/>
      <c r="P398" s="0" t="n"/>
      <c r="Q398" s="0" t="n"/>
      <c r="R398" s="0" t="n"/>
      <c r="S398" s="0" t="n"/>
      <c r="T398" s="0" t="n"/>
      <c r="U398" s="0" t="n"/>
      <c r="V398" s="0" t="n"/>
      <c r="W398" s="0" t="n"/>
      <c r="X398" s="42" t="n"/>
      <c r="Y398" s="42" t="n"/>
      <c r="Z398" s="42" t="n"/>
    </row>
    <row r="399" ht="23" customFormat="1" customHeight="1" s="204">
      <c r="A399" s="255">
        <f>IF(B399="","",COUNTA($B$5:B399))</f>
        <v/>
      </c>
      <c r="B399" s="294" t="n"/>
      <c r="C399" s="247" t="n"/>
      <c r="D399" s="248" t="n"/>
      <c r="E399" s="295" t="n"/>
      <c r="F399" s="296" t="n"/>
      <c r="G399" s="296" t="n"/>
      <c r="H399" s="297">
        <f>IFERROR(VLOOKUP($C399,$C$5:$H$18,6,0)+SUMIF($C$19:$C399,$C399,$F$19:$F399)-SUMIF($C$19:$C399,$C399,$G$19:$G399),"")</f>
        <v/>
      </c>
      <c r="I399" s="296" t="n"/>
      <c r="J399" s="252" t="n"/>
      <c r="K399" s="252" t="n"/>
      <c r="L399" s="298" t="n"/>
      <c r="M399" s="254">
        <f>IF($B399="","",--TEXT($B399,"yyyymm"))</f>
        <v/>
      </c>
      <c r="N399" s="0" t="n"/>
      <c r="O399" s="0" t="n"/>
      <c r="P399" s="0" t="n"/>
      <c r="Q399" s="0" t="n"/>
      <c r="R399" s="0" t="n"/>
      <c r="S399" s="0" t="n"/>
      <c r="T399" s="0" t="n"/>
      <c r="U399" s="0" t="n"/>
      <c r="V399" s="0" t="n"/>
      <c r="W399" s="0" t="n"/>
      <c r="X399" s="42" t="n"/>
      <c r="Y399" s="42" t="n"/>
      <c r="Z399" s="42" t="n"/>
    </row>
    <row r="400" ht="23" customFormat="1" customHeight="1" s="204">
      <c r="A400" s="255">
        <f>IF(B400="","",COUNTA($B$5:B400))</f>
        <v/>
      </c>
      <c r="B400" s="294" t="n"/>
      <c r="C400" s="247" t="n"/>
      <c r="D400" s="248" t="n"/>
      <c r="E400" s="295" t="n"/>
      <c r="F400" s="296" t="n"/>
      <c r="G400" s="296" t="n"/>
      <c r="H400" s="297">
        <f>IFERROR(VLOOKUP($C400,$C$5:$H$18,6,0)+SUMIF($C$19:$C400,$C400,$F$19:$F400)-SUMIF($C$19:$C400,$C400,$G$19:$G400),"")</f>
        <v/>
      </c>
      <c r="I400" s="296" t="n"/>
      <c r="J400" s="252" t="n"/>
      <c r="K400" s="252" t="n"/>
      <c r="L400" s="298" t="n"/>
      <c r="M400" s="254">
        <f>IF($B400="","",--TEXT($B400,"yyyymm"))</f>
        <v/>
      </c>
      <c r="N400" s="0" t="n"/>
      <c r="O400" s="0" t="n"/>
      <c r="P400" s="0" t="n"/>
      <c r="Q400" s="0" t="n"/>
      <c r="R400" s="0" t="n"/>
      <c r="S400" s="0" t="n"/>
      <c r="T400" s="0" t="n"/>
      <c r="U400" s="0" t="n"/>
      <c r="V400" s="0" t="n"/>
      <c r="W400" s="0" t="n"/>
      <c r="X400" s="42" t="n"/>
      <c r="Y400" s="42" t="n"/>
      <c r="Z400" s="42" t="n"/>
    </row>
    <row r="401" ht="23" customFormat="1" customHeight="1" s="204">
      <c r="A401" s="255">
        <f>IF(B401="","",COUNTA($B$5:B401))</f>
        <v/>
      </c>
      <c r="B401" s="294" t="n"/>
      <c r="C401" s="247" t="n"/>
      <c r="D401" s="248" t="n"/>
      <c r="E401" s="295" t="n"/>
      <c r="F401" s="296" t="n"/>
      <c r="G401" s="296" t="n"/>
      <c r="H401" s="297">
        <f>IFERROR(VLOOKUP($C401,$C$5:$H$18,6,0)+SUMIF($C$19:$C401,$C401,$F$19:$F401)-SUMIF($C$19:$C401,$C401,$G$19:$G401),"")</f>
        <v/>
      </c>
      <c r="I401" s="296" t="n"/>
      <c r="J401" s="252" t="n"/>
      <c r="K401" s="252" t="n"/>
      <c r="L401" s="298" t="n"/>
      <c r="M401" s="254">
        <f>IF($B401="","",--TEXT($B401,"yyyymm"))</f>
        <v/>
      </c>
      <c r="N401" s="0" t="n"/>
      <c r="O401" s="0" t="n"/>
      <c r="P401" s="0" t="n"/>
      <c r="Q401" s="0" t="n"/>
      <c r="R401" s="0" t="n"/>
      <c r="S401" s="0" t="n"/>
      <c r="T401" s="0" t="n"/>
      <c r="U401" s="0" t="n"/>
      <c r="V401" s="0" t="n"/>
      <c r="W401" s="0" t="n"/>
      <c r="X401" s="42" t="n"/>
      <c r="Y401" s="42" t="n"/>
      <c r="Z401" s="42" t="n"/>
    </row>
    <row r="402" ht="23" customFormat="1" customHeight="1" s="204">
      <c r="A402" s="255">
        <f>IF(B402="","",COUNTA($B$5:B402))</f>
        <v/>
      </c>
      <c r="B402" s="294" t="n"/>
      <c r="C402" s="247" t="n"/>
      <c r="D402" s="248" t="n"/>
      <c r="E402" s="295" t="n"/>
      <c r="F402" s="296" t="n"/>
      <c r="G402" s="296" t="n"/>
      <c r="H402" s="297">
        <f>IFERROR(VLOOKUP($C402,$C$5:$H$18,6,0)+SUMIF($C$19:$C402,$C402,$F$19:$F402)-SUMIF($C$19:$C402,$C402,$G$19:$G402),"")</f>
        <v/>
      </c>
      <c r="I402" s="296" t="n"/>
      <c r="J402" s="252" t="n"/>
      <c r="K402" s="252" t="n"/>
      <c r="L402" s="298" t="n"/>
      <c r="M402" s="254">
        <f>IF($B402="","",--TEXT($B402,"yyyymm"))</f>
        <v/>
      </c>
      <c r="N402" s="0" t="n"/>
      <c r="O402" s="0" t="n"/>
      <c r="P402" s="0" t="n"/>
      <c r="Q402" s="0" t="n"/>
      <c r="R402" s="0" t="n"/>
      <c r="S402" s="0" t="n"/>
      <c r="T402" s="0" t="n"/>
      <c r="U402" s="0" t="n"/>
      <c r="V402" s="0" t="n"/>
      <c r="W402" s="0" t="n"/>
      <c r="X402" s="42" t="n"/>
      <c r="Y402" s="42" t="n"/>
      <c r="Z402" s="42" t="n"/>
    </row>
    <row r="403" ht="23" customFormat="1" customHeight="1" s="204">
      <c r="A403" s="255">
        <f>IF(B403="","",COUNTA($B$5:B403))</f>
        <v/>
      </c>
      <c r="B403" s="294" t="n"/>
      <c r="C403" s="247" t="n"/>
      <c r="D403" s="248" t="n"/>
      <c r="E403" s="295" t="n"/>
      <c r="F403" s="296" t="n"/>
      <c r="G403" s="296" t="n"/>
      <c r="H403" s="297">
        <f>IFERROR(VLOOKUP($C403,$C$5:$H$18,6,0)+SUMIF($C$19:$C403,$C403,$F$19:$F403)-SUMIF($C$19:$C403,$C403,$G$19:$G403),"")</f>
        <v/>
      </c>
      <c r="I403" s="296" t="n"/>
      <c r="J403" s="252" t="n"/>
      <c r="K403" s="252" t="n"/>
      <c r="L403" s="298" t="n"/>
      <c r="M403" s="254">
        <f>IF($B403="","",--TEXT($B403,"yyyymm"))</f>
        <v/>
      </c>
      <c r="N403" s="0" t="n"/>
      <c r="O403" s="0" t="n"/>
      <c r="P403" s="0" t="n"/>
      <c r="Q403" s="0" t="n"/>
      <c r="R403" s="0" t="n"/>
      <c r="S403" s="0" t="n"/>
      <c r="T403" s="0" t="n"/>
      <c r="U403" s="0" t="n"/>
      <c r="V403" s="0" t="n"/>
      <c r="W403" s="0" t="n"/>
      <c r="X403" s="42" t="n"/>
      <c r="Y403" s="42" t="n"/>
      <c r="Z403" s="42" t="n"/>
    </row>
    <row r="404" ht="23" customFormat="1" customHeight="1" s="204">
      <c r="A404" s="255">
        <f>IF(B404="","",COUNTA($B$5:B404))</f>
        <v/>
      </c>
      <c r="B404" s="294" t="n"/>
      <c r="C404" s="247" t="n"/>
      <c r="D404" s="248" t="n"/>
      <c r="E404" s="295" t="n"/>
      <c r="F404" s="296" t="n"/>
      <c r="G404" s="296" t="n"/>
      <c r="H404" s="297">
        <f>IFERROR(VLOOKUP($C404,$C$5:$H$18,6,0)+SUMIF($C$19:$C404,$C404,$F$19:$F404)-SUMIF($C$19:$C404,$C404,$G$19:$G404),"")</f>
        <v/>
      </c>
      <c r="I404" s="296" t="n"/>
      <c r="J404" s="252" t="n"/>
      <c r="K404" s="252" t="n"/>
      <c r="L404" s="298" t="n"/>
      <c r="M404" s="254">
        <f>IF($B404="","",--TEXT($B404,"yyyymm"))</f>
        <v/>
      </c>
      <c r="N404" s="0" t="n"/>
      <c r="O404" s="0" t="n"/>
      <c r="P404" s="0" t="n"/>
      <c r="Q404" s="0" t="n"/>
      <c r="R404" s="0" t="n"/>
      <c r="S404" s="0" t="n"/>
      <c r="T404" s="0" t="n"/>
      <c r="U404" s="0" t="n"/>
      <c r="V404" s="0" t="n"/>
      <c r="W404" s="0" t="n"/>
      <c r="X404" s="42" t="n"/>
      <c r="Y404" s="42" t="n"/>
      <c r="Z404" s="42" t="n"/>
    </row>
    <row r="405" ht="23" customFormat="1" customHeight="1" s="204">
      <c r="A405" s="255">
        <f>IF(B405="","",COUNTA($B$5:B405))</f>
        <v/>
      </c>
      <c r="B405" s="294" t="n"/>
      <c r="C405" s="247" t="n"/>
      <c r="D405" s="248" t="n"/>
      <c r="E405" s="295" t="n"/>
      <c r="F405" s="296" t="n"/>
      <c r="G405" s="296" t="n"/>
      <c r="H405" s="297">
        <f>IFERROR(VLOOKUP($C405,$C$5:$H$18,6,0)+SUMIF($C$19:$C405,$C405,$F$19:$F405)-SUMIF($C$19:$C405,$C405,$G$19:$G405),"")</f>
        <v/>
      </c>
      <c r="I405" s="296" t="n"/>
      <c r="J405" s="252" t="n"/>
      <c r="K405" s="252" t="n"/>
      <c r="L405" s="298" t="n"/>
      <c r="M405" s="254">
        <f>IF($B405="","",--TEXT($B405,"yyyymm"))</f>
        <v/>
      </c>
      <c r="N405" s="0" t="n"/>
      <c r="O405" s="0" t="n"/>
      <c r="P405" s="0" t="n"/>
      <c r="Q405" s="0" t="n"/>
      <c r="R405" s="0" t="n"/>
      <c r="S405" s="0" t="n"/>
      <c r="T405" s="0" t="n"/>
      <c r="U405" s="0" t="n"/>
      <c r="V405" s="0" t="n"/>
      <c r="W405" s="0" t="n"/>
      <c r="X405" s="42" t="n"/>
      <c r="Y405" s="42" t="n"/>
      <c r="Z405" s="42" t="n"/>
    </row>
    <row r="406" ht="23" customFormat="1" customHeight="1" s="204">
      <c r="A406" s="255">
        <f>IF(B406="","",COUNTA($B$5:B406))</f>
        <v/>
      </c>
      <c r="B406" s="294" t="n"/>
      <c r="C406" s="247" t="n"/>
      <c r="D406" s="248" t="n"/>
      <c r="E406" s="295" t="n"/>
      <c r="F406" s="296" t="n"/>
      <c r="G406" s="296" t="n"/>
      <c r="H406" s="297">
        <f>IFERROR(VLOOKUP($C406,$C$5:$H$18,6,0)+SUMIF($C$19:$C406,$C406,$F$19:$F406)-SUMIF($C$19:$C406,$C406,$G$19:$G406),"")</f>
        <v/>
      </c>
      <c r="I406" s="296" t="n"/>
      <c r="J406" s="252" t="n"/>
      <c r="K406" s="252" t="n"/>
      <c r="L406" s="298" t="n"/>
      <c r="M406" s="254">
        <f>IF($B406="","",--TEXT($B406,"yyyymm"))</f>
        <v/>
      </c>
      <c r="N406" s="0" t="n"/>
      <c r="O406" s="0" t="n"/>
      <c r="P406" s="0" t="n"/>
      <c r="Q406" s="0" t="n"/>
      <c r="R406" s="0" t="n"/>
      <c r="S406" s="0" t="n"/>
      <c r="T406" s="0" t="n"/>
      <c r="U406" s="0" t="n"/>
      <c r="V406" s="0" t="n"/>
      <c r="W406" s="0" t="n"/>
      <c r="X406" s="42" t="n"/>
      <c r="Y406" s="42" t="n"/>
      <c r="Z406" s="42" t="n"/>
    </row>
    <row r="407" ht="23" customFormat="1" customHeight="1" s="204">
      <c r="A407" s="255">
        <f>IF(B407="","",COUNTA($B$5:B407))</f>
        <v/>
      </c>
      <c r="B407" s="294" t="n"/>
      <c r="C407" s="247" t="n"/>
      <c r="D407" s="248" t="n"/>
      <c r="E407" s="295" t="n"/>
      <c r="F407" s="296" t="n"/>
      <c r="G407" s="296" t="n"/>
      <c r="H407" s="297">
        <f>IFERROR(VLOOKUP($C407,$C$5:$H$18,6,0)+SUMIF($C$19:$C407,$C407,$F$19:$F407)-SUMIF($C$19:$C407,$C407,$G$19:$G407),"")</f>
        <v/>
      </c>
      <c r="I407" s="296" t="n"/>
      <c r="J407" s="252" t="n"/>
      <c r="K407" s="252" t="n"/>
      <c r="L407" s="298" t="n"/>
      <c r="M407" s="254">
        <f>IF($B407="","",--TEXT($B407,"yyyymm"))</f>
        <v/>
      </c>
      <c r="N407" s="0" t="n"/>
      <c r="O407" s="0" t="n"/>
      <c r="P407" s="0" t="n"/>
      <c r="Q407" s="0" t="n"/>
      <c r="R407" s="0" t="n"/>
      <c r="S407" s="0" t="n"/>
      <c r="T407" s="0" t="n"/>
      <c r="U407" s="0" t="n"/>
      <c r="V407" s="0" t="n"/>
      <c r="W407" s="0" t="n"/>
      <c r="X407" s="42" t="n"/>
      <c r="Y407" s="42" t="n"/>
      <c r="Z407" s="42" t="n"/>
    </row>
    <row r="408" ht="23" customFormat="1" customHeight="1" s="204">
      <c r="A408" s="255">
        <f>IF(B408="","",COUNTA($B$5:B408))</f>
        <v/>
      </c>
      <c r="B408" s="294" t="n"/>
      <c r="C408" s="247" t="n"/>
      <c r="D408" s="248" t="n"/>
      <c r="E408" s="295" t="n"/>
      <c r="F408" s="296" t="n"/>
      <c r="G408" s="296" t="n"/>
      <c r="H408" s="297">
        <f>IFERROR(VLOOKUP($C408,$C$5:$H$18,6,0)+SUMIF($C$19:$C408,$C408,$F$19:$F408)-SUMIF($C$19:$C408,$C408,$G$19:$G408),"")</f>
        <v/>
      </c>
      <c r="I408" s="296" t="n"/>
      <c r="J408" s="252" t="n"/>
      <c r="K408" s="252" t="n"/>
      <c r="L408" s="298" t="n"/>
      <c r="M408" s="254">
        <f>IF($B408="","",--TEXT($B408,"yyyymm"))</f>
        <v/>
      </c>
      <c r="N408" s="0" t="n"/>
      <c r="O408" s="0" t="n"/>
      <c r="P408" s="0" t="n"/>
      <c r="Q408" s="0" t="n"/>
      <c r="R408" s="0" t="n"/>
      <c r="S408" s="0" t="n"/>
      <c r="T408" s="0" t="n"/>
      <c r="U408" s="0" t="n"/>
      <c r="V408" s="0" t="n"/>
      <c r="W408" s="0" t="n"/>
      <c r="X408" s="42" t="n"/>
      <c r="Y408" s="42" t="n"/>
      <c r="Z408" s="42" t="n"/>
    </row>
    <row r="409" ht="23" customFormat="1" customHeight="1" s="204">
      <c r="A409" s="255">
        <f>IF(B409="","",COUNTA($B$5:B409))</f>
        <v/>
      </c>
      <c r="B409" s="294" t="n"/>
      <c r="C409" s="247" t="n"/>
      <c r="D409" s="248" t="n"/>
      <c r="E409" s="295" t="n"/>
      <c r="F409" s="296" t="n"/>
      <c r="G409" s="296" t="n"/>
      <c r="H409" s="297">
        <f>IFERROR(VLOOKUP($C409,$C$5:$H$18,6,0)+SUMIF($C$19:$C409,$C409,$F$19:$F409)-SUMIF($C$19:$C409,$C409,$G$19:$G409),"")</f>
        <v/>
      </c>
      <c r="I409" s="296" t="n"/>
      <c r="J409" s="252" t="n"/>
      <c r="K409" s="252" t="n"/>
      <c r="L409" s="298" t="n"/>
      <c r="M409" s="254">
        <f>IF($B409="","",--TEXT($B409,"yyyymm"))</f>
        <v/>
      </c>
      <c r="N409" s="0" t="n"/>
      <c r="O409" s="0" t="n"/>
      <c r="P409" s="0" t="n"/>
      <c r="Q409" s="0" t="n"/>
      <c r="R409" s="0" t="n"/>
      <c r="S409" s="0" t="n"/>
      <c r="T409" s="0" t="n"/>
      <c r="U409" s="0" t="n"/>
      <c r="V409" s="0" t="n"/>
      <c r="W409" s="0" t="n"/>
      <c r="X409" s="42" t="n"/>
      <c r="Y409" s="42" t="n"/>
      <c r="Z409" s="42" t="n"/>
    </row>
    <row r="410" ht="23" customFormat="1" customHeight="1" s="204">
      <c r="A410" s="255">
        <f>IF(B410="","",COUNTA($B$5:B410))</f>
        <v/>
      </c>
      <c r="B410" s="294" t="n"/>
      <c r="C410" s="247" t="n"/>
      <c r="D410" s="248" t="n"/>
      <c r="E410" s="295" t="n"/>
      <c r="F410" s="296" t="n"/>
      <c r="G410" s="296" t="n"/>
      <c r="H410" s="297">
        <f>IFERROR(VLOOKUP($C410,$C$5:$H$18,6,0)+SUMIF($C$19:$C410,$C410,$F$19:$F410)-SUMIF($C$19:$C410,$C410,$G$19:$G410),"")</f>
        <v/>
      </c>
      <c r="I410" s="296" t="n"/>
      <c r="J410" s="252" t="n"/>
      <c r="K410" s="252" t="n"/>
      <c r="L410" s="298" t="n"/>
      <c r="M410" s="254">
        <f>IF($B410="","",--TEXT($B410,"yyyymm"))</f>
        <v/>
      </c>
      <c r="N410" s="0" t="n"/>
      <c r="O410" s="0" t="n"/>
      <c r="P410" s="0" t="n"/>
      <c r="Q410" s="0" t="n"/>
      <c r="R410" s="0" t="n"/>
      <c r="S410" s="0" t="n"/>
      <c r="T410" s="0" t="n"/>
      <c r="U410" s="0" t="n"/>
      <c r="V410" s="0" t="n"/>
      <c r="W410" s="0" t="n"/>
      <c r="X410" s="42" t="n"/>
      <c r="Y410" s="42" t="n"/>
      <c r="Z410" s="42" t="n"/>
    </row>
    <row r="411" ht="23" customFormat="1" customHeight="1" s="204">
      <c r="A411" s="255">
        <f>IF(B411="","",COUNTA($B$5:B411))</f>
        <v/>
      </c>
      <c r="B411" s="294" t="n"/>
      <c r="C411" s="247" t="n"/>
      <c r="D411" s="248" t="n"/>
      <c r="E411" s="295" t="n"/>
      <c r="F411" s="296" t="n"/>
      <c r="G411" s="296" t="n"/>
      <c r="H411" s="297">
        <f>IFERROR(VLOOKUP($C411,$C$5:$H$18,6,0)+SUMIF($C$19:$C411,$C411,$F$19:$F411)-SUMIF($C$19:$C411,$C411,$G$19:$G411),"")</f>
        <v/>
      </c>
      <c r="I411" s="296" t="n"/>
      <c r="J411" s="252" t="n"/>
      <c r="K411" s="252" t="n"/>
      <c r="L411" s="298" t="n"/>
      <c r="M411" s="254">
        <f>IF($B411="","",--TEXT($B411,"yyyymm"))</f>
        <v/>
      </c>
      <c r="N411" s="0" t="n"/>
      <c r="O411" s="0" t="n"/>
      <c r="P411" s="0" t="n"/>
      <c r="Q411" s="0" t="n"/>
      <c r="R411" s="0" t="n"/>
      <c r="S411" s="0" t="n"/>
      <c r="T411" s="0" t="n"/>
      <c r="U411" s="0" t="n"/>
      <c r="V411" s="0" t="n"/>
      <c r="W411" s="0" t="n"/>
      <c r="X411" s="42" t="n"/>
      <c r="Y411" s="42" t="n"/>
      <c r="Z411" s="42" t="n"/>
    </row>
    <row r="412" ht="23" customFormat="1" customHeight="1" s="204">
      <c r="A412" s="255">
        <f>IF(B412="","",COUNTA($B$5:B412))</f>
        <v/>
      </c>
      <c r="B412" s="294" t="n"/>
      <c r="C412" s="247" t="n"/>
      <c r="D412" s="248" t="n"/>
      <c r="E412" s="295" t="n"/>
      <c r="F412" s="296" t="n"/>
      <c r="G412" s="296" t="n"/>
      <c r="H412" s="297">
        <f>IFERROR(VLOOKUP($C412,$C$5:$H$18,6,0)+SUMIF($C$19:$C412,$C412,$F$19:$F412)-SUMIF($C$19:$C412,$C412,$G$19:$G412),"")</f>
        <v/>
      </c>
      <c r="I412" s="296" t="n"/>
      <c r="J412" s="252" t="n"/>
      <c r="K412" s="252" t="n"/>
      <c r="L412" s="298" t="n"/>
      <c r="M412" s="254">
        <f>IF($B412="","",--TEXT($B412,"yyyymm"))</f>
        <v/>
      </c>
      <c r="N412" s="0" t="n"/>
      <c r="O412" s="0" t="n"/>
      <c r="P412" s="0" t="n"/>
      <c r="Q412" s="0" t="n"/>
      <c r="R412" s="0" t="n"/>
      <c r="S412" s="0" t="n"/>
      <c r="T412" s="0" t="n"/>
      <c r="U412" s="0" t="n"/>
      <c r="V412" s="0" t="n"/>
      <c r="W412" s="0" t="n"/>
      <c r="X412" s="42" t="n"/>
      <c r="Y412" s="42" t="n"/>
      <c r="Z412" s="42" t="n"/>
    </row>
    <row r="413" ht="23" customFormat="1" customHeight="1" s="204">
      <c r="A413" s="255">
        <f>IF(B413="","",COUNTA($B$5:B413))</f>
        <v/>
      </c>
      <c r="B413" s="294" t="n"/>
      <c r="C413" s="247" t="n"/>
      <c r="D413" s="248" t="n"/>
      <c r="E413" s="295" t="n"/>
      <c r="F413" s="296" t="n"/>
      <c r="G413" s="296" t="n"/>
      <c r="H413" s="297">
        <f>IFERROR(VLOOKUP($C413,$C$5:$H$18,6,0)+SUMIF($C$19:$C413,$C413,$F$19:$F413)-SUMIF($C$19:$C413,$C413,$G$19:$G413),"")</f>
        <v/>
      </c>
      <c r="I413" s="296" t="n"/>
      <c r="J413" s="252" t="n"/>
      <c r="K413" s="252" t="n"/>
      <c r="L413" s="298" t="n"/>
      <c r="M413" s="254">
        <f>IF($B413="","",--TEXT($B413,"yyyymm"))</f>
        <v/>
      </c>
      <c r="N413" s="0" t="n"/>
      <c r="O413" s="0" t="n"/>
      <c r="P413" s="0" t="n"/>
      <c r="Q413" s="0" t="n"/>
      <c r="R413" s="0" t="n"/>
      <c r="S413" s="0" t="n"/>
      <c r="T413" s="0" t="n"/>
      <c r="U413" s="0" t="n"/>
      <c r="V413" s="0" t="n"/>
      <c r="W413" s="0" t="n"/>
      <c r="X413" s="42" t="n"/>
      <c r="Y413" s="42" t="n"/>
      <c r="Z413" s="42" t="n"/>
    </row>
    <row r="414" ht="23" customFormat="1" customHeight="1" s="204">
      <c r="A414" s="255">
        <f>IF(B414="","",COUNTA($B$5:B414))</f>
        <v/>
      </c>
      <c r="B414" s="294" t="n"/>
      <c r="C414" s="247" t="n"/>
      <c r="D414" s="248" t="n"/>
      <c r="E414" s="295" t="n"/>
      <c r="F414" s="296" t="n"/>
      <c r="G414" s="296" t="n"/>
      <c r="H414" s="297">
        <f>IFERROR(VLOOKUP($C414,$C$5:$H$18,6,0)+SUMIF($C$19:$C414,$C414,$F$19:$F414)-SUMIF($C$19:$C414,$C414,$G$19:$G414),"")</f>
        <v/>
      </c>
      <c r="I414" s="296" t="n"/>
      <c r="J414" s="252" t="n"/>
      <c r="K414" s="252" t="n"/>
      <c r="L414" s="298" t="n"/>
      <c r="M414" s="254">
        <f>IF($B414="","",--TEXT($B414,"yyyymm"))</f>
        <v/>
      </c>
      <c r="N414" s="0" t="n"/>
      <c r="O414" s="0" t="n"/>
      <c r="P414" s="0" t="n"/>
      <c r="Q414" s="0" t="n"/>
      <c r="R414" s="0" t="n"/>
      <c r="S414" s="0" t="n"/>
      <c r="T414" s="0" t="n"/>
      <c r="U414" s="0" t="n"/>
      <c r="V414" s="0" t="n"/>
      <c r="W414" s="0" t="n"/>
      <c r="X414" s="42" t="n"/>
      <c r="Y414" s="42" t="n"/>
      <c r="Z414" s="42" t="n"/>
    </row>
    <row r="415" ht="23" customFormat="1" customHeight="1" s="204">
      <c r="A415" s="255">
        <f>IF(B415="","",COUNTA($B$5:B415))</f>
        <v/>
      </c>
      <c r="B415" s="294" t="n"/>
      <c r="C415" s="247" t="n"/>
      <c r="D415" s="248" t="n"/>
      <c r="E415" s="295" t="n"/>
      <c r="F415" s="296" t="n"/>
      <c r="G415" s="296" t="n"/>
      <c r="H415" s="297">
        <f>IFERROR(VLOOKUP($C415,$C$5:$H$18,6,0)+SUMIF($C$19:$C415,$C415,$F$19:$F415)-SUMIF($C$19:$C415,$C415,$G$19:$G415),"")</f>
        <v/>
      </c>
      <c r="I415" s="296" t="n"/>
      <c r="J415" s="252" t="n"/>
      <c r="K415" s="252" t="n"/>
      <c r="L415" s="298" t="n"/>
      <c r="M415" s="254">
        <f>IF($B415="","",--TEXT($B415,"yyyymm"))</f>
        <v/>
      </c>
      <c r="N415" s="0" t="n"/>
      <c r="O415" s="0" t="n"/>
      <c r="P415" s="0" t="n"/>
      <c r="Q415" s="0" t="n"/>
      <c r="R415" s="0" t="n"/>
      <c r="S415" s="0" t="n"/>
      <c r="T415" s="0" t="n"/>
      <c r="U415" s="0" t="n"/>
      <c r="V415" s="0" t="n"/>
      <c r="W415" s="0" t="n"/>
      <c r="X415" s="42" t="n"/>
      <c r="Y415" s="42" t="n"/>
      <c r="Z415" s="42" t="n"/>
    </row>
    <row r="416" ht="23" customFormat="1" customHeight="1" s="204">
      <c r="A416" s="255">
        <f>IF(B416="","",COUNTA($B$5:B416))</f>
        <v/>
      </c>
      <c r="B416" s="294" t="n"/>
      <c r="C416" s="247" t="n"/>
      <c r="D416" s="248" t="n"/>
      <c r="E416" s="295" t="n"/>
      <c r="F416" s="296" t="n"/>
      <c r="G416" s="296" t="n"/>
      <c r="H416" s="297">
        <f>IFERROR(VLOOKUP($C416,$C$5:$H$18,6,0)+SUMIF($C$19:$C416,$C416,$F$19:$F416)-SUMIF($C$19:$C416,$C416,$G$19:$G416),"")</f>
        <v/>
      </c>
      <c r="I416" s="296" t="n"/>
      <c r="J416" s="252" t="n"/>
      <c r="K416" s="252" t="n"/>
      <c r="L416" s="298" t="n"/>
      <c r="M416" s="254">
        <f>IF($B416="","",--TEXT($B416,"yyyymm"))</f>
        <v/>
      </c>
      <c r="N416" s="0" t="n"/>
      <c r="O416" s="0" t="n"/>
      <c r="P416" s="0" t="n"/>
      <c r="Q416" s="0" t="n"/>
      <c r="R416" s="0" t="n"/>
      <c r="S416" s="0" t="n"/>
      <c r="T416" s="0" t="n"/>
      <c r="U416" s="0" t="n"/>
      <c r="V416" s="0" t="n"/>
      <c r="W416" s="0" t="n"/>
      <c r="X416" s="42" t="n"/>
      <c r="Y416" s="42" t="n"/>
      <c r="Z416" s="42" t="n"/>
    </row>
    <row r="417" ht="23" customFormat="1" customHeight="1" s="204">
      <c r="A417" s="255">
        <f>IF(B417="","",COUNTA($B$5:B417))</f>
        <v/>
      </c>
      <c r="B417" s="294" t="n"/>
      <c r="C417" s="247" t="n"/>
      <c r="D417" s="248" t="n"/>
      <c r="E417" s="295" t="n"/>
      <c r="F417" s="296" t="n"/>
      <c r="G417" s="296" t="n"/>
      <c r="H417" s="297">
        <f>IFERROR(VLOOKUP($C417,$C$5:$H$18,6,0)+SUMIF($C$19:$C417,$C417,$F$19:$F417)-SUMIF($C$19:$C417,$C417,$G$19:$G417),"")</f>
        <v/>
      </c>
      <c r="I417" s="296" t="n"/>
      <c r="J417" s="252" t="n"/>
      <c r="K417" s="252" t="n"/>
      <c r="L417" s="298" t="n"/>
      <c r="M417" s="254">
        <f>IF($B417="","",--TEXT($B417,"yyyymm"))</f>
        <v/>
      </c>
      <c r="N417" s="0" t="n"/>
      <c r="O417" s="0" t="n"/>
      <c r="P417" s="0" t="n"/>
      <c r="Q417" s="0" t="n"/>
      <c r="R417" s="0" t="n"/>
      <c r="S417" s="0" t="n"/>
      <c r="T417" s="0" t="n"/>
      <c r="U417" s="0" t="n"/>
      <c r="V417" s="0" t="n"/>
      <c r="W417" s="0" t="n"/>
      <c r="X417" s="42" t="n"/>
      <c r="Y417" s="42" t="n"/>
      <c r="Z417" s="42" t="n"/>
    </row>
    <row r="418" ht="23" customFormat="1" customHeight="1" s="204">
      <c r="A418" s="255">
        <f>IF(B418="","",COUNTA($B$5:B418))</f>
        <v/>
      </c>
      <c r="B418" s="294" t="n"/>
      <c r="C418" s="247" t="n"/>
      <c r="D418" s="248" t="n"/>
      <c r="E418" s="295" t="n"/>
      <c r="F418" s="296" t="n"/>
      <c r="G418" s="296" t="n"/>
      <c r="H418" s="297">
        <f>IFERROR(VLOOKUP($C418,$C$5:$H$18,6,0)+SUMIF($C$19:$C418,$C418,$F$19:$F418)-SUMIF($C$19:$C418,$C418,$G$19:$G418),"")</f>
        <v/>
      </c>
      <c r="I418" s="296" t="n"/>
      <c r="J418" s="252" t="n"/>
      <c r="K418" s="252" t="n"/>
      <c r="L418" s="298" t="n"/>
      <c r="M418" s="254">
        <f>IF($B418="","",--TEXT($B418,"yyyymm"))</f>
        <v/>
      </c>
      <c r="N418" s="0" t="n"/>
      <c r="O418" s="0" t="n"/>
      <c r="P418" s="0" t="n"/>
      <c r="Q418" s="0" t="n"/>
      <c r="R418" s="0" t="n"/>
      <c r="S418" s="0" t="n"/>
      <c r="T418" s="0" t="n"/>
      <c r="U418" s="0" t="n"/>
      <c r="V418" s="0" t="n"/>
      <c r="W418" s="0" t="n"/>
      <c r="X418" s="42" t="n"/>
      <c r="Y418" s="42" t="n"/>
      <c r="Z418" s="42" t="n"/>
    </row>
    <row r="419" ht="23" customFormat="1" customHeight="1" s="204">
      <c r="A419" s="255">
        <f>IF(B419="","",COUNTA($B$5:B419))</f>
        <v/>
      </c>
      <c r="B419" s="294" t="n"/>
      <c r="C419" s="247" t="n"/>
      <c r="D419" s="248" t="n"/>
      <c r="E419" s="295" t="n"/>
      <c r="F419" s="296" t="n"/>
      <c r="G419" s="296" t="n"/>
      <c r="H419" s="297">
        <f>IFERROR(VLOOKUP($C419,$C$5:$H$18,6,0)+SUMIF($C$19:$C419,$C419,$F$19:$F419)-SUMIF($C$19:$C419,$C419,$G$19:$G419),"")</f>
        <v/>
      </c>
      <c r="I419" s="296" t="n"/>
      <c r="J419" s="252" t="n"/>
      <c r="K419" s="252" t="n"/>
      <c r="L419" s="298" t="n"/>
      <c r="M419" s="254">
        <f>IF($B419="","",--TEXT($B419,"yyyymm"))</f>
        <v/>
      </c>
      <c r="N419" s="0" t="n"/>
      <c r="O419" s="0" t="n"/>
      <c r="P419" s="0" t="n"/>
      <c r="Q419" s="0" t="n"/>
      <c r="R419" s="0" t="n"/>
      <c r="S419" s="0" t="n"/>
      <c r="T419" s="0" t="n"/>
      <c r="U419" s="0" t="n"/>
      <c r="V419" s="0" t="n"/>
      <c r="W419" s="0" t="n"/>
      <c r="X419" s="42" t="n"/>
      <c r="Y419" s="42" t="n"/>
      <c r="Z419" s="42" t="n"/>
    </row>
    <row r="420" ht="23" customFormat="1" customHeight="1" s="204">
      <c r="A420" s="255">
        <f>IF(B420="","",COUNTA($B$5:B420))</f>
        <v/>
      </c>
      <c r="B420" s="294" t="n"/>
      <c r="C420" s="247" t="n"/>
      <c r="D420" s="248" t="n"/>
      <c r="E420" s="295" t="n"/>
      <c r="F420" s="296" t="n"/>
      <c r="G420" s="296" t="n"/>
      <c r="H420" s="297">
        <f>IFERROR(VLOOKUP($C420,$C$5:$H$18,6,0)+SUMIF($C$19:$C420,$C420,$F$19:$F420)-SUMIF($C$19:$C420,$C420,$G$19:$G420),"")</f>
        <v/>
      </c>
      <c r="I420" s="296" t="n"/>
      <c r="J420" s="252" t="n"/>
      <c r="K420" s="252" t="n"/>
      <c r="L420" s="298" t="n"/>
      <c r="M420" s="254">
        <f>IF($B420="","",--TEXT($B420,"yyyymm"))</f>
        <v/>
      </c>
      <c r="N420" s="0" t="n"/>
      <c r="O420" s="0" t="n"/>
      <c r="P420" s="0" t="n"/>
      <c r="Q420" s="0" t="n"/>
      <c r="R420" s="0" t="n"/>
      <c r="S420" s="0" t="n"/>
      <c r="T420" s="0" t="n"/>
      <c r="U420" s="0" t="n"/>
      <c r="V420" s="0" t="n"/>
      <c r="W420" s="0" t="n"/>
      <c r="X420" s="42" t="n"/>
      <c r="Y420" s="42" t="n"/>
      <c r="Z420" s="42" t="n"/>
    </row>
    <row r="421" ht="23" customFormat="1" customHeight="1" s="204">
      <c r="A421" s="255">
        <f>IF(B421="","",COUNTA($B$5:B421))</f>
        <v/>
      </c>
      <c r="B421" s="294" t="n"/>
      <c r="C421" s="247" t="n"/>
      <c r="D421" s="248" t="n"/>
      <c r="E421" s="295" t="n"/>
      <c r="F421" s="296" t="n"/>
      <c r="G421" s="296" t="n"/>
      <c r="H421" s="297">
        <f>IFERROR(VLOOKUP($C421,$C$5:$H$18,6,0)+SUMIF($C$19:$C421,$C421,$F$19:$F421)-SUMIF($C$19:$C421,$C421,$G$19:$G421),"")</f>
        <v/>
      </c>
      <c r="I421" s="296" t="n"/>
      <c r="J421" s="252" t="n"/>
      <c r="K421" s="252" t="n"/>
      <c r="L421" s="298" t="n"/>
      <c r="M421" s="254">
        <f>IF($B421="","",--TEXT($B421,"yyyymm"))</f>
        <v/>
      </c>
      <c r="N421" s="0" t="n"/>
      <c r="O421" s="0" t="n"/>
      <c r="P421" s="0" t="n"/>
      <c r="Q421" s="0" t="n"/>
      <c r="R421" s="0" t="n"/>
      <c r="S421" s="0" t="n"/>
      <c r="T421" s="0" t="n"/>
      <c r="U421" s="0" t="n"/>
      <c r="V421" s="0" t="n"/>
      <c r="W421" s="0" t="n"/>
      <c r="X421" s="42" t="n"/>
      <c r="Y421" s="42" t="n"/>
      <c r="Z421" s="42" t="n"/>
    </row>
    <row r="422" ht="23" customFormat="1" customHeight="1" s="204">
      <c r="A422" s="255">
        <f>IF(B422="","",COUNTA($B$5:B422))</f>
        <v/>
      </c>
      <c r="B422" s="294" t="n"/>
      <c r="C422" s="247" t="n"/>
      <c r="D422" s="248" t="n"/>
      <c r="E422" s="295" t="n"/>
      <c r="F422" s="296" t="n"/>
      <c r="G422" s="296" t="n"/>
      <c r="H422" s="297">
        <f>IFERROR(VLOOKUP($C422,$C$5:$H$18,6,0)+SUMIF($C$19:$C422,$C422,$F$19:$F422)-SUMIF($C$19:$C422,$C422,$G$19:$G422),"")</f>
        <v/>
      </c>
      <c r="I422" s="296" t="n"/>
      <c r="J422" s="252" t="n"/>
      <c r="K422" s="252" t="n"/>
      <c r="L422" s="298" t="n"/>
      <c r="M422" s="254">
        <f>IF($B422="","",--TEXT($B422,"yyyymm"))</f>
        <v/>
      </c>
      <c r="N422" s="0" t="n"/>
      <c r="O422" s="0" t="n"/>
      <c r="P422" s="0" t="n"/>
      <c r="Q422" s="0" t="n"/>
      <c r="R422" s="0" t="n"/>
      <c r="S422" s="0" t="n"/>
      <c r="T422" s="0" t="n"/>
      <c r="U422" s="0" t="n"/>
      <c r="V422" s="0" t="n"/>
      <c r="W422" s="0" t="n"/>
      <c r="X422" s="42" t="n"/>
      <c r="Y422" s="42" t="n"/>
      <c r="Z422" s="42" t="n"/>
    </row>
    <row r="423" ht="23" customFormat="1" customHeight="1" s="204">
      <c r="A423" s="255">
        <f>IF(B423="","",COUNTA($B$5:B423))</f>
        <v/>
      </c>
      <c r="B423" s="294" t="n"/>
      <c r="C423" s="247" t="n"/>
      <c r="D423" s="248" t="n"/>
      <c r="E423" s="295" t="n"/>
      <c r="F423" s="296" t="n"/>
      <c r="G423" s="296" t="n"/>
      <c r="H423" s="297">
        <f>IFERROR(VLOOKUP($C423,$C$5:$H$18,6,0)+SUMIF($C$19:$C423,$C423,$F$19:$F423)-SUMIF($C$19:$C423,$C423,$G$19:$G423),"")</f>
        <v/>
      </c>
      <c r="I423" s="296" t="n"/>
      <c r="J423" s="252" t="n"/>
      <c r="K423" s="252" t="n"/>
      <c r="L423" s="298" t="n"/>
      <c r="M423" s="254">
        <f>IF($B423="","",--TEXT($B423,"yyyymm"))</f>
        <v/>
      </c>
      <c r="N423" s="0" t="n"/>
      <c r="O423" s="0" t="n"/>
      <c r="P423" s="0" t="n"/>
      <c r="Q423" s="0" t="n"/>
      <c r="R423" s="0" t="n"/>
      <c r="S423" s="0" t="n"/>
      <c r="T423" s="0" t="n"/>
      <c r="U423" s="0" t="n"/>
      <c r="V423" s="0" t="n"/>
      <c r="W423" s="0" t="n"/>
      <c r="X423" s="42" t="n"/>
      <c r="Y423" s="42" t="n"/>
      <c r="Z423" s="42" t="n"/>
    </row>
    <row r="424" ht="23" customFormat="1" customHeight="1" s="204">
      <c r="A424" s="255">
        <f>IF(B424="","",COUNTA($B$5:B424))</f>
        <v/>
      </c>
      <c r="B424" s="294" t="n"/>
      <c r="C424" s="247" t="n"/>
      <c r="D424" s="248" t="n"/>
      <c r="E424" s="295" t="n"/>
      <c r="F424" s="296" t="n"/>
      <c r="G424" s="296" t="n"/>
      <c r="H424" s="297">
        <f>IFERROR(VLOOKUP($C424,$C$5:$H$18,6,0)+SUMIF($C$19:$C424,$C424,$F$19:$F424)-SUMIF($C$19:$C424,$C424,$G$19:$G424),"")</f>
        <v/>
      </c>
      <c r="I424" s="296" t="n"/>
      <c r="J424" s="252" t="n"/>
      <c r="K424" s="252" t="n"/>
      <c r="L424" s="298" t="n"/>
      <c r="M424" s="254">
        <f>IF($B424="","",--TEXT($B424,"yyyymm"))</f>
        <v/>
      </c>
      <c r="N424" s="0" t="n"/>
      <c r="O424" s="0" t="n"/>
      <c r="P424" s="0" t="n"/>
      <c r="Q424" s="0" t="n"/>
      <c r="R424" s="0" t="n"/>
      <c r="S424" s="0" t="n"/>
      <c r="T424" s="0" t="n"/>
      <c r="U424" s="0" t="n"/>
      <c r="V424" s="0" t="n"/>
      <c r="W424" s="0" t="n"/>
      <c r="X424" s="42" t="n"/>
      <c r="Y424" s="42" t="n"/>
      <c r="Z424" s="42" t="n"/>
    </row>
    <row r="425" ht="23" customFormat="1" customHeight="1" s="204">
      <c r="A425" s="255">
        <f>IF(B425="","",COUNTA($B$5:B425))</f>
        <v/>
      </c>
      <c r="B425" s="294" t="n"/>
      <c r="C425" s="247" t="n"/>
      <c r="D425" s="248" t="n"/>
      <c r="E425" s="295" t="n"/>
      <c r="F425" s="296" t="n"/>
      <c r="G425" s="296" t="n"/>
      <c r="H425" s="297">
        <f>IFERROR(VLOOKUP($C425,$C$5:$H$18,6,0)+SUMIF($C$19:$C425,$C425,$F$19:$F425)-SUMIF($C$19:$C425,$C425,$G$19:$G425),"")</f>
        <v/>
      </c>
      <c r="I425" s="296" t="n"/>
      <c r="J425" s="252" t="n"/>
      <c r="K425" s="252" t="n"/>
      <c r="L425" s="298" t="n"/>
      <c r="M425" s="254">
        <f>IF($B425="","",--TEXT($B425,"yyyymm"))</f>
        <v/>
      </c>
      <c r="N425" s="0" t="n"/>
      <c r="O425" s="0" t="n"/>
      <c r="P425" s="0" t="n"/>
      <c r="Q425" s="0" t="n"/>
      <c r="R425" s="0" t="n"/>
      <c r="S425" s="0" t="n"/>
      <c r="T425" s="0" t="n"/>
      <c r="U425" s="0" t="n"/>
      <c r="V425" s="0" t="n"/>
      <c r="W425" s="0" t="n"/>
      <c r="X425" s="42" t="n"/>
      <c r="Y425" s="42" t="n"/>
      <c r="Z425" s="42" t="n"/>
    </row>
    <row r="426" ht="23" customFormat="1" customHeight="1" s="204">
      <c r="A426" s="255">
        <f>IF(B426="","",COUNTA($B$5:B426))</f>
        <v/>
      </c>
      <c r="B426" s="294" t="n"/>
      <c r="C426" s="247" t="n"/>
      <c r="D426" s="248" t="n"/>
      <c r="E426" s="295" t="n"/>
      <c r="F426" s="296" t="n"/>
      <c r="G426" s="296" t="n"/>
      <c r="H426" s="297">
        <f>IFERROR(VLOOKUP($C426,$C$5:$H$18,6,0)+SUMIF($C$19:$C426,$C426,$F$19:$F426)-SUMIF($C$19:$C426,$C426,$G$19:$G426),"")</f>
        <v/>
      </c>
      <c r="I426" s="296" t="n"/>
      <c r="J426" s="252" t="n"/>
      <c r="K426" s="252" t="n"/>
      <c r="L426" s="298" t="n"/>
      <c r="M426" s="254">
        <f>IF($B426="","",--TEXT($B426,"yyyymm"))</f>
        <v/>
      </c>
      <c r="N426" s="0" t="n"/>
      <c r="O426" s="0" t="n"/>
      <c r="P426" s="0" t="n"/>
      <c r="Q426" s="0" t="n"/>
      <c r="R426" s="0" t="n"/>
      <c r="S426" s="0" t="n"/>
      <c r="T426" s="0" t="n"/>
      <c r="U426" s="0" t="n"/>
      <c r="V426" s="0" t="n"/>
      <c r="W426" s="0" t="n"/>
      <c r="X426" s="42" t="n"/>
      <c r="Y426" s="42" t="n"/>
      <c r="Z426" s="42" t="n"/>
    </row>
    <row r="427" ht="23" customFormat="1" customHeight="1" s="204">
      <c r="A427" s="255">
        <f>IF(B427="","",COUNTA($B$5:B427))</f>
        <v/>
      </c>
      <c r="B427" s="294" t="n"/>
      <c r="C427" s="247" t="n"/>
      <c r="D427" s="248" t="n"/>
      <c r="E427" s="295" t="n"/>
      <c r="F427" s="296" t="n"/>
      <c r="G427" s="296" t="n"/>
      <c r="H427" s="297">
        <f>IFERROR(VLOOKUP($C427,$C$5:$H$18,6,0)+SUMIF($C$19:$C427,$C427,$F$19:$F427)-SUMIF($C$19:$C427,$C427,$G$19:$G427),"")</f>
        <v/>
      </c>
      <c r="I427" s="296" t="n"/>
      <c r="J427" s="252" t="n"/>
      <c r="K427" s="252" t="n"/>
      <c r="L427" s="298" t="n"/>
      <c r="M427" s="254">
        <f>IF($B427="","",--TEXT($B427,"yyyymm"))</f>
        <v/>
      </c>
      <c r="N427" s="0" t="n"/>
      <c r="O427" s="0" t="n"/>
      <c r="P427" s="0" t="n"/>
      <c r="Q427" s="0" t="n"/>
      <c r="R427" s="0" t="n"/>
      <c r="S427" s="0" t="n"/>
      <c r="T427" s="0" t="n"/>
      <c r="U427" s="0" t="n"/>
      <c r="V427" s="0" t="n"/>
      <c r="W427" s="0" t="n"/>
      <c r="X427" s="42" t="n"/>
      <c r="Y427" s="42" t="n"/>
      <c r="Z427" s="42" t="n"/>
    </row>
    <row r="428" ht="23" customFormat="1" customHeight="1" s="204">
      <c r="A428" s="255">
        <f>IF(B428="","",COUNTA($B$5:B428))</f>
        <v/>
      </c>
      <c r="B428" s="294" t="n"/>
      <c r="C428" s="247" t="n"/>
      <c r="D428" s="248" t="n"/>
      <c r="E428" s="295" t="n"/>
      <c r="F428" s="296" t="n"/>
      <c r="G428" s="296" t="n"/>
      <c r="H428" s="297">
        <f>IFERROR(VLOOKUP($C428,$C$5:$H$18,6,0)+SUMIF($C$19:$C428,$C428,$F$19:$F428)-SUMIF($C$19:$C428,$C428,$G$19:$G428),"")</f>
        <v/>
      </c>
      <c r="I428" s="296" t="n"/>
      <c r="J428" s="252" t="n"/>
      <c r="K428" s="252" t="n"/>
      <c r="L428" s="298" t="n"/>
      <c r="M428" s="254">
        <f>IF($B428="","",--TEXT($B428,"yyyymm"))</f>
        <v/>
      </c>
      <c r="N428" s="0" t="n"/>
      <c r="O428" s="0" t="n"/>
      <c r="P428" s="0" t="n"/>
      <c r="Q428" s="0" t="n"/>
      <c r="R428" s="0" t="n"/>
      <c r="S428" s="0" t="n"/>
      <c r="T428" s="0" t="n"/>
      <c r="U428" s="0" t="n"/>
      <c r="V428" s="0" t="n"/>
      <c r="W428" s="0" t="n"/>
      <c r="X428" s="42" t="n"/>
      <c r="Y428" s="42" t="n"/>
      <c r="Z428" s="42" t="n"/>
    </row>
    <row r="429" ht="23" customFormat="1" customHeight="1" s="204">
      <c r="A429" s="255">
        <f>IF(B429="","",COUNTA($B$5:B429))</f>
        <v/>
      </c>
      <c r="B429" s="294" t="n"/>
      <c r="C429" s="247" t="n"/>
      <c r="D429" s="248" t="n"/>
      <c r="E429" s="295" t="n"/>
      <c r="F429" s="296" t="n"/>
      <c r="G429" s="296" t="n"/>
      <c r="H429" s="297">
        <f>IFERROR(VLOOKUP($C429,$C$5:$H$18,6,0)+SUMIF($C$19:$C429,$C429,$F$19:$F429)-SUMIF($C$19:$C429,$C429,$G$19:$G429),"")</f>
        <v/>
      </c>
      <c r="I429" s="296" t="n"/>
      <c r="J429" s="252" t="n"/>
      <c r="K429" s="252" t="n"/>
      <c r="L429" s="298" t="n"/>
      <c r="M429" s="254">
        <f>IF($B429="","",--TEXT($B429,"yyyymm"))</f>
        <v/>
      </c>
      <c r="N429" s="0" t="n"/>
      <c r="O429" s="0" t="n"/>
      <c r="P429" s="0" t="n"/>
      <c r="Q429" s="0" t="n"/>
      <c r="R429" s="0" t="n"/>
      <c r="S429" s="0" t="n"/>
      <c r="T429" s="0" t="n"/>
      <c r="U429" s="0" t="n"/>
      <c r="V429" s="0" t="n"/>
      <c r="W429" s="0" t="n"/>
      <c r="X429" s="42" t="n"/>
      <c r="Y429" s="42" t="n"/>
      <c r="Z429" s="42" t="n"/>
    </row>
    <row r="430" ht="23" customFormat="1" customHeight="1" s="204">
      <c r="A430" s="255">
        <f>IF(B430="","",COUNTA($B$5:B430))</f>
        <v/>
      </c>
      <c r="B430" s="294" t="n"/>
      <c r="C430" s="247" t="n"/>
      <c r="D430" s="248" t="n"/>
      <c r="E430" s="295" t="n"/>
      <c r="F430" s="296" t="n"/>
      <c r="G430" s="296" t="n"/>
      <c r="H430" s="297">
        <f>IFERROR(VLOOKUP($C430,$C$5:$H$18,6,0)+SUMIF($C$19:$C430,$C430,$F$19:$F430)-SUMIF($C$19:$C430,$C430,$G$19:$G430),"")</f>
        <v/>
      </c>
      <c r="I430" s="296" t="n"/>
      <c r="J430" s="252" t="n"/>
      <c r="K430" s="252" t="n"/>
      <c r="L430" s="298" t="n"/>
      <c r="M430" s="254">
        <f>IF($B430="","",--TEXT($B430,"yyyymm"))</f>
        <v/>
      </c>
      <c r="N430" s="0" t="n"/>
      <c r="O430" s="0" t="n"/>
      <c r="P430" s="0" t="n"/>
      <c r="Q430" s="0" t="n"/>
      <c r="R430" s="0" t="n"/>
      <c r="S430" s="0" t="n"/>
      <c r="T430" s="0" t="n"/>
      <c r="U430" s="0" t="n"/>
      <c r="V430" s="0" t="n"/>
      <c r="W430" s="0" t="n"/>
      <c r="X430" s="42" t="n"/>
      <c r="Y430" s="42" t="n"/>
      <c r="Z430" s="42" t="n"/>
    </row>
    <row r="431" ht="23" customFormat="1" customHeight="1" s="204">
      <c r="A431" s="255">
        <f>IF(B431="","",COUNTA($B$5:B431))</f>
        <v/>
      </c>
      <c r="B431" s="294" t="n"/>
      <c r="C431" s="247" t="n"/>
      <c r="D431" s="248" t="n"/>
      <c r="E431" s="295" t="n"/>
      <c r="F431" s="296" t="n"/>
      <c r="G431" s="296" t="n"/>
      <c r="H431" s="297">
        <f>IFERROR(VLOOKUP($C431,$C$5:$H$18,6,0)+SUMIF($C$19:$C431,$C431,$F$19:$F431)-SUMIF($C$19:$C431,$C431,$G$19:$G431),"")</f>
        <v/>
      </c>
      <c r="I431" s="296" t="n"/>
      <c r="J431" s="252" t="n"/>
      <c r="K431" s="252" t="n"/>
      <c r="L431" s="298" t="n"/>
      <c r="M431" s="254">
        <f>IF($B431="","",--TEXT($B431,"yyyymm"))</f>
        <v/>
      </c>
      <c r="N431" s="0" t="n"/>
      <c r="O431" s="0" t="n"/>
      <c r="P431" s="0" t="n"/>
      <c r="Q431" s="0" t="n"/>
      <c r="R431" s="0" t="n"/>
      <c r="S431" s="0" t="n"/>
      <c r="T431" s="0" t="n"/>
      <c r="U431" s="0" t="n"/>
      <c r="V431" s="0" t="n"/>
      <c r="W431" s="0" t="n"/>
      <c r="X431" s="42" t="n"/>
      <c r="Y431" s="42" t="n"/>
      <c r="Z431" s="42" t="n"/>
    </row>
    <row r="432" ht="23" customFormat="1" customHeight="1" s="204">
      <c r="A432" s="255">
        <f>IF(B432="","",COUNTA($B$5:B432))</f>
        <v/>
      </c>
      <c r="B432" s="294" t="n"/>
      <c r="C432" s="247" t="n"/>
      <c r="D432" s="248" t="n"/>
      <c r="E432" s="295" t="n"/>
      <c r="F432" s="296" t="n"/>
      <c r="G432" s="296" t="n"/>
      <c r="H432" s="297">
        <f>IFERROR(VLOOKUP($C432,$C$5:$H$18,6,0)+SUMIF($C$19:$C432,$C432,$F$19:$F432)-SUMIF($C$19:$C432,$C432,$G$19:$G432),"")</f>
        <v/>
      </c>
      <c r="I432" s="296" t="n"/>
      <c r="J432" s="252" t="n"/>
      <c r="K432" s="252" t="n"/>
      <c r="L432" s="298" t="n"/>
      <c r="M432" s="254">
        <f>IF($B432="","",--TEXT($B432,"yyyymm"))</f>
        <v/>
      </c>
      <c r="N432" s="0" t="n"/>
      <c r="O432" s="0" t="n"/>
      <c r="P432" s="0" t="n"/>
      <c r="Q432" s="0" t="n"/>
      <c r="R432" s="0" t="n"/>
      <c r="S432" s="0" t="n"/>
      <c r="T432" s="0" t="n"/>
      <c r="U432" s="0" t="n"/>
      <c r="V432" s="0" t="n"/>
      <c r="W432" s="0" t="n"/>
      <c r="X432" s="42" t="n"/>
      <c r="Y432" s="42" t="n"/>
      <c r="Z432" s="42" t="n"/>
    </row>
    <row r="433" ht="23" customFormat="1" customHeight="1" s="204">
      <c r="A433" s="255">
        <f>IF(B433="","",COUNTA($B$5:B433))</f>
        <v/>
      </c>
      <c r="B433" s="294" t="n"/>
      <c r="C433" s="247" t="n"/>
      <c r="D433" s="248" t="n"/>
      <c r="E433" s="295" t="n"/>
      <c r="F433" s="296" t="n"/>
      <c r="G433" s="296" t="n"/>
      <c r="H433" s="297">
        <f>IFERROR(VLOOKUP($C433,$C$5:$H$18,6,0)+SUMIF($C$19:$C433,$C433,$F$19:$F433)-SUMIF($C$19:$C433,$C433,$G$19:$G433),"")</f>
        <v/>
      </c>
      <c r="I433" s="296" t="n"/>
      <c r="J433" s="252" t="n"/>
      <c r="K433" s="252" t="n"/>
      <c r="L433" s="298" t="n"/>
      <c r="M433" s="254">
        <f>IF($B433="","",--TEXT($B433,"yyyymm"))</f>
        <v/>
      </c>
      <c r="N433" s="0" t="n"/>
      <c r="O433" s="0" t="n"/>
      <c r="P433" s="0" t="n"/>
      <c r="Q433" s="0" t="n"/>
      <c r="R433" s="0" t="n"/>
      <c r="S433" s="0" t="n"/>
      <c r="T433" s="0" t="n"/>
      <c r="U433" s="0" t="n"/>
      <c r="V433" s="0" t="n"/>
      <c r="W433" s="0" t="n"/>
      <c r="X433" s="42" t="n"/>
      <c r="Y433" s="42" t="n"/>
      <c r="Z433" s="42" t="n"/>
    </row>
    <row r="434" ht="23" customFormat="1" customHeight="1" s="204">
      <c r="A434" s="255">
        <f>IF(B434="","",COUNTA($B$5:B434))</f>
        <v/>
      </c>
      <c r="B434" s="294" t="n"/>
      <c r="C434" s="247" t="n"/>
      <c r="D434" s="248" t="n"/>
      <c r="E434" s="295" t="n"/>
      <c r="F434" s="296" t="n"/>
      <c r="G434" s="296" t="n"/>
      <c r="H434" s="297">
        <f>IFERROR(VLOOKUP($C434,$C$5:$H$18,6,0)+SUMIF($C$19:$C434,$C434,$F$19:$F434)-SUMIF($C$19:$C434,$C434,$G$19:$G434),"")</f>
        <v/>
      </c>
      <c r="I434" s="296" t="n"/>
      <c r="J434" s="252" t="n"/>
      <c r="K434" s="252" t="n"/>
      <c r="L434" s="298" t="n"/>
      <c r="M434" s="254">
        <f>IF($B434="","",--TEXT($B434,"yyyymm"))</f>
        <v/>
      </c>
      <c r="N434" s="0" t="n"/>
      <c r="O434" s="0" t="n"/>
      <c r="P434" s="0" t="n"/>
      <c r="Q434" s="0" t="n"/>
      <c r="R434" s="0" t="n"/>
      <c r="S434" s="0" t="n"/>
      <c r="T434" s="0" t="n"/>
      <c r="U434" s="0" t="n"/>
      <c r="V434" s="0" t="n"/>
      <c r="W434" s="0" t="n"/>
      <c r="X434" s="42" t="n"/>
      <c r="Y434" s="42" t="n"/>
      <c r="Z434" s="42" t="n"/>
    </row>
    <row r="435" ht="23" customFormat="1" customHeight="1" s="204">
      <c r="A435" s="255">
        <f>IF(B435="","",COUNTA($B$5:B435))</f>
        <v/>
      </c>
      <c r="B435" s="294" t="n"/>
      <c r="C435" s="247" t="n"/>
      <c r="D435" s="248" t="n"/>
      <c r="E435" s="295" t="n"/>
      <c r="F435" s="296" t="n"/>
      <c r="G435" s="296" t="n"/>
      <c r="H435" s="297">
        <f>IFERROR(VLOOKUP($C435,$C$5:$H$18,6,0)+SUMIF($C$19:$C435,$C435,$F$19:$F435)-SUMIF($C$19:$C435,$C435,$G$19:$G435),"")</f>
        <v/>
      </c>
      <c r="I435" s="296" t="n"/>
      <c r="J435" s="252" t="n"/>
      <c r="K435" s="252" t="n"/>
      <c r="L435" s="298" t="n"/>
      <c r="M435" s="254">
        <f>IF($B435="","",--TEXT($B435,"yyyymm"))</f>
        <v/>
      </c>
      <c r="N435" s="0" t="n"/>
      <c r="O435" s="0" t="n"/>
      <c r="P435" s="0" t="n"/>
      <c r="Q435" s="0" t="n"/>
      <c r="R435" s="0" t="n"/>
      <c r="S435" s="0" t="n"/>
      <c r="T435" s="0" t="n"/>
      <c r="U435" s="0" t="n"/>
      <c r="V435" s="0" t="n"/>
      <c r="W435" s="0" t="n"/>
      <c r="X435" s="42" t="n"/>
      <c r="Y435" s="42" t="n"/>
      <c r="Z435" s="42" t="n"/>
    </row>
    <row r="436" ht="23" customFormat="1" customHeight="1" s="204">
      <c r="A436" s="255">
        <f>IF(B436="","",COUNTA($B$5:B436))</f>
        <v/>
      </c>
      <c r="B436" s="294" t="n"/>
      <c r="C436" s="247" t="n"/>
      <c r="D436" s="248" t="n"/>
      <c r="E436" s="295" t="n"/>
      <c r="F436" s="296" t="n"/>
      <c r="G436" s="296" t="n"/>
      <c r="H436" s="297">
        <f>IFERROR(VLOOKUP($C436,$C$5:$H$18,6,0)+SUMIF($C$19:$C436,$C436,$F$19:$F436)-SUMIF($C$19:$C436,$C436,$G$19:$G436),"")</f>
        <v/>
      </c>
      <c r="I436" s="296" t="n"/>
      <c r="J436" s="252" t="n"/>
      <c r="K436" s="252" t="n"/>
      <c r="L436" s="298" t="n"/>
      <c r="M436" s="254">
        <f>IF($B436="","",--TEXT($B436,"yyyymm"))</f>
        <v/>
      </c>
      <c r="N436" s="0" t="n"/>
      <c r="O436" s="0" t="n"/>
      <c r="P436" s="0" t="n"/>
      <c r="Q436" s="0" t="n"/>
      <c r="R436" s="0" t="n"/>
      <c r="S436" s="0" t="n"/>
      <c r="T436" s="0" t="n"/>
      <c r="U436" s="0" t="n"/>
      <c r="V436" s="0" t="n"/>
      <c r="W436" s="0" t="n"/>
      <c r="X436" s="42" t="n"/>
      <c r="Y436" s="42" t="n"/>
      <c r="Z436" s="42" t="n"/>
    </row>
    <row r="437" ht="23" customFormat="1" customHeight="1" s="204">
      <c r="A437" s="255">
        <f>IF(B437="","",COUNTA($B$5:B437))</f>
        <v/>
      </c>
      <c r="B437" s="294" t="n"/>
      <c r="C437" s="247" t="n"/>
      <c r="D437" s="248" t="n"/>
      <c r="E437" s="295" t="n"/>
      <c r="F437" s="296" t="n"/>
      <c r="G437" s="296" t="n"/>
      <c r="H437" s="297">
        <f>IFERROR(VLOOKUP($C437,$C$5:$H$18,6,0)+SUMIF($C$19:$C437,$C437,$F$19:$F437)-SUMIF($C$19:$C437,$C437,$G$19:$G437),"")</f>
        <v/>
      </c>
      <c r="I437" s="296" t="n"/>
      <c r="J437" s="252" t="n"/>
      <c r="K437" s="252" t="n"/>
      <c r="L437" s="298" t="n"/>
      <c r="M437" s="254">
        <f>IF($B437="","",--TEXT($B437,"yyyymm"))</f>
        <v/>
      </c>
      <c r="N437" s="0" t="n"/>
      <c r="O437" s="0" t="n"/>
      <c r="P437" s="0" t="n"/>
      <c r="Q437" s="0" t="n"/>
      <c r="R437" s="0" t="n"/>
      <c r="S437" s="0" t="n"/>
      <c r="T437" s="0" t="n"/>
      <c r="U437" s="0" t="n"/>
      <c r="V437" s="0" t="n"/>
      <c r="W437" s="0" t="n"/>
      <c r="X437" s="42" t="n"/>
      <c r="Y437" s="42" t="n"/>
      <c r="Z437" s="42" t="n"/>
    </row>
    <row r="438" ht="23" customFormat="1" customHeight="1" s="204">
      <c r="A438" s="255">
        <f>IF(B438="","",COUNTA($B$5:B438))</f>
        <v/>
      </c>
      <c r="B438" s="294" t="n"/>
      <c r="C438" s="247" t="n"/>
      <c r="D438" s="248" t="n"/>
      <c r="E438" s="295" t="n"/>
      <c r="F438" s="296" t="n"/>
      <c r="G438" s="296" t="n"/>
      <c r="H438" s="297">
        <f>IFERROR(VLOOKUP($C438,$C$5:$H$18,6,0)+SUMIF($C$19:$C438,$C438,$F$19:$F438)-SUMIF($C$19:$C438,$C438,$G$19:$G438),"")</f>
        <v/>
      </c>
      <c r="I438" s="296" t="n"/>
      <c r="J438" s="252" t="n"/>
      <c r="K438" s="252" t="n"/>
      <c r="L438" s="298" t="n"/>
      <c r="M438" s="254">
        <f>IF($B438="","",--TEXT($B438,"yyyymm"))</f>
        <v/>
      </c>
      <c r="N438" s="0" t="n"/>
      <c r="O438" s="0" t="n"/>
      <c r="P438" s="0" t="n"/>
      <c r="Q438" s="0" t="n"/>
      <c r="R438" s="0" t="n"/>
      <c r="S438" s="0" t="n"/>
      <c r="T438" s="0" t="n"/>
      <c r="U438" s="0" t="n"/>
      <c r="V438" s="0" t="n"/>
      <c r="W438" s="0" t="n"/>
      <c r="X438" s="42" t="n"/>
      <c r="Y438" s="42" t="n"/>
      <c r="Z438" s="42" t="n"/>
    </row>
    <row r="439" ht="23" customFormat="1" customHeight="1" s="204">
      <c r="A439" s="255">
        <f>IF(B439="","",COUNTA($B$5:B439))</f>
        <v/>
      </c>
      <c r="B439" s="294" t="n"/>
      <c r="C439" s="247" t="n"/>
      <c r="D439" s="248" t="n"/>
      <c r="E439" s="295" t="n"/>
      <c r="F439" s="296" t="n"/>
      <c r="G439" s="296" t="n"/>
      <c r="H439" s="297">
        <f>IFERROR(VLOOKUP($C439,$C$5:$H$18,6,0)+SUMIF($C$19:$C439,$C439,$F$19:$F439)-SUMIF($C$19:$C439,$C439,$G$19:$G439),"")</f>
        <v/>
      </c>
      <c r="I439" s="296" t="n"/>
      <c r="J439" s="252" t="n"/>
      <c r="K439" s="252" t="n"/>
      <c r="L439" s="298" t="n"/>
      <c r="M439" s="254">
        <f>IF($B439="","",--TEXT($B439,"yyyymm"))</f>
        <v/>
      </c>
      <c r="N439" s="0" t="n"/>
      <c r="O439" s="0" t="n"/>
      <c r="P439" s="0" t="n"/>
      <c r="Q439" s="0" t="n"/>
      <c r="R439" s="0" t="n"/>
      <c r="S439" s="0" t="n"/>
      <c r="T439" s="0" t="n"/>
      <c r="U439" s="0" t="n"/>
      <c r="V439" s="0" t="n"/>
      <c r="W439" s="0" t="n"/>
      <c r="X439" s="42" t="n"/>
      <c r="Y439" s="42" t="n"/>
      <c r="Z439" s="42" t="n"/>
    </row>
    <row r="440" ht="23" customFormat="1" customHeight="1" s="204">
      <c r="A440" s="255">
        <f>IF(B440="","",COUNTA($B$5:B440))</f>
        <v/>
      </c>
      <c r="B440" s="294" t="n"/>
      <c r="C440" s="247" t="n"/>
      <c r="D440" s="248" t="n"/>
      <c r="E440" s="295" t="n"/>
      <c r="F440" s="296" t="n"/>
      <c r="G440" s="296" t="n"/>
      <c r="H440" s="297">
        <f>IFERROR(VLOOKUP($C440,$C$5:$H$18,6,0)+SUMIF($C$19:$C440,$C440,$F$19:$F440)-SUMIF($C$19:$C440,$C440,$G$19:$G440),"")</f>
        <v/>
      </c>
      <c r="I440" s="296" t="n"/>
      <c r="J440" s="252" t="n"/>
      <c r="K440" s="252" t="n"/>
      <c r="L440" s="298" t="n"/>
      <c r="M440" s="254">
        <f>IF($B440="","",--TEXT($B440,"yyyymm"))</f>
        <v/>
      </c>
      <c r="N440" s="0" t="n"/>
      <c r="O440" s="0" t="n"/>
      <c r="P440" s="0" t="n"/>
      <c r="Q440" s="0" t="n"/>
      <c r="R440" s="0" t="n"/>
      <c r="S440" s="0" t="n"/>
      <c r="T440" s="0" t="n"/>
      <c r="U440" s="0" t="n"/>
      <c r="V440" s="0" t="n"/>
      <c r="W440" s="0" t="n"/>
      <c r="X440" s="42" t="n"/>
      <c r="Y440" s="42" t="n"/>
      <c r="Z440" s="42" t="n"/>
    </row>
    <row r="441" ht="23" customFormat="1" customHeight="1" s="204">
      <c r="A441" s="255">
        <f>IF(B441="","",COUNTA($B$5:B441))</f>
        <v/>
      </c>
      <c r="B441" s="294" t="n"/>
      <c r="C441" s="247" t="n"/>
      <c r="D441" s="248" t="n"/>
      <c r="E441" s="295" t="n"/>
      <c r="F441" s="296" t="n"/>
      <c r="G441" s="296" t="n"/>
      <c r="H441" s="297">
        <f>IFERROR(VLOOKUP($C441,$C$5:$H$18,6,0)+SUMIF($C$19:$C441,$C441,$F$19:$F441)-SUMIF($C$19:$C441,$C441,$G$19:$G441),"")</f>
        <v/>
      </c>
      <c r="I441" s="296" t="n"/>
      <c r="J441" s="252" t="n"/>
      <c r="K441" s="252" t="n"/>
      <c r="L441" s="298" t="n"/>
      <c r="M441" s="254">
        <f>IF($B441="","",--TEXT($B441,"yyyymm"))</f>
        <v/>
      </c>
      <c r="N441" s="0" t="n"/>
      <c r="O441" s="0" t="n"/>
      <c r="P441" s="0" t="n"/>
      <c r="Q441" s="0" t="n"/>
      <c r="R441" s="0" t="n"/>
      <c r="S441" s="0" t="n"/>
      <c r="T441" s="0" t="n"/>
      <c r="U441" s="0" t="n"/>
      <c r="V441" s="0" t="n"/>
      <c r="W441" s="0" t="n"/>
      <c r="X441" s="42" t="n"/>
      <c r="Y441" s="42" t="n"/>
      <c r="Z441" s="42" t="n"/>
    </row>
    <row r="442" ht="23" customFormat="1" customHeight="1" s="204">
      <c r="A442" s="255">
        <f>IF(B442="","",COUNTA($B$5:B442))</f>
        <v/>
      </c>
      <c r="B442" s="294" t="n"/>
      <c r="C442" s="247" t="n"/>
      <c r="D442" s="248" t="n"/>
      <c r="E442" s="295" t="n"/>
      <c r="F442" s="296" t="n"/>
      <c r="G442" s="296" t="n"/>
      <c r="H442" s="297">
        <f>IFERROR(VLOOKUP($C442,$C$5:$H$18,6,0)+SUMIF($C$19:$C442,$C442,$F$19:$F442)-SUMIF($C$19:$C442,$C442,$G$19:$G442),"")</f>
        <v/>
      </c>
      <c r="I442" s="296" t="n"/>
      <c r="J442" s="252" t="n"/>
      <c r="K442" s="252" t="n"/>
      <c r="L442" s="298" t="n"/>
      <c r="M442" s="254">
        <f>IF($B442="","",--TEXT($B442,"yyyymm"))</f>
        <v/>
      </c>
      <c r="N442" s="0" t="n"/>
      <c r="O442" s="0" t="n"/>
      <c r="P442" s="0" t="n"/>
      <c r="Q442" s="0" t="n"/>
      <c r="R442" s="0" t="n"/>
      <c r="S442" s="0" t="n"/>
      <c r="T442" s="0" t="n"/>
      <c r="U442" s="0" t="n"/>
      <c r="V442" s="0" t="n"/>
      <c r="W442" s="0" t="n"/>
      <c r="X442" s="42" t="n"/>
      <c r="Y442" s="42" t="n"/>
      <c r="Z442" s="42" t="n"/>
    </row>
    <row r="443" ht="23" customFormat="1" customHeight="1" s="204">
      <c r="A443" s="255">
        <f>IF(B443="","",COUNTA($B$5:B443))</f>
        <v/>
      </c>
      <c r="B443" s="294" t="n"/>
      <c r="C443" s="247" t="n"/>
      <c r="D443" s="248" t="n"/>
      <c r="E443" s="295" t="n"/>
      <c r="F443" s="296" t="n"/>
      <c r="G443" s="296" t="n"/>
      <c r="H443" s="297">
        <f>IFERROR(VLOOKUP($C443,$C$5:$H$18,6,0)+SUMIF($C$19:$C443,$C443,$F$19:$F443)-SUMIF($C$19:$C443,$C443,$G$19:$G443),"")</f>
        <v/>
      </c>
      <c r="I443" s="296" t="n"/>
      <c r="J443" s="252" t="n"/>
      <c r="K443" s="252" t="n"/>
      <c r="L443" s="298" t="n"/>
      <c r="M443" s="254">
        <f>IF($B443="","",--TEXT($B443,"yyyymm"))</f>
        <v/>
      </c>
      <c r="N443" s="0" t="n"/>
      <c r="O443" s="0" t="n"/>
      <c r="P443" s="0" t="n"/>
      <c r="Q443" s="0" t="n"/>
      <c r="R443" s="0" t="n"/>
      <c r="S443" s="0" t="n"/>
      <c r="T443" s="0" t="n"/>
      <c r="U443" s="0" t="n"/>
      <c r="V443" s="0" t="n"/>
      <c r="W443" s="0" t="n"/>
      <c r="X443" s="42" t="n"/>
      <c r="Y443" s="42" t="n"/>
      <c r="Z443" s="42" t="n"/>
    </row>
    <row r="444" ht="23" customFormat="1" customHeight="1" s="204">
      <c r="A444" s="255">
        <f>IF(B444="","",COUNTA($B$5:B444))</f>
        <v/>
      </c>
      <c r="B444" s="294" t="n"/>
      <c r="C444" s="247" t="n"/>
      <c r="D444" s="248" t="n"/>
      <c r="E444" s="295" t="n"/>
      <c r="F444" s="296" t="n"/>
      <c r="G444" s="296" t="n"/>
      <c r="H444" s="297">
        <f>IFERROR(VLOOKUP($C444,$C$5:$H$18,6,0)+SUMIF($C$19:$C444,$C444,$F$19:$F444)-SUMIF($C$19:$C444,$C444,$G$19:$G444),"")</f>
        <v/>
      </c>
      <c r="I444" s="296" t="n"/>
      <c r="J444" s="252" t="n"/>
      <c r="K444" s="252" t="n"/>
      <c r="L444" s="298" t="n"/>
      <c r="M444" s="254">
        <f>IF($B444="","",--TEXT($B444,"yyyymm"))</f>
        <v/>
      </c>
      <c r="N444" s="0" t="n"/>
      <c r="O444" s="0" t="n"/>
      <c r="P444" s="0" t="n"/>
      <c r="Q444" s="0" t="n"/>
      <c r="R444" s="0" t="n"/>
      <c r="S444" s="0" t="n"/>
      <c r="T444" s="0" t="n"/>
      <c r="U444" s="0" t="n"/>
      <c r="V444" s="0" t="n"/>
      <c r="W444" s="0" t="n"/>
      <c r="X444" s="42" t="n"/>
      <c r="Y444" s="42" t="n"/>
      <c r="Z444" s="42" t="n"/>
    </row>
    <row r="445" ht="23" customFormat="1" customHeight="1" s="204">
      <c r="A445" s="255">
        <f>IF(B445="","",COUNTA($B$5:B445))</f>
        <v/>
      </c>
      <c r="B445" s="294" t="n"/>
      <c r="C445" s="247" t="n"/>
      <c r="D445" s="248" t="n"/>
      <c r="E445" s="295" t="n"/>
      <c r="F445" s="296" t="n"/>
      <c r="G445" s="296" t="n"/>
      <c r="H445" s="297">
        <f>IFERROR(VLOOKUP($C445,$C$5:$H$18,6,0)+SUMIF($C$19:$C445,$C445,$F$19:$F445)-SUMIF($C$19:$C445,$C445,$G$19:$G445),"")</f>
        <v/>
      </c>
      <c r="I445" s="296" t="n"/>
      <c r="J445" s="252" t="n"/>
      <c r="K445" s="252" t="n"/>
      <c r="L445" s="298" t="n"/>
      <c r="M445" s="254">
        <f>IF($B445="","",--TEXT($B445,"yyyymm"))</f>
        <v/>
      </c>
      <c r="N445" s="0" t="n"/>
      <c r="O445" s="0" t="n"/>
      <c r="P445" s="0" t="n"/>
      <c r="Q445" s="0" t="n"/>
      <c r="R445" s="0" t="n"/>
      <c r="S445" s="0" t="n"/>
      <c r="T445" s="0" t="n"/>
      <c r="U445" s="0" t="n"/>
      <c r="V445" s="0" t="n"/>
      <c r="W445" s="0" t="n"/>
      <c r="X445" s="42" t="n"/>
      <c r="Y445" s="42" t="n"/>
      <c r="Z445" s="42" t="n"/>
    </row>
    <row r="446" ht="23" customFormat="1" customHeight="1" s="204">
      <c r="A446" s="255">
        <f>IF(B446="","",COUNTA($B$5:B446))</f>
        <v/>
      </c>
      <c r="B446" s="294" t="n"/>
      <c r="C446" s="247" t="n"/>
      <c r="D446" s="248" t="n"/>
      <c r="E446" s="295" t="n"/>
      <c r="F446" s="296" t="n"/>
      <c r="G446" s="296" t="n"/>
      <c r="H446" s="297">
        <f>IFERROR(VLOOKUP($C446,$C$5:$H$18,6,0)+SUMIF($C$19:$C446,$C446,$F$19:$F446)-SUMIF($C$19:$C446,$C446,$G$19:$G446),"")</f>
        <v/>
      </c>
      <c r="I446" s="296" t="n"/>
      <c r="J446" s="252" t="n"/>
      <c r="K446" s="252" t="n"/>
      <c r="L446" s="298" t="n"/>
      <c r="M446" s="254">
        <f>IF($B446="","",--TEXT($B446,"yyyymm"))</f>
        <v/>
      </c>
      <c r="N446" s="0" t="n"/>
      <c r="O446" s="0" t="n"/>
      <c r="P446" s="0" t="n"/>
      <c r="Q446" s="0" t="n"/>
      <c r="R446" s="0" t="n"/>
      <c r="S446" s="0" t="n"/>
      <c r="T446" s="0" t="n"/>
      <c r="U446" s="0" t="n"/>
      <c r="V446" s="0" t="n"/>
      <c r="W446" s="0" t="n"/>
      <c r="X446" s="42" t="n"/>
      <c r="Y446" s="42" t="n"/>
      <c r="Z446" s="42" t="n"/>
    </row>
    <row r="447" ht="23" customFormat="1" customHeight="1" s="204">
      <c r="A447" s="255">
        <f>IF(B447="","",COUNTA($B$5:B447))</f>
        <v/>
      </c>
      <c r="B447" s="294" t="n"/>
      <c r="C447" s="247" t="n"/>
      <c r="D447" s="248" t="n"/>
      <c r="E447" s="295" t="n"/>
      <c r="F447" s="296" t="n"/>
      <c r="G447" s="296" t="n"/>
      <c r="H447" s="297">
        <f>IFERROR(VLOOKUP($C447,$C$5:$H$18,6,0)+SUMIF($C$19:$C447,$C447,$F$19:$F447)-SUMIF($C$19:$C447,$C447,$G$19:$G447),"")</f>
        <v/>
      </c>
      <c r="I447" s="296" t="n"/>
      <c r="J447" s="252" t="n"/>
      <c r="K447" s="252" t="n"/>
      <c r="L447" s="298" t="n"/>
      <c r="M447" s="254">
        <f>IF($B447="","",--TEXT($B447,"yyyymm"))</f>
        <v/>
      </c>
      <c r="N447" s="0" t="n"/>
      <c r="O447" s="0" t="n"/>
      <c r="P447" s="0" t="n"/>
      <c r="Q447" s="0" t="n"/>
      <c r="R447" s="0" t="n"/>
      <c r="S447" s="0" t="n"/>
      <c r="T447" s="0" t="n"/>
      <c r="U447" s="0" t="n"/>
      <c r="V447" s="0" t="n"/>
      <c r="W447" s="0" t="n"/>
      <c r="X447" s="42" t="n"/>
      <c r="Y447" s="42" t="n"/>
      <c r="Z447" s="42" t="n"/>
    </row>
    <row r="448" ht="23" customFormat="1" customHeight="1" s="204">
      <c r="A448" s="255">
        <f>IF(B448="","",COUNTA($B$5:B448))</f>
        <v/>
      </c>
      <c r="B448" s="294" t="n"/>
      <c r="C448" s="247" t="n"/>
      <c r="D448" s="248" t="n"/>
      <c r="E448" s="295" t="n"/>
      <c r="F448" s="296" t="n"/>
      <c r="G448" s="296" t="n"/>
      <c r="H448" s="297">
        <f>IFERROR(VLOOKUP($C448,$C$5:$H$18,6,0)+SUMIF($C$19:$C448,$C448,$F$19:$F448)-SUMIF($C$19:$C448,$C448,$G$19:$G448),"")</f>
        <v/>
      </c>
      <c r="I448" s="296" t="n"/>
      <c r="J448" s="252" t="n"/>
      <c r="K448" s="252" t="n"/>
      <c r="L448" s="298" t="n"/>
      <c r="M448" s="254">
        <f>IF($B448="","",--TEXT($B448,"yyyymm"))</f>
        <v/>
      </c>
      <c r="N448" s="0" t="n"/>
      <c r="O448" s="0" t="n"/>
      <c r="P448" s="0" t="n"/>
      <c r="Q448" s="0" t="n"/>
      <c r="R448" s="0" t="n"/>
      <c r="S448" s="0" t="n"/>
      <c r="T448" s="0" t="n"/>
      <c r="U448" s="0" t="n"/>
      <c r="V448" s="0" t="n"/>
      <c r="W448" s="0" t="n"/>
      <c r="X448" s="42" t="n"/>
      <c r="Y448" s="42" t="n"/>
      <c r="Z448" s="42" t="n"/>
    </row>
    <row r="449" ht="23" customFormat="1" customHeight="1" s="204">
      <c r="A449" s="255">
        <f>IF(B449="","",COUNTA($B$5:B449))</f>
        <v/>
      </c>
      <c r="B449" s="294" t="n"/>
      <c r="C449" s="247" t="n"/>
      <c r="D449" s="248" t="n"/>
      <c r="E449" s="295" t="n"/>
      <c r="F449" s="296" t="n"/>
      <c r="G449" s="296" t="n"/>
      <c r="H449" s="297">
        <f>IFERROR(VLOOKUP($C449,$C$5:$H$18,6,0)+SUMIF($C$19:$C449,$C449,$F$19:$F449)-SUMIF($C$19:$C449,$C449,$G$19:$G449),"")</f>
        <v/>
      </c>
      <c r="I449" s="296" t="n"/>
      <c r="J449" s="252" t="n"/>
      <c r="K449" s="252" t="n"/>
      <c r="L449" s="298" t="n"/>
      <c r="M449" s="254">
        <f>IF($B449="","",--TEXT($B449,"yyyymm"))</f>
        <v/>
      </c>
      <c r="N449" s="0" t="n"/>
      <c r="O449" s="0" t="n"/>
      <c r="P449" s="0" t="n"/>
      <c r="Q449" s="0" t="n"/>
      <c r="R449" s="0" t="n"/>
      <c r="S449" s="0" t="n"/>
      <c r="T449" s="0" t="n"/>
      <c r="U449" s="0" t="n"/>
      <c r="V449" s="0" t="n"/>
      <c r="W449" s="0" t="n"/>
      <c r="X449" s="42" t="n"/>
      <c r="Y449" s="42" t="n"/>
      <c r="Z449" s="42" t="n"/>
    </row>
    <row r="450" ht="23" customFormat="1" customHeight="1" s="204">
      <c r="A450" s="255">
        <f>IF(B450="","",COUNTA($B$5:B450))</f>
        <v/>
      </c>
      <c r="B450" s="294" t="n"/>
      <c r="C450" s="247" t="n"/>
      <c r="D450" s="248" t="n"/>
      <c r="E450" s="295" t="n"/>
      <c r="F450" s="296" t="n"/>
      <c r="G450" s="296" t="n"/>
      <c r="H450" s="297">
        <f>IFERROR(VLOOKUP($C450,$C$5:$H$18,6,0)+SUMIF($C$19:$C450,$C450,$F$19:$F450)-SUMIF($C$19:$C450,$C450,$G$19:$G450),"")</f>
        <v/>
      </c>
      <c r="I450" s="296" t="n"/>
      <c r="J450" s="252" t="n"/>
      <c r="K450" s="252" t="n"/>
      <c r="L450" s="298" t="n"/>
      <c r="M450" s="254">
        <f>IF($B450="","",--TEXT($B450,"yyyymm"))</f>
        <v/>
      </c>
      <c r="N450" s="0" t="n"/>
      <c r="O450" s="0" t="n"/>
      <c r="P450" s="0" t="n"/>
      <c r="Q450" s="0" t="n"/>
      <c r="R450" s="0" t="n"/>
      <c r="S450" s="0" t="n"/>
      <c r="T450" s="0" t="n"/>
      <c r="U450" s="0" t="n"/>
      <c r="V450" s="0" t="n"/>
      <c r="W450" s="0" t="n"/>
      <c r="X450" s="42" t="n"/>
      <c r="Y450" s="42" t="n"/>
      <c r="Z450" s="42" t="n"/>
    </row>
    <row r="451" ht="23" customFormat="1" customHeight="1" s="204">
      <c r="A451" s="255">
        <f>IF(B451="","",COUNTA($B$5:B451))</f>
        <v/>
      </c>
      <c r="B451" s="294" t="n"/>
      <c r="C451" s="247" t="n"/>
      <c r="D451" s="248" t="n"/>
      <c r="E451" s="295" t="n"/>
      <c r="F451" s="296" t="n"/>
      <c r="G451" s="296" t="n"/>
      <c r="H451" s="297">
        <f>IFERROR(VLOOKUP($C451,$C$5:$H$18,6,0)+SUMIF($C$19:$C451,$C451,$F$19:$F451)-SUMIF($C$19:$C451,$C451,$G$19:$G451),"")</f>
        <v/>
      </c>
      <c r="I451" s="296" t="n"/>
      <c r="J451" s="252" t="n"/>
      <c r="K451" s="252" t="n"/>
      <c r="L451" s="298" t="n"/>
      <c r="M451" s="254">
        <f>IF($B451="","",--TEXT($B451,"yyyymm"))</f>
        <v/>
      </c>
      <c r="N451" s="0" t="n"/>
      <c r="O451" s="0" t="n"/>
      <c r="P451" s="0" t="n"/>
      <c r="Q451" s="0" t="n"/>
      <c r="R451" s="0" t="n"/>
      <c r="S451" s="0" t="n"/>
      <c r="T451" s="0" t="n"/>
      <c r="U451" s="0" t="n"/>
      <c r="V451" s="0" t="n"/>
      <c r="W451" s="0" t="n"/>
      <c r="X451" s="42" t="n"/>
      <c r="Y451" s="42" t="n"/>
      <c r="Z451" s="42" t="n"/>
    </row>
    <row r="452" ht="23" customFormat="1" customHeight="1" s="204">
      <c r="A452" s="255">
        <f>IF(B452="","",COUNTA($B$5:B452))</f>
        <v/>
      </c>
      <c r="B452" s="294" t="n"/>
      <c r="C452" s="247" t="n"/>
      <c r="D452" s="248" t="n"/>
      <c r="E452" s="295" t="n"/>
      <c r="F452" s="296" t="n"/>
      <c r="G452" s="296" t="n"/>
      <c r="H452" s="297">
        <f>IFERROR(VLOOKUP($C452,$C$5:$H$18,6,0)+SUMIF($C$19:$C452,$C452,$F$19:$F452)-SUMIF($C$19:$C452,$C452,$G$19:$G452),"")</f>
        <v/>
      </c>
      <c r="I452" s="296" t="n"/>
      <c r="J452" s="252" t="n"/>
      <c r="K452" s="252" t="n"/>
      <c r="L452" s="298" t="n"/>
      <c r="M452" s="254">
        <f>IF($B452="","",--TEXT($B452,"yyyymm"))</f>
        <v/>
      </c>
      <c r="N452" s="0" t="n"/>
      <c r="O452" s="0" t="n"/>
      <c r="P452" s="0" t="n"/>
      <c r="Q452" s="0" t="n"/>
      <c r="R452" s="0" t="n"/>
      <c r="S452" s="0" t="n"/>
      <c r="T452" s="0" t="n"/>
      <c r="U452" s="0" t="n"/>
      <c r="V452" s="0" t="n"/>
      <c r="W452" s="0" t="n"/>
      <c r="X452" s="42" t="n"/>
      <c r="Y452" s="42" t="n"/>
      <c r="Z452" s="42" t="n"/>
    </row>
    <row r="453" ht="23" customFormat="1" customHeight="1" s="204">
      <c r="A453" s="255">
        <f>IF(B453="","",COUNTA($B$5:B453))</f>
        <v/>
      </c>
      <c r="B453" s="294" t="n"/>
      <c r="C453" s="247" t="n"/>
      <c r="D453" s="248" t="n"/>
      <c r="E453" s="295" t="n"/>
      <c r="F453" s="296" t="n"/>
      <c r="G453" s="296" t="n"/>
      <c r="H453" s="297">
        <f>IFERROR(VLOOKUP($C453,$C$5:$H$18,6,0)+SUMIF($C$19:$C453,$C453,$F$19:$F453)-SUMIF($C$19:$C453,$C453,$G$19:$G453),"")</f>
        <v/>
      </c>
      <c r="I453" s="296" t="n"/>
      <c r="J453" s="252" t="n"/>
      <c r="K453" s="252" t="n"/>
      <c r="L453" s="298" t="n"/>
      <c r="M453" s="254">
        <f>IF($B453="","",--TEXT($B453,"yyyymm"))</f>
        <v/>
      </c>
      <c r="N453" s="0" t="n"/>
      <c r="O453" s="0" t="n"/>
      <c r="P453" s="0" t="n"/>
      <c r="Q453" s="0" t="n"/>
      <c r="R453" s="0" t="n"/>
      <c r="S453" s="0" t="n"/>
      <c r="T453" s="0" t="n"/>
      <c r="U453" s="0" t="n"/>
      <c r="V453" s="0" t="n"/>
      <c r="W453" s="0" t="n"/>
      <c r="X453" s="42" t="n"/>
      <c r="Y453" s="42" t="n"/>
      <c r="Z453" s="42" t="n"/>
    </row>
    <row r="454" ht="23" customFormat="1" customHeight="1" s="204">
      <c r="A454" s="255">
        <f>IF(B454="","",COUNTA($B$5:B454))</f>
        <v/>
      </c>
      <c r="B454" s="294" t="n"/>
      <c r="C454" s="247" t="n"/>
      <c r="D454" s="248" t="n"/>
      <c r="E454" s="295" t="n"/>
      <c r="F454" s="296" t="n"/>
      <c r="G454" s="296" t="n"/>
      <c r="H454" s="297">
        <f>IFERROR(VLOOKUP($C454,$C$5:$H$18,6,0)+SUMIF($C$19:$C454,$C454,$F$19:$F454)-SUMIF($C$19:$C454,$C454,$G$19:$G454),"")</f>
        <v/>
      </c>
      <c r="I454" s="296" t="n"/>
      <c r="J454" s="252" t="n"/>
      <c r="K454" s="252" t="n"/>
      <c r="L454" s="298" t="n"/>
      <c r="M454" s="254">
        <f>IF($B454="","",--TEXT($B454,"yyyymm"))</f>
        <v/>
      </c>
      <c r="N454" s="0" t="n"/>
      <c r="O454" s="0" t="n"/>
      <c r="P454" s="0" t="n"/>
      <c r="Q454" s="0" t="n"/>
      <c r="R454" s="0" t="n"/>
      <c r="S454" s="0" t="n"/>
      <c r="T454" s="0" t="n"/>
      <c r="U454" s="0" t="n"/>
      <c r="V454" s="0" t="n"/>
      <c r="W454" s="0" t="n"/>
      <c r="X454" s="42" t="n"/>
      <c r="Y454" s="42" t="n"/>
      <c r="Z454" s="42" t="n"/>
    </row>
    <row r="455" ht="23" customFormat="1" customHeight="1" s="204">
      <c r="A455" s="255">
        <f>IF(B455="","",COUNTA($B$5:B455))</f>
        <v/>
      </c>
      <c r="B455" s="294" t="n"/>
      <c r="C455" s="247" t="n"/>
      <c r="D455" s="248" t="n"/>
      <c r="E455" s="295" t="n"/>
      <c r="F455" s="296" t="n"/>
      <c r="G455" s="296" t="n"/>
      <c r="H455" s="297">
        <f>IFERROR(VLOOKUP($C455,$C$5:$H$18,6,0)+SUMIF($C$19:$C455,$C455,$F$19:$F455)-SUMIF($C$19:$C455,$C455,$G$19:$G455),"")</f>
        <v/>
      </c>
      <c r="I455" s="296" t="n"/>
      <c r="J455" s="252" t="n"/>
      <c r="K455" s="252" t="n"/>
      <c r="L455" s="298" t="n"/>
      <c r="M455" s="254">
        <f>IF($B455="","",--TEXT($B455,"yyyymm"))</f>
        <v/>
      </c>
      <c r="N455" s="0" t="n"/>
      <c r="O455" s="0" t="n"/>
      <c r="P455" s="0" t="n"/>
      <c r="Q455" s="0" t="n"/>
      <c r="R455" s="0" t="n"/>
      <c r="S455" s="0" t="n"/>
      <c r="T455" s="0" t="n"/>
      <c r="U455" s="0" t="n"/>
      <c r="V455" s="0" t="n"/>
      <c r="W455" s="0" t="n"/>
      <c r="X455" s="42" t="n"/>
      <c r="Y455" s="42" t="n"/>
      <c r="Z455" s="42" t="n"/>
    </row>
    <row r="456" ht="23" customFormat="1" customHeight="1" s="204">
      <c r="A456" s="255">
        <f>IF(B456="","",COUNTA($B$5:B456))</f>
        <v/>
      </c>
      <c r="B456" s="294" t="n"/>
      <c r="C456" s="247" t="n"/>
      <c r="D456" s="248" t="n"/>
      <c r="E456" s="295" t="n"/>
      <c r="F456" s="296" t="n"/>
      <c r="G456" s="296" t="n"/>
      <c r="H456" s="297">
        <f>IFERROR(VLOOKUP($C456,$C$5:$H$18,6,0)+SUMIF($C$19:$C456,$C456,$F$19:$F456)-SUMIF($C$19:$C456,$C456,$G$19:$G456),"")</f>
        <v/>
      </c>
      <c r="I456" s="296" t="n"/>
      <c r="J456" s="252" t="n"/>
      <c r="K456" s="252" t="n"/>
      <c r="L456" s="298" t="n"/>
      <c r="M456" s="254">
        <f>IF($B456="","",--TEXT($B456,"yyyymm"))</f>
        <v/>
      </c>
      <c r="N456" s="0" t="n"/>
      <c r="O456" s="0" t="n"/>
      <c r="P456" s="0" t="n"/>
      <c r="Q456" s="0" t="n"/>
      <c r="R456" s="0" t="n"/>
      <c r="S456" s="0" t="n"/>
      <c r="T456" s="0" t="n"/>
      <c r="U456" s="0" t="n"/>
      <c r="V456" s="0" t="n"/>
      <c r="W456" s="0" t="n"/>
      <c r="X456" s="42" t="n"/>
      <c r="Y456" s="42" t="n"/>
      <c r="Z456" s="42" t="n"/>
    </row>
    <row r="457" ht="23" customFormat="1" customHeight="1" s="204">
      <c r="A457" s="255">
        <f>IF(B457="","",COUNTA($B$5:B457))</f>
        <v/>
      </c>
      <c r="B457" s="294" t="n"/>
      <c r="C457" s="247" t="n"/>
      <c r="D457" s="248" t="n"/>
      <c r="E457" s="295" t="n"/>
      <c r="F457" s="296" t="n"/>
      <c r="G457" s="296" t="n"/>
      <c r="H457" s="297">
        <f>IFERROR(VLOOKUP($C457,$C$5:$H$18,6,0)+SUMIF($C$19:$C457,$C457,$F$19:$F457)-SUMIF($C$19:$C457,$C457,$G$19:$G457),"")</f>
        <v/>
      </c>
      <c r="I457" s="296" t="n"/>
      <c r="J457" s="252" t="n"/>
      <c r="K457" s="252" t="n"/>
      <c r="L457" s="298" t="n"/>
      <c r="M457" s="254">
        <f>IF($B457="","",--TEXT($B457,"yyyymm"))</f>
        <v/>
      </c>
      <c r="N457" s="0" t="n"/>
      <c r="O457" s="0" t="n"/>
      <c r="P457" s="0" t="n"/>
      <c r="Q457" s="0" t="n"/>
      <c r="R457" s="0" t="n"/>
      <c r="S457" s="0" t="n"/>
      <c r="T457" s="0" t="n"/>
      <c r="U457" s="0" t="n"/>
      <c r="V457" s="0" t="n"/>
      <c r="W457" s="0" t="n"/>
      <c r="X457" s="42" t="n"/>
      <c r="Y457" s="42" t="n"/>
      <c r="Z457" s="42" t="n"/>
    </row>
    <row r="458" ht="23" customFormat="1" customHeight="1" s="204">
      <c r="A458" s="255">
        <f>IF(B458="","",COUNTA($B$5:B458))</f>
        <v/>
      </c>
      <c r="B458" s="294" t="n"/>
      <c r="C458" s="247" t="n"/>
      <c r="D458" s="248" t="n"/>
      <c r="E458" s="295" t="n"/>
      <c r="F458" s="296" t="n"/>
      <c r="G458" s="296" t="n"/>
      <c r="H458" s="297">
        <f>IFERROR(VLOOKUP($C458,$C$5:$H$18,6,0)+SUMIF($C$19:$C458,$C458,$F$19:$F458)-SUMIF($C$19:$C458,$C458,$G$19:$G458),"")</f>
        <v/>
      </c>
      <c r="I458" s="296" t="n"/>
      <c r="J458" s="252" t="n"/>
      <c r="K458" s="252" t="n"/>
      <c r="L458" s="298" t="n"/>
      <c r="M458" s="254">
        <f>IF($B458="","",--TEXT($B458,"yyyymm"))</f>
        <v/>
      </c>
      <c r="N458" s="0" t="n"/>
      <c r="O458" s="0" t="n"/>
      <c r="P458" s="0" t="n"/>
      <c r="Q458" s="0" t="n"/>
      <c r="R458" s="0" t="n"/>
      <c r="S458" s="0" t="n"/>
      <c r="T458" s="0" t="n"/>
      <c r="U458" s="0" t="n"/>
      <c r="V458" s="0" t="n"/>
      <c r="W458" s="0" t="n"/>
      <c r="X458" s="42" t="n"/>
      <c r="Y458" s="42" t="n"/>
      <c r="Z458" s="42" t="n"/>
    </row>
    <row r="459" ht="23" customFormat="1" customHeight="1" s="204">
      <c r="A459" s="255">
        <f>IF(B459="","",COUNTA($B$5:B459))</f>
        <v/>
      </c>
      <c r="B459" s="294" t="n"/>
      <c r="C459" s="247" t="n"/>
      <c r="D459" s="248" t="n"/>
      <c r="E459" s="295" t="n"/>
      <c r="F459" s="296" t="n"/>
      <c r="G459" s="296" t="n"/>
      <c r="H459" s="297">
        <f>IFERROR(VLOOKUP($C459,$C$5:$H$18,6,0)+SUMIF($C$19:$C459,$C459,$F$19:$F459)-SUMIF($C$19:$C459,$C459,$G$19:$G459),"")</f>
        <v/>
      </c>
      <c r="I459" s="296" t="n"/>
      <c r="J459" s="252" t="n"/>
      <c r="K459" s="252" t="n"/>
      <c r="L459" s="298" t="n"/>
      <c r="M459" s="254">
        <f>IF($B459="","",--TEXT($B459,"yyyymm"))</f>
        <v/>
      </c>
      <c r="N459" s="0" t="n"/>
      <c r="O459" s="0" t="n"/>
      <c r="P459" s="0" t="n"/>
      <c r="Q459" s="0" t="n"/>
      <c r="R459" s="0" t="n"/>
      <c r="S459" s="0" t="n"/>
      <c r="T459" s="0" t="n"/>
      <c r="U459" s="0" t="n"/>
      <c r="V459" s="0" t="n"/>
      <c r="W459" s="0" t="n"/>
      <c r="X459" s="42" t="n"/>
      <c r="Y459" s="42" t="n"/>
      <c r="Z459" s="42" t="n"/>
    </row>
    <row r="460" ht="23" customFormat="1" customHeight="1" s="204">
      <c r="A460" s="255">
        <f>IF(B460="","",COUNTA($B$5:B460))</f>
        <v/>
      </c>
      <c r="B460" s="294" t="n"/>
      <c r="C460" s="247" t="n"/>
      <c r="D460" s="248" t="n"/>
      <c r="E460" s="295" t="n"/>
      <c r="F460" s="296" t="n"/>
      <c r="G460" s="296" t="n"/>
      <c r="H460" s="297">
        <f>IFERROR(VLOOKUP($C460,$C$5:$H$18,6,0)+SUMIF($C$19:$C460,$C460,$F$19:$F460)-SUMIF($C$19:$C460,$C460,$G$19:$G460),"")</f>
        <v/>
      </c>
      <c r="I460" s="296" t="n"/>
      <c r="J460" s="252" t="n"/>
      <c r="K460" s="252" t="n"/>
      <c r="L460" s="298" t="n"/>
      <c r="M460" s="254">
        <f>IF($B460="","",--TEXT($B460,"yyyymm"))</f>
        <v/>
      </c>
      <c r="N460" s="0" t="n"/>
      <c r="O460" s="0" t="n"/>
      <c r="P460" s="0" t="n"/>
      <c r="Q460" s="0" t="n"/>
      <c r="R460" s="0" t="n"/>
      <c r="S460" s="0" t="n"/>
      <c r="T460" s="0" t="n"/>
      <c r="U460" s="0" t="n"/>
      <c r="V460" s="0" t="n"/>
      <c r="W460" s="0" t="n"/>
      <c r="X460" s="42" t="n"/>
      <c r="Y460" s="42" t="n"/>
      <c r="Z460" s="42" t="n"/>
    </row>
    <row r="461" ht="23" customFormat="1" customHeight="1" s="204">
      <c r="A461" s="255">
        <f>IF(B461="","",COUNTA($B$5:B461))</f>
        <v/>
      </c>
      <c r="B461" s="294" t="n"/>
      <c r="C461" s="247" t="n"/>
      <c r="D461" s="248" t="n"/>
      <c r="E461" s="295" t="n"/>
      <c r="F461" s="296" t="n"/>
      <c r="G461" s="296" t="n"/>
      <c r="H461" s="297">
        <f>IFERROR(VLOOKUP($C461,$C$5:$H$18,6,0)+SUMIF($C$19:$C461,$C461,$F$19:$F461)-SUMIF($C$19:$C461,$C461,$G$19:$G461),"")</f>
        <v/>
      </c>
      <c r="I461" s="296" t="n"/>
      <c r="J461" s="252" t="n"/>
      <c r="K461" s="252" t="n"/>
      <c r="L461" s="298" t="n"/>
      <c r="M461" s="254">
        <f>IF($B461="","",--TEXT($B461,"yyyymm"))</f>
        <v/>
      </c>
      <c r="N461" s="0" t="n"/>
      <c r="O461" s="0" t="n"/>
      <c r="P461" s="0" t="n"/>
      <c r="Q461" s="0" t="n"/>
      <c r="R461" s="0" t="n"/>
      <c r="S461" s="0" t="n"/>
      <c r="T461" s="0" t="n"/>
      <c r="U461" s="0" t="n"/>
      <c r="V461" s="0" t="n"/>
      <c r="W461" s="0" t="n"/>
      <c r="X461" s="42" t="n"/>
      <c r="Y461" s="42" t="n"/>
      <c r="Z461" s="42" t="n"/>
    </row>
    <row r="462" ht="23" customFormat="1" customHeight="1" s="204">
      <c r="A462" s="255">
        <f>IF(B462="","",COUNTA($B$5:B462))</f>
        <v/>
      </c>
      <c r="B462" s="294" t="n"/>
      <c r="C462" s="247" t="n"/>
      <c r="D462" s="248" t="n"/>
      <c r="E462" s="295" t="n"/>
      <c r="F462" s="296" t="n"/>
      <c r="G462" s="296" t="n"/>
      <c r="H462" s="297">
        <f>IFERROR(VLOOKUP($C462,$C$5:$H$18,6,0)+SUMIF($C$19:$C462,$C462,$F$19:$F462)-SUMIF($C$19:$C462,$C462,$G$19:$G462),"")</f>
        <v/>
      </c>
      <c r="I462" s="296" t="n"/>
      <c r="J462" s="252" t="n"/>
      <c r="K462" s="252" t="n"/>
      <c r="L462" s="298" t="n"/>
      <c r="M462" s="254">
        <f>IF($B462="","",--TEXT($B462,"yyyymm"))</f>
        <v/>
      </c>
      <c r="N462" s="0" t="n"/>
      <c r="O462" s="0" t="n"/>
      <c r="P462" s="0" t="n"/>
      <c r="Q462" s="0" t="n"/>
      <c r="R462" s="0" t="n"/>
      <c r="S462" s="0" t="n"/>
      <c r="T462" s="0" t="n"/>
      <c r="U462" s="0" t="n"/>
      <c r="V462" s="0" t="n"/>
      <c r="W462" s="0" t="n"/>
      <c r="X462" s="42" t="n"/>
      <c r="Y462" s="42" t="n"/>
      <c r="Z462" s="42" t="n"/>
    </row>
    <row r="463" ht="23" customFormat="1" customHeight="1" s="204">
      <c r="A463" s="255">
        <f>IF(B463="","",COUNTA($B$5:B463))</f>
        <v/>
      </c>
      <c r="B463" s="294" t="n"/>
      <c r="C463" s="247" t="n"/>
      <c r="D463" s="248" t="n"/>
      <c r="E463" s="295" t="n"/>
      <c r="F463" s="296" t="n"/>
      <c r="G463" s="296" t="n"/>
      <c r="H463" s="297">
        <f>IFERROR(VLOOKUP($C463,$C$5:$H$18,6,0)+SUMIF($C$19:$C463,$C463,$F$19:$F463)-SUMIF($C$19:$C463,$C463,$G$19:$G463),"")</f>
        <v/>
      </c>
      <c r="I463" s="296" t="n"/>
      <c r="J463" s="252" t="n"/>
      <c r="K463" s="252" t="n"/>
      <c r="L463" s="298" t="n"/>
      <c r="M463" s="254">
        <f>IF($B463="","",--TEXT($B463,"yyyymm"))</f>
        <v/>
      </c>
      <c r="N463" s="0" t="n"/>
      <c r="O463" s="0" t="n"/>
      <c r="P463" s="0" t="n"/>
      <c r="Q463" s="0" t="n"/>
      <c r="R463" s="0" t="n"/>
      <c r="S463" s="0" t="n"/>
      <c r="T463" s="0" t="n"/>
      <c r="U463" s="0" t="n"/>
      <c r="V463" s="0" t="n"/>
      <c r="W463" s="0" t="n"/>
      <c r="X463" s="42" t="n"/>
      <c r="Y463" s="42" t="n"/>
      <c r="Z463" s="42" t="n"/>
    </row>
    <row r="464" ht="23" customFormat="1" customHeight="1" s="204">
      <c r="A464" s="255">
        <f>IF(B464="","",COUNTA($B$5:B464))</f>
        <v/>
      </c>
      <c r="B464" s="294" t="n"/>
      <c r="C464" s="247" t="n"/>
      <c r="D464" s="248" t="n"/>
      <c r="E464" s="295" t="n"/>
      <c r="F464" s="296" t="n"/>
      <c r="G464" s="296" t="n"/>
      <c r="H464" s="297">
        <f>IFERROR(VLOOKUP($C464,$C$5:$H$18,6,0)+SUMIF($C$19:$C464,$C464,$F$19:$F464)-SUMIF($C$19:$C464,$C464,$G$19:$G464),"")</f>
        <v/>
      </c>
      <c r="I464" s="296" t="n"/>
      <c r="J464" s="252" t="n"/>
      <c r="K464" s="252" t="n"/>
      <c r="L464" s="298" t="n"/>
      <c r="M464" s="254">
        <f>IF($B464="","",--TEXT($B464,"yyyymm"))</f>
        <v/>
      </c>
      <c r="N464" s="0" t="n"/>
      <c r="O464" s="0" t="n"/>
      <c r="P464" s="0" t="n"/>
      <c r="Q464" s="0" t="n"/>
      <c r="R464" s="0" t="n"/>
      <c r="S464" s="0" t="n"/>
      <c r="T464" s="0" t="n"/>
      <c r="U464" s="0" t="n"/>
      <c r="V464" s="0" t="n"/>
      <c r="W464" s="0" t="n"/>
      <c r="X464" s="42" t="n"/>
      <c r="Y464" s="42" t="n"/>
      <c r="Z464" s="42" t="n"/>
    </row>
    <row r="465" ht="23" customFormat="1" customHeight="1" s="204">
      <c r="A465" s="255">
        <f>IF(B465="","",COUNTA($B$5:B465))</f>
        <v/>
      </c>
      <c r="B465" s="294" t="n"/>
      <c r="C465" s="247" t="n"/>
      <c r="D465" s="248" t="n"/>
      <c r="E465" s="295" t="n"/>
      <c r="F465" s="296" t="n"/>
      <c r="G465" s="296" t="n"/>
      <c r="H465" s="297">
        <f>IFERROR(VLOOKUP($C465,$C$5:$H$18,6,0)+SUMIF($C$19:$C465,$C465,$F$19:$F465)-SUMIF($C$19:$C465,$C465,$G$19:$G465),"")</f>
        <v/>
      </c>
      <c r="I465" s="296" t="n"/>
      <c r="J465" s="252" t="n"/>
      <c r="K465" s="252" t="n"/>
      <c r="L465" s="298" t="n"/>
      <c r="M465" s="254">
        <f>IF($B465="","",--TEXT($B465,"yyyymm"))</f>
        <v/>
      </c>
      <c r="N465" s="0" t="n"/>
      <c r="O465" s="0" t="n"/>
      <c r="P465" s="0" t="n"/>
      <c r="Q465" s="0" t="n"/>
      <c r="R465" s="0" t="n"/>
      <c r="S465" s="0" t="n"/>
      <c r="T465" s="0" t="n"/>
      <c r="U465" s="0" t="n"/>
      <c r="V465" s="0" t="n"/>
      <c r="W465" s="0" t="n"/>
      <c r="X465" s="42" t="n"/>
      <c r="Y465" s="42" t="n"/>
      <c r="Z465" s="42" t="n"/>
    </row>
    <row r="466" ht="23" customFormat="1" customHeight="1" s="204">
      <c r="A466" s="255">
        <f>IF(B466="","",COUNTA($B$5:B466))</f>
        <v/>
      </c>
      <c r="B466" s="294" t="n"/>
      <c r="C466" s="247" t="n"/>
      <c r="D466" s="248" t="n"/>
      <c r="E466" s="295" t="n"/>
      <c r="F466" s="296" t="n"/>
      <c r="G466" s="296" t="n"/>
      <c r="H466" s="297">
        <f>IFERROR(VLOOKUP($C466,$C$5:$H$18,6,0)+SUMIF($C$19:$C466,$C466,$F$19:$F466)-SUMIF($C$19:$C466,$C466,$G$19:$G466),"")</f>
        <v/>
      </c>
      <c r="I466" s="296" t="n"/>
      <c r="J466" s="252" t="n"/>
      <c r="K466" s="252" t="n"/>
      <c r="L466" s="298" t="n"/>
      <c r="M466" s="254">
        <f>IF($B466="","",--TEXT($B466,"yyyymm"))</f>
        <v/>
      </c>
      <c r="N466" s="0" t="n"/>
      <c r="O466" s="0" t="n"/>
      <c r="P466" s="0" t="n"/>
      <c r="Q466" s="0" t="n"/>
      <c r="R466" s="0" t="n"/>
      <c r="S466" s="0" t="n"/>
      <c r="T466" s="0" t="n"/>
      <c r="U466" s="0" t="n"/>
      <c r="V466" s="0" t="n"/>
      <c r="W466" s="0" t="n"/>
      <c r="X466" s="42" t="n"/>
      <c r="Y466" s="42" t="n"/>
      <c r="Z466" s="42" t="n"/>
    </row>
    <row r="467" ht="23" customFormat="1" customHeight="1" s="204">
      <c r="A467" s="255">
        <f>IF(B467="","",COUNTA($B$5:B467))</f>
        <v/>
      </c>
      <c r="B467" s="294" t="n"/>
      <c r="C467" s="247" t="n"/>
      <c r="D467" s="248" t="n"/>
      <c r="E467" s="295" t="n"/>
      <c r="F467" s="296" t="n"/>
      <c r="G467" s="296" t="n"/>
      <c r="H467" s="297">
        <f>IFERROR(VLOOKUP($C467,$C$5:$H$18,6,0)+SUMIF($C$19:$C467,$C467,$F$19:$F467)-SUMIF($C$19:$C467,$C467,$G$19:$G467),"")</f>
        <v/>
      </c>
      <c r="I467" s="296" t="n"/>
      <c r="J467" s="252" t="n"/>
      <c r="K467" s="252" t="n"/>
      <c r="L467" s="298" t="n"/>
      <c r="M467" s="254">
        <f>IF($B467="","",--TEXT($B467,"yyyymm"))</f>
        <v/>
      </c>
      <c r="N467" s="0" t="n"/>
      <c r="O467" s="0" t="n"/>
      <c r="P467" s="0" t="n"/>
      <c r="Q467" s="0" t="n"/>
      <c r="R467" s="0" t="n"/>
      <c r="S467" s="0" t="n"/>
      <c r="T467" s="0" t="n"/>
      <c r="U467" s="0" t="n"/>
      <c r="V467" s="0" t="n"/>
      <c r="W467" s="0" t="n"/>
      <c r="X467" s="42" t="n"/>
      <c r="Y467" s="42" t="n"/>
      <c r="Z467" s="42" t="n"/>
    </row>
    <row r="468" ht="23" customFormat="1" customHeight="1" s="204">
      <c r="A468" s="255">
        <f>IF(B468="","",COUNTA($B$5:B468))</f>
        <v/>
      </c>
      <c r="B468" s="294" t="n"/>
      <c r="C468" s="247" t="n"/>
      <c r="D468" s="248" t="n"/>
      <c r="E468" s="295" t="n"/>
      <c r="F468" s="296" t="n"/>
      <c r="G468" s="296" t="n"/>
      <c r="H468" s="297">
        <f>IFERROR(VLOOKUP($C468,$C$5:$H$18,6,0)+SUMIF($C$19:$C468,$C468,$F$19:$F468)-SUMIF($C$19:$C468,$C468,$G$19:$G468),"")</f>
        <v/>
      </c>
      <c r="I468" s="296" t="n"/>
      <c r="J468" s="252" t="n"/>
      <c r="K468" s="252" t="n"/>
      <c r="L468" s="298" t="n"/>
      <c r="M468" s="254">
        <f>IF($B468="","",--TEXT($B468,"yyyymm"))</f>
        <v/>
      </c>
      <c r="N468" s="0" t="n"/>
      <c r="O468" s="0" t="n"/>
      <c r="P468" s="0" t="n"/>
      <c r="Q468" s="0" t="n"/>
      <c r="R468" s="0" t="n"/>
      <c r="S468" s="0" t="n"/>
      <c r="T468" s="0" t="n"/>
      <c r="U468" s="0" t="n"/>
      <c r="V468" s="0" t="n"/>
      <c r="W468" s="0" t="n"/>
      <c r="X468" s="42" t="n"/>
      <c r="Y468" s="42" t="n"/>
      <c r="Z468" s="42" t="n"/>
    </row>
    <row r="469" ht="23" customFormat="1" customHeight="1" s="204">
      <c r="A469" s="255">
        <f>IF(B469="","",COUNTA($B$5:B469))</f>
        <v/>
      </c>
      <c r="B469" s="294" t="n"/>
      <c r="C469" s="247" t="n"/>
      <c r="D469" s="248" t="n"/>
      <c r="E469" s="295" t="n"/>
      <c r="F469" s="296" t="n"/>
      <c r="G469" s="296" t="n"/>
      <c r="H469" s="297">
        <f>IFERROR(VLOOKUP($C469,$C$5:$H$18,6,0)+SUMIF($C$19:$C469,$C469,$F$19:$F469)-SUMIF($C$19:$C469,$C469,$G$19:$G469),"")</f>
        <v/>
      </c>
      <c r="I469" s="296" t="n"/>
      <c r="J469" s="252" t="n"/>
      <c r="K469" s="252" t="n"/>
      <c r="L469" s="298" t="n"/>
      <c r="M469" s="254">
        <f>IF($B469="","",--TEXT($B469,"yyyymm"))</f>
        <v/>
      </c>
      <c r="N469" s="0" t="n"/>
      <c r="O469" s="0" t="n"/>
      <c r="P469" s="0" t="n"/>
      <c r="Q469" s="0" t="n"/>
      <c r="R469" s="0" t="n"/>
      <c r="S469" s="0" t="n"/>
      <c r="T469" s="0" t="n"/>
      <c r="U469" s="0" t="n"/>
      <c r="V469" s="0" t="n"/>
      <c r="W469" s="0" t="n"/>
      <c r="X469" s="42" t="n"/>
      <c r="Y469" s="42" t="n"/>
      <c r="Z469" s="42" t="n"/>
    </row>
    <row r="470" ht="23" customFormat="1" customHeight="1" s="204">
      <c r="A470" s="255">
        <f>IF(B470="","",COUNTA($B$5:B470))</f>
        <v/>
      </c>
      <c r="B470" s="294" t="n"/>
      <c r="C470" s="247" t="n"/>
      <c r="D470" s="248" t="n"/>
      <c r="E470" s="295" t="n"/>
      <c r="F470" s="296" t="n"/>
      <c r="G470" s="296" t="n"/>
      <c r="H470" s="297">
        <f>IFERROR(VLOOKUP($C470,$C$5:$H$18,6,0)+SUMIF($C$19:$C470,$C470,$F$19:$F470)-SUMIF($C$19:$C470,$C470,$G$19:$G470),"")</f>
        <v/>
      </c>
      <c r="I470" s="296" t="n"/>
      <c r="J470" s="252" t="n"/>
      <c r="K470" s="252" t="n"/>
      <c r="L470" s="298" t="n"/>
      <c r="M470" s="254">
        <f>IF($B470="","",--TEXT($B470,"yyyymm"))</f>
        <v/>
      </c>
      <c r="N470" s="0" t="n"/>
      <c r="O470" s="0" t="n"/>
      <c r="P470" s="0" t="n"/>
      <c r="Q470" s="0" t="n"/>
      <c r="R470" s="0" t="n"/>
      <c r="S470" s="0" t="n"/>
      <c r="T470" s="0" t="n"/>
      <c r="U470" s="0" t="n"/>
      <c r="V470" s="0" t="n"/>
      <c r="W470" s="0" t="n"/>
      <c r="X470" s="42" t="n"/>
      <c r="Y470" s="42" t="n"/>
      <c r="Z470" s="42" t="n"/>
    </row>
    <row r="471" ht="23" customFormat="1" customHeight="1" s="204">
      <c r="A471" s="255">
        <f>IF(B471="","",COUNTA($B$5:B471))</f>
        <v/>
      </c>
      <c r="B471" s="294" t="n"/>
      <c r="C471" s="247" t="n"/>
      <c r="D471" s="248" t="n"/>
      <c r="E471" s="295" t="n"/>
      <c r="F471" s="296" t="n"/>
      <c r="G471" s="296" t="n"/>
      <c r="H471" s="297">
        <f>IFERROR(VLOOKUP($C471,$C$5:$H$18,6,0)+SUMIF($C$19:$C471,$C471,$F$19:$F471)-SUMIF($C$19:$C471,$C471,$G$19:$G471),"")</f>
        <v/>
      </c>
      <c r="I471" s="296" t="n"/>
      <c r="J471" s="252" t="n"/>
      <c r="K471" s="252" t="n"/>
      <c r="L471" s="298" t="n"/>
      <c r="M471" s="254">
        <f>IF($B471="","",--TEXT($B471,"yyyymm"))</f>
        <v/>
      </c>
      <c r="N471" s="0" t="n"/>
      <c r="O471" s="0" t="n"/>
      <c r="P471" s="0" t="n"/>
      <c r="Q471" s="0" t="n"/>
      <c r="R471" s="0" t="n"/>
      <c r="S471" s="0" t="n"/>
      <c r="T471" s="0" t="n"/>
      <c r="U471" s="0" t="n"/>
      <c r="V471" s="0" t="n"/>
      <c r="W471" s="0" t="n"/>
      <c r="X471" s="42" t="n"/>
      <c r="Y471" s="42" t="n"/>
      <c r="Z471" s="42" t="n"/>
    </row>
    <row r="472" ht="23" customFormat="1" customHeight="1" s="204">
      <c r="A472" s="255">
        <f>IF(B472="","",COUNTA($B$5:B472))</f>
        <v/>
      </c>
      <c r="B472" s="294" t="n"/>
      <c r="C472" s="247" t="n"/>
      <c r="D472" s="248" t="n"/>
      <c r="E472" s="295" t="n"/>
      <c r="F472" s="296" t="n"/>
      <c r="G472" s="296" t="n"/>
      <c r="H472" s="297">
        <f>IFERROR(VLOOKUP($C472,$C$5:$H$18,6,0)+SUMIF($C$19:$C472,$C472,$F$19:$F472)-SUMIF($C$19:$C472,$C472,$G$19:$G472),"")</f>
        <v/>
      </c>
      <c r="I472" s="296" t="n"/>
      <c r="J472" s="252" t="n"/>
      <c r="K472" s="252" t="n"/>
      <c r="L472" s="298" t="n"/>
      <c r="M472" s="254">
        <f>IF($B472="","",--TEXT($B472,"yyyymm"))</f>
        <v/>
      </c>
      <c r="N472" s="0" t="n"/>
      <c r="O472" s="0" t="n"/>
      <c r="P472" s="0" t="n"/>
      <c r="Q472" s="0" t="n"/>
      <c r="R472" s="0" t="n"/>
      <c r="S472" s="0" t="n"/>
      <c r="T472" s="0" t="n"/>
      <c r="U472" s="0" t="n"/>
      <c r="V472" s="0" t="n"/>
      <c r="W472" s="0" t="n"/>
      <c r="X472" s="42" t="n"/>
      <c r="Y472" s="42" t="n"/>
      <c r="Z472" s="42" t="n"/>
    </row>
    <row r="473" ht="23" customFormat="1" customHeight="1" s="204">
      <c r="A473" s="255">
        <f>IF(B473="","",COUNTA($B$5:B473))</f>
        <v/>
      </c>
      <c r="B473" s="294" t="n"/>
      <c r="C473" s="247" t="n"/>
      <c r="D473" s="248" t="n"/>
      <c r="E473" s="295" t="n"/>
      <c r="F473" s="296" t="n"/>
      <c r="G473" s="296" t="n"/>
      <c r="H473" s="297">
        <f>IFERROR(VLOOKUP($C473,$C$5:$H$18,6,0)+SUMIF($C$19:$C473,$C473,$F$19:$F473)-SUMIF($C$19:$C473,$C473,$G$19:$G473),"")</f>
        <v/>
      </c>
      <c r="I473" s="296" t="n"/>
      <c r="J473" s="252" t="n"/>
      <c r="K473" s="252" t="n"/>
      <c r="L473" s="298" t="n"/>
      <c r="M473" s="254">
        <f>IF($B473="","",--TEXT($B473,"yyyymm"))</f>
        <v/>
      </c>
      <c r="N473" s="0" t="n"/>
      <c r="O473" s="0" t="n"/>
      <c r="P473" s="0" t="n"/>
      <c r="Q473" s="0" t="n"/>
      <c r="R473" s="0" t="n"/>
      <c r="S473" s="0" t="n"/>
      <c r="T473" s="0" t="n"/>
      <c r="U473" s="0" t="n"/>
      <c r="V473" s="0" t="n"/>
      <c r="W473" s="0" t="n"/>
      <c r="X473" s="42" t="n"/>
      <c r="Y473" s="42" t="n"/>
      <c r="Z473" s="42" t="n"/>
    </row>
    <row r="474" ht="23" customFormat="1" customHeight="1" s="204">
      <c r="A474" s="255">
        <f>IF(B474="","",COUNTA($B$5:B474))</f>
        <v/>
      </c>
      <c r="B474" s="294" t="n"/>
      <c r="C474" s="247" t="n"/>
      <c r="D474" s="248" t="n"/>
      <c r="E474" s="295" t="n"/>
      <c r="F474" s="296" t="n"/>
      <c r="G474" s="296" t="n"/>
      <c r="H474" s="297">
        <f>IFERROR(VLOOKUP($C474,$C$5:$H$18,6,0)+SUMIF($C$19:$C474,$C474,$F$19:$F474)-SUMIF($C$19:$C474,$C474,$G$19:$G474),"")</f>
        <v/>
      </c>
      <c r="I474" s="296" t="n"/>
      <c r="J474" s="252" t="n"/>
      <c r="K474" s="252" t="n"/>
      <c r="L474" s="298" t="n"/>
      <c r="M474" s="254">
        <f>IF($B474="","",--TEXT($B474,"yyyymm"))</f>
        <v/>
      </c>
      <c r="N474" s="0" t="n"/>
      <c r="O474" s="0" t="n"/>
      <c r="P474" s="0" t="n"/>
      <c r="Q474" s="0" t="n"/>
      <c r="R474" s="0" t="n"/>
      <c r="S474" s="0" t="n"/>
      <c r="T474" s="0" t="n"/>
      <c r="U474" s="0" t="n"/>
      <c r="V474" s="0" t="n"/>
      <c r="W474" s="0" t="n"/>
      <c r="X474" s="42" t="n"/>
      <c r="Y474" s="42" t="n"/>
      <c r="Z474" s="42" t="n"/>
    </row>
    <row r="475" ht="23" customFormat="1" customHeight="1" s="204">
      <c r="A475" s="255">
        <f>IF(B475="","",COUNTA($B$5:B475))</f>
        <v/>
      </c>
      <c r="B475" s="294" t="n"/>
      <c r="C475" s="247" t="n"/>
      <c r="D475" s="248" t="n"/>
      <c r="E475" s="295" t="n"/>
      <c r="F475" s="296" t="n"/>
      <c r="G475" s="296" t="n"/>
      <c r="H475" s="297">
        <f>IFERROR(VLOOKUP($C475,$C$5:$H$18,6,0)+SUMIF($C$19:$C475,$C475,$F$19:$F475)-SUMIF($C$19:$C475,$C475,$G$19:$G475),"")</f>
        <v/>
      </c>
      <c r="I475" s="296" t="n"/>
      <c r="J475" s="252" t="n"/>
      <c r="K475" s="252" t="n"/>
      <c r="L475" s="298" t="n"/>
      <c r="M475" s="254">
        <f>IF($B475="","",--TEXT($B475,"yyyymm"))</f>
        <v/>
      </c>
      <c r="N475" s="0" t="n"/>
      <c r="O475" s="0" t="n"/>
      <c r="P475" s="0" t="n"/>
      <c r="Q475" s="0" t="n"/>
      <c r="R475" s="0" t="n"/>
      <c r="S475" s="0" t="n"/>
      <c r="T475" s="0" t="n"/>
      <c r="U475" s="0" t="n"/>
      <c r="V475" s="0" t="n"/>
      <c r="W475" s="0" t="n"/>
      <c r="X475" s="42" t="n"/>
      <c r="Y475" s="42" t="n"/>
      <c r="Z475" s="42" t="n"/>
    </row>
    <row r="476" ht="23" customFormat="1" customHeight="1" s="204">
      <c r="A476" s="255">
        <f>IF(B476="","",COUNTA($B$5:B476))</f>
        <v/>
      </c>
      <c r="B476" s="294" t="n"/>
      <c r="C476" s="247" t="n"/>
      <c r="D476" s="248" t="n"/>
      <c r="E476" s="295" t="n"/>
      <c r="F476" s="296" t="n"/>
      <c r="G476" s="296" t="n"/>
      <c r="H476" s="297">
        <f>IFERROR(VLOOKUP($C476,$C$5:$H$18,6,0)+SUMIF($C$19:$C476,$C476,$F$19:$F476)-SUMIF($C$19:$C476,$C476,$G$19:$G476),"")</f>
        <v/>
      </c>
      <c r="I476" s="296" t="n"/>
      <c r="J476" s="252" t="n"/>
      <c r="K476" s="252" t="n"/>
      <c r="L476" s="298" t="n"/>
      <c r="M476" s="254">
        <f>IF($B476="","",--TEXT($B476,"yyyymm"))</f>
        <v/>
      </c>
      <c r="N476" s="0" t="n"/>
      <c r="O476" s="0" t="n"/>
      <c r="P476" s="0" t="n"/>
      <c r="Q476" s="0" t="n"/>
      <c r="R476" s="0" t="n"/>
      <c r="S476" s="0" t="n"/>
      <c r="T476" s="0" t="n"/>
      <c r="U476" s="0" t="n"/>
      <c r="V476" s="0" t="n"/>
      <c r="W476" s="0" t="n"/>
      <c r="X476" s="42" t="n"/>
      <c r="Y476" s="42" t="n"/>
      <c r="Z476" s="42" t="n"/>
    </row>
    <row r="477" ht="23" customFormat="1" customHeight="1" s="204">
      <c r="A477" s="255">
        <f>IF(B477="","",COUNTA($B$5:B477))</f>
        <v/>
      </c>
      <c r="B477" s="294" t="n"/>
      <c r="C477" s="247" t="n"/>
      <c r="D477" s="248" t="n"/>
      <c r="E477" s="295" t="n"/>
      <c r="F477" s="296" t="n"/>
      <c r="G477" s="296" t="n"/>
      <c r="H477" s="297">
        <f>IFERROR(VLOOKUP($C477,$C$5:$H$18,6,0)+SUMIF($C$19:$C477,$C477,$F$19:$F477)-SUMIF($C$19:$C477,$C477,$G$19:$G477),"")</f>
        <v/>
      </c>
      <c r="I477" s="296" t="n"/>
      <c r="J477" s="252" t="n"/>
      <c r="K477" s="252" t="n"/>
      <c r="L477" s="298" t="n"/>
      <c r="M477" s="254">
        <f>IF($B477="","",--TEXT($B477,"yyyymm"))</f>
        <v/>
      </c>
      <c r="N477" s="0" t="n"/>
      <c r="O477" s="0" t="n"/>
      <c r="P477" s="0" t="n"/>
      <c r="Q477" s="0" t="n"/>
      <c r="R477" s="0" t="n"/>
      <c r="S477" s="0" t="n"/>
      <c r="T477" s="0" t="n"/>
      <c r="U477" s="0" t="n"/>
      <c r="V477" s="0" t="n"/>
      <c r="W477" s="0" t="n"/>
      <c r="X477" s="42" t="n"/>
      <c r="Y477" s="42" t="n"/>
      <c r="Z477" s="42" t="n"/>
    </row>
    <row r="478" ht="23" customFormat="1" customHeight="1" s="204">
      <c r="A478" s="255">
        <f>IF(B478="","",COUNTA($B$5:B478))</f>
        <v/>
      </c>
      <c r="B478" s="294" t="n"/>
      <c r="C478" s="247" t="n"/>
      <c r="D478" s="248" t="n"/>
      <c r="E478" s="295" t="n"/>
      <c r="F478" s="296" t="n"/>
      <c r="G478" s="296" t="n"/>
      <c r="H478" s="297">
        <f>IFERROR(VLOOKUP($C478,$C$5:$H$18,6,0)+SUMIF($C$19:$C478,$C478,$F$19:$F478)-SUMIF($C$19:$C478,$C478,$G$19:$G478),"")</f>
        <v/>
      </c>
      <c r="I478" s="296" t="n"/>
      <c r="J478" s="252" t="n"/>
      <c r="K478" s="252" t="n"/>
      <c r="L478" s="298" t="n"/>
      <c r="M478" s="254">
        <f>IF($B478="","",--TEXT($B478,"yyyymm"))</f>
        <v/>
      </c>
      <c r="N478" s="0" t="n"/>
      <c r="O478" s="0" t="n"/>
      <c r="P478" s="0" t="n"/>
      <c r="Q478" s="0" t="n"/>
      <c r="R478" s="0" t="n"/>
      <c r="S478" s="0" t="n"/>
      <c r="T478" s="0" t="n"/>
      <c r="U478" s="0" t="n"/>
      <c r="V478" s="0" t="n"/>
      <c r="W478" s="0" t="n"/>
      <c r="X478" s="42" t="n"/>
      <c r="Y478" s="42" t="n"/>
      <c r="Z478" s="42" t="n"/>
    </row>
    <row r="479" ht="23" customFormat="1" customHeight="1" s="204">
      <c r="A479" s="255">
        <f>IF(B479="","",COUNTA($B$5:B479))</f>
        <v/>
      </c>
      <c r="B479" s="294" t="n"/>
      <c r="C479" s="247" t="n"/>
      <c r="D479" s="248" t="n"/>
      <c r="E479" s="295" t="n"/>
      <c r="F479" s="296" t="n"/>
      <c r="G479" s="296" t="n"/>
      <c r="H479" s="297">
        <f>IFERROR(VLOOKUP($C479,$C$5:$H$18,6,0)+SUMIF($C$19:$C479,$C479,$F$19:$F479)-SUMIF($C$19:$C479,$C479,$G$19:$G479),"")</f>
        <v/>
      </c>
      <c r="I479" s="296" t="n"/>
      <c r="J479" s="252" t="n"/>
      <c r="K479" s="252" t="n"/>
      <c r="L479" s="298" t="n"/>
      <c r="M479" s="254">
        <f>IF($B479="","",--TEXT($B479,"yyyymm"))</f>
        <v/>
      </c>
      <c r="N479" s="0" t="n"/>
      <c r="O479" s="0" t="n"/>
      <c r="P479" s="0" t="n"/>
      <c r="Q479" s="0" t="n"/>
      <c r="R479" s="0" t="n"/>
      <c r="S479" s="0" t="n"/>
      <c r="T479" s="0" t="n"/>
      <c r="U479" s="0" t="n"/>
      <c r="V479" s="0" t="n"/>
      <c r="W479" s="0" t="n"/>
      <c r="X479" s="42" t="n"/>
      <c r="Y479" s="42" t="n"/>
      <c r="Z479" s="42" t="n"/>
    </row>
    <row r="480" ht="23" customFormat="1" customHeight="1" s="204">
      <c r="A480" s="255">
        <f>IF(B480="","",COUNTA($B$5:B480))</f>
        <v/>
      </c>
      <c r="B480" s="294" t="n"/>
      <c r="C480" s="247" t="n"/>
      <c r="D480" s="248" t="n"/>
      <c r="E480" s="295" t="n"/>
      <c r="F480" s="296" t="n"/>
      <c r="G480" s="296" t="n"/>
      <c r="H480" s="297">
        <f>IFERROR(VLOOKUP($C480,$C$5:$H$18,6,0)+SUMIF($C$19:$C480,$C480,$F$19:$F480)-SUMIF($C$19:$C480,$C480,$G$19:$G480),"")</f>
        <v/>
      </c>
      <c r="I480" s="296" t="n"/>
      <c r="J480" s="252" t="n"/>
      <c r="K480" s="252" t="n"/>
      <c r="L480" s="298" t="n"/>
      <c r="M480" s="254">
        <f>IF($B480="","",--TEXT($B480,"yyyymm"))</f>
        <v/>
      </c>
      <c r="N480" s="0" t="n"/>
      <c r="O480" s="0" t="n"/>
      <c r="P480" s="0" t="n"/>
      <c r="Q480" s="0" t="n"/>
      <c r="R480" s="0" t="n"/>
      <c r="S480" s="0" t="n"/>
      <c r="T480" s="0" t="n"/>
      <c r="U480" s="0" t="n"/>
      <c r="V480" s="0" t="n"/>
      <c r="W480" s="0" t="n"/>
      <c r="X480" s="42" t="n"/>
      <c r="Y480" s="42" t="n"/>
      <c r="Z480" s="42" t="n"/>
    </row>
    <row r="481" ht="23" customFormat="1" customHeight="1" s="204">
      <c r="A481" s="255">
        <f>IF(B481="","",COUNTA($B$5:B481))</f>
        <v/>
      </c>
      <c r="B481" s="294" t="n"/>
      <c r="C481" s="247" t="n"/>
      <c r="D481" s="248" t="n"/>
      <c r="E481" s="295" t="n"/>
      <c r="F481" s="296" t="n"/>
      <c r="G481" s="296" t="n"/>
      <c r="H481" s="297">
        <f>IFERROR(VLOOKUP($C481,$C$5:$H$18,6,0)+SUMIF($C$19:$C481,$C481,$F$19:$F481)-SUMIF($C$19:$C481,$C481,$G$19:$G481),"")</f>
        <v/>
      </c>
      <c r="I481" s="296" t="n"/>
      <c r="J481" s="252" t="n"/>
      <c r="K481" s="252" t="n"/>
      <c r="L481" s="298" t="n"/>
      <c r="M481" s="254">
        <f>IF($B481="","",--TEXT($B481,"yyyymm"))</f>
        <v/>
      </c>
      <c r="N481" s="0" t="n"/>
      <c r="O481" s="0" t="n"/>
      <c r="P481" s="0" t="n"/>
      <c r="Q481" s="0" t="n"/>
      <c r="R481" s="0" t="n"/>
      <c r="S481" s="0" t="n"/>
      <c r="T481" s="0" t="n"/>
      <c r="U481" s="0" t="n"/>
      <c r="V481" s="0" t="n"/>
      <c r="W481" s="0" t="n"/>
      <c r="X481" s="42" t="n"/>
      <c r="Y481" s="42" t="n"/>
      <c r="Z481" s="42" t="n"/>
    </row>
    <row r="482" ht="23" customFormat="1" customHeight="1" s="204">
      <c r="A482" s="255">
        <f>IF(B482="","",COUNTA($B$5:B482))</f>
        <v/>
      </c>
      <c r="B482" s="294" t="n"/>
      <c r="C482" s="247" t="n"/>
      <c r="D482" s="248" t="n"/>
      <c r="E482" s="295" t="n"/>
      <c r="F482" s="296" t="n"/>
      <c r="G482" s="296" t="n"/>
      <c r="H482" s="297">
        <f>IFERROR(VLOOKUP($C482,$C$5:$H$18,6,0)+SUMIF($C$19:$C482,$C482,$F$19:$F482)-SUMIF($C$19:$C482,$C482,$G$19:$G482),"")</f>
        <v/>
      </c>
      <c r="I482" s="296" t="n"/>
      <c r="J482" s="252" t="n"/>
      <c r="K482" s="252" t="n"/>
      <c r="L482" s="298" t="n"/>
      <c r="M482" s="254">
        <f>IF($B482="","",--TEXT($B482,"yyyymm"))</f>
        <v/>
      </c>
      <c r="N482" s="0" t="n"/>
      <c r="O482" s="0" t="n"/>
      <c r="P482" s="0" t="n"/>
      <c r="Q482" s="0" t="n"/>
      <c r="R482" s="0" t="n"/>
      <c r="S482" s="0" t="n"/>
      <c r="T482" s="0" t="n"/>
      <c r="U482" s="0" t="n"/>
      <c r="V482" s="0" t="n"/>
      <c r="W482" s="0" t="n"/>
      <c r="X482" s="42" t="n"/>
      <c r="Y482" s="42" t="n"/>
      <c r="Z482" s="42" t="n"/>
    </row>
    <row r="483" ht="23" customFormat="1" customHeight="1" s="204">
      <c r="A483" s="255">
        <f>IF(B483="","",COUNTA($B$5:B483))</f>
        <v/>
      </c>
      <c r="B483" s="294" t="n"/>
      <c r="C483" s="247" t="n"/>
      <c r="D483" s="248" t="n"/>
      <c r="E483" s="295" t="n"/>
      <c r="F483" s="296" t="n"/>
      <c r="G483" s="296" t="n"/>
      <c r="H483" s="297">
        <f>IFERROR(VLOOKUP($C483,$C$5:$H$18,6,0)+SUMIF($C$19:$C483,$C483,$F$19:$F483)-SUMIF($C$19:$C483,$C483,$G$19:$G483),"")</f>
        <v/>
      </c>
      <c r="I483" s="296" t="n"/>
      <c r="J483" s="252" t="n"/>
      <c r="K483" s="252" t="n"/>
      <c r="L483" s="298" t="n"/>
      <c r="M483" s="254">
        <f>IF($B483="","",--TEXT($B483,"yyyymm"))</f>
        <v/>
      </c>
      <c r="N483" s="0" t="n"/>
      <c r="O483" s="0" t="n"/>
      <c r="P483" s="0" t="n"/>
      <c r="Q483" s="0" t="n"/>
      <c r="R483" s="0" t="n"/>
      <c r="S483" s="0" t="n"/>
      <c r="T483" s="0" t="n"/>
      <c r="U483" s="0" t="n"/>
      <c r="V483" s="0" t="n"/>
      <c r="W483" s="0" t="n"/>
      <c r="X483" s="42" t="n"/>
      <c r="Y483" s="42" t="n"/>
      <c r="Z483" s="42" t="n"/>
    </row>
    <row r="484" ht="23" customFormat="1" customHeight="1" s="204">
      <c r="A484" s="255">
        <f>IF(B484="","",COUNTA($B$5:B484))</f>
        <v/>
      </c>
      <c r="B484" s="294" t="n"/>
      <c r="C484" s="247" t="n"/>
      <c r="D484" s="248" t="n"/>
      <c r="E484" s="295" t="n"/>
      <c r="F484" s="296" t="n"/>
      <c r="G484" s="296" t="n"/>
      <c r="H484" s="297">
        <f>IFERROR(VLOOKUP($C484,$C$5:$H$18,6,0)+SUMIF($C$19:$C484,$C484,$F$19:$F484)-SUMIF($C$19:$C484,$C484,$G$19:$G484),"")</f>
        <v/>
      </c>
      <c r="I484" s="296" t="n"/>
      <c r="J484" s="252" t="n"/>
      <c r="K484" s="252" t="n"/>
      <c r="L484" s="298" t="n"/>
      <c r="M484" s="254">
        <f>IF($B484="","",--TEXT($B484,"yyyymm"))</f>
        <v/>
      </c>
      <c r="N484" s="0" t="n"/>
      <c r="O484" s="0" t="n"/>
      <c r="P484" s="0" t="n"/>
      <c r="Q484" s="0" t="n"/>
      <c r="R484" s="0" t="n"/>
      <c r="S484" s="0" t="n"/>
      <c r="T484" s="0" t="n"/>
      <c r="U484" s="0" t="n"/>
      <c r="V484" s="0" t="n"/>
      <c r="W484" s="0" t="n"/>
      <c r="X484" s="42" t="n"/>
      <c r="Y484" s="42" t="n"/>
      <c r="Z484" s="42" t="n"/>
    </row>
    <row r="485" ht="23" customFormat="1" customHeight="1" s="204">
      <c r="A485" s="255">
        <f>IF(B485="","",COUNTA($B$5:B485))</f>
        <v/>
      </c>
      <c r="B485" s="294" t="n"/>
      <c r="C485" s="247" t="n"/>
      <c r="D485" s="248" t="n"/>
      <c r="E485" s="295" t="n"/>
      <c r="F485" s="296" t="n"/>
      <c r="G485" s="296" t="n"/>
      <c r="H485" s="297">
        <f>IFERROR(VLOOKUP($C485,$C$5:$H$18,6,0)+SUMIF($C$19:$C485,$C485,$F$19:$F485)-SUMIF($C$19:$C485,$C485,$G$19:$G485),"")</f>
        <v/>
      </c>
      <c r="I485" s="296" t="n"/>
      <c r="J485" s="252" t="n"/>
      <c r="K485" s="252" t="n"/>
      <c r="L485" s="298" t="n"/>
      <c r="M485" s="254">
        <f>IF($B485="","",--TEXT($B485,"yyyymm"))</f>
        <v/>
      </c>
      <c r="N485" s="0" t="n"/>
      <c r="O485" s="0" t="n"/>
      <c r="P485" s="0" t="n"/>
      <c r="Q485" s="0" t="n"/>
      <c r="R485" s="0" t="n"/>
      <c r="S485" s="0" t="n"/>
      <c r="T485" s="0" t="n"/>
      <c r="U485" s="0" t="n"/>
      <c r="V485" s="0" t="n"/>
      <c r="W485" s="0" t="n"/>
      <c r="X485" s="42" t="n"/>
      <c r="Y485" s="42" t="n"/>
      <c r="Z485" s="42" t="n"/>
    </row>
    <row r="486" ht="23" customFormat="1" customHeight="1" s="204">
      <c r="A486" s="255">
        <f>IF(B486="","",COUNTA($B$5:B486))</f>
        <v/>
      </c>
      <c r="B486" s="294" t="n"/>
      <c r="C486" s="247" t="n"/>
      <c r="D486" s="248" t="n"/>
      <c r="E486" s="295" t="n"/>
      <c r="F486" s="296" t="n"/>
      <c r="G486" s="296" t="n"/>
      <c r="H486" s="297">
        <f>IFERROR(VLOOKUP($C486,$C$5:$H$18,6,0)+SUMIF($C$19:$C486,$C486,$F$19:$F486)-SUMIF($C$19:$C486,$C486,$G$19:$G486),"")</f>
        <v/>
      </c>
      <c r="I486" s="296" t="n"/>
      <c r="J486" s="252" t="n"/>
      <c r="K486" s="252" t="n"/>
      <c r="L486" s="298" t="n"/>
      <c r="M486" s="254">
        <f>IF($B486="","",--TEXT($B486,"yyyymm"))</f>
        <v/>
      </c>
      <c r="N486" s="0" t="n"/>
      <c r="O486" s="0" t="n"/>
      <c r="P486" s="0" t="n"/>
      <c r="Q486" s="0" t="n"/>
      <c r="R486" s="0" t="n"/>
      <c r="S486" s="0" t="n"/>
      <c r="T486" s="0" t="n"/>
      <c r="U486" s="0" t="n"/>
      <c r="V486" s="0" t="n"/>
      <c r="W486" s="0" t="n"/>
      <c r="X486" s="42" t="n"/>
      <c r="Y486" s="42" t="n"/>
      <c r="Z486" s="42" t="n"/>
    </row>
    <row r="487" ht="23" customFormat="1" customHeight="1" s="204">
      <c r="A487" s="255">
        <f>IF(B487="","",COUNTA($B$5:B487))</f>
        <v/>
      </c>
      <c r="B487" s="294" t="n"/>
      <c r="C487" s="247" t="n"/>
      <c r="D487" s="248" t="n"/>
      <c r="E487" s="295" t="n"/>
      <c r="F487" s="296" t="n"/>
      <c r="G487" s="296" t="n"/>
      <c r="H487" s="297">
        <f>IFERROR(VLOOKUP($C487,$C$5:$H$18,6,0)+SUMIF($C$19:$C487,$C487,$F$19:$F487)-SUMIF($C$19:$C487,$C487,$G$19:$G487),"")</f>
        <v/>
      </c>
      <c r="I487" s="296" t="n"/>
      <c r="J487" s="252" t="n"/>
      <c r="K487" s="252" t="n"/>
      <c r="L487" s="298" t="n"/>
      <c r="M487" s="254">
        <f>IF($B487="","",--TEXT($B487,"yyyymm"))</f>
        <v/>
      </c>
      <c r="N487" s="0" t="n"/>
      <c r="O487" s="0" t="n"/>
      <c r="P487" s="0" t="n"/>
      <c r="Q487" s="0" t="n"/>
      <c r="R487" s="0" t="n"/>
      <c r="S487" s="0" t="n"/>
      <c r="T487" s="0" t="n"/>
      <c r="U487" s="0" t="n"/>
      <c r="V487" s="0" t="n"/>
      <c r="W487" s="0" t="n"/>
      <c r="X487" s="42" t="n"/>
      <c r="Y487" s="42" t="n"/>
      <c r="Z487" s="42" t="n"/>
    </row>
    <row r="488" ht="23" customFormat="1" customHeight="1" s="204">
      <c r="A488" s="255">
        <f>IF(B488="","",COUNTA($B$5:B488))</f>
        <v/>
      </c>
      <c r="B488" s="294" t="n"/>
      <c r="C488" s="247" t="n"/>
      <c r="D488" s="248" t="n"/>
      <c r="E488" s="295" t="n"/>
      <c r="F488" s="296" t="n"/>
      <c r="G488" s="296" t="n"/>
      <c r="H488" s="297">
        <f>IFERROR(VLOOKUP($C488,$C$5:$H$18,6,0)+SUMIF($C$19:$C488,$C488,$F$19:$F488)-SUMIF($C$19:$C488,$C488,$G$19:$G488),"")</f>
        <v/>
      </c>
      <c r="I488" s="296" t="n"/>
      <c r="J488" s="252" t="n"/>
      <c r="K488" s="252" t="n"/>
      <c r="L488" s="298" t="n"/>
      <c r="M488" s="254">
        <f>IF($B488="","",--TEXT($B488,"yyyymm"))</f>
        <v/>
      </c>
      <c r="N488" s="0" t="n"/>
      <c r="O488" s="0" t="n"/>
      <c r="P488" s="0" t="n"/>
      <c r="Q488" s="0" t="n"/>
      <c r="R488" s="0" t="n"/>
      <c r="S488" s="0" t="n"/>
      <c r="T488" s="0" t="n"/>
      <c r="U488" s="0" t="n"/>
      <c r="V488" s="0" t="n"/>
      <c r="W488" s="0" t="n"/>
      <c r="X488" s="42" t="n"/>
      <c r="Y488" s="42" t="n"/>
      <c r="Z488" s="42" t="n"/>
    </row>
    <row r="489" ht="23" customFormat="1" customHeight="1" s="204">
      <c r="A489" s="255">
        <f>IF(B489="","",COUNTA($B$5:B489))</f>
        <v/>
      </c>
      <c r="B489" s="294" t="n"/>
      <c r="C489" s="247" t="n"/>
      <c r="D489" s="248" t="n"/>
      <c r="E489" s="295" t="n"/>
      <c r="F489" s="296" t="n"/>
      <c r="G489" s="296" t="n"/>
      <c r="H489" s="297">
        <f>IFERROR(VLOOKUP($C489,$C$5:$H$18,6,0)+SUMIF($C$19:$C489,$C489,$F$19:$F489)-SUMIF($C$19:$C489,$C489,$G$19:$G489),"")</f>
        <v/>
      </c>
      <c r="I489" s="296" t="n"/>
      <c r="J489" s="252" t="n"/>
      <c r="K489" s="252" t="n"/>
      <c r="L489" s="298" t="n"/>
      <c r="M489" s="254">
        <f>IF($B489="","",--TEXT($B489,"yyyymm"))</f>
        <v/>
      </c>
      <c r="N489" s="0" t="n"/>
      <c r="O489" s="0" t="n"/>
      <c r="P489" s="0" t="n"/>
      <c r="Q489" s="0" t="n"/>
      <c r="R489" s="0" t="n"/>
      <c r="S489" s="0" t="n"/>
      <c r="T489" s="0" t="n"/>
      <c r="U489" s="0" t="n"/>
      <c r="V489" s="0" t="n"/>
      <c r="W489" s="0" t="n"/>
      <c r="X489" s="42" t="n"/>
      <c r="Y489" s="42" t="n"/>
      <c r="Z489" s="42" t="n"/>
    </row>
    <row r="490" ht="23" customFormat="1" customHeight="1" s="204">
      <c r="A490" s="255">
        <f>IF(B490="","",COUNTA($B$5:B490))</f>
        <v/>
      </c>
      <c r="B490" s="294" t="n"/>
      <c r="C490" s="247" t="n"/>
      <c r="D490" s="248" t="n"/>
      <c r="E490" s="295" t="n"/>
      <c r="F490" s="296" t="n"/>
      <c r="G490" s="296" t="n"/>
      <c r="H490" s="297">
        <f>IFERROR(VLOOKUP($C490,$C$5:$H$18,6,0)+SUMIF($C$19:$C490,$C490,$F$19:$F490)-SUMIF($C$19:$C490,$C490,$G$19:$G490),"")</f>
        <v/>
      </c>
      <c r="I490" s="296" t="n"/>
      <c r="J490" s="252" t="n"/>
      <c r="K490" s="252" t="n"/>
      <c r="L490" s="298" t="n"/>
      <c r="M490" s="254">
        <f>IF($B490="","",--TEXT($B490,"yyyymm"))</f>
        <v/>
      </c>
      <c r="N490" s="0" t="n"/>
      <c r="O490" s="0" t="n"/>
      <c r="P490" s="0" t="n"/>
      <c r="Q490" s="0" t="n"/>
      <c r="R490" s="0" t="n"/>
      <c r="S490" s="0" t="n"/>
      <c r="T490" s="0" t="n"/>
      <c r="U490" s="0" t="n"/>
      <c r="V490" s="0" t="n"/>
      <c r="W490" s="0" t="n"/>
      <c r="X490" s="42" t="n"/>
      <c r="Y490" s="42" t="n"/>
      <c r="Z490" s="42" t="n"/>
    </row>
    <row r="491" ht="23" customFormat="1" customHeight="1" s="204">
      <c r="A491" s="255">
        <f>IF(B491="","",COUNTA($B$5:B491))</f>
        <v/>
      </c>
      <c r="B491" s="294" t="n"/>
      <c r="C491" s="247" t="n"/>
      <c r="D491" s="248" t="n"/>
      <c r="E491" s="295" t="n"/>
      <c r="F491" s="296" t="n"/>
      <c r="G491" s="296" t="n"/>
      <c r="H491" s="297">
        <f>IFERROR(VLOOKUP($C491,$C$5:$H$18,6,0)+SUMIF($C$19:$C491,$C491,$F$19:$F491)-SUMIF($C$19:$C491,$C491,$G$19:$G491),"")</f>
        <v/>
      </c>
      <c r="I491" s="296" t="n"/>
      <c r="J491" s="252" t="n"/>
      <c r="K491" s="252" t="n"/>
      <c r="L491" s="298" t="n"/>
      <c r="M491" s="254">
        <f>IF($B491="","",--TEXT($B491,"yyyymm"))</f>
        <v/>
      </c>
      <c r="N491" s="0" t="n"/>
      <c r="O491" s="0" t="n"/>
      <c r="P491" s="0" t="n"/>
      <c r="Q491" s="0" t="n"/>
      <c r="R491" s="0" t="n"/>
      <c r="S491" s="0" t="n"/>
      <c r="T491" s="0" t="n"/>
      <c r="U491" s="0" t="n"/>
      <c r="V491" s="0" t="n"/>
      <c r="W491" s="0" t="n"/>
      <c r="X491" s="42" t="n"/>
      <c r="Y491" s="42" t="n"/>
      <c r="Z491" s="42" t="n"/>
    </row>
    <row r="492" ht="23" customFormat="1" customHeight="1" s="204">
      <c r="A492" s="255">
        <f>IF(B492="","",COUNTA($B$5:B492))</f>
        <v/>
      </c>
      <c r="B492" s="294" t="n"/>
      <c r="C492" s="247" t="n"/>
      <c r="D492" s="248" t="n"/>
      <c r="E492" s="295" t="n"/>
      <c r="F492" s="296" t="n"/>
      <c r="G492" s="296" t="n"/>
      <c r="H492" s="297">
        <f>IFERROR(VLOOKUP($C492,$C$5:$H$18,6,0)+SUMIF($C$19:$C492,$C492,$F$19:$F492)-SUMIF($C$19:$C492,$C492,$G$19:$G492),"")</f>
        <v/>
      </c>
      <c r="I492" s="296" t="n"/>
      <c r="J492" s="252" t="n"/>
      <c r="K492" s="252" t="n"/>
      <c r="L492" s="298" t="n"/>
      <c r="M492" s="254">
        <f>IF($B492="","",--TEXT($B492,"yyyymm"))</f>
        <v/>
      </c>
      <c r="N492" s="0" t="n"/>
      <c r="O492" s="0" t="n"/>
      <c r="P492" s="0" t="n"/>
      <c r="Q492" s="0" t="n"/>
      <c r="R492" s="0" t="n"/>
      <c r="S492" s="0" t="n"/>
      <c r="T492" s="0" t="n"/>
      <c r="U492" s="0" t="n"/>
      <c r="V492" s="0" t="n"/>
      <c r="W492" s="0" t="n"/>
      <c r="X492" s="42" t="n"/>
      <c r="Y492" s="42" t="n"/>
      <c r="Z492" s="42" t="n"/>
    </row>
    <row r="493" ht="23" customFormat="1" customHeight="1" s="204">
      <c r="A493" s="255">
        <f>IF(B493="","",COUNTA($B$5:B493))</f>
        <v/>
      </c>
      <c r="B493" s="294" t="n"/>
      <c r="C493" s="247" t="n"/>
      <c r="D493" s="248" t="n"/>
      <c r="E493" s="295" t="n"/>
      <c r="F493" s="296" t="n"/>
      <c r="G493" s="296" t="n"/>
      <c r="H493" s="297">
        <f>IFERROR(VLOOKUP($C493,$C$5:$H$18,6,0)+SUMIF($C$19:$C493,$C493,$F$19:$F493)-SUMIF($C$19:$C493,$C493,$G$19:$G493),"")</f>
        <v/>
      </c>
      <c r="I493" s="296" t="n"/>
      <c r="J493" s="252" t="n"/>
      <c r="K493" s="252" t="n"/>
      <c r="L493" s="298" t="n"/>
      <c r="M493" s="254">
        <f>IF($B493="","",--TEXT($B493,"yyyymm"))</f>
        <v/>
      </c>
      <c r="N493" s="0" t="n"/>
      <c r="O493" s="0" t="n"/>
      <c r="P493" s="0" t="n"/>
      <c r="Q493" s="0" t="n"/>
      <c r="R493" s="0" t="n"/>
      <c r="S493" s="0" t="n"/>
      <c r="T493" s="0" t="n"/>
      <c r="U493" s="0" t="n"/>
      <c r="V493" s="0" t="n"/>
      <c r="W493" s="0" t="n"/>
      <c r="X493" s="42" t="n"/>
      <c r="Y493" s="42" t="n"/>
      <c r="Z493" s="42" t="n"/>
    </row>
    <row r="494" ht="23" customFormat="1" customHeight="1" s="204">
      <c r="A494" s="255">
        <f>IF(B494="","",COUNTA($B$5:B494))</f>
        <v/>
      </c>
      <c r="B494" s="294" t="n"/>
      <c r="C494" s="247" t="n"/>
      <c r="D494" s="248" t="n"/>
      <c r="E494" s="295" t="n"/>
      <c r="F494" s="296" t="n"/>
      <c r="G494" s="296" t="n"/>
      <c r="H494" s="297">
        <f>IFERROR(VLOOKUP($C494,$C$5:$H$18,6,0)+SUMIF($C$19:$C494,$C494,$F$19:$F494)-SUMIF($C$19:$C494,$C494,$G$19:$G494),"")</f>
        <v/>
      </c>
      <c r="I494" s="296" t="n"/>
      <c r="J494" s="252" t="n"/>
      <c r="K494" s="252" t="n"/>
      <c r="L494" s="298" t="n"/>
      <c r="M494" s="254">
        <f>IF($B494="","",--TEXT($B494,"yyyymm"))</f>
        <v/>
      </c>
      <c r="N494" s="0" t="n"/>
      <c r="O494" s="0" t="n"/>
      <c r="P494" s="0" t="n"/>
      <c r="Q494" s="0" t="n"/>
      <c r="R494" s="0" t="n"/>
      <c r="S494" s="0" t="n"/>
      <c r="T494" s="0" t="n"/>
      <c r="U494" s="0" t="n"/>
      <c r="V494" s="0" t="n"/>
      <c r="W494" s="0" t="n"/>
      <c r="X494" s="42" t="n"/>
      <c r="Y494" s="42" t="n"/>
      <c r="Z494" s="42" t="n"/>
    </row>
    <row r="495" ht="23" customFormat="1" customHeight="1" s="204">
      <c r="A495" s="255">
        <f>IF(B495="","",COUNTA($B$5:B495))</f>
        <v/>
      </c>
      <c r="B495" s="294" t="n"/>
      <c r="C495" s="247" t="n"/>
      <c r="D495" s="248" t="n"/>
      <c r="E495" s="295" t="n"/>
      <c r="F495" s="296" t="n"/>
      <c r="G495" s="296" t="n"/>
      <c r="H495" s="297">
        <f>IFERROR(VLOOKUP($C495,$C$5:$H$18,6,0)+SUMIF($C$19:$C495,$C495,$F$19:$F495)-SUMIF($C$19:$C495,$C495,$G$19:$G495),"")</f>
        <v/>
      </c>
      <c r="I495" s="296" t="n"/>
      <c r="J495" s="252" t="n"/>
      <c r="K495" s="252" t="n"/>
      <c r="L495" s="298" t="n"/>
      <c r="M495" s="254">
        <f>IF($B495="","",--TEXT($B495,"yyyymm"))</f>
        <v/>
      </c>
      <c r="N495" s="0" t="n"/>
      <c r="O495" s="0" t="n"/>
      <c r="P495" s="0" t="n"/>
      <c r="Q495" s="0" t="n"/>
      <c r="R495" s="0" t="n"/>
      <c r="S495" s="0" t="n"/>
      <c r="T495" s="0" t="n"/>
      <c r="U495" s="0" t="n"/>
      <c r="V495" s="0" t="n"/>
      <c r="W495" s="0" t="n"/>
      <c r="X495" s="42" t="n"/>
      <c r="Y495" s="42" t="n"/>
      <c r="Z495" s="42" t="n"/>
    </row>
    <row r="496" ht="23" customFormat="1" customHeight="1" s="204">
      <c r="A496" s="255">
        <f>IF(B496="","",COUNTA($B$5:B496))</f>
        <v/>
      </c>
      <c r="B496" s="294" t="n"/>
      <c r="C496" s="247" t="n"/>
      <c r="D496" s="248" t="n"/>
      <c r="E496" s="295" t="n"/>
      <c r="F496" s="296" t="n"/>
      <c r="G496" s="296" t="n"/>
      <c r="H496" s="297">
        <f>IFERROR(VLOOKUP($C496,$C$5:$H$18,6,0)+SUMIF($C$19:$C496,$C496,$F$19:$F496)-SUMIF($C$19:$C496,$C496,$G$19:$G496),"")</f>
        <v/>
      </c>
      <c r="I496" s="296" t="n"/>
      <c r="J496" s="252" t="n"/>
      <c r="K496" s="252" t="n"/>
      <c r="L496" s="298" t="n"/>
      <c r="M496" s="254">
        <f>IF($B496="","",--TEXT($B496,"yyyymm"))</f>
        <v/>
      </c>
      <c r="N496" s="0" t="n"/>
      <c r="O496" s="0" t="n"/>
      <c r="P496" s="0" t="n"/>
      <c r="Q496" s="0" t="n"/>
      <c r="R496" s="0" t="n"/>
      <c r="S496" s="0" t="n"/>
      <c r="T496" s="0" t="n"/>
      <c r="U496" s="0" t="n"/>
      <c r="V496" s="0" t="n"/>
      <c r="W496" s="0" t="n"/>
      <c r="X496" s="42" t="n"/>
      <c r="Y496" s="42" t="n"/>
      <c r="Z496" s="42" t="n"/>
    </row>
    <row r="497" ht="23" customFormat="1" customHeight="1" s="204">
      <c r="A497" s="255">
        <f>IF(B497="","",COUNTA($B$5:B497))</f>
        <v/>
      </c>
      <c r="B497" s="294" t="n"/>
      <c r="C497" s="247" t="n"/>
      <c r="D497" s="248" t="n"/>
      <c r="E497" s="295" t="n"/>
      <c r="F497" s="296" t="n"/>
      <c r="G497" s="296" t="n"/>
      <c r="H497" s="297">
        <f>IFERROR(VLOOKUP($C497,$C$5:$H$18,6,0)+SUMIF($C$19:$C497,$C497,$F$19:$F497)-SUMIF($C$19:$C497,$C497,$G$19:$G497),"")</f>
        <v/>
      </c>
      <c r="I497" s="296" t="n"/>
      <c r="J497" s="252" t="n"/>
      <c r="K497" s="252" t="n"/>
      <c r="L497" s="298" t="n"/>
      <c r="M497" s="254">
        <f>IF($B497="","",--TEXT($B497,"yyyymm"))</f>
        <v/>
      </c>
      <c r="N497" s="0" t="n"/>
      <c r="O497" s="0" t="n"/>
      <c r="P497" s="0" t="n"/>
      <c r="Q497" s="0" t="n"/>
      <c r="R497" s="0" t="n"/>
      <c r="S497" s="0" t="n"/>
      <c r="T497" s="0" t="n"/>
      <c r="U497" s="0" t="n"/>
      <c r="V497" s="0" t="n"/>
      <c r="W497" s="0" t="n"/>
      <c r="X497" s="42" t="n"/>
      <c r="Y497" s="42" t="n"/>
      <c r="Z497" s="42" t="n"/>
    </row>
    <row r="498" ht="23" customFormat="1" customHeight="1" s="204">
      <c r="A498" s="255">
        <f>IF(B498="","",COUNTA($B$5:B498))</f>
        <v/>
      </c>
      <c r="B498" s="294" t="n"/>
      <c r="C498" s="247" t="n"/>
      <c r="D498" s="248" t="n"/>
      <c r="E498" s="295" t="n"/>
      <c r="F498" s="296" t="n"/>
      <c r="G498" s="296" t="n"/>
      <c r="H498" s="297">
        <f>IFERROR(VLOOKUP($C498,$C$5:$H$18,6,0)+SUMIF($C$19:$C498,$C498,$F$19:$F498)-SUMIF($C$19:$C498,$C498,$G$19:$G498),"")</f>
        <v/>
      </c>
      <c r="I498" s="296" t="n"/>
      <c r="J498" s="252" t="n"/>
      <c r="K498" s="252" t="n"/>
      <c r="L498" s="298" t="n"/>
      <c r="M498" s="254">
        <f>IF($B498="","",--TEXT($B498,"yyyymm"))</f>
        <v/>
      </c>
      <c r="N498" s="0" t="n"/>
      <c r="O498" s="0" t="n"/>
      <c r="P498" s="0" t="n"/>
      <c r="Q498" s="0" t="n"/>
      <c r="R498" s="0" t="n"/>
      <c r="S498" s="0" t="n"/>
      <c r="T498" s="0" t="n"/>
      <c r="U498" s="0" t="n"/>
      <c r="V498" s="0" t="n"/>
      <c r="W498" s="0" t="n"/>
      <c r="X498" s="42" t="n"/>
      <c r="Y498" s="42" t="n"/>
      <c r="Z498" s="42" t="n"/>
    </row>
    <row r="499" ht="23" customFormat="1" customHeight="1" s="204">
      <c r="A499" s="255">
        <f>IF(B499="","",COUNTA($B$5:B499))</f>
        <v/>
      </c>
      <c r="B499" s="294" t="n"/>
      <c r="C499" s="247" t="n"/>
      <c r="D499" s="248" t="n"/>
      <c r="E499" s="295" t="n"/>
      <c r="F499" s="296" t="n"/>
      <c r="G499" s="296" t="n"/>
      <c r="H499" s="297">
        <f>IFERROR(VLOOKUP($C499,$C$5:$H$18,6,0)+SUMIF($C$19:$C499,$C499,$F$19:$F499)-SUMIF($C$19:$C499,$C499,$G$19:$G499),"")</f>
        <v/>
      </c>
      <c r="I499" s="296" t="n"/>
      <c r="J499" s="252" t="n"/>
      <c r="K499" s="252" t="n"/>
      <c r="L499" s="298" t="n"/>
      <c r="M499" s="254">
        <f>IF($B499="","",--TEXT($B499,"yyyymm"))</f>
        <v/>
      </c>
      <c r="N499" s="0" t="n"/>
      <c r="O499" s="0" t="n"/>
      <c r="P499" s="0" t="n"/>
      <c r="Q499" s="0" t="n"/>
      <c r="R499" s="0" t="n"/>
      <c r="S499" s="0" t="n"/>
      <c r="T499" s="0" t="n"/>
      <c r="U499" s="0" t="n"/>
      <c r="V499" s="0" t="n"/>
      <c r="W499" s="0" t="n"/>
      <c r="X499" s="42" t="n"/>
      <c r="Y499" s="42" t="n"/>
      <c r="Z499" s="42" t="n"/>
    </row>
    <row r="500" ht="23" customFormat="1" customHeight="1" s="204">
      <c r="A500" s="255">
        <f>IF(B500="","",COUNTA($B$5:B500))</f>
        <v/>
      </c>
      <c r="B500" s="294" t="n"/>
      <c r="C500" s="247" t="n"/>
      <c r="D500" s="248" t="n"/>
      <c r="E500" s="295" t="n"/>
      <c r="F500" s="296" t="n"/>
      <c r="G500" s="296" t="n"/>
      <c r="H500" s="297">
        <f>IFERROR(VLOOKUP($C500,$C$5:$H$18,6,0)+SUMIF($C$19:$C500,$C500,$F$19:$F500)-SUMIF($C$19:$C500,$C500,$G$19:$G500),"")</f>
        <v/>
      </c>
      <c r="I500" s="296" t="n"/>
      <c r="J500" s="252" t="n"/>
      <c r="K500" s="252" t="n"/>
      <c r="L500" s="298" t="n"/>
      <c r="M500" s="254">
        <f>IF($B500="","",--TEXT($B500,"yyyymm"))</f>
        <v/>
      </c>
      <c r="N500" s="0" t="n"/>
      <c r="O500" s="0" t="n"/>
      <c r="P500" s="0" t="n"/>
      <c r="Q500" s="0" t="n"/>
      <c r="R500" s="0" t="n"/>
      <c r="S500" s="0" t="n"/>
      <c r="T500" s="0" t="n"/>
      <c r="U500" s="0" t="n"/>
      <c r="V500" s="0" t="n"/>
      <c r="W500" s="0" t="n"/>
      <c r="X500" s="42" t="n"/>
      <c r="Y500" s="42" t="n"/>
      <c r="Z500" s="42" t="n"/>
    </row>
    <row r="501" ht="23" customFormat="1" customHeight="1" s="204">
      <c r="A501" s="255">
        <f>IF(B501="","",COUNTA($B$5:B501))</f>
        <v/>
      </c>
      <c r="B501" s="294" t="n"/>
      <c r="C501" s="247" t="n"/>
      <c r="D501" s="248" t="n"/>
      <c r="E501" s="295" t="n"/>
      <c r="F501" s="296" t="n"/>
      <c r="G501" s="296" t="n"/>
      <c r="H501" s="297">
        <f>IFERROR(VLOOKUP($C501,$C$5:$H$18,6,0)+SUMIF($C$19:$C501,$C501,$F$19:$F501)-SUMIF($C$19:$C501,$C501,$G$19:$G501),"")</f>
        <v/>
      </c>
      <c r="I501" s="296" t="n"/>
      <c r="J501" s="252" t="n"/>
      <c r="K501" s="252" t="n"/>
      <c r="L501" s="298" t="n"/>
      <c r="M501" s="254">
        <f>IF($B501="","",--TEXT($B501,"yyyymm"))</f>
        <v/>
      </c>
      <c r="N501" s="0" t="n"/>
      <c r="O501" s="0" t="n"/>
      <c r="P501" s="0" t="n"/>
      <c r="Q501" s="0" t="n"/>
      <c r="R501" s="0" t="n"/>
      <c r="S501" s="0" t="n"/>
      <c r="T501" s="0" t="n"/>
      <c r="U501" s="0" t="n"/>
      <c r="V501" s="0" t="n"/>
      <c r="W501" s="0" t="n"/>
      <c r="X501" s="42" t="n"/>
      <c r="Y501" s="42" t="n"/>
      <c r="Z501" s="42" t="n"/>
    </row>
    <row r="502" ht="23" customFormat="1" customHeight="1" s="204">
      <c r="A502" s="255">
        <f>IF(B502="","",COUNTA($B$5:B502))</f>
        <v/>
      </c>
      <c r="B502" s="294" t="n"/>
      <c r="C502" s="247" t="n"/>
      <c r="D502" s="248" t="n"/>
      <c r="E502" s="295" t="n"/>
      <c r="F502" s="296" t="n"/>
      <c r="G502" s="296" t="n"/>
      <c r="H502" s="297">
        <f>IFERROR(VLOOKUP($C502,$C$5:$H$18,6,0)+SUMIF($C$19:$C502,$C502,$F$19:$F502)-SUMIF($C$19:$C502,$C502,$G$19:$G502),"")</f>
        <v/>
      </c>
      <c r="I502" s="296" t="n"/>
      <c r="J502" s="252" t="n"/>
      <c r="K502" s="252" t="n"/>
      <c r="L502" s="298" t="n"/>
      <c r="M502" s="254">
        <f>IF($B502="","",--TEXT($B502,"yyyymm"))</f>
        <v/>
      </c>
      <c r="N502" s="0" t="n"/>
      <c r="O502" s="0" t="n"/>
      <c r="P502" s="0" t="n"/>
      <c r="Q502" s="0" t="n"/>
      <c r="R502" s="0" t="n"/>
      <c r="S502" s="0" t="n"/>
      <c r="T502" s="0" t="n"/>
      <c r="U502" s="0" t="n"/>
      <c r="V502" s="0" t="n"/>
      <c r="W502" s="0" t="n"/>
      <c r="X502" s="42" t="n"/>
      <c r="Y502" s="42" t="n"/>
      <c r="Z502" s="42" t="n"/>
    </row>
    <row r="503" ht="23" customFormat="1" customHeight="1" s="204">
      <c r="A503" s="255">
        <f>IF(B503="","",COUNTA($B$5:B503))</f>
        <v/>
      </c>
      <c r="B503" s="294" t="n"/>
      <c r="C503" s="247" t="n"/>
      <c r="D503" s="248" t="n"/>
      <c r="E503" s="295" t="n"/>
      <c r="F503" s="296" t="n"/>
      <c r="G503" s="296" t="n"/>
      <c r="H503" s="297">
        <f>IFERROR(VLOOKUP($C503,$C$5:$H$18,6,0)+SUMIF($C$19:$C503,$C503,$F$19:$F503)-SUMIF($C$19:$C503,$C503,$G$19:$G503),"")</f>
        <v/>
      </c>
      <c r="I503" s="296" t="n"/>
      <c r="J503" s="252" t="n"/>
      <c r="K503" s="252" t="n"/>
      <c r="L503" s="298" t="n"/>
      <c r="M503" s="254">
        <f>IF($B503="","",--TEXT($B503,"yyyymm"))</f>
        <v/>
      </c>
      <c r="N503" s="0" t="n"/>
      <c r="O503" s="0" t="n"/>
      <c r="P503" s="0" t="n"/>
      <c r="Q503" s="0" t="n"/>
      <c r="R503" s="0" t="n"/>
      <c r="S503" s="0" t="n"/>
      <c r="T503" s="0" t="n"/>
      <c r="U503" s="0" t="n"/>
      <c r="V503" s="0" t="n"/>
      <c r="W503" s="0" t="n"/>
      <c r="X503" s="42" t="n"/>
      <c r="Y503" s="42" t="n"/>
      <c r="Z503" s="42" t="n"/>
    </row>
    <row r="504" ht="23" customFormat="1" customHeight="1" s="204">
      <c r="A504" s="255">
        <f>IF(B504="","",COUNTA($B$5:B504))</f>
        <v/>
      </c>
      <c r="B504" s="294" t="n"/>
      <c r="C504" s="247" t="n"/>
      <c r="D504" s="248" t="n"/>
      <c r="E504" s="295" t="n"/>
      <c r="F504" s="296" t="n"/>
      <c r="G504" s="296" t="n"/>
      <c r="H504" s="297">
        <f>IFERROR(VLOOKUP($C504,$C$5:$H$18,6,0)+SUMIF($C$19:$C504,$C504,$F$19:$F504)-SUMIF($C$19:$C504,$C504,$G$19:$G504),"")</f>
        <v/>
      </c>
      <c r="I504" s="296" t="n"/>
      <c r="J504" s="252" t="n"/>
      <c r="K504" s="252" t="n"/>
      <c r="L504" s="298" t="n"/>
      <c r="M504" s="254">
        <f>IF($B504="","",--TEXT($B504,"yyyymm"))</f>
        <v/>
      </c>
      <c r="N504" s="0" t="n"/>
      <c r="O504" s="0" t="n"/>
      <c r="P504" s="0" t="n"/>
      <c r="Q504" s="0" t="n"/>
      <c r="R504" s="0" t="n"/>
      <c r="S504" s="0" t="n"/>
      <c r="T504" s="0" t="n"/>
      <c r="U504" s="0" t="n"/>
      <c r="V504" s="0" t="n"/>
      <c r="W504" s="0" t="n"/>
      <c r="X504" s="42" t="n"/>
      <c r="Y504" s="42" t="n"/>
      <c r="Z504" s="42" t="n"/>
    </row>
    <row r="505" ht="23" customFormat="1" customHeight="1" s="204">
      <c r="A505" s="255">
        <f>IF(B505="","",COUNTA($B$5:B505))</f>
        <v/>
      </c>
      <c r="B505" s="294" t="n"/>
      <c r="C505" s="247" t="n"/>
      <c r="D505" s="248" t="n"/>
      <c r="E505" s="295" t="n"/>
      <c r="F505" s="296" t="n"/>
      <c r="G505" s="296" t="n"/>
      <c r="H505" s="297">
        <f>IFERROR(VLOOKUP($C505,$C$5:$H$18,6,0)+SUMIF($C$19:$C505,$C505,$F$19:$F505)-SUMIF($C$19:$C505,$C505,$G$19:$G505),"")</f>
        <v/>
      </c>
      <c r="I505" s="296" t="n"/>
      <c r="J505" s="252" t="n"/>
      <c r="K505" s="252" t="n"/>
      <c r="L505" s="298" t="n"/>
      <c r="M505" s="254">
        <f>IF($B505="","",--TEXT($B505,"yyyymm"))</f>
        <v/>
      </c>
      <c r="N505" s="0" t="n"/>
      <c r="O505" s="0" t="n"/>
      <c r="P505" s="0" t="n"/>
      <c r="Q505" s="0" t="n"/>
      <c r="R505" s="0" t="n"/>
      <c r="S505" s="0" t="n"/>
      <c r="T505" s="0" t="n"/>
      <c r="U505" s="0" t="n"/>
      <c r="V505" s="0" t="n"/>
      <c r="W505" s="0" t="n"/>
      <c r="X505" s="42" t="n"/>
      <c r="Y505" s="42" t="n"/>
      <c r="Z505" s="42" t="n"/>
    </row>
    <row r="506" ht="23" customFormat="1" customHeight="1" s="204">
      <c r="A506" s="255">
        <f>IF(B506="","",COUNTA($B$5:B506))</f>
        <v/>
      </c>
      <c r="B506" s="294" t="n"/>
      <c r="C506" s="247" t="n"/>
      <c r="D506" s="248" t="n"/>
      <c r="E506" s="295" t="n"/>
      <c r="F506" s="296" t="n"/>
      <c r="G506" s="296" t="n"/>
      <c r="H506" s="297">
        <f>IFERROR(VLOOKUP($C506,$C$5:$H$18,6,0)+SUMIF($C$19:$C506,$C506,$F$19:$F506)-SUMIF($C$19:$C506,$C506,$G$19:$G506),"")</f>
        <v/>
      </c>
      <c r="I506" s="296" t="n"/>
      <c r="J506" s="252" t="n"/>
      <c r="K506" s="252" t="n"/>
      <c r="L506" s="298" t="n"/>
      <c r="M506" s="254">
        <f>IF($B506="","",--TEXT($B506,"yyyymm"))</f>
        <v/>
      </c>
      <c r="N506" s="0" t="n"/>
      <c r="O506" s="0" t="n"/>
      <c r="P506" s="0" t="n"/>
      <c r="Q506" s="0" t="n"/>
      <c r="R506" s="0" t="n"/>
      <c r="S506" s="0" t="n"/>
      <c r="T506" s="0" t="n"/>
      <c r="U506" s="0" t="n"/>
      <c r="V506" s="0" t="n"/>
      <c r="W506" s="0" t="n"/>
      <c r="X506" s="42" t="n"/>
      <c r="Y506" s="42" t="n"/>
      <c r="Z506" s="42" t="n"/>
    </row>
    <row r="507" ht="23" customFormat="1" customHeight="1" s="204">
      <c r="A507" s="255">
        <f>IF(B507="","",COUNTA($B$5:B507))</f>
        <v/>
      </c>
      <c r="B507" s="294" t="n"/>
      <c r="C507" s="247" t="n"/>
      <c r="D507" s="248" t="n"/>
      <c r="E507" s="295" t="n"/>
      <c r="F507" s="296" t="n"/>
      <c r="G507" s="296" t="n"/>
      <c r="H507" s="297">
        <f>IFERROR(VLOOKUP($C507,$C$5:$H$18,6,0)+SUMIF($C$19:$C507,$C507,$F$19:$F507)-SUMIF($C$19:$C507,$C507,$G$19:$G507),"")</f>
        <v/>
      </c>
      <c r="I507" s="296" t="n"/>
      <c r="J507" s="252" t="n"/>
      <c r="K507" s="252" t="n"/>
      <c r="L507" s="298" t="n"/>
      <c r="M507" s="254">
        <f>IF($B507="","",--TEXT($B507,"yyyymm"))</f>
        <v/>
      </c>
      <c r="N507" s="0" t="n"/>
      <c r="O507" s="0" t="n"/>
      <c r="P507" s="0" t="n"/>
      <c r="Q507" s="0" t="n"/>
      <c r="R507" s="0" t="n"/>
      <c r="S507" s="0" t="n"/>
      <c r="T507" s="0" t="n"/>
      <c r="U507" s="0" t="n"/>
      <c r="V507" s="0" t="n"/>
      <c r="W507" s="0" t="n"/>
      <c r="X507" s="42" t="n"/>
      <c r="Y507" s="42" t="n"/>
      <c r="Z507" s="42" t="n"/>
    </row>
    <row r="508" ht="23" customFormat="1" customHeight="1" s="204">
      <c r="A508" s="255">
        <f>IF(B508="","",COUNTA($B$5:B508))</f>
        <v/>
      </c>
      <c r="B508" s="294" t="n"/>
      <c r="C508" s="247" t="n"/>
      <c r="D508" s="248" t="n"/>
      <c r="E508" s="295" t="n"/>
      <c r="F508" s="296" t="n"/>
      <c r="G508" s="296" t="n"/>
      <c r="H508" s="297">
        <f>IFERROR(VLOOKUP($C508,$C$5:$H$18,6,0)+SUMIF($C$19:$C508,$C508,$F$19:$F508)-SUMIF($C$19:$C508,$C508,$G$19:$G508),"")</f>
        <v/>
      </c>
      <c r="I508" s="296" t="n"/>
      <c r="J508" s="252" t="n"/>
      <c r="K508" s="252" t="n"/>
      <c r="L508" s="298" t="n"/>
      <c r="M508" s="254">
        <f>IF($B508="","",--TEXT($B508,"yyyymm"))</f>
        <v/>
      </c>
      <c r="N508" s="0" t="n"/>
      <c r="O508" s="0" t="n"/>
      <c r="P508" s="0" t="n"/>
      <c r="Q508" s="0" t="n"/>
      <c r="R508" s="0" t="n"/>
      <c r="S508" s="0" t="n"/>
      <c r="T508" s="0" t="n"/>
      <c r="U508" s="0" t="n"/>
      <c r="V508" s="0" t="n"/>
      <c r="W508" s="0" t="n"/>
      <c r="X508" s="42" t="n"/>
      <c r="Y508" s="42" t="n"/>
      <c r="Z508" s="42" t="n"/>
    </row>
    <row r="509" ht="23" customFormat="1" customHeight="1" s="204">
      <c r="A509" s="255">
        <f>IF(B509="","",COUNTA($B$5:B509))</f>
        <v/>
      </c>
      <c r="B509" s="294" t="n"/>
      <c r="C509" s="247" t="n"/>
      <c r="D509" s="248" t="n"/>
      <c r="E509" s="295" t="n"/>
      <c r="F509" s="296" t="n"/>
      <c r="G509" s="296" t="n"/>
      <c r="H509" s="297">
        <f>IFERROR(VLOOKUP($C509,$C$5:$H$18,6,0)+SUMIF($C$19:$C509,$C509,$F$19:$F509)-SUMIF($C$19:$C509,$C509,$G$19:$G509),"")</f>
        <v/>
      </c>
      <c r="I509" s="296" t="n"/>
      <c r="J509" s="252" t="n"/>
      <c r="K509" s="252" t="n"/>
      <c r="L509" s="298" t="n"/>
      <c r="M509" s="254">
        <f>IF($B509="","",--TEXT($B509,"yyyymm"))</f>
        <v/>
      </c>
      <c r="N509" s="0" t="n"/>
      <c r="O509" s="0" t="n"/>
      <c r="P509" s="0" t="n"/>
      <c r="Q509" s="0" t="n"/>
      <c r="R509" s="0" t="n"/>
      <c r="S509" s="0" t="n"/>
      <c r="T509" s="0" t="n"/>
      <c r="U509" s="0" t="n"/>
      <c r="V509" s="0" t="n"/>
      <c r="W509" s="0" t="n"/>
      <c r="X509" s="42" t="n"/>
      <c r="Y509" s="42" t="n"/>
      <c r="Z509" s="42" t="n"/>
    </row>
    <row r="510" ht="23" customFormat="1" customHeight="1" s="204">
      <c r="A510" s="255">
        <f>IF(B510="","",COUNTA($B$5:B510))</f>
        <v/>
      </c>
      <c r="B510" s="294" t="n"/>
      <c r="C510" s="247" t="n"/>
      <c r="D510" s="248" t="n"/>
      <c r="E510" s="295" t="n"/>
      <c r="F510" s="296" t="n"/>
      <c r="G510" s="296" t="n"/>
      <c r="H510" s="297">
        <f>IFERROR(VLOOKUP($C510,$C$5:$H$18,6,0)+SUMIF($C$19:$C510,$C510,$F$19:$F510)-SUMIF($C$19:$C510,$C510,$G$19:$G510),"")</f>
        <v/>
      </c>
      <c r="I510" s="296" t="n"/>
      <c r="J510" s="252" t="n"/>
      <c r="K510" s="252" t="n"/>
      <c r="L510" s="298" t="n"/>
      <c r="M510" s="254">
        <f>IF($B510="","",--TEXT($B510,"yyyymm"))</f>
        <v/>
      </c>
      <c r="N510" s="0" t="n"/>
      <c r="O510" s="0" t="n"/>
      <c r="P510" s="0" t="n"/>
      <c r="Q510" s="0" t="n"/>
      <c r="R510" s="0" t="n"/>
      <c r="S510" s="0" t="n"/>
      <c r="T510" s="0" t="n"/>
      <c r="U510" s="0" t="n"/>
      <c r="V510" s="0" t="n"/>
      <c r="W510" s="0" t="n"/>
      <c r="X510" s="42" t="n"/>
      <c r="Y510" s="42" t="n"/>
      <c r="Z510" s="42" t="n"/>
    </row>
    <row r="511" ht="23" customFormat="1" customHeight="1" s="204">
      <c r="A511" s="255">
        <f>IF(B511="","",COUNTA($B$5:B511))</f>
        <v/>
      </c>
      <c r="B511" s="294" t="n"/>
      <c r="C511" s="247" t="n"/>
      <c r="D511" s="248" t="n"/>
      <c r="E511" s="295" t="n"/>
      <c r="F511" s="296" t="n"/>
      <c r="G511" s="296" t="n"/>
      <c r="H511" s="297">
        <f>IFERROR(VLOOKUP($C511,$C$5:$H$18,6,0)+SUMIF($C$19:$C511,$C511,$F$19:$F511)-SUMIF($C$19:$C511,$C511,$G$19:$G511),"")</f>
        <v/>
      </c>
      <c r="I511" s="296" t="n"/>
      <c r="J511" s="252" t="n"/>
      <c r="K511" s="252" t="n"/>
      <c r="L511" s="298" t="n"/>
      <c r="M511" s="254">
        <f>IF($B511="","",--TEXT($B511,"yyyymm"))</f>
        <v/>
      </c>
      <c r="N511" s="0" t="n"/>
      <c r="O511" s="0" t="n"/>
      <c r="P511" s="0" t="n"/>
      <c r="Q511" s="0" t="n"/>
      <c r="R511" s="0" t="n"/>
      <c r="S511" s="0" t="n"/>
      <c r="T511" s="0" t="n"/>
      <c r="U511" s="0" t="n"/>
      <c r="V511" s="0" t="n"/>
      <c r="W511" s="0" t="n"/>
      <c r="X511" s="42" t="n"/>
      <c r="Y511" s="42" t="n"/>
      <c r="Z511" s="42" t="n"/>
    </row>
    <row r="512" ht="23" customFormat="1" customHeight="1" s="204">
      <c r="A512" s="255">
        <f>IF(B512="","",COUNTA($B$5:B512))</f>
        <v/>
      </c>
      <c r="B512" s="294" t="n"/>
      <c r="C512" s="247" t="n"/>
      <c r="D512" s="248" t="n"/>
      <c r="E512" s="295" t="n"/>
      <c r="F512" s="296" t="n"/>
      <c r="G512" s="296" t="n"/>
      <c r="H512" s="297">
        <f>IFERROR(VLOOKUP($C512,$C$5:$H$18,6,0)+SUMIF($C$19:$C512,$C512,$F$19:$F512)-SUMIF($C$19:$C512,$C512,$G$19:$G512),"")</f>
        <v/>
      </c>
      <c r="I512" s="296" t="n"/>
      <c r="J512" s="252" t="n"/>
      <c r="K512" s="252" t="n"/>
      <c r="L512" s="298" t="n"/>
      <c r="M512" s="254">
        <f>IF($B512="","",--TEXT($B512,"yyyymm"))</f>
        <v/>
      </c>
      <c r="N512" s="0" t="n"/>
      <c r="O512" s="0" t="n"/>
      <c r="P512" s="0" t="n"/>
      <c r="Q512" s="0" t="n"/>
      <c r="R512" s="0" t="n"/>
      <c r="S512" s="0" t="n"/>
      <c r="T512" s="0" t="n"/>
      <c r="U512" s="0" t="n"/>
      <c r="V512" s="0" t="n"/>
      <c r="W512" s="0" t="n"/>
      <c r="X512" s="42" t="n"/>
      <c r="Y512" s="42" t="n"/>
      <c r="Z512" s="42" t="n"/>
    </row>
    <row r="513" ht="23" customFormat="1" customHeight="1" s="204">
      <c r="A513" s="255">
        <f>IF(B513="","",COUNTA($B$5:B513))</f>
        <v/>
      </c>
      <c r="B513" s="294" t="n"/>
      <c r="C513" s="247" t="n"/>
      <c r="D513" s="248" t="n"/>
      <c r="E513" s="295" t="n"/>
      <c r="F513" s="296" t="n"/>
      <c r="G513" s="296" t="n"/>
      <c r="H513" s="297">
        <f>IFERROR(VLOOKUP($C513,$C$5:$H$18,6,0)+SUMIF($C$19:$C513,$C513,$F$19:$F513)-SUMIF($C$19:$C513,$C513,$G$19:$G513),"")</f>
        <v/>
      </c>
      <c r="I513" s="296" t="n"/>
      <c r="J513" s="252" t="n"/>
      <c r="K513" s="252" t="n"/>
      <c r="L513" s="298" t="n"/>
      <c r="M513" s="254">
        <f>IF($B513="","",--TEXT($B513,"yyyymm"))</f>
        <v/>
      </c>
      <c r="N513" s="0" t="n"/>
      <c r="O513" s="0" t="n"/>
      <c r="P513" s="0" t="n"/>
      <c r="Q513" s="0" t="n"/>
      <c r="R513" s="0" t="n"/>
      <c r="S513" s="0" t="n"/>
      <c r="T513" s="0" t="n"/>
      <c r="U513" s="0" t="n"/>
      <c r="V513" s="0" t="n"/>
      <c r="W513" s="0" t="n"/>
      <c r="X513" s="42" t="n"/>
      <c r="Y513" s="42" t="n"/>
      <c r="Z513" s="42" t="n"/>
    </row>
    <row r="514" ht="23" customFormat="1" customHeight="1" s="204">
      <c r="A514" s="255">
        <f>IF(B514="","",COUNTA($B$5:B514))</f>
        <v/>
      </c>
      <c r="B514" s="294" t="n"/>
      <c r="C514" s="247" t="n"/>
      <c r="D514" s="248" t="n"/>
      <c r="E514" s="295" t="n"/>
      <c r="F514" s="296" t="n"/>
      <c r="G514" s="296" t="n"/>
      <c r="H514" s="297">
        <f>IFERROR(VLOOKUP($C514,$C$5:$H$18,6,0)+SUMIF($C$19:$C514,$C514,$F$19:$F514)-SUMIF($C$19:$C514,$C514,$G$19:$G514),"")</f>
        <v/>
      </c>
      <c r="I514" s="296" t="n"/>
      <c r="J514" s="252" t="n"/>
      <c r="K514" s="252" t="n"/>
      <c r="L514" s="298" t="n"/>
      <c r="M514" s="254">
        <f>IF($B514="","",--TEXT($B514,"yyyymm"))</f>
        <v/>
      </c>
      <c r="N514" s="0" t="n"/>
      <c r="O514" s="0" t="n"/>
      <c r="P514" s="0" t="n"/>
      <c r="Q514" s="0" t="n"/>
      <c r="R514" s="0" t="n"/>
      <c r="S514" s="0" t="n"/>
      <c r="T514" s="0" t="n"/>
      <c r="U514" s="0" t="n"/>
      <c r="V514" s="0" t="n"/>
      <c r="W514" s="0" t="n"/>
      <c r="X514" s="42" t="n"/>
      <c r="Y514" s="42" t="n"/>
      <c r="Z514" s="42" t="n"/>
    </row>
    <row r="515" ht="23" customFormat="1" customHeight="1" s="204">
      <c r="A515" s="255">
        <f>IF(B515="","",COUNTA($B$5:B515))</f>
        <v/>
      </c>
      <c r="B515" s="294" t="n"/>
      <c r="C515" s="247" t="n"/>
      <c r="D515" s="248" t="n"/>
      <c r="E515" s="295" t="n"/>
      <c r="F515" s="296" t="n"/>
      <c r="G515" s="296" t="n"/>
      <c r="H515" s="297">
        <f>IFERROR(VLOOKUP($C515,$C$5:$H$18,6,0)+SUMIF($C$19:$C515,$C515,$F$19:$F515)-SUMIF($C$19:$C515,$C515,$G$19:$G515),"")</f>
        <v/>
      </c>
      <c r="I515" s="296" t="n"/>
      <c r="J515" s="252" t="n"/>
      <c r="K515" s="252" t="n"/>
      <c r="L515" s="298" t="n"/>
      <c r="M515" s="254">
        <f>IF($B515="","",--TEXT($B515,"yyyymm"))</f>
        <v/>
      </c>
      <c r="N515" s="0" t="n"/>
      <c r="O515" s="0" t="n"/>
      <c r="P515" s="0" t="n"/>
      <c r="Q515" s="0" t="n"/>
      <c r="R515" s="0" t="n"/>
      <c r="S515" s="0" t="n"/>
      <c r="T515" s="0" t="n"/>
      <c r="U515" s="0" t="n"/>
      <c r="V515" s="0" t="n"/>
      <c r="W515" s="0" t="n"/>
      <c r="X515" s="42" t="n"/>
      <c r="Y515" s="42" t="n"/>
      <c r="Z515" s="42" t="n"/>
    </row>
    <row r="516" ht="23" customFormat="1" customHeight="1" s="204">
      <c r="A516" s="255">
        <f>IF(B516="","",COUNTA($B$5:B516))</f>
        <v/>
      </c>
      <c r="B516" s="294" t="n"/>
      <c r="C516" s="247" t="n"/>
      <c r="D516" s="248" t="n"/>
      <c r="E516" s="295" t="n"/>
      <c r="F516" s="296" t="n"/>
      <c r="G516" s="296" t="n"/>
      <c r="H516" s="297">
        <f>IFERROR(VLOOKUP($C516,$C$5:$H$18,6,0)+SUMIF($C$19:$C516,$C516,$F$19:$F516)-SUMIF($C$19:$C516,$C516,$G$19:$G516),"")</f>
        <v/>
      </c>
      <c r="I516" s="296" t="n"/>
      <c r="J516" s="252" t="n"/>
      <c r="K516" s="252" t="n"/>
      <c r="L516" s="298" t="n"/>
      <c r="M516" s="254">
        <f>IF($B516="","",--TEXT($B516,"yyyymm"))</f>
        <v/>
      </c>
      <c r="N516" s="0" t="n"/>
      <c r="O516" s="0" t="n"/>
      <c r="P516" s="0" t="n"/>
      <c r="Q516" s="0" t="n"/>
      <c r="R516" s="0" t="n"/>
      <c r="S516" s="0" t="n"/>
      <c r="T516" s="0" t="n"/>
      <c r="U516" s="0" t="n"/>
      <c r="V516" s="0" t="n"/>
      <c r="W516" s="0" t="n"/>
      <c r="X516" s="42" t="n"/>
      <c r="Y516" s="42" t="n"/>
      <c r="Z516" s="42" t="n"/>
    </row>
    <row r="517" ht="23" customFormat="1" customHeight="1" s="204">
      <c r="A517" s="255">
        <f>IF(B517="","",COUNTA($B$5:B517))</f>
        <v/>
      </c>
      <c r="B517" s="294" t="n"/>
      <c r="C517" s="247" t="n"/>
      <c r="D517" s="248" t="n"/>
      <c r="E517" s="295" t="n"/>
      <c r="F517" s="296" t="n"/>
      <c r="G517" s="296" t="n"/>
      <c r="H517" s="297">
        <f>IFERROR(VLOOKUP($C517,$C$5:$H$18,6,0)+SUMIF($C$19:$C517,$C517,$F$19:$F517)-SUMIF($C$19:$C517,$C517,$G$19:$G517),"")</f>
        <v/>
      </c>
      <c r="I517" s="296" t="n"/>
      <c r="J517" s="252" t="n"/>
      <c r="K517" s="252" t="n"/>
      <c r="L517" s="298" t="n"/>
      <c r="M517" s="254">
        <f>IF($B517="","",--TEXT($B517,"yyyymm"))</f>
        <v/>
      </c>
      <c r="N517" s="0" t="n"/>
      <c r="O517" s="0" t="n"/>
      <c r="P517" s="0" t="n"/>
      <c r="Q517" s="0" t="n"/>
      <c r="R517" s="0" t="n"/>
      <c r="S517" s="0" t="n"/>
      <c r="T517" s="0" t="n"/>
      <c r="U517" s="0" t="n"/>
      <c r="V517" s="0" t="n"/>
      <c r="W517" s="0" t="n"/>
      <c r="X517" s="42" t="n"/>
      <c r="Y517" s="42" t="n"/>
      <c r="Z517" s="42" t="n"/>
    </row>
    <row r="518" ht="23" customFormat="1" customHeight="1" s="204">
      <c r="A518" s="255">
        <f>IF(B518="","",COUNTA($B$5:B518))</f>
        <v/>
      </c>
      <c r="B518" s="294" t="n"/>
      <c r="C518" s="247" t="n"/>
      <c r="D518" s="248" t="n"/>
      <c r="E518" s="295" t="n"/>
      <c r="F518" s="296" t="n"/>
      <c r="G518" s="296" t="n"/>
      <c r="H518" s="297">
        <f>IFERROR(VLOOKUP($C518,$C$5:$H$18,6,0)+SUMIF($C$19:$C518,$C518,$F$19:$F518)-SUMIF($C$19:$C518,$C518,$G$19:$G518),"")</f>
        <v/>
      </c>
      <c r="I518" s="296" t="n"/>
      <c r="J518" s="252" t="n"/>
      <c r="K518" s="252" t="n"/>
      <c r="L518" s="298" t="n"/>
      <c r="M518" s="254">
        <f>IF($B518="","",--TEXT($B518,"yyyymm"))</f>
        <v/>
      </c>
      <c r="N518" s="0" t="n"/>
      <c r="O518" s="0" t="n"/>
      <c r="P518" s="0" t="n"/>
      <c r="Q518" s="0" t="n"/>
      <c r="R518" s="0" t="n"/>
      <c r="S518" s="0" t="n"/>
      <c r="T518" s="0" t="n"/>
      <c r="U518" s="0" t="n"/>
      <c r="V518" s="0" t="n"/>
      <c r="W518" s="0" t="n"/>
      <c r="X518" s="42" t="n"/>
      <c r="Y518" s="42" t="n"/>
      <c r="Z518" s="42" t="n"/>
    </row>
    <row r="519" ht="23" customFormat="1" customHeight="1" s="204">
      <c r="A519" s="255">
        <f>IF(B519="","",COUNTA($B$5:B519))</f>
        <v/>
      </c>
      <c r="B519" s="294" t="n"/>
      <c r="C519" s="247" t="n"/>
      <c r="D519" s="248" t="n"/>
      <c r="E519" s="295" t="n"/>
      <c r="F519" s="296" t="n"/>
      <c r="G519" s="296" t="n"/>
      <c r="H519" s="297">
        <f>IFERROR(VLOOKUP($C519,$C$5:$H$18,6,0)+SUMIF($C$19:$C519,$C519,$F$19:$F519)-SUMIF($C$19:$C519,$C519,$G$19:$G519),"")</f>
        <v/>
      </c>
      <c r="I519" s="296" t="n"/>
      <c r="J519" s="252" t="n"/>
      <c r="K519" s="252" t="n"/>
      <c r="L519" s="298" t="n"/>
      <c r="M519" s="254">
        <f>IF($B519="","",--TEXT($B519,"yyyymm"))</f>
        <v/>
      </c>
      <c r="N519" s="0" t="n"/>
      <c r="O519" s="0" t="n"/>
      <c r="P519" s="0" t="n"/>
      <c r="Q519" s="0" t="n"/>
      <c r="R519" s="0" t="n"/>
      <c r="S519" s="0" t="n"/>
      <c r="T519" s="0" t="n"/>
      <c r="U519" s="0" t="n"/>
      <c r="V519" s="0" t="n"/>
      <c r="W519" s="0" t="n"/>
      <c r="X519" s="42" t="n"/>
      <c r="Y519" s="42" t="n"/>
      <c r="Z519" s="42" t="n"/>
    </row>
    <row r="520" ht="23" customFormat="1" customHeight="1" s="204">
      <c r="A520" s="255">
        <f>IF(B520="","",COUNTA($B$5:B520))</f>
        <v/>
      </c>
      <c r="B520" s="294" t="n"/>
      <c r="C520" s="247" t="n"/>
      <c r="D520" s="248" t="n"/>
      <c r="E520" s="295" t="n"/>
      <c r="F520" s="296" t="n"/>
      <c r="G520" s="296" t="n"/>
      <c r="H520" s="297">
        <f>IFERROR(VLOOKUP($C520,$C$5:$H$18,6,0)+SUMIF($C$19:$C520,$C520,$F$19:$F520)-SUMIF($C$19:$C520,$C520,$G$19:$G520),"")</f>
        <v/>
      </c>
      <c r="I520" s="296" t="n"/>
      <c r="J520" s="252" t="n"/>
      <c r="K520" s="252" t="n"/>
      <c r="L520" s="298" t="n"/>
      <c r="M520" s="254">
        <f>IF($B520="","",--TEXT($B520,"yyyymm"))</f>
        <v/>
      </c>
      <c r="N520" s="0" t="n"/>
      <c r="O520" s="0" t="n"/>
      <c r="P520" s="0" t="n"/>
      <c r="Q520" s="0" t="n"/>
      <c r="R520" s="0" t="n"/>
      <c r="S520" s="0" t="n"/>
      <c r="T520" s="0" t="n"/>
      <c r="U520" s="0" t="n"/>
      <c r="V520" s="0" t="n"/>
      <c r="W520" s="0" t="n"/>
      <c r="X520" s="42" t="n"/>
      <c r="Y520" s="42" t="n"/>
      <c r="Z520" s="42" t="n"/>
    </row>
    <row r="521" ht="23" customFormat="1" customHeight="1" s="204">
      <c r="A521" s="255">
        <f>IF(B521="","",COUNTA($B$5:B521))</f>
        <v/>
      </c>
      <c r="B521" s="294" t="n"/>
      <c r="C521" s="247" t="n"/>
      <c r="D521" s="248" t="n"/>
      <c r="E521" s="295" t="n"/>
      <c r="F521" s="296" t="n"/>
      <c r="G521" s="296" t="n"/>
      <c r="H521" s="297">
        <f>IFERROR(VLOOKUP($C521,$C$5:$H$18,6,0)+SUMIF($C$19:$C521,$C521,$F$19:$F521)-SUMIF($C$19:$C521,$C521,$G$19:$G521),"")</f>
        <v/>
      </c>
      <c r="I521" s="296" t="n"/>
      <c r="J521" s="252" t="n"/>
      <c r="K521" s="252" t="n"/>
      <c r="L521" s="298" t="n"/>
      <c r="M521" s="254">
        <f>IF($B521="","",--TEXT($B521,"yyyymm"))</f>
        <v/>
      </c>
      <c r="N521" s="0" t="n"/>
      <c r="O521" s="0" t="n"/>
      <c r="P521" s="0" t="n"/>
      <c r="Q521" s="0" t="n"/>
      <c r="R521" s="0" t="n"/>
      <c r="S521" s="0" t="n"/>
      <c r="T521" s="0" t="n"/>
      <c r="U521" s="0" t="n"/>
      <c r="V521" s="0" t="n"/>
      <c r="W521" s="0" t="n"/>
      <c r="X521" s="42" t="n"/>
      <c r="Y521" s="42" t="n"/>
      <c r="Z521" s="42" t="n"/>
    </row>
    <row r="522" ht="23" customFormat="1" customHeight="1" s="204">
      <c r="A522" s="255">
        <f>IF(B522="","",COUNTA($B$5:B522))</f>
        <v/>
      </c>
      <c r="B522" s="294" t="n"/>
      <c r="C522" s="247" t="n"/>
      <c r="D522" s="248" t="n"/>
      <c r="E522" s="295" t="n"/>
      <c r="F522" s="296" t="n"/>
      <c r="G522" s="296" t="n"/>
      <c r="H522" s="297">
        <f>IFERROR(VLOOKUP($C522,$C$5:$H$18,6,0)+SUMIF($C$19:$C522,$C522,$F$19:$F522)-SUMIF($C$19:$C522,$C522,$G$19:$G522),"")</f>
        <v/>
      </c>
      <c r="I522" s="296" t="n"/>
      <c r="J522" s="252" t="n"/>
      <c r="K522" s="252" t="n"/>
      <c r="L522" s="298" t="n"/>
      <c r="M522" s="254">
        <f>IF($B522="","",--TEXT($B522,"yyyymm"))</f>
        <v/>
      </c>
      <c r="N522" s="0" t="n"/>
      <c r="O522" s="0" t="n"/>
      <c r="P522" s="0" t="n"/>
      <c r="Q522" s="0" t="n"/>
      <c r="R522" s="0" t="n"/>
      <c r="S522" s="0" t="n"/>
      <c r="T522" s="0" t="n"/>
      <c r="U522" s="0" t="n"/>
      <c r="V522" s="0" t="n"/>
      <c r="W522" s="0" t="n"/>
      <c r="X522" s="42" t="n"/>
      <c r="Y522" s="42" t="n"/>
      <c r="Z522" s="42" t="n"/>
    </row>
    <row r="523" ht="23" customFormat="1" customHeight="1" s="204">
      <c r="A523" s="255">
        <f>IF(B523="","",COUNTA($B$5:B523))</f>
        <v/>
      </c>
      <c r="B523" s="294" t="n"/>
      <c r="C523" s="247" t="n"/>
      <c r="D523" s="248" t="n"/>
      <c r="E523" s="295" t="n"/>
      <c r="F523" s="296" t="n"/>
      <c r="G523" s="296" t="n"/>
      <c r="H523" s="297">
        <f>IFERROR(VLOOKUP($C523,$C$5:$H$18,6,0)+SUMIF($C$19:$C523,$C523,$F$19:$F523)-SUMIF($C$19:$C523,$C523,$G$19:$G523),"")</f>
        <v/>
      </c>
      <c r="I523" s="296" t="n"/>
      <c r="J523" s="252" t="n"/>
      <c r="K523" s="252" t="n"/>
      <c r="L523" s="298" t="n"/>
      <c r="M523" s="254">
        <f>IF($B523="","",--TEXT($B523,"yyyymm"))</f>
        <v/>
      </c>
      <c r="N523" s="0" t="n"/>
      <c r="O523" s="0" t="n"/>
      <c r="P523" s="0" t="n"/>
      <c r="Q523" s="0" t="n"/>
      <c r="R523" s="0" t="n"/>
      <c r="S523" s="0" t="n"/>
      <c r="T523" s="0" t="n"/>
      <c r="U523" s="0" t="n"/>
      <c r="V523" s="0" t="n"/>
      <c r="W523" s="0" t="n"/>
      <c r="X523" s="42" t="n"/>
      <c r="Y523" s="42" t="n"/>
      <c r="Z523" s="42" t="n"/>
    </row>
    <row r="524" ht="23" customFormat="1" customHeight="1" s="204">
      <c r="A524" s="255">
        <f>IF(B524="","",COUNTA($B$5:B524))</f>
        <v/>
      </c>
      <c r="B524" s="294" t="n"/>
      <c r="C524" s="247" t="n"/>
      <c r="D524" s="248" t="n"/>
      <c r="E524" s="295" t="n"/>
      <c r="F524" s="296" t="n"/>
      <c r="G524" s="296" t="n"/>
      <c r="H524" s="297">
        <f>IFERROR(VLOOKUP($C524,$C$5:$H$18,6,0)+SUMIF($C$19:$C524,$C524,$F$19:$F524)-SUMIF($C$19:$C524,$C524,$G$19:$G524),"")</f>
        <v/>
      </c>
      <c r="I524" s="296" t="n"/>
      <c r="J524" s="252" t="n"/>
      <c r="K524" s="252" t="n"/>
      <c r="L524" s="298" t="n"/>
      <c r="M524" s="254">
        <f>IF($B524="","",--TEXT($B524,"yyyymm"))</f>
        <v/>
      </c>
      <c r="N524" s="0" t="n"/>
      <c r="O524" s="0" t="n"/>
      <c r="P524" s="0" t="n"/>
      <c r="Q524" s="0" t="n"/>
      <c r="R524" s="0" t="n"/>
      <c r="S524" s="0" t="n"/>
      <c r="T524" s="0" t="n"/>
      <c r="U524" s="0" t="n"/>
      <c r="V524" s="0" t="n"/>
      <c r="W524" s="0" t="n"/>
      <c r="X524" s="42" t="n"/>
      <c r="Y524" s="42" t="n"/>
      <c r="Z524" s="42" t="n"/>
    </row>
    <row r="525" ht="23" customFormat="1" customHeight="1" s="204">
      <c r="A525" s="255">
        <f>IF(B525="","",COUNTA($B$5:B525))</f>
        <v/>
      </c>
      <c r="B525" s="294" t="n"/>
      <c r="C525" s="247" t="n"/>
      <c r="D525" s="248" t="n"/>
      <c r="E525" s="295" t="n"/>
      <c r="F525" s="296" t="n"/>
      <c r="G525" s="296" t="n"/>
      <c r="H525" s="297">
        <f>IFERROR(VLOOKUP($C525,$C$5:$H$18,6,0)+SUMIF($C$19:$C525,$C525,$F$19:$F525)-SUMIF($C$19:$C525,$C525,$G$19:$G525),"")</f>
        <v/>
      </c>
      <c r="I525" s="296" t="n"/>
      <c r="J525" s="252" t="n"/>
      <c r="K525" s="252" t="n"/>
      <c r="L525" s="298" t="n"/>
      <c r="M525" s="254">
        <f>IF($B525="","",--TEXT($B525,"yyyymm"))</f>
        <v/>
      </c>
      <c r="N525" s="0" t="n"/>
      <c r="O525" s="0" t="n"/>
      <c r="P525" s="0" t="n"/>
      <c r="Q525" s="0" t="n"/>
      <c r="R525" s="0" t="n"/>
      <c r="S525" s="0" t="n"/>
      <c r="T525" s="0" t="n"/>
      <c r="U525" s="0" t="n"/>
      <c r="V525" s="0" t="n"/>
      <c r="W525" s="0" t="n"/>
      <c r="X525" s="42" t="n"/>
      <c r="Y525" s="42" t="n"/>
      <c r="Z525" s="42" t="n"/>
    </row>
    <row r="526" ht="23" customFormat="1" customHeight="1" s="204">
      <c r="A526" s="255">
        <f>IF(B526="","",COUNTA($B$5:B526))</f>
        <v/>
      </c>
      <c r="B526" s="294" t="n"/>
      <c r="C526" s="247" t="n"/>
      <c r="D526" s="248" t="n"/>
      <c r="E526" s="295" t="n"/>
      <c r="F526" s="296" t="n"/>
      <c r="G526" s="296" t="n"/>
      <c r="H526" s="297">
        <f>IFERROR(VLOOKUP($C526,$C$5:$H$18,6,0)+SUMIF($C$19:$C526,$C526,$F$19:$F526)-SUMIF($C$19:$C526,$C526,$G$19:$G526),"")</f>
        <v/>
      </c>
      <c r="I526" s="296" t="n"/>
      <c r="J526" s="252" t="n"/>
      <c r="K526" s="252" t="n"/>
      <c r="L526" s="298" t="n"/>
      <c r="M526" s="254">
        <f>IF($B526="","",--TEXT($B526,"yyyymm"))</f>
        <v/>
      </c>
      <c r="N526" s="0" t="n"/>
      <c r="O526" s="0" t="n"/>
      <c r="P526" s="0" t="n"/>
      <c r="Q526" s="0" t="n"/>
      <c r="R526" s="0" t="n"/>
      <c r="S526" s="0" t="n"/>
      <c r="T526" s="0" t="n"/>
      <c r="U526" s="0" t="n"/>
      <c r="V526" s="0" t="n"/>
      <c r="W526" s="0" t="n"/>
      <c r="X526" s="42" t="n"/>
      <c r="Y526" s="42" t="n"/>
      <c r="Z526" s="42" t="n"/>
    </row>
    <row r="527" ht="23" customFormat="1" customHeight="1" s="204">
      <c r="A527" s="255">
        <f>IF(B527="","",COUNTA($B$5:B527))</f>
        <v/>
      </c>
      <c r="B527" s="294" t="n"/>
      <c r="C527" s="247" t="n"/>
      <c r="D527" s="248" t="n"/>
      <c r="E527" s="295" t="n"/>
      <c r="F527" s="296" t="n"/>
      <c r="G527" s="296" t="n"/>
      <c r="H527" s="297">
        <f>IFERROR(VLOOKUP($C527,$C$5:$H$18,6,0)+SUMIF($C$19:$C527,$C527,$F$19:$F527)-SUMIF($C$19:$C527,$C527,$G$19:$G527),"")</f>
        <v/>
      </c>
      <c r="I527" s="296" t="n"/>
      <c r="J527" s="252" t="n"/>
      <c r="K527" s="252" t="n"/>
      <c r="L527" s="298" t="n"/>
      <c r="M527" s="254">
        <f>IF($B527="","",--TEXT($B527,"yyyymm"))</f>
        <v/>
      </c>
      <c r="N527" s="0" t="n"/>
      <c r="O527" s="0" t="n"/>
      <c r="P527" s="0" t="n"/>
      <c r="Q527" s="0" t="n"/>
      <c r="R527" s="0" t="n"/>
      <c r="S527" s="0" t="n"/>
      <c r="T527" s="0" t="n"/>
      <c r="U527" s="0" t="n"/>
      <c r="V527" s="0" t="n"/>
      <c r="W527" s="0" t="n"/>
      <c r="X527" s="42" t="n"/>
      <c r="Y527" s="42" t="n"/>
      <c r="Z527" s="42" t="n"/>
    </row>
    <row r="528" ht="23" customFormat="1" customHeight="1" s="204">
      <c r="A528" s="255">
        <f>IF(B528="","",COUNTA($B$5:B528))</f>
        <v/>
      </c>
      <c r="B528" s="294" t="n"/>
      <c r="C528" s="247" t="n"/>
      <c r="D528" s="248" t="n"/>
      <c r="E528" s="295" t="n"/>
      <c r="F528" s="296" t="n"/>
      <c r="G528" s="296" t="n"/>
      <c r="H528" s="297">
        <f>IFERROR(VLOOKUP($C528,$C$5:$H$18,6,0)+SUMIF($C$19:$C528,$C528,$F$19:$F528)-SUMIF($C$19:$C528,$C528,$G$19:$G528),"")</f>
        <v/>
      </c>
      <c r="I528" s="296" t="n"/>
      <c r="J528" s="252" t="n"/>
      <c r="K528" s="252" t="n"/>
      <c r="L528" s="298" t="n"/>
      <c r="M528" s="254">
        <f>IF($B528="","",--TEXT($B528,"yyyymm"))</f>
        <v/>
      </c>
      <c r="N528" s="0" t="n"/>
      <c r="O528" s="0" t="n"/>
      <c r="P528" s="0" t="n"/>
      <c r="Q528" s="0" t="n"/>
      <c r="R528" s="0" t="n"/>
      <c r="S528" s="0" t="n"/>
      <c r="T528" s="0" t="n"/>
      <c r="U528" s="0" t="n"/>
      <c r="V528" s="0" t="n"/>
      <c r="W528" s="0" t="n"/>
      <c r="X528" s="42" t="n"/>
      <c r="Y528" s="42" t="n"/>
      <c r="Z528" s="42" t="n"/>
    </row>
    <row r="529" ht="23" customFormat="1" customHeight="1" s="204">
      <c r="A529" s="255">
        <f>IF(B529="","",COUNTA($B$5:B529))</f>
        <v/>
      </c>
      <c r="B529" s="294" t="n"/>
      <c r="C529" s="247" t="n"/>
      <c r="D529" s="248" t="n"/>
      <c r="E529" s="295" t="n"/>
      <c r="F529" s="296" t="n"/>
      <c r="G529" s="296" t="n"/>
      <c r="H529" s="297">
        <f>IFERROR(VLOOKUP($C529,$C$5:$H$18,6,0)+SUMIF($C$19:$C529,$C529,$F$19:$F529)-SUMIF($C$19:$C529,$C529,$G$19:$G529),"")</f>
        <v/>
      </c>
      <c r="I529" s="296" t="n"/>
      <c r="J529" s="252" t="n"/>
      <c r="K529" s="252" t="n"/>
      <c r="L529" s="298" t="n"/>
      <c r="M529" s="254">
        <f>IF($B529="","",--TEXT($B529,"yyyymm"))</f>
        <v/>
      </c>
      <c r="N529" s="0" t="n"/>
      <c r="O529" s="0" t="n"/>
      <c r="P529" s="0" t="n"/>
      <c r="Q529" s="0" t="n"/>
      <c r="R529" s="0" t="n"/>
      <c r="S529" s="0" t="n"/>
      <c r="T529" s="0" t="n"/>
      <c r="U529" s="0" t="n"/>
      <c r="V529" s="0" t="n"/>
      <c r="W529" s="0" t="n"/>
      <c r="X529" s="42" t="n"/>
      <c r="Y529" s="42" t="n"/>
      <c r="Z529" s="42" t="n"/>
    </row>
    <row r="530" ht="23" customFormat="1" customHeight="1" s="204">
      <c r="A530" s="255">
        <f>IF(B530="","",COUNTA($B$5:B530))</f>
        <v/>
      </c>
      <c r="B530" s="294" t="n"/>
      <c r="C530" s="247" t="n"/>
      <c r="D530" s="248" t="n"/>
      <c r="E530" s="295" t="n"/>
      <c r="F530" s="296" t="n"/>
      <c r="G530" s="296" t="n"/>
      <c r="H530" s="297">
        <f>IFERROR(VLOOKUP($C530,$C$5:$H$18,6,0)+SUMIF($C$19:$C530,$C530,$F$19:$F530)-SUMIF($C$19:$C530,$C530,$G$19:$G530),"")</f>
        <v/>
      </c>
      <c r="I530" s="296" t="n"/>
      <c r="J530" s="252" t="n"/>
      <c r="K530" s="252" t="n"/>
      <c r="L530" s="298" t="n"/>
      <c r="M530" s="254">
        <f>IF($B530="","",--TEXT($B530,"yyyymm"))</f>
        <v/>
      </c>
      <c r="N530" s="0" t="n"/>
      <c r="O530" s="0" t="n"/>
      <c r="P530" s="0" t="n"/>
      <c r="Q530" s="0" t="n"/>
      <c r="R530" s="0" t="n"/>
      <c r="S530" s="0" t="n"/>
      <c r="T530" s="0" t="n"/>
      <c r="U530" s="0" t="n"/>
      <c r="V530" s="0" t="n"/>
      <c r="W530" s="0" t="n"/>
      <c r="X530" s="42" t="n"/>
      <c r="Y530" s="42" t="n"/>
      <c r="Z530" s="42" t="n"/>
    </row>
    <row r="531" ht="23" customFormat="1" customHeight="1" s="204">
      <c r="A531" s="255">
        <f>IF(B531="","",COUNTA($B$5:B531))</f>
        <v/>
      </c>
      <c r="B531" s="294" t="n"/>
      <c r="C531" s="247" t="n"/>
      <c r="D531" s="248" t="n"/>
      <c r="E531" s="295" t="n"/>
      <c r="F531" s="296" t="n"/>
      <c r="G531" s="296" t="n"/>
      <c r="H531" s="297">
        <f>IFERROR(VLOOKUP($C531,$C$5:$H$18,6,0)+SUMIF($C$19:$C531,$C531,$F$19:$F531)-SUMIF($C$19:$C531,$C531,$G$19:$G531),"")</f>
        <v/>
      </c>
      <c r="I531" s="296" t="n"/>
      <c r="J531" s="252" t="n"/>
      <c r="K531" s="252" t="n"/>
      <c r="L531" s="298" t="n"/>
      <c r="M531" s="254">
        <f>IF($B531="","",--TEXT($B531,"yyyymm"))</f>
        <v/>
      </c>
      <c r="N531" s="0" t="n"/>
      <c r="O531" s="0" t="n"/>
      <c r="P531" s="0" t="n"/>
      <c r="Q531" s="0" t="n"/>
      <c r="R531" s="0" t="n"/>
      <c r="S531" s="0" t="n"/>
      <c r="T531" s="0" t="n"/>
      <c r="U531" s="0" t="n"/>
      <c r="V531" s="0" t="n"/>
      <c r="W531" s="0" t="n"/>
      <c r="X531" s="42" t="n"/>
      <c r="Y531" s="42" t="n"/>
      <c r="Z531" s="42" t="n"/>
    </row>
    <row r="532" ht="23" customFormat="1" customHeight="1" s="204">
      <c r="A532" s="255">
        <f>IF(B532="","",COUNTA($B$5:B532))</f>
        <v/>
      </c>
      <c r="B532" s="294" t="n"/>
      <c r="C532" s="247" t="n"/>
      <c r="D532" s="248" t="n"/>
      <c r="E532" s="295" t="n"/>
      <c r="F532" s="296" t="n"/>
      <c r="G532" s="296" t="n"/>
      <c r="H532" s="297">
        <f>IFERROR(VLOOKUP($C532,$C$5:$H$18,6,0)+SUMIF($C$19:$C532,$C532,$F$19:$F532)-SUMIF($C$19:$C532,$C532,$G$19:$G532),"")</f>
        <v/>
      </c>
      <c r="I532" s="296" t="n"/>
      <c r="J532" s="252" t="n"/>
      <c r="K532" s="252" t="n"/>
      <c r="L532" s="298" t="n"/>
      <c r="M532" s="254">
        <f>IF($B532="","",--TEXT($B532,"yyyymm"))</f>
        <v/>
      </c>
      <c r="N532" s="0" t="n"/>
      <c r="O532" s="0" t="n"/>
      <c r="P532" s="0" t="n"/>
      <c r="Q532" s="0" t="n"/>
      <c r="R532" s="0" t="n"/>
      <c r="S532" s="0" t="n"/>
      <c r="T532" s="0" t="n"/>
      <c r="U532" s="0" t="n"/>
      <c r="V532" s="0" t="n"/>
      <c r="W532" s="0" t="n"/>
      <c r="X532" s="42" t="n"/>
      <c r="Y532" s="42" t="n"/>
      <c r="Z532" s="42" t="n"/>
    </row>
    <row r="533" ht="23" customFormat="1" customHeight="1" s="204">
      <c r="A533" s="255">
        <f>IF(B533="","",COUNTA($B$5:B533))</f>
        <v/>
      </c>
      <c r="B533" s="294" t="n"/>
      <c r="C533" s="247" t="n"/>
      <c r="D533" s="248" t="n"/>
      <c r="E533" s="295" t="n"/>
      <c r="F533" s="296" t="n"/>
      <c r="G533" s="296" t="n"/>
      <c r="H533" s="297">
        <f>IFERROR(VLOOKUP($C533,$C$5:$H$18,6,0)+SUMIF($C$19:$C533,$C533,$F$19:$F533)-SUMIF($C$19:$C533,$C533,$G$19:$G533),"")</f>
        <v/>
      </c>
      <c r="I533" s="296" t="n"/>
      <c r="J533" s="252" t="n"/>
      <c r="K533" s="252" t="n"/>
      <c r="L533" s="298" t="n"/>
      <c r="M533" s="254">
        <f>IF($B533="","",--TEXT($B533,"yyyymm"))</f>
        <v/>
      </c>
      <c r="N533" s="0" t="n"/>
      <c r="O533" s="0" t="n"/>
      <c r="P533" s="0" t="n"/>
      <c r="Q533" s="0" t="n"/>
      <c r="R533" s="0" t="n"/>
      <c r="S533" s="0" t="n"/>
      <c r="T533" s="0" t="n"/>
      <c r="U533" s="0" t="n"/>
      <c r="V533" s="0" t="n"/>
      <c r="W533" s="0" t="n"/>
      <c r="X533" s="42" t="n"/>
      <c r="Y533" s="42" t="n"/>
      <c r="Z533" s="42" t="n"/>
    </row>
    <row r="534" ht="23" customFormat="1" customHeight="1" s="204">
      <c r="A534" s="255">
        <f>IF(B534="","",COUNTA($B$5:B534))</f>
        <v/>
      </c>
      <c r="B534" s="294" t="n"/>
      <c r="C534" s="247" t="n"/>
      <c r="D534" s="248" t="n"/>
      <c r="E534" s="295" t="n"/>
      <c r="F534" s="296" t="n"/>
      <c r="G534" s="296" t="n"/>
      <c r="H534" s="297">
        <f>IFERROR(VLOOKUP($C534,$C$5:$H$18,6,0)+SUMIF($C$19:$C534,$C534,$F$19:$F534)-SUMIF($C$19:$C534,$C534,$G$19:$G534),"")</f>
        <v/>
      </c>
      <c r="I534" s="296" t="n"/>
      <c r="J534" s="252" t="n"/>
      <c r="K534" s="252" t="n"/>
      <c r="L534" s="298" t="n"/>
      <c r="M534" s="254">
        <f>IF($B534="","",--TEXT($B534,"yyyymm"))</f>
        <v/>
      </c>
      <c r="N534" s="0" t="n"/>
      <c r="O534" s="0" t="n"/>
      <c r="P534" s="0" t="n"/>
      <c r="Q534" s="0" t="n"/>
      <c r="R534" s="0" t="n"/>
      <c r="S534" s="0" t="n"/>
      <c r="T534" s="0" t="n"/>
      <c r="U534" s="0" t="n"/>
      <c r="V534" s="0" t="n"/>
      <c r="W534" s="0" t="n"/>
      <c r="X534" s="42" t="n"/>
      <c r="Y534" s="42" t="n"/>
      <c r="Z534" s="42" t="n"/>
    </row>
    <row r="535" ht="23" customFormat="1" customHeight="1" s="204">
      <c r="A535" s="255">
        <f>IF(B535="","",COUNTA($B$5:B535))</f>
        <v/>
      </c>
      <c r="B535" s="294" t="n"/>
      <c r="C535" s="247" t="n"/>
      <c r="D535" s="248" t="n"/>
      <c r="E535" s="295" t="n"/>
      <c r="F535" s="296" t="n"/>
      <c r="G535" s="296" t="n"/>
      <c r="H535" s="297">
        <f>IFERROR(VLOOKUP($C535,$C$5:$H$18,6,0)+SUMIF($C$19:$C535,$C535,$F$19:$F535)-SUMIF($C$19:$C535,$C535,$G$19:$G535),"")</f>
        <v/>
      </c>
      <c r="I535" s="296" t="n"/>
      <c r="J535" s="252" t="n"/>
      <c r="K535" s="252" t="n"/>
      <c r="L535" s="298" t="n"/>
      <c r="M535" s="254">
        <f>IF($B535="","",--TEXT($B535,"yyyymm"))</f>
        <v/>
      </c>
      <c r="N535" s="0" t="n"/>
      <c r="O535" s="0" t="n"/>
      <c r="P535" s="0" t="n"/>
      <c r="Q535" s="0" t="n"/>
      <c r="R535" s="0" t="n"/>
      <c r="S535" s="0" t="n"/>
      <c r="T535" s="0" t="n"/>
      <c r="U535" s="0" t="n"/>
      <c r="V535" s="0" t="n"/>
      <c r="W535" s="0" t="n"/>
      <c r="X535" s="42" t="n"/>
      <c r="Y535" s="42" t="n"/>
      <c r="Z535" s="42" t="n"/>
    </row>
    <row r="536" ht="23" customFormat="1" customHeight="1" s="204">
      <c r="A536" s="255">
        <f>IF(B536="","",COUNTA($B$5:B536))</f>
        <v/>
      </c>
      <c r="B536" s="294" t="n"/>
      <c r="C536" s="247" t="n"/>
      <c r="D536" s="248" t="n"/>
      <c r="E536" s="295" t="n"/>
      <c r="F536" s="296" t="n"/>
      <c r="G536" s="296" t="n"/>
      <c r="H536" s="297">
        <f>IFERROR(VLOOKUP($C536,$C$5:$H$18,6,0)+SUMIF($C$19:$C536,$C536,$F$19:$F536)-SUMIF($C$19:$C536,$C536,$G$19:$G536),"")</f>
        <v/>
      </c>
      <c r="I536" s="296" t="n"/>
      <c r="J536" s="252" t="n"/>
      <c r="K536" s="252" t="n"/>
      <c r="L536" s="298" t="n"/>
      <c r="M536" s="254">
        <f>IF($B536="","",--TEXT($B536,"yyyymm"))</f>
        <v/>
      </c>
      <c r="N536" s="0" t="n"/>
      <c r="O536" s="0" t="n"/>
      <c r="P536" s="0" t="n"/>
      <c r="Q536" s="0" t="n"/>
      <c r="R536" s="0" t="n"/>
      <c r="S536" s="0" t="n"/>
      <c r="T536" s="0" t="n"/>
      <c r="U536" s="0" t="n"/>
      <c r="V536" s="0" t="n"/>
      <c r="W536" s="0" t="n"/>
      <c r="X536" s="42" t="n"/>
      <c r="Y536" s="42" t="n"/>
      <c r="Z536" s="42" t="n"/>
    </row>
    <row r="537" ht="23" customFormat="1" customHeight="1" s="204">
      <c r="A537" s="255">
        <f>IF(B537="","",COUNTA($B$5:B537))</f>
        <v/>
      </c>
      <c r="B537" s="294" t="n"/>
      <c r="C537" s="247" t="n"/>
      <c r="D537" s="248" t="n"/>
      <c r="E537" s="295" t="n"/>
      <c r="F537" s="296" t="n"/>
      <c r="G537" s="296" t="n"/>
      <c r="H537" s="297">
        <f>IFERROR(VLOOKUP($C537,$C$5:$H$18,6,0)+SUMIF($C$19:$C537,$C537,$F$19:$F537)-SUMIF($C$19:$C537,$C537,$G$19:$G537),"")</f>
        <v/>
      </c>
      <c r="I537" s="296" t="n"/>
      <c r="J537" s="252" t="n"/>
      <c r="K537" s="252" t="n"/>
      <c r="L537" s="298" t="n"/>
      <c r="M537" s="254">
        <f>IF($B537="","",--TEXT($B537,"yyyymm"))</f>
        <v/>
      </c>
      <c r="N537" s="0" t="n"/>
      <c r="O537" s="0" t="n"/>
      <c r="P537" s="0" t="n"/>
      <c r="Q537" s="0" t="n"/>
      <c r="R537" s="0" t="n"/>
      <c r="S537" s="0" t="n"/>
      <c r="T537" s="0" t="n"/>
      <c r="U537" s="0" t="n"/>
      <c r="V537" s="0" t="n"/>
      <c r="W537" s="0" t="n"/>
      <c r="X537" s="42" t="n"/>
      <c r="Y537" s="42" t="n"/>
      <c r="Z537" s="42" t="n"/>
    </row>
    <row r="538" ht="23" customFormat="1" customHeight="1" s="204">
      <c r="A538" s="255">
        <f>IF(B538="","",COUNTA($B$5:B538))</f>
        <v/>
      </c>
      <c r="B538" s="294" t="n"/>
      <c r="C538" s="247" t="n"/>
      <c r="D538" s="248" t="n"/>
      <c r="E538" s="295" t="n"/>
      <c r="F538" s="296" t="n"/>
      <c r="G538" s="296" t="n"/>
      <c r="H538" s="297">
        <f>IFERROR(VLOOKUP($C538,$C$5:$H$18,6,0)+SUMIF($C$19:$C538,$C538,$F$19:$F538)-SUMIF($C$19:$C538,$C538,$G$19:$G538),"")</f>
        <v/>
      </c>
      <c r="I538" s="296" t="n"/>
      <c r="J538" s="252" t="n"/>
      <c r="K538" s="252" t="n"/>
      <c r="L538" s="298" t="n"/>
      <c r="M538" s="254">
        <f>IF($B538="","",--TEXT($B538,"yyyymm"))</f>
        <v/>
      </c>
      <c r="N538" s="0" t="n"/>
      <c r="O538" s="0" t="n"/>
      <c r="P538" s="0" t="n"/>
      <c r="Q538" s="0" t="n"/>
      <c r="R538" s="0" t="n"/>
      <c r="S538" s="0" t="n"/>
      <c r="T538" s="0" t="n"/>
      <c r="U538" s="0" t="n"/>
      <c r="V538" s="0" t="n"/>
      <c r="W538" s="0" t="n"/>
      <c r="X538" s="42" t="n"/>
      <c r="Y538" s="42" t="n"/>
      <c r="Z538" s="42" t="n"/>
    </row>
    <row r="539" ht="23" customFormat="1" customHeight="1" s="204">
      <c r="A539" s="255">
        <f>IF(B539="","",COUNTA($B$5:B539))</f>
        <v/>
      </c>
      <c r="B539" s="294" t="n"/>
      <c r="C539" s="247" t="n"/>
      <c r="D539" s="248" t="n"/>
      <c r="E539" s="295" t="n"/>
      <c r="F539" s="296" t="n"/>
      <c r="G539" s="296" t="n"/>
      <c r="H539" s="297">
        <f>IFERROR(VLOOKUP($C539,$C$5:$H$18,6,0)+SUMIF($C$19:$C539,$C539,$F$19:$F539)-SUMIF($C$19:$C539,$C539,$G$19:$G539),"")</f>
        <v/>
      </c>
      <c r="I539" s="296" t="n"/>
      <c r="J539" s="252" t="n"/>
      <c r="K539" s="252" t="n"/>
      <c r="L539" s="298" t="n"/>
      <c r="M539" s="254">
        <f>IF($B539="","",--TEXT($B539,"yyyymm"))</f>
        <v/>
      </c>
      <c r="N539" s="0" t="n"/>
      <c r="O539" s="0" t="n"/>
      <c r="P539" s="0" t="n"/>
      <c r="Q539" s="0" t="n"/>
      <c r="R539" s="0" t="n"/>
      <c r="S539" s="0" t="n"/>
      <c r="T539" s="0" t="n"/>
      <c r="U539" s="0" t="n"/>
      <c r="V539" s="0" t="n"/>
      <c r="W539" s="0" t="n"/>
      <c r="X539" s="42" t="n"/>
      <c r="Y539" s="42" t="n"/>
      <c r="Z539" s="42" t="n"/>
    </row>
    <row r="540" ht="23" customFormat="1" customHeight="1" s="204">
      <c r="A540" s="255">
        <f>IF(B540="","",COUNTA($B$5:B540))</f>
        <v/>
      </c>
      <c r="B540" s="294" t="n"/>
      <c r="C540" s="247" t="n"/>
      <c r="D540" s="248" t="n"/>
      <c r="E540" s="295" t="n"/>
      <c r="F540" s="296" t="n"/>
      <c r="G540" s="296" t="n"/>
      <c r="H540" s="297">
        <f>IFERROR(VLOOKUP($C540,$C$5:$H$18,6,0)+SUMIF($C$19:$C540,$C540,$F$19:$F540)-SUMIF($C$19:$C540,$C540,$G$19:$G540),"")</f>
        <v/>
      </c>
      <c r="I540" s="296" t="n"/>
      <c r="J540" s="252" t="n"/>
      <c r="K540" s="252" t="n"/>
      <c r="L540" s="298" t="n"/>
      <c r="M540" s="254">
        <f>IF($B540="","",--TEXT($B540,"yyyymm"))</f>
        <v/>
      </c>
      <c r="N540" s="0" t="n"/>
      <c r="O540" s="0" t="n"/>
      <c r="P540" s="0" t="n"/>
      <c r="Q540" s="0" t="n"/>
      <c r="R540" s="0" t="n"/>
      <c r="S540" s="0" t="n"/>
      <c r="T540" s="0" t="n"/>
      <c r="U540" s="0" t="n"/>
      <c r="V540" s="0" t="n"/>
      <c r="W540" s="0" t="n"/>
      <c r="X540" s="42" t="n"/>
      <c r="Y540" s="42" t="n"/>
      <c r="Z540" s="42" t="n"/>
    </row>
    <row r="541" ht="23" customFormat="1" customHeight="1" s="204">
      <c r="A541" s="255">
        <f>IF(B541="","",COUNTA($B$5:B541))</f>
        <v/>
      </c>
      <c r="B541" s="294" t="n"/>
      <c r="C541" s="247" t="n"/>
      <c r="D541" s="248" t="n"/>
      <c r="E541" s="295" t="n"/>
      <c r="F541" s="296" t="n"/>
      <c r="G541" s="296" t="n"/>
      <c r="H541" s="297">
        <f>IFERROR(VLOOKUP($C541,$C$5:$H$18,6,0)+SUMIF($C$19:$C541,$C541,$F$19:$F541)-SUMIF($C$19:$C541,$C541,$G$19:$G541),"")</f>
        <v/>
      </c>
      <c r="I541" s="296" t="n"/>
      <c r="J541" s="252" t="n"/>
      <c r="K541" s="252" t="n"/>
      <c r="L541" s="298" t="n"/>
      <c r="M541" s="254">
        <f>IF($B541="","",--TEXT($B541,"yyyymm"))</f>
        <v/>
      </c>
      <c r="N541" s="0" t="n"/>
      <c r="O541" s="0" t="n"/>
      <c r="P541" s="0" t="n"/>
      <c r="Q541" s="0" t="n"/>
      <c r="R541" s="0" t="n"/>
      <c r="S541" s="0" t="n"/>
      <c r="T541" s="0" t="n"/>
      <c r="U541" s="0" t="n"/>
      <c r="V541" s="0" t="n"/>
      <c r="W541" s="0" t="n"/>
      <c r="X541" s="42" t="n"/>
      <c r="Y541" s="42" t="n"/>
      <c r="Z541" s="42" t="n"/>
    </row>
    <row r="542" ht="23" customFormat="1" customHeight="1" s="204">
      <c r="A542" s="255">
        <f>IF(B542="","",COUNTA($B$5:B542))</f>
        <v/>
      </c>
      <c r="B542" s="294" t="n"/>
      <c r="C542" s="247" t="n"/>
      <c r="D542" s="248" t="n"/>
      <c r="E542" s="295" t="n"/>
      <c r="F542" s="296" t="n"/>
      <c r="G542" s="296" t="n"/>
      <c r="H542" s="297">
        <f>IFERROR(VLOOKUP($C542,$C$5:$H$18,6,0)+SUMIF($C$19:$C542,$C542,$F$19:$F542)-SUMIF($C$19:$C542,$C542,$G$19:$G542),"")</f>
        <v/>
      </c>
      <c r="I542" s="296" t="n"/>
      <c r="J542" s="252" t="n"/>
      <c r="K542" s="252" t="n"/>
      <c r="L542" s="298" t="n"/>
      <c r="M542" s="254">
        <f>IF($B542="","",--TEXT($B542,"yyyymm"))</f>
        <v/>
      </c>
      <c r="N542" s="0" t="n"/>
      <c r="O542" s="0" t="n"/>
      <c r="P542" s="0" t="n"/>
      <c r="Q542" s="0" t="n"/>
      <c r="R542" s="0" t="n"/>
      <c r="S542" s="0" t="n"/>
      <c r="T542" s="0" t="n"/>
      <c r="U542" s="0" t="n"/>
      <c r="V542" s="0" t="n"/>
      <c r="W542" s="0" t="n"/>
      <c r="X542" s="42" t="n"/>
      <c r="Y542" s="42" t="n"/>
      <c r="Z542" s="42" t="n"/>
    </row>
    <row r="543" ht="23" customFormat="1" customHeight="1" s="204">
      <c r="A543" s="255">
        <f>IF(B543="","",COUNTA($B$5:B543))</f>
        <v/>
      </c>
      <c r="B543" s="294" t="n"/>
      <c r="C543" s="247" t="n"/>
      <c r="D543" s="248" t="n"/>
      <c r="E543" s="295" t="n"/>
      <c r="F543" s="296" t="n"/>
      <c r="G543" s="296" t="n"/>
      <c r="H543" s="297">
        <f>IFERROR(VLOOKUP($C543,$C$5:$H$18,6,0)+SUMIF($C$19:$C543,$C543,$F$19:$F543)-SUMIF($C$19:$C543,$C543,$G$19:$G543),"")</f>
        <v/>
      </c>
      <c r="I543" s="296" t="n"/>
      <c r="J543" s="252" t="n"/>
      <c r="K543" s="252" t="n"/>
      <c r="L543" s="298" t="n"/>
      <c r="M543" s="254">
        <f>IF($B543="","",--TEXT($B543,"yyyymm"))</f>
        <v/>
      </c>
      <c r="N543" s="0" t="n"/>
      <c r="O543" s="0" t="n"/>
      <c r="P543" s="0" t="n"/>
      <c r="Q543" s="0" t="n"/>
      <c r="R543" s="0" t="n"/>
      <c r="S543" s="0" t="n"/>
      <c r="T543" s="0" t="n"/>
      <c r="U543" s="0" t="n"/>
      <c r="V543" s="0" t="n"/>
      <c r="W543" s="0" t="n"/>
      <c r="X543" s="42" t="n"/>
      <c r="Y543" s="42" t="n"/>
      <c r="Z543" s="42" t="n"/>
    </row>
    <row r="544" ht="23" customFormat="1" customHeight="1" s="204">
      <c r="A544" s="255">
        <f>IF(B544="","",COUNTA($B$5:B544))</f>
        <v/>
      </c>
      <c r="B544" s="294" t="n"/>
      <c r="C544" s="247" t="n"/>
      <c r="D544" s="248" t="n"/>
      <c r="E544" s="295" t="n"/>
      <c r="F544" s="296" t="n"/>
      <c r="G544" s="296" t="n"/>
      <c r="H544" s="297">
        <f>IFERROR(VLOOKUP($C544,$C$5:$H$18,6,0)+SUMIF($C$19:$C544,$C544,$F$19:$F544)-SUMIF($C$19:$C544,$C544,$G$19:$G544),"")</f>
        <v/>
      </c>
      <c r="I544" s="296" t="n"/>
      <c r="J544" s="252" t="n"/>
      <c r="K544" s="252" t="n"/>
      <c r="L544" s="298" t="n"/>
      <c r="M544" s="254">
        <f>IF($B544="","",--TEXT($B544,"yyyymm"))</f>
        <v/>
      </c>
      <c r="N544" s="0" t="n"/>
      <c r="O544" s="0" t="n"/>
      <c r="P544" s="0" t="n"/>
      <c r="Q544" s="0" t="n"/>
      <c r="R544" s="0" t="n"/>
      <c r="S544" s="0" t="n"/>
      <c r="T544" s="0" t="n"/>
      <c r="U544" s="0" t="n"/>
      <c r="V544" s="0" t="n"/>
      <c r="W544" s="0" t="n"/>
      <c r="X544" s="42" t="n"/>
      <c r="Y544" s="42" t="n"/>
      <c r="Z544" s="42" t="n"/>
    </row>
    <row r="545" ht="23" customFormat="1" customHeight="1" s="204">
      <c r="A545" s="255">
        <f>IF(B545="","",COUNTA($B$5:B545))</f>
        <v/>
      </c>
      <c r="B545" s="294" t="n"/>
      <c r="C545" s="247" t="n"/>
      <c r="D545" s="248" t="n"/>
      <c r="E545" s="295" t="n"/>
      <c r="F545" s="296" t="n"/>
      <c r="G545" s="296" t="n"/>
      <c r="H545" s="297">
        <f>IFERROR(VLOOKUP($C545,$C$5:$H$18,6,0)+SUMIF($C$19:$C545,$C545,$F$19:$F545)-SUMIF($C$19:$C545,$C545,$G$19:$G545),"")</f>
        <v/>
      </c>
      <c r="I545" s="296" t="n"/>
      <c r="J545" s="252" t="n"/>
      <c r="K545" s="252" t="n"/>
      <c r="L545" s="298" t="n"/>
      <c r="M545" s="254">
        <f>IF($B545="","",--TEXT($B545,"yyyymm"))</f>
        <v/>
      </c>
      <c r="N545" s="0" t="n"/>
      <c r="O545" s="0" t="n"/>
      <c r="P545" s="0" t="n"/>
      <c r="Q545" s="0" t="n"/>
      <c r="R545" s="0" t="n"/>
      <c r="S545" s="0" t="n"/>
      <c r="T545" s="0" t="n"/>
      <c r="U545" s="0" t="n"/>
      <c r="V545" s="0" t="n"/>
      <c r="W545" s="0" t="n"/>
      <c r="X545" s="42" t="n"/>
      <c r="Y545" s="42" t="n"/>
      <c r="Z545" s="42" t="n"/>
    </row>
    <row r="546" ht="23" customFormat="1" customHeight="1" s="204">
      <c r="A546" s="255">
        <f>IF(B546="","",COUNTA($B$5:B546))</f>
        <v/>
      </c>
      <c r="B546" s="294" t="n"/>
      <c r="C546" s="247" t="n"/>
      <c r="D546" s="248" t="n"/>
      <c r="E546" s="295" t="n"/>
      <c r="F546" s="296" t="n"/>
      <c r="G546" s="296" t="n"/>
      <c r="H546" s="297">
        <f>IFERROR(VLOOKUP($C546,$C$5:$H$18,6,0)+SUMIF($C$19:$C546,$C546,$F$19:$F546)-SUMIF($C$19:$C546,$C546,$G$19:$G546),"")</f>
        <v/>
      </c>
      <c r="I546" s="296" t="n"/>
      <c r="J546" s="252" t="n"/>
      <c r="K546" s="252" t="n"/>
      <c r="L546" s="298" t="n"/>
      <c r="M546" s="254">
        <f>IF($B546="","",--TEXT($B546,"yyyymm"))</f>
        <v/>
      </c>
      <c r="N546" s="0" t="n"/>
      <c r="O546" s="0" t="n"/>
      <c r="P546" s="0" t="n"/>
      <c r="Q546" s="0" t="n"/>
      <c r="R546" s="0" t="n"/>
      <c r="S546" s="0" t="n"/>
      <c r="T546" s="0" t="n"/>
      <c r="U546" s="0" t="n"/>
      <c r="V546" s="0" t="n"/>
      <c r="W546" s="0" t="n"/>
      <c r="X546" s="42" t="n"/>
      <c r="Y546" s="42" t="n"/>
      <c r="Z546" s="42" t="n"/>
    </row>
    <row r="547" ht="23" customFormat="1" customHeight="1" s="204">
      <c r="A547" s="255">
        <f>IF(B547="","",COUNTA($B$5:B547))</f>
        <v/>
      </c>
      <c r="B547" s="294" t="n"/>
      <c r="C547" s="247" t="n"/>
      <c r="D547" s="248" t="n"/>
      <c r="E547" s="295" t="n"/>
      <c r="F547" s="296" t="n"/>
      <c r="G547" s="296" t="n"/>
      <c r="H547" s="297">
        <f>IFERROR(VLOOKUP($C547,$C$5:$H$18,6,0)+SUMIF($C$19:$C547,$C547,$F$19:$F547)-SUMIF($C$19:$C547,$C547,$G$19:$G547),"")</f>
        <v/>
      </c>
      <c r="I547" s="296" t="n"/>
      <c r="J547" s="252" t="n"/>
      <c r="K547" s="252" t="n"/>
      <c r="L547" s="298" t="n"/>
      <c r="M547" s="254">
        <f>IF($B547="","",--TEXT($B547,"yyyymm"))</f>
        <v/>
      </c>
      <c r="N547" s="0" t="n"/>
      <c r="O547" s="0" t="n"/>
      <c r="P547" s="0" t="n"/>
      <c r="Q547" s="0" t="n"/>
      <c r="R547" s="0" t="n"/>
      <c r="S547" s="0" t="n"/>
      <c r="T547" s="0" t="n"/>
      <c r="U547" s="0" t="n"/>
      <c r="V547" s="0" t="n"/>
      <c r="W547" s="0" t="n"/>
      <c r="X547" s="42" t="n"/>
      <c r="Y547" s="42" t="n"/>
      <c r="Z547" s="42" t="n"/>
    </row>
    <row r="548" ht="23" customFormat="1" customHeight="1" s="204">
      <c r="A548" s="255">
        <f>IF(B548="","",COUNTA($B$5:B548))</f>
        <v/>
      </c>
      <c r="B548" s="294" t="n"/>
      <c r="C548" s="247" t="n"/>
      <c r="D548" s="248" t="n"/>
      <c r="E548" s="295" t="n"/>
      <c r="F548" s="296" t="n"/>
      <c r="G548" s="296" t="n"/>
      <c r="H548" s="297">
        <f>IFERROR(VLOOKUP($C548,$C$5:$H$18,6,0)+SUMIF($C$19:$C548,$C548,$F$19:$F548)-SUMIF($C$19:$C548,$C548,$G$19:$G548),"")</f>
        <v/>
      </c>
      <c r="I548" s="296" t="n"/>
      <c r="J548" s="252" t="n"/>
      <c r="K548" s="252" t="n"/>
      <c r="L548" s="298" t="n"/>
      <c r="M548" s="254">
        <f>IF($B548="","",--TEXT($B548,"yyyymm"))</f>
        <v/>
      </c>
      <c r="N548" s="0" t="n"/>
      <c r="O548" s="0" t="n"/>
      <c r="P548" s="0" t="n"/>
      <c r="Q548" s="0" t="n"/>
      <c r="R548" s="0" t="n"/>
      <c r="S548" s="0" t="n"/>
      <c r="T548" s="0" t="n"/>
      <c r="U548" s="0" t="n"/>
      <c r="V548" s="0" t="n"/>
      <c r="W548" s="0" t="n"/>
      <c r="X548" s="42" t="n"/>
      <c r="Y548" s="42" t="n"/>
      <c r="Z548" s="42" t="n"/>
    </row>
    <row r="549" ht="23" customFormat="1" customHeight="1" s="204">
      <c r="A549" s="255">
        <f>IF(B549="","",COUNTA($B$5:B549))</f>
        <v/>
      </c>
      <c r="B549" s="294" t="n"/>
      <c r="C549" s="247" t="n"/>
      <c r="D549" s="248" t="n"/>
      <c r="E549" s="295" t="n"/>
      <c r="F549" s="296" t="n"/>
      <c r="G549" s="296" t="n"/>
      <c r="H549" s="297">
        <f>IFERROR(VLOOKUP($C549,$C$5:$H$18,6,0)+SUMIF($C$19:$C549,$C549,$F$19:$F549)-SUMIF($C$19:$C549,$C549,$G$19:$G549),"")</f>
        <v/>
      </c>
      <c r="I549" s="296" t="n"/>
      <c r="J549" s="252" t="n"/>
      <c r="K549" s="252" t="n"/>
      <c r="L549" s="298" t="n"/>
      <c r="M549" s="254">
        <f>IF($B549="","",--TEXT($B549,"yyyymm"))</f>
        <v/>
      </c>
      <c r="N549" s="0" t="n"/>
      <c r="O549" s="0" t="n"/>
      <c r="P549" s="0" t="n"/>
      <c r="Q549" s="0" t="n"/>
      <c r="R549" s="0" t="n"/>
      <c r="S549" s="0" t="n"/>
      <c r="T549" s="0" t="n"/>
      <c r="U549" s="0" t="n"/>
      <c r="V549" s="0" t="n"/>
      <c r="W549" s="0" t="n"/>
      <c r="X549" s="42" t="n"/>
      <c r="Y549" s="42" t="n"/>
      <c r="Z549" s="42" t="n"/>
    </row>
    <row r="550" ht="23" customFormat="1" customHeight="1" s="204">
      <c r="A550" s="255">
        <f>IF(B550="","",COUNTA($B$5:B550))</f>
        <v/>
      </c>
      <c r="B550" s="294" t="n"/>
      <c r="C550" s="247" t="n"/>
      <c r="D550" s="248" t="n"/>
      <c r="E550" s="295" t="n"/>
      <c r="F550" s="296" t="n"/>
      <c r="G550" s="296" t="n"/>
      <c r="H550" s="297">
        <f>IFERROR(VLOOKUP($C550,$C$5:$H$18,6,0)+SUMIF($C$19:$C550,$C550,$F$19:$F550)-SUMIF($C$19:$C550,$C550,$G$19:$G550),"")</f>
        <v/>
      </c>
      <c r="I550" s="296" t="n"/>
      <c r="J550" s="252" t="n"/>
      <c r="K550" s="252" t="n"/>
      <c r="L550" s="298" t="n"/>
      <c r="M550" s="254">
        <f>IF($B550="","",--TEXT($B550,"yyyymm"))</f>
        <v/>
      </c>
      <c r="N550" s="0" t="n"/>
      <c r="O550" s="0" t="n"/>
      <c r="P550" s="0" t="n"/>
      <c r="Q550" s="0" t="n"/>
      <c r="R550" s="0" t="n"/>
      <c r="S550" s="0" t="n"/>
      <c r="T550" s="0" t="n"/>
      <c r="U550" s="0" t="n"/>
      <c r="V550" s="0" t="n"/>
      <c r="W550" s="0" t="n"/>
      <c r="X550" s="42" t="n"/>
      <c r="Y550" s="42" t="n"/>
      <c r="Z550" s="42" t="n"/>
    </row>
    <row r="551" ht="23" customFormat="1" customHeight="1" s="204">
      <c r="A551" s="255">
        <f>IF(B551="","",COUNTA($B$5:B551))</f>
        <v/>
      </c>
      <c r="B551" s="294" t="n"/>
      <c r="C551" s="247" t="n"/>
      <c r="D551" s="248" t="n"/>
      <c r="E551" s="295" t="n"/>
      <c r="F551" s="296" t="n"/>
      <c r="G551" s="296" t="n"/>
      <c r="H551" s="297">
        <f>IFERROR(VLOOKUP($C551,$C$5:$H$18,6,0)+SUMIF($C$19:$C551,$C551,$F$19:$F551)-SUMIF($C$19:$C551,$C551,$G$19:$G551),"")</f>
        <v/>
      </c>
      <c r="I551" s="296" t="n"/>
      <c r="J551" s="252" t="n"/>
      <c r="K551" s="252" t="n"/>
      <c r="L551" s="298" t="n"/>
      <c r="M551" s="254">
        <f>IF($B551="","",--TEXT($B551,"yyyymm"))</f>
        <v/>
      </c>
      <c r="N551" s="0" t="n"/>
      <c r="O551" s="0" t="n"/>
      <c r="P551" s="0" t="n"/>
      <c r="Q551" s="0" t="n"/>
      <c r="R551" s="0" t="n"/>
      <c r="S551" s="0" t="n"/>
      <c r="T551" s="0" t="n"/>
      <c r="U551" s="0" t="n"/>
      <c r="V551" s="0" t="n"/>
      <c r="W551" s="0" t="n"/>
      <c r="X551" s="42" t="n"/>
      <c r="Y551" s="42" t="n"/>
      <c r="Z551" s="42" t="n"/>
    </row>
    <row r="552" ht="23" customFormat="1" customHeight="1" s="204">
      <c r="A552" s="255">
        <f>IF(B552="","",COUNTA($B$5:B552))</f>
        <v/>
      </c>
      <c r="B552" s="294" t="n"/>
      <c r="C552" s="247" t="n"/>
      <c r="D552" s="248" t="n"/>
      <c r="E552" s="295" t="n"/>
      <c r="F552" s="296" t="n"/>
      <c r="G552" s="296" t="n"/>
      <c r="H552" s="297">
        <f>IFERROR(VLOOKUP($C552,$C$5:$H$18,6,0)+SUMIF($C$19:$C552,$C552,$F$19:$F552)-SUMIF($C$19:$C552,$C552,$G$19:$G552),"")</f>
        <v/>
      </c>
      <c r="I552" s="296" t="n"/>
      <c r="J552" s="252" t="n"/>
      <c r="K552" s="252" t="n"/>
      <c r="L552" s="298" t="n"/>
      <c r="M552" s="254">
        <f>IF($B552="","",--TEXT($B552,"yyyymm"))</f>
        <v/>
      </c>
      <c r="N552" s="0" t="n"/>
      <c r="O552" s="0" t="n"/>
      <c r="P552" s="0" t="n"/>
      <c r="Q552" s="0" t="n"/>
      <c r="R552" s="0" t="n"/>
      <c r="S552" s="0" t="n"/>
      <c r="T552" s="0" t="n"/>
      <c r="U552" s="0" t="n"/>
      <c r="V552" s="0" t="n"/>
      <c r="W552" s="0" t="n"/>
      <c r="X552" s="42" t="n"/>
      <c r="Y552" s="42" t="n"/>
      <c r="Z552" s="42" t="n"/>
    </row>
    <row r="553" ht="23" customFormat="1" customHeight="1" s="204">
      <c r="A553" s="255">
        <f>IF(B553="","",COUNTA($B$5:B553))</f>
        <v/>
      </c>
      <c r="B553" s="294" t="n"/>
      <c r="C553" s="247" t="n"/>
      <c r="D553" s="248" t="n"/>
      <c r="E553" s="295" t="n"/>
      <c r="F553" s="296" t="n"/>
      <c r="G553" s="296" t="n"/>
      <c r="H553" s="297">
        <f>IFERROR(VLOOKUP($C553,$C$5:$H$18,6,0)+SUMIF($C$19:$C553,$C553,$F$19:$F553)-SUMIF($C$19:$C553,$C553,$G$19:$G553),"")</f>
        <v/>
      </c>
      <c r="I553" s="296" t="n"/>
      <c r="J553" s="252" t="n"/>
      <c r="K553" s="252" t="n"/>
      <c r="L553" s="298" t="n"/>
      <c r="M553" s="254">
        <f>IF($B553="","",--TEXT($B553,"yyyymm"))</f>
        <v/>
      </c>
      <c r="N553" s="0" t="n"/>
      <c r="O553" s="0" t="n"/>
      <c r="P553" s="0" t="n"/>
      <c r="Q553" s="0" t="n"/>
      <c r="R553" s="0" t="n"/>
      <c r="S553" s="0" t="n"/>
      <c r="T553" s="0" t="n"/>
      <c r="U553" s="0" t="n"/>
      <c r="V553" s="0" t="n"/>
      <c r="W553" s="0" t="n"/>
      <c r="X553" s="42" t="n"/>
      <c r="Y553" s="42" t="n"/>
      <c r="Z553" s="42" t="n"/>
    </row>
    <row r="554" ht="23" customFormat="1" customHeight="1" s="204">
      <c r="A554" s="255">
        <f>IF(B554="","",COUNTA($B$5:B554))</f>
        <v/>
      </c>
      <c r="B554" s="294" t="n"/>
      <c r="C554" s="247" t="n"/>
      <c r="D554" s="248" t="n"/>
      <c r="E554" s="295" t="n"/>
      <c r="F554" s="296" t="n"/>
      <c r="G554" s="296" t="n"/>
      <c r="H554" s="297">
        <f>IFERROR(VLOOKUP($C554,$C$5:$H$18,6,0)+SUMIF($C$19:$C554,$C554,$F$19:$F554)-SUMIF($C$19:$C554,$C554,$G$19:$G554),"")</f>
        <v/>
      </c>
      <c r="I554" s="296" t="n"/>
      <c r="J554" s="252" t="n"/>
      <c r="K554" s="252" t="n"/>
      <c r="L554" s="298" t="n"/>
      <c r="M554" s="254">
        <f>IF($B554="","",--TEXT($B554,"yyyymm"))</f>
        <v/>
      </c>
      <c r="N554" s="0" t="n"/>
      <c r="O554" s="0" t="n"/>
      <c r="P554" s="0" t="n"/>
      <c r="Q554" s="0" t="n"/>
      <c r="R554" s="0" t="n"/>
      <c r="S554" s="0" t="n"/>
      <c r="T554" s="0" t="n"/>
      <c r="U554" s="0" t="n"/>
      <c r="V554" s="0" t="n"/>
      <c r="W554" s="0" t="n"/>
      <c r="X554" s="42" t="n"/>
      <c r="Y554" s="42" t="n"/>
      <c r="Z554" s="42" t="n"/>
    </row>
    <row r="555" ht="23" customFormat="1" customHeight="1" s="204">
      <c r="A555" s="255">
        <f>IF(B555="","",COUNTA($B$5:B555))</f>
        <v/>
      </c>
      <c r="B555" s="294" t="n"/>
      <c r="C555" s="247" t="n"/>
      <c r="D555" s="248" t="n"/>
      <c r="E555" s="295" t="n"/>
      <c r="F555" s="296" t="n"/>
      <c r="G555" s="296" t="n"/>
      <c r="H555" s="297">
        <f>IFERROR(VLOOKUP($C555,$C$5:$H$18,6,0)+SUMIF($C$19:$C555,$C555,$F$19:$F555)-SUMIF($C$19:$C555,$C555,$G$19:$G555),"")</f>
        <v/>
      </c>
      <c r="I555" s="296" t="n"/>
      <c r="J555" s="252" t="n"/>
      <c r="K555" s="252" t="n"/>
      <c r="L555" s="298" t="n"/>
      <c r="M555" s="254">
        <f>IF($B555="","",--TEXT($B555,"yyyymm"))</f>
        <v/>
      </c>
      <c r="N555" s="0" t="n"/>
      <c r="O555" s="0" t="n"/>
      <c r="P555" s="0" t="n"/>
      <c r="Q555" s="0" t="n"/>
      <c r="R555" s="0" t="n"/>
      <c r="S555" s="0" t="n"/>
      <c r="T555" s="0" t="n"/>
      <c r="U555" s="0" t="n"/>
      <c r="V555" s="0" t="n"/>
      <c r="W555" s="0" t="n"/>
      <c r="X555" s="42" t="n"/>
      <c r="Y555" s="42" t="n"/>
      <c r="Z555" s="42" t="n"/>
    </row>
    <row r="556" ht="23" customFormat="1" customHeight="1" s="204">
      <c r="A556" s="255">
        <f>IF(B556="","",COUNTA($B$5:B556))</f>
        <v/>
      </c>
      <c r="B556" s="294" t="n"/>
      <c r="C556" s="247" t="n"/>
      <c r="D556" s="248" t="n"/>
      <c r="E556" s="295" t="n"/>
      <c r="F556" s="296" t="n"/>
      <c r="G556" s="296" t="n"/>
      <c r="H556" s="297">
        <f>IFERROR(VLOOKUP($C556,$C$5:$H$18,6,0)+SUMIF($C$19:$C556,$C556,$F$19:$F556)-SUMIF($C$19:$C556,$C556,$G$19:$G556),"")</f>
        <v/>
      </c>
      <c r="I556" s="296" t="n"/>
      <c r="J556" s="252" t="n"/>
      <c r="K556" s="252" t="n"/>
      <c r="L556" s="298" t="n"/>
      <c r="M556" s="254">
        <f>IF($B556="","",--TEXT($B556,"yyyymm"))</f>
        <v/>
      </c>
      <c r="N556" s="0" t="n"/>
      <c r="O556" s="0" t="n"/>
      <c r="P556" s="0" t="n"/>
      <c r="Q556" s="0" t="n"/>
      <c r="R556" s="0" t="n"/>
      <c r="S556" s="0" t="n"/>
      <c r="T556" s="0" t="n"/>
      <c r="U556" s="0" t="n"/>
      <c r="V556" s="0" t="n"/>
      <c r="W556" s="0" t="n"/>
      <c r="X556" s="42" t="n"/>
      <c r="Y556" s="42" t="n"/>
      <c r="Z556" s="42" t="n"/>
    </row>
    <row r="557" ht="23" customFormat="1" customHeight="1" s="204">
      <c r="A557" s="255">
        <f>IF(B557="","",COUNTA($B$5:B557))</f>
        <v/>
      </c>
      <c r="B557" s="294" t="n"/>
      <c r="C557" s="247" t="n"/>
      <c r="D557" s="248" t="n"/>
      <c r="E557" s="295" t="n"/>
      <c r="F557" s="296" t="n"/>
      <c r="G557" s="296" t="n"/>
      <c r="H557" s="297">
        <f>IFERROR(VLOOKUP($C557,$C$5:$H$18,6,0)+SUMIF($C$19:$C557,$C557,$F$19:$F557)-SUMIF($C$19:$C557,$C557,$G$19:$G557),"")</f>
        <v/>
      </c>
      <c r="I557" s="296" t="n"/>
      <c r="J557" s="252" t="n"/>
      <c r="K557" s="252" t="n"/>
      <c r="L557" s="298" t="n"/>
      <c r="M557" s="254">
        <f>IF($B557="","",--TEXT($B557,"yyyymm"))</f>
        <v/>
      </c>
      <c r="N557" s="0" t="n"/>
      <c r="O557" s="0" t="n"/>
      <c r="P557" s="0" t="n"/>
      <c r="Q557" s="0" t="n"/>
      <c r="R557" s="0" t="n"/>
      <c r="S557" s="0" t="n"/>
      <c r="T557" s="0" t="n"/>
      <c r="U557" s="0" t="n"/>
      <c r="V557" s="0" t="n"/>
      <c r="W557" s="0" t="n"/>
      <c r="X557" s="42" t="n"/>
      <c r="Y557" s="42" t="n"/>
      <c r="Z557" s="42" t="n"/>
    </row>
    <row r="558" ht="23" customFormat="1" customHeight="1" s="204">
      <c r="A558" s="255">
        <f>IF(B558="","",COUNTA($B$5:B558))</f>
        <v/>
      </c>
      <c r="B558" s="294" t="n"/>
      <c r="C558" s="247" t="n"/>
      <c r="D558" s="248" t="n"/>
      <c r="E558" s="295" t="n"/>
      <c r="F558" s="296" t="n"/>
      <c r="G558" s="296" t="n"/>
      <c r="H558" s="297">
        <f>IFERROR(VLOOKUP($C558,$C$5:$H$18,6,0)+SUMIF($C$19:$C558,$C558,$F$19:$F558)-SUMIF($C$19:$C558,$C558,$G$19:$G558),"")</f>
        <v/>
      </c>
      <c r="I558" s="296" t="n"/>
      <c r="J558" s="252" t="n"/>
      <c r="K558" s="252" t="n"/>
      <c r="L558" s="298" t="n"/>
      <c r="M558" s="254">
        <f>IF($B558="","",--TEXT($B558,"yyyymm"))</f>
        <v/>
      </c>
      <c r="N558" s="0" t="n"/>
      <c r="O558" s="0" t="n"/>
      <c r="P558" s="0" t="n"/>
      <c r="Q558" s="0" t="n"/>
      <c r="R558" s="0" t="n"/>
      <c r="S558" s="0" t="n"/>
      <c r="T558" s="0" t="n"/>
      <c r="U558" s="0" t="n"/>
      <c r="V558" s="0" t="n"/>
      <c r="W558" s="0" t="n"/>
      <c r="X558" s="42" t="n"/>
      <c r="Y558" s="42" t="n"/>
      <c r="Z558" s="42" t="n"/>
    </row>
    <row r="559" ht="23" customFormat="1" customHeight="1" s="204">
      <c r="A559" s="255">
        <f>IF(B559="","",COUNTA($B$5:B559))</f>
        <v/>
      </c>
      <c r="B559" s="294" t="n"/>
      <c r="C559" s="247" t="n"/>
      <c r="D559" s="248" t="n"/>
      <c r="E559" s="295" t="n"/>
      <c r="F559" s="296" t="n"/>
      <c r="G559" s="296" t="n"/>
      <c r="H559" s="297">
        <f>IFERROR(VLOOKUP($C559,$C$5:$H$18,6,0)+SUMIF($C$19:$C559,$C559,$F$19:$F559)-SUMIF($C$19:$C559,$C559,$G$19:$G559),"")</f>
        <v/>
      </c>
      <c r="I559" s="296" t="n"/>
      <c r="J559" s="252" t="n"/>
      <c r="K559" s="252" t="n"/>
      <c r="L559" s="298" t="n"/>
      <c r="M559" s="254">
        <f>IF($B559="","",--TEXT($B559,"yyyymm"))</f>
        <v/>
      </c>
      <c r="N559" s="0" t="n"/>
      <c r="O559" s="0" t="n"/>
      <c r="P559" s="0" t="n"/>
      <c r="Q559" s="0" t="n"/>
      <c r="R559" s="0" t="n"/>
      <c r="S559" s="0" t="n"/>
      <c r="T559" s="0" t="n"/>
      <c r="U559" s="0" t="n"/>
      <c r="V559" s="0" t="n"/>
      <c r="W559" s="0" t="n"/>
      <c r="X559" s="42" t="n"/>
      <c r="Y559" s="42" t="n"/>
      <c r="Z559" s="42" t="n"/>
    </row>
    <row r="560" ht="23" customFormat="1" customHeight="1" s="204">
      <c r="A560" s="255">
        <f>IF(B560="","",COUNTA($B$5:B560))</f>
        <v/>
      </c>
      <c r="B560" s="294" t="n"/>
      <c r="C560" s="247" t="n"/>
      <c r="D560" s="248" t="n"/>
      <c r="E560" s="295" t="n"/>
      <c r="F560" s="296" t="n"/>
      <c r="G560" s="296" t="n"/>
      <c r="H560" s="297">
        <f>IFERROR(VLOOKUP($C560,$C$5:$H$18,6,0)+SUMIF($C$19:$C560,$C560,$F$19:$F560)-SUMIF($C$19:$C560,$C560,$G$19:$G560),"")</f>
        <v/>
      </c>
      <c r="I560" s="296" t="n"/>
      <c r="J560" s="252" t="n"/>
      <c r="K560" s="252" t="n"/>
      <c r="L560" s="298" t="n"/>
      <c r="M560" s="254">
        <f>IF($B560="","",--TEXT($B560,"yyyymm"))</f>
        <v/>
      </c>
      <c r="N560" s="0" t="n"/>
      <c r="O560" s="0" t="n"/>
      <c r="P560" s="0" t="n"/>
      <c r="Q560" s="0" t="n"/>
      <c r="R560" s="0" t="n"/>
      <c r="S560" s="0" t="n"/>
      <c r="T560" s="0" t="n"/>
      <c r="U560" s="0" t="n"/>
      <c r="V560" s="0" t="n"/>
      <c r="W560" s="0" t="n"/>
      <c r="X560" s="42" t="n"/>
      <c r="Y560" s="42" t="n"/>
      <c r="Z560" s="42" t="n"/>
    </row>
    <row r="561" ht="23" customFormat="1" customHeight="1" s="204">
      <c r="A561" s="255">
        <f>IF(B561="","",COUNTA($B$5:B561))</f>
        <v/>
      </c>
      <c r="B561" s="294" t="n"/>
      <c r="C561" s="247" t="n"/>
      <c r="D561" s="248" t="n"/>
      <c r="E561" s="295" t="n"/>
      <c r="F561" s="296" t="n"/>
      <c r="G561" s="296" t="n"/>
      <c r="H561" s="297">
        <f>IFERROR(VLOOKUP($C561,$C$5:$H$18,6,0)+SUMIF($C$19:$C561,$C561,$F$19:$F561)-SUMIF($C$19:$C561,$C561,$G$19:$G561),"")</f>
        <v/>
      </c>
      <c r="I561" s="296" t="n"/>
      <c r="J561" s="252" t="n"/>
      <c r="K561" s="252" t="n"/>
      <c r="L561" s="298" t="n"/>
      <c r="M561" s="254">
        <f>IF($B561="","",--TEXT($B561,"yyyymm"))</f>
        <v/>
      </c>
      <c r="N561" s="0" t="n"/>
      <c r="O561" s="0" t="n"/>
      <c r="P561" s="0" t="n"/>
      <c r="Q561" s="0" t="n"/>
      <c r="R561" s="0" t="n"/>
      <c r="S561" s="0" t="n"/>
      <c r="T561" s="0" t="n"/>
      <c r="U561" s="0" t="n"/>
      <c r="V561" s="0" t="n"/>
      <c r="W561" s="0" t="n"/>
      <c r="X561" s="42" t="n"/>
      <c r="Y561" s="42" t="n"/>
      <c r="Z561" s="42" t="n"/>
    </row>
    <row r="562" ht="23" customFormat="1" customHeight="1" s="204">
      <c r="A562" s="255">
        <f>IF(B562="","",COUNTA($B$5:B562))</f>
        <v/>
      </c>
      <c r="B562" s="294" t="n"/>
      <c r="C562" s="247" t="n"/>
      <c r="D562" s="248" t="n"/>
      <c r="E562" s="295" t="n"/>
      <c r="F562" s="296" t="n"/>
      <c r="G562" s="296" t="n"/>
      <c r="H562" s="297">
        <f>IFERROR(VLOOKUP($C562,$C$5:$H$18,6,0)+SUMIF($C$19:$C562,$C562,$F$19:$F562)-SUMIF($C$19:$C562,$C562,$G$19:$G562),"")</f>
        <v/>
      </c>
      <c r="I562" s="296" t="n"/>
      <c r="J562" s="252" t="n"/>
      <c r="K562" s="252" t="n"/>
      <c r="L562" s="298" t="n"/>
      <c r="M562" s="254">
        <f>IF($B562="","",--TEXT($B562,"yyyymm"))</f>
        <v/>
      </c>
      <c r="N562" s="0" t="n"/>
      <c r="O562" s="0" t="n"/>
      <c r="P562" s="0" t="n"/>
      <c r="Q562" s="0" t="n"/>
      <c r="R562" s="0" t="n"/>
      <c r="S562" s="0" t="n"/>
      <c r="T562" s="0" t="n"/>
      <c r="U562" s="0" t="n"/>
      <c r="V562" s="0" t="n"/>
      <c r="W562" s="0" t="n"/>
      <c r="X562" s="42" t="n"/>
      <c r="Y562" s="42" t="n"/>
      <c r="Z562" s="42" t="n"/>
    </row>
    <row r="563" ht="23" customFormat="1" customHeight="1" s="204">
      <c r="A563" s="255">
        <f>IF(B563="","",COUNTA($B$5:B563))</f>
        <v/>
      </c>
      <c r="B563" s="294" t="n"/>
      <c r="C563" s="247" t="n"/>
      <c r="D563" s="248" t="n"/>
      <c r="E563" s="295" t="n"/>
      <c r="F563" s="296" t="n"/>
      <c r="G563" s="296" t="n"/>
      <c r="H563" s="297">
        <f>IFERROR(VLOOKUP($C563,$C$5:$H$18,6,0)+SUMIF($C$19:$C563,$C563,$F$19:$F563)-SUMIF($C$19:$C563,$C563,$G$19:$G563),"")</f>
        <v/>
      </c>
      <c r="I563" s="296" t="n"/>
      <c r="J563" s="252" t="n"/>
      <c r="K563" s="252" t="n"/>
      <c r="L563" s="298" t="n"/>
      <c r="M563" s="254">
        <f>IF($B563="","",--TEXT($B563,"yyyymm"))</f>
        <v/>
      </c>
      <c r="N563" s="0" t="n"/>
      <c r="O563" s="0" t="n"/>
      <c r="P563" s="0" t="n"/>
      <c r="Q563" s="0" t="n"/>
      <c r="R563" s="0" t="n"/>
      <c r="S563" s="0" t="n"/>
      <c r="T563" s="0" t="n"/>
      <c r="U563" s="0" t="n"/>
      <c r="V563" s="0" t="n"/>
      <c r="W563" s="0" t="n"/>
      <c r="X563" s="42" t="n"/>
      <c r="Y563" s="42" t="n"/>
      <c r="Z563" s="42" t="n"/>
    </row>
    <row r="564" ht="23" customFormat="1" customHeight="1" s="204">
      <c r="A564" s="255">
        <f>IF(B564="","",COUNTA($B$5:B564))</f>
        <v/>
      </c>
      <c r="B564" s="294" t="n"/>
      <c r="C564" s="247" t="n"/>
      <c r="D564" s="248" t="n"/>
      <c r="E564" s="295" t="n"/>
      <c r="F564" s="296" t="n"/>
      <c r="G564" s="296" t="n"/>
      <c r="H564" s="297">
        <f>IFERROR(VLOOKUP($C564,$C$5:$H$18,6,0)+SUMIF($C$19:$C564,$C564,$F$19:$F564)-SUMIF($C$19:$C564,$C564,$G$19:$G564),"")</f>
        <v/>
      </c>
      <c r="I564" s="296" t="n"/>
      <c r="J564" s="252" t="n"/>
      <c r="K564" s="252" t="n"/>
      <c r="L564" s="298" t="n"/>
      <c r="M564" s="254">
        <f>IF($B564="","",--TEXT($B564,"yyyymm"))</f>
        <v/>
      </c>
      <c r="N564" s="0" t="n"/>
      <c r="O564" s="0" t="n"/>
      <c r="P564" s="0" t="n"/>
      <c r="Q564" s="0" t="n"/>
      <c r="R564" s="0" t="n"/>
      <c r="S564" s="0" t="n"/>
      <c r="T564" s="0" t="n"/>
      <c r="U564" s="0" t="n"/>
      <c r="V564" s="0" t="n"/>
      <c r="W564" s="0" t="n"/>
      <c r="X564" s="42" t="n"/>
      <c r="Y564" s="42" t="n"/>
      <c r="Z564" s="42" t="n"/>
    </row>
    <row r="565" ht="23" customFormat="1" customHeight="1" s="204">
      <c r="A565" s="255">
        <f>IF(B565="","",COUNTA($B$5:B565))</f>
        <v/>
      </c>
      <c r="B565" s="294" t="n"/>
      <c r="C565" s="247" t="n"/>
      <c r="D565" s="248" t="n"/>
      <c r="E565" s="295" t="n"/>
      <c r="F565" s="296" t="n"/>
      <c r="G565" s="296" t="n"/>
      <c r="H565" s="297">
        <f>IFERROR(VLOOKUP($C565,$C$5:$H$18,6,0)+SUMIF($C$19:$C565,$C565,$F$19:$F565)-SUMIF($C$19:$C565,$C565,$G$19:$G565),"")</f>
        <v/>
      </c>
      <c r="I565" s="296" t="n"/>
      <c r="J565" s="252" t="n"/>
      <c r="K565" s="252" t="n"/>
      <c r="L565" s="298" t="n"/>
      <c r="M565" s="254">
        <f>IF($B565="","",--TEXT($B565,"yyyymm"))</f>
        <v/>
      </c>
      <c r="N565" s="0" t="n"/>
      <c r="O565" s="0" t="n"/>
      <c r="P565" s="0" t="n"/>
      <c r="Q565" s="0" t="n"/>
      <c r="R565" s="0" t="n"/>
      <c r="S565" s="0" t="n"/>
      <c r="T565" s="0" t="n"/>
      <c r="U565" s="0" t="n"/>
      <c r="V565" s="0" t="n"/>
      <c r="W565" s="0" t="n"/>
      <c r="X565" s="42" t="n"/>
      <c r="Y565" s="42" t="n"/>
      <c r="Z565" s="42" t="n"/>
    </row>
    <row r="566" ht="23" customFormat="1" customHeight="1" s="204">
      <c r="A566" s="255">
        <f>IF(B566="","",COUNTA($B$5:B566))</f>
        <v/>
      </c>
      <c r="B566" s="294" t="n"/>
      <c r="C566" s="247" t="n"/>
      <c r="D566" s="248" t="n"/>
      <c r="E566" s="295" t="n"/>
      <c r="F566" s="296" t="n"/>
      <c r="G566" s="296" t="n"/>
      <c r="H566" s="297">
        <f>IFERROR(VLOOKUP($C566,$C$5:$H$18,6,0)+SUMIF($C$19:$C566,$C566,$F$19:$F566)-SUMIF($C$19:$C566,$C566,$G$19:$G566),"")</f>
        <v/>
      </c>
      <c r="I566" s="296" t="n"/>
      <c r="J566" s="252" t="n"/>
      <c r="K566" s="252" t="n"/>
      <c r="L566" s="298" t="n"/>
      <c r="M566" s="254">
        <f>IF($B566="","",--TEXT($B566,"yyyymm"))</f>
        <v/>
      </c>
      <c r="N566" s="0" t="n"/>
      <c r="O566" s="0" t="n"/>
      <c r="P566" s="0" t="n"/>
      <c r="Q566" s="0" t="n"/>
      <c r="R566" s="0" t="n"/>
      <c r="S566" s="0" t="n"/>
      <c r="T566" s="0" t="n"/>
      <c r="U566" s="0" t="n"/>
      <c r="V566" s="0" t="n"/>
      <c r="W566" s="0" t="n"/>
      <c r="X566" s="42" t="n"/>
      <c r="Y566" s="42" t="n"/>
      <c r="Z566" s="42" t="n"/>
    </row>
    <row r="567" ht="23" customFormat="1" customHeight="1" s="204">
      <c r="A567" s="255">
        <f>IF(B567="","",COUNTA($B$5:B567))</f>
        <v/>
      </c>
      <c r="B567" s="294" t="n"/>
      <c r="C567" s="247" t="n"/>
      <c r="D567" s="248" t="n"/>
      <c r="E567" s="295" t="n"/>
      <c r="F567" s="296" t="n"/>
      <c r="G567" s="296" t="n"/>
      <c r="H567" s="297">
        <f>IFERROR(VLOOKUP($C567,$C$5:$H$18,6,0)+SUMIF($C$19:$C567,$C567,$F$19:$F567)-SUMIF($C$19:$C567,$C567,$G$19:$G567),"")</f>
        <v/>
      </c>
      <c r="I567" s="296" t="n"/>
      <c r="J567" s="252" t="n"/>
      <c r="K567" s="252" t="n"/>
      <c r="L567" s="298" t="n"/>
      <c r="M567" s="254">
        <f>IF($B567="","",--TEXT($B567,"yyyymm"))</f>
        <v/>
      </c>
      <c r="N567" s="0" t="n"/>
      <c r="O567" s="0" t="n"/>
      <c r="P567" s="0" t="n"/>
      <c r="Q567" s="0" t="n"/>
      <c r="R567" s="0" t="n"/>
      <c r="S567" s="0" t="n"/>
      <c r="T567" s="0" t="n"/>
      <c r="U567" s="0" t="n"/>
      <c r="V567" s="0" t="n"/>
      <c r="W567" s="0" t="n"/>
      <c r="X567" s="42" t="n"/>
      <c r="Y567" s="42" t="n"/>
      <c r="Z567" s="42" t="n"/>
    </row>
    <row r="568" ht="23" customFormat="1" customHeight="1" s="204">
      <c r="A568" s="255">
        <f>IF(B568="","",COUNTA($B$5:B568))</f>
        <v/>
      </c>
      <c r="B568" s="294" t="n"/>
      <c r="C568" s="247" t="n"/>
      <c r="D568" s="248" t="n"/>
      <c r="E568" s="295" t="n"/>
      <c r="F568" s="296" t="n"/>
      <c r="G568" s="296" t="n"/>
      <c r="H568" s="297">
        <f>IFERROR(VLOOKUP($C568,$C$5:$H$18,6,0)+SUMIF($C$19:$C568,$C568,$F$19:$F568)-SUMIF($C$19:$C568,$C568,$G$19:$G568),"")</f>
        <v/>
      </c>
      <c r="I568" s="296" t="n"/>
      <c r="J568" s="252" t="n"/>
      <c r="K568" s="252" t="n"/>
      <c r="L568" s="298" t="n"/>
      <c r="M568" s="254">
        <f>IF($B568="","",--TEXT($B568,"yyyymm"))</f>
        <v/>
      </c>
      <c r="N568" s="0" t="n"/>
      <c r="O568" s="0" t="n"/>
      <c r="P568" s="0" t="n"/>
      <c r="Q568" s="0" t="n"/>
      <c r="R568" s="0" t="n"/>
      <c r="S568" s="0" t="n"/>
      <c r="T568" s="0" t="n"/>
      <c r="U568" s="0" t="n"/>
      <c r="V568" s="0" t="n"/>
      <c r="W568" s="0" t="n"/>
      <c r="X568" s="42" t="n"/>
      <c r="Y568" s="42" t="n"/>
      <c r="Z568" s="42" t="n"/>
    </row>
    <row r="569" ht="23" customFormat="1" customHeight="1" s="204">
      <c r="A569" s="255">
        <f>IF(B569="","",COUNTA($B$5:B569))</f>
        <v/>
      </c>
      <c r="B569" s="294" t="n"/>
      <c r="C569" s="247" t="n"/>
      <c r="D569" s="248" t="n"/>
      <c r="E569" s="295" t="n"/>
      <c r="F569" s="296" t="n"/>
      <c r="G569" s="296" t="n"/>
      <c r="H569" s="297">
        <f>IFERROR(VLOOKUP($C569,$C$5:$H$18,6,0)+SUMIF($C$19:$C569,$C569,$F$19:$F569)-SUMIF($C$19:$C569,$C569,$G$19:$G569),"")</f>
        <v/>
      </c>
      <c r="I569" s="296" t="n"/>
      <c r="J569" s="252" t="n"/>
      <c r="K569" s="252" t="n"/>
      <c r="L569" s="298" t="n"/>
      <c r="M569" s="254">
        <f>IF($B569="","",--TEXT($B569,"yyyymm"))</f>
        <v/>
      </c>
      <c r="N569" s="0" t="n"/>
      <c r="O569" s="0" t="n"/>
      <c r="P569" s="0" t="n"/>
      <c r="Q569" s="0" t="n"/>
      <c r="R569" s="0" t="n"/>
      <c r="S569" s="0" t="n"/>
      <c r="T569" s="0" t="n"/>
      <c r="U569" s="0" t="n"/>
      <c r="V569" s="0" t="n"/>
      <c r="W569" s="0" t="n"/>
      <c r="X569" s="42" t="n"/>
      <c r="Y569" s="42" t="n"/>
      <c r="Z569" s="42" t="n"/>
    </row>
    <row r="570" ht="23" customFormat="1" customHeight="1" s="204">
      <c r="A570" s="255">
        <f>IF(B570="","",COUNTA($B$5:B570))</f>
        <v/>
      </c>
      <c r="B570" s="294" t="n"/>
      <c r="C570" s="247" t="n"/>
      <c r="D570" s="248" t="n"/>
      <c r="E570" s="295" t="n"/>
      <c r="F570" s="296" t="n"/>
      <c r="G570" s="296" t="n"/>
      <c r="H570" s="297">
        <f>IFERROR(VLOOKUP($C570,$C$5:$H$18,6,0)+SUMIF($C$19:$C570,$C570,$F$19:$F570)-SUMIF($C$19:$C570,$C570,$G$19:$G570),"")</f>
        <v/>
      </c>
      <c r="I570" s="296" t="n"/>
      <c r="J570" s="252" t="n"/>
      <c r="K570" s="252" t="n"/>
      <c r="L570" s="298" t="n"/>
      <c r="M570" s="254">
        <f>IF($B570="","",--TEXT($B570,"yyyymm"))</f>
        <v/>
      </c>
      <c r="N570" s="0" t="n"/>
      <c r="O570" s="0" t="n"/>
      <c r="P570" s="0" t="n"/>
      <c r="Q570" s="0" t="n"/>
      <c r="R570" s="0" t="n"/>
      <c r="S570" s="0" t="n"/>
      <c r="T570" s="0" t="n"/>
      <c r="U570" s="0" t="n"/>
      <c r="V570" s="0" t="n"/>
      <c r="W570" s="0" t="n"/>
      <c r="X570" s="42" t="n"/>
      <c r="Y570" s="42" t="n"/>
      <c r="Z570" s="42" t="n"/>
    </row>
    <row r="571" ht="23" customFormat="1" customHeight="1" s="204">
      <c r="A571" s="255">
        <f>IF(B571="","",COUNTA($B$5:B571))</f>
        <v/>
      </c>
      <c r="B571" s="294" t="n"/>
      <c r="C571" s="247" t="n"/>
      <c r="D571" s="248" t="n"/>
      <c r="E571" s="295" t="n"/>
      <c r="F571" s="296" t="n"/>
      <c r="G571" s="296" t="n"/>
      <c r="H571" s="297">
        <f>IFERROR(VLOOKUP($C571,$C$5:$H$18,6,0)+SUMIF($C$19:$C571,$C571,$F$19:$F571)-SUMIF($C$19:$C571,$C571,$G$19:$G571),"")</f>
        <v/>
      </c>
      <c r="I571" s="296" t="n"/>
      <c r="J571" s="252" t="n"/>
      <c r="K571" s="252" t="n"/>
      <c r="L571" s="298" t="n"/>
      <c r="M571" s="254">
        <f>IF($B571="","",--TEXT($B571,"yyyymm"))</f>
        <v/>
      </c>
      <c r="N571" s="0" t="n"/>
      <c r="O571" s="0" t="n"/>
      <c r="P571" s="0" t="n"/>
      <c r="Q571" s="0" t="n"/>
      <c r="R571" s="0" t="n"/>
      <c r="S571" s="0" t="n"/>
      <c r="T571" s="0" t="n"/>
      <c r="U571" s="0" t="n"/>
      <c r="V571" s="0" t="n"/>
      <c r="W571" s="0" t="n"/>
      <c r="X571" s="42" t="n"/>
      <c r="Y571" s="42" t="n"/>
      <c r="Z571" s="42" t="n"/>
    </row>
    <row r="572" ht="23" customFormat="1" customHeight="1" s="204">
      <c r="A572" s="255">
        <f>IF(B572="","",COUNTA($B$5:B572))</f>
        <v/>
      </c>
      <c r="B572" s="294" t="n"/>
      <c r="C572" s="247" t="n"/>
      <c r="D572" s="248" t="n"/>
      <c r="E572" s="295" t="n"/>
      <c r="F572" s="296" t="n"/>
      <c r="G572" s="296" t="n"/>
      <c r="H572" s="297">
        <f>IFERROR(VLOOKUP($C572,$C$5:$H$18,6,0)+SUMIF($C$19:$C572,$C572,$F$19:$F572)-SUMIF($C$19:$C572,$C572,$G$19:$G572),"")</f>
        <v/>
      </c>
      <c r="I572" s="296" t="n"/>
      <c r="J572" s="252" t="n"/>
      <c r="K572" s="252" t="n"/>
      <c r="L572" s="298" t="n"/>
      <c r="M572" s="254">
        <f>IF($B572="","",--TEXT($B572,"yyyymm"))</f>
        <v/>
      </c>
      <c r="N572" s="0" t="n"/>
      <c r="O572" s="0" t="n"/>
      <c r="P572" s="0" t="n"/>
      <c r="Q572" s="0" t="n"/>
      <c r="R572" s="0" t="n"/>
      <c r="S572" s="0" t="n"/>
      <c r="T572" s="0" t="n"/>
      <c r="U572" s="0" t="n"/>
      <c r="V572" s="0" t="n"/>
      <c r="W572" s="0" t="n"/>
      <c r="X572" s="42" t="n"/>
      <c r="Y572" s="42" t="n"/>
      <c r="Z572" s="42" t="n"/>
    </row>
    <row r="573" ht="23" customFormat="1" customHeight="1" s="204">
      <c r="A573" s="255">
        <f>IF(B573="","",COUNTA($B$5:B573))</f>
        <v/>
      </c>
      <c r="B573" s="294" t="n"/>
      <c r="C573" s="247" t="n"/>
      <c r="D573" s="248" t="n"/>
      <c r="E573" s="295" t="n"/>
      <c r="F573" s="296" t="n"/>
      <c r="G573" s="296" t="n"/>
      <c r="H573" s="297">
        <f>IFERROR(VLOOKUP($C573,$C$5:$H$18,6,0)+SUMIF($C$19:$C573,$C573,$F$19:$F573)-SUMIF($C$19:$C573,$C573,$G$19:$G573),"")</f>
        <v/>
      </c>
      <c r="I573" s="296" t="n"/>
      <c r="J573" s="252" t="n"/>
      <c r="K573" s="252" t="n"/>
      <c r="L573" s="298" t="n"/>
      <c r="M573" s="254">
        <f>IF($B573="","",--TEXT($B573,"yyyymm"))</f>
        <v/>
      </c>
      <c r="N573" s="0" t="n"/>
      <c r="O573" s="0" t="n"/>
      <c r="P573" s="0" t="n"/>
      <c r="Q573" s="0" t="n"/>
      <c r="R573" s="0" t="n"/>
      <c r="S573" s="0" t="n"/>
      <c r="T573" s="0" t="n"/>
      <c r="U573" s="0" t="n"/>
      <c r="V573" s="0" t="n"/>
      <c r="W573" s="0" t="n"/>
      <c r="X573" s="42" t="n"/>
      <c r="Y573" s="42" t="n"/>
      <c r="Z573" s="42" t="n"/>
    </row>
    <row r="574" ht="23" customFormat="1" customHeight="1" s="204">
      <c r="A574" s="255">
        <f>IF(B574="","",COUNTA($B$5:B574))</f>
        <v/>
      </c>
      <c r="B574" s="294" t="n"/>
      <c r="C574" s="247" t="n"/>
      <c r="D574" s="248" t="n"/>
      <c r="E574" s="295" t="n"/>
      <c r="F574" s="296" t="n"/>
      <c r="G574" s="296" t="n"/>
      <c r="H574" s="297">
        <f>IFERROR(VLOOKUP($C574,$C$5:$H$18,6,0)+SUMIF($C$19:$C574,$C574,$F$19:$F574)-SUMIF($C$19:$C574,$C574,$G$19:$G574),"")</f>
        <v/>
      </c>
      <c r="I574" s="296" t="n"/>
      <c r="J574" s="252" t="n"/>
      <c r="K574" s="252" t="n"/>
      <c r="L574" s="298" t="n"/>
      <c r="M574" s="254">
        <f>IF($B574="","",--TEXT($B574,"yyyymm"))</f>
        <v/>
      </c>
      <c r="N574" s="0" t="n"/>
      <c r="O574" s="0" t="n"/>
      <c r="P574" s="0" t="n"/>
      <c r="Q574" s="0" t="n"/>
      <c r="R574" s="0" t="n"/>
      <c r="S574" s="0" t="n"/>
      <c r="T574" s="0" t="n"/>
      <c r="U574" s="0" t="n"/>
      <c r="V574" s="0" t="n"/>
      <c r="W574" s="0" t="n"/>
      <c r="X574" s="42" t="n"/>
      <c r="Y574" s="42" t="n"/>
      <c r="Z574" s="42" t="n"/>
    </row>
    <row r="575" ht="23" customFormat="1" customHeight="1" s="204">
      <c r="A575" s="255">
        <f>IF(B575="","",COUNTA($B$5:B575))</f>
        <v/>
      </c>
      <c r="B575" s="294" t="n"/>
      <c r="C575" s="247" t="n"/>
      <c r="D575" s="248" t="n"/>
      <c r="E575" s="295" t="n"/>
      <c r="F575" s="296" t="n"/>
      <c r="G575" s="296" t="n"/>
      <c r="H575" s="297">
        <f>IFERROR(VLOOKUP($C575,$C$5:$H$18,6,0)+SUMIF($C$19:$C575,$C575,$F$19:$F575)-SUMIF($C$19:$C575,$C575,$G$19:$G575),"")</f>
        <v/>
      </c>
      <c r="I575" s="296" t="n"/>
      <c r="J575" s="252" t="n"/>
      <c r="K575" s="252" t="n"/>
      <c r="L575" s="298" t="n"/>
      <c r="M575" s="254">
        <f>IF($B575="","",--TEXT($B575,"yyyymm"))</f>
        <v/>
      </c>
      <c r="N575" s="0" t="n"/>
      <c r="O575" s="0" t="n"/>
      <c r="P575" s="0" t="n"/>
      <c r="Q575" s="0" t="n"/>
      <c r="R575" s="0" t="n"/>
      <c r="S575" s="0" t="n"/>
      <c r="T575" s="0" t="n"/>
      <c r="U575" s="0" t="n"/>
      <c r="V575" s="0" t="n"/>
      <c r="W575" s="0" t="n"/>
      <c r="X575" s="42" t="n"/>
      <c r="Y575" s="42" t="n"/>
      <c r="Z575" s="42" t="n"/>
    </row>
    <row r="576" ht="23" customFormat="1" customHeight="1" s="204">
      <c r="A576" s="255">
        <f>IF(B576="","",COUNTA($B$5:B576))</f>
        <v/>
      </c>
      <c r="B576" s="294" t="n"/>
      <c r="C576" s="247" t="n"/>
      <c r="D576" s="248" t="n"/>
      <c r="E576" s="295" t="n"/>
      <c r="F576" s="296" t="n"/>
      <c r="G576" s="296" t="n"/>
      <c r="H576" s="297">
        <f>IFERROR(VLOOKUP($C576,$C$5:$H$18,6,0)+SUMIF($C$19:$C576,$C576,$F$19:$F576)-SUMIF($C$19:$C576,$C576,$G$19:$G576),"")</f>
        <v/>
      </c>
      <c r="I576" s="296" t="n"/>
      <c r="J576" s="252" t="n"/>
      <c r="K576" s="252" t="n"/>
      <c r="L576" s="298" t="n"/>
      <c r="M576" s="254">
        <f>IF($B576="","",--TEXT($B576,"yyyymm"))</f>
        <v/>
      </c>
      <c r="N576" s="0" t="n"/>
      <c r="O576" s="0" t="n"/>
      <c r="P576" s="0" t="n"/>
      <c r="Q576" s="0" t="n"/>
      <c r="R576" s="0" t="n"/>
      <c r="S576" s="0" t="n"/>
      <c r="T576" s="0" t="n"/>
      <c r="U576" s="0" t="n"/>
      <c r="V576" s="0" t="n"/>
      <c r="W576" s="0" t="n"/>
      <c r="X576" s="42" t="n"/>
      <c r="Y576" s="42" t="n"/>
      <c r="Z576" s="42" t="n"/>
    </row>
    <row r="577" ht="23" customFormat="1" customHeight="1" s="204">
      <c r="A577" s="255">
        <f>IF(B577="","",COUNTA($B$5:B577))</f>
        <v/>
      </c>
      <c r="B577" s="294" t="n"/>
      <c r="C577" s="247" t="n"/>
      <c r="D577" s="248" t="n"/>
      <c r="E577" s="295" t="n"/>
      <c r="F577" s="296" t="n"/>
      <c r="G577" s="296" t="n"/>
      <c r="H577" s="297">
        <f>IFERROR(VLOOKUP($C577,$C$5:$H$18,6,0)+SUMIF($C$19:$C577,$C577,$F$19:$F577)-SUMIF($C$19:$C577,$C577,$G$19:$G577),"")</f>
        <v/>
      </c>
      <c r="I577" s="296" t="n"/>
      <c r="J577" s="252" t="n"/>
      <c r="K577" s="252" t="n"/>
      <c r="L577" s="298" t="n"/>
      <c r="M577" s="254">
        <f>IF($B577="","",--TEXT($B577,"yyyymm"))</f>
        <v/>
      </c>
      <c r="N577" s="0" t="n"/>
      <c r="O577" s="0" t="n"/>
      <c r="P577" s="0" t="n"/>
      <c r="Q577" s="0" t="n"/>
      <c r="R577" s="0" t="n"/>
      <c r="S577" s="0" t="n"/>
      <c r="T577" s="0" t="n"/>
      <c r="U577" s="0" t="n"/>
      <c r="V577" s="0" t="n"/>
      <c r="W577" s="0" t="n"/>
      <c r="X577" s="42" t="n"/>
      <c r="Y577" s="42" t="n"/>
      <c r="Z577" s="42" t="n"/>
    </row>
    <row r="578" ht="23" customFormat="1" customHeight="1" s="204">
      <c r="A578" s="255">
        <f>IF(B578="","",COUNTA($B$5:B578))</f>
        <v/>
      </c>
      <c r="B578" s="294" t="n"/>
      <c r="C578" s="247" t="n"/>
      <c r="D578" s="248" t="n"/>
      <c r="E578" s="295" t="n"/>
      <c r="F578" s="296" t="n"/>
      <c r="G578" s="296" t="n"/>
      <c r="H578" s="297">
        <f>IFERROR(VLOOKUP($C578,$C$5:$H$18,6,0)+SUMIF($C$19:$C578,$C578,$F$19:$F578)-SUMIF($C$19:$C578,$C578,$G$19:$G578),"")</f>
        <v/>
      </c>
      <c r="I578" s="296" t="n"/>
      <c r="J578" s="252" t="n"/>
      <c r="K578" s="252" t="n"/>
      <c r="L578" s="298" t="n"/>
      <c r="M578" s="254">
        <f>IF($B578="","",--TEXT($B578,"yyyymm"))</f>
        <v/>
      </c>
      <c r="N578" s="0" t="n"/>
      <c r="O578" s="0" t="n"/>
      <c r="P578" s="0" t="n"/>
      <c r="Q578" s="0" t="n"/>
      <c r="R578" s="0" t="n"/>
      <c r="S578" s="0" t="n"/>
      <c r="T578" s="0" t="n"/>
      <c r="U578" s="0" t="n"/>
      <c r="V578" s="0" t="n"/>
      <c r="W578" s="0" t="n"/>
      <c r="X578" s="42" t="n"/>
      <c r="Y578" s="42" t="n"/>
      <c r="Z578" s="42" t="n"/>
    </row>
    <row r="579" ht="23" customFormat="1" customHeight="1" s="204">
      <c r="A579" s="255">
        <f>IF(B579="","",COUNTA($B$5:B579))</f>
        <v/>
      </c>
      <c r="B579" s="294" t="n"/>
      <c r="C579" s="247" t="n"/>
      <c r="D579" s="248" t="n"/>
      <c r="E579" s="295" t="n"/>
      <c r="F579" s="296" t="n"/>
      <c r="G579" s="296" t="n"/>
      <c r="H579" s="297">
        <f>IFERROR(VLOOKUP($C579,$C$5:$H$18,6,0)+SUMIF($C$19:$C579,$C579,$F$19:$F579)-SUMIF($C$19:$C579,$C579,$G$19:$G579),"")</f>
        <v/>
      </c>
      <c r="I579" s="296" t="n"/>
      <c r="J579" s="252" t="n"/>
      <c r="K579" s="252" t="n"/>
      <c r="L579" s="298" t="n"/>
      <c r="M579" s="254">
        <f>IF($B579="","",--TEXT($B579,"yyyymm"))</f>
        <v/>
      </c>
      <c r="N579" s="0" t="n"/>
      <c r="O579" s="0" t="n"/>
      <c r="P579" s="0" t="n"/>
      <c r="Q579" s="0" t="n"/>
      <c r="R579" s="0" t="n"/>
      <c r="S579" s="0" t="n"/>
      <c r="T579" s="0" t="n"/>
      <c r="U579" s="0" t="n"/>
      <c r="V579" s="0" t="n"/>
      <c r="W579" s="0" t="n"/>
      <c r="X579" s="42" t="n"/>
      <c r="Y579" s="42" t="n"/>
      <c r="Z579" s="42" t="n"/>
    </row>
    <row r="580" ht="23" customFormat="1" customHeight="1" s="204">
      <c r="A580" s="255">
        <f>IF(B580="","",COUNTA($B$5:B580))</f>
        <v/>
      </c>
      <c r="B580" s="294" t="n"/>
      <c r="C580" s="247" t="n"/>
      <c r="D580" s="248" t="n"/>
      <c r="E580" s="295" t="n"/>
      <c r="F580" s="296" t="n"/>
      <c r="G580" s="296" t="n"/>
      <c r="H580" s="297">
        <f>IFERROR(VLOOKUP($C580,$C$5:$H$18,6,0)+SUMIF($C$19:$C580,$C580,$F$19:$F580)-SUMIF($C$19:$C580,$C580,$G$19:$G580),"")</f>
        <v/>
      </c>
      <c r="I580" s="296" t="n"/>
      <c r="J580" s="252" t="n"/>
      <c r="K580" s="252" t="n"/>
      <c r="L580" s="298" t="n"/>
      <c r="M580" s="254">
        <f>IF($B580="","",--TEXT($B580,"yyyymm"))</f>
        <v/>
      </c>
      <c r="N580" s="0" t="n"/>
      <c r="O580" s="0" t="n"/>
      <c r="P580" s="0" t="n"/>
      <c r="Q580" s="0" t="n"/>
      <c r="R580" s="0" t="n"/>
      <c r="S580" s="0" t="n"/>
      <c r="T580" s="0" t="n"/>
      <c r="U580" s="0" t="n"/>
      <c r="V580" s="0" t="n"/>
      <c r="W580" s="0" t="n"/>
      <c r="X580" s="42" t="n"/>
      <c r="Y580" s="42" t="n"/>
      <c r="Z580" s="42" t="n"/>
    </row>
    <row r="581" ht="23" customFormat="1" customHeight="1" s="204">
      <c r="A581" s="255">
        <f>IF(B581="","",COUNTA($B$5:B581))</f>
        <v/>
      </c>
      <c r="B581" s="294" t="n"/>
      <c r="C581" s="247" t="n"/>
      <c r="D581" s="248" t="n"/>
      <c r="E581" s="295" t="n"/>
      <c r="F581" s="296" t="n"/>
      <c r="G581" s="296" t="n"/>
      <c r="H581" s="297">
        <f>IFERROR(VLOOKUP($C581,$C$5:$H$18,6,0)+SUMIF($C$19:$C581,$C581,$F$19:$F581)-SUMIF($C$19:$C581,$C581,$G$19:$G581),"")</f>
        <v/>
      </c>
      <c r="I581" s="296" t="n"/>
      <c r="J581" s="252" t="n"/>
      <c r="K581" s="252" t="n"/>
      <c r="L581" s="298" t="n"/>
      <c r="M581" s="254">
        <f>IF($B581="","",--TEXT($B581,"yyyymm"))</f>
        <v/>
      </c>
      <c r="N581" s="0" t="n"/>
      <c r="O581" s="0" t="n"/>
      <c r="P581" s="0" t="n"/>
      <c r="Q581" s="0" t="n"/>
      <c r="R581" s="0" t="n"/>
      <c r="S581" s="0" t="n"/>
      <c r="T581" s="0" t="n"/>
      <c r="U581" s="0" t="n"/>
      <c r="V581" s="0" t="n"/>
      <c r="W581" s="0" t="n"/>
      <c r="X581" s="42" t="n"/>
      <c r="Y581" s="42" t="n"/>
      <c r="Z581" s="42" t="n"/>
    </row>
    <row r="582" ht="23" customFormat="1" customHeight="1" s="204">
      <c r="A582" s="255">
        <f>IF(B582="","",COUNTA($B$5:B582))</f>
        <v/>
      </c>
      <c r="B582" s="294" t="n"/>
      <c r="C582" s="247" t="n"/>
      <c r="D582" s="248" t="n"/>
      <c r="E582" s="295" t="n"/>
      <c r="F582" s="296" t="n"/>
      <c r="G582" s="296" t="n"/>
      <c r="H582" s="297">
        <f>IFERROR(VLOOKUP($C582,$C$5:$H$18,6,0)+SUMIF($C$19:$C582,$C582,$F$19:$F582)-SUMIF($C$19:$C582,$C582,$G$19:$G582),"")</f>
        <v/>
      </c>
      <c r="I582" s="296" t="n"/>
      <c r="J582" s="252" t="n"/>
      <c r="K582" s="252" t="n"/>
      <c r="L582" s="298" t="n"/>
      <c r="M582" s="254">
        <f>IF($B582="","",--TEXT($B582,"yyyymm"))</f>
        <v/>
      </c>
      <c r="N582" s="0" t="n"/>
      <c r="O582" s="0" t="n"/>
      <c r="P582" s="0" t="n"/>
      <c r="Q582" s="0" t="n"/>
      <c r="R582" s="0" t="n"/>
      <c r="S582" s="0" t="n"/>
      <c r="T582" s="0" t="n"/>
      <c r="U582" s="0" t="n"/>
      <c r="V582" s="0" t="n"/>
      <c r="W582" s="0" t="n"/>
      <c r="X582" s="42" t="n"/>
      <c r="Y582" s="42" t="n"/>
      <c r="Z582" s="42" t="n"/>
    </row>
    <row r="583" ht="23" customFormat="1" customHeight="1" s="204">
      <c r="A583" s="255">
        <f>IF(B583="","",COUNTA($B$5:B583))</f>
        <v/>
      </c>
      <c r="B583" s="294" t="n"/>
      <c r="C583" s="247" t="n"/>
      <c r="D583" s="248" t="n"/>
      <c r="E583" s="295" t="n"/>
      <c r="F583" s="296" t="n"/>
      <c r="G583" s="296" t="n"/>
      <c r="H583" s="297">
        <f>IFERROR(VLOOKUP($C583,$C$5:$H$18,6,0)+SUMIF($C$19:$C583,$C583,$F$19:$F583)-SUMIF($C$19:$C583,$C583,$G$19:$G583),"")</f>
        <v/>
      </c>
      <c r="I583" s="296" t="n"/>
      <c r="J583" s="252" t="n"/>
      <c r="K583" s="252" t="n"/>
      <c r="L583" s="298" t="n"/>
      <c r="M583" s="254">
        <f>IF($B583="","",--TEXT($B583,"yyyymm"))</f>
        <v/>
      </c>
      <c r="N583" s="0" t="n"/>
      <c r="O583" s="0" t="n"/>
      <c r="P583" s="0" t="n"/>
      <c r="Q583" s="0" t="n"/>
      <c r="R583" s="0" t="n"/>
      <c r="S583" s="0" t="n"/>
      <c r="T583" s="0" t="n"/>
      <c r="U583" s="0" t="n"/>
      <c r="V583" s="0" t="n"/>
      <c r="W583" s="0" t="n"/>
      <c r="X583" s="42" t="n"/>
      <c r="Y583" s="42" t="n"/>
      <c r="Z583" s="42" t="n"/>
    </row>
    <row r="584" ht="23" customFormat="1" customHeight="1" s="204">
      <c r="A584" s="255">
        <f>IF(B584="","",COUNTA($B$5:B584))</f>
        <v/>
      </c>
      <c r="B584" s="294" t="n"/>
      <c r="C584" s="247" t="n"/>
      <c r="D584" s="248" t="n"/>
      <c r="E584" s="295" t="n"/>
      <c r="F584" s="296" t="n"/>
      <c r="G584" s="296" t="n"/>
      <c r="H584" s="297">
        <f>IFERROR(VLOOKUP($C584,$C$5:$H$18,6,0)+SUMIF($C$19:$C584,$C584,$F$19:$F584)-SUMIF($C$19:$C584,$C584,$G$19:$G584),"")</f>
        <v/>
      </c>
      <c r="I584" s="296" t="n"/>
      <c r="J584" s="252" t="n"/>
      <c r="K584" s="252" t="n"/>
      <c r="L584" s="298" t="n"/>
      <c r="M584" s="254">
        <f>IF($B584="","",--TEXT($B584,"yyyymm"))</f>
        <v/>
      </c>
      <c r="N584" s="0" t="n"/>
      <c r="O584" s="0" t="n"/>
      <c r="P584" s="0" t="n"/>
      <c r="Q584" s="0" t="n"/>
      <c r="R584" s="0" t="n"/>
      <c r="S584" s="0" t="n"/>
      <c r="T584" s="0" t="n"/>
      <c r="U584" s="0" t="n"/>
      <c r="V584" s="0" t="n"/>
      <c r="W584" s="0" t="n"/>
      <c r="X584" s="42" t="n"/>
      <c r="Y584" s="42" t="n"/>
      <c r="Z584" s="42" t="n"/>
    </row>
    <row r="585" ht="23" customFormat="1" customHeight="1" s="204">
      <c r="A585" s="255">
        <f>IF(B585="","",COUNTA($B$5:B585))</f>
        <v/>
      </c>
      <c r="B585" s="294" t="n"/>
      <c r="C585" s="247" t="n"/>
      <c r="D585" s="248" t="n"/>
      <c r="E585" s="295" t="n"/>
      <c r="F585" s="296" t="n"/>
      <c r="G585" s="296" t="n"/>
      <c r="H585" s="297">
        <f>IFERROR(VLOOKUP($C585,$C$5:$H$18,6,0)+SUMIF($C$19:$C585,$C585,$F$19:$F585)-SUMIF($C$19:$C585,$C585,$G$19:$G585),"")</f>
        <v/>
      </c>
      <c r="I585" s="296" t="n"/>
      <c r="J585" s="252" t="n"/>
      <c r="K585" s="252" t="n"/>
      <c r="L585" s="298" t="n"/>
      <c r="M585" s="254">
        <f>IF($B585="","",--TEXT($B585,"yyyymm"))</f>
        <v/>
      </c>
      <c r="N585" s="0" t="n"/>
      <c r="O585" s="0" t="n"/>
      <c r="P585" s="0" t="n"/>
      <c r="Q585" s="0" t="n"/>
      <c r="R585" s="0" t="n"/>
      <c r="S585" s="0" t="n"/>
      <c r="T585" s="0" t="n"/>
      <c r="U585" s="0" t="n"/>
      <c r="V585" s="0" t="n"/>
      <c r="W585" s="0" t="n"/>
      <c r="X585" s="42" t="n"/>
      <c r="Y585" s="42" t="n"/>
      <c r="Z585" s="42" t="n"/>
    </row>
    <row r="586" ht="23" customFormat="1" customHeight="1" s="204">
      <c r="A586" s="255">
        <f>IF(B586="","",COUNTA($B$5:B586))</f>
        <v/>
      </c>
      <c r="B586" s="294" t="n"/>
      <c r="C586" s="247" t="n"/>
      <c r="D586" s="248" t="n"/>
      <c r="E586" s="295" t="n"/>
      <c r="F586" s="296" t="n"/>
      <c r="G586" s="296" t="n"/>
      <c r="H586" s="297">
        <f>IFERROR(VLOOKUP($C586,$C$5:$H$18,6,0)+SUMIF($C$19:$C586,$C586,$F$19:$F586)-SUMIF($C$19:$C586,$C586,$G$19:$G586),"")</f>
        <v/>
      </c>
      <c r="I586" s="296" t="n"/>
      <c r="J586" s="252" t="n"/>
      <c r="K586" s="252" t="n"/>
      <c r="L586" s="298" t="n"/>
      <c r="M586" s="254">
        <f>IF($B586="","",--TEXT($B586,"yyyymm"))</f>
        <v/>
      </c>
      <c r="N586" s="0" t="n"/>
      <c r="O586" s="0" t="n"/>
      <c r="P586" s="0" t="n"/>
      <c r="Q586" s="0" t="n"/>
      <c r="R586" s="0" t="n"/>
      <c r="S586" s="0" t="n"/>
      <c r="T586" s="0" t="n"/>
      <c r="U586" s="0" t="n"/>
      <c r="V586" s="0" t="n"/>
      <c r="W586" s="0" t="n"/>
      <c r="X586" s="42" t="n"/>
      <c r="Y586" s="42" t="n"/>
      <c r="Z586" s="42" t="n"/>
    </row>
    <row r="587" ht="23" customFormat="1" customHeight="1" s="204">
      <c r="A587" s="255">
        <f>IF(B587="","",COUNTA($B$5:B587))</f>
        <v/>
      </c>
      <c r="B587" s="294" t="n"/>
      <c r="C587" s="247" t="n"/>
      <c r="D587" s="248" t="n"/>
      <c r="E587" s="295" t="n"/>
      <c r="F587" s="296" t="n"/>
      <c r="G587" s="296" t="n"/>
      <c r="H587" s="297">
        <f>IFERROR(VLOOKUP($C587,$C$5:$H$18,6,0)+SUMIF($C$19:$C587,$C587,$F$19:$F587)-SUMIF($C$19:$C587,$C587,$G$19:$G587),"")</f>
        <v/>
      </c>
      <c r="I587" s="296" t="n"/>
      <c r="J587" s="252" t="n"/>
      <c r="K587" s="252" t="n"/>
      <c r="L587" s="298" t="n"/>
      <c r="M587" s="254">
        <f>IF($B587="","",--TEXT($B587,"yyyymm"))</f>
        <v/>
      </c>
      <c r="N587" s="0" t="n"/>
      <c r="O587" s="0" t="n"/>
      <c r="P587" s="0" t="n"/>
      <c r="Q587" s="0" t="n"/>
      <c r="R587" s="0" t="n"/>
      <c r="S587" s="0" t="n"/>
      <c r="T587" s="0" t="n"/>
      <c r="U587" s="0" t="n"/>
      <c r="V587" s="0" t="n"/>
      <c r="W587" s="0" t="n"/>
      <c r="X587" s="42" t="n"/>
      <c r="Y587" s="42" t="n"/>
      <c r="Z587" s="42" t="n"/>
    </row>
    <row r="588" ht="23" customFormat="1" customHeight="1" s="204">
      <c r="A588" s="255">
        <f>IF(B588="","",COUNTA($B$5:B588))</f>
        <v/>
      </c>
      <c r="B588" s="294" t="n"/>
      <c r="C588" s="247" t="n"/>
      <c r="D588" s="248" t="n"/>
      <c r="E588" s="295" t="n"/>
      <c r="F588" s="296" t="n"/>
      <c r="G588" s="296" t="n"/>
      <c r="H588" s="297">
        <f>IFERROR(VLOOKUP($C588,$C$5:$H$18,6,0)+SUMIF($C$19:$C588,$C588,$F$19:$F588)-SUMIF($C$19:$C588,$C588,$G$19:$G588),"")</f>
        <v/>
      </c>
      <c r="I588" s="296" t="n"/>
      <c r="J588" s="252" t="n"/>
      <c r="K588" s="252" t="n"/>
      <c r="L588" s="298" t="n"/>
      <c r="M588" s="254">
        <f>IF($B588="","",--TEXT($B588,"yyyymm"))</f>
        <v/>
      </c>
      <c r="N588" s="0" t="n"/>
      <c r="O588" s="0" t="n"/>
      <c r="P588" s="0" t="n"/>
      <c r="Q588" s="0" t="n"/>
      <c r="R588" s="0" t="n"/>
      <c r="S588" s="0" t="n"/>
      <c r="T588" s="0" t="n"/>
      <c r="U588" s="0" t="n"/>
      <c r="V588" s="0" t="n"/>
      <c r="W588" s="0" t="n"/>
      <c r="X588" s="42" t="n"/>
      <c r="Y588" s="42" t="n"/>
      <c r="Z588" s="42" t="n"/>
    </row>
    <row r="589" ht="23" customFormat="1" customHeight="1" s="204">
      <c r="A589" s="255">
        <f>IF(B589="","",COUNTA($B$5:B589))</f>
        <v/>
      </c>
      <c r="B589" s="294" t="n"/>
      <c r="C589" s="247" t="n"/>
      <c r="D589" s="248" t="n"/>
      <c r="E589" s="295" t="n"/>
      <c r="F589" s="296" t="n"/>
      <c r="G589" s="296" t="n"/>
      <c r="H589" s="297">
        <f>IFERROR(VLOOKUP($C589,$C$5:$H$18,6,0)+SUMIF($C$19:$C589,$C589,$F$19:$F589)-SUMIF($C$19:$C589,$C589,$G$19:$G589),"")</f>
        <v/>
      </c>
      <c r="I589" s="296" t="n"/>
      <c r="J589" s="252" t="n"/>
      <c r="K589" s="252" t="n"/>
      <c r="L589" s="298" t="n"/>
      <c r="M589" s="254">
        <f>IF($B589="","",--TEXT($B589,"yyyymm"))</f>
        <v/>
      </c>
      <c r="N589" s="0" t="n"/>
      <c r="O589" s="0" t="n"/>
      <c r="P589" s="0" t="n"/>
      <c r="Q589" s="0" t="n"/>
      <c r="R589" s="0" t="n"/>
      <c r="S589" s="0" t="n"/>
      <c r="T589" s="0" t="n"/>
      <c r="U589" s="0" t="n"/>
      <c r="V589" s="0" t="n"/>
      <c r="W589" s="0" t="n"/>
      <c r="X589" s="42" t="n"/>
      <c r="Y589" s="42" t="n"/>
      <c r="Z589" s="42" t="n"/>
    </row>
    <row r="590" ht="23" customFormat="1" customHeight="1" s="204">
      <c r="A590" s="255">
        <f>IF(B590="","",COUNTA($B$5:B590))</f>
        <v/>
      </c>
      <c r="B590" s="294" t="n"/>
      <c r="C590" s="247" t="n"/>
      <c r="D590" s="248" t="n"/>
      <c r="E590" s="295" t="n"/>
      <c r="F590" s="296" t="n"/>
      <c r="G590" s="296" t="n"/>
      <c r="H590" s="297">
        <f>IFERROR(VLOOKUP($C590,$C$5:$H$18,6,0)+SUMIF($C$19:$C590,$C590,$F$19:$F590)-SUMIF($C$19:$C590,$C590,$G$19:$G590),"")</f>
        <v/>
      </c>
      <c r="I590" s="296" t="n"/>
      <c r="J590" s="252" t="n"/>
      <c r="K590" s="252" t="n"/>
      <c r="L590" s="298" t="n"/>
      <c r="M590" s="254">
        <f>IF($B590="","",--TEXT($B590,"yyyymm"))</f>
        <v/>
      </c>
      <c r="N590" s="0" t="n"/>
      <c r="O590" s="0" t="n"/>
      <c r="P590" s="0" t="n"/>
      <c r="Q590" s="0" t="n"/>
      <c r="R590" s="0" t="n"/>
      <c r="S590" s="0" t="n"/>
      <c r="T590" s="0" t="n"/>
      <c r="U590" s="0" t="n"/>
      <c r="V590" s="0" t="n"/>
      <c r="W590" s="0" t="n"/>
      <c r="X590" s="42" t="n"/>
      <c r="Y590" s="42" t="n"/>
      <c r="Z590" s="42" t="n"/>
    </row>
    <row r="591" ht="23" customFormat="1" customHeight="1" s="204">
      <c r="A591" s="255">
        <f>IF(B591="","",COUNTA($B$5:B591))</f>
        <v/>
      </c>
      <c r="B591" s="294" t="n"/>
      <c r="C591" s="247" t="n"/>
      <c r="D591" s="248" t="n"/>
      <c r="E591" s="295" t="n"/>
      <c r="F591" s="296" t="n"/>
      <c r="G591" s="296" t="n"/>
      <c r="H591" s="297">
        <f>IFERROR(VLOOKUP($C591,$C$5:$H$18,6,0)+SUMIF($C$19:$C591,$C591,$F$19:$F591)-SUMIF($C$19:$C591,$C591,$G$19:$G591),"")</f>
        <v/>
      </c>
      <c r="I591" s="296" t="n"/>
      <c r="J591" s="252" t="n"/>
      <c r="K591" s="252" t="n"/>
      <c r="L591" s="298" t="n"/>
      <c r="M591" s="254">
        <f>IF($B591="","",--TEXT($B591,"yyyymm"))</f>
        <v/>
      </c>
      <c r="N591" s="0" t="n"/>
      <c r="O591" s="0" t="n"/>
      <c r="P591" s="0" t="n"/>
      <c r="Q591" s="0" t="n"/>
      <c r="R591" s="0" t="n"/>
      <c r="S591" s="0" t="n"/>
      <c r="T591" s="0" t="n"/>
      <c r="U591" s="0" t="n"/>
      <c r="V591" s="0" t="n"/>
      <c r="W591" s="0" t="n"/>
      <c r="X591" s="42" t="n"/>
      <c r="Y591" s="42" t="n"/>
      <c r="Z591" s="42" t="n"/>
    </row>
    <row r="592" ht="23" customFormat="1" customHeight="1" s="204">
      <c r="A592" s="255">
        <f>IF(B592="","",COUNTA($B$5:B592))</f>
        <v/>
      </c>
      <c r="B592" s="294" t="n"/>
      <c r="C592" s="247" t="n"/>
      <c r="D592" s="248" t="n"/>
      <c r="E592" s="295" t="n"/>
      <c r="F592" s="296" t="n"/>
      <c r="G592" s="296" t="n"/>
      <c r="H592" s="297">
        <f>IFERROR(VLOOKUP($C592,$C$5:$H$18,6,0)+SUMIF($C$19:$C592,$C592,$F$19:$F592)-SUMIF($C$19:$C592,$C592,$G$19:$G592),"")</f>
        <v/>
      </c>
      <c r="I592" s="296" t="n"/>
      <c r="J592" s="252" t="n"/>
      <c r="K592" s="252" t="n"/>
      <c r="L592" s="298" t="n"/>
      <c r="M592" s="254">
        <f>IF($B592="","",--TEXT($B592,"yyyymm"))</f>
        <v/>
      </c>
      <c r="N592" s="0" t="n"/>
      <c r="O592" s="0" t="n"/>
      <c r="P592" s="0" t="n"/>
      <c r="Q592" s="0" t="n"/>
      <c r="R592" s="0" t="n"/>
      <c r="S592" s="0" t="n"/>
      <c r="T592" s="0" t="n"/>
      <c r="U592" s="0" t="n"/>
      <c r="V592" s="0" t="n"/>
      <c r="W592" s="0" t="n"/>
      <c r="X592" s="42" t="n"/>
      <c r="Y592" s="42" t="n"/>
      <c r="Z592" s="42" t="n"/>
    </row>
    <row r="593" ht="23" customFormat="1" customHeight="1" s="204">
      <c r="A593" s="255">
        <f>IF(B593="","",COUNTA($B$5:B593))</f>
        <v/>
      </c>
      <c r="B593" s="294" t="n"/>
      <c r="C593" s="247" t="n"/>
      <c r="D593" s="248" t="n"/>
      <c r="E593" s="295" t="n"/>
      <c r="F593" s="296" t="n"/>
      <c r="G593" s="296" t="n"/>
      <c r="H593" s="297">
        <f>IFERROR(VLOOKUP($C593,$C$5:$H$18,6,0)+SUMIF($C$19:$C593,$C593,$F$19:$F593)-SUMIF($C$19:$C593,$C593,$G$19:$G593),"")</f>
        <v/>
      </c>
      <c r="I593" s="296" t="n"/>
      <c r="J593" s="252" t="n"/>
      <c r="K593" s="252" t="n"/>
      <c r="L593" s="298" t="n"/>
      <c r="M593" s="254">
        <f>IF($B593="","",--TEXT($B593,"yyyymm"))</f>
        <v/>
      </c>
      <c r="N593" s="0" t="n"/>
      <c r="O593" s="0" t="n"/>
      <c r="P593" s="0" t="n"/>
      <c r="Q593" s="0" t="n"/>
      <c r="R593" s="0" t="n"/>
      <c r="S593" s="0" t="n"/>
      <c r="T593" s="0" t="n"/>
      <c r="U593" s="0" t="n"/>
      <c r="V593" s="0" t="n"/>
      <c r="W593" s="0" t="n"/>
      <c r="X593" s="42" t="n"/>
      <c r="Y593" s="42" t="n"/>
      <c r="Z593" s="42" t="n"/>
    </row>
    <row r="594" ht="23" customFormat="1" customHeight="1" s="204">
      <c r="A594" s="255">
        <f>IF(B594="","",COUNTA($B$5:B594))</f>
        <v/>
      </c>
      <c r="B594" s="294" t="n"/>
      <c r="C594" s="247" t="n"/>
      <c r="D594" s="248" t="n"/>
      <c r="E594" s="295" t="n"/>
      <c r="F594" s="296" t="n"/>
      <c r="G594" s="296" t="n"/>
      <c r="H594" s="297">
        <f>IFERROR(VLOOKUP($C594,$C$5:$H$18,6,0)+SUMIF($C$19:$C594,$C594,$F$19:$F594)-SUMIF($C$19:$C594,$C594,$G$19:$G594),"")</f>
        <v/>
      </c>
      <c r="I594" s="296" t="n"/>
      <c r="J594" s="252" t="n"/>
      <c r="K594" s="252" t="n"/>
      <c r="L594" s="298" t="n"/>
      <c r="M594" s="254">
        <f>IF($B594="","",--TEXT($B594,"yyyymm"))</f>
        <v/>
      </c>
      <c r="N594" s="0" t="n"/>
      <c r="O594" s="0" t="n"/>
      <c r="P594" s="0" t="n"/>
      <c r="Q594" s="0" t="n"/>
      <c r="R594" s="0" t="n"/>
      <c r="S594" s="0" t="n"/>
      <c r="T594" s="0" t="n"/>
      <c r="U594" s="0" t="n"/>
      <c r="V594" s="0" t="n"/>
      <c r="W594" s="0" t="n"/>
      <c r="X594" s="42" t="n"/>
      <c r="Y594" s="42" t="n"/>
      <c r="Z594" s="42" t="n"/>
    </row>
    <row r="595" ht="23" customFormat="1" customHeight="1" s="204">
      <c r="A595" s="255">
        <f>IF(B595="","",COUNTA($B$5:B595))</f>
        <v/>
      </c>
      <c r="B595" s="294" t="n"/>
      <c r="C595" s="247" t="n"/>
      <c r="D595" s="248" t="n"/>
      <c r="E595" s="295" t="n"/>
      <c r="F595" s="296" t="n"/>
      <c r="G595" s="296" t="n"/>
      <c r="H595" s="297">
        <f>IFERROR(VLOOKUP($C595,$C$5:$H$18,6,0)+SUMIF($C$19:$C595,$C595,$F$19:$F595)-SUMIF($C$19:$C595,$C595,$G$19:$G595),"")</f>
        <v/>
      </c>
      <c r="I595" s="296" t="n"/>
      <c r="J595" s="252" t="n"/>
      <c r="K595" s="252" t="n"/>
      <c r="L595" s="298" t="n"/>
      <c r="M595" s="254">
        <f>IF($B595="","",--TEXT($B595,"yyyymm"))</f>
        <v/>
      </c>
      <c r="N595" s="0" t="n"/>
      <c r="O595" s="0" t="n"/>
      <c r="P595" s="0" t="n"/>
      <c r="Q595" s="0" t="n"/>
      <c r="R595" s="0" t="n"/>
      <c r="S595" s="0" t="n"/>
      <c r="T595" s="0" t="n"/>
      <c r="U595" s="0" t="n"/>
      <c r="V595" s="0" t="n"/>
      <c r="W595" s="0" t="n"/>
      <c r="X595" s="42" t="n"/>
      <c r="Y595" s="42" t="n"/>
      <c r="Z595" s="42" t="n"/>
    </row>
    <row r="596" ht="23" customFormat="1" customHeight="1" s="204">
      <c r="A596" s="255">
        <f>IF(B596="","",COUNTA($B$5:B596))</f>
        <v/>
      </c>
      <c r="B596" s="294" t="n"/>
      <c r="C596" s="247" t="n"/>
      <c r="D596" s="248" t="n"/>
      <c r="E596" s="295" t="n"/>
      <c r="F596" s="296" t="n"/>
      <c r="G596" s="296" t="n"/>
      <c r="H596" s="297">
        <f>IFERROR(VLOOKUP($C596,$C$5:$H$18,6,0)+SUMIF($C$19:$C596,$C596,$F$19:$F596)-SUMIF($C$19:$C596,$C596,$G$19:$G596),"")</f>
        <v/>
      </c>
      <c r="I596" s="296" t="n"/>
      <c r="J596" s="252" t="n"/>
      <c r="K596" s="252" t="n"/>
      <c r="L596" s="298" t="n"/>
      <c r="M596" s="254">
        <f>IF($B596="","",--TEXT($B596,"yyyymm"))</f>
        <v/>
      </c>
      <c r="N596" s="0" t="n"/>
      <c r="O596" s="0" t="n"/>
      <c r="P596" s="0" t="n"/>
      <c r="Q596" s="0" t="n"/>
      <c r="R596" s="0" t="n"/>
      <c r="S596" s="0" t="n"/>
      <c r="T596" s="0" t="n"/>
      <c r="U596" s="0" t="n"/>
      <c r="V596" s="0" t="n"/>
      <c r="W596" s="0" t="n"/>
      <c r="X596" s="42" t="n"/>
      <c r="Y596" s="42" t="n"/>
      <c r="Z596" s="42" t="n"/>
    </row>
    <row r="597" ht="23" customFormat="1" customHeight="1" s="204">
      <c r="A597" s="255">
        <f>IF(B597="","",COUNTA($B$5:B597))</f>
        <v/>
      </c>
      <c r="B597" s="294" t="n"/>
      <c r="C597" s="247" t="n"/>
      <c r="D597" s="248" t="n"/>
      <c r="E597" s="295" t="n"/>
      <c r="F597" s="296" t="n"/>
      <c r="G597" s="296" t="n"/>
      <c r="H597" s="297">
        <f>IFERROR(VLOOKUP($C597,$C$5:$H$18,6,0)+SUMIF($C$19:$C597,$C597,$F$19:$F597)-SUMIF($C$19:$C597,$C597,$G$19:$G597),"")</f>
        <v/>
      </c>
      <c r="I597" s="296" t="n"/>
      <c r="J597" s="252" t="n"/>
      <c r="K597" s="252" t="n"/>
      <c r="L597" s="298" t="n"/>
      <c r="M597" s="254">
        <f>IF($B597="","",--TEXT($B597,"yyyymm"))</f>
        <v/>
      </c>
      <c r="N597" s="0" t="n"/>
      <c r="O597" s="0" t="n"/>
      <c r="P597" s="0" t="n"/>
      <c r="Q597" s="0" t="n"/>
      <c r="R597" s="0" t="n"/>
      <c r="S597" s="0" t="n"/>
      <c r="T597" s="0" t="n"/>
      <c r="U597" s="0" t="n"/>
      <c r="V597" s="0" t="n"/>
      <c r="W597" s="0" t="n"/>
      <c r="X597" s="42" t="n"/>
      <c r="Y597" s="42" t="n"/>
      <c r="Z597" s="42" t="n"/>
    </row>
    <row r="598" ht="23" customFormat="1" customHeight="1" s="204">
      <c r="A598" s="255">
        <f>IF(B598="","",COUNTA($B$5:B598))</f>
        <v/>
      </c>
      <c r="B598" s="294" t="n"/>
      <c r="C598" s="247" t="n"/>
      <c r="D598" s="248" t="n"/>
      <c r="E598" s="295" t="n"/>
      <c r="F598" s="296" t="n"/>
      <c r="G598" s="296" t="n"/>
      <c r="H598" s="297">
        <f>IFERROR(VLOOKUP($C598,$C$5:$H$18,6,0)+SUMIF($C$19:$C598,$C598,$F$19:$F598)-SUMIF($C$19:$C598,$C598,$G$19:$G598),"")</f>
        <v/>
      </c>
      <c r="I598" s="296" t="n"/>
      <c r="J598" s="252" t="n"/>
      <c r="K598" s="252" t="n"/>
      <c r="L598" s="298" t="n"/>
      <c r="M598" s="254">
        <f>IF($B598="","",--TEXT($B598,"yyyymm"))</f>
        <v/>
      </c>
      <c r="N598" s="0" t="n"/>
      <c r="O598" s="0" t="n"/>
      <c r="P598" s="0" t="n"/>
      <c r="Q598" s="0" t="n"/>
      <c r="R598" s="0" t="n"/>
      <c r="S598" s="0" t="n"/>
      <c r="T598" s="0" t="n"/>
      <c r="U598" s="0" t="n"/>
      <c r="V598" s="0" t="n"/>
      <c r="W598" s="0" t="n"/>
      <c r="X598" s="42" t="n"/>
      <c r="Y598" s="42" t="n"/>
      <c r="Z598" s="42" t="n"/>
    </row>
    <row r="599" ht="23" customFormat="1" customHeight="1" s="204">
      <c r="A599" s="255">
        <f>IF(B599="","",COUNTA($B$5:B599))</f>
        <v/>
      </c>
      <c r="B599" s="294" t="n"/>
      <c r="C599" s="247" t="n"/>
      <c r="D599" s="248" t="n"/>
      <c r="E599" s="295" t="n"/>
      <c r="F599" s="296" t="n"/>
      <c r="G599" s="296" t="n"/>
      <c r="H599" s="297">
        <f>IFERROR(VLOOKUP($C599,$C$5:$H$18,6,0)+SUMIF($C$19:$C599,$C599,$F$19:$F599)-SUMIF($C$19:$C599,$C599,$G$19:$G599),"")</f>
        <v/>
      </c>
      <c r="I599" s="296" t="n"/>
      <c r="J599" s="252" t="n"/>
      <c r="K599" s="252" t="n"/>
      <c r="L599" s="298" t="n"/>
      <c r="M599" s="254">
        <f>IF($B599="","",--TEXT($B599,"yyyymm"))</f>
        <v/>
      </c>
      <c r="N599" s="0" t="n"/>
      <c r="O599" s="0" t="n"/>
      <c r="P599" s="0" t="n"/>
      <c r="Q599" s="0" t="n"/>
      <c r="R599" s="0" t="n"/>
      <c r="S599" s="0" t="n"/>
      <c r="T599" s="0" t="n"/>
      <c r="U599" s="0" t="n"/>
      <c r="V599" s="0" t="n"/>
      <c r="W599" s="0" t="n"/>
      <c r="X599" s="42" t="n"/>
      <c r="Y599" s="42" t="n"/>
      <c r="Z599" s="42" t="n"/>
    </row>
    <row r="600" ht="23" customFormat="1" customHeight="1" s="204">
      <c r="A600" s="255">
        <f>IF(B600="","",COUNTA($B$5:B600))</f>
        <v/>
      </c>
      <c r="B600" s="294" t="n"/>
      <c r="C600" s="247" t="n"/>
      <c r="D600" s="248" t="n"/>
      <c r="E600" s="295" t="n"/>
      <c r="F600" s="296" t="n"/>
      <c r="G600" s="296" t="n"/>
      <c r="H600" s="297">
        <f>IFERROR(VLOOKUP($C600,$C$5:$H$18,6,0)+SUMIF($C$19:$C600,$C600,$F$19:$F600)-SUMIF($C$19:$C600,$C600,$G$19:$G600),"")</f>
        <v/>
      </c>
      <c r="I600" s="296" t="n"/>
      <c r="J600" s="252" t="n"/>
      <c r="K600" s="252" t="n"/>
      <c r="L600" s="298" t="n"/>
      <c r="M600" s="254">
        <f>IF($B600="","",--TEXT($B600,"yyyymm"))</f>
        <v/>
      </c>
      <c r="N600" s="0" t="n"/>
      <c r="O600" s="0" t="n"/>
      <c r="P600" s="0" t="n"/>
      <c r="Q600" s="0" t="n"/>
      <c r="R600" s="0" t="n"/>
      <c r="S600" s="0" t="n"/>
      <c r="T600" s="0" t="n"/>
      <c r="U600" s="0" t="n"/>
      <c r="V600" s="0" t="n"/>
      <c r="W600" s="0" t="n"/>
      <c r="X600" s="42" t="n"/>
      <c r="Y600" s="42" t="n"/>
      <c r="Z600" s="42" t="n"/>
    </row>
    <row r="601" ht="23" customFormat="1" customHeight="1" s="204">
      <c r="A601" s="255">
        <f>IF(B601="","",COUNTA($B$5:B601))</f>
        <v/>
      </c>
      <c r="B601" s="294" t="n"/>
      <c r="C601" s="247" t="n"/>
      <c r="D601" s="248" t="n"/>
      <c r="E601" s="295" t="n"/>
      <c r="F601" s="296" t="n"/>
      <c r="G601" s="296" t="n"/>
      <c r="H601" s="297">
        <f>IFERROR(VLOOKUP($C601,$C$5:$H$18,6,0)+SUMIF($C$19:$C601,$C601,$F$19:$F601)-SUMIF($C$19:$C601,$C601,$G$19:$G601),"")</f>
        <v/>
      </c>
      <c r="I601" s="296" t="n"/>
      <c r="J601" s="252" t="n"/>
      <c r="K601" s="252" t="n"/>
      <c r="L601" s="298" t="n"/>
      <c r="M601" s="254">
        <f>IF($B601="","",--TEXT($B601,"yyyymm"))</f>
        <v/>
      </c>
      <c r="N601" s="0" t="n"/>
      <c r="O601" s="0" t="n"/>
      <c r="P601" s="0" t="n"/>
      <c r="Q601" s="0" t="n"/>
      <c r="R601" s="0" t="n"/>
      <c r="S601" s="0" t="n"/>
      <c r="T601" s="0" t="n"/>
      <c r="U601" s="0" t="n"/>
      <c r="V601" s="0" t="n"/>
      <c r="W601" s="0" t="n"/>
      <c r="X601" s="42" t="n"/>
      <c r="Y601" s="42" t="n"/>
      <c r="Z601" s="42" t="n"/>
    </row>
    <row r="602" ht="23" customFormat="1" customHeight="1" s="204">
      <c r="A602" s="255">
        <f>IF(B602="","",COUNTA($B$5:B602))</f>
        <v/>
      </c>
      <c r="B602" s="294" t="n"/>
      <c r="C602" s="247" t="n"/>
      <c r="D602" s="248" t="n"/>
      <c r="E602" s="295" t="n"/>
      <c r="F602" s="296" t="n"/>
      <c r="G602" s="296" t="n"/>
      <c r="H602" s="297">
        <f>IFERROR(VLOOKUP($C602,$C$5:$H$18,6,0)+SUMIF($C$19:$C602,$C602,$F$19:$F602)-SUMIF($C$19:$C602,$C602,$G$19:$G602),"")</f>
        <v/>
      </c>
      <c r="I602" s="296" t="n"/>
      <c r="J602" s="252" t="n"/>
      <c r="K602" s="252" t="n"/>
      <c r="L602" s="298" t="n"/>
      <c r="M602" s="254">
        <f>IF($B602="","",--TEXT($B602,"yyyymm"))</f>
        <v/>
      </c>
      <c r="N602" s="0" t="n"/>
      <c r="O602" s="0" t="n"/>
      <c r="P602" s="0" t="n"/>
      <c r="Q602" s="0" t="n"/>
      <c r="R602" s="0" t="n"/>
      <c r="S602" s="0" t="n"/>
      <c r="T602" s="0" t="n"/>
      <c r="U602" s="0" t="n"/>
      <c r="V602" s="0" t="n"/>
      <c r="W602" s="0" t="n"/>
      <c r="X602" s="42" t="n"/>
      <c r="Y602" s="42" t="n"/>
      <c r="Z602" s="42" t="n"/>
    </row>
    <row r="603" ht="23" customFormat="1" customHeight="1" s="204">
      <c r="A603" s="255">
        <f>IF(B603="","",COUNTA($B$5:B603))</f>
        <v/>
      </c>
      <c r="B603" s="294" t="n"/>
      <c r="C603" s="247" t="n"/>
      <c r="D603" s="248" t="n"/>
      <c r="E603" s="295" t="n"/>
      <c r="F603" s="296" t="n"/>
      <c r="G603" s="296" t="n"/>
      <c r="H603" s="297">
        <f>IFERROR(VLOOKUP($C603,$C$5:$H$18,6,0)+SUMIF($C$19:$C603,$C603,$F$19:$F603)-SUMIF($C$19:$C603,$C603,$G$19:$G603),"")</f>
        <v/>
      </c>
      <c r="I603" s="296" t="n"/>
      <c r="J603" s="252" t="n"/>
      <c r="K603" s="252" t="n"/>
      <c r="L603" s="298" t="n"/>
      <c r="M603" s="254">
        <f>IF($B603="","",--TEXT($B603,"yyyymm"))</f>
        <v/>
      </c>
      <c r="N603" s="0" t="n"/>
      <c r="O603" s="0" t="n"/>
      <c r="P603" s="0" t="n"/>
      <c r="Q603" s="0" t="n"/>
      <c r="R603" s="0" t="n"/>
      <c r="S603" s="0" t="n"/>
      <c r="T603" s="0" t="n"/>
      <c r="U603" s="0" t="n"/>
      <c r="V603" s="0" t="n"/>
      <c r="W603" s="0" t="n"/>
      <c r="X603" s="42" t="n"/>
      <c r="Y603" s="42" t="n"/>
      <c r="Z603" s="42" t="n"/>
    </row>
    <row r="604" ht="23" customFormat="1" customHeight="1" s="204">
      <c r="A604" s="255">
        <f>IF(B604="","",COUNTA($B$5:B604))</f>
        <v/>
      </c>
      <c r="B604" s="294" t="n"/>
      <c r="C604" s="247" t="n"/>
      <c r="D604" s="248" t="n"/>
      <c r="E604" s="295" t="n"/>
      <c r="F604" s="296" t="n"/>
      <c r="G604" s="296" t="n"/>
      <c r="H604" s="297">
        <f>IFERROR(VLOOKUP($C604,$C$5:$H$18,6,0)+SUMIF($C$19:$C604,$C604,$F$19:$F604)-SUMIF($C$19:$C604,$C604,$G$19:$G604),"")</f>
        <v/>
      </c>
      <c r="I604" s="296" t="n"/>
      <c r="J604" s="252" t="n"/>
      <c r="K604" s="252" t="n"/>
      <c r="L604" s="298" t="n"/>
      <c r="M604" s="254">
        <f>IF($B604="","",--TEXT($B604,"yyyymm"))</f>
        <v/>
      </c>
      <c r="N604" s="0" t="n"/>
      <c r="O604" s="0" t="n"/>
      <c r="P604" s="0" t="n"/>
      <c r="Q604" s="0" t="n"/>
      <c r="R604" s="0" t="n"/>
      <c r="S604" s="0" t="n"/>
      <c r="T604" s="0" t="n"/>
      <c r="U604" s="0" t="n"/>
      <c r="V604" s="0" t="n"/>
      <c r="W604" s="0" t="n"/>
      <c r="X604" s="42" t="n"/>
      <c r="Y604" s="42" t="n"/>
      <c r="Z604" s="42" t="n"/>
    </row>
    <row r="605" ht="23" customFormat="1" customHeight="1" s="204">
      <c r="A605" s="255">
        <f>IF(B605="","",COUNTA($B$5:B605))</f>
        <v/>
      </c>
      <c r="B605" s="294" t="n"/>
      <c r="C605" s="247" t="n"/>
      <c r="D605" s="248" t="n"/>
      <c r="E605" s="295" t="n"/>
      <c r="F605" s="296" t="n"/>
      <c r="G605" s="296" t="n"/>
      <c r="H605" s="297">
        <f>IFERROR(VLOOKUP($C605,$C$5:$H$18,6,0)+SUMIF($C$19:$C605,$C605,$F$19:$F605)-SUMIF($C$19:$C605,$C605,$G$19:$G605),"")</f>
        <v/>
      </c>
      <c r="I605" s="296" t="n"/>
      <c r="J605" s="252" t="n"/>
      <c r="K605" s="252" t="n"/>
      <c r="L605" s="298" t="n"/>
      <c r="M605" s="254">
        <f>IF($B605="","",--TEXT($B605,"yyyymm"))</f>
        <v/>
      </c>
      <c r="N605" s="0" t="n"/>
      <c r="O605" s="0" t="n"/>
      <c r="P605" s="0" t="n"/>
      <c r="Q605" s="0" t="n"/>
      <c r="R605" s="0" t="n"/>
      <c r="S605" s="0" t="n"/>
      <c r="T605" s="0" t="n"/>
      <c r="U605" s="0" t="n"/>
      <c r="V605" s="0" t="n"/>
      <c r="W605" s="0" t="n"/>
      <c r="X605" s="42" t="n"/>
      <c r="Y605" s="42" t="n"/>
      <c r="Z605" s="42" t="n"/>
    </row>
    <row r="606" ht="23" customFormat="1" customHeight="1" s="204">
      <c r="A606" s="255">
        <f>IF(B606="","",COUNTA($B$5:B606))</f>
        <v/>
      </c>
      <c r="B606" s="294" t="n"/>
      <c r="C606" s="247" t="n"/>
      <c r="D606" s="248" t="n"/>
      <c r="E606" s="295" t="n"/>
      <c r="F606" s="296" t="n"/>
      <c r="G606" s="296" t="n"/>
      <c r="H606" s="297">
        <f>IFERROR(VLOOKUP($C606,$C$5:$H$18,6,0)+SUMIF($C$19:$C606,$C606,$F$19:$F606)-SUMIF($C$19:$C606,$C606,$G$19:$G606),"")</f>
        <v/>
      </c>
      <c r="I606" s="296" t="n"/>
      <c r="J606" s="252" t="n"/>
      <c r="K606" s="252" t="n"/>
      <c r="L606" s="298" t="n"/>
      <c r="M606" s="254">
        <f>IF($B606="","",--TEXT($B606,"yyyymm"))</f>
        <v/>
      </c>
      <c r="N606" s="0" t="n"/>
      <c r="O606" s="0" t="n"/>
      <c r="P606" s="0" t="n"/>
      <c r="Q606" s="0" t="n"/>
      <c r="R606" s="0" t="n"/>
      <c r="S606" s="0" t="n"/>
      <c r="T606" s="0" t="n"/>
      <c r="U606" s="0" t="n"/>
      <c r="V606" s="0" t="n"/>
      <c r="W606" s="0" t="n"/>
      <c r="X606" s="42" t="n"/>
      <c r="Y606" s="42" t="n"/>
      <c r="Z606" s="42" t="n"/>
    </row>
    <row r="607" ht="23" customFormat="1" customHeight="1" s="204">
      <c r="A607" s="255">
        <f>IF(B607="","",COUNTA($B$5:B607))</f>
        <v/>
      </c>
      <c r="B607" s="294" t="n"/>
      <c r="C607" s="247" t="n"/>
      <c r="D607" s="248" t="n"/>
      <c r="E607" s="295" t="n"/>
      <c r="F607" s="296" t="n"/>
      <c r="G607" s="296" t="n"/>
      <c r="H607" s="297">
        <f>IFERROR(VLOOKUP($C607,$C$5:$H$18,6,0)+SUMIF($C$19:$C607,$C607,$F$19:$F607)-SUMIF($C$19:$C607,$C607,$G$19:$G607),"")</f>
        <v/>
      </c>
      <c r="I607" s="296" t="n"/>
      <c r="J607" s="252" t="n"/>
      <c r="K607" s="252" t="n"/>
      <c r="L607" s="298" t="n"/>
      <c r="M607" s="254">
        <f>IF($B607="","",--TEXT($B607,"yyyymm"))</f>
        <v/>
      </c>
      <c r="N607" s="0" t="n"/>
      <c r="O607" s="0" t="n"/>
      <c r="P607" s="0" t="n"/>
      <c r="Q607" s="0" t="n"/>
      <c r="R607" s="0" t="n"/>
      <c r="S607" s="0" t="n"/>
      <c r="T607" s="0" t="n"/>
      <c r="U607" s="0" t="n"/>
      <c r="V607" s="0" t="n"/>
      <c r="W607" s="0" t="n"/>
      <c r="X607" s="42" t="n"/>
      <c r="Y607" s="42" t="n"/>
      <c r="Z607" s="42" t="n"/>
    </row>
    <row r="608" ht="23" customFormat="1" customHeight="1" s="204">
      <c r="A608" s="255">
        <f>IF(B608="","",COUNTA($B$5:B608))</f>
        <v/>
      </c>
      <c r="B608" s="294" t="n"/>
      <c r="C608" s="247" t="n"/>
      <c r="D608" s="248" t="n"/>
      <c r="E608" s="295" t="n"/>
      <c r="F608" s="296" t="n"/>
      <c r="G608" s="296" t="n"/>
      <c r="H608" s="297">
        <f>IFERROR(VLOOKUP($C608,$C$5:$H$18,6,0)+SUMIF($C$19:$C608,$C608,$F$19:$F608)-SUMIF($C$19:$C608,$C608,$G$19:$G608),"")</f>
        <v/>
      </c>
      <c r="I608" s="296" t="n"/>
      <c r="J608" s="252" t="n"/>
      <c r="K608" s="252" t="n"/>
      <c r="L608" s="298" t="n"/>
      <c r="M608" s="254">
        <f>IF($B608="","",--TEXT($B608,"yyyymm"))</f>
        <v/>
      </c>
      <c r="N608" s="0" t="n"/>
      <c r="O608" s="0" t="n"/>
      <c r="P608" s="0" t="n"/>
      <c r="Q608" s="0" t="n"/>
      <c r="R608" s="0" t="n"/>
      <c r="S608" s="0" t="n"/>
      <c r="T608" s="0" t="n"/>
      <c r="U608" s="0" t="n"/>
      <c r="V608" s="0" t="n"/>
      <c r="W608" s="0" t="n"/>
      <c r="X608" s="42" t="n"/>
      <c r="Y608" s="42" t="n"/>
      <c r="Z608" s="42" t="n"/>
    </row>
    <row r="609" ht="23" customFormat="1" customHeight="1" s="204">
      <c r="A609" s="255">
        <f>IF(B609="","",COUNTA($B$5:B609))</f>
        <v/>
      </c>
      <c r="B609" s="294" t="n"/>
      <c r="C609" s="247" t="n"/>
      <c r="D609" s="248" t="n"/>
      <c r="E609" s="295" t="n"/>
      <c r="F609" s="296" t="n"/>
      <c r="G609" s="296" t="n"/>
      <c r="H609" s="297">
        <f>IFERROR(VLOOKUP($C609,$C$5:$H$18,6,0)+SUMIF($C$19:$C609,$C609,$F$19:$F609)-SUMIF($C$19:$C609,$C609,$G$19:$G609),"")</f>
        <v/>
      </c>
      <c r="I609" s="296" t="n"/>
      <c r="J609" s="252" t="n"/>
      <c r="K609" s="252" t="n"/>
      <c r="L609" s="298" t="n"/>
      <c r="M609" s="254">
        <f>IF($B609="","",--TEXT($B609,"yyyymm"))</f>
        <v/>
      </c>
      <c r="N609" s="0" t="n"/>
      <c r="O609" s="0" t="n"/>
      <c r="P609" s="0" t="n"/>
      <c r="Q609" s="0" t="n"/>
      <c r="R609" s="0" t="n"/>
      <c r="S609" s="0" t="n"/>
      <c r="T609" s="0" t="n"/>
      <c r="U609" s="0" t="n"/>
      <c r="V609" s="0" t="n"/>
      <c r="W609" s="0" t="n"/>
      <c r="X609" s="42" t="n"/>
      <c r="Y609" s="42" t="n"/>
      <c r="Z609" s="42" t="n"/>
    </row>
    <row r="610" ht="23" customFormat="1" customHeight="1" s="204">
      <c r="A610" s="255">
        <f>IF(B610="","",COUNTA($B$5:B610))</f>
        <v/>
      </c>
      <c r="B610" s="294" t="n"/>
      <c r="C610" s="247" t="n"/>
      <c r="D610" s="248" t="n"/>
      <c r="E610" s="295" t="n"/>
      <c r="F610" s="296" t="n"/>
      <c r="G610" s="296" t="n"/>
      <c r="H610" s="297">
        <f>IFERROR(VLOOKUP($C610,$C$5:$H$18,6,0)+SUMIF($C$19:$C610,$C610,$F$19:$F610)-SUMIF($C$19:$C610,$C610,$G$19:$G610),"")</f>
        <v/>
      </c>
      <c r="I610" s="296" t="n"/>
      <c r="J610" s="252" t="n"/>
      <c r="K610" s="252" t="n"/>
      <c r="L610" s="298" t="n"/>
      <c r="M610" s="254">
        <f>IF($B610="","",--TEXT($B610,"yyyymm"))</f>
        <v/>
      </c>
      <c r="N610" s="0" t="n"/>
      <c r="O610" s="0" t="n"/>
      <c r="P610" s="0" t="n"/>
      <c r="Q610" s="0" t="n"/>
      <c r="R610" s="0" t="n"/>
      <c r="S610" s="0" t="n"/>
      <c r="T610" s="0" t="n"/>
      <c r="U610" s="0" t="n"/>
      <c r="V610" s="0" t="n"/>
      <c r="W610" s="0" t="n"/>
      <c r="X610" s="42" t="n"/>
      <c r="Y610" s="42" t="n"/>
      <c r="Z610" s="42" t="n"/>
    </row>
    <row r="611" ht="23" customFormat="1" customHeight="1" s="204">
      <c r="A611" s="255">
        <f>IF(B611="","",COUNTA($B$5:B611))</f>
        <v/>
      </c>
      <c r="B611" s="294" t="n"/>
      <c r="C611" s="247" t="n"/>
      <c r="D611" s="248" t="n"/>
      <c r="E611" s="295" t="n"/>
      <c r="F611" s="296" t="n"/>
      <c r="G611" s="296" t="n"/>
      <c r="H611" s="297">
        <f>IFERROR(VLOOKUP($C611,$C$5:$H$18,6,0)+SUMIF($C$19:$C611,$C611,$F$19:$F611)-SUMIF($C$19:$C611,$C611,$G$19:$G611),"")</f>
        <v/>
      </c>
      <c r="I611" s="296" t="n"/>
      <c r="J611" s="252" t="n"/>
      <c r="K611" s="252" t="n"/>
      <c r="L611" s="298" t="n"/>
      <c r="M611" s="254">
        <f>IF($B611="","",--TEXT($B611,"yyyymm"))</f>
        <v/>
      </c>
      <c r="N611" s="0" t="n"/>
      <c r="O611" s="0" t="n"/>
      <c r="P611" s="0" t="n"/>
      <c r="Q611" s="0" t="n"/>
      <c r="R611" s="0" t="n"/>
      <c r="S611" s="0" t="n"/>
      <c r="T611" s="0" t="n"/>
      <c r="U611" s="0" t="n"/>
      <c r="V611" s="0" t="n"/>
      <c r="W611" s="0" t="n"/>
      <c r="X611" s="42" t="n"/>
      <c r="Y611" s="42" t="n"/>
      <c r="Z611" s="42" t="n"/>
    </row>
    <row r="612" ht="23" customFormat="1" customHeight="1" s="204">
      <c r="A612" s="255">
        <f>IF(B612="","",COUNTA($B$5:B612))</f>
        <v/>
      </c>
      <c r="B612" s="294" t="n"/>
      <c r="C612" s="247" t="n"/>
      <c r="D612" s="248" t="n"/>
      <c r="E612" s="295" t="n"/>
      <c r="F612" s="296" t="n"/>
      <c r="G612" s="296" t="n"/>
      <c r="H612" s="297">
        <f>IFERROR(VLOOKUP($C612,$C$5:$H$18,6,0)+SUMIF($C$19:$C612,$C612,$F$19:$F612)-SUMIF($C$19:$C612,$C612,$G$19:$G612),"")</f>
        <v/>
      </c>
      <c r="I612" s="296" t="n"/>
      <c r="J612" s="252" t="n"/>
      <c r="K612" s="252" t="n"/>
      <c r="L612" s="298" t="n"/>
      <c r="M612" s="254">
        <f>IF($B612="","",--TEXT($B612,"yyyymm"))</f>
        <v/>
      </c>
      <c r="N612" s="0" t="n"/>
      <c r="O612" s="0" t="n"/>
      <c r="P612" s="0" t="n"/>
      <c r="Q612" s="0" t="n"/>
      <c r="R612" s="0" t="n"/>
      <c r="S612" s="0" t="n"/>
      <c r="T612" s="0" t="n"/>
      <c r="U612" s="0" t="n"/>
      <c r="V612" s="0" t="n"/>
      <c r="W612" s="0" t="n"/>
      <c r="X612" s="42" t="n"/>
      <c r="Y612" s="42" t="n"/>
      <c r="Z612" s="42" t="n"/>
    </row>
    <row r="613" ht="23" customFormat="1" customHeight="1" s="204">
      <c r="A613" s="255">
        <f>IF(B613="","",COUNTA($B$5:B613))</f>
        <v/>
      </c>
      <c r="B613" s="294" t="n"/>
      <c r="C613" s="247" t="n"/>
      <c r="D613" s="248" t="n"/>
      <c r="E613" s="295" t="n"/>
      <c r="F613" s="296" t="n"/>
      <c r="G613" s="296" t="n"/>
      <c r="H613" s="297">
        <f>IFERROR(VLOOKUP($C613,$C$5:$H$18,6,0)+SUMIF($C$19:$C613,$C613,$F$19:$F613)-SUMIF($C$19:$C613,$C613,$G$19:$G613),"")</f>
        <v/>
      </c>
      <c r="I613" s="296" t="n"/>
      <c r="J613" s="252" t="n"/>
      <c r="K613" s="252" t="n"/>
      <c r="L613" s="298" t="n"/>
      <c r="M613" s="254">
        <f>IF($B613="","",--TEXT($B613,"yyyymm"))</f>
        <v/>
      </c>
      <c r="N613" s="0" t="n"/>
      <c r="O613" s="0" t="n"/>
      <c r="P613" s="0" t="n"/>
      <c r="Q613" s="0" t="n"/>
      <c r="R613" s="0" t="n"/>
      <c r="S613" s="0" t="n"/>
      <c r="T613" s="0" t="n"/>
      <c r="U613" s="0" t="n"/>
      <c r="V613" s="0" t="n"/>
      <c r="W613" s="0" t="n"/>
      <c r="X613" s="42" t="n"/>
      <c r="Y613" s="42" t="n"/>
      <c r="Z613" s="42" t="n"/>
    </row>
    <row r="614" ht="23" customFormat="1" customHeight="1" s="204">
      <c r="A614" s="255">
        <f>IF(B614="","",COUNTA($B$5:B614))</f>
        <v/>
      </c>
      <c r="B614" s="294" t="n"/>
      <c r="C614" s="247" t="n"/>
      <c r="D614" s="248" t="n"/>
      <c r="E614" s="295" t="n"/>
      <c r="F614" s="296" t="n"/>
      <c r="G614" s="296" t="n"/>
      <c r="H614" s="297">
        <f>IFERROR(VLOOKUP($C614,$C$5:$H$18,6,0)+SUMIF($C$19:$C614,$C614,$F$19:$F614)-SUMIF($C$19:$C614,$C614,$G$19:$G614),"")</f>
        <v/>
      </c>
      <c r="I614" s="296" t="n"/>
      <c r="J614" s="252" t="n"/>
      <c r="K614" s="252" t="n"/>
      <c r="L614" s="298" t="n"/>
      <c r="M614" s="254">
        <f>IF($B614="","",--TEXT($B614,"yyyymm"))</f>
        <v/>
      </c>
      <c r="N614" s="0" t="n"/>
      <c r="O614" s="0" t="n"/>
      <c r="P614" s="0" t="n"/>
      <c r="Q614" s="0" t="n"/>
      <c r="R614" s="0" t="n"/>
      <c r="S614" s="0" t="n"/>
      <c r="T614" s="0" t="n"/>
      <c r="U614" s="0" t="n"/>
      <c r="V614" s="0" t="n"/>
      <c r="W614" s="0" t="n"/>
      <c r="X614" s="42" t="n"/>
      <c r="Y614" s="42" t="n"/>
      <c r="Z614" s="42" t="n"/>
    </row>
    <row r="615" ht="23" customFormat="1" customHeight="1" s="204">
      <c r="A615" s="255">
        <f>IF(B615="","",COUNTA($B$5:B615))</f>
        <v/>
      </c>
      <c r="B615" s="294" t="n"/>
      <c r="C615" s="247" t="n"/>
      <c r="D615" s="248" t="n"/>
      <c r="E615" s="295" t="n"/>
      <c r="F615" s="296" t="n"/>
      <c r="G615" s="296" t="n"/>
      <c r="H615" s="297">
        <f>IFERROR(VLOOKUP($C615,$C$5:$H$18,6,0)+SUMIF($C$19:$C615,$C615,$F$19:$F615)-SUMIF($C$19:$C615,$C615,$G$19:$G615),"")</f>
        <v/>
      </c>
      <c r="I615" s="296" t="n"/>
      <c r="J615" s="252" t="n"/>
      <c r="K615" s="252" t="n"/>
      <c r="L615" s="298" t="n"/>
      <c r="M615" s="254">
        <f>IF($B615="","",--TEXT($B615,"yyyymm"))</f>
        <v/>
      </c>
      <c r="N615" s="0" t="n"/>
      <c r="O615" s="0" t="n"/>
      <c r="P615" s="0" t="n"/>
      <c r="Q615" s="0" t="n"/>
      <c r="R615" s="0" t="n"/>
      <c r="S615" s="0" t="n"/>
      <c r="T615" s="0" t="n"/>
      <c r="U615" s="0" t="n"/>
      <c r="V615" s="0" t="n"/>
      <c r="W615" s="0" t="n"/>
      <c r="X615" s="42" t="n"/>
      <c r="Y615" s="42" t="n"/>
      <c r="Z615" s="42" t="n"/>
    </row>
    <row r="616" ht="23" customFormat="1" customHeight="1" s="204">
      <c r="A616" s="255">
        <f>IF(B616="","",COUNTA($B$5:B616))</f>
        <v/>
      </c>
      <c r="B616" s="294" t="n"/>
      <c r="C616" s="247" t="n"/>
      <c r="D616" s="248" t="n"/>
      <c r="E616" s="295" t="n"/>
      <c r="F616" s="296" t="n"/>
      <c r="G616" s="296" t="n"/>
      <c r="H616" s="297">
        <f>IFERROR(VLOOKUP($C616,$C$5:$H$18,6,0)+SUMIF($C$19:$C616,$C616,$F$19:$F616)-SUMIF($C$19:$C616,$C616,$G$19:$G616),"")</f>
        <v/>
      </c>
      <c r="I616" s="296" t="n"/>
      <c r="J616" s="252" t="n"/>
      <c r="K616" s="252" t="n"/>
      <c r="L616" s="298" t="n"/>
      <c r="M616" s="254">
        <f>IF($B616="","",--TEXT($B616,"yyyymm"))</f>
        <v/>
      </c>
      <c r="N616" s="0" t="n"/>
      <c r="O616" s="0" t="n"/>
      <c r="P616" s="0" t="n"/>
      <c r="Q616" s="0" t="n"/>
      <c r="R616" s="0" t="n"/>
      <c r="S616" s="0" t="n"/>
      <c r="T616" s="0" t="n"/>
      <c r="U616" s="0" t="n"/>
      <c r="V616" s="0" t="n"/>
      <c r="W616" s="0" t="n"/>
      <c r="X616" s="42" t="n"/>
      <c r="Y616" s="42" t="n"/>
      <c r="Z616" s="42" t="n"/>
    </row>
    <row r="617" ht="23" customFormat="1" customHeight="1" s="204">
      <c r="A617" s="255">
        <f>IF(B617="","",COUNTA($B$5:B617))</f>
        <v/>
      </c>
      <c r="B617" s="294" t="n"/>
      <c r="C617" s="247" t="n"/>
      <c r="D617" s="248" t="n"/>
      <c r="E617" s="295" t="n"/>
      <c r="F617" s="296" t="n"/>
      <c r="G617" s="296" t="n"/>
      <c r="H617" s="297">
        <f>IFERROR(VLOOKUP($C617,$C$5:$H$18,6,0)+SUMIF($C$19:$C617,$C617,$F$19:$F617)-SUMIF($C$19:$C617,$C617,$G$19:$G617),"")</f>
        <v/>
      </c>
      <c r="I617" s="296" t="n"/>
      <c r="J617" s="252" t="n"/>
      <c r="K617" s="252" t="n"/>
      <c r="L617" s="298" t="n"/>
      <c r="M617" s="254">
        <f>IF($B617="","",--TEXT($B617,"yyyymm"))</f>
        <v/>
      </c>
      <c r="N617" s="0" t="n"/>
      <c r="O617" s="0" t="n"/>
      <c r="P617" s="0" t="n"/>
      <c r="Q617" s="0" t="n"/>
      <c r="R617" s="0" t="n"/>
      <c r="S617" s="0" t="n"/>
      <c r="T617" s="0" t="n"/>
      <c r="U617" s="0" t="n"/>
      <c r="V617" s="0" t="n"/>
      <c r="W617" s="0" t="n"/>
      <c r="X617" s="42" t="n"/>
      <c r="Y617" s="42" t="n"/>
      <c r="Z617" s="42" t="n"/>
    </row>
    <row r="618" ht="23" customFormat="1" customHeight="1" s="204">
      <c r="A618" s="255">
        <f>IF(B618="","",COUNTA($B$5:B618))</f>
        <v/>
      </c>
      <c r="B618" s="294" t="n"/>
      <c r="C618" s="247" t="n"/>
      <c r="D618" s="248" t="n"/>
      <c r="E618" s="295" t="n"/>
      <c r="F618" s="296" t="n"/>
      <c r="G618" s="296" t="n"/>
      <c r="H618" s="297">
        <f>IFERROR(VLOOKUP($C618,$C$5:$H$18,6,0)+SUMIF($C$19:$C618,$C618,$F$19:$F618)-SUMIF($C$19:$C618,$C618,$G$19:$G618),"")</f>
        <v/>
      </c>
      <c r="I618" s="296" t="n"/>
      <c r="J618" s="252" t="n"/>
      <c r="K618" s="252" t="n"/>
      <c r="L618" s="298" t="n"/>
      <c r="M618" s="254">
        <f>IF($B618="","",--TEXT($B618,"yyyymm"))</f>
        <v/>
      </c>
      <c r="N618" s="0" t="n"/>
      <c r="O618" s="0" t="n"/>
      <c r="P618" s="0" t="n"/>
      <c r="Q618" s="0" t="n"/>
      <c r="R618" s="0" t="n"/>
      <c r="S618" s="0" t="n"/>
      <c r="T618" s="0" t="n"/>
      <c r="U618" s="0" t="n"/>
      <c r="V618" s="0" t="n"/>
      <c r="W618" s="0" t="n"/>
      <c r="X618" s="42" t="n"/>
      <c r="Y618" s="42" t="n"/>
      <c r="Z618" s="42" t="n"/>
    </row>
    <row r="619" ht="23" customFormat="1" customHeight="1" s="204">
      <c r="A619" s="255">
        <f>IF(B619="","",COUNTA($B$5:B619))</f>
        <v/>
      </c>
      <c r="B619" s="294" t="n"/>
      <c r="C619" s="247" t="n"/>
      <c r="D619" s="248" t="n"/>
      <c r="E619" s="295" t="n"/>
      <c r="F619" s="296" t="n"/>
      <c r="G619" s="296" t="n"/>
      <c r="H619" s="297">
        <f>IFERROR(VLOOKUP($C619,$C$5:$H$18,6,0)+SUMIF($C$19:$C619,$C619,$F$19:$F619)-SUMIF($C$19:$C619,$C619,$G$19:$G619),"")</f>
        <v/>
      </c>
      <c r="I619" s="296" t="n"/>
      <c r="J619" s="252" t="n"/>
      <c r="K619" s="252" t="n"/>
      <c r="L619" s="298" t="n"/>
      <c r="M619" s="254">
        <f>IF($B619="","",--TEXT($B619,"yyyymm"))</f>
        <v/>
      </c>
      <c r="N619" s="0" t="n"/>
      <c r="O619" s="0" t="n"/>
      <c r="P619" s="0" t="n"/>
      <c r="Q619" s="0" t="n"/>
      <c r="R619" s="0" t="n"/>
      <c r="S619" s="0" t="n"/>
      <c r="T619" s="0" t="n"/>
      <c r="U619" s="0" t="n"/>
      <c r="V619" s="0" t="n"/>
      <c r="W619" s="0" t="n"/>
      <c r="X619" s="42" t="n"/>
      <c r="Y619" s="42" t="n"/>
      <c r="Z619" s="42" t="n"/>
    </row>
    <row r="620" ht="23" customFormat="1" customHeight="1" s="204">
      <c r="A620" s="255">
        <f>IF(B620="","",COUNTA($B$5:B620))</f>
        <v/>
      </c>
      <c r="B620" s="294" t="n"/>
      <c r="C620" s="247" t="n"/>
      <c r="D620" s="248" t="n"/>
      <c r="E620" s="295" t="n"/>
      <c r="F620" s="296" t="n"/>
      <c r="G620" s="296" t="n"/>
      <c r="H620" s="297">
        <f>IFERROR(VLOOKUP($C620,$C$5:$H$18,6,0)+SUMIF($C$19:$C620,$C620,$F$19:$F620)-SUMIF($C$19:$C620,$C620,$G$19:$G620),"")</f>
        <v/>
      </c>
      <c r="I620" s="296" t="n"/>
      <c r="J620" s="252" t="n"/>
      <c r="K620" s="252" t="n"/>
      <c r="L620" s="298" t="n"/>
      <c r="M620" s="254">
        <f>IF($B620="","",--TEXT($B620,"yyyymm"))</f>
        <v/>
      </c>
      <c r="N620" s="0" t="n"/>
      <c r="O620" s="0" t="n"/>
      <c r="P620" s="0" t="n"/>
      <c r="Q620" s="0" t="n"/>
      <c r="R620" s="0" t="n"/>
      <c r="S620" s="0" t="n"/>
      <c r="T620" s="0" t="n"/>
      <c r="U620" s="0" t="n"/>
      <c r="V620" s="0" t="n"/>
      <c r="W620" s="0" t="n"/>
      <c r="X620" s="42" t="n"/>
      <c r="Y620" s="42" t="n"/>
      <c r="Z620" s="42" t="n"/>
    </row>
    <row r="621" ht="23" customFormat="1" customHeight="1" s="204">
      <c r="A621" s="255">
        <f>IF(B621="","",COUNTA($B$5:B621))</f>
        <v/>
      </c>
      <c r="B621" s="294" t="n"/>
      <c r="C621" s="247" t="n"/>
      <c r="D621" s="248" t="n"/>
      <c r="E621" s="295" t="n"/>
      <c r="F621" s="296" t="n"/>
      <c r="G621" s="296" t="n"/>
      <c r="H621" s="297">
        <f>IFERROR(VLOOKUP($C621,$C$5:$H$18,6,0)+SUMIF($C$19:$C621,$C621,$F$19:$F621)-SUMIF($C$19:$C621,$C621,$G$19:$G621),"")</f>
        <v/>
      </c>
      <c r="I621" s="296" t="n"/>
      <c r="J621" s="252" t="n"/>
      <c r="K621" s="252" t="n"/>
      <c r="L621" s="298" t="n"/>
      <c r="M621" s="254">
        <f>IF($B621="","",--TEXT($B621,"yyyymm"))</f>
        <v/>
      </c>
      <c r="N621" s="0" t="n"/>
      <c r="O621" s="0" t="n"/>
      <c r="P621" s="0" t="n"/>
      <c r="Q621" s="0" t="n"/>
      <c r="R621" s="0" t="n"/>
      <c r="S621" s="0" t="n"/>
      <c r="T621" s="0" t="n"/>
      <c r="U621" s="0" t="n"/>
      <c r="V621" s="0" t="n"/>
      <c r="W621" s="0" t="n"/>
      <c r="X621" s="42" t="n"/>
      <c r="Y621" s="42" t="n"/>
      <c r="Z621" s="42" t="n"/>
    </row>
    <row r="622" ht="23" customFormat="1" customHeight="1" s="204">
      <c r="A622" s="255">
        <f>IF(B622="","",COUNTA($B$5:B622))</f>
        <v/>
      </c>
      <c r="B622" s="294" t="n"/>
      <c r="C622" s="247" t="n"/>
      <c r="D622" s="248" t="n"/>
      <c r="E622" s="295" t="n"/>
      <c r="F622" s="296" t="n"/>
      <c r="G622" s="296" t="n"/>
      <c r="H622" s="297">
        <f>IFERROR(VLOOKUP($C622,$C$5:$H$18,6,0)+SUMIF($C$19:$C622,$C622,$F$19:$F622)-SUMIF($C$19:$C622,$C622,$G$19:$G622),"")</f>
        <v/>
      </c>
      <c r="I622" s="296" t="n"/>
      <c r="J622" s="252" t="n"/>
      <c r="K622" s="252" t="n"/>
      <c r="L622" s="298" t="n"/>
      <c r="M622" s="254">
        <f>IF($B622="","",--TEXT($B622,"yyyymm"))</f>
        <v/>
      </c>
      <c r="N622" s="0" t="n"/>
      <c r="O622" s="0" t="n"/>
      <c r="P622" s="0" t="n"/>
      <c r="Q622" s="0" t="n"/>
      <c r="R622" s="0" t="n"/>
      <c r="S622" s="0" t="n"/>
      <c r="T622" s="0" t="n"/>
      <c r="U622" s="0" t="n"/>
      <c r="V622" s="0" t="n"/>
      <c r="W622" s="0" t="n"/>
      <c r="X622" s="42" t="n"/>
      <c r="Y622" s="42" t="n"/>
      <c r="Z622" s="42" t="n"/>
    </row>
    <row r="623" ht="23" customFormat="1" customHeight="1" s="204">
      <c r="A623" s="255">
        <f>IF(B623="","",COUNTA($B$5:B623))</f>
        <v/>
      </c>
      <c r="B623" s="294" t="n"/>
      <c r="C623" s="247" t="n"/>
      <c r="D623" s="248" t="n"/>
      <c r="E623" s="295" t="n"/>
      <c r="F623" s="296" t="n"/>
      <c r="G623" s="296" t="n"/>
      <c r="H623" s="297">
        <f>IFERROR(VLOOKUP($C623,$C$5:$H$18,6,0)+SUMIF($C$19:$C623,$C623,$F$19:$F623)-SUMIF($C$19:$C623,$C623,$G$19:$G623),"")</f>
        <v/>
      </c>
      <c r="I623" s="296" t="n"/>
      <c r="J623" s="252" t="n"/>
      <c r="K623" s="252" t="n"/>
      <c r="L623" s="298" t="n"/>
      <c r="M623" s="254">
        <f>IF($B623="","",--TEXT($B623,"yyyymm"))</f>
        <v/>
      </c>
      <c r="N623" s="0" t="n"/>
      <c r="O623" s="0" t="n"/>
      <c r="P623" s="0" t="n"/>
      <c r="Q623" s="0" t="n"/>
      <c r="R623" s="0" t="n"/>
      <c r="S623" s="0" t="n"/>
      <c r="T623" s="0" t="n"/>
      <c r="U623" s="0" t="n"/>
      <c r="V623" s="0" t="n"/>
      <c r="W623" s="0" t="n"/>
      <c r="X623" s="42" t="n"/>
      <c r="Y623" s="42" t="n"/>
      <c r="Z623" s="42" t="n"/>
    </row>
    <row r="624" ht="23" customFormat="1" customHeight="1" s="204">
      <c r="A624" s="255">
        <f>IF(B624="","",COUNTA($B$5:B624))</f>
        <v/>
      </c>
      <c r="B624" s="294" t="n"/>
      <c r="C624" s="247" t="n"/>
      <c r="D624" s="248" t="n"/>
      <c r="E624" s="295" t="n"/>
      <c r="F624" s="296" t="n"/>
      <c r="G624" s="296" t="n"/>
      <c r="H624" s="297">
        <f>IFERROR(VLOOKUP($C624,$C$5:$H$18,6,0)+SUMIF($C$19:$C624,$C624,$F$19:$F624)-SUMIF($C$19:$C624,$C624,$G$19:$G624),"")</f>
        <v/>
      </c>
      <c r="I624" s="296" t="n"/>
      <c r="J624" s="252" t="n"/>
      <c r="K624" s="252" t="n"/>
      <c r="L624" s="298" t="n"/>
      <c r="M624" s="254">
        <f>IF($B624="","",--TEXT($B624,"yyyymm"))</f>
        <v/>
      </c>
      <c r="N624" s="0" t="n"/>
      <c r="O624" s="0" t="n"/>
      <c r="P624" s="0" t="n"/>
      <c r="Q624" s="0" t="n"/>
      <c r="R624" s="0" t="n"/>
      <c r="S624" s="0" t="n"/>
      <c r="T624" s="0" t="n"/>
      <c r="U624" s="0" t="n"/>
      <c r="V624" s="0" t="n"/>
      <c r="W624" s="0" t="n"/>
      <c r="X624" s="42" t="n"/>
      <c r="Y624" s="42" t="n"/>
      <c r="Z624" s="42" t="n"/>
    </row>
    <row r="625" ht="23" customFormat="1" customHeight="1" s="204">
      <c r="A625" s="255">
        <f>IF(B625="","",COUNTA($B$5:B625))</f>
        <v/>
      </c>
      <c r="B625" s="294" t="n"/>
      <c r="C625" s="247" t="n"/>
      <c r="D625" s="248" t="n"/>
      <c r="E625" s="295" t="n"/>
      <c r="F625" s="296" t="n"/>
      <c r="G625" s="296" t="n"/>
      <c r="H625" s="297">
        <f>IFERROR(VLOOKUP($C625,$C$5:$H$18,6,0)+SUMIF($C$19:$C625,$C625,$F$19:$F625)-SUMIF($C$19:$C625,$C625,$G$19:$G625),"")</f>
        <v/>
      </c>
      <c r="I625" s="296" t="n"/>
      <c r="J625" s="252" t="n"/>
      <c r="K625" s="252" t="n"/>
      <c r="L625" s="298" t="n"/>
      <c r="M625" s="254">
        <f>IF($B625="","",--TEXT($B625,"yyyymm"))</f>
        <v/>
      </c>
      <c r="N625" s="0" t="n"/>
      <c r="O625" s="0" t="n"/>
      <c r="P625" s="0" t="n"/>
      <c r="Q625" s="0" t="n"/>
      <c r="R625" s="0" t="n"/>
      <c r="S625" s="0" t="n"/>
      <c r="T625" s="0" t="n"/>
      <c r="U625" s="0" t="n"/>
      <c r="V625" s="0" t="n"/>
      <c r="W625" s="0" t="n"/>
      <c r="X625" s="42" t="n"/>
      <c r="Y625" s="42" t="n"/>
      <c r="Z625" s="42" t="n"/>
    </row>
    <row r="626" ht="23" customFormat="1" customHeight="1" s="204">
      <c r="A626" s="255">
        <f>IF(B626="","",COUNTA($B$5:B626))</f>
        <v/>
      </c>
      <c r="B626" s="294" t="n"/>
      <c r="C626" s="247" t="n"/>
      <c r="D626" s="248" t="n"/>
      <c r="E626" s="295" t="n"/>
      <c r="F626" s="296" t="n"/>
      <c r="G626" s="296" t="n"/>
      <c r="H626" s="297">
        <f>IFERROR(VLOOKUP($C626,$C$5:$H$18,6,0)+SUMIF($C$19:$C626,$C626,$F$19:$F626)-SUMIF($C$19:$C626,$C626,$G$19:$G626),"")</f>
        <v/>
      </c>
      <c r="I626" s="296" t="n"/>
      <c r="J626" s="252" t="n"/>
      <c r="K626" s="252" t="n"/>
      <c r="L626" s="298" t="n"/>
      <c r="M626" s="254">
        <f>IF($B626="","",--TEXT($B626,"yyyymm"))</f>
        <v/>
      </c>
      <c r="N626" s="0" t="n"/>
      <c r="O626" s="0" t="n"/>
      <c r="P626" s="0" t="n"/>
      <c r="Q626" s="0" t="n"/>
      <c r="R626" s="0" t="n"/>
      <c r="S626" s="0" t="n"/>
      <c r="T626" s="0" t="n"/>
      <c r="U626" s="0" t="n"/>
      <c r="V626" s="0" t="n"/>
      <c r="W626" s="0" t="n"/>
      <c r="X626" s="42" t="n"/>
      <c r="Y626" s="42" t="n"/>
      <c r="Z626" s="42" t="n"/>
    </row>
    <row r="627" ht="23" customFormat="1" customHeight="1" s="204">
      <c r="A627" s="255">
        <f>IF(B627="","",COUNTA($B$5:B627))</f>
        <v/>
      </c>
      <c r="B627" s="294" t="n"/>
      <c r="C627" s="247" t="n"/>
      <c r="D627" s="248" t="n"/>
      <c r="E627" s="295" t="n"/>
      <c r="F627" s="296" t="n"/>
      <c r="G627" s="296" t="n"/>
      <c r="H627" s="297">
        <f>IFERROR(VLOOKUP($C627,$C$5:$H$18,6,0)+SUMIF($C$19:$C627,$C627,$F$19:$F627)-SUMIF($C$19:$C627,$C627,$G$19:$G627),"")</f>
        <v/>
      </c>
      <c r="I627" s="296" t="n"/>
      <c r="J627" s="252" t="n"/>
      <c r="K627" s="252" t="n"/>
      <c r="L627" s="298" t="n"/>
      <c r="M627" s="254">
        <f>IF($B627="","",--TEXT($B627,"yyyymm"))</f>
        <v/>
      </c>
      <c r="N627" s="0" t="n"/>
      <c r="O627" s="0" t="n"/>
      <c r="P627" s="0" t="n"/>
      <c r="Q627" s="0" t="n"/>
      <c r="R627" s="0" t="n"/>
      <c r="S627" s="0" t="n"/>
      <c r="T627" s="0" t="n"/>
      <c r="U627" s="0" t="n"/>
      <c r="V627" s="0" t="n"/>
      <c r="W627" s="0" t="n"/>
      <c r="X627" s="42" t="n"/>
      <c r="Y627" s="42" t="n"/>
      <c r="Z627" s="42" t="n"/>
    </row>
    <row r="628" ht="23" customFormat="1" customHeight="1" s="204">
      <c r="A628" s="255">
        <f>IF(B628="","",COUNTA($B$5:B628))</f>
        <v/>
      </c>
      <c r="B628" s="294" t="n"/>
      <c r="C628" s="247" t="n"/>
      <c r="D628" s="248" t="n"/>
      <c r="E628" s="295" t="n"/>
      <c r="F628" s="296" t="n"/>
      <c r="G628" s="296" t="n"/>
      <c r="H628" s="297">
        <f>IFERROR(VLOOKUP($C628,$C$5:$H$18,6,0)+SUMIF($C$19:$C628,$C628,$F$19:$F628)-SUMIF($C$19:$C628,$C628,$G$19:$G628),"")</f>
        <v/>
      </c>
      <c r="I628" s="296" t="n"/>
      <c r="J628" s="252" t="n"/>
      <c r="K628" s="252" t="n"/>
      <c r="L628" s="298" t="n"/>
      <c r="M628" s="254">
        <f>IF($B628="","",--TEXT($B628,"yyyymm"))</f>
        <v/>
      </c>
      <c r="N628" s="0" t="n"/>
      <c r="O628" s="0" t="n"/>
      <c r="P628" s="0" t="n"/>
      <c r="Q628" s="0" t="n"/>
      <c r="R628" s="0" t="n"/>
      <c r="S628" s="0" t="n"/>
      <c r="T628" s="0" t="n"/>
      <c r="U628" s="0" t="n"/>
      <c r="V628" s="0" t="n"/>
      <c r="W628" s="0" t="n"/>
      <c r="X628" s="42" t="n"/>
      <c r="Y628" s="42" t="n"/>
      <c r="Z628" s="42" t="n"/>
    </row>
    <row r="629" ht="23" customFormat="1" customHeight="1" s="204">
      <c r="A629" s="255">
        <f>IF(B629="","",COUNTA($B$5:B629))</f>
        <v/>
      </c>
      <c r="B629" s="294" t="n"/>
      <c r="C629" s="247" t="n"/>
      <c r="D629" s="248" t="n"/>
      <c r="E629" s="295" t="n"/>
      <c r="F629" s="296" t="n"/>
      <c r="G629" s="296" t="n"/>
      <c r="H629" s="297">
        <f>IFERROR(VLOOKUP($C629,$C$5:$H$18,6,0)+SUMIF($C$19:$C629,$C629,$F$19:$F629)-SUMIF($C$19:$C629,$C629,$G$19:$G629),"")</f>
        <v/>
      </c>
      <c r="I629" s="296" t="n"/>
      <c r="J629" s="252" t="n"/>
      <c r="K629" s="252" t="n"/>
      <c r="L629" s="298" t="n"/>
      <c r="M629" s="254">
        <f>IF($B629="","",--TEXT($B629,"yyyymm"))</f>
        <v/>
      </c>
      <c r="N629" s="0" t="n"/>
      <c r="O629" s="0" t="n"/>
      <c r="P629" s="0" t="n"/>
      <c r="Q629" s="0" t="n"/>
      <c r="R629" s="0" t="n"/>
      <c r="S629" s="0" t="n"/>
      <c r="T629" s="0" t="n"/>
      <c r="U629" s="0" t="n"/>
      <c r="V629" s="0" t="n"/>
      <c r="W629" s="0" t="n"/>
      <c r="X629" s="42" t="n"/>
      <c r="Y629" s="42" t="n"/>
      <c r="Z629" s="42" t="n"/>
    </row>
    <row r="630" ht="23" customFormat="1" customHeight="1" s="204">
      <c r="A630" s="255">
        <f>IF(B630="","",COUNTA($B$5:B630))</f>
        <v/>
      </c>
      <c r="B630" s="294" t="n"/>
      <c r="C630" s="247" t="n"/>
      <c r="D630" s="248" t="n"/>
      <c r="E630" s="295" t="n"/>
      <c r="F630" s="296" t="n"/>
      <c r="G630" s="296" t="n"/>
      <c r="H630" s="297">
        <f>IFERROR(VLOOKUP($C630,$C$5:$H$18,6,0)+SUMIF($C$19:$C630,$C630,$F$19:$F630)-SUMIF($C$19:$C630,$C630,$G$19:$G630),"")</f>
        <v/>
      </c>
      <c r="I630" s="296" t="n"/>
      <c r="J630" s="252" t="n"/>
      <c r="K630" s="252" t="n"/>
      <c r="L630" s="298" t="n"/>
      <c r="M630" s="254">
        <f>IF($B630="","",--TEXT($B630,"yyyymm"))</f>
        <v/>
      </c>
      <c r="N630" s="0" t="n"/>
      <c r="O630" s="0" t="n"/>
      <c r="P630" s="0" t="n"/>
      <c r="Q630" s="0" t="n"/>
      <c r="R630" s="0" t="n"/>
      <c r="S630" s="0" t="n"/>
      <c r="T630" s="0" t="n"/>
      <c r="U630" s="0" t="n"/>
      <c r="V630" s="0" t="n"/>
      <c r="W630" s="0" t="n"/>
      <c r="X630" s="42" t="n"/>
      <c r="Y630" s="42" t="n"/>
      <c r="Z630" s="42" t="n"/>
    </row>
    <row r="631" ht="23" customFormat="1" customHeight="1" s="204">
      <c r="A631" s="255">
        <f>IF(B631="","",COUNTA($B$5:B631))</f>
        <v/>
      </c>
      <c r="B631" s="294" t="n"/>
      <c r="C631" s="247" t="n"/>
      <c r="D631" s="248" t="n"/>
      <c r="E631" s="295" t="n"/>
      <c r="F631" s="296" t="n"/>
      <c r="G631" s="296" t="n"/>
      <c r="H631" s="297">
        <f>IFERROR(VLOOKUP($C631,$C$5:$H$18,6,0)+SUMIF($C$19:$C631,$C631,$F$19:$F631)-SUMIF($C$19:$C631,$C631,$G$19:$G631),"")</f>
        <v/>
      </c>
      <c r="I631" s="296" t="n"/>
      <c r="J631" s="252" t="n"/>
      <c r="K631" s="252" t="n"/>
      <c r="L631" s="298" t="n"/>
      <c r="M631" s="254">
        <f>IF($B631="","",--TEXT($B631,"yyyymm"))</f>
        <v/>
      </c>
      <c r="N631" s="0" t="n"/>
      <c r="O631" s="0" t="n"/>
      <c r="P631" s="0" t="n"/>
      <c r="Q631" s="0" t="n"/>
      <c r="R631" s="0" t="n"/>
      <c r="S631" s="0" t="n"/>
      <c r="T631" s="0" t="n"/>
      <c r="U631" s="0" t="n"/>
      <c r="V631" s="0" t="n"/>
      <c r="W631" s="0" t="n"/>
      <c r="X631" s="42" t="n"/>
      <c r="Y631" s="42" t="n"/>
      <c r="Z631" s="42" t="n"/>
    </row>
    <row r="632" ht="23" customFormat="1" customHeight="1" s="204">
      <c r="A632" s="255">
        <f>IF(B632="","",COUNTA($B$5:B632))</f>
        <v/>
      </c>
      <c r="B632" s="294" t="n"/>
      <c r="C632" s="247" t="n"/>
      <c r="D632" s="248" t="n"/>
      <c r="E632" s="295" t="n"/>
      <c r="F632" s="296" t="n"/>
      <c r="G632" s="296" t="n"/>
      <c r="H632" s="297">
        <f>IFERROR(VLOOKUP($C632,$C$5:$H$18,6,0)+SUMIF($C$19:$C632,$C632,$F$19:$F632)-SUMIF($C$19:$C632,$C632,$G$19:$G632),"")</f>
        <v/>
      </c>
      <c r="I632" s="296" t="n"/>
      <c r="J632" s="252" t="n"/>
      <c r="K632" s="252" t="n"/>
      <c r="L632" s="298" t="n"/>
      <c r="M632" s="254">
        <f>IF($B632="","",--TEXT($B632,"yyyymm"))</f>
        <v/>
      </c>
      <c r="N632" s="0" t="n"/>
      <c r="O632" s="0" t="n"/>
      <c r="P632" s="0" t="n"/>
      <c r="Q632" s="0" t="n"/>
      <c r="R632" s="0" t="n"/>
      <c r="S632" s="0" t="n"/>
      <c r="T632" s="0" t="n"/>
      <c r="U632" s="0" t="n"/>
      <c r="V632" s="0" t="n"/>
      <c r="W632" s="0" t="n"/>
      <c r="X632" s="42" t="n"/>
      <c r="Y632" s="42" t="n"/>
      <c r="Z632" s="42" t="n"/>
    </row>
    <row r="633" ht="23" customFormat="1" customHeight="1" s="204">
      <c r="A633" s="255">
        <f>IF(B633="","",COUNTA($B$5:B633))</f>
        <v/>
      </c>
      <c r="B633" s="294" t="n"/>
      <c r="C633" s="247" t="n"/>
      <c r="D633" s="248" t="n"/>
      <c r="E633" s="295" t="n"/>
      <c r="F633" s="296" t="n"/>
      <c r="G633" s="296" t="n"/>
      <c r="H633" s="297">
        <f>IFERROR(VLOOKUP($C633,$C$5:$H$18,6,0)+SUMIF($C$19:$C633,$C633,$F$19:$F633)-SUMIF($C$19:$C633,$C633,$G$19:$G633),"")</f>
        <v/>
      </c>
      <c r="I633" s="296" t="n"/>
      <c r="J633" s="252" t="n"/>
      <c r="K633" s="252" t="n"/>
      <c r="L633" s="298" t="n"/>
      <c r="M633" s="254">
        <f>IF($B633="","",--TEXT($B633,"yyyymm"))</f>
        <v/>
      </c>
      <c r="N633" s="0" t="n"/>
      <c r="O633" s="0" t="n"/>
      <c r="P633" s="0" t="n"/>
      <c r="Q633" s="0" t="n"/>
      <c r="R633" s="0" t="n"/>
      <c r="S633" s="0" t="n"/>
      <c r="T633" s="0" t="n"/>
      <c r="U633" s="0" t="n"/>
      <c r="V633" s="0" t="n"/>
      <c r="W633" s="0" t="n"/>
      <c r="X633" s="42" t="n"/>
      <c r="Y633" s="42" t="n"/>
      <c r="Z633" s="42" t="n"/>
    </row>
    <row r="634" ht="23" customFormat="1" customHeight="1" s="204">
      <c r="A634" s="255">
        <f>IF(B634="","",COUNTA($B$5:B634))</f>
        <v/>
      </c>
      <c r="B634" s="294" t="n"/>
      <c r="C634" s="247" t="n"/>
      <c r="D634" s="248" t="n"/>
      <c r="E634" s="295" t="n"/>
      <c r="F634" s="296" t="n"/>
      <c r="G634" s="296" t="n"/>
      <c r="H634" s="297">
        <f>IFERROR(VLOOKUP($C634,$C$5:$H$18,6,0)+SUMIF($C$19:$C634,$C634,$F$19:$F634)-SUMIF($C$19:$C634,$C634,$G$19:$G634),"")</f>
        <v/>
      </c>
      <c r="I634" s="296" t="n"/>
      <c r="J634" s="252" t="n"/>
      <c r="K634" s="252" t="n"/>
      <c r="L634" s="298" t="n"/>
      <c r="M634" s="254">
        <f>IF($B634="","",--TEXT($B634,"yyyymm"))</f>
        <v/>
      </c>
      <c r="N634" s="0" t="n"/>
      <c r="O634" s="0" t="n"/>
      <c r="P634" s="0" t="n"/>
      <c r="Q634" s="0" t="n"/>
      <c r="R634" s="0" t="n"/>
      <c r="S634" s="0" t="n"/>
      <c r="T634" s="0" t="n"/>
      <c r="U634" s="0" t="n"/>
      <c r="V634" s="0" t="n"/>
      <c r="W634" s="0" t="n"/>
      <c r="X634" s="42" t="n"/>
      <c r="Y634" s="42" t="n"/>
      <c r="Z634" s="42" t="n"/>
    </row>
    <row r="635" ht="23" customFormat="1" customHeight="1" s="204">
      <c r="A635" s="255">
        <f>IF(B635="","",COUNTA($B$5:B635))</f>
        <v/>
      </c>
      <c r="B635" s="294" t="n"/>
      <c r="C635" s="247" t="n"/>
      <c r="D635" s="248" t="n"/>
      <c r="E635" s="295" t="n"/>
      <c r="F635" s="296" t="n"/>
      <c r="G635" s="296" t="n"/>
      <c r="H635" s="297">
        <f>IFERROR(VLOOKUP($C635,$C$5:$H$18,6,0)+SUMIF($C$19:$C635,$C635,$F$19:$F635)-SUMIF($C$19:$C635,$C635,$G$19:$G635),"")</f>
        <v/>
      </c>
      <c r="I635" s="296" t="n"/>
      <c r="J635" s="252" t="n"/>
      <c r="K635" s="252" t="n"/>
      <c r="L635" s="298" t="n"/>
      <c r="M635" s="254">
        <f>IF($B635="","",--TEXT($B635,"yyyymm"))</f>
        <v/>
      </c>
      <c r="N635" s="0" t="n"/>
      <c r="O635" s="0" t="n"/>
      <c r="P635" s="0" t="n"/>
      <c r="Q635" s="0" t="n"/>
      <c r="R635" s="0" t="n"/>
      <c r="S635" s="0" t="n"/>
      <c r="T635" s="0" t="n"/>
      <c r="U635" s="0" t="n"/>
      <c r="V635" s="0" t="n"/>
      <c r="W635" s="0" t="n"/>
      <c r="X635" s="42" t="n"/>
      <c r="Y635" s="42" t="n"/>
      <c r="Z635" s="42" t="n"/>
    </row>
    <row r="636" ht="23" customFormat="1" customHeight="1" s="204">
      <c r="A636" s="255">
        <f>IF(B636="","",COUNTA($B$5:B636))</f>
        <v/>
      </c>
      <c r="B636" s="294" t="n"/>
      <c r="C636" s="247" t="n"/>
      <c r="D636" s="248" t="n"/>
      <c r="E636" s="295" t="n"/>
      <c r="F636" s="296" t="n"/>
      <c r="G636" s="296" t="n"/>
      <c r="H636" s="297">
        <f>IFERROR(VLOOKUP($C636,$C$5:$H$18,6,0)+SUMIF($C$19:$C636,$C636,$F$19:$F636)-SUMIF($C$19:$C636,$C636,$G$19:$G636),"")</f>
        <v/>
      </c>
      <c r="I636" s="296" t="n"/>
      <c r="J636" s="252" t="n"/>
      <c r="K636" s="252" t="n"/>
      <c r="L636" s="298" t="n"/>
      <c r="M636" s="254">
        <f>IF($B636="","",--TEXT($B636,"yyyymm"))</f>
        <v/>
      </c>
      <c r="N636" s="0" t="n"/>
      <c r="O636" s="0" t="n"/>
      <c r="P636" s="0" t="n"/>
      <c r="Q636" s="0" t="n"/>
      <c r="R636" s="0" t="n"/>
      <c r="S636" s="0" t="n"/>
      <c r="T636" s="0" t="n"/>
      <c r="U636" s="0" t="n"/>
      <c r="V636" s="0" t="n"/>
      <c r="W636" s="0" t="n"/>
      <c r="X636" s="42" t="n"/>
      <c r="Y636" s="42" t="n"/>
      <c r="Z636" s="42" t="n"/>
    </row>
    <row r="637" ht="23" customFormat="1" customHeight="1" s="204">
      <c r="A637" s="255">
        <f>IF(B637="","",COUNTA($B$5:B637))</f>
        <v/>
      </c>
      <c r="B637" s="294" t="n"/>
      <c r="C637" s="247" t="n"/>
      <c r="D637" s="248" t="n"/>
      <c r="E637" s="295" t="n"/>
      <c r="F637" s="296" t="n"/>
      <c r="G637" s="296" t="n"/>
      <c r="H637" s="297">
        <f>IFERROR(VLOOKUP($C637,$C$5:$H$18,6,0)+SUMIF($C$19:$C637,$C637,$F$19:$F637)-SUMIF($C$19:$C637,$C637,$G$19:$G637),"")</f>
        <v/>
      </c>
      <c r="I637" s="296" t="n"/>
      <c r="J637" s="252" t="n"/>
      <c r="K637" s="252" t="n"/>
      <c r="L637" s="298" t="n"/>
      <c r="M637" s="254">
        <f>IF($B637="","",--TEXT($B637,"yyyymm"))</f>
        <v/>
      </c>
      <c r="N637" s="0" t="n"/>
      <c r="O637" s="0" t="n"/>
      <c r="P637" s="0" t="n"/>
      <c r="Q637" s="0" t="n"/>
      <c r="R637" s="0" t="n"/>
      <c r="S637" s="0" t="n"/>
      <c r="T637" s="0" t="n"/>
      <c r="U637" s="0" t="n"/>
      <c r="V637" s="0" t="n"/>
      <c r="W637" s="0" t="n"/>
      <c r="X637" s="42" t="n"/>
      <c r="Y637" s="42" t="n"/>
      <c r="Z637" s="42" t="n"/>
    </row>
    <row r="638" ht="23" customFormat="1" customHeight="1" s="204">
      <c r="A638" s="255">
        <f>IF(B638="","",COUNTA($B$5:B638))</f>
        <v/>
      </c>
      <c r="B638" s="294" t="n"/>
      <c r="C638" s="247" t="n"/>
      <c r="D638" s="248" t="n"/>
      <c r="E638" s="295" t="n"/>
      <c r="F638" s="296" t="n"/>
      <c r="G638" s="296" t="n"/>
      <c r="H638" s="297">
        <f>IFERROR(VLOOKUP($C638,$C$5:$H$18,6,0)+SUMIF($C$19:$C638,$C638,$F$19:$F638)-SUMIF($C$19:$C638,$C638,$G$19:$G638),"")</f>
        <v/>
      </c>
      <c r="I638" s="296" t="n"/>
      <c r="J638" s="252" t="n"/>
      <c r="K638" s="252" t="n"/>
      <c r="L638" s="298" t="n"/>
      <c r="M638" s="254">
        <f>IF($B638="","",--TEXT($B638,"yyyymm"))</f>
        <v/>
      </c>
      <c r="N638" s="0" t="n"/>
      <c r="O638" s="0" t="n"/>
      <c r="P638" s="0" t="n"/>
      <c r="Q638" s="0" t="n"/>
      <c r="R638" s="0" t="n"/>
      <c r="S638" s="0" t="n"/>
      <c r="T638" s="0" t="n"/>
      <c r="U638" s="0" t="n"/>
      <c r="V638" s="0" t="n"/>
      <c r="W638" s="0" t="n"/>
      <c r="X638" s="42" t="n"/>
      <c r="Y638" s="42" t="n"/>
      <c r="Z638" s="42" t="n"/>
    </row>
    <row r="639" ht="23" customFormat="1" customHeight="1" s="204">
      <c r="A639" s="255">
        <f>IF(B639="","",COUNTA($B$5:B639))</f>
        <v/>
      </c>
      <c r="B639" s="294" t="n"/>
      <c r="C639" s="247" t="n"/>
      <c r="D639" s="248" t="n"/>
      <c r="E639" s="295" t="n"/>
      <c r="F639" s="296" t="n"/>
      <c r="G639" s="296" t="n"/>
      <c r="H639" s="297">
        <f>IFERROR(VLOOKUP($C639,$C$5:$H$18,6,0)+SUMIF($C$19:$C639,$C639,$F$19:$F639)-SUMIF($C$19:$C639,$C639,$G$19:$G639),"")</f>
        <v/>
      </c>
      <c r="I639" s="296" t="n"/>
      <c r="J639" s="252" t="n"/>
      <c r="K639" s="252" t="n"/>
      <c r="L639" s="298" t="n"/>
      <c r="M639" s="254">
        <f>IF($B639="","",--TEXT($B639,"yyyymm"))</f>
        <v/>
      </c>
      <c r="N639" s="0" t="n"/>
      <c r="O639" s="0" t="n"/>
      <c r="P639" s="0" t="n"/>
      <c r="Q639" s="0" t="n"/>
      <c r="R639" s="0" t="n"/>
      <c r="S639" s="0" t="n"/>
      <c r="T639" s="0" t="n"/>
      <c r="U639" s="0" t="n"/>
      <c r="V639" s="0" t="n"/>
      <c r="W639" s="0" t="n"/>
      <c r="X639" s="42" t="n"/>
      <c r="Y639" s="42" t="n"/>
      <c r="Z639" s="42" t="n"/>
    </row>
    <row r="640" ht="23" customFormat="1" customHeight="1" s="204">
      <c r="A640" s="255">
        <f>IF(B640="","",COUNTA($B$5:B640))</f>
        <v/>
      </c>
      <c r="B640" s="294" t="n"/>
      <c r="C640" s="247" t="n"/>
      <c r="D640" s="248" t="n"/>
      <c r="E640" s="295" t="n"/>
      <c r="F640" s="296" t="n"/>
      <c r="G640" s="296" t="n"/>
      <c r="H640" s="297">
        <f>IFERROR(VLOOKUP($C640,$C$5:$H$18,6,0)+SUMIF($C$19:$C640,$C640,$F$19:$F640)-SUMIF($C$19:$C640,$C640,$G$19:$G640),"")</f>
        <v/>
      </c>
      <c r="I640" s="296" t="n"/>
      <c r="J640" s="252" t="n"/>
      <c r="K640" s="252" t="n"/>
      <c r="L640" s="298" t="n"/>
      <c r="M640" s="254">
        <f>IF($B640="","",--TEXT($B640,"yyyymm"))</f>
        <v/>
      </c>
      <c r="N640" s="0" t="n"/>
      <c r="O640" s="0" t="n"/>
      <c r="P640" s="0" t="n"/>
      <c r="Q640" s="0" t="n"/>
      <c r="R640" s="0" t="n"/>
      <c r="S640" s="0" t="n"/>
      <c r="T640" s="0" t="n"/>
      <c r="U640" s="0" t="n"/>
      <c r="V640" s="0" t="n"/>
      <c r="W640" s="0" t="n"/>
      <c r="X640" s="42" t="n"/>
      <c r="Y640" s="42" t="n"/>
      <c r="Z640" s="42" t="n"/>
    </row>
    <row r="641" ht="23" customFormat="1" customHeight="1" s="204">
      <c r="A641" s="255">
        <f>IF(B641="","",COUNTA($B$5:B641))</f>
        <v/>
      </c>
      <c r="B641" s="294" t="n"/>
      <c r="C641" s="247" t="n"/>
      <c r="D641" s="248" t="n"/>
      <c r="E641" s="295" t="n"/>
      <c r="F641" s="296" t="n"/>
      <c r="G641" s="296" t="n"/>
      <c r="H641" s="297">
        <f>IFERROR(VLOOKUP($C641,$C$5:$H$18,6,0)+SUMIF($C$19:$C641,$C641,$F$19:$F641)-SUMIF($C$19:$C641,$C641,$G$19:$G641),"")</f>
        <v/>
      </c>
      <c r="I641" s="296" t="n"/>
      <c r="J641" s="252" t="n"/>
      <c r="K641" s="252" t="n"/>
      <c r="L641" s="298" t="n"/>
      <c r="M641" s="254">
        <f>IF($B641="","",--TEXT($B641,"yyyymm"))</f>
        <v/>
      </c>
      <c r="N641" s="0" t="n"/>
      <c r="O641" s="0" t="n"/>
      <c r="P641" s="0" t="n"/>
      <c r="Q641" s="0" t="n"/>
      <c r="R641" s="0" t="n"/>
      <c r="S641" s="0" t="n"/>
      <c r="T641" s="0" t="n"/>
      <c r="U641" s="0" t="n"/>
      <c r="V641" s="0" t="n"/>
      <c r="W641" s="0" t="n"/>
      <c r="X641" s="42" t="n"/>
      <c r="Y641" s="42" t="n"/>
      <c r="Z641" s="42" t="n"/>
    </row>
    <row r="642" ht="23" customFormat="1" customHeight="1" s="204">
      <c r="A642" s="255">
        <f>IF(B642="","",COUNTA($B$5:B642))</f>
        <v/>
      </c>
      <c r="B642" s="294" t="n"/>
      <c r="C642" s="247" t="n"/>
      <c r="D642" s="248" t="n"/>
      <c r="E642" s="295" t="n"/>
      <c r="F642" s="296" t="n"/>
      <c r="G642" s="296" t="n"/>
      <c r="H642" s="297">
        <f>IFERROR(VLOOKUP($C642,$C$5:$H$18,6,0)+SUMIF($C$19:$C642,$C642,$F$19:$F642)-SUMIF($C$19:$C642,$C642,$G$19:$G642),"")</f>
        <v/>
      </c>
      <c r="I642" s="296" t="n"/>
      <c r="J642" s="252" t="n"/>
      <c r="K642" s="252" t="n"/>
      <c r="L642" s="298" t="n"/>
      <c r="M642" s="254">
        <f>IF($B642="","",--TEXT($B642,"yyyymm"))</f>
        <v/>
      </c>
      <c r="N642" s="0" t="n"/>
      <c r="O642" s="0" t="n"/>
      <c r="P642" s="0" t="n"/>
      <c r="Q642" s="0" t="n"/>
      <c r="R642" s="0" t="n"/>
      <c r="S642" s="0" t="n"/>
      <c r="T642" s="0" t="n"/>
      <c r="U642" s="0" t="n"/>
      <c r="V642" s="0" t="n"/>
      <c r="W642" s="0" t="n"/>
      <c r="X642" s="42" t="n"/>
      <c r="Y642" s="42" t="n"/>
      <c r="Z642" s="42" t="n"/>
    </row>
    <row r="643" ht="23" customFormat="1" customHeight="1" s="204">
      <c r="A643" s="255">
        <f>IF(B643="","",COUNTA($B$5:B643))</f>
        <v/>
      </c>
      <c r="B643" s="294" t="n"/>
      <c r="C643" s="247" t="n"/>
      <c r="D643" s="248" t="n"/>
      <c r="E643" s="295" t="n"/>
      <c r="F643" s="296" t="n"/>
      <c r="G643" s="296" t="n"/>
      <c r="H643" s="297">
        <f>IFERROR(VLOOKUP($C643,$C$5:$H$18,6,0)+SUMIF($C$19:$C643,$C643,$F$19:$F643)-SUMIF($C$19:$C643,$C643,$G$19:$G643),"")</f>
        <v/>
      </c>
      <c r="I643" s="296" t="n"/>
      <c r="J643" s="252" t="n"/>
      <c r="K643" s="252" t="n"/>
      <c r="L643" s="298" t="n"/>
      <c r="M643" s="254">
        <f>IF($B643="","",--TEXT($B643,"yyyymm"))</f>
        <v/>
      </c>
      <c r="N643" s="0" t="n"/>
      <c r="O643" s="0" t="n"/>
      <c r="P643" s="0" t="n"/>
      <c r="Q643" s="0" t="n"/>
      <c r="R643" s="0" t="n"/>
      <c r="S643" s="0" t="n"/>
      <c r="T643" s="0" t="n"/>
      <c r="U643" s="0" t="n"/>
      <c r="V643" s="0" t="n"/>
      <c r="W643" s="0" t="n"/>
      <c r="X643" s="42" t="n"/>
      <c r="Y643" s="42" t="n"/>
      <c r="Z643" s="42" t="n"/>
    </row>
    <row r="644" ht="23" customFormat="1" customHeight="1" s="204">
      <c r="A644" s="255">
        <f>IF(B644="","",COUNTA($B$5:B644))</f>
        <v/>
      </c>
      <c r="B644" s="294" t="n"/>
      <c r="C644" s="247" t="n"/>
      <c r="D644" s="248" t="n"/>
      <c r="E644" s="295" t="n"/>
      <c r="F644" s="296" t="n"/>
      <c r="G644" s="296" t="n"/>
      <c r="H644" s="297">
        <f>IFERROR(VLOOKUP($C644,$C$5:$H$18,6,0)+SUMIF($C$19:$C644,$C644,$F$19:$F644)-SUMIF($C$19:$C644,$C644,$G$19:$G644),"")</f>
        <v/>
      </c>
      <c r="I644" s="296" t="n"/>
      <c r="J644" s="252" t="n"/>
      <c r="K644" s="252" t="n"/>
      <c r="L644" s="298" t="n"/>
      <c r="M644" s="254">
        <f>IF($B644="","",--TEXT($B644,"yyyymm"))</f>
        <v/>
      </c>
      <c r="N644" s="0" t="n"/>
      <c r="O644" s="0" t="n"/>
      <c r="P644" s="0" t="n"/>
      <c r="Q644" s="0" t="n"/>
      <c r="R644" s="0" t="n"/>
      <c r="S644" s="0" t="n"/>
      <c r="T644" s="0" t="n"/>
      <c r="U644" s="0" t="n"/>
      <c r="V644" s="0" t="n"/>
      <c r="W644" s="0" t="n"/>
      <c r="X644" s="42" t="n"/>
      <c r="Y644" s="42" t="n"/>
      <c r="Z644" s="42" t="n"/>
    </row>
    <row r="645" ht="23" customFormat="1" customHeight="1" s="204">
      <c r="A645" s="255">
        <f>IF(B645="","",COUNTA($B$5:B645))</f>
        <v/>
      </c>
      <c r="B645" s="294" t="n"/>
      <c r="C645" s="247" t="n"/>
      <c r="D645" s="248" t="n"/>
      <c r="E645" s="295" t="n"/>
      <c r="F645" s="296" t="n"/>
      <c r="G645" s="296" t="n"/>
      <c r="H645" s="297">
        <f>IFERROR(VLOOKUP($C645,$C$5:$H$18,6,0)+SUMIF($C$19:$C645,$C645,$F$19:$F645)-SUMIF($C$19:$C645,$C645,$G$19:$G645),"")</f>
        <v/>
      </c>
      <c r="I645" s="296" t="n"/>
      <c r="J645" s="252" t="n"/>
      <c r="K645" s="252" t="n"/>
      <c r="L645" s="298" t="n"/>
      <c r="M645" s="254">
        <f>IF($B645="","",--TEXT($B645,"yyyymm"))</f>
        <v/>
      </c>
      <c r="N645" s="0" t="n"/>
      <c r="O645" s="0" t="n"/>
      <c r="P645" s="0" t="n"/>
      <c r="Q645" s="0" t="n"/>
      <c r="R645" s="0" t="n"/>
      <c r="S645" s="0" t="n"/>
      <c r="T645" s="0" t="n"/>
      <c r="U645" s="0" t="n"/>
      <c r="V645" s="0" t="n"/>
      <c r="W645" s="0" t="n"/>
      <c r="X645" s="42" t="n"/>
      <c r="Y645" s="42" t="n"/>
      <c r="Z645" s="42" t="n"/>
    </row>
    <row r="646" ht="23" customFormat="1" customHeight="1" s="204">
      <c r="A646" s="255">
        <f>IF(B646="","",COUNTA($B$5:B646))</f>
        <v/>
      </c>
      <c r="B646" s="294" t="n"/>
      <c r="C646" s="247" t="n"/>
      <c r="D646" s="248" t="n"/>
      <c r="E646" s="295" t="n"/>
      <c r="F646" s="296" t="n"/>
      <c r="G646" s="296" t="n"/>
      <c r="H646" s="297">
        <f>IFERROR(VLOOKUP($C646,$C$5:$H$18,6,0)+SUMIF($C$19:$C646,$C646,$F$19:$F646)-SUMIF($C$19:$C646,$C646,$G$19:$G646),"")</f>
        <v/>
      </c>
      <c r="I646" s="296" t="n"/>
      <c r="J646" s="252" t="n"/>
      <c r="K646" s="252" t="n"/>
      <c r="L646" s="298" t="n"/>
      <c r="M646" s="254">
        <f>IF($B646="","",--TEXT($B646,"yyyymm"))</f>
        <v/>
      </c>
      <c r="N646" s="0" t="n"/>
      <c r="O646" s="0" t="n"/>
      <c r="P646" s="0" t="n"/>
      <c r="Q646" s="0" t="n"/>
      <c r="R646" s="0" t="n"/>
      <c r="S646" s="0" t="n"/>
      <c r="T646" s="0" t="n"/>
      <c r="U646" s="0" t="n"/>
      <c r="V646" s="0" t="n"/>
      <c r="W646" s="0" t="n"/>
      <c r="X646" s="42" t="n"/>
      <c r="Y646" s="42" t="n"/>
      <c r="Z646" s="42" t="n"/>
    </row>
    <row r="647" ht="23" customFormat="1" customHeight="1" s="204">
      <c r="A647" s="255">
        <f>IF(B647="","",COUNTA($B$5:B647))</f>
        <v/>
      </c>
      <c r="B647" s="294" t="n"/>
      <c r="C647" s="247" t="n"/>
      <c r="D647" s="248" t="n"/>
      <c r="E647" s="295" t="n"/>
      <c r="F647" s="296" t="n"/>
      <c r="G647" s="296" t="n"/>
      <c r="H647" s="297">
        <f>IFERROR(VLOOKUP($C647,$C$5:$H$18,6,0)+SUMIF($C$19:$C647,$C647,$F$19:$F647)-SUMIF($C$19:$C647,$C647,$G$19:$G647),"")</f>
        <v/>
      </c>
      <c r="I647" s="296" t="n"/>
      <c r="J647" s="252" t="n"/>
      <c r="K647" s="252" t="n"/>
      <c r="L647" s="298" t="n"/>
      <c r="M647" s="254">
        <f>IF($B647="","",--TEXT($B647,"yyyymm"))</f>
        <v/>
      </c>
      <c r="N647" s="0" t="n"/>
      <c r="O647" s="0" t="n"/>
      <c r="P647" s="0" t="n"/>
      <c r="Q647" s="0" t="n"/>
      <c r="R647" s="0" t="n"/>
      <c r="S647" s="0" t="n"/>
      <c r="T647" s="0" t="n"/>
      <c r="U647" s="0" t="n"/>
      <c r="V647" s="0" t="n"/>
      <c r="W647" s="0" t="n"/>
      <c r="X647" s="42" t="n"/>
      <c r="Y647" s="42" t="n"/>
      <c r="Z647" s="42" t="n"/>
    </row>
    <row r="648" ht="23" customFormat="1" customHeight="1" s="204">
      <c r="A648" s="255">
        <f>IF(B648="","",COUNTA($B$5:B648))</f>
        <v/>
      </c>
      <c r="B648" s="294" t="n"/>
      <c r="C648" s="247" t="n"/>
      <c r="D648" s="248" t="n"/>
      <c r="E648" s="295" t="n"/>
      <c r="F648" s="296" t="n"/>
      <c r="G648" s="296" t="n"/>
      <c r="H648" s="297">
        <f>IFERROR(VLOOKUP($C648,$C$5:$H$18,6,0)+SUMIF($C$19:$C648,$C648,$F$19:$F648)-SUMIF($C$19:$C648,$C648,$G$19:$G648),"")</f>
        <v/>
      </c>
      <c r="I648" s="296" t="n"/>
      <c r="J648" s="252" t="n"/>
      <c r="K648" s="252" t="n"/>
      <c r="L648" s="298" t="n"/>
      <c r="M648" s="254">
        <f>IF($B648="","",--TEXT($B648,"yyyymm"))</f>
        <v/>
      </c>
      <c r="N648" s="0" t="n"/>
      <c r="O648" s="0" t="n"/>
      <c r="P648" s="0" t="n"/>
      <c r="Q648" s="0" t="n"/>
      <c r="R648" s="0" t="n"/>
      <c r="S648" s="0" t="n"/>
      <c r="T648" s="0" t="n"/>
      <c r="U648" s="0" t="n"/>
      <c r="V648" s="0" t="n"/>
      <c r="W648" s="0" t="n"/>
      <c r="X648" s="42" t="n"/>
      <c r="Y648" s="42" t="n"/>
      <c r="Z648" s="42" t="n"/>
    </row>
    <row r="649" ht="23" customFormat="1" customHeight="1" s="204">
      <c r="A649" s="255">
        <f>IF(B649="","",COUNTA($B$5:B649))</f>
        <v/>
      </c>
      <c r="B649" s="294" t="n"/>
      <c r="C649" s="247" t="n"/>
      <c r="D649" s="248" t="n"/>
      <c r="E649" s="295" t="n"/>
      <c r="F649" s="296" t="n"/>
      <c r="G649" s="296" t="n"/>
      <c r="H649" s="297">
        <f>IFERROR(VLOOKUP($C649,$C$5:$H$18,6,0)+SUMIF($C$19:$C649,$C649,$F$19:$F649)-SUMIF($C$19:$C649,$C649,$G$19:$G649),"")</f>
        <v/>
      </c>
      <c r="I649" s="296" t="n"/>
      <c r="J649" s="252" t="n"/>
      <c r="K649" s="252" t="n"/>
      <c r="L649" s="298" t="n"/>
      <c r="M649" s="254">
        <f>IF($B649="","",--TEXT($B649,"yyyymm"))</f>
        <v/>
      </c>
      <c r="N649" s="0" t="n"/>
      <c r="O649" s="0" t="n"/>
      <c r="P649" s="0" t="n"/>
      <c r="Q649" s="0" t="n"/>
      <c r="R649" s="0" t="n"/>
      <c r="S649" s="0" t="n"/>
      <c r="T649" s="0" t="n"/>
      <c r="U649" s="0" t="n"/>
      <c r="V649" s="0" t="n"/>
      <c r="W649" s="0" t="n"/>
      <c r="X649" s="42" t="n"/>
      <c r="Y649" s="42" t="n"/>
      <c r="Z649" s="42" t="n"/>
    </row>
    <row r="650" ht="23" customFormat="1" customHeight="1" s="204">
      <c r="A650" s="255">
        <f>IF(B650="","",COUNTA($B$5:B650))</f>
        <v/>
      </c>
      <c r="B650" s="294" t="n"/>
      <c r="C650" s="247" t="n"/>
      <c r="D650" s="248" t="n"/>
      <c r="E650" s="295" t="n"/>
      <c r="F650" s="296" t="n"/>
      <c r="G650" s="296" t="n"/>
      <c r="H650" s="297">
        <f>IFERROR(VLOOKUP($C650,$C$5:$H$18,6,0)+SUMIF($C$19:$C650,$C650,$F$19:$F650)-SUMIF($C$19:$C650,$C650,$G$19:$G650),"")</f>
        <v/>
      </c>
      <c r="I650" s="296" t="n"/>
      <c r="J650" s="252" t="n"/>
      <c r="K650" s="252" t="n"/>
      <c r="L650" s="298" t="n"/>
      <c r="M650" s="254">
        <f>IF($B650="","",--TEXT($B650,"yyyymm"))</f>
        <v/>
      </c>
      <c r="N650" s="0" t="n"/>
      <c r="O650" s="0" t="n"/>
      <c r="P650" s="0" t="n"/>
      <c r="Q650" s="0" t="n"/>
      <c r="R650" s="0" t="n"/>
      <c r="S650" s="0" t="n"/>
      <c r="T650" s="0" t="n"/>
      <c r="U650" s="0" t="n"/>
      <c r="V650" s="0" t="n"/>
      <c r="W650" s="0" t="n"/>
      <c r="X650" s="42" t="n"/>
      <c r="Y650" s="42" t="n"/>
      <c r="Z650" s="42" t="n"/>
    </row>
    <row r="651" ht="23" customFormat="1" customHeight="1" s="204">
      <c r="A651" s="255">
        <f>IF(B651="","",COUNTA($B$5:B651))</f>
        <v/>
      </c>
      <c r="B651" s="294" t="n"/>
      <c r="C651" s="247" t="n"/>
      <c r="D651" s="248" t="n"/>
      <c r="E651" s="295" t="n"/>
      <c r="F651" s="296" t="n"/>
      <c r="G651" s="296" t="n"/>
      <c r="H651" s="297">
        <f>IFERROR(VLOOKUP($C651,$C$5:$H$18,6,0)+SUMIF($C$19:$C651,$C651,$F$19:$F651)-SUMIF($C$19:$C651,$C651,$G$19:$G651),"")</f>
        <v/>
      </c>
      <c r="I651" s="296" t="n"/>
      <c r="J651" s="252" t="n"/>
      <c r="K651" s="252" t="n"/>
      <c r="L651" s="298" t="n"/>
      <c r="M651" s="254">
        <f>IF($B651="","",--TEXT($B651,"yyyymm"))</f>
        <v/>
      </c>
      <c r="N651" s="0" t="n"/>
      <c r="O651" s="0" t="n"/>
      <c r="P651" s="0" t="n"/>
      <c r="Q651" s="0" t="n"/>
      <c r="R651" s="0" t="n"/>
      <c r="S651" s="0" t="n"/>
      <c r="T651" s="0" t="n"/>
      <c r="U651" s="0" t="n"/>
      <c r="V651" s="0" t="n"/>
      <c r="W651" s="0" t="n"/>
      <c r="X651" s="42" t="n"/>
      <c r="Y651" s="42" t="n"/>
      <c r="Z651" s="42" t="n"/>
    </row>
    <row r="652" ht="23" customFormat="1" customHeight="1" s="204">
      <c r="A652" s="255">
        <f>IF(B652="","",COUNTA($B$5:B652))</f>
        <v/>
      </c>
      <c r="B652" s="294" t="n"/>
      <c r="C652" s="247" t="n"/>
      <c r="D652" s="248" t="n"/>
      <c r="E652" s="295" t="n"/>
      <c r="F652" s="296" t="n"/>
      <c r="G652" s="296" t="n"/>
      <c r="H652" s="297">
        <f>IFERROR(VLOOKUP($C652,$C$5:$H$18,6,0)+SUMIF($C$19:$C652,$C652,$F$19:$F652)-SUMIF($C$19:$C652,$C652,$G$19:$G652),"")</f>
        <v/>
      </c>
      <c r="I652" s="296" t="n"/>
      <c r="J652" s="252" t="n"/>
      <c r="K652" s="252" t="n"/>
      <c r="L652" s="298" t="n"/>
      <c r="M652" s="254">
        <f>IF($B652="","",--TEXT($B652,"yyyymm"))</f>
        <v/>
      </c>
      <c r="N652" s="0" t="n"/>
      <c r="O652" s="0" t="n"/>
      <c r="P652" s="0" t="n"/>
      <c r="Q652" s="0" t="n"/>
      <c r="R652" s="0" t="n"/>
      <c r="S652" s="0" t="n"/>
      <c r="T652" s="0" t="n"/>
      <c r="U652" s="0" t="n"/>
      <c r="V652" s="0" t="n"/>
      <c r="W652" s="0" t="n"/>
      <c r="X652" s="42" t="n"/>
      <c r="Y652" s="42" t="n"/>
      <c r="Z652" s="42" t="n"/>
    </row>
    <row r="653" ht="23" customFormat="1" customHeight="1" s="204">
      <c r="A653" s="255">
        <f>IF(B653="","",COUNTA($B$5:B653))</f>
        <v/>
      </c>
      <c r="B653" s="294" t="n"/>
      <c r="C653" s="247" t="n"/>
      <c r="D653" s="248" t="n"/>
      <c r="E653" s="295" t="n"/>
      <c r="F653" s="296" t="n"/>
      <c r="G653" s="296" t="n"/>
      <c r="H653" s="297">
        <f>IFERROR(VLOOKUP($C653,$C$5:$H$18,6,0)+SUMIF($C$19:$C653,$C653,$F$19:$F653)-SUMIF($C$19:$C653,$C653,$G$19:$G653),"")</f>
        <v/>
      </c>
      <c r="I653" s="296" t="n"/>
      <c r="J653" s="252" t="n"/>
      <c r="K653" s="252" t="n"/>
      <c r="L653" s="298" t="n"/>
      <c r="M653" s="254">
        <f>IF($B653="","",--TEXT($B653,"yyyymm"))</f>
        <v/>
      </c>
      <c r="N653" s="0" t="n"/>
      <c r="O653" s="0" t="n"/>
      <c r="P653" s="0" t="n"/>
      <c r="Q653" s="0" t="n"/>
      <c r="R653" s="0" t="n"/>
      <c r="S653" s="0" t="n"/>
      <c r="T653" s="0" t="n"/>
      <c r="U653" s="0" t="n"/>
      <c r="V653" s="0" t="n"/>
      <c r="W653" s="0" t="n"/>
      <c r="X653" s="42" t="n"/>
      <c r="Y653" s="42" t="n"/>
      <c r="Z653" s="42" t="n"/>
    </row>
    <row r="654" ht="23" customFormat="1" customHeight="1" s="204">
      <c r="A654" s="255">
        <f>IF(B654="","",COUNTA($B$5:B654))</f>
        <v/>
      </c>
      <c r="B654" s="294" t="n"/>
      <c r="C654" s="247" t="n"/>
      <c r="D654" s="248" t="n"/>
      <c r="E654" s="295" t="n"/>
      <c r="F654" s="296" t="n"/>
      <c r="G654" s="296" t="n"/>
      <c r="H654" s="297">
        <f>IFERROR(VLOOKUP($C654,$C$5:$H$18,6,0)+SUMIF($C$19:$C654,$C654,$F$19:$F654)-SUMIF($C$19:$C654,$C654,$G$19:$G654),"")</f>
        <v/>
      </c>
      <c r="I654" s="296" t="n"/>
      <c r="J654" s="252" t="n"/>
      <c r="K654" s="252" t="n"/>
      <c r="L654" s="298" t="n"/>
      <c r="M654" s="254">
        <f>IF($B654="","",--TEXT($B654,"yyyymm"))</f>
        <v/>
      </c>
      <c r="N654" s="0" t="n"/>
      <c r="O654" s="0" t="n"/>
      <c r="P654" s="0" t="n"/>
      <c r="Q654" s="0" t="n"/>
      <c r="R654" s="0" t="n"/>
      <c r="S654" s="0" t="n"/>
      <c r="T654" s="0" t="n"/>
      <c r="U654" s="0" t="n"/>
      <c r="V654" s="0" t="n"/>
      <c r="W654" s="0" t="n"/>
      <c r="X654" s="42" t="n"/>
      <c r="Y654" s="42" t="n"/>
      <c r="Z654" s="42" t="n"/>
    </row>
    <row r="655" ht="23" customFormat="1" customHeight="1" s="204">
      <c r="A655" s="255">
        <f>IF(B655="","",COUNTA($B$5:B655))</f>
        <v/>
      </c>
      <c r="B655" s="294" t="n"/>
      <c r="C655" s="247" t="n"/>
      <c r="D655" s="248" t="n"/>
      <c r="E655" s="295" t="n"/>
      <c r="F655" s="296" t="n"/>
      <c r="G655" s="296" t="n"/>
      <c r="H655" s="297">
        <f>IFERROR(VLOOKUP($C655,$C$5:$H$18,6,0)+SUMIF($C$19:$C655,$C655,$F$19:$F655)-SUMIF($C$19:$C655,$C655,$G$19:$G655),"")</f>
        <v/>
      </c>
      <c r="I655" s="296" t="n"/>
      <c r="J655" s="252" t="n"/>
      <c r="K655" s="252" t="n"/>
      <c r="L655" s="298" t="n"/>
      <c r="M655" s="254">
        <f>IF($B655="","",--TEXT($B655,"yyyymm"))</f>
        <v/>
      </c>
      <c r="N655" s="0" t="n"/>
      <c r="O655" s="0" t="n"/>
      <c r="P655" s="0" t="n"/>
      <c r="Q655" s="0" t="n"/>
      <c r="R655" s="0" t="n"/>
      <c r="S655" s="0" t="n"/>
      <c r="T655" s="0" t="n"/>
      <c r="U655" s="0" t="n"/>
      <c r="V655" s="0" t="n"/>
      <c r="W655" s="0" t="n"/>
      <c r="X655" s="42" t="n"/>
      <c r="Y655" s="42" t="n"/>
      <c r="Z655" s="42" t="n"/>
    </row>
    <row r="656" ht="23" customFormat="1" customHeight="1" s="204">
      <c r="A656" s="255">
        <f>IF(B656="","",COUNTA($B$5:B656))</f>
        <v/>
      </c>
      <c r="B656" s="294" t="n"/>
      <c r="C656" s="247" t="n"/>
      <c r="D656" s="248" t="n"/>
      <c r="E656" s="295" t="n"/>
      <c r="F656" s="296" t="n"/>
      <c r="G656" s="296" t="n"/>
      <c r="H656" s="297">
        <f>IFERROR(VLOOKUP($C656,$C$5:$H$18,6,0)+SUMIF($C$19:$C656,$C656,$F$19:$F656)-SUMIF($C$19:$C656,$C656,$G$19:$G656),"")</f>
        <v/>
      </c>
      <c r="I656" s="296" t="n"/>
      <c r="J656" s="252" t="n"/>
      <c r="K656" s="252" t="n"/>
      <c r="L656" s="298" t="n"/>
      <c r="M656" s="254">
        <f>IF($B656="","",--TEXT($B656,"yyyymm"))</f>
        <v/>
      </c>
      <c r="N656" s="0" t="n"/>
      <c r="O656" s="0" t="n"/>
      <c r="P656" s="0" t="n"/>
      <c r="Q656" s="0" t="n"/>
      <c r="R656" s="0" t="n"/>
      <c r="S656" s="0" t="n"/>
      <c r="T656" s="0" t="n"/>
      <c r="U656" s="0" t="n"/>
      <c r="V656" s="0" t="n"/>
      <c r="W656" s="0" t="n"/>
      <c r="X656" s="42" t="n"/>
      <c r="Y656" s="42" t="n"/>
      <c r="Z656" s="42" t="n"/>
    </row>
    <row r="657" ht="23" customFormat="1" customHeight="1" s="204">
      <c r="A657" s="255">
        <f>IF(B657="","",COUNTA($B$5:B657))</f>
        <v/>
      </c>
      <c r="B657" s="294" t="n"/>
      <c r="C657" s="247" t="n"/>
      <c r="D657" s="248" t="n"/>
      <c r="E657" s="295" t="n"/>
      <c r="F657" s="296" t="n"/>
      <c r="G657" s="296" t="n"/>
      <c r="H657" s="297">
        <f>IFERROR(VLOOKUP($C657,$C$5:$H$18,6,0)+SUMIF($C$19:$C657,$C657,$F$19:$F657)-SUMIF($C$19:$C657,$C657,$G$19:$G657),"")</f>
        <v/>
      </c>
      <c r="I657" s="296" t="n"/>
      <c r="J657" s="252" t="n"/>
      <c r="K657" s="252" t="n"/>
      <c r="L657" s="298" t="n"/>
      <c r="M657" s="254">
        <f>IF($B657="","",--TEXT($B657,"yyyymm"))</f>
        <v/>
      </c>
      <c r="N657" s="0" t="n"/>
      <c r="O657" s="0" t="n"/>
      <c r="P657" s="0" t="n"/>
      <c r="Q657" s="0" t="n"/>
      <c r="R657" s="0" t="n"/>
      <c r="S657" s="0" t="n"/>
      <c r="T657" s="0" t="n"/>
      <c r="U657" s="0" t="n"/>
      <c r="V657" s="0" t="n"/>
      <c r="W657" s="0" t="n"/>
      <c r="X657" s="42" t="n"/>
      <c r="Y657" s="42" t="n"/>
      <c r="Z657" s="42" t="n"/>
    </row>
    <row r="658" ht="23" customFormat="1" customHeight="1" s="204">
      <c r="A658" s="255">
        <f>IF(B658="","",COUNTA($B$5:B658))</f>
        <v/>
      </c>
      <c r="B658" s="294" t="n"/>
      <c r="C658" s="247" t="n"/>
      <c r="D658" s="248" t="n"/>
      <c r="E658" s="295" t="n"/>
      <c r="F658" s="296" t="n"/>
      <c r="G658" s="296" t="n"/>
      <c r="H658" s="297">
        <f>IFERROR(VLOOKUP($C658,$C$5:$H$18,6,0)+SUMIF($C$19:$C658,$C658,$F$19:$F658)-SUMIF($C$19:$C658,$C658,$G$19:$G658),"")</f>
        <v/>
      </c>
      <c r="I658" s="296" t="n"/>
      <c r="J658" s="252" t="n"/>
      <c r="K658" s="252" t="n"/>
      <c r="L658" s="298" t="n"/>
      <c r="M658" s="254">
        <f>IF($B658="","",--TEXT($B658,"yyyymm"))</f>
        <v/>
      </c>
      <c r="N658" s="0" t="n"/>
      <c r="O658" s="0" t="n"/>
      <c r="P658" s="0" t="n"/>
      <c r="Q658" s="0" t="n"/>
      <c r="R658" s="0" t="n"/>
      <c r="S658" s="0" t="n"/>
      <c r="T658" s="0" t="n"/>
      <c r="U658" s="0" t="n"/>
      <c r="V658" s="0" t="n"/>
      <c r="W658" s="0" t="n"/>
      <c r="X658" s="42" t="n"/>
      <c r="Y658" s="42" t="n"/>
      <c r="Z658" s="42" t="n"/>
    </row>
    <row r="659" ht="23" customFormat="1" customHeight="1" s="204">
      <c r="A659" s="255">
        <f>IF(B659="","",COUNTA($B$5:B659))</f>
        <v/>
      </c>
      <c r="B659" s="294" t="n"/>
      <c r="C659" s="247" t="n"/>
      <c r="D659" s="248" t="n"/>
      <c r="E659" s="295" t="n"/>
      <c r="F659" s="296" t="n"/>
      <c r="G659" s="296" t="n"/>
      <c r="H659" s="297">
        <f>IFERROR(VLOOKUP($C659,$C$5:$H$18,6,0)+SUMIF($C$19:$C659,$C659,$F$19:$F659)-SUMIF($C$19:$C659,$C659,$G$19:$G659),"")</f>
        <v/>
      </c>
      <c r="I659" s="296" t="n"/>
      <c r="J659" s="252" t="n"/>
      <c r="K659" s="252" t="n"/>
      <c r="L659" s="298" t="n"/>
      <c r="M659" s="254">
        <f>IF($B659="","",--TEXT($B659,"yyyymm"))</f>
        <v/>
      </c>
      <c r="N659" s="0" t="n"/>
      <c r="O659" s="0" t="n"/>
      <c r="P659" s="0" t="n"/>
      <c r="Q659" s="0" t="n"/>
      <c r="R659" s="0" t="n"/>
      <c r="S659" s="0" t="n"/>
      <c r="T659" s="0" t="n"/>
      <c r="U659" s="0" t="n"/>
      <c r="V659" s="0" t="n"/>
      <c r="W659" s="0" t="n"/>
      <c r="X659" s="42" t="n"/>
      <c r="Y659" s="42" t="n"/>
      <c r="Z659" s="42" t="n"/>
    </row>
    <row r="660" ht="23" customFormat="1" customHeight="1" s="204">
      <c r="A660" s="255">
        <f>IF(B660="","",COUNTA($B$5:B660))</f>
        <v/>
      </c>
      <c r="B660" s="294" t="n"/>
      <c r="C660" s="247" t="n"/>
      <c r="D660" s="248" t="n"/>
      <c r="E660" s="295" t="n"/>
      <c r="F660" s="296" t="n"/>
      <c r="G660" s="296" t="n"/>
      <c r="H660" s="297">
        <f>IFERROR(VLOOKUP($C660,$C$5:$H$18,6,0)+SUMIF($C$19:$C660,$C660,$F$19:$F660)-SUMIF($C$19:$C660,$C660,$G$19:$G660),"")</f>
        <v/>
      </c>
      <c r="I660" s="296" t="n"/>
      <c r="J660" s="252" t="n"/>
      <c r="K660" s="252" t="n"/>
      <c r="L660" s="298" t="n"/>
      <c r="M660" s="254">
        <f>IF($B660="","",--TEXT($B660,"yyyymm"))</f>
        <v/>
      </c>
      <c r="N660" s="0" t="n"/>
      <c r="O660" s="0" t="n"/>
      <c r="P660" s="0" t="n"/>
      <c r="Q660" s="0" t="n"/>
      <c r="R660" s="0" t="n"/>
      <c r="S660" s="0" t="n"/>
      <c r="T660" s="0" t="n"/>
      <c r="U660" s="0" t="n"/>
      <c r="V660" s="0" t="n"/>
      <c r="W660" s="0" t="n"/>
      <c r="X660" s="42" t="n"/>
      <c r="Y660" s="42" t="n"/>
      <c r="Z660" s="42" t="n"/>
    </row>
    <row r="661" ht="23" customFormat="1" customHeight="1" s="204">
      <c r="A661" s="255">
        <f>IF(B661="","",COUNTA($B$5:B661))</f>
        <v/>
      </c>
      <c r="B661" s="294" t="n"/>
      <c r="C661" s="247" t="n"/>
      <c r="D661" s="248" t="n"/>
      <c r="E661" s="295" t="n"/>
      <c r="F661" s="296" t="n"/>
      <c r="G661" s="296" t="n"/>
      <c r="H661" s="297">
        <f>IFERROR(VLOOKUP($C661,$C$5:$H$18,6,0)+SUMIF($C$19:$C661,$C661,$F$19:$F661)-SUMIF($C$19:$C661,$C661,$G$19:$G661),"")</f>
        <v/>
      </c>
      <c r="I661" s="296" t="n"/>
      <c r="J661" s="252" t="n"/>
      <c r="K661" s="252" t="n"/>
      <c r="L661" s="298" t="n"/>
      <c r="M661" s="254">
        <f>IF($B661="","",--TEXT($B661,"yyyymm"))</f>
        <v/>
      </c>
      <c r="N661" s="0" t="n"/>
      <c r="O661" s="0" t="n"/>
      <c r="P661" s="0" t="n"/>
      <c r="Q661" s="0" t="n"/>
      <c r="R661" s="0" t="n"/>
      <c r="S661" s="0" t="n"/>
      <c r="T661" s="0" t="n"/>
      <c r="U661" s="0" t="n"/>
      <c r="V661" s="0" t="n"/>
      <c r="W661" s="0" t="n"/>
      <c r="X661" s="42" t="n"/>
      <c r="Y661" s="42" t="n"/>
      <c r="Z661" s="42" t="n"/>
    </row>
    <row r="662" ht="23" customFormat="1" customHeight="1" s="204">
      <c r="A662" s="255">
        <f>IF(B662="","",COUNTA($B$5:B662))</f>
        <v/>
      </c>
      <c r="B662" s="294" t="n"/>
      <c r="C662" s="247" t="n"/>
      <c r="D662" s="248" t="n"/>
      <c r="E662" s="295" t="n"/>
      <c r="F662" s="296" t="n"/>
      <c r="G662" s="296" t="n"/>
      <c r="H662" s="297">
        <f>IFERROR(VLOOKUP($C662,$C$5:$H$18,6,0)+SUMIF($C$19:$C662,$C662,$F$19:$F662)-SUMIF($C$19:$C662,$C662,$G$19:$G662),"")</f>
        <v/>
      </c>
      <c r="I662" s="296" t="n"/>
      <c r="J662" s="252" t="n"/>
      <c r="K662" s="252" t="n"/>
      <c r="L662" s="298" t="n"/>
      <c r="M662" s="254">
        <f>IF($B662="","",--TEXT($B662,"yyyymm"))</f>
        <v/>
      </c>
      <c r="N662" s="0" t="n"/>
      <c r="O662" s="0" t="n"/>
      <c r="P662" s="0" t="n"/>
      <c r="Q662" s="0" t="n"/>
      <c r="R662" s="0" t="n"/>
      <c r="S662" s="0" t="n"/>
      <c r="T662" s="0" t="n"/>
      <c r="U662" s="0" t="n"/>
      <c r="V662" s="0" t="n"/>
      <c r="W662" s="0" t="n"/>
      <c r="X662" s="42" t="n"/>
      <c r="Y662" s="42" t="n"/>
      <c r="Z662" s="42" t="n"/>
    </row>
    <row r="663" ht="23" customFormat="1" customHeight="1" s="204">
      <c r="A663" s="255">
        <f>IF(B663="","",COUNTA($B$5:B663))</f>
        <v/>
      </c>
      <c r="B663" s="294" t="n"/>
      <c r="C663" s="247" t="n"/>
      <c r="D663" s="248" t="n"/>
      <c r="E663" s="295" t="n"/>
      <c r="F663" s="296" t="n"/>
      <c r="G663" s="296" t="n"/>
      <c r="H663" s="297">
        <f>IFERROR(VLOOKUP($C663,$C$5:$H$18,6,0)+SUMIF($C$19:$C663,$C663,$F$19:$F663)-SUMIF($C$19:$C663,$C663,$G$19:$G663),"")</f>
        <v/>
      </c>
      <c r="I663" s="296" t="n"/>
      <c r="J663" s="252" t="n"/>
      <c r="K663" s="252" t="n"/>
      <c r="L663" s="298" t="n"/>
      <c r="M663" s="254">
        <f>IF($B663="","",--TEXT($B663,"yyyymm"))</f>
        <v/>
      </c>
      <c r="N663" s="0" t="n"/>
      <c r="O663" s="0" t="n"/>
      <c r="P663" s="0" t="n"/>
      <c r="Q663" s="0" t="n"/>
      <c r="R663" s="0" t="n"/>
      <c r="S663" s="0" t="n"/>
      <c r="T663" s="0" t="n"/>
      <c r="U663" s="0" t="n"/>
      <c r="V663" s="0" t="n"/>
      <c r="W663" s="0" t="n"/>
      <c r="X663" s="42" t="n"/>
      <c r="Y663" s="42" t="n"/>
      <c r="Z663" s="42" t="n"/>
    </row>
    <row r="664" ht="23" customFormat="1" customHeight="1" s="204">
      <c r="A664" s="255">
        <f>IF(B664="","",COUNTA($B$5:B664))</f>
        <v/>
      </c>
      <c r="B664" s="294" t="n"/>
      <c r="C664" s="247" t="n"/>
      <c r="D664" s="248" t="n"/>
      <c r="E664" s="295" t="n"/>
      <c r="F664" s="296" t="n"/>
      <c r="G664" s="296" t="n"/>
      <c r="H664" s="297">
        <f>IFERROR(VLOOKUP($C664,$C$5:$H$18,6,0)+SUMIF($C$19:$C664,$C664,$F$19:$F664)-SUMIF($C$19:$C664,$C664,$G$19:$G664),"")</f>
        <v/>
      </c>
      <c r="I664" s="296" t="n"/>
      <c r="J664" s="252" t="n"/>
      <c r="K664" s="252" t="n"/>
      <c r="L664" s="298" t="n"/>
      <c r="M664" s="254">
        <f>IF($B664="","",--TEXT($B664,"yyyymm"))</f>
        <v/>
      </c>
      <c r="N664" s="0" t="n"/>
      <c r="O664" s="0" t="n"/>
      <c r="P664" s="0" t="n"/>
      <c r="Q664" s="0" t="n"/>
      <c r="R664" s="0" t="n"/>
      <c r="S664" s="0" t="n"/>
      <c r="T664" s="0" t="n"/>
      <c r="U664" s="0" t="n"/>
      <c r="V664" s="0" t="n"/>
      <c r="W664" s="0" t="n"/>
      <c r="X664" s="42" t="n"/>
      <c r="Y664" s="42" t="n"/>
      <c r="Z664" s="42" t="n"/>
    </row>
    <row r="665" ht="23" customFormat="1" customHeight="1" s="204">
      <c r="A665" s="255">
        <f>IF(B665="","",COUNTA($B$5:B665))</f>
        <v/>
      </c>
      <c r="B665" s="294" t="n"/>
      <c r="C665" s="247" t="n"/>
      <c r="D665" s="248" t="n"/>
      <c r="E665" s="295" t="n"/>
      <c r="F665" s="296" t="n"/>
      <c r="G665" s="296" t="n"/>
      <c r="H665" s="297">
        <f>IFERROR(VLOOKUP($C665,$C$5:$H$18,6,0)+SUMIF($C$19:$C665,$C665,$F$19:$F665)-SUMIF($C$19:$C665,$C665,$G$19:$G665),"")</f>
        <v/>
      </c>
      <c r="I665" s="296" t="n"/>
      <c r="J665" s="252" t="n"/>
      <c r="K665" s="252" t="n"/>
      <c r="L665" s="298" t="n"/>
      <c r="M665" s="254">
        <f>IF($B665="","",--TEXT($B665,"yyyymm"))</f>
        <v/>
      </c>
      <c r="N665" s="0" t="n"/>
      <c r="O665" s="0" t="n"/>
      <c r="P665" s="0" t="n"/>
      <c r="Q665" s="0" t="n"/>
      <c r="R665" s="0" t="n"/>
      <c r="S665" s="0" t="n"/>
      <c r="T665" s="0" t="n"/>
      <c r="U665" s="0" t="n"/>
      <c r="V665" s="0" t="n"/>
      <c r="W665" s="0" t="n"/>
      <c r="X665" s="42" t="n"/>
      <c r="Y665" s="42" t="n"/>
      <c r="Z665" s="42" t="n"/>
    </row>
    <row r="666" ht="23" customFormat="1" customHeight="1" s="204">
      <c r="A666" s="255">
        <f>IF(B666="","",COUNTA($B$5:B666))</f>
        <v/>
      </c>
      <c r="B666" s="294" t="n"/>
      <c r="C666" s="247" t="n"/>
      <c r="D666" s="248" t="n"/>
      <c r="E666" s="295" t="n"/>
      <c r="F666" s="296" t="n"/>
      <c r="G666" s="296" t="n"/>
      <c r="H666" s="297">
        <f>IFERROR(VLOOKUP($C666,$C$5:$H$18,6,0)+SUMIF($C$19:$C666,$C666,$F$19:$F666)-SUMIF($C$19:$C666,$C666,$G$19:$G666),"")</f>
        <v/>
      </c>
      <c r="I666" s="296" t="n"/>
      <c r="J666" s="252" t="n"/>
      <c r="K666" s="252" t="n"/>
      <c r="L666" s="298" t="n"/>
      <c r="M666" s="254">
        <f>IF($B666="","",--TEXT($B666,"yyyymm"))</f>
        <v/>
      </c>
      <c r="N666" s="0" t="n"/>
      <c r="O666" s="0" t="n"/>
      <c r="P666" s="0" t="n"/>
      <c r="Q666" s="0" t="n"/>
      <c r="R666" s="0" t="n"/>
      <c r="S666" s="0" t="n"/>
      <c r="T666" s="0" t="n"/>
      <c r="U666" s="0" t="n"/>
      <c r="V666" s="0" t="n"/>
      <c r="W666" s="0" t="n"/>
      <c r="X666" s="42" t="n"/>
      <c r="Y666" s="42" t="n"/>
      <c r="Z666" s="42" t="n"/>
    </row>
    <row r="667" ht="23" customFormat="1" customHeight="1" s="204">
      <c r="A667" s="255">
        <f>IF(B667="","",COUNTA($B$5:B667))</f>
        <v/>
      </c>
      <c r="B667" s="294" t="n"/>
      <c r="C667" s="247" t="n"/>
      <c r="D667" s="248" t="n"/>
      <c r="E667" s="295" t="n"/>
      <c r="F667" s="296" t="n"/>
      <c r="G667" s="296" t="n"/>
      <c r="H667" s="297">
        <f>IFERROR(VLOOKUP($C667,$C$5:$H$18,6,0)+SUMIF($C$19:$C667,$C667,$F$19:$F667)-SUMIF($C$19:$C667,$C667,$G$19:$G667),"")</f>
        <v/>
      </c>
      <c r="I667" s="296" t="n"/>
      <c r="J667" s="252" t="n"/>
      <c r="K667" s="252" t="n"/>
      <c r="L667" s="298" t="n"/>
      <c r="M667" s="254">
        <f>IF($B667="","",--TEXT($B667,"yyyymm"))</f>
        <v/>
      </c>
      <c r="N667" s="0" t="n"/>
      <c r="O667" s="0" t="n"/>
      <c r="P667" s="0" t="n"/>
      <c r="Q667" s="0" t="n"/>
      <c r="R667" s="0" t="n"/>
      <c r="S667" s="0" t="n"/>
      <c r="T667" s="0" t="n"/>
      <c r="U667" s="0" t="n"/>
      <c r="V667" s="0" t="n"/>
      <c r="W667" s="0" t="n"/>
      <c r="X667" s="42" t="n"/>
      <c r="Y667" s="42" t="n"/>
      <c r="Z667" s="42" t="n"/>
    </row>
    <row r="668" ht="23" customFormat="1" customHeight="1" s="204">
      <c r="A668" s="255">
        <f>IF(B668="","",COUNTA($B$5:B668))</f>
        <v/>
      </c>
      <c r="B668" s="294" t="n"/>
      <c r="C668" s="247" t="n"/>
      <c r="D668" s="248" t="n"/>
      <c r="E668" s="295" t="n"/>
      <c r="F668" s="296" t="n"/>
      <c r="G668" s="296" t="n"/>
      <c r="H668" s="297">
        <f>IFERROR(VLOOKUP($C668,$C$5:$H$18,6,0)+SUMIF($C$19:$C668,$C668,$F$19:$F668)-SUMIF($C$19:$C668,$C668,$G$19:$G668),"")</f>
        <v/>
      </c>
      <c r="I668" s="296" t="n"/>
      <c r="J668" s="252" t="n"/>
      <c r="K668" s="252" t="n"/>
      <c r="L668" s="298" t="n"/>
      <c r="M668" s="254">
        <f>IF($B668="","",--TEXT($B668,"yyyymm"))</f>
        <v/>
      </c>
      <c r="N668" s="0" t="n"/>
      <c r="O668" s="0" t="n"/>
      <c r="P668" s="0" t="n"/>
      <c r="Q668" s="0" t="n"/>
      <c r="R668" s="0" t="n"/>
      <c r="S668" s="0" t="n"/>
      <c r="T668" s="0" t="n"/>
      <c r="U668" s="0" t="n"/>
      <c r="V668" s="0" t="n"/>
      <c r="W668" s="0" t="n"/>
      <c r="X668" s="42" t="n"/>
      <c r="Y668" s="42" t="n"/>
      <c r="Z668" s="42" t="n"/>
    </row>
    <row r="669" ht="23" customFormat="1" customHeight="1" s="204">
      <c r="A669" s="255">
        <f>IF(B669="","",COUNTA($B$5:B669))</f>
        <v/>
      </c>
      <c r="B669" s="294" t="n"/>
      <c r="C669" s="247" t="n"/>
      <c r="D669" s="248" t="n"/>
      <c r="E669" s="295" t="n"/>
      <c r="F669" s="296" t="n"/>
      <c r="G669" s="296" t="n"/>
      <c r="H669" s="297">
        <f>IFERROR(VLOOKUP($C669,$C$5:$H$18,6,0)+SUMIF($C$19:$C669,$C669,$F$19:$F669)-SUMIF($C$19:$C669,$C669,$G$19:$G669),"")</f>
        <v/>
      </c>
      <c r="I669" s="296" t="n"/>
      <c r="J669" s="252" t="n"/>
      <c r="K669" s="252" t="n"/>
      <c r="L669" s="298" t="n"/>
      <c r="M669" s="254">
        <f>IF($B669="","",--TEXT($B669,"yyyymm"))</f>
        <v/>
      </c>
      <c r="N669" s="0" t="n"/>
      <c r="O669" s="0" t="n"/>
      <c r="P669" s="0" t="n"/>
      <c r="Q669" s="0" t="n"/>
      <c r="R669" s="0" t="n"/>
      <c r="S669" s="0" t="n"/>
      <c r="T669" s="0" t="n"/>
      <c r="U669" s="0" t="n"/>
      <c r="V669" s="0" t="n"/>
      <c r="W669" s="0" t="n"/>
      <c r="X669" s="42" t="n"/>
      <c r="Y669" s="42" t="n"/>
      <c r="Z669" s="42" t="n"/>
    </row>
    <row r="670" ht="23" customFormat="1" customHeight="1" s="204">
      <c r="A670" s="255">
        <f>IF(B670="","",COUNTA($B$5:B670))</f>
        <v/>
      </c>
      <c r="B670" s="294" t="n"/>
      <c r="C670" s="247" t="n"/>
      <c r="D670" s="248" t="n"/>
      <c r="E670" s="295" t="n"/>
      <c r="F670" s="296" t="n"/>
      <c r="G670" s="296" t="n"/>
      <c r="H670" s="297">
        <f>IFERROR(VLOOKUP($C670,$C$5:$H$18,6,0)+SUMIF($C$19:$C670,$C670,$F$19:$F670)-SUMIF($C$19:$C670,$C670,$G$19:$G670),"")</f>
        <v/>
      </c>
      <c r="I670" s="296" t="n"/>
      <c r="J670" s="252" t="n"/>
      <c r="K670" s="252" t="n"/>
      <c r="L670" s="298" t="n"/>
      <c r="M670" s="254">
        <f>IF($B670="","",--TEXT($B670,"yyyymm"))</f>
        <v/>
      </c>
      <c r="N670" s="0" t="n"/>
      <c r="O670" s="0" t="n"/>
      <c r="P670" s="0" t="n"/>
      <c r="Q670" s="0" t="n"/>
      <c r="R670" s="0" t="n"/>
      <c r="S670" s="0" t="n"/>
      <c r="T670" s="0" t="n"/>
      <c r="U670" s="0" t="n"/>
      <c r="V670" s="0" t="n"/>
      <c r="W670" s="0" t="n"/>
      <c r="X670" s="42" t="n"/>
      <c r="Y670" s="42" t="n"/>
      <c r="Z670" s="42" t="n"/>
    </row>
    <row r="671" ht="23" customFormat="1" customHeight="1" s="204">
      <c r="A671" s="255">
        <f>IF(B671="","",COUNTA($B$5:B671))</f>
        <v/>
      </c>
      <c r="B671" s="294" t="n"/>
      <c r="C671" s="247" t="n"/>
      <c r="D671" s="248" t="n"/>
      <c r="E671" s="295" t="n"/>
      <c r="F671" s="296" t="n"/>
      <c r="G671" s="296" t="n"/>
      <c r="H671" s="297">
        <f>IFERROR(VLOOKUP($C671,$C$5:$H$18,6,0)+SUMIF($C$19:$C671,$C671,$F$19:$F671)-SUMIF($C$19:$C671,$C671,$G$19:$G671),"")</f>
        <v/>
      </c>
      <c r="I671" s="296" t="n"/>
      <c r="J671" s="252" t="n"/>
      <c r="K671" s="252" t="n"/>
      <c r="L671" s="298" t="n"/>
      <c r="M671" s="254">
        <f>IF($B671="","",--TEXT($B671,"yyyymm"))</f>
        <v/>
      </c>
      <c r="N671" s="0" t="n"/>
      <c r="O671" s="0" t="n"/>
      <c r="P671" s="0" t="n"/>
      <c r="Q671" s="0" t="n"/>
      <c r="R671" s="0" t="n"/>
      <c r="S671" s="0" t="n"/>
      <c r="T671" s="0" t="n"/>
      <c r="U671" s="0" t="n"/>
      <c r="V671" s="0" t="n"/>
      <c r="W671" s="0" t="n"/>
      <c r="X671" s="42" t="n"/>
      <c r="Y671" s="42" t="n"/>
      <c r="Z671" s="42" t="n"/>
    </row>
    <row r="672" ht="23" customFormat="1" customHeight="1" s="204">
      <c r="A672" s="255">
        <f>IF(B672="","",COUNTA($B$5:B672))</f>
        <v/>
      </c>
      <c r="B672" s="294" t="n"/>
      <c r="C672" s="247" t="n"/>
      <c r="D672" s="248" t="n"/>
      <c r="E672" s="295" t="n"/>
      <c r="F672" s="296" t="n"/>
      <c r="G672" s="296" t="n"/>
      <c r="H672" s="297">
        <f>IFERROR(VLOOKUP($C672,$C$5:$H$18,6,0)+SUMIF($C$19:$C672,$C672,$F$19:$F672)-SUMIF($C$19:$C672,$C672,$G$19:$G672),"")</f>
        <v/>
      </c>
      <c r="I672" s="296" t="n"/>
      <c r="J672" s="252" t="n"/>
      <c r="K672" s="252" t="n"/>
      <c r="L672" s="298" t="n"/>
      <c r="M672" s="254">
        <f>IF($B672="","",--TEXT($B672,"yyyymm"))</f>
        <v/>
      </c>
      <c r="N672" s="0" t="n"/>
      <c r="O672" s="0" t="n"/>
      <c r="P672" s="0" t="n"/>
      <c r="Q672" s="0" t="n"/>
      <c r="R672" s="0" t="n"/>
      <c r="S672" s="0" t="n"/>
      <c r="T672" s="0" t="n"/>
      <c r="U672" s="0" t="n"/>
      <c r="V672" s="0" t="n"/>
      <c r="W672" s="0" t="n"/>
      <c r="X672" s="42" t="n"/>
      <c r="Y672" s="42" t="n"/>
      <c r="Z672" s="42" t="n"/>
    </row>
    <row r="673" ht="23" customFormat="1" customHeight="1" s="204">
      <c r="A673" s="255">
        <f>IF(B673="","",COUNTA($B$5:B673))</f>
        <v/>
      </c>
      <c r="B673" s="294" t="n"/>
      <c r="C673" s="247" t="n"/>
      <c r="D673" s="248" t="n"/>
      <c r="E673" s="295" t="n"/>
      <c r="F673" s="296" t="n"/>
      <c r="G673" s="296" t="n"/>
      <c r="H673" s="297">
        <f>IFERROR(VLOOKUP($C673,$C$5:$H$18,6,0)+SUMIF($C$19:$C673,$C673,$F$19:$F673)-SUMIF($C$19:$C673,$C673,$G$19:$G673),"")</f>
        <v/>
      </c>
      <c r="I673" s="296" t="n"/>
      <c r="J673" s="252" t="n"/>
      <c r="K673" s="252" t="n"/>
      <c r="L673" s="298" t="n"/>
      <c r="M673" s="254">
        <f>IF($B673="","",--TEXT($B673,"yyyymm"))</f>
        <v/>
      </c>
      <c r="N673" s="0" t="n"/>
      <c r="O673" s="0" t="n"/>
      <c r="P673" s="0" t="n"/>
      <c r="Q673" s="0" t="n"/>
      <c r="R673" s="0" t="n"/>
      <c r="S673" s="0" t="n"/>
      <c r="T673" s="0" t="n"/>
      <c r="U673" s="0" t="n"/>
      <c r="V673" s="0" t="n"/>
      <c r="W673" s="0" t="n"/>
      <c r="X673" s="42" t="n"/>
      <c r="Y673" s="42" t="n"/>
      <c r="Z673" s="42" t="n"/>
    </row>
    <row r="674" ht="23" customFormat="1" customHeight="1" s="204">
      <c r="A674" s="255">
        <f>IF(B674="","",COUNTA($B$5:B674))</f>
        <v/>
      </c>
      <c r="B674" s="294" t="n"/>
      <c r="C674" s="247" t="n"/>
      <c r="D674" s="248" t="n"/>
      <c r="E674" s="295" t="n"/>
      <c r="F674" s="296" t="n"/>
      <c r="G674" s="296" t="n"/>
      <c r="H674" s="297">
        <f>IFERROR(VLOOKUP($C674,$C$5:$H$18,6,0)+SUMIF($C$19:$C674,$C674,$F$19:$F674)-SUMIF($C$19:$C674,$C674,$G$19:$G674),"")</f>
        <v/>
      </c>
      <c r="I674" s="296" t="n"/>
      <c r="J674" s="252" t="n"/>
      <c r="K674" s="252" t="n"/>
      <c r="L674" s="298" t="n"/>
      <c r="M674" s="254">
        <f>IF($B674="","",--TEXT($B674,"yyyymm"))</f>
        <v/>
      </c>
      <c r="N674" s="0" t="n"/>
      <c r="O674" s="0" t="n"/>
      <c r="P674" s="0" t="n"/>
      <c r="Q674" s="0" t="n"/>
      <c r="R674" s="0" t="n"/>
      <c r="S674" s="0" t="n"/>
      <c r="T674" s="0" t="n"/>
      <c r="U674" s="0" t="n"/>
      <c r="V674" s="0" t="n"/>
      <c r="W674" s="0" t="n"/>
      <c r="X674" s="42" t="n"/>
      <c r="Y674" s="42" t="n"/>
      <c r="Z674" s="42" t="n"/>
    </row>
    <row r="675" ht="23" customFormat="1" customHeight="1" s="204">
      <c r="A675" s="255">
        <f>IF(B675="","",COUNTA($B$5:B675))</f>
        <v/>
      </c>
      <c r="B675" s="294" t="n"/>
      <c r="C675" s="247" t="n"/>
      <c r="D675" s="248" t="n"/>
      <c r="E675" s="295" t="n"/>
      <c r="F675" s="296" t="n"/>
      <c r="G675" s="296" t="n"/>
      <c r="H675" s="297">
        <f>IFERROR(VLOOKUP($C675,$C$5:$H$18,6,0)+SUMIF($C$19:$C675,$C675,$F$19:$F675)-SUMIF($C$19:$C675,$C675,$G$19:$G675),"")</f>
        <v/>
      </c>
      <c r="I675" s="296" t="n"/>
      <c r="J675" s="252" t="n"/>
      <c r="K675" s="252" t="n"/>
      <c r="L675" s="298" t="n"/>
      <c r="M675" s="254">
        <f>IF($B675="","",--TEXT($B675,"yyyymm"))</f>
        <v/>
      </c>
      <c r="N675" s="0" t="n"/>
      <c r="O675" s="0" t="n"/>
      <c r="P675" s="0" t="n"/>
      <c r="Q675" s="0" t="n"/>
      <c r="R675" s="0" t="n"/>
      <c r="S675" s="0" t="n"/>
      <c r="T675" s="0" t="n"/>
      <c r="U675" s="0" t="n"/>
      <c r="V675" s="0" t="n"/>
      <c r="W675" s="0" t="n"/>
      <c r="X675" s="42" t="n"/>
      <c r="Y675" s="42" t="n"/>
      <c r="Z675" s="42" t="n"/>
    </row>
    <row r="676" ht="23" customFormat="1" customHeight="1" s="204">
      <c r="A676" s="255">
        <f>IF(B676="","",COUNTA($B$5:B676))</f>
        <v/>
      </c>
      <c r="B676" s="294" t="n"/>
      <c r="C676" s="247" t="n"/>
      <c r="D676" s="248" t="n"/>
      <c r="E676" s="295" t="n"/>
      <c r="F676" s="296" t="n"/>
      <c r="G676" s="296" t="n"/>
      <c r="H676" s="297">
        <f>IFERROR(VLOOKUP($C676,$C$5:$H$18,6,0)+SUMIF($C$19:$C676,$C676,$F$19:$F676)-SUMIF($C$19:$C676,$C676,$G$19:$G676),"")</f>
        <v/>
      </c>
      <c r="I676" s="296" t="n"/>
      <c r="J676" s="252" t="n"/>
      <c r="K676" s="252" t="n"/>
      <c r="L676" s="298" t="n"/>
      <c r="M676" s="254">
        <f>IF($B676="","",--TEXT($B676,"yyyymm"))</f>
        <v/>
      </c>
      <c r="N676" s="0" t="n"/>
      <c r="O676" s="0" t="n"/>
      <c r="P676" s="0" t="n"/>
      <c r="Q676" s="0" t="n"/>
      <c r="R676" s="0" t="n"/>
      <c r="S676" s="0" t="n"/>
      <c r="T676" s="0" t="n"/>
      <c r="U676" s="0" t="n"/>
      <c r="V676" s="0" t="n"/>
      <c r="W676" s="0" t="n"/>
      <c r="X676" s="42" t="n"/>
      <c r="Y676" s="42" t="n"/>
      <c r="Z676" s="42" t="n"/>
    </row>
    <row r="677" ht="23" customFormat="1" customHeight="1" s="204">
      <c r="A677" s="255">
        <f>IF(B677="","",COUNTA($B$5:B677))</f>
        <v/>
      </c>
      <c r="B677" s="294" t="n"/>
      <c r="C677" s="247" t="n"/>
      <c r="D677" s="248" t="n"/>
      <c r="E677" s="295" t="n"/>
      <c r="F677" s="296" t="n"/>
      <c r="G677" s="296" t="n"/>
      <c r="H677" s="297">
        <f>IFERROR(VLOOKUP($C677,$C$5:$H$18,6,0)+SUMIF($C$19:$C677,$C677,$F$19:$F677)-SUMIF($C$19:$C677,$C677,$G$19:$G677),"")</f>
        <v/>
      </c>
      <c r="I677" s="296" t="n"/>
      <c r="J677" s="252" t="n"/>
      <c r="K677" s="252" t="n"/>
      <c r="L677" s="298" t="n"/>
      <c r="M677" s="254">
        <f>IF($B677="","",--TEXT($B677,"yyyymm"))</f>
        <v/>
      </c>
      <c r="N677" s="0" t="n"/>
      <c r="O677" s="0" t="n"/>
      <c r="P677" s="0" t="n"/>
      <c r="Q677" s="0" t="n"/>
      <c r="R677" s="0" t="n"/>
      <c r="S677" s="0" t="n"/>
      <c r="T677" s="0" t="n"/>
      <c r="U677" s="0" t="n"/>
      <c r="V677" s="0" t="n"/>
      <c r="W677" s="0" t="n"/>
      <c r="X677" s="42" t="n"/>
      <c r="Y677" s="42" t="n"/>
      <c r="Z677" s="42" t="n"/>
    </row>
    <row r="678" ht="23" customFormat="1" customHeight="1" s="204">
      <c r="A678" s="255">
        <f>IF(B678="","",COUNTA($B$5:B678))</f>
        <v/>
      </c>
      <c r="B678" s="294" t="n"/>
      <c r="C678" s="247" t="n"/>
      <c r="D678" s="248" t="n"/>
      <c r="E678" s="295" t="n"/>
      <c r="F678" s="296" t="n"/>
      <c r="G678" s="296" t="n"/>
      <c r="H678" s="297">
        <f>IFERROR(VLOOKUP($C678,$C$5:$H$18,6,0)+SUMIF($C$19:$C678,$C678,$F$19:$F678)-SUMIF($C$19:$C678,$C678,$G$19:$G678),"")</f>
        <v/>
      </c>
      <c r="I678" s="296" t="n"/>
      <c r="J678" s="252" t="n"/>
      <c r="K678" s="252" t="n"/>
      <c r="L678" s="298" t="n"/>
      <c r="M678" s="254">
        <f>IF($B678="","",--TEXT($B678,"yyyymm"))</f>
        <v/>
      </c>
      <c r="N678" s="0" t="n"/>
      <c r="O678" s="0" t="n"/>
      <c r="P678" s="0" t="n"/>
      <c r="Q678" s="0" t="n"/>
      <c r="R678" s="0" t="n"/>
      <c r="S678" s="0" t="n"/>
      <c r="T678" s="0" t="n"/>
      <c r="U678" s="0" t="n"/>
      <c r="V678" s="0" t="n"/>
      <c r="W678" s="0" t="n"/>
      <c r="X678" s="42" t="n"/>
      <c r="Y678" s="42" t="n"/>
      <c r="Z678" s="42" t="n"/>
    </row>
    <row r="679" ht="23" customFormat="1" customHeight="1" s="204">
      <c r="A679" s="255">
        <f>IF(B679="","",COUNTA($B$5:B679))</f>
        <v/>
      </c>
      <c r="B679" s="294" t="n"/>
      <c r="C679" s="247" t="n"/>
      <c r="D679" s="248" t="n"/>
      <c r="E679" s="295" t="n"/>
      <c r="F679" s="296" t="n"/>
      <c r="G679" s="296" t="n"/>
      <c r="H679" s="297">
        <f>IFERROR(VLOOKUP($C679,$C$5:$H$18,6,0)+SUMIF($C$19:$C679,$C679,$F$19:$F679)-SUMIF($C$19:$C679,$C679,$G$19:$G679),"")</f>
        <v/>
      </c>
      <c r="I679" s="296" t="n"/>
      <c r="J679" s="252" t="n"/>
      <c r="K679" s="252" t="n"/>
      <c r="L679" s="298" t="n"/>
      <c r="M679" s="254">
        <f>IF($B679="","",--TEXT($B679,"yyyymm"))</f>
        <v/>
      </c>
      <c r="N679" s="0" t="n"/>
      <c r="O679" s="0" t="n"/>
      <c r="P679" s="0" t="n"/>
      <c r="Q679" s="0" t="n"/>
      <c r="R679" s="0" t="n"/>
      <c r="S679" s="0" t="n"/>
      <c r="T679" s="0" t="n"/>
      <c r="U679" s="0" t="n"/>
      <c r="V679" s="0" t="n"/>
      <c r="W679" s="0" t="n"/>
      <c r="X679" s="42" t="n"/>
      <c r="Y679" s="42" t="n"/>
      <c r="Z679" s="42" t="n"/>
    </row>
    <row r="680" ht="23" customFormat="1" customHeight="1" s="204">
      <c r="A680" s="255">
        <f>IF(B680="","",COUNTA($B$5:B680))</f>
        <v/>
      </c>
      <c r="B680" s="294" t="n"/>
      <c r="C680" s="247" t="n"/>
      <c r="D680" s="248" t="n"/>
      <c r="E680" s="295" t="n"/>
      <c r="F680" s="296" t="n"/>
      <c r="G680" s="296" t="n"/>
      <c r="H680" s="297">
        <f>IFERROR(VLOOKUP($C680,$C$5:$H$18,6,0)+SUMIF($C$19:$C680,$C680,$F$19:$F680)-SUMIF($C$19:$C680,$C680,$G$19:$G680),"")</f>
        <v/>
      </c>
      <c r="I680" s="296" t="n"/>
      <c r="J680" s="252" t="n"/>
      <c r="K680" s="252" t="n"/>
      <c r="L680" s="298" t="n"/>
      <c r="M680" s="254">
        <f>IF($B680="","",--TEXT($B680,"yyyymm"))</f>
        <v/>
      </c>
      <c r="N680" s="0" t="n"/>
      <c r="O680" s="0" t="n"/>
      <c r="P680" s="0" t="n"/>
      <c r="Q680" s="0" t="n"/>
      <c r="R680" s="0" t="n"/>
      <c r="S680" s="0" t="n"/>
      <c r="T680" s="0" t="n"/>
      <c r="U680" s="0" t="n"/>
      <c r="V680" s="0" t="n"/>
      <c r="W680" s="0" t="n"/>
      <c r="X680" s="42" t="n"/>
      <c r="Y680" s="42" t="n"/>
      <c r="Z680" s="42" t="n"/>
    </row>
    <row r="681" ht="23" customFormat="1" customHeight="1" s="204">
      <c r="A681" s="255">
        <f>IF(B681="","",COUNTA($B$5:B681))</f>
        <v/>
      </c>
      <c r="B681" s="294" t="n"/>
      <c r="C681" s="247" t="n"/>
      <c r="D681" s="248" t="n"/>
      <c r="E681" s="295" t="n"/>
      <c r="F681" s="296" t="n"/>
      <c r="G681" s="296" t="n"/>
      <c r="H681" s="297">
        <f>IFERROR(VLOOKUP($C681,$C$5:$H$18,6,0)+SUMIF($C$19:$C681,$C681,$F$19:$F681)-SUMIF($C$19:$C681,$C681,$G$19:$G681),"")</f>
        <v/>
      </c>
      <c r="I681" s="296" t="n"/>
      <c r="J681" s="252" t="n"/>
      <c r="K681" s="252" t="n"/>
      <c r="L681" s="298" t="n"/>
      <c r="M681" s="254">
        <f>IF($B681="","",--TEXT($B681,"yyyymm"))</f>
        <v/>
      </c>
      <c r="N681" s="0" t="n"/>
      <c r="O681" s="0" t="n"/>
      <c r="P681" s="0" t="n"/>
      <c r="Q681" s="0" t="n"/>
      <c r="R681" s="0" t="n"/>
      <c r="S681" s="0" t="n"/>
      <c r="T681" s="0" t="n"/>
      <c r="U681" s="0" t="n"/>
      <c r="V681" s="0" t="n"/>
      <c r="W681" s="0" t="n"/>
      <c r="X681" s="42" t="n"/>
      <c r="Y681" s="42" t="n"/>
      <c r="Z681" s="42" t="n"/>
    </row>
    <row r="682" ht="23" customFormat="1" customHeight="1" s="204">
      <c r="A682" s="255">
        <f>IF(B682="","",COUNTA($B$5:B682))</f>
        <v/>
      </c>
      <c r="B682" s="294" t="n"/>
      <c r="C682" s="247" t="n"/>
      <c r="D682" s="248" t="n"/>
      <c r="E682" s="295" t="n"/>
      <c r="F682" s="296" t="n"/>
      <c r="G682" s="296" t="n"/>
      <c r="H682" s="297">
        <f>IFERROR(VLOOKUP($C682,$C$5:$H$18,6,0)+SUMIF($C$19:$C682,$C682,$F$19:$F682)-SUMIF($C$19:$C682,$C682,$G$19:$G682),"")</f>
        <v/>
      </c>
      <c r="I682" s="296" t="n"/>
      <c r="J682" s="252" t="n"/>
      <c r="K682" s="252" t="n"/>
      <c r="L682" s="298" t="n"/>
      <c r="M682" s="254">
        <f>IF($B682="","",--TEXT($B682,"yyyymm"))</f>
        <v/>
      </c>
      <c r="N682" s="0" t="n"/>
      <c r="O682" s="0" t="n"/>
      <c r="P682" s="0" t="n"/>
      <c r="Q682" s="0" t="n"/>
      <c r="R682" s="0" t="n"/>
      <c r="S682" s="0" t="n"/>
      <c r="T682" s="0" t="n"/>
      <c r="U682" s="0" t="n"/>
      <c r="V682" s="0" t="n"/>
      <c r="W682" s="0" t="n"/>
      <c r="X682" s="42" t="n"/>
      <c r="Y682" s="42" t="n"/>
      <c r="Z682" s="42" t="n"/>
    </row>
    <row r="683" ht="23" customFormat="1" customHeight="1" s="204">
      <c r="A683" s="255">
        <f>IF(B683="","",COUNTA($B$5:B683))</f>
        <v/>
      </c>
      <c r="B683" s="294" t="n"/>
      <c r="C683" s="247" t="n"/>
      <c r="D683" s="248" t="n"/>
      <c r="E683" s="295" t="n"/>
      <c r="F683" s="296" t="n"/>
      <c r="G683" s="296" t="n"/>
      <c r="H683" s="297">
        <f>IFERROR(VLOOKUP($C683,$C$5:$H$18,6,0)+SUMIF($C$19:$C683,$C683,$F$19:$F683)-SUMIF($C$19:$C683,$C683,$G$19:$G683),"")</f>
        <v/>
      </c>
      <c r="I683" s="296" t="n"/>
      <c r="J683" s="252" t="n"/>
      <c r="K683" s="252" t="n"/>
      <c r="L683" s="298" t="n"/>
      <c r="M683" s="254">
        <f>IF($B683="","",--TEXT($B683,"yyyymm"))</f>
        <v/>
      </c>
      <c r="N683" s="0" t="n"/>
      <c r="O683" s="0" t="n"/>
      <c r="P683" s="0" t="n"/>
      <c r="Q683" s="0" t="n"/>
      <c r="R683" s="0" t="n"/>
      <c r="S683" s="0" t="n"/>
      <c r="T683" s="0" t="n"/>
      <c r="U683" s="0" t="n"/>
      <c r="V683" s="0" t="n"/>
      <c r="W683" s="0" t="n"/>
      <c r="X683" s="42" t="n"/>
      <c r="Y683" s="42" t="n"/>
      <c r="Z683" s="42" t="n"/>
    </row>
    <row r="684" ht="23" customFormat="1" customHeight="1" s="204">
      <c r="A684" s="255">
        <f>IF(B684="","",COUNTA($B$5:B684))</f>
        <v/>
      </c>
      <c r="B684" s="294" t="n"/>
      <c r="C684" s="247" t="n"/>
      <c r="D684" s="248" t="n"/>
      <c r="E684" s="295" t="n"/>
      <c r="F684" s="296" t="n"/>
      <c r="G684" s="296" t="n"/>
      <c r="H684" s="297">
        <f>IFERROR(VLOOKUP($C684,$C$5:$H$18,6,0)+SUMIF($C$19:$C684,$C684,$F$19:$F684)-SUMIF($C$19:$C684,$C684,$G$19:$G684),"")</f>
        <v/>
      </c>
      <c r="I684" s="296" t="n"/>
      <c r="J684" s="252" t="n"/>
      <c r="K684" s="252" t="n"/>
      <c r="L684" s="298" t="n"/>
      <c r="M684" s="254">
        <f>IF($B684="","",--TEXT($B684,"yyyymm"))</f>
        <v/>
      </c>
      <c r="N684" s="0" t="n"/>
      <c r="O684" s="0" t="n"/>
      <c r="P684" s="0" t="n"/>
      <c r="Q684" s="0" t="n"/>
      <c r="R684" s="0" t="n"/>
      <c r="S684" s="0" t="n"/>
      <c r="T684" s="0" t="n"/>
      <c r="U684" s="0" t="n"/>
      <c r="V684" s="0" t="n"/>
      <c r="W684" s="0" t="n"/>
      <c r="X684" s="42" t="n"/>
      <c r="Y684" s="42" t="n"/>
      <c r="Z684" s="42" t="n"/>
    </row>
    <row r="685" ht="23" customFormat="1" customHeight="1" s="204">
      <c r="A685" s="255">
        <f>IF(B685="","",COUNTA($B$5:B685))</f>
        <v/>
      </c>
      <c r="B685" s="294" t="n"/>
      <c r="C685" s="247" t="n"/>
      <c r="D685" s="248" t="n"/>
      <c r="E685" s="295" t="n"/>
      <c r="F685" s="296" t="n"/>
      <c r="G685" s="296" t="n"/>
      <c r="H685" s="297">
        <f>IFERROR(VLOOKUP($C685,$C$5:$H$18,6,0)+SUMIF($C$19:$C685,$C685,$F$19:$F685)-SUMIF($C$19:$C685,$C685,$G$19:$G685),"")</f>
        <v/>
      </c>
      <c r="I685" s="296" t="n"/>
      <c r="J685" s="252" t="n"/>
      <c r="K685" s="252" t="n"/>
      <c r="L685" s="298" t="n"/>
      <c r="M685" s="254">
        <f>IF($B685="","",--TEXT($B685,"yyyymm"))</f>
        <v/>
      </c>
      <c r="N685" s="0" t="n"/>
      <c r="O685" s="0" t="n"/>
      <c r="P685" s="0" t="n"/>
      <c r="Q685" s="0" t="n"/>
      <c r="R685" s="0" t="n"/>
      <c r="S685" s="0" t="n"/>
      <c r="T685" s="0" t="n"/>
      <c r="U685" s="0" t="n"/>
      <c r="V685" s="0" t="n"/>
      <c r="W685" s="0" t="n"/>
      <c r="X685" s="42" t="n"/>
      <c r="Y685" s="42" t="n"/>
      <c r="Z685" s="42" t="n"/>
    </row>
    <row r="686" ht="23" customFormat="1" customHeight="1" s="204">
      <c r="A686" s="255">
        <f>IF(B686="","",COUNTA($B$5:B686))</f>
        <v/>
      </c>
      <c r="B686" s="294" t="n"/>
      <c r="C686" s="247" t="n"/>
      <c r="D686" s="248" t="n"/>
      <c r="E686" s="295" t="n"/>
      <c r="F686" s="296" t="n"/>
      <c r="G686" s="296" t="n"/>
      <c r="H686" s="297">
        <f>IFERROR(VLOOKUP($C686,$C$5:$H$18,6,0)+SUMIF($C$19:$C686,$C686,$F$19:$F686)-SUMIF($C$19:$C686,$C686,$G$19:$G686),"")</f>
        <v/>
      </c>
      <c r="I686" s="296" t="n"/>
      <c r="J686" s="252" t="n"/>
      <c r="K686" s="252" t="n"/>
      <c r="L686" s="298" t="n"/>
      <c r="M686" s="254">
        <f>IF($B686="","",--TEXT($B686,"yyyymm"))</f>
        <v/>
      </c>
      <c r="N686" s="0" t="n"/>
      <c r="O686" s="0" t="n"/>
      <c r="P686" s="0" t="n"/>
      <c r="Q686" s="0" t="n"/>
      <c r="R686" s="0" t="n"/>
      <c r="S686" s="0" t="n"/>
      <c r="T686" s="0" t="n"/>
      <c r="U686" s="0" t="n"/>
      <c r="V686" s="0" t="n"/>
      <c r="W686" s="0" t="n"/>
      <c r="X686" s="42" t="n"/>
      <c r="Y686" s="42" t="n"/>
      <c r="Z686" s="42" t="n"/>
    </row>
    <row r="687" ht="23" customFormat="1" customHeight="1" s="204">
      <c r="A687" s="255">
        <f>IF(B687="","",COUNTA($B$5:B687))</f>
        <v/>
      </c>
      <c r="B687" s="294" t="n"/>
      <c r="C687" s="247" t="n"/>
      <c r="D687" s="248" t="n"/>
      <c r="E687" s="295" t="n"/>
      <c r="F687" s="296" t="n"/>
      <c r="G687" s="296" t="n"/>
      <c r="H687" s="297">
        <f>IFERROR(VLOOKUP($C687,$C$5:$H$18,6,0)+SUMIF($C$19:$C687,$C687,$F$19:$F687)-SUMIF($C$19:$C687,$C687,$G$19:$G687),"")</f>
        <v/>
      </c>
      <c r="I687" s="296" t="n"/>
      <c r="J687" s="252" t="n"/>
      <c r="K687" s="252" t="n"/>
      <c r="L687" s="298" t="n"/>
      <c r="M687" s="254">
        <f>IF($B687="","",--TEXT($B687,"yyyymm"))</f>
        <v/>
      </c>
      <c r="N687" s="0" t="n"/>
      <c r="O687" s="0" t="n"/>
      <c r="P687" s="0" t="n"/>
      <c r="Q687" s="0" t="n"/>
      <c r="R687" s="0" t="n"/>
      <c r="S687" s="0" t="n"/>
      <c r="T687" s="0" t="n"/>
      <c r="U687" s="0" t="n"/>
      <c r="V687" s="0" t="n"/>
      <c r="W687" s="0" t="n"/>
      <c r="X687" s="42" t="n"/>
      <c r="Y687" s="42" t="n"/>
      <c r="Z687" s="42" t="n"/>
    </row>
    <row r="688" ht="23" customFormat="1" customHeight="1" s="204">
      <c r="A688" s="255">
        <f>IF(B688="","",COUNTA($B$5:B688))</f>
        <v/>
      </c>
      <c r="B688" s="294" t="n"/>
      <c r="C688" s="247" t="n"/>
      <c r="D688" s="248" t="n"/>
      <c r="E688" s="295" t="n"/>
      <c r="F688" s="296" t="n"/>
      <c r="G688" s="296" t="n"/>
      <c r="H688" s="297">
        <f>IFERROR(VLOOKUP($C688,$C$5:$H$18,6,0)+SUMIF($C$19:$C688,$C688,$F$19:$F688)-SUMIF($C$19:$C688,$C688,$G$19:$G688),"")</f>
        <v/>
      </c>
      <c r="I688" s="296" t="n"/>
      <c r="J688" s="252" t="n"/>
      <c r="K688" s="252" t="n"/>
      <c r="L688" s="298" t="n"/>
      <c r="M688" s="254">
        <f>IF($B688="","",--TEXT($B688,"yyyymm"))</f>
        <v/>
      </c>
      <c r="N688" s="0" t="n"/>
      <c r="O688" s="0" t="n"/>
      <c r="P688" s="0" t="n"/>
      <c r="Q688" s="0" t="n"/>
      <c r="R688" s="0" t="n"/>
      <c r="S688" s="0" t="n"/>
      <c r="T688" s="0" t="n"/>
      <c r="U688" s="0" t="n"/>
      <c r="V688" s="0" t="n"/>
      <c r="W688" s="0" t="n"/>
      <c r="X688" s="42" t="n"/>
      <c r="Y688" s="42" t="n"/>
      <c r="Z688" s="42" t="n"/>
    </row>
    <row r="689" ht="23" customFormat="1" customHeight="1" s="204">
      <c r="A689" s="255">
        <f>IF(B689="","",COUNTA($B$5:B689))</f>
        <v/>
      </c>
      <c r="B689" s="294" t="n"/>
      <c r="C689" s="247" t="n"/>
      <c r="D689" s="248" t="n"/>
      <c r="E689" s="295" t="n"/>
      <c r="F689" s="296" t="n"/>
      <c r="G689" s="296" t="n"/>
      <c r="H689" s="297">
        <f>IFERROR(VLOOKUP($C689,$C$5:$H$18,6,0)+SUMIF($C$19:$C689,$C689,$F$19:$F689)-SUMIF($C$19:$C689,$C689,$G$19:$G689),"")</f>
        <v/>
      </c>
      <c r="I689" s="296" t="n"/>
      <c r="J689" s="252" t="n"/>
      <c r="K689" s="252" t="n"/>
      <c r="L689" s="298" t="n"/>
      <c r="M689" s="254">
        <f>IF($B689="","",--TEXT($B689,"yyyymm"))</f>
        <v/>
      </c>
      <c r="N689" s="0" t="n"/>
      <c r="O689" s="0" t="n"/>
      <c r="P689" s="0" t="n"/>
      <c r="Q689" s="0" t="n"/>
      <c r="R689" s="0" t="n"/>
      <c r="S689" s="0" t="n"/>
      <c r="T689" s="0" t="n"/>
      <c r="U689" s="0" t="n"/>
      <c r="V689" s="0" t="n"/>
      <c r="W689" s="0" t="n"/>
      <c r="X689" s="42" t="n"/>
      <c r="Y689" s="42" t="n"/>
      <c r="Z689" s="42" t="n"/>
    </row>
    <row r="690" ht="23" customFormat="1" customHeight="1" s="204">
      <c r="A690" s="255">
        <f>IF(B690="","",COUNTA($B$5:B690))</f>
        <v/>
      </c>
      <c r="B690" s="294" t="n"/>
      <c r="C690" s="247" t="n"/>
      <c r="D690" s="248" t="n"/>
      <c r="E690" s="295" t="n"/>
      <c r="F690" s="296" t="n"/>
      <c r="G690" s="296" t="n"/>
      <c r="H690" s="297">
        <f>IFERROR(VLOOKUP($C690,$C$5:$H$18,6,0)+SUMIF($C$19:$C690,$C690,$F$19:$F690)-SUMIF($C$19:$C690,$C690,$G$19:$G690),"")</f>
        <v/>
      </c>
      <c r="I690" s="296" t="n"/>
      <c r="J690" s="252" t="n"/>
      <c r="K690" s="252" t="n"/>
      <c r="L690" s="298" t="n"/>
      <c r="M690" s="254">
        <f>IF($B690="","",--TEXT($B690,"yyyymm"))</f>
        <v/>
      </c>
      <c r="N690" s="0" t="n"/>
      <c r="O690" s="0" t="n"/>
      <c r="P690" s="0" t="n"/>
      <c r="Q690" s="0" t="n"/>
      <c r="R690" s="0" t="n"/>
      <c r="S690" s="0" t="n"/>
      <c r="T690" s="0" t="n"/>
      <c r="U690" s="0" t="n"/>
      <c r="V690" s="0" t="n"/>
      <c r="W690" s="0" t="n"/>
      <c r="X690" s="42" t="n"/>
      <c r="Y690" s="42" t="n"/>
      <c r="Z690" s="42" t="n"/>
    </row>
    <row r="691" ht="23" customFormat="1" customHeight="1" s="204">
      <c r="A691" s="255">
        <f>IF(B691="","",COUNTA($B$5:B691))</f>
        <v/>
      </c>
      <c r="B691" s="294" t="n"/>
      <c r="C691" s="247" t="n"/>
      <c r="D691" s="248" t="n"/>
      <c r="E691" s="295" t="n"/>
      <c r="F691" s="296" t="n"/>
      <c r="G691" s="296" t="n"/>
      <c r="H691" s="297">
        <f>IFERROR(VLOOKUP($C691,$C$5:$H$18,6,0)+SUMIF($C$19:$C691,$C691,$F$19:$F691)-SUMIF($C$19:$C691,$C691,$G$19:$G691),"")</f>
        <v/>
      </c>
      <c r="I691" s="296" t="n"/>
      <c r="J691" s="252" t="n"/>
      <c r="K691" s="252" t="n"/>
      <c r="L691" s="298" t="n"/>
      <c r="M691" s="254">
        <f>IF($B691="","",--TEXT($B691,"yyyymm"))</f>
        <v/>
      </c>
      <c r="N691" s="0" t="n"/>
      <c r="O691" s="0" t="n"/>
      <c r="P691" s="0" t="n"/>
      <c r="Q691" s="0" t="n"/>
      <c r="R691" s="0" t="n"/>
      <c r="S691" s="0" t="n"/>
      <c r="T691" s="0" t="n"/>
      <c r="U691" s="0" t="n"/>
      <c r="V691" s="0" t="n"/>
      <c r="W691" s="0" t="n"/>
      <c r="X691" s="42" t="n"/>
      <c r="Y691" s="42" t="n"/>
      <c r="Z691" s="42" t="n"/>
    </row>
    <row r="692" ht="23" customFormat="1" customHeight="1" s="204">
      <c r="A692" s="255">
        <f>IF(B692="","",COUNTA($B$5:B692))</f>
        <v/>
      </c>
      <c r="B692" s="294" t="n"/>
      <c r="C692" s="247" t="n"/>
      <c r="D692" s="248" t="n"/>
      <c r="E692" s="295" t="n"/>
      <c r="F692" s="296" t="n"/>
      <c r="G692" s="296" t="n"/>
      <c r="H692" s="297">
        <f>IFERROR(VLOOKUP($C692,$C$5:$H$18,6,0)+SUMIF($C$19:$C692,$C692,$F$19:$F692)-SUMIF($C$19:$C692,$C692,$G$19:$G692),"")</f>
        <v/>
      </c>
      <c r="I692" s="296" t="n"/>
      <c r="J692" s="252" t="n"/>
      <c r="K692" s="252" t="n"/>
      <c r="L692" s="298" t="n"/>
      <c r="M692" s="254">
        <f>IF($B692="","",--TEXT($B692,"yyyymm"))</f>
        <v/>
      </c>
      <c r="N692" s="0" t="n"/>
      <c r="O692" s="0" t="n"/>
      <c r="P692" s="0" t="n"/>
      <c r="Q692" s="0" t="n"/>
      <c r="R692" s="0" t="n"/>
      <c r="S692" s="0" t="n"/>
      <c r="T692" s="0" t="n"/>
      <c r="U692" s="0" t="n"/>
      <c r="V692" s="0" t="n"/>
      <c r="W692" s="0" t="n"/>
      <c r="X692" s="42" t="n"/>
      <c r="Y692" s="42" t="n"/>
      <c r="Z692" s="42" t="n"/>
    </row>
    <row r="693" ht="23" customFormat="1" customHeight="1" s="204">
      <c r="A693" s="255">
        <f>IF(B693="","",COUNTA($B$5:B693))</f>
        <v/>
      </c>
      <c r="B693" s="294" t="n"/>
      <c r="C693" s="247" t="n"/>
      <c r="D693" s="248" t="n"/>
      <c r="E693" s="295" t="n"/>
      <c r="F693" s="296" t="n"/>
      <c r="G693" s="296" t="n"/>
      <c r="H693" s="297">
        <f>IFERROR(VLOOKUP($C693,$C$5:$H$18,6,0)+SUMIF($C$19:$C693,$C693,$F$19:$F693)-SUMIF($C$19:$C693,$C693,$G$19:$G693),"")</f>
        <v/>
      </c>
      <c r="I693" s="296" t="n"/>
      <c r="J693" s="252" t="n"/>
      <c r="K693" s="252" t="n"/>
      <c r="L693" s="298" t="n"/>
      <c r="M693" s="254">
        <f>IF($B693="","",--TEXT($B693,"yyyymm"))</f>
        <v/>
      </c>
      <c r="N693" s="0" t="n"/>
      <c r="O693" s="0" t="n"/>
      <c r="P693" s="0" t="n"/>
      <c r="Q693" s="0" t="n"/>
      <c r="R693" s="0" t="n"/>
      <c r="S693" s="0" t="n"/>
      <c r="T693" s="0" t="n"/>
      <c r="U693" s="0" t="n"/>
      <c r="V693" s="0" t="n"/>
      <c r="W693" s="0" t="n"/>
      <c r="X693" s="42" t="n"/>
      <c r="Y693" s="42" t="n"/>
      <c r="Z693" s="42" t="n"/>
    </row>
    <row r="694" ht="23" customFormat="1" customHeight="1" s="204">
      <c r="A694" s="255">
        <f>IF(B694="","",COUNTA($B$5:B694))</f>
        <v/>
      </c>
      <c r="B694" s="294" t="n"/>
      <c r="C694" s="247" t="n"/>
      <c r="D694" s="248" t="n"/>
      <c r="E694" s="295" t="n"/>
      <c r="F694" s="296" t="n"/>
      <c r="G694" s="296" t="n"/>
      <c r="H694" s="297">
        <f>IFERROR(VLOOKUP($C694,$C$5:$H$18,6,0)+SUMIF($C$19:$C694,$C694,$F$19:$F694)-SUMIF($C$19:$C694,$C694,$G$19:$G694),"")</f>
        <v/>
      </c>
      <c r="I694" s="296" t="n"/>
      <c r="J694" s="252" t="n"/>
      <c r="K694" s="252" t="n"/>
      <c r="L694" s="298" t="n"/>
      <c r="M694" s="254">
        <f>IF($B694="","",--TEXT($B694,"yyyymm"))</f>
        <v/>
      </c>
      <c r="N694" s="0" t="n"/>
      <c r="O694" s="0" t="n"/>
      <c r="P694" s="0" t="n"/>
      <c r="Q694" s="0" t="n"/>
      <c r="R694" s="0" t="n"/>
      <c r="S694" s="0" t="n"/>
      <c r="T694" s="0" t="n"/>
      <c r="U694" s="0" t="n"/>
      <c r="V694" s="0" t="n"/>
      <c r="W694" s="0" t="n"/>
      <c r="X694" s="42" t="n"/>
      <c r="Y694" s="42" t="n"/>
      <c r="Z694" s="42" t="n"/>
    </row>
    <row r="695" ht="23" customFormat="1" customHeight="1" s="204">
      <c r="A695" s="255">
        <f>IF(B695="","",COUNTA($B$5:B695))</f>
        <v/>
      </c>
      <c r="B695" s="294" t="n"/>
      <c r="C695" s="247" t="n"/>
      <c r="D695" s="248" t="n"/>
      <c r="E695" s="295" t="n"/>
      <c r="F695" s="296" t="n"/>
      <c r="G695" s="296" t="n"/>
      <c r="H695" s="297">
        <f>IFERROR(VLOOKUP($C695,$C$5:$H$18,6,0)+SUMIF($C$19:$C695,$C695,$F$19:$F695)-SUMIF($C$19:$C695,$C695,$G$19:$G695),"")</f>
        <v/>
      </c>
      <c r="I695" s="296" t="n"/>
      <c r="J695" s="252" t="n"/>
      <c r="K695" s="252" t="n"/>
      <c r="L695" s="298" t="n"/>
      <c r="M695" s="254">
        <f>IF($B695="","",--TEXT($B695,"yyyymm"))</f>
        <v/>
      </c>
      <c r="N695" s="0" t="n"/>
      <c r="O695" s="0" t="n"/>
      <c r="P695" s="0" t="n"/>
      <c r="Q695" s="0" t="n"/>
      <c r="R695" s="0" t="n"/>
      <c r="S695" s="0" t="n"/>
      <c r="T695" s="0" t="n"/>
      <c r="U695" s="0" t="n"/>
      <c r="V695" s="0" t="n"/>
      <c r="W695" s="0" t="n"/>
      <c r="X695" s="42" t="n"/>
      <c r="Y695" s="42" t="n"/>
      <c r="Z695" s="42" t="n"/>
    </row>
    <row r="696" ht="23" customFormat="1" customHeight="1" s="204">
      <c r="A696" s="255">
        <f>IF(B696="","",COUNTA($B$5:B696))</f>
        <v/>
      </c>
      <c r="B696" s="294" t="n"/>
      <c r="C696" s="247" t="n"/>
      <c r="D696" s="248" t="n"/>
      <c r="E696" s="295" t="n"/>
      <c r="F696" s="296" t="n"/>
      <c r="G696" s="296" t="n"/>
      <c r="H696" s="297">
        <f>IFERROR(VLOOKUP($C696,$C$5:$H$18,6,0)+SUMIF($C$19:$C696,$C696,$F$19:$F696)-SUMIF($C$19:$C696,$C696,$G$19:$G696),"")</f>
        <v/>
      </c>
      <c r="I696" s="296" t="n"/>
      <c r="J696" s="252" t="n"/>
      <c r="K696" s="252" t="n"/>
      <c r="L696" s="298" t="n"/>
      <c r="M696" s="254">
        <f>IF($B696="","",--TEXT($B696,"yyyymm"))</f>
        <v/>
      </c>
      <c r="N696" s="0" t="n"/>
      <c r="O696" s="0" t="n"/>
      <c r="P696" s="0" t="n"/>
      <c r="Q696" s="0" t="n"/>
      <c r="R696" s="0" t="n"/>
      <c r="S696" s="0" t="n"/>
      <c r="T696" s="0" t="n"/>
      <c r="U696" s="0" t="n"/>
      <c r="V696" s="0" t="n"/>
      <c r="W696" s="0" t="n"/>
      <c r="X696" s="42" t="n"/>
      <c r="Y696" s="42" t="n"/>
      <c r="Z696" s="42" t="n"/>
    </row>
    <row r="697" ht="23" customFormat="1" customHeight="1" s="204">
      <c r="A697" s="255">
        <f>IF(B697="","",COUNTA($B$5:B697))</f>
        <v/>
      </c>
      <c r="B697" s="294" t="n"/>
      <c r="C697" s="247" t="n"/>
      <c r="D697" s="248" t="n"/>
      <c r="E697" s="295" t="n"/>
      <c r="F697" s="296" t="n"/>
      <c r="G697" s="296" t="n"/>
      <c r="H697" s="297">
        <f>IFERROR(VLOOKUP($C697,$C$5:$H$18,6,0)+SUMIF($C$19:$C697,$C697,$F$19:$F697)-SUMIF($C$19:$C697,$C697,$G$19:$G697),"")</f>
        <v/>
      </c>
      <c r="I697" s="296" t="n"/>
      <c r="J697" s="252" t="n"/>
      <c r="K697" s="252" t="n"/>
      <c r="L697" s="298" t="n"/>
      <c r="M697" s="254">
        <f>IF($B697="","",--TEXT($B697,"yyyymm"))</f>
        <v/>
      </c>
      <c r="N697" s="0" t="n"/>
      <c r="O697" s="0" t="n"/>
      <c r="P697" s="0" t="n"/>
      <c r="Q697" s="0" t="n"/>
      <c r="R697" s="0" t="n"/>
      <c r="S697" s="0" t="n"/>
      <c r="T697" s="0" t="n"/>
      <c r="U697" s="0" t="n"/>
      <c r="V697" s="0" t="n"/>
      <c r="W697" s="0" t="n"/>
      <c r="X697" s="42" t="n"/>
      <c r="Y697" s="42" t="n"/>
      <c r="Z697" s="42" t="n"/>
    </row>
    <row r="698" ht="23" customFormat="1" customHeight="1" s="204">
      <c r="A698" s="255">
        <f>IF(B698="","",COUNTA($B$5:B698))</f>
        <v/>
      </c>
      <c r="B698" s="294" t="n"/>
      <c r="C698" s="247" t="n"/>
      <c r="D698" s="248" t="n"/>
      <c r="E698" s="295" t="n"/>
      <c r="F698" s="296" t="n"/>
      <c r="G698" s="296" t="n"/>
      <c r="H698" s="297">
        <f>IFERROR(VLOOKUP($C698,$C$5:$H$18,6,0)+SUMIF($C$19:$C698,$C698,$F$19:$F698)-SUMIF($C$19:$C698,$C698,$G$19:$G698),"")</f>
        <v/>
      </c>
      <c r="I698" s="296" t="n"/>
      <c r="J698" s="252" t="n"/>
      <c r="K698" s="252" t="n"/>
      <c r="L698" s="298" t="n"/>
      <c r="M698" s="254">
        <f>IF($B698="","",--TEXT($B698,"yyyymm"))</f>
        <v/>
      </c>
      <c r="N698" s="0" t="n"/>
      <c r="O698" s="0" t="n"/>
      <c r="P698" s="0" t="n"/>
      <c r="Q698" s="0" t="n"/>
      <c r="R698" s="0" t="n"/>
      <c r="S698" s="0" t="n"/>
      <c r="T698" s="0" t="n"/>
      <c r="U698" s="0" t="n"/>
      <c r="V698" s="0" t="n"/>
      <c r="W698" s="0" t="n"/>
      <c r="X698" s="42" t="n"/>
      <c r="Y698" s="42" t="n"/>
      <c r="Z698" s="42" t="n"/>
    </row>
    <row r="699" ht="23" customFormat="1" customHeight="1" s="204">
      <c r="A699" s="255">
        <f>IF(B699="","",COUNTA($B$5:B699))</f>
        <v/>
      </c>
      <c r="B699" s="294" t="n"/>
      <c r="C699" s="247" t="n"/>
      <c r="D699" s="248" t="n"/>
      <c r="E699" s="295" t="n"/>
      <c r="F699" s="296" t="n"/>
      <c r="G699" s="296" t="n"/>
      <c r="H699" s="297">
        <f>IFERROR(VLOOKUP($C699,$C$5:$H$18,6,0)+SUMIF($C$19:$C699,$C699,$F$19:$F699)-SUMIF($C$19:$C699,$C699,$G$19:$G699),"")</f>
        <v/>
      </c>
      <c r="I699" s="296" t="n"/>
      <c r="J699" s="252" t="n"/>
      <c r="K699" s="252" t="n"/>
      <c r="L699" s="298" t="n"/>
      <c r="M699" s="254">
        <f>IF($B699="","",--TEXT($B699,"yyyymm"))</f>
        <v/>
      </c>
      <c r="N699" s="0" t="n"/>
      <c r="O699" s="0" t="n"/>
      <c r="P699" s="0" t="n"/>
      <c r="Q699" s="0" t="n"/>
      <c r="R699" s="0" t="n"/>
      <c r="S699" s="0" t="n"/>
      <c r="T699" s="0" t="n"/>
      <c r="U699" s="0" t="n"/>
      <c r="V699" s="0" t="n"/>
      <c r="W699" s="0" t="n"/>
      <c r="X699" s="42" t="n"/>
      <c r="Y699" s="42" t="n"/>
      <c r="Z699" s="42" t="n"/>
    </row>
    <row r="700" ht="23" customFormat="1" customHeight="1" s="204">
      <c r="A700" s="255">
        <f>IF(B700="","",COUNTA($B$5:B700))</f>
        <v/>
      </c>
      <c r="B700" s="294" t="n"/>
      <c r="C700" s="247" t="n"/>
      <c r="D700" s="248" t="n"/>
      <c r="E700" s="295" t="n"/>
      <c r="F700" s="296" t="n"/>
      <c r="G700" s="296" t="n"/>
      <c r="H700" s="297">
        <f>IFERROR(VLOOKUP($C700,$C$5:$H$18,6,0)+SUMIF($C$19:$C700,$C700,$F$19:$F700)-SUMIF($C$19:$C700,$C700,$G$19:$G700),"")</f>
        <v/>
      </c>
      <c r="I700" s="296" t="n"/>
      <c r="J700" s="252" t="n"/>
      <c r="K700" s="252" t="n"/>
      <c r="L700" s="298" t="n"/>
      <c r="M700" s="254">
        <f>IF($B700="","",--TEXT($B700,"yyyymm"))</f>
        <v/>
      </c>
      <c r="N700" s="0" t="n"/>
      <c r="O700" s="0" t="n"/>
      <c r="P700" s="0" t="n"/>
      <c r="Q700" s="0" t="n"/>
      <c r="R700" s="0" t="n"/>
      <c r="S700" s="0" t="n"/>
      <c r="T700" s="0" t="n"/>
      <c r="U700" s="0" t="n"/>
      <c r="V700" s="0" t="n"/>
      <c r="W700" s="0" t="n"/>
      <c r="X700" s="42" t="n"/>
      <c r="Y700" s="42" t="n"/>
      <c r="Z700" s="42" t="n"/>
    </row>
    <row r="701" ht="23" customFormat="1" customHeight="1" s="204">
      <c r="A701" s="255">
        <f>IF(B701="","",COUNTA($B$5:B701))</f>
        <v/>
      </c>
      <c r="B701" s="294" t="n"/>
      <c r="C701" s="247" t="n"/>
      <c r="D701" s="248" t="n"/>
      <c r="E701" s="295" t="n"/>
      <c r="F701" s="296" t="n"/>
      <c r="G701" s="296" t="n"/>
      <c r="H701" s="297">
        <f>IFERROR(VLOOKUP($C701,$C$5:$H$18,6,0)+SUMIF($C$19:$C701,$C701,$F$19:$F701)-SUMIF($C$19:$C701,$C701,$G$19:$G701),"")</f>
        <v/>
      </c>
      <c r="I701" s="296" t="n"/>
      <c r="J701" s="252" t="n"/>
      <c r="K701" s="252" t="n"/>
      <c r="L701" s="298" t="n"/>
      <c r="M701" s="254">
        <f>IF($B701="","",--TEXT($B701,"yyyymm"))</f>
        <v/>
      </c>
      <c r="N701" s="0" t="n"/>
      <c r="O701" s="0" t="n"/>
      <c r="P701" s="0" t="n"/>
      <c r="Q701" s="0" t="n"/>
      <c r="R701" s="0" t="n"/>
      <c r="S701" s="0" t="n"/>
      <c r="T701" s="0" t="n"/>
      <c r="U701" s="0" t="n"/>
      <c r="V701" s="0" t="n"/>
      <c r="W701" s="0" t="n"/>
      <c r="X701" s="42" t="n"/>
      <c r="Y701" s="42" t="n"/>
      <c r="Z701" s="42" t="n"/>
    </row>
    <row r="702" ht="23" customFormat="1" customHeight="1" s="204">
      <c r="A702" s="255">
        <f>IF(B702="","",COUNTA($B$5:B702))</f>
        <v/>
      </c>
      <c r="B702" s="294" t="n"/>
      <c r="C702" s="247" t="n"/>
      <c r="D702" s="248" t="n"/>
      <c r="E702" s="295" t="n"/>
      <c r="F702" s="296" t="n"/>
      <c r="G702" s="296" t="n"/>
      <c r="H702" s="297">
        <f>IFERROR(VLOOKUP($C702,$C$5:$H$18,6,0)+SUMIF($C$19:$C702,$C702,$F$19:$F702)-SUMIF($C$19:$C702,$C702,$G$19:$G702),"")</f>
        <v/>
      </c>
      <c r="I702" s="296" t="n"/>
      <c r="J702" s="252" t="n"/>
      <c r="K702" s="252" t="n"/>
      <c r="L702" s="298" t="n"/>
      <c r="M702" s="254">
        <f>IF($B702="","",--TEXT($B702,"yyyymm"))</f>
        <v/>
      </c>
      <c r="N702" s="0" t="n"/>
      <c r="O702" s="0" t="n"/>
      <c r="P702" s="0" t="n"/>
      <c r="Q702" s="0" t="n"/>
      <c r="R702" s="0" t="n"/>
      <c r="S702" s="0" t="n"/>
      <c r="T702" s="0" t="n"/>
      <c r="U702" s="0" t="n"/>
      <c r="V702" s="0" t="n"/>
      <c r="W702" s="0" t="n"/>
      <c r="X702" s="42" t="n"/>
      <c r="Y702" s="42" t="n"/>
      <c r="Z702" s="42" t="n"/>
    </row>
    <row r="703" ht="23" customFormat="1" customHeight="1" s="204">
      <c r="A703" s="255">
        <f>IF(B703="","",COUNTA($B$5:B703))</f>
        <v/>
      </c>
      <c r="B703" s="294" t="n"/>
      <c r="C703" s="247" t="n"/>
      <c r="D703" s="248" t="n"/>
      <c r="E703" s="295" t="n"/>
      <c r="F703" s="296" t="n"/>
      <c r="G703" s="296" t="n"/>
      <c r="H703" s="297">
        <f>IFERROR(VLOOKUP($C703,$C$5:$H$18,6,0)+SUMIF($C$19:$C703,$C703,$F$19:$F703)-SUMIF($C$19:$C703,$C703,$G$19:$G703),"")</f>
        <v/>
      </c>
      <c r="I703" s="296" t="n"/>
      <c r="J703" s="252" t="n"/>
      <c r="K703" s="252" t="n"/>
      <c r="L703" s="298" t="n"/>
      <c r="M703" s="254">
        <f>IF($B703="","",--TEXT($B703,"yyyymm"))</f>
        <v/>
      </c>
      <c r="N703" s="0" t="n"/>
      <c r="O703" s="0" t="n"/>
      <c r="P703" s="0" t="n"/>
      <c r="Q703" s="0" t="n"/>
      <c r="R703" s="0" t="n"/>
      <c r="S703" s="0" t="n"/>
      <c r="T703" s="0" t="n"/>
      <c r="U703" s="0" t="n"/>
      <c r="V703" s="0" t="n"/>
      <c r="W703" s="0" t="n"/>
      <c r="X703" s="42" t="n"/>
      <c r="Y703" s="42" t="n"/>
      <c r="Z703" s="42" t="n"/>
    </row>
    <row r="704" ht="23" customFormat="1" customHeight="1" s="204">
      <c r="A704" s="255">
        <f>IF(B704="","",COUNTA($B$5:B704))</f>
        <v/>
      </c>
      <c r="B704" s="294" t="n"/>
      <c r="C704" s="247" t="n"/>
      <c r="D704" s="248" t="n"/>
      <c r="E704" s="295" t="n"/>
      <c r="F704" s="296" t="n"/>
      <c r="G704" s="296" t="n"/>
      <c r="H704" s="297">
        <f>IFERROR(VLOOKUP($C704,$C$5:$H$18,6,0)+SUMIF($C$19:$C704,$C704,$F$19:$F704)-SUMIF($C$19:$C704,$C704,$G$19:$G704),"")</f>
        <v/>
      </c>
      <c r="I704" s="296" t="n"/>
      <c r="J704" s="252" t="n"/>
      <c r="K704" s="252" t="n"/>
      <c r="L704" s="298" t="n"/>
      <c r="M704" s="254">
        <f>IF($B704="","",--TEXT($B704,"yyyymm"))</f>
        <v/>
      </c>
      <c r="N704" s="0" t="n"/>
      <c r="O704" s="0" t="n"/>
      <c r="P704" s="0" t="n"/>
      <c r="Q704" s="0" t="n"/>
      <c r="R704" s="0" t="n"/>
      <c r="S704" s="0" t="n"/>
      <c r="T704" s="0" t="n"/>
      <c r="U704" s="0" t="n"/>
      <c r="V704" s="0" t="n"/>
      <c r="W704" s="0" t="n"/>
      <c r="X704" s="42" t="n"/>
      <c r="Y704" s="42" t="n"/>
      <c r="Z704" s="42" t="n"/>
    </row>
    <row r="705" ht="23" customFormat="1" customHeight="1" s="204">
      <c r="A705" s="255">
        <f>IF(B705="","",COUNTA($B$5:B705))</f>
        <v/>
      </c>
      <c r="B705" s="294" t="n"/>
      <c r="C705" s="247" t="n"/>
      <c r="D705" s="248" t="n"/>
      <c r="E705" s="295" t="n"/>
      <c r="F705" s="296" t="n"/>
      <c r="G705" s="296" t="n"/>
      <c r="H705" s="297">
        <f>IFERROR(VLOOKUP($C705,$C$5:$H$18,6,0)+SUMIF($C$19:$C705,$C705,$F$19:$F705)-SUMIF($C$19:$C705,$C705,$G$19:$G705),"")</f>
        <v/>
      </c>
      <c r="I705" s="296" t="n"/>
      <c r="J705" s="252" t="n"/>
      <c r="K705" s="252" t="n"/>
      <c r="L705" s="298" t="n"/>
      <c r="M705" s="254">
        <f>IF($B705="","",--TEXT($B705,"yyyymm"))</f>
        <v/>
      </c>
      <c r="N705" s="0" t="n"/>
      <c r="O705" s="0" t="n"/>
      <c r="P705" s="0" t="n"/>
      <c r="Q705" s="0" t="n"/>
      <c r="R705" s="0" t="n"/>
      <c r="S705" s="0" t="n"/>
      <c r="T705" s="0" t="n"/>
      <c r="U705" s="0" t="n"/>
      <c r="V705" s="0" t="n"/>
      <c r="W705" s="0" t="n"/>
      <c r="X705" s="42" t="n"/>
      <c r="Y705" s="42" t="n"/>
      <c r="Z705" s="42" t="n"/>
    </row>
    <row r="706" ht="23" customFormat="1" customHeight="1" s="204">
      <c r="A706" s="255">
        <f>IF(B706="","",COUNTA($B$5:B706))</f>
        <v/>
      </c>
      <c r="B706" s="294" t="n"/>
      <c r="C706" s="247" t="n"/>
      <c r="D706" s="248" t="n"/>
      <c r="E706" s="295" t="n"/>
      <c r="F706" s="296" t="n"/>
      <c r="G706" s="296" t="n"/>
      <c r="H706" s="297">
        <f>IFERROR(VLOOKUP($C706,$C$5:$H$18,6,0)+SUMIF($C$19:$C706,$C706,$F$19:$F706)-SUMIF($C$19:$C706,$C706,$G$19:$G706),"")</f>
        <v/>
      </c>
      <c r="I706" s="296" t="n"/>
      <c r="J706" s="252" t="n"/>
      <c r="K706" s="252" t="n"/>
      <c r="L706" s="298" t="n"/>
      <c r="M706" s="254">
        <f>IF($B706="","",--TEXT($B706,"yyyymm"))</f>
        <v/>
      </c>
      <c r="N706" s="0" t="n"/>
      <c r="O706" s="0" t="n"/>
      <c r="P706" s="0" t="n"/>
      <c r="Q706" s="0" t="n"/>
      <c r="R706" s="0" t="n"/>
      <c r="S706" s="0" t="n"/>
      <c r="T706" s="0" t="n"/>
      <c r="U706" s="0" t="n"/>
      <c r="V706" s="0" t="n"/>
      <c r="W706" s="0" t="n"/>
      <c r="X706" s="42" t="n"/>
      <c r="Y706" s="42" t="n"/>
      <c r="Z706" s="42" t="n"/>
    </row>
    <row r="707" ht="23" customFormat="1" customHeight="1" s="204">
      <c r="A707" s="255">
        <f>IF(B707="","",COUNTA($B$5:B707))</f>
        <v/>
      </c>
      <c r="B707" s="294" t="n"/>
      <c r="C707" s="247" t="n"/>
      <c r="D707" s="248" t="n"/>
      <c r="E707" s="295" t="n"/>
      <c r="F707" s="296" t="n"/>
      <c r="G707" s="296" t="n"/>
      <c r="H707" s="297">
        <f>IFERROR(VLOOKUP($C707,$C$5:$H$18,6,0)+SUMIF($C$19:$C707,$C707,$F$19:$F707)-SUMIF($C$19:$C707,$C707,$G$19:$G707),"")</f>
        <v/>
      </c>
      <c r="I707" s="296" t="n"/>
      <c r="J707" s="252" t="n"/>
      <c r="K707" s="252" t="n"/>
      <c r="L707" s="298" t="n"/>
      <c r="M707" s="254">
        <f>IF($B707="","",--TEXT($B707,"yyyymm"))</f>
        <v/>
      </c>
      <c r="N707" s="0" t="n"/>
      <c r="O707" s="0" t="n"/>
      <c r="P707" s="0" t="n"/>
      <c r="Q707" s="0" t="n"/>
      <c r="R707" s="0" t="n"/>
      <c r="S707" s="0" t="n"/>
      <c r="T707" s="0" t="n"/>
      <c r="U707" s="0" t="n"/>
      <c r="V707" s="0" t="n"/>
      <c r="W707" s="0" t="n"/>
      <c r="X707" s="42" t="n"/>
      <c r="Y707" s="42" t="n"/>
      <c r="Z707" s="42" t="n"/>
    </row>
    <row r="708" ht="23" customFormat="1" customHeight="1" s="204">
      <c r="A708" s="255">
        <f>IF(B708="","",COUNTA($B$5:B708))</f>
        <v/>
      </c>
      <c r="B708" s="294" t="n"/>
      <c r="C708" s="247" t="n"/>
      <c r="D708" s="248" t="n"/>
      <c r="E708" s="295" t="n"/>
      <c r="F708" s="296" t="n"/>
      <c r="G708" s="296" t="n"/>
      <c r="H708" s="297">
        <f>IFERROR(VLOOKUP($C708,$C$5:$H$18,6,0)+SUMIF($C$19:$C708,$C708,$F$19:$F708)-SUMIF($C$19:$C708,$C708,$G$19:$G708),"")</f>
        <v/>
      </c>
      <c r="I708" s="296" t="n"/>
      <c r="J708" s="252" t="n"/>
      <c r="K708" s="252" t="n"/>
      <c r="L708" s="298" t="n"/>
      <c r="M708" s="254">
        <f>IF($B708="","",--TEXT($B708,"yyyymm"))</f>
        <v/>
      </c>
      <c r="N708" s="0" t="n"/>
      <c r="O708" s="0" t="n"/>
      <c r="P708" s="0" t="n"/>
      <c r="Q708" s="0" t="n"/>
      <c r="R708" s="0" t="n"/>
      <c r="S708" s="0" t="n"/>
      <c r="T708" s="0" t="n"/>
      <c r="U708" s="0" t="n"/>
      <c r="V708" s="0" t="n"/>
      <c r="W708" s="0" t="n"/>
      <c r="X708" s="42" t="n"/>
      <c r="Y708" s="42" t="n"/>
      <c r="Z708" s="42" t="n"/>
    </row>
    <row r="709" ht="23" customFormat="1" customHeight="1" s="204">
      <c r="A709" s="255">
        <f>IF(B709="","",COUNTA($B$5:B709))</f>
        <v/>
      </c>
      <c r="B709" s="294" t="n"/>
      <c r="C709" s="247" t="n"/>
      <c r="D709" s="248" t="n"/>
      <c r="E709" s="295" t="n"/>
      <c r="F709" s="296" t="n"/>
      <c r="G709" s="296" t="n"/>
      <c r="H709" s="297">
        <f>IFERROR(VLOOKUP($C709,$C$5:$H$18,6,0)+SUMIF($C$19:$C709,$C709,$F$19:$F709)-SUMIF($C$19:$C709,$C709,$G$19:$G709),"")</f>
        <v/>
      </c>
      <c r="I709" s="296" t="n"/>
      <c r="J709" s="252" t="n"/>
      <c r="K709" s="252" t="n"/>
      <c r="L709" s="298" t="n"/>
      <c r="M709" s="254">
        <f>IF($B709="","",--TEXT($B709,"yyyymm"))</f>
        <v/>
      </c>
      <c r="N709" s="0" t="n"/>
      <c r="O709" s="0" t="n"/>
      <c r="P709" s="0" t="n"/>
      <c r="Q709" s="0" t="n"/>
      <c r="R709" s="0" t="n"/>
      <c r="S709" s="0" t="n"/>
      <c r="T709" s="0" t="n"/>
      <c r="U709" s="0" t="n"/>
      <c r="V709" s="0" t="n"/>
      <c r="W709" s="0" t="n"/>
      <c r="X709" s="42" t="n"/>
      <c r="Y709" s="42" t="n"/>
      <c r="Z709" s="42" t="n"/>
    </row>
    <row r="710" ht="23" customFormat="1" customHeight="1" s="204">
      <c r="A710" s="255">
        <f>IF(B710="","",COUNTA($B$5:B710))</f>
        <v/>
      </c>
      <c r="B710" s="294" t="n"/>
      <c r="C710" s="247" t="n"/>
      <c r="D710" s="248" t="n"/>
      <c r="E710" s="295" t="n"/>
      <c r="F710" s="296" t="n"/>
      <c r="G710" s="296" t="n"/>
      <c r="H710" s="297">
        <f>IFERROR(VLOOKUP($C710,$C$5:$H$18,6,0)+SUMIF($C$19:$C710,$C710,$F$19:$F710)-SUMIF($C$19:$C710,$C710,$G$19:$G710),"")</f>
        <v/>
      </c>
      <c r="I710" s="296" t="n"/>
      <c r="J710" s="252" t="n"/>
      <c r="K710" s="252" t="n"/>
      <c r="L710" s="298" t="n"/>
      <c r="M710" s="254">
        <f>IF($B710="","",--TEXT($B710,"yyyymm"))</f>
        <v/>
      </c>
      <c r="N710" s="0" t="n"/>
      <c r="O710" s="0" t="n"/>
      <c r="P710" s="0" t="n"/>
      <c r="Q710" s="0" t="n"/>
      <c r="R710" s="0" t="n"/>
      <c r="S710" s="0" t="n"/>
      <c r="T710" s="0" t="n"/>
      <c r="U710" s="0" t="n"/>
      <c r="V710" s="0" t="n"/>
      <c r="W710" s="0" t="n"/>
      <c r="X710" s="42" t="n"/>
      <c r="Y710" s="42" t="n"/>
      <c r="Z710" s="42" t="n"/>
    </row>
    <row r="711" ht="23" customFormat="1" customHeight="1" s="204">
      <c r="A711" s="255">
        <f>IF(B711="","",COUNTA($B$5:B711))</f>
        <v/>
      </c>
      <c r="B711" s="294" t="n"/>
      <c r="C711" s="247" t="n"/>
      <c r="D711" s="248" t="n"/>
      <c r="E711" s="295" t="n"/>
      <c r="F711" s="296" t="n"/>
      <c r="G711" s="296" t="n"/>
      <c r="H711" s="297">
        <f>IFERROR(VLOOKUP($C711,$C$5:$H$18,6,0)+SUMIF($C$19:$C711,$C711,$F$19:$F711)-SUMIF($C$19:$C711,$C711,$G$19:$G711),"")</f>
        <v/>
      </c>
      <c r="I711" s="296" t="n"/>
      <c r="J711" s="252" t="n"/>
      <c r="K711" s="252" t="n"/>
      <c r="L711" s="298" t="n"/>
      <c r="M711" s="254">
        <f>IF($B711="","",--TEXT($B711,"yyyymm"))</f>
        <v/>
      </c>
      <c r="N711" s="0" t="n"/>
      <c r="O711" s="0" t="n"/>
      <c r="P711" s="0" t="n"/>
      <c r="Q711" s="0" t="n"/>
      <c r="R711" s="0" t="n"/>
      <c r="S711" s="0" t="n"/>
      <c r="T711" s="0" t="n"/>
      <c r="U711" s="0" t="n"/>
      <c r="V711" s="0" t="n"/>
      <c r="W711" s="0" t="n"/>
      <c r="X711" s="42" t="n"/>
      <c r="Y711" s="42" t="n"/>
      <c r="Z711" s="42" t="n"/>
    </row>
    <row r="712" ht="23" customFormat="1" customHeight="1" s="204">
      <c r="A712" s="255">
        <f>IF(B712="","",COUNTA($B$5:B712))</f>
        <v/>
      </c>
      <c r="B712" s="294" t="n"/>
      <c r="C712" s="247" t="n"/>
      <c r="D712" s="248" t="n"/>
      <c r="E712" s="295" t="n"/>
      <c r="F712" s="296" t="n"/>
      <c r="G712" s="296" t="n"/>
      <c r="H712" s="297">
        <f>IFERROR(VLOOKUP($C712,$C$5:$H$18,6,0)+SUMIF($C$19:$C712,$C712,$F$19:$F712)-SUMIF($C$19:$C712,$C712,$G$19:$G712),"")</f>
        <v/>
      </c>
      <c r="I712" s="296" t="n"/>
      <c r="J712" s="252" t="n"/>
      <c r="K712" s="252" t="n"/>
      <c r="L712" s="298" t="n"/>
      <c r="M712" s="254">
        <f>IF($B712="","",--TEXT($B712,"yyyymm"))</f>
        <v/>
      </c>
      <c r="N712" s="0" t="n"/>
      <c r="O712" s="0" t="n"/>
      <c r="P712" s="0" t="n"/>
      <c r="Q712" s="0" t="n"/>
      <c r="R712" s="0" t="n"/>
      <c r="S712" s="0" t="n"/>
      <c r="T712" s="0" t="n"/>
      <c r="U712" s="0" t="n"/>
      <c r="V712" s="0" t="n"/>
      <c r="W712" s="0" t="n"/>
      <c r="X712" s="42" t="n"/>
      <c r="Y712" s="42" t="n"/>
      <c r="Z712" s="42" t="n"/>
    </row>
    <row r="713" ht="23" customFormat="1" customHeight="1" s="204">
      <c r="A713" s="255">
        <f>IF(B713="","",COUNTA($B$5:B713))</f>
        <v/>
      </c>
      <c r="B713" s="294" t="n"/>
      <c r="C713" s="247" t="n"/>
      <c r="D713" s="248" t="n"/>
      <c r="E713" s="295" t="n"/>
      <c r="F713" s="296" t="n"/>
      <c r="G713" s="296" t="n"/>
      <c r="H713" s="297">
        <f>IFERROR(VLOOKUP($C713,$C$5:$H$18,6,0)+SUMIF($C$19:$C713,$C713,$F$19:$F713)-SUMIF($C$19:$C713,$C713,$G$19:$G713),"")</f>
        <v/>
      </c>
      <c r="I713" s="296" t="n"/>
      <c r="J713" s="252" t="n"/>
      <c r="K713" s="252" t="n"/>
      <c r="L713" s="298" t="n"/>
      <c r="M713" s="254">
        <f>IF($B713="","",--TEXT($B713,"yyyymm"))</f>
        <v/>
      </c>
      <c r="N713" s="0" t="n"/>
      <c r="O713" s="0" t="n"/>
      <c r="P713" s="0" t="n"/>
      <c r="Q713" s="0" t="n"/>
      <c r="R713" s="0" t="n"/>
      <c r="S713" s="0" t="n"/>
      <c r="T713" s="0" t="n"/>
      <c r="U713" s="0" t="n"/>
      <c r="V713" s="0" t="n"/>
      <c r="W713" s="0" t="n"/>
      <c r="X713" s="42" t="n"/>
      <c r="Y713" s="42" t="n"/>
      <c r="Z713" s="42" t="n"/>
    </row>
    <row r="714" ht="23" customFormat="1" customHeight="1" s="204">
      <c r="A714" s="255">
        <f>IF(B714="","",COUNTA($B$5:B714))</f>
        <v/>
      </c>
      <c r="B714" s="294" t="n"/>
      <c r="C714" s="247" t="n"/>
      <c r="D714" s="248" t="n"/>
      <c r="E714" s="295" t="n"/>
      <c r="F714" s="296" t="n"/>
      <c r="G714" s="296" t="n"/>
      <c r="H714" s="297">
        <f>IFERROR(VLOOKUP($C714,$C$5:$H$18,6,0)+SUMIF($C$19:$C714,$C714,$F$19:$F714)-SUMIF($C$19:$C714,$C714,$G$19:$G714),"")</f>
        <v/>
      </c>
      <c r="I714" s="296" t="n"/>
      <c r="J714" s="252" t="n"/>
      <c r="K714" s="252" t="n"/>
      <c r="L714" s="298" t="n"/>
      <c r="M714" s="254">
        <f>IF($B714="","",--TEXT($B714,"yyyymm"))</f>
        <v/>
      </c>
      <c r="N714" s="0" t="n"/>
      <c r="O714" s="0" t="n"/>
      <c r="P714" s="0" t="n"/>
      <c r="Q714" s="0" t="n"/>
      <c r="R714" s="0" t="n"/>
      <c r="S714" s="0" t="n"/>
      <c r="T714" s="0" t="n"/>
      <c r="U714" s="0" t="n"/>
      <c r="V714" s="0" t="n"/>
      <c r="W714" s="0" t="n"/>
      <c r="X714" s="42" t="n"/>
      <c r="Y714" s="42" t="n"/>
      <c r="Z714" s="42" t="n"/>
    </row>
    <row r="715" ht="23" customFormat="1" customHeight="1" s="204">
      <c r="A715" s="255">
        <f>IF(B715="","",COUNTA($B$5:B715))</f>
        <v/>
      </c>
      <c r="B715" s="294" t="n"/>
      <c r="C715" s="247" t="n"/>
      <c r="D715" s="248" t="n"/>
      <c r="E715" s="295" t="n"/>
      <c r="F715" s="296" t="n"/>
      <c r="G715" s="296" t="n"/>
      <c r="H715" s="297">
        <f>IFERROR(VLOOKUP($C715,$C$5:$H$18,6,0)+SUMIF($C$19:$C715,$C715,$F$19:$F715)-SUMIF($C$19:$C715,$C715,$G$19:$G715),"")</f>
        <v/>
      </c>
      <c r="I715" s="296" t="n"/>
      <c r="J715" s="252" t="n"/>
      <c r="K715" s="252" t="n"/>
      <c r="L715" s="298" t="n"/>
      <c r="M715" s="254">
        <f>IF($B715="","",--TEXT($B715,"yyyymm"))</f>
        <v/>
      </c>
      <c r="N715" s="0" t="n"/>
      <c r="O715" s="0" t="n"/>
      <c r="P715" s="0" t="n"/>
      <c r="Q715" s="0" t="n"/>
      <c r="R715" s="0" t="n"/>
      <c r="S715" s="0" t="n"/>
      <c r="T715" s="0" t="n"/>
      <c r="U715" s="0" t="n"/>
      <c r="V715" s="0" t="n"/>
      <c r="W715" s="0" t="n"/>
      <c r="X715" s="42" t="n"/>
      <c r="Y715" s="42" t="n"/>
      <c r="Z715" s="42" t="n"/>
    </row>
    <row r="716" ht="23" customFormat="1" customHeight="1" s="204">
      <c r="A716" s="255">
        <f>IF(B716="","",COUNTA($B$5:B716))</f>
        <v/>
      </c>
      <c r="B716" s="294" t="n"/>
      <c r="C716" s="247" t="n"/>
      <c r="D716" s="248" t="n"/>
      <c r="E716" s="295" t="n"/>
      <c r="F716" s="296" t="n"/>
      <c r="G716" s="296" t="n"/>
      <c r="H716" s="297">
        <f>IFERROR(VLOOKUP($C716,$C$5:$H$18,6,0)+SUMIF($C$19:$C716,$C716,$F$19:$F716)-SUMIF($C$19:$C716,$C716,$G$19:$G716),"")</f>
        <v/>
      </c>
      <c r="I716" s="296" t="n"/>
      <c r="J716" s="252" t="n"/>
      <c r="K716" s="252" t="n"/>
      <c r="L716" s="298" t="n"/>
      <c r="M716" s="254">
        <f>IF($B716="","",--TEXT($B716,"yyyymm"))</f>
        <v/>
      </c>
      <c r="N716" s="0" t="n"/>
      <c r="O716" s="0" t="n"/>
      <c r="P716" s="0" t="n"/>
      <c r="Q716" s="0" t="n"/>
      <c r="R716" s="0" t="n"/>
      <c r="S716" s="0" t="n"/>
      <c r="T716" s="0" t="n"/>
      <c r="U716" s="0" t="n"/>
      <c r="V716" s="0" t="n"/>
      <c r="W716" s="0" t="n"/>
      <c r="X716" s="42" t="n"/>
      <c r="Y716" s="42" t="n"/>
      <c r="Z716" s="42" t="n"/>
    </row>
    <row r="717" ht="23" customFormat="1" customHeight="1" s="204">
      <c r="A717" s="255">
        <f>IF(B717="","",COUNTA($B$5:B717))</f>
        <v/>
      </c>
      <c r="B717" s="294" t="n"/>
      <c r="C717" s="247" t="n"/>
      <c r="D717" s="248" t="n"/>
      <c r="E717" s="295" t="n"/>
      <c r="F717" s="296" t="n"/>
      <c r="G717" s="296" t="n"/>
      <c r="H717" s="297">
        <f>IFERROR(VLOOKUP($C717,$C$5:$H$18,6,0)+SUMIF($C$19:$C717,$C717,$F$19:$F717)-SUMIF($C$19:$C717,$C717,$G$19:$G717),"")</f>
        <v/>
      </c>
      <c r="I717" s="296" t="n"/>
      <c r="J717" s="252" t="n"/>
      <c r="K717" s="252" t="n"/>
      <c r="L717" s="298" t="n"/>
      <c r="M717" s="254">
        <f>IF($B717="","",--TEXT($B717,"yyyymm"))</f>
        <v/>
      </c>
      <c r="N717" s="0" t="n"/>
      <c r="O717" s="0" t="n"/>
      <c r="P717" s="0" t="n"/>
      <c r="Q717" s="0" t="n"/>
      <c r="R717" s="0" t="n"/>
      <c r="S717" s="0" t="n"/>
      <c r="T717" s="0" t="n"/>
      <c r="U717" s="0" t="n"/>
      <c r="V717" s="0" t="n"/>
      <c r="W717" s="0" t="n"/>
      <c r="X717" s="42" t="n"/>
      <c r="Y717" s="42" t="n"/>
      <c r="Z717" s="42" t="n"/>
    </row>
    <row r="718" ht="23" customFormat="1" customHeight="1" s="204">
      <c r="A718" s="255">
        <f>IF(B718="","",COUNTA($B$5:B718))</f>
        <v/>
      </c>
      <c r="B718" s="294" t="n"/>
      <c r="C718" s="247" t="n"/>
      <c r="D718" s="248" t="n"/>
      <c r="E718" s="295" t="n"/>
      <c r="F718" s="296" t="n"/>
      <c r="G718" s="296" t="n"/>
      <c r="H718" s="297">
        <f>IFERROR(VLOOKUP($C718,$C$5:$H$18,6,0)+SUMIF($C$19:$C718,$C718,$F$19:$F718)-SUMIF($C$19:$C718,$C718,$G$19:$G718),"")</f>
        <v/>
      </c>
      <c r="I718" s="296" t="n"/>
      <c r="J718" s="252" t="n"/>
      <c r="K718" s="252" t="n"/>
      <c r="L718" s="298" t="n"/>
      <c r="M718" s="254">
        <f>IF($B718="","",--TEXT($B718,"yyyymm"))</f>
        <v/>
      </c>
      <c r="N718" s="0" t="n"/>
      <c r="O718" s="0" t="n"/>
      <c r="P718" s="0" t="n"/>
      <c r="Q718" s="0" t="n"/>
      <c r="R718" s="0" t="n"/>
      <c r="S718" s="0" t="n"/>
      <c r="T718" s="0" t="n"/>
      <c r="U718" s="0" t="n"/>
      <c r="V718" s="0" t="n"/>
      <c r="W718" s="0" t="n"/>
      <c r="X718" s="42" t="n"/>
      <c r="Y718" s="42" t="n"/>
      <c r="Z718" s="42" t="n"/>
    </row>
    <row r="719" ht="23" customFormat="1" customHeight="1" s="204">
      <c r="A719" s="255">
        <f>IF(B719="","",COUNTA($B$5:B719))</f>
        <v/>
      </c>
      <c r="B719" s="294" t="n"/>
      <c r="C719" s="247" t="n"/>
      <c r="D719" s="248" t="n"/>
      <c r="E719" s="295" t="n"/>
      <c r="F719" s="296" t="n"/>
      <c r="G719" s="296" t="n"/>
      <c r="H719" s="297">
        <f>IFERROR(VLOOKUP($C719,$C$5:$H$18,6,0)+SUMIF($C$19:$C719,$C719,$F$19:$F719)-SUMIF($C$19:$C719,$C719,$G$19:$G719),"")</f>
        <v/>
      </c>
      <c r="I719" s="296" t="n"/>
      <c r="J719" s="252" t="n"/>
      <c r="K719" s="252" t="n"/>
      <c r="L719" s="298" t="n"/>
      <c r="M719" s="254">
        <f>IF($B719="","",--TEXT($B719,"yyyymm"))</f>
        <v/>
      </c>
      <c r="N719" s="0" t="n"/>
      <c r="O719" s="0" t="n"/>
      <c r="P719" s="0" t="n"/>
      <c r="Q719" s="0" t="n"/>
      <c r="R719" s="0" t="n"/>
      <c r="S719" s="0" t="n"/>
      <c r="T719" s="0" t="n"/>
      <c r="U719" s="0" t="n"/>
      <c r="V719" s="0" t="n"/>
      <c r="W719" s="0" t="n"/>
      <c r="X719" s="42" t="n"/>
      <c r="Y719" s="42" t="n"/>
      <c r="Z719" s="42" t="n"/>
    </row>
    <row r="720" ht="23" customFormat="1" customHeight="1" s="204">
      <c r="A720" s="255">
        <f>IF(B720="","",COUNTA($B$5:B720))</f>
        <v/>
      </c>
      <c r="B720" s="294" t="n"/>
      <c r="C720" s="247" t="n"/>
      <c r="D720" s="248" t="n"/>
      <c r="E720" s="295" t="n"/>
      <c r="F720" s="296" t="n"/>
      <c r="G720" s="296" t="n"/>
      <c r="H720" s="297">
        <f>IFERROR(VLOOKUP($C720,$C$5:$H$18,6,0)+SUMIF($C$19:$C720,$C720,$F$19:$F720)-SUMIF($C$19:$C720,$C720,$G$19:$G720),"")</f>
        <v/>
      </c>
      <c r="I720" s="296" t="n"/>
      <c r="J720" s="252" t="n"/>
      <c r="K720" s="252" t="n"/>
      <c r="L720" s="298" t="n"/>
      <c r="M720" s="254">
        <f>IF($B720="","",--TEXT($B720,"yyyymm"))</f>
        <v/>
      </c>
      <c r="N720" s="0" t="n"/>
      <c r="O720" s="0" t="n"/>
      <c r="P720" s="0" t="n"/>
      <c r="Q720" s="0" t="n"/>
      <c r="R720" s="0" t="n"/>
      <c r="S720" s="0" t="n"/>
      <c r="T720" s="0" t="n"/>
      <c r="U720" s="0" t="n"/>
      <c r="V720" s="0" t="n"/>
      <c r="W720" s="0" t="n"/>
      <c r="X720" s="42" t="n"/>
      <c r="Y720" s="42" t="n"/>
      <c r="Z720" s="42" t="n"/>
    </row>
    <row r="721" ht="23" customFormat="1" customHeight="1" s="204">
      <c r="A721" s="255">
        <f>IF(B721="","",COUNTA($B$5:B721))</f>
        <v/>
      </c>
      <c r="B721" s="294" t="n"/>
      <c r="C721" s="247" t="n"/>
      <c r="D721" s="248" t="n"/>
      <c r="E721" s="295" t="n"/>
      <c r="F721" s="296" t="n"/>
      <c r="G721" s="296" t="n"/>
      <c r="H721" s="297">
        <f>IFERROR(VLOOKUP($C721,$C$5:$H$18,6,0)+SUMIF($C$19:$C721,$C721,$F$19:$F721)-SUMIF($C$19:$C721,$C721,$G$19:$G721),"")</f>
        <v/>
      </c>
      <c r="I721" s="296" t="n"/>
      <c r="J721" s="252" t="n"/>
      <c r="K721" s="252" t="n"/>
      <c r="L721" s="298" t="n"/>
      <c r="M721" s="254">
        <f>IF($B721="","",--TEXT($B721,"yyyymm"))</f>
        <v/>
      </c>
      <c r="N721" s="0" t="n"/>
      <c r="O721" s="0" t="n"/>
      <c r="P721" s="0" t="n"/>
      <c r="Q721" s="0" t="n"/>
      <c r="R721" s="0" t="n"/>
      <c r="S721" s="0" t="n"/>
      <c r="T721" s="0" t="n"/>
      <c r="U721" s="0" t="n"/>
      <c r="V721" s="0" t="n"/>
      <c r="W721" s="0" t="n"/>
      <c r="X721" s="42" t="n"/>
      <c r="Y721" s="42" t="n"/>
      <c r="Z721" s="42" t="n"/>
    </row>
    <row r="722" ht="23" customFormat="1" customHeight="1" s="204">
      <c r="A722" s="255">
        <f>IF(B722="","",COUNTA($B$5:B722))</f>
        <v/>
      </c>
      <c r="B722" s="294" t="n"/>
      <c r="C722" s="247" t="n"/>
      <c r="D722" s="248" t="n"/>
      <c r="E722" s="295" t="n"/>
      <c r="F722" s="296" t="n"/>
      <c r="G722" s="296" t="n"/>
      <c r="H722" s="297">
        <f>IFERROR(VLOOKUP($C722,$C$5:$H$18,6,0)+SUMIF($C$19:$C722,$C722,$F$19:$F722)-SUMIF($C$19:$C722,$C722,$G$19:$G722),"")</f>
        <v/>
      </c>
      <c r="I722" s="296" t="n"/>
      <c r="J722" s="252" t="n"/>
      <c r="K722" s="252" t="n"/>
      <c r="L722" s="298" t="n"/>
      <c r="M722" s="254">
        <f>IF($B722="","",--TEXT($B722,"yyyymm"))</f>
        <v/>
      </c>
      <c r="N722" s="0" t="n"/>
      <c r="O722" s="0" t="n"/>
      <c r="P722" s="0" t="n"/>
      <c r="Q722" s="0" t="n"/>
      <c r="R722" s="0" t="n"/>
      <c r="S722" s="0" t="n"/>
      <c r="T722" s="0" t="n"/>
      <c r="U722" s="0" t="n"/>
      <c r="V722" s="0" t="n"/>
      <c r="W722" s="0" t="n"/>
      <c r="X722" s="42" t="n"/>
      <c r="Y722" s="42" t="n"/>
      <c r="Z722" s="42" t="n"/>
    </row>
    <row r="723" ht="23" customFormat="1" customHeight="1" s="204">
      <c r="A723" s="255">
        <f>IF(B723="","",COUNTA($B$5:B723))</f>
        <v/>
      </c>
      <c r="B723" s="294" t="n"/>
      <c r="C723" s="247" t="n"/>
      <c r="D723" s="248" t="n"/>
      <c r="E723" s="295" t="n"/>
      <c r="F723" s="296" t="n"/>
      <c r="G723" s="296" t="n"/>
      <c r="H723" s="297">
        <f>IFERROR(VLOOKUP($C723,$C$5:$H$18,6,0)+SUMIF($C$19:$C723,$C723,$F$19:$F723)-SUMIF($C$19:$C723,$C723,$G$19:$G723),"")</f>
        <v/>
      </c>
      <c r="I723" s="296" t="n"/>
      <c r="J723" s="252" t="n"/>
      <c r="K723" s="252" t="n"/>
      <c r="L723" s="298" t="n"/>
      <c r="M723" s="254">
        <f>IF($B723="","",--TEXT($B723,"yyyymm"))</f>
        <v/>
      </c>
      <c r="N723" s="0" t="n"/>
      <c r="O723" s="0" t="n"/>
      <c r="P723" s="0" t="n"/>
      <c r="Q723" s="0" t="n"/>
      <c r="R723" s="0" t="n"/>
      <c r="S723" s="0" t="n"/>
      <c r="T723" s="0" t="n"/>
      <c r="U723" s="0" t="n"/>
      <c r="V723" s="0" t="n"/>
      <c r="W723" s="0" t="n"/>
      <c r="X723" s="42" t="n"/>
      <c r="Y723" s="42" t="n"/>
      <c r="Z723" s="42" t="n"/>
    </row>
    <row r="724" ht="23" customFormat="1" customHeight="1" s="204">
      <c r="A724" s="255">
        <f>IF(B724="","",COUNTA($B$5:B724))</f>
        <v/>
      </c>
      <c r="B724" s="294" t="n"/>
      <c r="C724" s="247" t="n"/>
      <c r="D724" s="248" t="n"/>
      <c r="E724" s="295" t="n"/>
      <c r="F724" s="296" t="n"/>
      <c r="G724" s="296" t="n"/>
      <c r="H724" s="297">
        <f>IFERROR(VLOOKUP($C724,$C$5:$H$18,6,0)+SUMIF($C$19:$C724,$C724,$F$19:$F724)-SUMIF($C$19:$C724,$C724,$G$19:$G724),"")</f>
        <v/>
      </c>
      <c r="I724" s="296" t="n"/>
      <c r="J724" s="252" t="n"/>
      <c r="K724" s="252" t="n"/>
      <c r="L724" s="298" t="n"/>
      <c r="M724" s="254">
        <f>IF($B724="","",--TEXT($B724,"yyyymm"))</f>
        <v/>
      </c>
      <c r="N724" s="0" t="n"/>
      <c r="O724" s="0" t="n"/>
      <c r="P724" s="0" t="n"/>
      <c r="Q724" s="0" t="n"/>
      <c r="R724" s="0" t="n"/>
      <c r="S724" s="0" t="n"/>
      <c r="T724" s="0" t="n"/>
      <c r="U724" s="0" t="n"/>
      <c r="V724" s="0" t="n"/>
      <c r="W724" s="0" t="n"/>
      <c r="X724" s="42" t="n"/>
      <c r="Y724" s="42" t="n"/>
      <c r="Z724" s="42" t="n"/>
    </row>
    <row r="725" ht="23" customFormat="1" customHeight="1" s="204">
      <c r="A725" s="255">
        <f>IF(B725="","",COUNTA($B$5:B725))</f>
        <v/>
      </c>
      <c r="B725" s="294" t="n"/>
      <c r="C725" s="247" t="n"/>
      <c r="D725" s="248" t="n"/>
      <c r="E725" s="295" t="n"/>
      <c r="F725" s="296" t="n"/>
      <c r="G725" s="296" t="n"/>
      <c r="H725" s="297">
        <f>IFERROR(VLOOKUP($C725,$C$5:$H$18,6,0)+SUMIF($C$19:$C725,$C725,$F$19:$F725)-SUMIF($C$19:$C725,$C725,$G$19:$G725),"")</f>
        <v/>
      </c>
      <c r="I725" s="296" t="n"/>
      <c r="J725" s="252" t="n"/>
      <c r="K725" s="252" t="n"/>
      <c r="L725" s="298" t="n"/>
      <c r="M725" s="254">
        <f>IF($B725="","",--TEXT($B725,"yyyymm"))</f>
        <v/>
      </c>
      <c r="N725" s="0" t="n"/>
      <c r="O725" s="0" t="n"/>
      <c r="P725" s="0" t="n"/>
      <c r="Q725" s="0" t="n"/>
      <c r="R725" s="0" t="n"/>
      <c r="S725" s="0" t="n"/>
      <c r="T725" s="0" t="n"/>
      <c r="U725" s="0" t="n"/>
      <c r="V725" s="0" t="n"/>
      <c r="W725" s="0" t="n"/>
      <c r="X725" s="42" t="n"/>
      <c r="Y725" s="42" t="n"/>
      <c r="Z725" s="42" t="n"/>
    </row>
    <row r="726" ht="23" customFormat="1" customHeight="1" s="204">
      <c r="A726" s="255">
        <f>IF(B726="","",COUNTA($B$5:B726))</f>
        <v/>
      </c>
      <c r="B726" s="294" t="n"/>
      <c r="C726" s="247" t="n"/>
      <c r="D726" s="248" t="n"/>
      <c r="E726" s="295" t="n"/>
      <c r="F726" s="296" t="n"/>
      <c r="G726" s="296" t="n"/>
      <c r="H726" s="297">
        <f>IFERROR(VLOOKUP($C726,$C$5:$H$18,6,0)+SUMIF($C$19:$C726,$C726,$F$19:$F726)-SUMIF($C$19:$C726,$C726,$G$19:$G726),"")</f>
        <v/>
      </c>
      <c r="I726" s="296" t="n"/>
      <c r="J726" s="252" t="n"/>
      <c r="K726" s="252" t="n"/>
      <c r="L726" s="298" t="n"/>
      <c r="M726" s="254">
        <f>IF($B726="","",--TEXT($B726,"yyyymm"))</f>
        <v/>
      </c>
      <c r="N726" s="0" t="n"/>
      <c r="O726" s="0" t="n"/>
      <c r="P726" s="0" t="n"/>
      <c r="Q726" s="0" t="n"/>
      <c r="R726" s="0" t="n"/>
      <c r="S726" s="0" t="n"/>
      <c r="T726" s="0" t="n"/>
      <c r="U726" s="0" t="n"/>
      <c r="V726" s="0" t="n"/>
      <c r="W726" s="0" t="n"/>
      <c r="X726" s="42" t="n"/>
      <c r="Y726" s="42" t="n"/>
      <c r="Z726" s="42" t="n"/>
    </row>
    <row r="727" ht="23" customFormat="1" customHeight="1" s="204">
      <c r="A727" s="255">
        <f>IF(B727="","",COUNTA($B$5:B727))</f>
        <v/>
      </c>
      <c r="B727" s="294" t="n"/>
      <c r="C727" s="247" t="n"/>
      <c r="D727" s="248" t="n"/>
      <c r="E727" s="295" t="n"/>
      <c r="F727" s="296" t="n"/>
      <c r="G727" s="296" t="n"/>
      <c r="H727" s="297">
        <f>IFERROR(VLOOKUP($C727,$C$5:$H$18,6,0)+SUMIF($C$19:$C727,$C727,$F$19:$F727)-SUMIF($C$19:$C727,$C727,$G$19:$G727),"")</f>
        <v/>
      </c>
      <c r="I727" s="296" t="n"/>
      <c r="J727" s="252" t="n"/>
      <c r="K727" s="252" t="n"/>
      <c r="L727" s="298" t="n"/>
      <c r="M727" s="254">
        <f>IF($B727="","",--TEXT($B727,"yyyymm"))</f>
        <v/>
      </c>
      <c r="N727" s="0" t="n"/>
      <c r="O727" s="0" t="n"/>
      <c r="P727" s="0" t="n"/>
      <c r="Q727" s="0" t="n"/>
      <c r="R727" s="0" t="n"/>
      <c r="S727" s="0" t="n"/>
      <c r="T727" s="0" t="n"/>
      <c r="U727" s="0" t="n"/>
      <c r="V727" s="0" t="n"/>
      <c r="W727" s="0" t="n"/>
      <c r="X727" s="42" t="n"/>
      <c r="Y727" s="42" t="n"/>
      <c r="Z727" s="42" t="n"/>
    </row>
    <row r="728" ht="23" customFormat="1" customHeight="1" s="204">
      <c r="A728" s="255">
        <f>IF(B728="","",COUNTA($B$5:B728))</f>
        <v/>
      </c>
      <c r="B728" s="294" t="n"/>
      <c r="C728" s="247" t="n"/>
      <c r="D728" s="248" t="n"/>
      <c r="E728" s="295" t="n"/>
      <c r="F728" s="296" t="n"/>
      <c r="G728" s="296" t="n"/>
      <c r="H728" s="297">
        <f>IFERROR(VLOOKUP($C728,$C$5:$H$18,6,0)+SUMIF($C$19:$C728,$C728,$F$19:$F728)-SUMIF($C$19:$C728,$C728,$G$19:$G728),"")</f>
        <v/>
      </c>
      <c r="I728" s="296" t="n"/>
      <c r="J728" s="252" t="n"/>
      <c r="K728" s="252" t="n"/>
      <c r="L728" s="298" t="n"/>
      <c r="M728" s="254">
        <f>IF($B728="","",--TEXT($B728,"yyyymm"))</f>
        <v/>
      </c>
      <c r="N728" s="0" t="n"/>
      <c r="O728" s="0" t="n"/>
      <c r="P728" s="0" t="n"/>
      <c r="Q728" s="0" t="n"/>
      <c r="R728" s="0" t="n"/>
      <c r="S728" s="0" t="n"/>
      <c r="T728" s="0" t="n"/>
      <c r="U728" s="0" t="n"/>
      <c r="V728" s="0" t="n"/>
      <c r="W728" s="0" t="n"/>
      <c r="X728" s="42" t="n"/>
      <c r="Y728" s="42" t="n"/>
      <c r="Z728" s="42" t="n"/>
    </row>
    <row r="729" ht="23" customFormat="1" customHeight="1" s="204">
      <c r="A729" s="255">
        <f>IF(B729="","",COUNTA($B$5:B729))</f>
        <v/>
      </c>
      <c r="B729" s="294" t="n"/>
      <c r="C729" s="247" t="n"/>
      <c r="D729" s="248" t="n"/>
      <c r="E729" s="295" t="n"/>
      <c r="F729" s="296" t="n"/>
      <c r="G729" s="296" t="n"/>
      <c r="H729" s="297">
        <f>IFERROR(VLOOKUP($C729,$C$5:$H$18,6,0)+SUMIF($C$19:$C729,$C729,$F$19:$F729)-SUMIF($C$19:$C729,$C729,$G$19:$G729),"")</f>
        <v/>
      </c>
      <c r="I729" s="296" t="n"/>
      <c r="J729" s="252" t="n"/>
      <c r="K729" s="252" t="n"/>
      <c r="L729" s="298" t="n"/>
      <c r="M729" s="254">
        <f>IF($B729="","",--TEXT($B729,"yyyymm"))</f>
        <v/>
      </c>
      <c r="N729" s="0" t="n"/>
      <c r="O729" s="0" t="n"/>
      <c r="P729" s="0" t="n"/>
      <c r="Q729" s="0" t="n"/>
      <c r="R729" s="0" t="n"/>
      <c r="S729" s="0" t="n"/>
      <c r="T729" s="0" t="n"/>
      <c r="U729" s="0" t="n"/>
      <c r="V729" s="0" t="n"/>
      <c r="W729" s="0" t="n"/>
      <c r="X729" s="42" t="n"/>
      <c r="Y729" s="42" t="n"/>
      <c r="Z729" s="42" t="n"/>
    </row>
    <row r="730" ht="23" customFormat="1" customHeight="1" s="204">
      <c r="A730" s="255">
        <f>IF(B730="","",COUNTA($B$5:B730))</f>
        <v/>
      </c>
      <c r="B730" s="294" t="n"/>
      <c r="C730" s="247" t="n"/>
      <c r="D730" s="248" t="n"/>
      <c r="E730" s="295" t="n"/>
      <c r="F730" s="296" t="n"/>
      <c r="G730" s="296" t="n"/>
      <c r="H730" s="297">
        <f>IFERROR(VLOOKUP($C730,$C$5:$H$18,6,0)+SUMIF($C$19:$C730,$C730,$F$19:$F730)-SUMIF($C$19:$C730,$C730,$G$19:$G730),"")</f>
        <v/>
      </c>
      <c r="I730" s="296" t="n"/>
      <c r="J730" s="252" t="n"/>
      <c r="K730" s="252" t="n"/>
      <c r="L730" s="298" t="n"/>
      <c r="M730" s="254">
        <f>IF($B730="","",--TEXT($B730,"yyyymm"))</f>
        <v/>
      </c>
      <c r="N730" s="0" t="n"/>
      <c r="O730" s="0" t="n"/>
      <c r="P730" s="0" t="n"/>
      <c r="Q730" s="0" t="n"/>
      <c r="R730" s="0" t="n"/>
      <c r="S730" s="0" t="n"/>
      <c r="T730" s="0" t="n"/>
      <c r="U730" s="0" t="n"/>
      <c r="V730" s="0" t="n"/>
      <c r="W730" s="0" t="n"/>
      <c r="X730" s="42" t="n"/>
      <c r="Y730" s="42" t="n"/>
      <c r="Z730" s="42" t="n"/>
    </row>
    <row r="731" ht="23" customFormat="1" customHeight="1" s="204">
      <c r="A731" s="255">
        <f>IF(B731="","",COUNTA($B$5:B731))</f>
        <v/>
      </c>
      <c r="B731" s="294" t="n"/>
      <c r="C731" s="247" t="n"/>
      <c r="D731" s="248" t="n"/>
      <c r="E731" s="295" t="n"/>
      <c r="F731" s="296" t="n"/>
      <c r="G731" s="296" t="n"/>
      <c r="H731" s="297">
        <f>IFERROR(VLOOKUP($C731,$C$5:$H$18,6,0)+SUMIF($C$19:$C731,$C731,$F$19:$F731)-SUMIF($C$19:$C731,$C731,$G$19:$G731),"")</f>
        <v/>
      </c>
      <c r="I731" s="296" t="n"/>
      <c r="J731" s="252" t="n"/>
      <c r="K731" s="252" t="n"/>
      <c r="L731" s="298" t="n"/>
      <c r="M731" s="254">
        <f>IF($B731="","",--TEXT($B731,"yyyymm"))</f>
        <v/>
      </c>
      <c r="N731" s="0" t="n"/>
      <c r="O731" s="0" t="n"/>
      <c r="P731" s="0" t="n"/>
      <c r="Q731" s="0" t="n"/>
      <c r="R731" s="0" t="n"/>
      <c r="S731" s="0" t="n"/>
      <c r="T731" s="0" t="n"/>
      <c r="U731" s="0" t="n"/>
      <c r="V731" s="0" t="n"/>
      <c r="W731" s="0" t="n"/>
      <c r="X731" s="42" t="n"/>
      <c r="Y731" s="42" t="n"/>
      <c r="Z731" s="42" t="n"/>
    </row>
    <row r="732" ht="23" customFormat="1" customHeight="1" s="204">
      <c r="A732" s="255">
        <f>IF(B732="","",COUNTA($B$5:B732))</f>
        <v/>
      </c>
      <c r="B732" s="294" t="n"/>
      <c r="C732" s="247" t="n"/>
      <c r="D732" s="248" t="n"/>
      <c r="E732" s="295" t="n"/>
      <c r="F732" s="296" t="n"/>
      <c r="G732" s="296" t="n"/>
      <c r="H732" s="297">
        <f>IFERROR(VLOOKUP($C732,$C$5:$H$18,6,0)+SUMIF($C$19:$C732,$C732,$F$19:$F732)-SUMIF($C$19:$C732,$C732,$G$19:$G732),"")</f>
        <v/>
      </c>
      <c r="I732" s="296" t="n"/>
      <c r="J732" s="252" t="n"/>
      <c r="K732" s="252" t="n"/>
      <c r="L732" s="298" t="n"/>
      <c r="M732" s="254">
        <f>IF($B732="","",--TEXT($B732,"yyyymm"))</f>
        <v/>
      </c>
      <c r="N732" s="0" t="n"/>
      <c r="O732" s="0" t="n"/>
      <c r="P732" s="0" t="n"/>
      <c r="Q732" s="0" t="n"/>
      <c r="R732" s="0" t="n"/>
      <c r="S732" s="0" t="n"/>
      <c r="T732" s="0" t="n"/>
      <c r="U732" s="0" t="n"/>
      <c r="V732" s="0" t="n"/>
      <c r="W732" s="0" t="n"/>
      <c r="X732" s="42" t="n"/>
      <c r="Y732" s="42" t="n"/>
      <c r="Z732" s="42" t="n"/>
    </row>
    <row r="733" ht="23" customFormat="1" customHeight="1" s="204">
      <c r="A733" s="255">
        <f>IF(B733="","",COUNTA($B$5:B733))</f>
        <v/>
      </c>
      <c r="B733" s="294" t="n"/>
      <c r="C733" s="247" t="n"/>
      <c r="D733" s="248" t="n"/>
      <c r="E733" s="295" t="n"/>
      <c r="F733" s="296" t="n"/>
      <c r="G733" s="296" t="n"/>
      <c r="H733" s="297">
        <f>IFERROR(VLOOKUP($C733,$C$5:$H$18,6,0)+SUMIF($C$19:$C733,$C733,$F$19:$F733)-SUMIF($C$19:$C733,$C733,$G$19:$G733),"")</f>
        <v/>
      </c>
      <c r="I733" s="296" t="n"/>
      <c r="J733" s="252" t="n"/>
      <c r="K733" s="252" t="n"/>
      <c r="L733" s="298" t="n"/>
      <c r="M733" s="254">
        <f>IF($B733="","",--TEXT($B733,"yyyymm"))</f>
        <v/>
      </c>
      <c r="N733" s="0" t="n"/>
      <c r="O733" s="0" t="n"/>
      <c r="P733" s="0" t="n"/>
      <c r="Q733" s="0" t="n"/>
      <c r="R733" s="0" t="n"/>
      <c r="S733" s="0" t="n"/>
      <c r="T733" s="0" t="n"/>
      <c r="U733" s="0" t="n"/>
      <c r="V733" s="0" t="n"/>
      <c r="W733" s="0" t="n"/>
      <c r="X733" s="42" t="n"/>
      <c r="Y733" s="42" t="n"/>
      <c r="Z733" s="42" t="n"/>
    </row>
    <row r="734" ht="23" customFormat="1" customHeight="1" s="204">
      <c r="A734" s="255">
        <f>IF(B734="","",COUNTA($B$5:B734))</f>
        <v/>
      </c>
      <c r="B734" s="294" t="n"/>
      <c r="C734" s="247" t="n"/>
      <c r="D734" s="248" t="n"/>
      <c r="E734" s="295" t="n"/>
      <c r="F734" s="296" t="n"/>
      <c r="G734" s="296" t="n"/>
      <c r="H734" s="297">
        <f>IFERROR(VLOOKUP($C734,$C$5:$H$18,6,0)+SUMIF($C$19:$C734,$C734,$F$19:$F734)-SUMIF($C$19:$C734,$C734,$G$19:$G734),"")</f>
        <v/>
      </c>
      <c r="I734" s="296" t="n"/>
      <c r="J734" s="252" t="n"/>
      <c r="K734" s="252" t="n"/>
      <c r="L734" s="298" t="n"/>
      <c r="M734" s="254">
        <f>IF($B734="","",--TEXT($B734,"yyyymm"))</f>
        <v/>
      </c>
      <c r="N734" s="0" t="n"/>
      <c r="O734" s="0" t="n"/>
      <c r="P734" s="0" t="n"/>
      <c r="Q734" s="0" t="n"/>
      <c r="R734" s="0" t="n"/>
      <c r="S734" s="0" t="n"/>
      <c r="T734" s="0" t="n"/>
      <c r="U734" s="0" t="n"/>
      <c r="V734" s="0" t="n"/>
      <c r="W734" s="0" t="n"/>
      <c r="X734" s="42" t="n"/>
      <c r="Y734" s="42" t="n"/>
      <c r="Z734" s="42" t="n"/>
    </row>
    <row r="735" ht="23" customFormat="1" customHeight="1" s="204">
      <c r="A735" s="255">
        <f>IF(B735="","",COUNTA($B$5:B735))</f>
        <v/>
      </c>
      <c r="B735" s="294" t="n"/>
      <c r="C735" s="247" t="n"/>
      <c r="D735" s="248" t="n"/>
      <c r="E735" s="295" t="n"/>
      <c r="F735" s="296" t="n"/>
      <c r="G735" s="296" t="n"/>
      <c r="H735" s="297">
        <f>IFERROR(VLOOKUP($C735,$C$5:$H$18,6,0)+SUMIF($C$19:$C735,$C735,$F$19:$F735)-SUMIF($C$19:$C735,$C735,$G$19:$G735),"")</f>
        <v/>
      </c>
      <c r="I735" s="296" t="n"/>
      <c r="J735" s="252" t="n"/>
      <c r="K735" s="252" t="n"/>
      <c r="L735" s="298" t="n"/>
      <c r="M735" s="254">
        <f>IF($B735="","",--TEXT($B735,"yyyymm"))</f>
        <v/>
      </c>
      <c r="N735" s="0" t="n"/>
      <c r="O735" s="0" t="n"/>
      <c r="P735" s="0" t="n"/>
      <c r="Q735" s="0" t="n"/>
      <c r="R735" s="0" t="n"/>
      <c r="S735" s="0" t="n"/>
      <c r="T735" s="0" t="n"/>
      <c r="U735" s="0" t="n"/>
      <c r="V735" s="0" t="n"/>
      <c r="W735" s="0" t="n"/>
      <c r="X735" s="42" t="n"/>
      <c r="Y735" s="42" t="n"/>
      <c r="Z735" s="42" t="n"/>
    </row>
    <row r="736" ht="23" customFormat="1" customHeight="1" s="204">
      <c r="A736" s="255">
        <f>IF(B736="","",COUNTA($B$5:B736))</f>
        <v/>
      </c>
      <c r="B736" s="294" t="n"/>
      <c r="C736" s="247" t="n"/>
      <c r="D736" s="248" t="n"/>
      <c r="E736" s="295" t="n"/>
      <c r="F736" s="296" t="n"/>
      <c r="G736" s="296" t="n"/>
      <c r="H736" s="297">
        <f>IFERROR(VLOOKUP($C736,$C$5:$H$18,6,0)+SUMIF($C$19:$C736,$C736,$F$19:$F736)-SUMIF($C$19:$C736,$C736,$G$19:$G736),"")</f>
        <v/>
      </c>
      <c r="I736" s="296" t="n"/>
      <c r="J736" s="252" t="n"/>
      <c r="K736" s="252" t="n"/>
      <c r="L736" s="298" t="n"/>
      <c r="M736" s="254">
        <f>IF($B736="","",--TEXT($B736,"yyyymm"))</f>
        <v/>
      </c>
      <c r="N736" s="0" t="n"/>
      <c r="O736" s="0" t="n"/>
      <c r="P736" s="0" t="n"/>
      <c r="Q736" s="0" t="n"/>
      <c r="R736" s="0" t="n"/>
      <c r="S736" s="0" t="n"/>
      <c r="T736" s="0" t="n"/>
      <c r="U736" s="0" t="n"/>
      <c r="V736" s="0" t="n"/>
      <c r="W736" s="0" t="n"/>
      <c r="X736" s="42" t="n"/>
      <c r="Y736" s="42" t="n"/>
      <c r="Z736" s="42" t="n"/>
    </row>
    <row r="737" ht="23" customFormat="1" customHeight="1" s="204">
      <c r="A737" s="255">
        <f>IF(B737="","",COUNTA($B$5:B737))</f>
        <v/>
      </c>
      <c r="B737" s="294" t="n"/>
      <c r="C737" s="247" t="n"/>
      <c r="D737" s="248" t="n"/>
      <c r="E737" s="295" t="n"/>
      <c r="F737" s="296" t="n"/>
      <c r="G737" s="296" t="n"/>
      <c r="H737" s="297">
        <f>IFERROR(VLOOKUP($C737,$C$5:$H$18,6,0)+SUMIF($C$19:$C737,$C737,$F$19:$F737)-SUMIF($C$19:$C737,$C737,$G$19:$G737),"")</f>
        <v/>
      </c>
      <c r="I737" s="296" t="n"/>
      <c r="J737" s="252" t="n"/>
      <c r="K737" s="252" t="n"/>
      <c r="L737" s="298" t="n"/>
      <c r="M737" s="254">
        <f>IF($B737="","",--TEXT($B737,"yyyymm"))</f>
        <v/>
      </c>
      <c r="N737" s="0" t="n"/>
      <c r="O737" s="0" t="n"/>
      <c r="P737" s="0" t="n"/>
      <c r="Q737" s="0" t="n"/>
      <c r="R737" s="0" t="n"/>
      <c r="S737" s="0" t="n"/>
      <c r="T737" s="0" t="n"/>
      <c r="U737" s="0" t="n"/>
      <c r="V737" s="0" t="n"/>
      <c r="W737" s="0" t="n"/>
      <c r="X737" s="42" t="n"/>
      <c r="Y737" s="42" t="n"/>
      <c r="Z737" s="42" t="n"/>
    </row>
    <row r="738" ht="23" customFormat="1" customHeight="1" s="204">
      <c r="A738" s="255">
        <f>IF(B738="","",COUNTA($B$5:B738))</f>
        <v/>
      </c>
      <c r="B738" s="294" t="n"/>
      <c r="C738" s="247" t="n"/>
      <c r="D738" s="248" t="n"/>
      <c r="E738" s="295" t="n"/>
      <c r="F738" s="296" t="n"/>
      <c r="G738" s="296" t="n"/>
      <c r="H738" s="297">
        <f>IFERROR(VLOOKUP($C738,$C$5:$H$18,6,0)+SUMIF($C$19:$C738,$C738,$F$19:$F738)-SUMIF($C$19:$C738,$C738,$G$19:$G738),"")</f>
        <v/>
      </c>
      <c r="I738" s="296" t="n"/>
      <c r="J738" s="252" t="n"/>
      <c r="K738" s="252" t="n"/>
      <c r="L738" s="298" t="n"/>
      <c r="M738" s="254">
        <f>IF($B738="","",--TEXT($B738,"yyyymm"))</f>
        <v/>
      </c>
      <c r="N738" s="0" t="n"/>
      <c r="O738" s="0" t="n"/>
      <c r="P738" s="0" t="n"/>
      <c r="Q738" s="0" t="n"/>
      <c r="R738" s="0" t="n"/>
      <c r="S738" s="0" t="n"/>
      <c r="T738" s="0" t="n"/>
      <c r="U738" s="0" t="n"/>
      <c r="V738" s="0" t="n"/>
      <c r="W738" s="0" t="n"/>
      <c r="X738" s="42" t="n"/>
      <c r="Y738" s="42" t="n"/>
      <c r="Z738" s="42" t="n"/>
    </row>
    <row r="739" ht="23" customFormat="1" customHeight="1" s="204">
      <c r="A739" s="255">
        <f>IF(B739="","",COUNTA($B$5:B739))</f>
        <v/>
      </c>
      <c r="B739" s="294" t="n"/>
      <c r="C739" s="247" t="n"/>
      <c r="D739" s="248" t="n"/>
      <c r="E739" s="295" t="n"/>
      <c r="F739" s="296" t="n"/>
      <c r="G739" s="296" t="n"/>
      <c r="H739" s="297">
        <f>IFERROR(VLOOKUP($C739,$C$5:$H$18,6,0)+SUMIF($C$19:$C739,$C739,$F$19:$F739)-SUMIF($C$19:$C739,$C739,$G$19:$G739),"")</f>
        <v/>
      </c>
      <c r="I739" s="296" t="n"/>
      <c r="J739" s="252" t="n"/>
      <c r="K739" s="252" t="n"/>
      <c r="L739" s="298" t="n"/>
      <c r="M739" s="254">
        <f>IF($B739="","",--TEXT($B739,"yyyymm"))</f>
        <v/>
      </c>
      <c r="N739" s="0" t="n"/>
      <c r="O739" s="0" t="n"/>
      <c r="P739" s="0" t="n"/>
      <c r="Q739" s="0" t="n"/>
      <c r="R739" s="0" t="n"/>
      <c r="S739" s="0" t="n"/>
      <c r="T739" s="0" t="n"/>
      <c r="U739" s="0" t="n"/>
      <c r="V739" s="0" t="n"/>
      <c r="W739" s="0" t="n"/>
      <c r="X739" s="42" t="n"/>
      <c r="Y739" s="42" t="n"/>
      <c r="Z739" s="42" t="n"/>
    </row>
    <row r="740" ht="23" customFormat="1" customHeight="1" s="204">
      <c r="A740" s="255">
        <f>IF(B740="","",COUNTA($B$5:B740))</f>
        <v/>
      </c>
      <c r="B740" s="294" t="n"/>
      <c r="C740" s="247" t="n"/>
      <c r="D740" s="248" t="n"/>
      <c r="E740" s="295" t="n"/>
      <c r="F740" s="296" t="n"/>
      <c r="G740" s="296" t="n"/>
      <c r="H740" s="297">
        <f>IFERROR(VLOOKUP($C740,$C$5:$H$18,6,0)+SUMIF($C$19:$C740,$C740,$F$19:$F740)-SUMIF($C$19:$C740,$C740,$G$19:$G740),"")</f>
        <v/>
      </c>
      <c r="I740" s="296" t="n"/>
      <c r="J740" s="252" t="n"/>
      <c r="K740" s="252" t="n"/>
      <c r="L740" s="298" t="n"/>
      <c r="M740" s="254">
        <f>IF($B740="","",--TEXT($B740,"yyyymm"))</f>
        <v/>
      </c>
      <c r="N740" s="0" t="n"/>
      <c r="O740" s="0" t="n"/>
      <c r="P740" s="0" t="n"/>
      <c r="Q740" s="0" t="n"/>
      <c r="R740" s="0" t="n"/>
      <c r="S740" s="0" t="n"/>
      <c r="T740" s="0" t="n"/>
      <c r="U740" s="0" t="n"/>
      <c r="V740" s="0" t="n"/>
      <c r="W740" s="0" t="n"/>
      <c r="X740" s="42" t="n"/>
      <c r="Y740" s="42" t="n"/>
      <c r="Z740" s="42" t="n"/>
    </row>
    <row r="741" ht="23" customFormat="1" customHeight="1" s="204">
      <c r="A741" s="255">
        <f>IF(B741="","",COUNTA($B$5:B741))</f>
        <v/>
      </c>
      <c r="B741" s="294" t="n"/>
      <c r="C741" s="247" t="n"/>
      <c r="D741" s="248" t="n"/>
      <c r="E741" s="295" t="n"/>
      <c r="F741" s="296" t="n"/>
      <c r="G741" s="296" t="n"/>
      <c r="H741" s="297">
        <f>IFERROR(VLOOKUP($C741,$C$5:$H$18,6,0)+SUMIF($C$19:$C741,$C741,$F$19:$F741)-SUMIF($C$19:$C741,$C741,$G$19:$G741),"")</f>
        <v/>
      </c>
      <c r="I741" s="296" t="n"/>
      <c r="J741" s="252" t="n"/>
      <c r="K741" s="252" t="n"/>
      <c r="L741" s="298" t="n"/>
      <c r="M741" s="254">
        <f>IF($B741="","",--TEXT($B741,"yyyymm"))</f>
        <v/>
      </c>
      <c r="N741" s="0" t="n"/>
      <c r="O741" s="0" t="n"/>
      <c r="P741" s="0" t="n"/>
      <c r="Q741" s="0" t="n"/>
      <c r="R741" s="0" t="n"/>
      <c r="S741" s="0" t="n"/>
      <c r="T741" s="0" t="n"/>
      <c r="U741" s="0" t="n"/>
      <c r="V741" s="0" t="n"/>
      <c r="W741" s="0" t="n"/>
      <c r="X741" s="42" t="n"/>
      <c r="Y741" s="42" t="n"/>
      <c r="Z741" s="42" t="n"/>
    </row>
    <row r="742" ht="23" customFormat="1" customHeight="1" s="204">
      <c r="A742" s="255">
        <f>IF(B742="","",COUNTA($B$5:B742))</f>
        <v/>
      </c>
      <c r="B742" s="294" t="n"/>
      <c r="C742" s="247" t="n"/>
      <c r="D742" s="248" t="n"/>
      <c r="E742" s="295" t="n"/>
      <c r="F742" s="296" t="n"/>
      <c r="G742" s="296" t="n"/>
      <c r="H742" s="297">
        <f>IFERROR(VLOOKUP($C742,$C$5:$H$18,6,0)+SUMIF($C$19:$C742,$C742,$F$19:$F742)-SUMIF($C$19:$C742,$C742,$G$19:$G742),"")</f>
        <v/>
      </c>
      <c r="I742" s="296" t="n"/>
      <c r="J742" s="252" t="n"/>
      <c r="K742" s="252" t="n"/>
      <c r="L742" s="298" t="n"/>
      <c r="M742" s="254">
        <f>IF($B742="","",--TEXT($B742,"yyyymm"))</f>
        <v/>
      </c>
      <c r="N742" s="0" t="n"/>
      <c r="O742" s="0" t="n"/>
      <c r="P742" s="0" t="n"/>
      <c r="Q742" s="0" t="n"/>
      <c r="R742" s="0" t="n"/>
      <c r="S742" s="0" t="n"/>
      <c r="T742" s="0" t="n"/>
      <c r="U742" s="0" t="n"/>
      <c r="V742" s="0" t="n"/>
      <c r="W742" s="0" t="n"/>
      <c r="X742" s="42" t="n"/>
      <c r="Y742" s="42" t="n"/>
      <c r="Z742" s="42" t="n"/>
    </row>
    <row r="743" ht="23" customFormat="1" customHeight="1" s="204">
      <c r="A743" s="255">
        <f>IF(B743="","",COUNTA($B$5:B743))</f>
        <v/>
      </c>
      <c r="B743" s="294" t="n"/>
      <c r="C743" s="247" t="n"/>
      <c r="D743" s="248" t="n"/>
      <c r="E743" s="295" t="n"/>
      <c r="F743" s="296" t="n"/>
      <c r="G743" s="296" t="n"/>
      <c r="H743" s="297">
        <f>IFERROR(VLOOKUP($C743,$C$5:$H$18,6,0)+SUMIF($C$19:$C743,$C743,$F$19:$F743)-SUMIF($C$19:$C743,$C743,$G$19:$G743),"")</f>
        <v/>
      </c>
      <c r="I743" s="296" t="n"/>
      <c r="J743" s="252" t="n"/>
      <c r="K743" s="252" t="n"/>
      <c r="L743" s="298" t="n"/>
      <c r="M743" s="254">
        <f>IF($B743="","",--TEXT($B743,"yyyymm"))</f>
        <v/>
      </c>
      <c r="N743" s="0" t="n"/>
      <c r="O743" s="0" t="n"/>
      <c r="P743" s="0" t="n"/>
      <c r="Q743" s="0" t="n"/>
      <c r="R743" s="0" t="n"/>
      <c r="S743" s="0" t="n"/>
      <c r="T743" s="0" t="n"/>
      <c r="U743" s="0" t="n"/>
      <c r="V743" s="0" t="n"/>
      <c r="W743" s="0" t="n"/>
      <c r="X743" s="42" t="n"/>
      <c r="Y743" s="42" t="n"/>
      <c r="Z743" s="42" t="n"/>
    </row>
    <row r="744" ht="23" customFormat="1" customHeight="1" s="204">
      <c r="A744" s="255">
        <f>IF(B744="","",COUNTA($B$5:B744))</f>
        <v/>
      </c>
      <c r="B744" s="294" t="n"/>
      <c r="C744" s="247" t="n"/>
      <c r="D744" s="248" t="n"/>
      <c r="E744" s="295" t="n"/>
      <c r="F744" s="296" t="n"/>
      <c r="G744" s="296" t="n"/>
      <c r="H744" s="297">
        <f>IFERROR(VLOOKUP($C744,$C$5:$H$18,6,0)+SUMIF($C$19:$C744,$C744,$F$19:$F744)-SUMIF($C$19:$C744,$C744,$G$19:$G744),"")</f>
        <v/>
      </c>
      <c r="I744" s="296" t="n"/>
      <c r="J744" s="252" t="n"/>
      <c r="K744" s="252" t="n"/>
      <c r="L744" s="298" t="n"/>
      <c r="M744" s="254">
        <f>IF($B744="","",--TEXT($B744,"yyyymm"))</f>
        <v/>
      </c>
      <c r="N744" s="0" t="n"/>
      <c r="O744" s="0" t="n"/>
      <c r="P744" s="0" t="n"/>
      <c r="Q744" s="0" t="n"/>
      <c r="R744" s="0" t="n"/>
      <c r="S744" s="0" t="n"/>
      <c r="T744" s="0" t="n"/>
      <c r="U744" s="0" t="n"/>
      <c r="V744" s="0" t="n"/>
      <c r="W744" s="0" t="n"/>
      <c r="X744" s="42" t="n"/>
      <c r="Y744" s="42" t="n"/>
      <c r="Z744" s="42" t="n"/>
    </row>
    <row r="745" ht="23" customFormat="1" customHeight="1" s="204">
      <c r="A745" s="255">
        <f>IF(B745="","",COUNTA($B$5:B745))</f>
        <v/>
      </c>
      <c r="B745" s="294" t="n"/>
      <c r="C745" s="247" t="n"/>
      <c r="D745" s="248" t="n"/>
      <c r="E745" s="295" t="n"/>
      <c r="F745" s="296" t="n"/>
      <c r="G745" s="296" t="n"/>
      <c r="H745" s="297">
        <f>IFERROR(VLOOKUP($C745,$C$5:$H$18,6,0)+SUMIF($C$19:$C745,$C745,$F$19:$F745)-SUMIF($C$19:$C745,$C745,$G$19:$G745),"")</f>
        <v/>
      </c>
      <c r="I745" s="296" t="n"/>
      <c r="J745" s="252" t="n"/>
      <c r="K745" s="252" t="n"/>
      <c r="L745" s="298" t="n"/>
      <c r="M745" s="254">
        <f>IF($B745="","",--TEXT($B745,"yyyymm"))</f>
        <v/>
      </c>
      <c r="N745" s="0" t="n"/>
      <c r="O745" s="0" t="n"/>
      <c r="P745" s="0" t="n"/>
      <c r="Q745" s="0" t="n"/>
      <c r="R745" s="0" t="n"/>
      <c r="S745" s="0" t="n"/>
      <c r="T745" s="0" t="n"/>
      <c r="U745" s="0" t="n"/>
      <c r="V745" s="0" t="n"/>
      <c r="W745" s="0" t="n"/>
      <c r="X745" s="42" t="n"/>
      <c r="Y745" s="42" t="n"/>
      <c r="Z745" s="42" t="n"/>
    </row>
    <row r="746" ht="23" customFormat="1" customHeight="1" s="204">
      <c r="A746" s="255">
        <f>IF(B746="","",COUNTA($B$5:B746))</f>
        <v/>
      </c>
      <c r="B746" s="294" t="n"/>
      <c r="C746" s="247" t="n"/>
      <c r="D746" s="248" t="n"/>
      <c r="E746" s="295" t="n"/>
      <c r="F746" s="296" t="n"/>
      <c r="G746" s="296" t="n"/>
      <c r="H746" s="297">
        <f>IFERROR(VLOOKUP($C746,$C$5:$H$18,6,0)+SUMIF($C$19:$C746,$C746,$F$19:$F746)-SUMIF($C$19:$C746,$C746,$G$19:$G746),"")</f>
        <v/>
      </c>
      <c r="I746" s="296" t="n"/>
      <c r="J746" s="252" t="n"/>
      <c r="K746" s="252" t="n"/>
      <c r="L746" s="298" t="n"/>
      <c r="M746" s="254">
        <f>IF($B746="","",--TEXT($B746,"yyyymm"))</f>
        <v/>
      </c>
      <c r="N746" s="0" t="n"/>
      <c r="O746" s="0" t="n"/>
      <c r="P746" s="0" t="n"/>
      <c r="Q746" s="0" t="n"/>
      <c r="R746" s="0" t="n"/>
      <c r="S746" s="0" t="n"/>
      <c r="T746" s="0" t="n"/>
      <c r="U746" s="0" t="n"/>
      <c r="V746" s="0" t="n"/>
      <c r="W746" s="0" t="n"/>
      <c r="X746" s="42" t="n"/>
      <c r="Y746" s="42" t="n"/>
      <c r="Z746" s="42" t="n"/>
    </row>
    <row r="747" ht="23" customFormat="1" customHeight="1" s="204">
      <c r="A747" s="255">
        <f>IF(B747="","",COUNTA($B$5:B747))</f>
        <v/>
      </c>
      <c r="B747" s="294" t="n"/>
      <c r="C747" s="247" t="n"/>
      <c r="D747" s="248" t="n"/>
      <c r="E747" s="295" t="n"/>
      <c r="F747" s="296" t="n"/>
      <c r="G747" s="296" t="n"/>
      <c r="H747" s="297">
        <f>IFERROR(VLOOKUP($C747,$C$5:$H$18,6,0)+SUMIF($C$19:$C747,$C747,$F$19:$F747)-SUMIF($C$19:$C747,$C747,$G$19:$G747),"")</f>
        <v/>
      </c>
      <c r="I747" s="296" t="n"/>
      <c r="J747" s="252" t="n"/>
      <c r="K747" s="252" t="n"/>
      <c r="L747" s="298" t="n"/>
      <c r="M747" s="254">
        <f>IF($B747="","",--TEXT($B747,"yyyymm"))</f>
        <v/>
      </c>
      <c r="N747" s="0" t="n"/>
      <c r="O747" s="0" t="n"/>
      <c r="P747" s="0" t="n"/>
      <c r="Q747" s="0" t="n"/>
      <c r="R747" s="0" t="n"/>
      <c r="S747" s="0" t="n"/>
      <c r="T747" s="0" t="n"/>
      <c r="U747" s="0" t="n"/>
      <c r="V747" s="0" t="n"/>
      <c r="W747" s="0" t="n"/>
      <c r="X747" s="42" t="n"/>
      <c r="Y747" s="42" t="n"/>
      <c r="Z747" s="42" t="n"/>
    </row>
    <row r="748" ht="23" customFormat="1" customHeight="1" s="204">
      <c r="A748" s="255">
        <f>IF(B748="","",COUNTA($B$5:B748))</f>
        <v/>
      </c>
      <c r="B748" s="294" t="n"/>
      <c r="C748" s="247" t="n"/>
      <c r="D748" s="248" t="n"/>
      <c r="E748" s="295" t="n"/>
      <c r="F748" s="296" t="n"/>
      <c r="G748" s="296" t="n"/>
      <c r="H748" s="297">
        <f>IFERROR(VLOOKUP($C748,$C$5:$H$18,6,0)+SUMIF($C$19:$C748,$C748,$F$19:$F748)-SUMIF($C$19:$C748,$C748,$G$19:$G748),"")</f>
        <v/>
      </c>
      <c r="I748" s="296" t="n"/>
      <c r="J748" s="252" t="n"/>
      <c r="K748" s="252" t="n"/>
      <c r="L748" s="298" t="n"/>
      <c r="M748" s="254">
        <f>IF($B748="","",--TEXT($B748,"yyyymm"))</f>
        <v/>
      </c>
      <c r="N748" s="0" t="n"/>
      <c r="O748" s="0" t="n"/>
      <c r="P748" s="0" t="n"/>
      <c r="Q748" s="0" t="n"/>
      <c r="R748" s="0" t="n"/>
      <c r="S748" s="0" t="n"/>
      <c r="T748" s="0" t="n"/>
      <c r="U748" s="0" t="n"/>
      <c r="V748" s="0" t="n"/>
      <c r="W748" s="0" t="n"/>
      <c r="X748" s="42" t="n"/>
      <c r="Y748" s="42" t="n"/>
      <c r="Z748" s="42" t="n"/>
    </row>
    <row r="749" ht="23" customFormat="1" customHeight="1" s="204">
      <c r="A749" s="255">
        <f>IF(B749="","",COUNTA($B$5:B749))</f>
        <v/>
      </c>
      <c r="B749" s="294" t="n"/>
      <c r="C749" s="247" t="n"/>
      <c r="D749" s="248" t="n"/>
      <c r="E749" s="295" t="n"/>
      <c r="F749" s="296" t="n"/>
      <c r="G749" s="296" t="n"/>
      <c r="H749" s="297">
        <f>IFERROR(VLOOKUP($C749,$C$5:$H$18,6,0)+SUMIF($C$19:$C749,$C749,$F$19:$F749)-SUMIF($C$19:$C749,$C749,$G$19:$G749),"")</f>
        <v/>
      </c>
      <c r="I749" s="296" t="n"/>
      <c r="J749" s="252" t="n"/>
      <c r="K749" s="252" t="n"/>
      <c r="L749" s="298" t="n"/>
      <c r="M749" s="254">
        <f>IF($B749="","",--TEXT($B749,"yyyymm"))</f>
        <v/>
      </c>
      <c r="N749" s="0" t="n"/>
      <c r="O749" s="0" t="n"/>
      <c r="P749" s="0" t="n"/>
      <c r="Q749" s="0" t="n"/>
      <c r="R749" s="0" t="n"/>
      <c r="S749" s="0" t="n"/>
      <c r="T749" s="0" t="n"/>
      <c r="U749" s="0" t="n"/>
      <c r="V749" s="0" t="n"/>
      <c r="W749" s="0" t="n"/>
      <c r="X749" s="42" t="n"/>
      <c r="Y749" s="42" t="n"/>
      <c r="Z749" s="42" t="n"/>
    </row>
    <row r="750" ht="23" customFormat="1" customHeight="1" s="204">
      <c r="A750" s="255">
        <f>IF(B750="","",COUNTA($B$5:B750))</f>
        <v/>
      </c>
      <c r="B750" s="294" t="n"/>
      <c r="C750" s="247" t="n"/>
      <c r="D750" s="248" t="n"/>
      <c r="E750" s="295" t="n"/>
      <c r="F750" s="296" t="n"/>
      <c r="G750" s="296" t="n"/>
      <c r="H750" s="297">
        <f>IFERROR(VLOOKUP($C750,$C$5:$H$18,6,0)+SUMIF($C$19:$C750,$C750,$F$19:$F750)-SUMIF($C$19:$C750,$C750,$G$19:$G750),"")</f>
        <v/>
      </c>
      <c r="I750" s="296" t="n"/>
      <c r="J750" s="252" t="n"/>
      <c r="K750" s="252" t="n"/>
      <c r="L750" s="298" t="n"/>
      <c r="M750" s="254">
        <f>IF($B750="","",--TEXT($B750,"yyyymm"))</f>
        <v/>
      </c>
      <c r="N750" s="0" t="n"/>
      <c r="O750" s="0" t="n"/>
      <c r="P750" s="0" t="n"/>
      <c r="Q750" s="0" t="n"/>
      <c r="R750" s="0" t="n"/>
      <c r="S750" s="0" t="n"/>
      <c r="T750" s="0" t="n"/>
      <c r="U750" s="0" t="n"/>
      <c r="V750" s="0" t="n"/>
      <c r="W750" s="0" t="n"/>
      <c r="X750" s="42" t="n"/>
      <c r="Y750" s="42" t="n"/>
      <c r="Z750" s="42" t="n"/>
    </row>
    <row r="751" ht="23" customFormat="1" customHeight="1" s="204">
      <c r="A751" s="255">
        <f>IF(B751="","",COUNTA($B$5:B751))</f>
        <v/>
      </c>
      <c r="B751" s="294" t="n"/>
      <c r="C751" s="247" t="n"/>
      <c r="D751" s="248" t="n"/>
      <c r="E751" s="295" t="n"/>
      <c r="F751" s="296" t="n"/>
      <c r="G751" s="296" t="n"/>
      <c r="H751" s="297">
        <f>IFERROR(VLOOKUP($C751,$C$5:$H$18,6,0)+SUMIF($C$19:$C751,$C751,$F$19:$F751)-SUMIF($C$19:$C751,$C751,$G$19:$G751),"")</f>
        <v/>
      </c>
      <c r="I751" s="296" t="n"/>
      <c r="J751" s="252" t="n"/>
      <c r="K751" s="252" t="n"/>
      <c r="L751" s="298" t="n"/>
      <c r="M751" s="254">
        <f>IF($B751="","",--TEXT($B751,"yyyymm"))</f>
        <v/>
      </c>
      <c r="N751" s="0" t="n"/>
      <c r="O751" s="0" t="n"/>
      <c r="P751" s="0" t="n"/>
      <c r="Q751" s="0" t="n"/>
      <c r="R751" s="0" t="n"/>
      <c r="S751" s="0" t="n"/>
      <c r="T751" s="0" t="n"/>
      <c r="U751" s="0" t="n"/>
      <c r="V751" s="0" t="n"/>
      <c r="W751" s="0" t="n"/>
      <c r="X751" s="42" t="n"/>
      <c r="Y751" s="42" t="n"/>
      <c r="Z751" s="42" t="n"/>
    </row>
    <row r="752" ht="23" customFormat="1" customHeight="1" s="204">
      <c r="A752" s="255">
        <f>IF(B752="","",COUNTA($B$5:B752))</f>
        <v/>
      </c>
      <c r="B752" s="294" t="n"/>
      <c r="C752" s="247" t="n"/>
      <c r="D752" s="248" t="n"/>
      <c r="E752" s="295" t="n"/>
      <c r="F752" s="296" t="n"/>
      <c r="G752" s="296" t="n"/>
      <c r="H752" s="297">
        <f>IFERROR(VLOOKUP($C752,$C$5:$H$18,6,0)+SUMIF($C$19:$C752,$C752,$F$19:$F752)-SUMIF($C$19:$C752,$C752,$G$19:$G752),"")</f>
        <v/>
      </c>
      <c r="I752" s="296" t="n"/>
      <c r="J752" s="252" t="n"/>
      <c r="K752" s="252" t="n"/>
      <c r="L752" s="298" t="n"/>
      <c r="M752" s="254">
        <f>IF($B752="","",--TEXT($B752,"yyyymm"))</f>
        <v/>
      </c>
      <c r="N752" s="0" t="n"/>
      <c r="O752" s="0" t="n"/>
      <c r="P752" s="0" t="n"/>
      <c r="Q752" s="0" t="n"/>
      <c r="R752" s="0" t="n"/>
      <c r="S752" s="0" t="n"/>
      <c r="T752" s="0" t="n"/>
      <c r="U752" s="0" t="n"/>
      <c r="V752" s="0" t="n"/>
      <c r="W752" s="0" t="n"/>
      <c r="X752" s="42" t="n"/>
      <c r="Y752" s="42" t="n"/>
      <c r="Z752" s="42" t="n"/>
    </row>
    <row r="753" ht="23" customFormat="1" customHeight="1" s="204">
      <c r="A753" s="255">
        <f>IF(B753="","",COUNTA($B$5:B753))</f>
        <v/>
      </c>
      <c r="B753" s="294" t="n"/>
      <c r="C753" s="247" t="n"/>
      <c r="D753" s="248" t="n"/>
      <c r="E753" s="295" t="n"/>
      <c r="F753" s="296" t="n"/>
      <c r="G753" s="296" t="n"/>
      <c r="H753" s="297">
        <f>IFERROR(VLOOKUP($C753,$C$5:$H$18,6,0)+SUMIF($C$19:$C753,$C753,$F$19:$F753)-SUMIF($C$19:$C753,$C753,$G$19:$G753),"")</f>
        <v/>
      </c>
      <c r="I753" s="296" t="n"/>
      <c r="J753" s="252" t="n"/>
      <c r="K753" s="252" t="n"/>
      <c r="L753" s="298" t="n"/>
      <c r="M753" s="254">
        <f>IF($B753="","",--TEXT($B753,"yyyymm"))</f>
        <v/>
      </c>
      <c r="N753" s="0" t="n"/>
      <c r="O753" s="0" t="n"/>
      <c r="P753" s="0" t="n"/>
      <c r="Q753" s="0" t="n"/>
      <c r="R753" s="0" t="n"/>
      <c r="S753" s="0" t="n"/>
      <c r="T753" s="0" t="n"/>
      <c r="U753" s="0" t="n"/>
      <c r="V753" s="0" t="n"/>
      <c r="W753" s="0" t="n"/>
      <c r="X753" s="42" t="n"/>
      <c r="Y753" s="42" t="n"/>
      <c r="Z753" s="42" t="n"/>
    </row>
    <row r="754" ht="23" customFormat="1" customHeight="1" s="204">
      <c r="A754" s="255">
        <f>IF(B754="","",COUNTA($B$5:B754))</f>
        <v/>
      </c>
      <c r="B754" s="294" t="n"/>
      <c r="C754" s="247" t="n"/>
      <c r="D754" s="248" t="n"/>
      <c r="E754" s="295" t="n"/>
      <c r="F754" s="296" t="n"/>
      <c r="G754" s="296" t="n"/>
      <c r="H754" s="297">
        <f>IFERROR(VLOOKUP($C754,$C$5:$H$18,6,0)+SUMIF($C$19:$C754,$C754,$F$19:$F754)-SUMIF($C$19:$C754,$C754,$G$19:$G754),"")</f>
        <v/>
      </c>
      <c r="I754" s="296" t="n"/>
      <c r="J754" s="252" t="n"/>
      <c r="K754" s="252" t="n"/>
      <c r="L754" s="298" t="n"/>
      <c r="M754" s="254">
        <f>IF($B754="","",--TEXT($B754,"yyyymm"))</f>
        <v/>
      </c>
      <c r="N754" s="0" t="n"/>
      <c r="O754" s="0" t="n"/>
      <c r="P754" s="0" t="n"/>
      <c r="Q754" s="0" t="n"/>
      <c r="R754" s="0" t="n"/>
      <c r="S754" s="0" t="n"/>
      <c r="T754" s="0" t="n"/>
      <c r="U754" s="0" t="n"/>
      <c r="V754" s="0" t="n"/>
      <c r="W754" s="0" t="n"/>
      <c r="X754" s="42" t="n"/>
      <c r="Y754" s="42" t="n"/>
      <c r="Z754" s="42" t="n"/>
    </row>
    <row r="755" ht="23" customFormat="1" customHeight="1" s="204">
      <c r="A755" s="255">
        <f>IF(B755="","",COUNTA($B$5:B755))</f>
        <v/>
      </c>
      <c r="B755" s="294" t="n"/>
      <c r="C755" s="247" t="n"/>
      <c r="D755" s="248" t="n"/>
      <c r="E755" s="295" t="n"/>
      <c r="F755" s="296" t="n"/>
      <c r="G755" s="296" t="n"/>
      <c r="H755" s="297">
        <f>IFERROR(VLOOKUP($C755,$C$5:$H$18,6,0)+SUMIF($C$19:$C755,$C755,$F$19:$F755)-SUMIF($C$19:$C755,$C755,$G$19:$G755),"")</f>
        <v/>
      </c>
      <c r="I755" s="296" t="n"/>
      <c r="J755" s="252" t="n"/>
      <c r="K755" s="252" t="n"/>
      <c r="L755" s="298" t="n"/>
      <c r="M755" s="254">
        <f>IF($B755="","",--TEXT($B755,"yyyymm"))</f>
        <v/>
      </c>
      <c r="N755" s="0" t="n"/>
      <c r="O755" s="0" t="n"/>
      <c r="P755" s="0" t="n"/>
      <c r="Q755" s="0" t="n"/>
      <c r="R755" s="0" t="n"/>
      <c r="S755" s="0" t="n"/>
      <c r="T755" s="0" t="n"/>
      <c r="U755" s="0" t="n"/>
      <c r="V755" s="0" t="n"/>
      <c r="W755" s="0" t="n"/>
      <c r="X755" s="42" t="n"/>
      <c r="Y755" s="42" t="n"/>
      <c r="Z755" s="42" t="n"/>
    </row>
    <row r="756" ht="23" customFormat="1" customHeight="1" s="204">
      <c r="A756" s="255">
        <f>IF(B756="","",COUNTA($B$5:B756))</f>
        <v/>
      </c>
      <c r="B756" s="294" t="n"/>
      <c r="C756" s="247" t="n"/>
      <c r="D756" s="248" t="n"/>
      <c r="E756" s="295" t="n"/>
      <c r="F756" s="296" t="n"/>
      <c r="G756" s="296" t="n"/>
      <c r="H756" s="297">
        <f>IFERROR(VLOOKUP($C756,$C$5:$H$18,6,0)+SUMIF($C$19:$C756,$C756,$F$19:$F756)-SUMIF($C$19:$C756,$C756,$G$19:$G756),"")</f>
        <v/>
      </c>
      <c r="I756" s="296" t="n"/>
      <c r="J756" s="252" t="n"/>
      <c r="K756" s="252" t="n"/>
      <c r="L756" s="298" t="n"/>
      <c r="M756" s="254">
        <f>IF($B756="","",--TEXT($B756,"yyyymm"))</f>
        <v/>
      </c>
      <c r="N756" s="0" t="n"/>
      <c r="O756" s="0" t="n"/>
      <c r="P756" s="0" t="n"/>
      <c r="Q756" s="0" t="n"/>
      <c r="R756" s="0" t="n"/>
      <c r="S756" s="0" t="n"/>
      <c r="T756" s="0" t="n"/>
      <c r="U756" s="0" t="n"/>
      <c r="V756" s="0" t="n"/>
      <c r="W756" s="0" t="n"/>
      <c r="X756" s="42" t="n"/>
      <c r="Y756" s="42" t="n"/>
      <c r="Z756" s="42" t="n"/>
    </row>
    <row r="757" ht="23" customFormat="1" customHeight="1" s="204">
      <c r="A757" s="255">
        <f>IF(B757="","",COUNTA($B$5:B757))</f>
        <v/>
      </c>
      <c r="B757" s="294" t="n"/>
      <c r="C757" s="247" t="n"/>
      <c r="D757" s="248" t="n"/>
      <c r="E757" s="295" t="n"/>
      <c r="F757" s="296" t="n"/>
      <c r="G757" s="296" t="n"/>
      <c r="H757" s="297">
        <f>IFERROR(VLOOKUP($C757,$C$5:$H$18,6,0)+SUMIF($C$19:$C757,$C757,$F$19:$F757)-SUMIF($C$19:$C757,$C757,$G$19:$G757),"")</f>
        <v/>
      </c>
      <c r="I757" s="296" t="n"/>
      <c r="J757" s="252" t="n"/>
      <c r="K757" s="252" t="n"/>
      <c r="L757" s="298" t="n"/>
      <c r="M757" s="254">
        <f>IF($B757="","",--TEXT($B757,"yyyymm"))</f>
        <v/>
      </c>
      <c r="N757" s="0" t="n"/>
      <c r="O757" s="0" t="n"/>
      <c r="P757" s="0" t="n"/>
      <c r="Q757" s="0" t="n"/>
      <c r="R757" s="0" t="n"/>
      <c r="S757" s="0" t="n"/>
      <c r="T757" s="0" t="n"/>
      <c r="U757" s="0" t="n"/>
      <c r="V757" s="0" t="n"/>
      <c r="W757" s="0" t="n"/>
      <c r="X757" s="42" t="n"/>
      <c r="Y757" s="42" t="n"/>
      <c r="Z757" s="42" t="n"/>
    </row>
    <row r="758" ht="23" customFormat="1" customHeight="1" s="204">
      <c r="A758" s="255">
        <f>IF(B758="","",COUNTA($B$5:B758))</f>
        <v/>
      </c>
      <c r="B758" s="294" t="n"/>
      <c r="C758" s="247" t="n"/>
      <c r="D758" s="248" t="n"/>
      <c r="E758" s="295" t="n"/>
      <c r="F758" s="296" t="n"/>
      <c r="G758" s="296" t="n"/>
      <c r="H758" s="297">
        <f>IFERROR(VLOOKUP($C758,$C$5:$H$18,6,0)+SUMIF($C$19:$C758,$C758,$F$19:$F758)-SUMIF($C$19:$C758,$C758,$G$19:$G758),"")</f>
        <v/>
      </c>
      <c r="I758" s="296" t="n"/>
      <c r="J758" s="252" t="n"/>
      <c r="K758" s="252" t="n"/>
      <c r="L758" s="298" t="n"/>
      <c r="M758" s="254">
        <f>IF($B758="","",--TEXT($B758,"yyyymm"))</f>
        <v/>
      </c>
      <c r="N758" s="0" t="n"/>
      <c r="O758" s="0" t="n"/>
      <c r="P758" s="0" t="n"/>
      <c r="Q758" s="0" t="n"/>
      <c r="R758" s="0" t="n"/>
      <c r="S758" s="0" t="n"/>
      <c r="T758" s="0" t="n"/>
      <c r="U758" s="0" t="n"/>
      <c r="V758" s="0" t="n"/>
      <c r="W758" s="0" t="n"/>
      <c r="X758" s="42" t="n"/>
      <c r="Y758" s="42" t="n"/>
      <c r="Z758" s="42" t="n"/>
    </row>
    <row r="759" ht="23" customFormat="1" customHeight="1" s="204">
      <c r="A759" s="255">
        <f>IF(B759="","",COUNTA($B$5:B759))</f>
        <v/>
      </c>
      <c r="B759" s="294" t="n"/>
      <c r="C759" s="247" t="n"/>
      <c r="D759" s="248" t="n"/>
      <c r="E759" s="295" t="n"/>
      <c r="F759" s="296" t="n"/>
      <c r="G759" s="296" t="n"/>
      <c r="H759" s="297">
        <f>IFERROR(VLOOKUP($C759,$C$5:$H$18,6,0)+SUMIF($C$19:$C759,$C759,$F$19:$F759)-SUMIF($C$19:$C759,$C759,$G$19:$G759),"")</f>
        <v/>
      </c>
      <c r="I759" s="296" t="n"/>
      <c r="J759" s="252" t="n"/>
      <c r="K759" s="252" t="n"/>
      <c r="L759" s="298" t="n"/>
      <c r="M759" s="254">
        <f>IF($B759="","",--TEXT($B759,"yyyymm"))</f>
        <v/>
      </c>
      <c r="N759" s="0" t="n"/>
      <c r="O759" s="0" t="n"/>
      <c r="P759" s="0" t="n"/>
      <c r="Q759" s="0" t="n"/>
      <c r="R759" s="0" t="n"/>
      <c r="S759" s="0" t="n"/>
      <c r="T759" s="0" t="n"/>
      <c r="U759" s="0" t="n"/>
      <c r="V759" s="0" t="n"/>
      <c r="W759" s="0" t="n"/>
      <c r="X759" s="42" t="n"/>
      <c r="Y759" s="42" t="n"/>
      <c r="Z759" s="42" t="n"/>
    </row>
    <row r="760" ht="23" customFormat="1" customHeight="1" s="204">
      <c r="A760" s="255">
        <f>IF(B760="","",COUNTA($B$5:B760))</f>
        <v/>
      </c>
      <c r="B760" s="294" t="n"/>
      <c r="C760" s="247" t="n"/>
      <c r="D760" s="248" t="n"/>
      <c r="E760" s="295" t="n"/>
      <c r="F760" s="296" t="n"/>
      <c r="G760" s="296" t="n"/>
      <c r="H760" s="297">
        <f>IFERROR(VLOOKUP($C760,$C$5:$H$18,6,0)+SUMIF($C$19:$C760,$C760,$F$19:$F760)-SUMIF($C$19:$C760,$C760,$G$19:$G760),"")</f>
        <v/>
      </c>
      <c r="I760" s="296" t="n"/>
      <c r="J760" s="252" t="n"/>
      <c r="K760" s="252" t="n"/>
      <c r="L760" s="298" t="n"/>
      <c r="M760" s="254">
        <f>IF($B760="","",--TEXT($B760,"yyyymm"))</f>
        <v/>
      </c>
      <c r="N760" s="0" t="n"/>
      <c r="O760" s="0" t="n"/>
      <c r="P760" s="0" t="n"/>
      <c r="Q760" s="0" t="n"/>
      <c r="R760" s="0" t="n"/>
      <c r="S760" s="0" t="n"/>
      <c r="T760" s="0" t="n"/>
      <c r="U760" s="0" t="n"/>
      <c r="V760" s="0" t="n"/>
      <c r="W760" s="0" t="n"/>
      <c r="X760" s="42" t="n"/>
      <c r="Y760" s="42" t="n"/>
      <c r="Z760" s="42" t="n"/>
    </row>
    <row r="761" ht="23" customFormat="1" customHeight="1" s="204">
      <c r="A761" s="255">
        <f>IF(B761="","",COUNTA($B$5:B761))</f>
        <v/>
      </c>
      <c r="B761" s="294" t="n"/>
      <c r="C761" s="247" t="n"/>
      <c r="D761" s="248" t="n"/>
      <c r="E761" s="295" t="n"/>
      <c r="F761" s="296" t="n"/>
      <c r="G761" s="296" t="n"/>
      <c r="H761" s="297">
        <f>IFERROR(VLOOKUP($C761,$C$5:$H$18,6,0)+SUMIF($C$19:$C761,$C761,$F$19:$F761)-SUMIF($C$19:$C761,$C761,$G$19:$G761),"")</f>
        <v/>
      </c>
      <c r="I761" s="296" t="n"/>
      <c r="J761" s="252" t="n"/>
      <c r="K761" s="252" t="n"/>
      <c r="L761" s="298" t="n"/>
      <c r="M761" s="254">
        <f>IF($B761="","",--TEXT($B761,"yyyymm"))</f>
        <v/>
      </c>
      <c r="N761" s="0" t="n"/>
      <c r="O761" s="0" t="n"/>
      <c r="P761" s="0" t="n"/>
      <c r="Q761" s="0" t="n"/>
      <c r="R761" s="0" t="n"/>
      <c r="S761" s="0" t="n"/>
      <c r="T761" s="0" t="n"/>
      <c r="U761" s="0" t="n"/>
      <c r="V761" s="0" t="n"/>
      <c r="W761" s="0" t="n"/>
      <c r="X761" s="42" t="n"/>
      <c r="Y761" s="42" t="n"/>
      <c r="Z761" s="42" t="n"/>
    </row>
    <row r="762" ht="23" customFormat="1" customHeight="1" s="204">
      <c r="A762" s="255">
        <f>IF(B762="","",COUNTA($B$5:B762))</f>
        <v/>
      </c>
      <c r="B762" s="294" t="n"/>
      <c r="C762" s="247" t="n"/>
      <c r="D762" s="248" t="n"/>
      <c r="E762" s="295" t="n"/>
      <c r="F762" s="296" t="n"/>
      <c r="G762" s="296" t="n"/>
      <c r="H762" s="297">
        <f>IFERROR(VLOOKUP($C762,$C$5:$H$18,6,0)+SUMIF($C$19:$C762,$C762,$F$19:$F762)-SUMIF($C$19:$C762,$C762,$G$19:$G762),"")</f>
        <v/>
      </c>
      <c r="I762" s="296" t="n"/>
      <c r="J762" s="252" t="n"/>
      <c r="K762" s="252" t="n"/>
      <c r="L762" s="298" t="n"/>
      <c r="M762" s="254">
        <f>IF($B762="","",--TEXT($B762,"yyyymm"))</f>
        <v/>
      </c>
      <c r="N762" s="0" t="n"/>
      <c r="O762" s="0" t="n"/>
      <c r="P762" s="0" t="n"/>
      <c r="Q762" s="0" t="n"/>
      <c r="R762" s="0" t="n"/>
      <c r="S762" s="0" t="n"/>
      <c r="T762" s="0" t="n"/>
      <c r="U762" s="0" t="n"/>
      <c r="V762" s="0" t="n"/>
      <c r="W762" s="0" t="n"/>
      <c r="X762" s="42" t="n"/>
      <c r="Y762" s="42" t="n"/>
      <c r="Z762" s="42" t="n"/>
    </row>
    <row r="763" ht="23" customFormat="1" customHeight="1" s="204">
      <c r="A763" s="255">
        <f>IF(B763="","",COUNTA($B$5:B763))</f>
        <v/>
      </c>
      <c r="B763" s="294" t="n"/>
      <c r="C763" s="247" t="n"/>
      <c r="D763" s="248" t="n"/>
      <c r="E763" s="295" t="n"/>
      <c r="F763" s="296" t="n"/>
      <c r="G763" s="296" t="n"/>
      <c r="H763" s="297">
        <f>IFERROR(VLOOKUP($C763,$C$5:$H$18,6,0)+SUMIF($C$19:$C763,$C763,$F$19:$F763)-SUMIF($C$19:$C763,$C763,$G$19:$G763),"")</f>
        <v/>
      </c>
      <c r="I763" s="296" t="n"/>
      <c r="J763" s="252" t="n"/>
      <c r="K763" s="252" t="n"/>
      <c r="L763" s="298" t="n"/>
      <c r="M763" s="254">
        <f>IF($B763="","",--TEXT($B763,"yyyymm"))</f>
        <v/>
      </c>
      <c r="N763" s="0" t="n"/>
      <c r="O763" s="0" t="n"/>
      <c r="P763" s="0" t="n"/>
      <c r="Q763" s="0" t="n"/>
      <c r="R763" s="0" t="n"/>
      <c r="S763" s="0" t="n"/>
      <c r="T763" s="0" t="n"/>
      <c r="U763" s="0" t="n"/>
      <c r="V763" s="0" t="n"/>
      <c r="W763" s="0" t="n"/>
      <c r="X763" s="42" t="n"/>
      <c r="Y763" s="42" t="n"/>
      <c r="Z763" s="42" t="n"/>
    </row>
    <row r="764" ht="23" customFormat="1" customHeight="1" s="204">
      <c r="A764" s="255">
        <f>IF(B764="","",COUNTA($B$5:B764))</f>
        <v/>
      </c>
      <c r="B764" s="294" t="n"/>
      <c r="C764" s="247" t="n"/>
      <c r="D764" s="248" t="n"/>
      <c r="E764" s="295" t="n"/>
      <c r="F764" s="296" t="n"/>
      <c r="G764" s="296" t="n"/>
      <c r="H764" s="297">
        <f>IFERROR(VLOOKUP($C764,$C$5:$H$18,6,0)+SUMIF($C$19:$C764,$C764,$F$19:$F764)-SUMIF($C$19:$C764,$C764,$G$19:$G764),"")</f>
        <v/>
      </c>
      <c r="I764" s="296" t="n"/>
      <c r="J764" s="252" t="n"/>
      <c r="K764" s="252" t="n"/>
      <c r="L764" s="298" t="n"/>
      <c r="M764" s="254">
        <f>IF($B764="","",--TEXT($B764,"yyyymm"))</f>
        <v/>
      </c>
      <c r="N764" s="0" t="n"/>
      <c r="O764" s="0" t="n"/>
      <c r="P764" s="0" t="n"/>
      <c r="Q764" s="0" t="n"/>
      <c r="R764" s="0" t="n"/>
      <c r="S764" s="0" t="n"/>
      <c r="T764" s="0" t="n"/>
      <c r="U764" s="0" t="n"/>
      <c r="V764" s="0" t="n"/>
      <c r="W764" s="0" t="n"/>
      <c r="X764" s="42" t="n"/>
      <c r="Y764" s="42" t="n"/>
      <c r="Z764" s="42" t="n"/>
    </row>
    <row r="765" ht="23" customFormat="1" customHeight="1" s="204">
      <c r="A765" s="255">
        <f>IF(B765="","",COUNTA($B$5:B765))</f>
        <v/>
      </c>
      <c r="B765" s="294" t="n"/>
      <c r="C765" s="247" t="n"/>
      <c r="D765" s="248" t="n"/>
      <c r="E765" s="295" t="n"/>
      <c r="F765" s="296" t="n"/>
      <c r="G765" s="296" t="n"/>
      <c r="H765" s="297">
        <f>IFERROR(VLOOKUP($C765,$C$5:$H$18,6,0)+SUMIF($C$19:$C765,$C765,$F$19:$F765)-SUMIF($C$19:$C765,$C765,$G$19:$G765),"")</f>
        <v/>
      </c>
      <c r="I765" s="296" t="n"/>
      <c r="J765" s="252" t="n"/>
      <c r="K765" s="252" t="n"/>
      <c r="L765" s="298" t="n"/>
      <c r="M765" s="254">
        <f>IF($B765="","",--TEXT($B765,"yyyymm"))</f>
        <v/>
      </c>
      <c r="N765" s="0" t="n"/>
      <c r="O765" s="0" t="n"/>
      <c r="P765" s="0" t="n"/>
      <c r="Q765" s="0" t="n"/>
      <c r="R765" s="0" t="n"/>
      <c r="S765" s="0" t="n"/>
      <c r="T765" s="0" t="n"/>
      <c r="U765" s="0" t="n"/>
      <c r="V765" s="0" t="n"/>
      <c r="W765" s="0" t="n"/>
      <c r="X765" s="42" t="n"/>
      <c r="Y765" s="42" t="n"/>
      <c r="Z765" s="42" t="n"/>
    </row>
    <row r="766" ht="23" customFormat="1" customHeight="1" s="204">
      <c r="A766" s="255">
        <f>IF(B766="","",COUNTA($B$5:B766))</f>
        <v/>
      </c>
      <c r="B766" s="294" t="n"/>
      <c r="C766" s="247" t="n"/>
      <c r="D766" s="248" t="n"/>
      <c r="E766" s="295" t="n"/>
      <c r="F766" s="296" t="n"/>
      <c r="G766" s="296" t="n"/>
      <c r="H766" s="297">
        <f>IFERROR(VLOOKUP($C766,$C$5:$H$18,6,0)+SUMIF($C$19:$C766,$C766,$F$19:$F766)-SUMIF($C$19:$C766,$C766,$G$19:$G766),"")</f>
        <v/>
      </c>
      <c r="I766" s="296" t="n"/>
      <c r="J766" s="252" t="n"/>
      <c r="K766" s="252" t="n"/>
      <c r="L766" s="298" t="n"/>
      <c r="M766" s="254">
        <f>IF($B766="","",--TEXT($B766,"yyyymm"))</f>
        <v/>
      </c>
      <c r="N766" s="0" t="n"/>
      <c r="O766" s="0" t="n"/>
      <c r="P766" s="0" t="n"/>
      <c r="Q766" s="0" t="n"/>
      <c r="R766" s="0" t="n"/>
      <c r="S766" s="0" t="n"/>
      <c r="T766" s="0" t="n"/>
      <c r="U766" s="0" t="n"/>
      <c r="V766" s="0" t="n"/>
      <c r="W766" s="0" t="n"/>
      <c r="X766" s="42" t="n"/>
      <c r="Y766" s="42" t="n"/>
      <c r="Z766" s="42" t="n"/>
    </row>
    <row r="767" ht="23" customFormat="1" customHeight="1" s="204">
      <c r="A767" s="255">
        <f>IF(B767="","",COUNTA($B$5:B767))</f>
        <v/>
      </c>
      <c r="B767" s="294" t="n"/>
      <c r="C767" s="247" t="n"/>
      <c r="D767" s="248" t="n"/>
      <c r="E767" s="295" t="n"/>
      <c r="F767" s="296" t="n"/>
      <c r="G767" s="296" t="n"/>
      <c r="H767" s="297">
        <f>IFERROR(VLOOKUP($C767,$C$5:$H$18,6,0)+SUMIF($C$19:$C767,$C767,$F$19:$F767)-SUMIF($C$19:$C767,$C767,$G$19:$G767),"")</f>
        <v/>
      </c>
      <c r="I767" s="296" t="n"/>
      <c r="J767" s="252" t="n"/>
      <c r="K767" s="252" t="n"/>
      <c r="L767" s="298" t="n"/>
      <c r="M767" s="254">
        <f>IF($B767="","",--TEXT($B767,"yyyymm"))</f>
        <v/>
      </c>
      <c r="N767" s="0" t="n"/>
      <c r="O767" s="0" t="n"/>
      <c r="P767" s="0" t="n"/>
      <c r="Q767" s="0" t="n"/>
      <c r="R767" s="0" t="n"/>
      <c r="S767" s="0" t="n"/>
      <c r="T767" s="0" t="n"/>
      <c r="U767" s="0" t="n"/>
      <c r="V767" s="0" t="n"/>
      <c r="W767" s="0" t="n"/>
      <c r="X767" s="42" t="n"/>
      <c r="Y767" s="42" t="n"/>
      <c r="Z767" s="42" t="n"/>
    </row>
    <row r="768" ht="23" customFormat="1" customHeight="1" s="204">
      <c r="A768" s="255">
        <f>IF(B768="","",COUNTA($B$5:B768))</f>
        <v/>
      </c>
      <c r="B768" s="294" t="n"/>
      <c r="C768" s="247" t="n"/>
      <c r="D768" s="248" t="n"/>
      <c r="E768" s="295" t="n"/>
      <c r="F768" s="296" t="n"/>
      <c r="G768" s="296" t="n"/>
      <c r="H768" s="297">
        <f>IFERROR(VLOOKUP($C768,$C$5:$H$18,6,0)+SUMIF($C$19:$C768,$C768,$F$19:$F768)-SUMIF($C$19:$C768,$C768,$G$19:$G768),"")</f>
        <v/>
      </c>
      <c r="I768" s="296" t="n"/>
      <c r="J768" s="252" t="n"/>
      <c r="K768" s="252" t="n"/>
      <c r="L768" s="298" t="n"/>
      <c r="M768" s="254">
        <f>IF($B768="","",--TEXT($B768,"yyyymm"))</f>
        <v/>
      </c>
      <c r="N768" s="0" t="n"/>
      <c r="O768" s="0" t="n"/>
      <c r="P768" s="0" t="n"/>
      <c r="Q768" s="0" t="n"/>
      <c r="R768" s="0" t="n"/>
      <c r="S768" s="0" t="n"/>
      <c r="T768" s="0" t="n"/>
      <c r="U768" s="0" t="n"/>
      <c r="V768" s="0" t="n"/>
      <c r="W768" s="0" t="n"/>
      <c r="X768" s="42" t="n"/>
      <c r="Y768" s="42" t="n"/>
      <c r="Z768" s="42" t="n"/>
    </row>
    <row r="769" ht="23" customFormat="1" customHeight="1" s="204">
      <c r="A769" s="255">
        <f>IF(B769="","",COUNTA($B$5:B769))</f>
        <v/>
      </c>
      <c r="B769" s="294" t="n"/>
      <c r="C769" s="247" t="n"/>
      <c r="D769" s="248" t="n"/>
      <c r="E769" s="295" t="n"/>
      <c r="F769" s="296" t="n"/>
      <c r="G769" s="296" t="n"/>
      <c r="H769" s="297">
        <f>IFERROR(VLOOKUP($C769,$C$5:$H$18,6,0)+SUMIF($C$19:$C769,$C769,$F$19:$F769)-SUMIF($C$19:$C769,$C769,$G$19:$G769),"")</f>
        <v/>
      </c>
      <c r="I769" s="296" t="n"/>
      <c r="J769" s="252" t="n"/>
      <c r="K769" s="252" t="n"/>
      <c r="L769" s="298" t="n"/>
      <c r="M769" s="254">
        <f>IF($B769="","",--TEXT($B769,"yyyymm"))</f>
        <v/>
      </c>
      <c r="N769" s="0" t="n"/>
      <c r="O769" s="0" t="n"/>
      <c r="P769" s="0" t="n"/>
      <c r="Q769" s="0" t="n"/>
      <c r="R769" s="0" t="n"/>
      <c r="S769" s="0" t="n"/>
      <c r="T769" s="0" t="n"/>
      <c r="U769" s="0" t="n"/>
      <c r="V769" s="0" t="n"/>
      <c r="W769" s="0" t="n"/>
      <c r="X769" s="42" t="n"/>
      <c r="Y769" s="42" t="n"/>
      <c r="Z769" s="42" t="n"/>
    </row>
    <row r="770" ht="23" customFormat="1" customHeight="1" s="204">
      <c r="A770" s="255">
        <f>IF(B770="","",COUNTA($B$5:B770))</f>
        <v/>
      </c>
      <c r="B770" s="294" t="n"/>
      <c r="C770" s="247" t="n"/>
      <c r="D770" s="248" t="n"/>
      <c r="E770" s="295" t="n"/>
      <c r="F770" s="296" t="n"/>
      <c r="G770" s="296" t="n"/>
      <c r="H770" s="297">
        <f>IFERROR(VLOOKUP($C770,$C$5:$H$18,6,0)+SUMIF($C$19:$C770,$C770,$F$19:$F770)-SUMIF($C$19:$C770,$C770,$G$19:$G770),"")</f>
        <v/>
      </c>
      <c r="I770" s="296" t="n"/>
      <c r="J770" s="252" t="n"/>
      <c r="K770" s="252" t="n"/>
      <c r="L770" s="298" t="n"/>
      <c r="M770" s="254">
        <f>IF($B770="","",--TEXT($B770,"yyyymm"))</f>
        <v/>
      </c>
      <c r="N770" s="0" t="n"/>
      <c r="O770" s="0" t="n"/>
      <c r="P770" s="0" t="n"/>
      <c r="Q770" s="0" t="n"/>
      <c r="R770" s="0" t="n"/>
      <c r="S770" s="0" t="n"/>
      <c r="T770" s="0" t="n"/>
      <c r="U770" s="0" t="n"/>
      <c r="V770" s="0" t="n"/>
      <c r="W770" s="0" t="n"/>
      <c r="X770" s="42" t="n"/>
      <c r="Y770" s="42" t="n"/>
      <c r="Z770" s="42" t="n"/>
    </row>
    <row r="771" ht="23" customFormat="1" customHeight="1" s="204">
      <c r="A771" s="255">
        <f>IF(B771="","",COUNTA($B$5:B771))</f>
        <v/>
      </c>
      <c r="B771" s="294" t="n"/>
      <c r="C771" s="247" t="n"/>
      <c r="D771" s="248" t="n"/>
      <c r="E771" s="295" t="n"/>
      <c r="F771" s="296" t="n"/>
      <c r="G771" s="296" t="n"/>
      <c r="H771" s="297">
        <f>IFERROR(VLOOKUP($C771,$C$5:$H$18,6,0)+SUMIF($C$19:$C771,$C771,$F$19:$F771)-SUMIF($C$19:$C771,$C771,$G$19:$G771),"")</f>
        <v/>
      </c>
      <c r="I771" s="296" t="n"/>
      <c r="J771" s="252" t="n"/>
      <c r="K771" s="252" t="n"/>
      <c r="L771" s="298" t="n"/>
      <c r="M771" s="254">
        <f>IF($B771="","",--TEXT($B771,"yyyymm"))</f>
        <v/>
      </c>
      <c r="N771" s="0" t="n"/>
      <c r="O771" s="0" t="n"/>
      <c r="P771" s="0" t="n"/>
      <c r="Q771" s="0" t="n"/>
      <c r="R771" s="0" t="n"/>
      <c r="S771" s="0" t="n"/>
      <c r="T771" s="0" t="n"/>
      <c r="U771" s="0" t="n"/>
      <c r="V771" s="0" t="n"/>
      <c r="W771" s="0" t="n"/>
      <c r="X771" s="42" t="n"/>
      <c r="Y771" s="42" t="n"/>
      <c r="Z771" s="42" t="n"/>
    </row>
    <row r="772" ht="23" customFormat="1" customHeight="1" s="204">
      <c r="A772" s="255">
        <f>IF(B772="","",COUNTA($B$5:B772))</f>
        <v/>
      </c>
      <c r="B772" s="294" t="n"/>
      <c r="C772" s="247" t="n"/>
      <c r="D772" s="248" t="n"/>
      <c r="E772" s="295" t="n"/>
      <c r="F772" s="296" t="n"/>
      <c r="G772" s="296" t="n"/>
      <c r="H772" s="297">
        <f>IFERROR(VLOOKUP($C772,$C$5:$H$18,6,0)+SUMIF($C$19:$C772,$C772,$F$19:$F772)-SUMIF($C$19:$C772,$C772,$G$19:$G772),"")</f>
        <v/>
      </c>
      <c r="I772" s="296" t="n"/>
      <c r="J772" s="252" t="n"/>
      <c r="K772" s="252" t="n"/>
      <c r="L772" s="298" t="n"/>
      <c r="M772" s="254">
        <f>IF($B772="","",--TEXT($B772,"yyyymm"))</f>
        <v/>
      </c>
      <c r="N772" s="0" t="n"/>
      <c r="O772" s="0" t="n"/>
      <c r="P772" s="0" t="n"/>
      <c r="Q772" s="0" t="n"/>
      <c r="R772" s="0" t="n"/>
      <c r="S772" s="0" t="n"/>
      <c r="T772" s="0" t="n"/>
      <c r="U772" s="0" t="n"/>
      <c r="V772" s="0" t="n"/>
      <c r="W772" s="0" t="n"/>
      <c r="X772" s="42" t="n"/>
      <c r="Y772" s="42" t="n"/>
      <c r="Z772" s="42" t="n"/>
    </row>
    <row r="773" ht="23" customFormat="1" customHeight="1" s="204">
      <c r="A773" s="255">
        <f>IF(B773="","",COUNTA($B$5:B773))</f>
        <v/>
      </c>
      <c r="B773" s="294" t="n"/>
      <c r="C773" s="247" t="n"/>
      <c r="D773" s="248" t="n"/>
      <c r="E773" s="295" t="n"/>
      <c r="F773" s="296" t="n"/>
      <c r="G773" s="296" t="n"/>
      <c r="H773" s="297">
        <f>IFERROR(VLOOKUP($C773,$C$5:$H$18,6,0)+SUMIF($C$19:$C773,$C773,$F$19:$F773)-SUMIF($C$19:$C773,$C773,$G$19:$G773),"")</f>
        <v/>
      </c>
      <c r="I773" s="296" t="n"/>
      <c r="J773" s="252" t="n"/>
      <c r="K773" s="252" t="n"/>
      <c r="L773" s="298" t="n"/>
      <c r="M773" s="254">
        <f>IF($B773="","",--TEXT($B773,"yyyymm"))</f>
        <v/>
      </c>
      <c r="N773" s="0" t="n"/>
      <c r="O773" s="0" t="n"/>
      <c r="P773" s="0" t="n"/>
      <c r="Q773" s="0" t="n"/>
      <c r="R773" s="0" t="n"/>
      <c r="S773" s="0" t="n"/>
      <c r="T773" s="0" t="n"/>
      <c r="U773" s="0" t="n"/>
      <c r="V773" s="0" t="n"/>
      <c r="W773" s="0" t="n"/>
      <c r="X773" s="42" t="n"/>
      <c r="Y773" s="42" t="n"/>
      <c r="Z773" s="42" t="n"/>
    </row>
    <row r="774" ht="23" customFormat="1" customHeight="1" s="204">
      <c r="A774" s="255">
        <f>IF(B774="","",COUNTA($B$5:B774))</f>
        <v/>
      </c>
      <c r="B774" s="294" t="n"/>
      <c r="C774" s="247" t="n"/>
      <c r="D774" s="248" t="n"/>
      <c r="E774" s="295" t="n"/>
      <c r="F774" s="296" t="n"/>
      <c r="G774" s="296" t="n"/>
      <c r="H774" s="297">
        <f>IFERROR(VLOOKUP($C774,$C$5:$H$18,6,0)+SUMIF($C$19:$C774,$C774,$F$19:$F774)-SUMIF($C$19:$C774,$C774,$G$19:$G774),"")</f>
        <v/>
      </c>
      <c r="I774" s="296" t="n"/>
      <c r="J774" s="252" t="n"/>
      <c r="K774" s="252" t="n"/>
      <c r="L774" s="298" t="n"/>
      <c r="M774" s="254">
        <f>IF($B774="","",--TEXT($B774,"yyyymm"))</f>
        <v/>
      </c>
      <c r="N774" s="0" t="n"/>
      <c r="O774" s="0" t="n"/>
      <c r="P774" s="0" t="n"/>
      <c r="Q774" s="0" t="n"/>
      <c r="R774" s="0" t="n"/>
      <c r="S774" s="0" t="n"/>
      <c r="T774" s="0" t="n"/>
      <c r="U774" s="0" t="n"/>
      <c r="V774" s="0" t="n"/>
      <c r="W774" s="0" t="n"/>
      <c r="X774" s="42" t="n"/>
      <c r="Y774" s="42" t="n"/>
      <c r="Z774" s="42" t="n"/>
    </row>
    <row r="775" ht="23" customFormat="1" customHeight="1" s="204">
      <c r="A775" s="255">
        <f>IF(B775="","",COUNTA($B$5:B775))</f>
        <v/>
      </c>
      <c r="B775" s="294" t="n"/>
      <c r="C775" s="247" t="n"/>
      <c r="D775" s="248" t="n"/>
      <c r="E775" s="295" t="n"/>
      <c r="F775" s="296" t="n"/>
      <c r="G775" s="296" t="n"/>
      <c r="H775" s="297">
        <f>IFERROR(VLOOKUP($C775,$C$5:$H$18,6,0)+SUMIF($C$19:$C775,$C775,$F$19:$F775)-SUMIF($C$19:$C775,$C775,$G$19:$G775),"")</f>
        <v/>
      </c>
      <c r="I775" s="296" t="n"/>
      <c r="J775" s="252" t="n"/>
      <c r="K775" s="252" t="n"/>
      <c r="L775" s="298" t="n"/>
      <c r="M775" s="254">
        <f>IF($B775="","",--TEXT($B775,"yyyymm"))</f>
        <v/>
      </c>
      <c r="N775" s="0" t="n"/>
      <c r="O775" s="0" t="n"/>
      <c r="P775" s="0" t="n"/>
      <c r="Q775" s="0" t="n"/>
      <c r="R775" s="0" t="n"/>
      <c r="S775" s="0" t="n"/>
      <c r="T775" s="0" t="n"/>
      <c r="U775" s="0" t="n"/>
      <c r="V775" s="0" t="n"/>
      <c r="W775" s="0" t="n"/>
      <c r="X775" s="42" t="n"/>
      <c r="Y775" s="42" t="n"/>
      <c r="Z775" s="42" t="n"/>
    </row>
    <row r="776" ht="23" customFormat="1" customHeight="1" s="204">
      <c r="A776" s="255">
        <f>IF(B776="","",COUNTA($B$5:B776))</f>
        <v/>
      </c>
      <c r="B776" s="294" t="n"/>
      <c r="C776" s="247" t="n"/>
      <c r="D776" s="248" t="n"/>
      <c r="E776" s="295" t="n"/>
      <c r="F776" s="296" t="n"/>
      <c r="G776" s="296" t="n"/>
      <c r="H776" s="297">
        <f>IFERROR(VLOOKUP($C776,$C$5:$H$18,6,0)+SUMIF($C$19:$C776,$C776,$F$19:$F776)-SUMIF($C$19:$C776,$C776,$G$19:$G776),"")</f>
        <v/>
      </c>
      <c r="I776" s="296" t="n"/>
      <c r="J776" s="252" t="n"/>
      <c r="K776" s="252" t="n"/>
      <c r="L776" s="298" t="n"/>
      <c r="M776" s="254">
        <f>IF($B776="","",--TEXT($B776,"yyyymm"))</f>
        <v/>
      </c>
      <c r="N776" s="0" t="n"/>
      <c r="O776" s="0" t="n"/>
      <c r="P776" s="0" t="n"/>
      <c r="Q776" s="0" t="n"/>
      <c r="R776" s="0" t="n"/>
      <c r="S776" s="0" t="n"/>
      <c r="T776" s="0" t="n"/>
      <c r="U776" s="0" t="n"/>
      <c r="V776" s="0" t="n"/>
      <c r="W776" s="0" t="n"/>
      <c r="X776" s="42" t="n"/>
      <c r="Y776" s="42" t="n"/>
      <c r="Z776" s="42" t="n"/>
    </row>
    <row r="777" ht="23" customFormat="1" customHeight="1" s="204">
      <c r="A777" s="255">
        <f>IF(B777="","",COUNTA($B$5:B777))</f>
        <v/>
      </c>
      <c r="B777" s="294" t="n"/>
      <c r="C777" s="247" t="n"/>
      <c r="D777" s="248" t="n"/>
      <c r="E777" s="295" t="n"/>
      <c r="F777" s="296" t="n"/>
      <c r="G777" s="296" t="n"/>
      <c r="H777" s="297">
        <f>IFERROR(VLOOKUP($C777,$C$5:$H$18,6,0)+SUMIF($C$19:$C777,$C777,$F$19:$F777)-SUMIF($C$19:$C777,$C777,$G$19:$G777),"")</f>
        <v/>
      </c>
      <c r="I777" s="296" t="n"/>
      <c r="J777" s="252" t="n"/>
      <c r="K777" s="252" t="n"/>
      <c r="L777" s="298" t="n"/>
      <c r="M777" s="254">
        <f>IF($B777="","",--TEXT($B777,"yyyymm"))</f>
        <v/>
      </c>
      <c r="N777" s="0" t="n"/>
      <c r="O777" s="0" t="n"/>
      <c r="P777" s="0" t="n"/>
      <c r="Q777" s="0" t="n"/>
      <c r="R777" s="0" t="n"/>
      <c r="S777" s="0" t="n"/>
      <c r="T777" s="0" t="n"/>
      <c r="U777" s="0" t="n"/>
      <c r="V777" s="0" t="n"/>
      <c r="W777" s="0" t="n"/>
      <c r="X777" s="42" t="n"/>
      <c r="Y777" s="42" t="n"/>
      <c r="Z777" s="42" t="n"/>
    </row>
    <row r="778" ht="23" customFormat="1" customHeight="1" s="204">
      <c r="A778" s="255">
        <f>IF(B778="","",COUNTA($B$5:B778))</f>
        <v/>
      </c>
      <c r="B778" s="294" t="n"/>
      <c r="C778" s="247" t="n"/>
      <c r="D778" s="248" t="n"/>
      <c r="E778" s="295" t="n"/>
      <c r="F778" s="296" t="n"/>
      <c r="G778" s="296" t="n"/>
      <c r="H778" s="297">
        <f>IFERROR(VLOOKUP($C778,$C$5:$H$18,6,0)+SUMIF($C$19:$C778,$C778,$F$19:$F778)-SUMIF($C$19:$C778,$C778,$G$19:$G778),"")</f>
        <v/>
      </c>
      <c r="I778" s="296" t="n"/>
      <c r="J778" s="252" t="n"/>
      <c r="K778" s="252" t="n"/>
      <c r="L778" s="298" t="n"/>
      <c r="M778" s="254">
        <f>IF($B778="","",--TEXT($B778,"yyyymm"))</f>
        <v/>
      </c>
      <c r="N778" s="0" t="n"/>
      <c r="O778" s="0" t="n"/>
      <c r="P778" s="0" t="n"/>
      <c r="Q778" s="0" t="n"/>
      <c r="R778" s="0" t="n"/>
      <c r="S778" s="0" t="n"/>
      <c r="T778" s="0" t="n"/>
      <c r="U778" s="0" t="n"/>
      <c r="V778" s="0" t="n"/>
      <c r="W778" s="0" t="n"/>
      <c r="X778" s="42" t="n"/>
      <c r="Y778" s="42" t="n"/>
      <c r="Z778" s="42" t="n"/>
    </row>
    <row r="779" ht="23" customFormat="1" customHeight="1" s="204">
      <c r="A779" s="255">
        <f>IF(B779="","",COUNTA($B$5:B779))</f>
        <v/>
      </c>
      <c r="B779" s="294" t="n"/>
      <c r="C779" s="247" t="n"/>
      <c r="D779" s="248" t="n"/>
      <c r="E779" s="295" t="n"/>
      <c r="F779" s="296" t="n"/>
      <c r="G779" s="296" t="n"/>
      <c r="H779" s="297">
        <f>IFERROR(VLOOKUP($C779,$C$5:$H$18,6,0)+SUMIF($C$19:$C779,$C779,$F$19:$F779)-SUMIF($C$19:$C779,$C779,$G$19:$G779),"")</f>
        <v/>
      </c>
      <c r="I779" s="296" t="n"/>
      <c r="J779" s="252" t="n"/>
      <c r="K779" s="252" t="n"/>
      <c r="L779" s="298" t="n"/>
      <c r="M779" s="254">
        <f>IF($B779="","",--TEXT($B779,"yyyymm"))</f>
        <v/>
      </c>
      <c r="N779" s="0" t="n"/>
      <c r="O779" s="0" t="n"/>
      <c r="P779" s="0" t="n"/>
      <c r="Q779" s="0" t="n"/>
      <c r="R779" s="0" t="n"/>
      <c r="S779" s="0" t="n"/>
      <c r="T779" s="0" t="n"/>
      <c r="U779" s="0" t="n"/>
      <c r="V779" s="0" t="n"/>
      <c r="W779" s="0" t="n"/>
      <c r="X779" s="42" t="n"/>
      <c r="Y779" s="42" t="n"/>
      <c r="Z779" s="42" t="n"/>
    </row>
    <row r="780" ht="23" customFormat="1" customHeight="1" s="204">
      <c r="A780" s="255">
        <f>IF(B780="","",COUNTA($B$5:B780))</f>
        <v/>
      </c>
      <c r="B780" s="294" t="n"/>
      <c r="C780" s="247" t="n"/>
      <c r="D780" s="248" t="n"/>
      <c r="E780" s="295" t="n"/>
      <c r="F780" s="296" t="n"/>
      <c r="G780" s="296" t="n"/>
      <c r="H780" s="297">
        <f>IFERROR(VLOOKUP($C780,$C$5:$H$18,6,0)+SUMIF($C$19:$C780,$C780,$F$19:$F780)-SUMIF($C$19:$C780,$C780,$G$19:$G780),"")</f>
        <v/>
      </c>
      <c r="I780" s="296" t="n"/>
      <c r="J780" s="252" t="n"/>
      <c r="K780" s="252" t="n"/>
      <c r="L780" s="298" t="n"/>
      <c r="M780" s="254">
        <f>IF($B780="","",--TEXT($B780,"yyyymm"))</f>
        <v/>
      </c>
      <c r="N780" s="0" t="n"/>
      <c r="O780" s="0" t="n"/>
      <c r="P780" s="0" t="n"/>
      <c r="Q780" s="0" t="n"/>
      <c r="R780" s="0" t="n"/>
      <c r="S780" s="0" t="n"/>
      <c r="T780" s="0" t="n"/>
      <c r="U780" s="0" t="n"/>
      <c r="V780" s="0" t="n"/>
      <c r="W780" s="0" t="n"/>
      <c r="X780" s="42" t="n"/>
      <c r="Y780" s="42" t="n"/>
      <c r="Z780" s="42" t="n"/>
    </row>
    <row r="781" ht="23" customFormat="1" customHeight="1" s="204">
      <c r="A781" s="255">
        <f>IF(B781="","",COUNTA($B$5:B781))</f>
        <v/>
      </c>
      <c r="B781" s="294" t="n"/>
      <c r="C781" s="247" t="n"/>
      <c r="D781" s="248" t="n"/>
      <c r="E781" s="295" t="n"/>
      <c r="F781" s="296" t="n"/>
      <c r="G781" s="296" t="n"/>
      <c r="H781" s="297">
        <f>IFERROR(VLOOKUP($C781,$C$5:$H$18,6,0)+SUMIF($C$19:$C781,$C781,$F$19:$F781)-SUMIF($C$19:$C781,$C781,$G$19:$G781),"")</f>
        <v/>
      </c>
      <c r="I781" s="296" t="n"/>
      <c r="J781" s="252" t="n"/>
      <c r="K781" s="252" t="n"/>
      <c r="L781" s="298" t="n"/>
      <c r="M781" s="254">
        <f>IF($B781="","",--TEXT($B781,"yyyymm"))</f>
        <v/>
      </c>
      <c r="N781" s="0" t="n"/>
      <c r="O781" s="0" t="n"/>
      <c r="P781" s="0" t="n"/>
      <c r="Q781" s="0" t="n"/>
      <c r="R781" s="0" t="n"/>
      <c r="S781" s="0" t="n"/>
      <c r="T781" s="0" t="n"/>
      <c r="U781" s="0" t="n"/>
      <c r="V781" s="0" t="n"/>
      <c r="W781" s="0" t="n"/>
      <c r="X781" s="42" t="n"/>
      <c r="Y781" s="42" t="n"/>
      <c r="Z781" s="42" t="n"/>
    </row>
    <row r="782" ht="23" customFormat="1" customHeight="1" s="204">
      <c r="A782" s="255">
        <f>IF(B782="","",COUNTA($B$5:B782))</f>
        <v/>
      </c>
      <c r="B782" s="294" t="n"/>
      <c r="C782" s="247" t="n"/>
      <c r="D782" s="248" t="n"/>
      <c r="E782" s="295" t="n"/>
      <c r="F782" s="296" t="n"/>
      <c r="G782" s="296" t="n"/>
      <c r="H782" s="297">
        <f>IFERROR(VLOOKUP($C782,$C$5:$H$18,6,0)+SUMIF($C$19:$C782,$C782,$F$19:$F782)-SUMIF($C$19:$C782,$C782,$G$19:$G782),"")</f>
        <v/>
      </c>
      <c r="I782" s="296" t="n"/>
      <c r="J782" s="252" t="n"/>
      <c r="K782" s="252" t="n"/>
      <c r="L782" s="298" t="n"/>
      <c r="M782" s="254">
        <f>IF($B782="","",--TEXT($B782,"yyyymm"))</f>
        <v/>
      </c>
      <c r="N782" s="0" t="n"/>
      <c r="O782" s="0" t="n"/>
      <c r="P782" s="0" t="n"/>
      <c r="Q782" s="0" t="n"/>
      <c r="R782" s="0" t="n"/>
      <c r="S782" s="0" t="n"/>
      <c r="T782" s="0" t="n"/>
      <c r="U782" s="0" t="n"/>
      <c r="V782" s="0" t="n"/>
      <c r="W782" s="0" t="n"/>
      <c r="X782" s="42" t="n"/>
      <c r="Y782" s="42" t="n"/>
      <c r="Z782" s="42" t="n"/>
    </row>
    <row r="783" ht="23" customFormat="1" customHeight="1" s="204">
      <c r="A783" s="255">
        <f>IF(B783="","",COUNTA($B$5:B783))</f>
        <v/>
      </c>
      <c r="B783" s="294" t="n"/>
      <c r="C783" s="247" t="n"/>
      <c r="D783" s="248" t="n"/>
      <c r="E783" s="295" t="n"/>
      <c r="F783" s="296" t="n"/>
      <c r="G783" s="296" t="n"/>
      <c r="H783" s="297">
        <f>IFERROR(VLOOKUP($C783,$C$5:$H$18,6,0)+SUMIF($C$19:$C783,$C783,$F$19:$F783)-SUMIF($C$19:$C783,$C783,$G$19:$G783),"")</f>
        <v/>
      </c>
      <c r="I783" s="296" t="n"/>
      <c r="J783" s="252" t="n"/>
      <c r="K783" s="252" t="n"/>
      <c r="L783" s="298" t="n"/>
      <c r="M783" s="254">
        <f>IF($B783="","",--TEXT($B783,"yyyymm"))</f>
        <v/>
      </c>
      <c r="N783" s="0" t="n"/>
      <c r="O783" s="0" t="n"/>
      <c r="P783" s="0" t="n"/>
      <c r="Q783" s="0" t="n"/>
      <c r="R783" s="0" t="n"/>
      <c r="S783" s="0" t="n"/>
      <c r="T783" s="0" t="n"/>
      <c r="U783" s="0" t="n"/>
      <c r="V783" s="0" t="n"/>
      <c r="W783" s="0" t="n"/>
      <c r="X783" s="42" t="n"/>
      <c r="Y783" s="42" t="n"/>
      <c r="Z783" s="42" t="n"/>
    </row>
    <row r="784" ht="23" customFormat="1" customHeight="1" s="204">
      <c r="A784" s="255">
        <f>IF(B784="","",COUNTA($B$5:B784))</f>
        <v/>
      </c>
      <c r="B784" s="294" t="n"/>
      <c r="C784" s="247" t="n"/>
      <c r="D784" s="248" t="n"/>
      <c r="E784" s="295" t="n"/>
      <c r="F784" s="296" t="n"/>
      <c r="G784" s="296" t="n"/>
      <c r="H784" s="297">
        <f>IFERROR(VLOOKUP($C784,$C$5:$H$18,6,0)+SUMIF($C$19:$C784,$C784,$F$19:$F784)-SUMIF($C$19:$C784,$C784,$G$19:$G784),"")</f>
        <v/>
      </c>
      <c r="I784" s="296" t="n"/>
      <c r="J784" s="252" t="n"/>
      <c r="K784" s="252" t="n"/>
      <c r="L784" s="298" t="n"/>
      <c r="M784" s="254">
        <f>IF($B784="","",--TEXT($B784,"yyyymm"))</f>
        <v/>
      </c>
      <c r="N784" s="0" t="n"/>
      <c r="O784" s="0" t="n"/>
      <c r="P784" s="0" t="n"/>
      <c r="Q784" s="0" t="n"/>
      <c r="R784" s="0" t="n"/>
      <c r="S784" s="0" t="n"/>
      <c r="T784" s="0" t="n"/>
      <c r="U784" s="0" t="n"/>
      <c r="V784" s="0" t="n"/>
      <c r="W784" s="0" t="n"/>
      <c r="X784" s="42" t="n"/>
      <c r="Y784" s="42" t="n"/>
      <c r="Z784" s="42" t="n"/>
    </row>
    <row r="785" ht="23" customFormat="1" customHeight="1" s="204">
      <c r="A785" s="255">
        <f>IF(B785="","",COUNTA($B$5:B785))</f>
        <v/>
      </c>
      <c r="B785" s="294" t="n"/>
      <c r="C785" s="247" t="n"/>
      <c r="D785" s="248" t="n"/>
      <c r="E785" s="295" t="n"/>
      <c r="F785" s="296" t="n"/>
      <c r="G785" s="296" t="n"/>
      <c r="H785" s="297">
        <f>IFERROR(VLOOKUP($C785,$C$5:$H$18,6,0)+SUMIF($C$19:$C785,$C785,$F$19:$F785)-SUMIF($C$19:$C785,$C785,$G$19:$G785),"")</f>
        <v/>
      </c>
      <c r="I785" s="296" t="n"/>
      <c r="J785" s="252" t="n"/>
      <c r="K785" s="252" t="n"/>
      <c r="L785" s="298" t="n"/>
      <c r="M785" s="254">
        <f>IF($B785="","",--TEXT($B785,"yyyymm"))</f>
        <v/>
      </c>
      <c r="N785" s="0" t="n"/>
      <c r="O785" s="0" t="n"/>
      <c r="P785" s="0" t="n"/>
      <c r="Q785" s="0" t="n"/>
      <c r="R785" s="0" t="n"/>
      <c r="S785" s="0" t="n"/>
      <c r="T785" s="0" t="n"/>
      <c r="U785" s="0" t="n"/>
      <c r="V785" s="0" t="n"/>
      <c r="W785" s="0" t="n"/>
      <c r="X785" s="42" t="n"/>
      <c r="Y785" s="42" t="n"/>
      <c r="Z785" s="42" t="n"/>
    </row>
    <row r="786" ht="23" customFormat="1" customHeight="1" s="204">
      <c r="A786" s="255">
        <f>IF(B786="","",COUNTA($B$5:B786))</f>
        <v/>
      </c>
      <c r="B786" s="294" t="n"/>
      <c r="C786" s="247" t="n"/>
      <c r="D786" s="248" t="n"/>
      <c r="E786" s="295" t="n"/>
      <c r="F786" s="296" t="n"/>
      <c r="G786" s="296" t="n"/>
      <c r="H786" s="297">
        <f>IFERROR(VLOOKUP($C786,$C$5:$H$18,6,0)+SUMIF($C$19:$C786,$C786,$F$19:$F786)-SUMIF($C$19:$C786,$C786,$G$19:$G786),"")</f>
        <v/>
      </c>
      <c r="I786" s="296" t="n"/>
      <c r="J786" s="252" t="n"/>
      <c r="K786" s="252" t="n"/>
      <c r="L786" s="298" t="n"/>
      <c r="M786" s="254">
        <f>IF($B786="","",--TEXT($B786,"yyyymm"))</f>
        <v/>
      </c>
      <c r="N786" s="0" t="n"/>
      <c r="O786" s="0" t="n"/>
      <c r="P786" s="0" t="n"/>
      <c r="Q786" s="0" t="n"/>
      <c r="R786" s="0" t="n"/>
      <c r="S786" s="0" t="n"/>
      <c r="T786" s="0" t="n"/>
      <c r="U786" s="0" t="n"/>
      <c r="V786" s="0" t="n"/>
      <c r="W786" s="0" t="n"/>
      <c r="X786" s="42" t="n"/>
      <c r="Y786" s="42" t="n"/>
      <c r="Z786" s="42" t="n"/>
    </row>
    <row r="787" ht="23" customFormat="1" customHeight="1" s="204">
      <c r="A787" s="255">
        <f>IF(B787="","",COUNTA($B$5:B787))</f>
        <v/>
      </c>
      <c r="B787" s="294" t="n"/>
      <c r="C787" s="247" t="n"/>
      <c r="D787" s="248" t="n"/>
      <c r="E787" s="295" t="n"/>
      <c r="F787" s="296" t="n"/>
      <c r="G787" s="296" t="n"/>
      <c r="H787" s="297">
        <f>IFERROR(VLOOKUP($C787,$C$5:$H$18,6,0)+SUMIF($C$19:$C787,$C787,$F$19:$F787)-SUMIF($C$19:$C787,$C787,$G$19:$G787),"")</f>
        <v/>
      </c>
      <c r="I787" s="296" t="n"/>
      <c r="J787" s="252" t="n"/>
      <c r="K787" s="252" t="n"/>
      <c r="L787" s="298" t="n"/>
      <c r="M787" s="254">
        <f>IF($B787="","",--TEXT($B787,"yyyymm"))</f>
        <v/>
      </c>
      <c r="N787" s="0" t="n"/>
      <c r="O787" s="0" t="n"/>
      <c r="P787" s="0" t="n"/>
      <c r="Q787" s="0" t="n"/>
      <c r="R787" s="0" t="n"/>
      <c r="S787" s="0" t="n"/>
      <c r="T787" s="0" t="n"/>
      <c r="U787" s="0" t="n"/>
      <c r="V787" s="0" t="n"/>
      <c r="W787" s="0" t="n"/>
      <c r="X787" s="42" t="n"/>
      <c r="Y787" s="42" t="n"/>
      <c r="Z787" s="42" t="n"/>
    </row>
    <row r="788" ht="23" customFormat="1" customHeight="1" s="204">
      <c r="A788" s="255">
        <f>IF(B788="","",COUNTA($B$5:B788))</f>
        <v/>
      </c>
      <c r="B788" s="294" t="n"/>
      <c r="C788" s="247" t="n"/>
      <c r="D788" s="248" t="n"/>
      <c r="E788" s="295" t="n"/>
      <c r="F788" s="296" t="n"/>
      <c r="G788" s="296" t="n"/>
      <c r="H788" s="297">
        <f>IFERROR(VLOOKUP($C788,$C$5:$H$18,6,0)+SUMIF($C$19:$C788,$C788,$F$19:$F788)-SUMIF($C$19:$C788,$C788,$G$19:$G788),"")</f>
        <v/>
      </c>
      <c r="I788" s="296" t="n"/>
      <c r="J788" s="252" t="n"/>
      <c r="K788" s="252" t="n"/>
      <c r="L788" s="298" t="n"/>
      <c r="M788" s="254">
        <f>IF($B788="","",--TEXT($B788,"yyyymm"))</f>
        <v/>
      </c>
      <c r="N788" s="0" t="n"/>
      <c r="O788" s="0" t="n"/>
      <c r="P788" s="0" t="n"/>
      <c r="Q788" s="0" t="n"/>
      <c r="R788" s="0" t="n"/>
      <c r="S788" s="0" t="n"/>
      <c r="T788" s="0" t="n"/>
      <c r="U788" s="0" t="n"/>
      <c r="V788" s="0" t="n"/>
      <c r="W788" s="0" t="n"/>
      <c r="X788" s="42" t="n"/>
      <c r="Y788" s="42" t="n"/>
      <c r="Z788" s="42" t="n"/>
    </row>
    <row r="789" ht="23" customFormat="1" customHeight="1" s="204">
      <c r="A789" s="255">
        <f>IF(B789="","",COUNTA($B$5:B789))</f>
        <v/>
      </c>
      <c r="B789" s="294" t="n"/>
      <c r="C789" s="247" t="n"/>
      <c r="D789" s="248" t="n"/>
      <c r="E789" s="295" t="n"/>
      <c r="F789" s="296" t="n"/>
      <c r="G789" s="296" t="n"/>
      <c r="H789" s="297">
        <f>IFERROR(VLOOKUP($C789,$C$5:$H$18,6,0)+SUMIF($C$19:$C789,$C789,$F$19:$F789)-SUMIF($C$19:$C789,$C789,$G$19:$G789),"")</f>
        <v/>
      </c>
      <c r="I789" s="296" t="n"/>
      <c r="J789" s="252" t="n"/>
      <c r="K789" s="252" t="n"/>
      <c r="L789" s="298" t="n"/>
      <c r="M789" s="254">
        <f>IF($B789="","",--TEXT($B789,"yyyymm"))</f>
        <v/>
      </c>
      <c r="N789" s="0" t="n"/>
      <c r="O789" s="0" t="n"/>
      <c r="P789" s="0" t="n"/>
      <c r="Q789" s="0" t="n"/>
      <c r="R789" s="0" t="n"/>
      <c r="S789" s="0" t="n"/>
      <c r="T789" s="0" t="n"/>
      <c r="U789" s="0" t="n"/>
      <c r="V789" s="0" t="n"/>
      <c r="W789" s="0" t="n"/>
      <c r="X789" s="42" t="n"/>
      <c r="Y789" s="42" t="n"/>
      <c r="Z789" s="42" t="n"/>
    </row>
    <row r="790" ht="23" customFormat="1" customHeight="1" s="204">
      <c r="A790" s="255">
        <f>IF(B790="","",COUNTA($B$5:B790))</f>
        <v/>
      </c>
      <c r="B790" s="294" t="n"/>
      <c r="C790" s="247" t="n"/>
      <c r="D790" s="248" t="n"/>
      <c r="E790" s="295" t="n"/>
      <c r="F790" s="296" t="n"/>
      <c r="G790" s="296" t="n"/>
      <c r="H790" s="297">
        <f>IFERROR(VLOOKUP($C790,$C$5:$H$18,6,0)+SUMIF($C$19:$C790,$C790,$F$19:$F790)-SUMIF($C$19:$C790,$C790,$G$19:$G790),"")</f>
        <v/>
      </c>
      <c r="I790" s="296" t="n"/>
      <c r="J790" s="252" t="n"/>
      <c r="K790" s="252" t="n"/>
      <c r="L790" s="298" t="n"/>
      <c r="M790" s="254">
        <f>IF($B790="","",--TEXT($B790,"yyyymm"))</f>
        <v/>
      </c>
      <c r="N790" s="0" t="n"/>
      <c r="O790" s="0" t="n"/>
      <c r="P790" s="0" t="n"/>
      <c r="Q790" s="0" t="n"/>
      <c r="R790" s="0" t="n"/>
      <c r="S790" s="0" t="n"/>
      <c r="T790" s="0" t="n"/>
      <c r="U790" s="0" t="n"/>
      <c r="V790" s="0" t="n"/>
      <c r="W790" s="0" t="n"/>
      <c r="X790" s="42" t="n"/>
      <c r="Y790" s="42" t="n"/>
      <c r="Z790" s="42" t="n"/>
    </row>
    <row r="791" ht="23" customFormat="1" customHeight="1" s="204">
      <c r="A791" s="255">
        <f>IF(B791="","",COUNTA($B$5:B791))</f>
        <v/>
      </c>
      <c r="B791" s="294" t="n"/>
      <c r="C791" s="247" t="n"/>
      <c r="D791" s="248" t="n"/>
      <c r="E791" s="295" t="n"/>
      <c r="F791" s="296" t="n"/>
      <c r="G791" s="296" t="n"/>
      <c r="H791" s="297">
        <f>IFERROR(VLOOKUP($C791,$C$5:$H$18,6,0)+SUMIF($C$19:$C791,$C791,$F$19:$F791)-SUMIF($C$19:$C791,$C791,$G$19:$G791),"")</f>
        <v/>
      </c>
      <c r="I791" s="296" t="n"/>
      <c r="J791" s="252" t="n"/>
      <c r="K791" s="252" t="n"/>
      <c r="L791" s="298" t="n"/>
      <c r="M791" s="254">
        <f>IF($B791="","",--TEXT($B791,"yyyymm"))</f>
        <v/>
      </c>
      <c r="N791" s="0" t="n"/>
      <c r="O791" s="0" t="n"/>
      <c r="P791" s="0" t="n"/>
      <c r="Q791" s="0" t="n"/>
      <c r="R791" s="0" t="n"/>
      <c r="S791" s="0" t="n"/>
      <c r="T791" s="0" t="n"/>
      <c r="U791" s="0" t="n"/>
      <c r="V791" s="0" t="n"/>
      <c r="W791" s="0" t="n"/>
      <c r="X791" s="42" t="n"/>
      <c r="Y791" s="42" t="n"/>
      <c r="Z791" s="42" t="n"/>
    </row>
    <row r="792" ht="23" customFormat="1" customHeight="1" s="204">
      <c r="A792" s="255">
        <f>IF(B792="","",COUNTA($B$5:B792))</f>
        <v/>
      </c>
      <c r="B792" s="294" t="n"/>
      <c r="C792" s="247" t="n"/>
      <c r="D792" s="248" t="n"/>
      <c r="E792" s="295" t="n"/>
      <c r="F792" s="296" t="n"/>
      <c r="G792" s="296" t="n"/>
      <c r="H792" s="297">
        <f>IFERROR(VLOOKUP($C792,$C$5:$H$18,6,0)+SUMIF($C$19:$C792,$C792,$F$19:$F792)-SUMIF($C$19:$C792,$C792,$G$19:$G792),"")</f>
        <v/>
      </c>
      <c r="I792" s="296" t="n"/>
      <c r="J792" s="252" t="n"/>
      <c r="K792" s="252" t="n"/>
      <c r="L792" s="298" t="n"/>
      <c r="M792" s="254">
        <f>IF($B792="","",--TEXT($B792,"yyyymm"))</f>
        <v/>
      </c>
      <c r="N792" s="0" t="n"/>
      <c r="O792" s="0" t="n"/>
      <c r="P792" s="0" t="n"/>
      <c r="Q792" s="0" t="n"/>
      <c r="R792" s="0" t="n"/>
      <c r="S792" s="0" t="n"/>
      <c r="T792" s="0" t="n"/>
      <c r="U792" s="0" t="n"/>
      <c r="V792" s="0" t="n"/>
      <c r="W792" s="0" t="n"/>
      <c r="X792" s="42" t="n"/>
      <c r="Y792" s="42" t="n"/>
      <c r="Z792" s="42" t="n"/>
    </row>
    <row r="793" ht="23" customFormat="1" customHeight="1" s="204">
      <c r="A793" s="255">
        <f>IF(B793="","",COUNTA($B$5:B793))</f>
        <v/>
      </c>
      <c r="B793" s="294" t="n"/>
      <c r="C793" s="247" t="n"/>
      <c r="D793" s="248" t="n"/>
      <c r="E793" s="295" t="n"/>
      <c r="F793" s="296" t="n"/>
      <c r="G793" s="296" t="n"/>
      <c r="H793" s="297">
        <f>IFERROR(VLOOKUP($C793,$C$5:$H$18,6,0)+SUMIF($C$19:$C793,$C793,$F$19:$F793)-SUMIF($C$19:$C793,$C793,$G$19:$G793),"")</f>
        <v/>
      </c>
      <c r="I793" s="296" t="n"/>
      <c r="J793" s="252" t="n"/>
      <c r="K793" s="252" t="n"/>
      <c r="L793" s="298" t="n"/>
      <c r="M793" s="254">
        <f>IF($B793="","",--TEXT($B793,"yyyymm"))</f>
        <v/>
      </c>
      <c r="N793" s="0" t="n"/>
      <c r="O793" s="0" t="n"/>
      <c r="P793" s="0" t="n"/>
      <c r="Q793" s="0" t="n"/>
      <c r="R793" s="0" t="n"/>
      <c r="S793" s="0" t="n"/>
      <c r="T793" s="0" t="n"/>
      <c r="U793" s="0" t="n"/>
      <c r="V793" s="0" t="n"/>
      <c r="W793" s="0" t="n"/>
      <c r="X793" s="42" t="n"/>
      <c r="Y793" s="42" t="n"/>
      <c r="Z793" s="42" t="n"/>
    </row>
    <row r="794" ht="23" customFormat="1" customHeight="1" s="204">
      <c r="A794" s="255">
        <f>IF(B794="","",COUNTA($B$5:B794))</f>
        <v/>
      </c>
      <c r="B794" s="294" t="n"/>
      <c r="C794" s="247" t="n"/>
      <c r="D794" s="248" t="n"/>
      <c r="E794" s="295" t="n"/>
      <c r="F794" s="296" t="n"/>
      <c r="G794" s="296" t="n"/>
      <c r="H794" s="297">
        <f>IFERROR(VLOOKUP($C794,$C$5:$H$18,6,0)+SUMIF($C$19:$C794,$C794,$F$19:$F794)-SUMIF($C$19:$C794,$C794,$G$19:$G794),"")</f>
        <v/>
      </c>
      <c r="I794" s="296" t="n"/>
      <c r="J794" s="252" t="n"/>
      <c r="K794" s="252" t="n"/>
      <c r="L794" s="298" t="n"/>
      <c r="M794" s="254">
        <f>IF($B794="","",--TEXT($B794,"yyyymm"))</f>
        <v/>
      </c>
      <c r="N794" s="0" t="n"/>
      <c r="O794" s="0" t="n"/>
      <c r="P794" s="0" t="n"/>
      <c r="Q794" s="0" t="n"/>
      <c r="R794" s="0" t="n"/>
      <c r="S794" s="0" t="n"/>
      <c r="T794" s="0" t="n"/>
      <c r="U794" s="0" t="n"/>
      <c r="V794" s="0" t="n"/>
      <c r="W794" s="0" t="n"/>
      <c r="X794" s="42" t="n"/>
      <c r="Y794" s="42" t="n"/>
      <c r="Z794" s="42" t="n"/>
    </row>
    <row r="795" ht="23" customFormat="1" customHeight="1" s="204">
      <c r="A795" s="255">
        <f>IF(B795="","",COUNTA($B$5:B795))</f>
        <v/>
      </c>
      <c r="B795" s="294" t="n"/>
      <c r="C795" s="247" t="n"/>
      <c r="D795" s="248" t="n"/>
      <c r="E795" s="295" t="n"/>
      <c r="F795" s="296" t="n"/>
      <c r="G795" s="296" t="n"/>
      <c r="H795" s="297">
        <f>IFERROR(VLOOKUP($C795,$C$5:$H$18,6,0)+SUMIF($C$19:$C795,$C795,$F$19:$F795)-SUMIF($C$19:$C795,$C795,$G$19:$G795),"")</f>
        <v/>
      </c>
      <c r="I795" s="296" t="n"/>
      <c r="J795" s="252" t="n"/>
      <c r="K795" s="252" t="n"/>
      <c r="L795" s="298" t="n"/>
      <c r="M795" s="254">
        <f>IF($B795="","",--TEXT($B795,"yyyymm"))</f>
        <v/>
      </c>
      <c r="N795" s="0" t="n"/>
      <c r="O795" s="0" t="n"/>
      <c r="P795" s="0" t="n"/>
      <c r="Q795" s="0" t="n"/>
      <c r="R795" s="0" t="n"/>
      <c r="S795" s="0" t="n"/>
      <c r="T795" s="0" t="n"/>
      <c r="U795" s="0" t="n"/>
      <c r="V795" s="0" t="n"/>
      <c r="W795" s="0" t="n"/>
      <c r="X795" s="42" t="n"/>
      <c r="Y795" s="42" t="n"/>
      <c r="Z795" s="42" t="n"/>
    </row>
    <row r="796" ht="23" customFormat="1" customHeight="1" s="204">
      <c r="A796" s="255">
        <f>IF(B796="","",COUNTA($B$5:B796))</f>
        <v/>
      </c>
      <c r="B796" s="294" t="n"/>
      <c r="C796" s="247" t="n"/>
      <c r="D796" s="248" t="n"/>
      <c r="E796" s="295" t="n"/>
      <c r="F796" s="296" t="n"/>
      <c r="G796" s="296" t="n"/>
      <c r="H796" s="297">
        <f>IFERROR(VLOOKUP($C796,$C$5:$H$18,6,0)+SUMIF($C$19:$C796,$C796,$F$19:$F796)-SUMIF($C$19:$C796,$C796,$G$19:$G796),"")</f>
        <v/>
      </c>
      <c r="I796" s="296" t="n"/>
      <c r="J796" s="252" t="n"/>
      <c r="K796" s="252" t="n"/>
      <c r="L796" s="298" t="n"/>
      <c r="M796" s="254">
        <f>IF($B796="","",--TEXT($B796,"yyyymm"))</f>
        <v/>
      </c>
      <c r="N796" s="0" t="n"/>
      <c r="O796" s="0" t="n"/>
      <c r="P796" s="0" t="n"/>
      <c r="Q796" s="0" t="n"/>
      <c r="R796" s="0" t="n"/>
      <c r="S796" s="0" t="n"/>
      <c r="T796" s="0" t="n"/>
      <c r="U796" s="0" t="n"/>
      <c r="V796" s="0" t="n"/>
      <c r="W796" s="0" t="n"/>
      <c r="X796" s="42" t="n"/>
      <c r="Y796" s="42" t="n"/>
      <c r="Z796" s="42" t="n"/>
    </row>
    <row r="797" ht="23" customFormat="1" customHeight="1" s="204">
      <c r="A797" s="255">
        <f>IF(B797="","",COUNTA($B$5:B797))</f>
        <v/>
      </c>
      <c r="B797" s="294" t="n"/>
      <c r="C797" s="247" t="n"/>
      <c r="D797" s="248" t="n"/>
      <c r="E797" s="295" t="n"/>
      <c r="F797" s="296" t="n"/>
      <c r="G797" s="296" t="n"/>
      <c r="H797" s="297">
        <f>IFERROR(VLOOKUP($C797,$C$5:$H$18,6,0)+SUMIF($C$19:$C797,$C797,$F$19:$F797)-SUMIF($C$19:$C797,$C797,$G$19:$G797),"")</f>
        <v/>
      </c>
      <c r="I797" s="296" t="n"/>
      <c r="J797" s="252" t="n"/>
      <c r="K797" s="252" t="n"/>
      <c r="L797" s="298" t="n"/>
      <c r="M797" s="254">
        <f>IF($B797="","",--TEXT($B797,"yyyymm"))</f>
        <v/>
      </c>
      <c r="N797" s="0" t="n"/>
      <c r="O797" s="0" t="n"/>
      <c r="P797" s="0" t="n"/>
      <c r="Q797" s="0" t="n"/>
      <c r="R797" s="0" t="n"/>
      <c r="S797" s="0" t="n"/>
      <c r="T797" s="0" t="n"/>
      <c r="U797" s="0" t="n"/>
      <c r="V797" s="0" t="n"/>
      <c r="W797" s="0" t="n"/>
      <c r="X797" s="42" t="n"/>
      <c r="Y797" s="42" t="n"/>
      <c r="Z797" s="42" t="n"/>
    </row>
    <row r="798" ht="23" customFormat="1" customHeight="1" s="204">
      <c r="A798" s="255">
        <f>IF(B798="","",COUNTA($B$5:B798))</f>
        <v/>
      </c>
      <c r="B798" s="294" t="n"/>
      <c r="C798" s="247" t="n"/>
      <c r="D798" s="248" t="n"/>
      <c r="E798" s="295" t="n"/>
      <c r="F798" s="296" t="n"/>
      <c r="G798" s="296" t="n"/>
      <c r="H798" s="297">
        <f>IFERROR(VLOOKUP($C798,$C$5:$H$18,6,0)+SUMIF($C$19:$C798,$C798,$F$19:$F798)-SUMIF($C$19:$C798,$C798,$G$19:$G798),"")</f>
        <v/>
      </c>
      <c r="I798" s="296" t="n"/>
      <c r="J798" s="252" t="n"/>
      <c r="K798" s="252" t="n"/>
      <c r="L798" s="298" t="n"/>
      <c r="M798" s="254">
        <f>IF($B798="","",--TEXT($B798,"yyyymm"))</f>
        <v/>
      </c>
      <c r="N798" s="0" t="n"/>
      <c r="O798" s="0" t="n"/>
      <c r="P798" s="0" t="n"/>
      <c r="Q798" s="0" t="n"/>
      <c r="R798" s="0" t="n"/>
      <c r="S798" s="0" t="n"/>
      <c r="T798" s="0" t="n"/>
      <c r="U798" s="0" t="n"/>
      <c r="V798" s="0" t="n"/>
      <c r="W798" s="0" t="n"/>
      <c r="X798" s="42" t="n"/>
      <c r="Y798" s="42" t="n"/>
      <c r="Z798" s="42" t="n"/>
    </row>
    <row r="799" ht="23" customFormat="1" customHeight="1" s="204">
      <c r="A799" s="255">
        <f>IF(B799="","",COUNTA($B$5:B799))</f>
        <v/>
      </c>
      <c r="B799" s="294" t="n"/>
      <c r="C799" s="247" t="n"/>
      <c r="D799" s="248" t="n"/>
      <c r="E799" s="295" t="n"/>
      <c r="F799" s="296" t="n"/>
      <c r="G799" s="296" t="n"/>
      <c r="H799" s="297">
        <f>IFERROR(VLOOKUP($C799,$C$5:$H$18,6,0)+SUMIF($C$19:$C799,$C799,$F$19:$F799)-SUMIF($C$19:$C799,$C799,$G$19:$G799),"")</f>
        <v/>
      </c>
      <c r="I799" s="296" t="n"/>
      <c r="J799" s="252" t="n"/>
      <c r="K799" s="252" t="n"/>
      <c r="L799" s="298" t="n"/>
      <c r="M799" s="254">
        <f>IF($B799="","",--TEXT($B799,"yyyymm"))</f>
        <v/>
      </c>
      <c r="N799" s="0" t="n"/>
      <c r="O799" s="0" t="n"/>
      <c r="P799" s="0" t="n"/>
      <c r="Q799" s="0" t="n"/>
      <c r="R799" s="0" t="n"/>
      <c r="S799" s="0" t="n"/>
      <c r="T799" s="0" t="n"/>
      <c r="U799" s="0" t="n"/>
      <c r="V799" s="0" t="n"/>
      <c r="W799" s="0" t="n"/>
      <c r="X799" s="42" t="n"/>
      <c r="Y799" s="42" t="n"/>
      <c r="Z799" s="42" t="n"/>
    </row>
    <row r="800" ht="23" customFormat="1" customHeight="1" s="204">
      <c r="A800" s="255">
        <f>IF(B800="","",COUNTA($B$5:B800))</f>
        <v/>
      </c>
      <c r="B800" s="294" t="n"/>
      <c r="C800" s="247" t="n"/>
      <c r="D800" s="248" t="n"/>
      <c r="E800" s="295" t="n"/>
      <c r="F800" s="296" t="n"/>
      <c r="G800" s="296" t="n"/>
      <c r="H800" s="297">
        <f>IFERROR(VLOOKUP($C800,$C$5:$H$18,6,0)+SUMIF($C$19:$C800,$C800,$F$19:$F800)-SUMIF($C$19:$C800,$C800,$G$19:$G800),"")</f>
        <v/>
      </c>
      <c r="I800" s="296" t="n"/>
      <c r="J800" s="252" t="n"/>
      <c r="K800" s="252" t="n"/>
      <c r="L800" s="298" t="n"/>
      <c r="M800" s="254">
        <f>IF($B800="","",--TEXT($B800,"yyyymm"))</f>
        <v/>
      </c>
      <c r="N800" s="0" t="n"/>
      <c r="O800" s="0" t="n"/>
      <c r="P800" s="0" t="n"/>
      <c r="Q800" s="0" t="n"/>
      <c r="R800" s="0" t="n"/>
      <c r="S800" s="0" t="n"/>
      <c r="T800" s="0" t="n"/>
      <c r="U800" s="0" t="n"/>
      <c r="V800" s="0" t="n"/>
      <c r="W800" s="0" t="n"/>
      <c r="X800" s="42" t="n"/>
      <c r="Y800" s="42" t="n"/>
      <c r="Z800" s="42" t="n"/>
    </row>
    <row r="801" ht="23" customFormat="1" customHeight="1" s="204">
      <c r="A801" s="255">
        <f>IF(B801="","",COUNTA($B$5:B801))</f>
        <v/>
      </c>
      <c r="B801" s="294" t="n"/>
      <c r="C801" s="247" t="n"/>
      <c r="D801" s="248" t="n"/>
      <c r="E801" s="295" t="n"/>
      <c r="F801" s="296" t="n"/>
      <c r="G801" s="296" t="n"/>
      <c r="H801" s="297">
        <f>IFERROR(VLOOKUP($C801,$C$5:$H$18,6,0)+SUMIF($C$19:$C801,$C801,$F$19:$F801)-SUMIF($C$19:$C801,$C801,$G$19:$G801),"")</f>
        <v/>
      </c>
      <c r="I801" s="296" t="n"/>
      <c r="J801" s="252" t="n"/>
      <c r="K801" s="252" t="n"/>
      <c r="L801" s="298" t="n"/>
      <c r="M801" s="254">
        <f>IF($B801="","",--TEXT($B801,"yyyymm"))</f>
        <v/>
      </c>
      <c r="N801" s="0" t="n"/>
      <c r="O801" s="0" t="n"/>
      <c r="P801" s="0" t="n"/>
      <c r="Q801" s="0" t="n"/>
      <c r="R801" s="0" t="n"/>
      <c r="S801" s="0" t="n"/>
      <c r="T801" s="0" t="n"/>
      <c r="U801" s="0" t="n"/>
      <c r="V801" s="0" t="n"/>
      <c r="W801" s="0" t="n"/>
      <c r="X801" s="42" t="n"/>
      <c r="Y801" s="42" t="n"/>
      <c r="Z801" s="42" t="n"/>
    </row>
    <row r="802" ht="23" customFormat="1" customHeight="1" s="204">
      <c r="A802" s="255">
        <f>IF(B802="","",COUNTA($B$5:B802))</f>
        <v/>
      </c>
      <c r="B802" s="294" t="n"/>
      <c r="C802" s="247" t="n"/>
      <c r="D802" s="248" t="n"/>
      <c r="E802" s="295" t="n"/>
      <c r="F802" s="296" t="n"/>
      <c r="G802" s="296" t="n"/>
      <c r="H802" s="297">
        <f>IFERROR(VLOOKUP($C802,$C$5:$H$18,6,0)+SUMIF($C$19:$C802,$C802,$F$19:$F802)-SUMIF($C$19:$C802,$C802,$G$19:$G802),"")</f>
        <v/>
      </c>
      <c r="I802" s="296" t="n"/>
      <c r="J802" s="252" t="n"/>
      <c r="K802" s="252" t="n"/>
      <c r="L802" s="298" t="n"/>
      <c r="M802" s="254">
        <f>IF($B802="","",--TEXT($B802,"yyyymm"))</f>
        <v/>
      </c>
      <c r="N802" s="0" t="n"/>
      <c r="O802" s="0" t="n"/>
      <c r="P802" s="0" t="n"/>
      <c r="Q802" s="0" t="n"/>
      <c r="R802" s="0" t="n"/>
      <c r="S802" s="0" t="n"/>
      <c r="T802" s="0" t="n"/>
      <c r="U802" s="0" t="n"/>
      <c r="V802" s="0" t="n"/>
      <c r="W802" s="0" t="n"/>
      <c r="X802" s="42" t="n"/>
      <c r="Y802" s="42" t="n"/>
      <c r="Z802" s="42" t="n"/>
    </row>
    <row r="803" ht="23" customFormat="1" customHeight="1" s="204">
      <c r="A803" s="255">
        <f>IF(B803="","",COUNTA($B$5:B803))</f>
        <v/>
      </c>
      <c r="B803" s="294" t="n"/>
      <c r="C803" s="247" t="n"/>
      <c r="D803" s="248" t="n"/>
      <c r="E803" s="295" t="n"/>
      <c r="F803" s="296" t="n"/>
      <c r="G803" s="296" t="n"/>
      <c r="H803" s="297">
        <f>IFERROR(VLOOKUP($C803,$C$5:$H$18,6,0)+SUMIF($C$19:$C803,$C803,$F$19:$F803)-SUMIF($C$19:$C803,$C803,$G$19:$G803),"")</f>
        <v/>
      </c>
      <c r="I803" s="296" t="n"/>
      <c r="J803" s="252" t="n"/>
      <c r="K803" s="252" t="n"/>
      <c r="L803" s="298" t="n"/>
      <c r="M803" s="254">
        <f>IF($B803="","",--TEXT($B803,"yyyymm"))</f>
        <v/>
      </c>
      <c r="N803" s="0" t="n"/>
      <c r="O803" s="0" t="n"/>
      <c r="P803" s="0" t="n"/>
      <c r="Q803" s="0" t="n"/>
      <c r="R803" s="0" t="n"/>
      <c r="S803" s="0" t="n"/>
      <c r="T803" s="0" t="n"/>
      <c r="U803" s="0" t="n"/>
      <c r="V803" s="0" t="n"/>
      <c r="W803" s="0" t="n"/>
      <c r="X803" s="42" t="n"/>
      <c r="Y803" s="42" t="n"/>
      <c r="Z803" s="42" t="n"/>
    </row>
    <row r="804" ht="23" customFormat="1" customHeight="1" s="204">
      <c r="A804" s="255">
        <f>IF(B804="","",COUNTA($B$5:B804))</f>
        <v/>
      </c>
      <c r="B804" s="294" t="n"/>
      <c r="C804" s="247" t="n"/>
      <c r="D804" s="248" t="n"/>
      <c r="E804" s="295" t="n"/>
      <c r="F804" s="296" t="n"/>
      <c r="G804" s="296" t="n"/>
      <c r="H804" s="297">
        <f>IFERROR(VLOOKUP($C804,$C$5:$H$18,6,0)+SUMIF($C$19:$C804,$C804,$F$19:$F804)-SUMIF($C$19:$C804,$C804,$G$19:$G804),"")</f>
        <v/>
      </c>
      <c r="I804" s="296" t="n"/>
      <c r="J804" s="252" t="n"/>
      <c r="K804" s="252" t="n"/>
      <c r="L804" s="298" t="n"/>
      <c r="M804" s="254">
        <f>IF($B804="","",--TEXT($B804,"yyyymm"))</f>
        <v/>
      </c>
      <c r="N804" s="0" t="n"/>
      <c r="O804" s="0" t="n"/>
      <c r="P804" s="0" t="n"/>
      <c r="Q804" s="0" t="n"/>
      <c r="R804" s="0" t="n"/>
      <c r="S804" s="0" t="n"/>
      <c r="T804" s="0" t="n"/>
      <c r="U804" s="0" t="n"/>
      <c r="V804" s="0" t="n"/>
      <c r="W804" s="0" t="n"/>
      <c r="X804" s="42" t="n"/>
      <c r="Y804" s="42" t="n"/>
      <c r="Z804" s="42" t="n"/>
    </row>
    <row r="805" ht="23" customFormat="1" customHeight="1" s="204">
      <c r="A805" s="255">
        <f>IF(B805="","",COUNTA($B$5:B805))</f>
        <v/>
      </c>
      <c r="B805" s="294" t="n"/>
      <c r="C805" s="247" t="n"/>
      <c r="D805" s="248" t="n"/>
      <c r="E805" s="295" t="n"/>
      <c r="F805" s="296" t="n"/>
      <c r="G805" s="296" t="n"/>
      <c r="H805" s="297">
        <f>IFERROR(VLOOKUP($C805,$C$5:$H$18,6,0)+SUMIF($C$19:$C805,$C805,$F$19:$F805)-SUMIF($C$19:$C805,$C805,$G$19:$G805),"")</f>
        <v/>
      </c>
      <c r="I805" s="296" t="n"/>
      <c r="J805" s="252" t="n"/>
      <c r="K805" s="252" t="n"/>
      <c r="L805" s="298" t="n"/>
      <c r="M805" s="254">
        <f>IF($B805="","",--TEXT($B805,"yyyymm"))</f>
        <v/>
      </c>
      <c r="N805" s="0" t="n"/>
      <c r="O805" s="0" t="n"/>
      <c r="P805" s="0" t="n"/>
      <c r="Q805" s="0" t="n"/>
      <c r="R805" s="0" t="n"/>
      <c r="S805" s="0" t="n"/>
      <c r="T805" s="0" t="n"/>
      <c r="U805" s="0" t="n"/>
      <c r="V805" s="0" t="n"/>
      <c r="W805" s="0" t="n"/>
      <c r="X805" s="42" t="n"/>
      <c r="Y805" s="42" t="n"/>
      <c r="Z805" s="42" t="n"/>
    </row>
    <row r="806" ht="23" customFormat="1" customHeight="1" s="204">
      <c r="A806" s="255">
        <f>IF(B806="","",COUNTA($B$5:B806))</f>
        <v/>
      </c>
      <c r="B806" s="294" t="n"/>
      <c r="C806" s="247" t="n"/>
      <c r="D806" s="248" t="n"/>
      <c r="E806" s="295" t="n"/>
      <c r="F806" s="296" t="n"/>
      <c r="G806" s="296" t="n"/>
      <c r="H806" s="297">
        <f>IFERROR(VLOOKUP($C806,$C$5:$H$18,6,0)+SUMIF($C$19:$C806,$C806,$F$19:$F806)-SUMIF($C$19:$C806,$C806,$G$19:$G806),"")</f>
        <v/>
      </c>
      <c r="I806" s="296" t="n"/>
      <c r="J806" s="252" t="n"/>
      <c r="K806" s="252" t="n"/>
      <c r="L806" s="298" t="n"/>
      <c r="M806" s="254">
        <f>IF($B806="","",--TEXT($B806,"yyyymm"))</f>
        <v/>
      </c>
      <c r="N806" s="0" t="n"/>
      <c r="O806" s="0" t="n"/>
      <c r="P806" s="0" t="n"/>
      <c r="Q806" s="0" t="n"/>
      <c r="R806" s="0" t="n"/>
      <c r="S806" s="0" t="n"/>
      <c r="T806" s="0" t="n"/>
      <c r="U806" s="0" t="n"/>
      <c r="V806" s="0" t="n"/>
      <c r="W806" s="0" t="n"/>
      <c r="X806" s="42" t="n"/>
      <c r="Y806" s="42" t="n"/>
      <c r="Z806" s="42" t="n"/>
    </row>
    <row r="807" ht="23" customFormat="1" customHeight="1" s="204">
      <c r="A807" s="255">
        <f>IF(B807="","",COUNTA($B$5:B807))</f>
        <v/>
      </c>
      <c r="B807" s="294" t="n"/>
      <c r="C807" s="247" t="n"/>
      <c r="D807" s="248" t="n"/>
      <c r="E807" s="295" t="n"/>
      <c r="F807" s="296" t="n"/>
      <c r="G807" s="296" t="n"/>
      <c r="H807" s="297">
        <f>IFERROR(VLOOKUP($C807,$C$5:$H$18,6,0)+SUMIF($C$19:$C807,$C807,$F$19:$F807)-SUMIF($C$19:$C807,$C807,$G$19:$G807),"")</f>
        <v/>
      </c>
      <c r="I807" s="296" t="n"/>
      <c r="J807" s="252" t="n"/>
      <c r="K807" s="252" t="n"/>
      <c r="L807" s="298" t="n"/>
      <c r="M807" s="254">
        <f>IF($B807="","",--TEXT($B807,"yyyymm"))</f>
        <v/>
      </c>
      <c r="N807" s="0" t="n"/>
      <c r="O807" s="0" t="n"/>
      <c r="P807" s="0" t="n"/>
      <c r="Q807" s="0" t="n"/>
      <c r="R807" s="0" t="n"/>
      <c r="S807" s="0" t="n"/>
      <c r="T807" s="0" t="n"/>
      <c r="U807" s="0" t="n"/>
      <c r="V807" s="0" t="n"/>
      <c r="W807" s="0" t="n"/>
      <c r="X807" s="42" t="n"/>
      <c r="Y807" s="42" t="n"/>
      <c r="Z807" s="42" t="n"/>
    </row>
    <row r="808" ht="23" customFormat="1" customHeight="1" s="204">
      <c r="A808" s="255">
        <f>IF(B808="","",COUNTA($B$5:B808))</f>
        <v/>
      </c>
      <c r="B808" s="294" t="n"/>
      <c r="C808" s="247" t="n"/>
      <c r="D808" s="248" t="n"/>
      <c r="E808" s="295" t="n"/>
      <c r="F808" s="296" t="n"/>
      <c r="G808" s="296" t="n"/>
      <c r="H808" s="297">
        <f>IFERROR(VLOOKUP($C808,$C$5:$H$18,6,0)+SUMIF($C$19:$C808,$C808,$F$19:$F808)-SUMIF($C$19:$C808,$C808,$G$19:$G808),"")</f>
        <v/>
      </c>
      <c r="I808" s="296" t="n"/>
      <c r="J808" s="252" t="n"/>
      <c r="K808" s="252" t="n"/>
      <c r="L808" s="298" t="n"/>
      <c r="M808" s="254">
        <f>IF($B808="","",--TEXT($B808,"yyyymm"))</f>
        <v/>
      </c>
      <c r="N808" s="0" t="n"/>
      <c r="O808" s="0" t="n"/>
      <c r="P808" s="0" t="n"/>
      <c r="Q808" s="0" t="n"/>
      <c r="R808" s="0" t="n"/>
      <c r="S808" s="0" t="n"/>
      <c r="T808" s="0" t="n"/>
      <c r="U808" s="0" t="n"/>
      <c r="V808" s="0" t="n"/>
      <c r="W808" s="0" t="n"/>
      <c r="X808" s="42" t="n"/>
      <c r="Y808" s="42" t="n"/>
      <c r="Z808" s="42" t="n"/>
    </row>
    <row r="809" ht="23" customFormat="1" customHeight="1" s="204">
      <c r="A809" s="255">
        <f>IF(B809="","",COUNTA($B$5:B809))</f>
        <v/>
      </c>
      <c r="B809" s="294" t="n"/>
      <c r="C809" s="247" t="n"/>
      <c r="D809" s="248" t="n"/>
      <c r="E809" s="295" t="n"/>
      <c r="F809" s="296" t="n"/>
      <c r="G809" s="296" t="n"/>
      <c r="H809" s="297">
        <f>IFERROR(VLOOKUP($C809,$C$5:$H$18,6,0)+SUMIF($C$19:$C809,$C809,$F$19:$F809)-SUMIF($C$19:$C809,$C809,$G$19:$G809),"")</f>
        <v/>
      </c>
      <c r="I809" s="296" t="n"/>
      <c r="J809" s="252" t="n"/>
      <c r="K809" s="252" t="n"/>
      <c r="L809" s="298" t="n"/>
      <c r="M809" s="254">
        <f>IF($B809="","",--TEXT($B809,"yyyymm"))</f>
        <v/>
      </c>
      <c r="N809" s="0" t="n"/>
      <c r="O809" s="0" t="n"/>
      <c r="P809" s="0" t="n"/>
      <c r="Q809" s="0" t="n"/>
      <c r="R809" s="0" t="n"/>
      <c r="S809" s="0" t="n"/>
      <c r="T809" s="0" t="n"/>
      <c r="U809" s="0" t="n"/>
      <c r="V809" s="0" t="n"/>
      <c r="W809" s="0" t="n"/>
      <c r="X809" s="42" t="n"/>
      <c r="Y809" s="42" t="n"/>
      <c r="Z809" s="42" t="n"/>
    </row>
    <row r="810" ht="23" customFormat="1" customHeight="1" s="204">
      <c r="A810" s="255">
        <f>IF(B810="","",COUNTA($B$5:B810))</f>
        <v/>
      </c>
      <c r="B810" s="294" t="n"/>
      <c r="C810" s="247" t="n"/>
      <c r="D810" s="248" t="n"/>
      <c r="E810" s="295" t="n"/>
      <c r="F810" s="296" t="n"/>
      <c r="G810" s="296" t="n"/>
      <c r="H810" s="297">
        <f>IFERROR(VLOOKUP($C810,$C$5:$H$18,6,0)+SUMIF($C$19:$C810,$C810,$F$19:$F810)-SUMIF($C$19:$C810,$C810,$G$19:$G810),"")</f>
        <v/>
      </c>
      <c r="I810" s="296" t="n"/>
      <c r="J810" s="252" t="n"/>
      <c r="K810" s="252" t="n"/>
      <c r="L810" s="298" t="n"/>
      <c r="M810" s="254">
        <f>IF($B810="","",--TEXT($B810,"yyyymm"))</f>
        <v/>
      </c>
      <c r="N810" s="0" t="n"/>
      <c r="O810" s="0" t="n"/>
      <c r="P810" s="0" t="n"/>
      <c r="Q810" s="0" t="n"/>
      <c r="R810" s="0" t="n"/>
      <c r="S810" s="0" t="n"/>
      <c r="T810" s="0" t="n"/>
      <c r="U810" s="0" t="n"/>
      <c r="V810" s="0" t="n"/>
      <c r="W810" s="0" t="n"/>
      <c r="X810" s="42" t="n"/>
      <c r="Y810" s="42" t="n"/>
      <c r="Z810" s="42" t="n"/>
    </row>
    <row r="811" ht="23" customFormat="1" customHeight="1" s="204">
      <c r="A811" s="255">
        <f>IF(B811="","",COUNTA($B$5:B811))</f>
        <v/>
      </c>
      <c r="B811" s="294" t="n"/>
      <c r="C811" s="247" t="n"/>
      <c r="D811" s="248" t="n"/>
      <c r="E811" s="295" t="n"/>
      <c r="F811" s="296" t="n"/>
      <c r="G811" s="296" t="n"/>
      <c r="H811" s="297">
        <f>IFERROR(VLOOKUP($C811,$C$5:$H$18,6,0)+SUMIF($C$19:$C811,$C811,$F$19:$F811)-SUMIF($C$19:$C811,$C811,$G$19:$G811),"")</f>
        <v/>
      </c>
      <c r="I811" s="296" t="n"/>
      <c r="J811" s="252" t="n"/>
      <c r="K811" s="252" t="n"/>
      <c r="L811" s="298" t="n"/>
      <c r="M811" s="254">
        <f>IF($B811="","",--TEXT($B811,"yyyymm"))</f>
        <v/>
      </c>
      <c r="N811" s="0" t="n"/>
      <c r="O811" s="0" t="n"/>
      <c r="P811" s="0" t="n"/>
      <c r="Q811" s="0" t="n"/>
      <c r="R811" s="0" t="n"/>
      <c r="S811" s="0" t="n"/>
      <c r="T811" s="0" t="n"/>
      <c r="U811" s="0" t="n"/>
      <c r="V811" s="0" t="n"/>
      <c r="W811" s="0" t="n"/>
      <c r="X811" s="42" t="n"/>
      <c r="Y811" s="42" t="n"/>
      <c r="Z811" s="42" t="n"/>
    </row>
    <row r="812" ht="23" customFormat="1" customHeight="1" s="204">
      <c r="A812" s="255">
        <f>IF(B812="","",COUNTA($B$5:B812))</f>
        <v/>
      </c>
      <c r="B812" s="294" t="n"/>
      <c r="C812" s="247" t="n"/>
      <c r="D812" s="248" t="n"/>
      <c r="E812" s="295" t="n"/>
      <c r="F812" s="296" t="n"/>
      <c r="G812" s="296" t="n"/>
      <c r="H812" s="297">
        <f>IFERROR(VLOOKUP($C812,$C$5:$H$18,6,0)+SUMIF($C$19:$C812,$C812,$F$19:$F812)-SUMIF($C$19:$C812,$C812,$G$19:$G812),"")</f>
        <v/>
      </c>
      <c r="I812" s="296" t="n"/>
      <c r="J812" s="252" t="n"/>
      <c r="K812" s="252" t="n"/>
      <c r="L812" s="298" t="n"/>
      <c r="M812" s="254">
        <f>IF($B812="","",--TEXT($B812,"yyyymm"))</f>
        <v/>
      </c>
      <c r="N812" s="0" t="n"/>
      <c r="O812" s="0" t="n"/>
      <c r="P812" s="0" t="n"/>
      <c r="Q812" s="0" t="n"/>
      <c r="R812" s="0" t="n"/>
      <c r="S812" s="0" t="n"/>
      <c r="T812" s="0" t="n"/>
      <c r="U812" s="0" t="n"/>
      <c r="V812" s="0" t="n"/>
      <c r="W812" s="0" t="n"/>
      <c r="X812" s="42" t="n"/>
      <c r="Y812" s="42" t="n"/>
      <c r="Z812" s="42" t="n"/>
    </row>
    <row r="813" ht="23" customFormat="1" customHeight="1" s="204">
      <c r="A813" s="255">
        <f>IF(B813="","",COUNTA($B$5:B813))</f>
        <v/>
      </c>
      <c r="B813" s="294" t="n"/>
      <c r="C813" s="247" t="n"/>
      <c r="D813" s="248" t="n"/>
      <c r="E813" s="295" t="n"/>
      <c r="F813" s="296" t="n"/>
      <c r="G813" s="296" t="n"/>
      <c r="H813" s="297">
        <f>IFERROR(VLOOKUP($C813,$C$5:$H$18,6,0)+SUMIF($C$19:$C813,$C813,$F$19:$F813)-SUMIF($C$19:$C813,$C813,$G$19:$G813),"")</f>
        <v/>
      </c>
      <c r="I813" s="296" t="n"/>
      <c r="J813" s="252" t="n"/>
      <c r="K813" s="252" t="n"/>
      <c r="L813" s="298" t="n"/>
      <c r="M813" s="254">
        <f>IF($B813="","",--TEXT($B813,"yyyymm"))</f>
        <v/>
      </c>
      <c r="N813" s="0" t="n"/>
      <c r="O813" s="0" t="n"/>
      <c r="P813" s="0" t="n"/>
      <c r="Q813" s="0" t="n"/>
      <c r="R813" s="0" t="n"/>
      <c r="S813" s="0" t="n"/>
      <c r="T813" s="0" t="n"/>
      <c r="U813" s="0" t="n"/>
      <c r="V813" s="0" t="n"/>
      <c r="W813" s="0" t="n"/>
      <c r="X813" s="42" t="n"/>
      <c r="Y813" s="42" t="n"/>
      <c r="Z813" s="42" t="n"/>
    </row>
    <row r="814" ht="23" customFormat="1" customHeight="1" s="204">
      <c r="A814" s="255">
        <f>IF(B814="","",COUNTA($B$5:B814))</f>
        <v/>
      </c>
      <c r="B814" s="294" t="n"/>
      <c r="C814" s="247" t="n"/>
      <c r="D814" s="248" t="n"/>
      <c r="E814" s="295" t="n"/>
      <c r="F814" s="296" t="n"/>
      <c r="G814" s="296" t="n"/>
      <c r="H814" s="297">
        <f>IFERROR(VLOOKUP($C814,$C$5:$H$18,6,0)+SUMIF($C$19:$C814,$C814,$F$19:$F814)-SUMIF($C$19:$C814,$C814,$G$19:$G814),"")</f>
        <v/>
      </c>
      <c r="I814" s="296" t="n"/>
      <c r="J814" s="252" t="n"/>
      <c r="K814" s="252" t="n"/>
      <c r="L814" s="298" t="n"/>
      <c r="M814" s="254">
        <f>IF($B814="","",--TEXT($B814,"yyyymm"))</f>
        <v/>
      </c>
      <c r="N814" s="0" t="n"/>
      <c r="O814" s="0" t="n"/>
      <c r="P814" s="0" t="n"/>
      <c r="Q814" s="0" t="n"/>
      <c r="R814" s="0" t="n"/>
      <c r="S814" s="0" t="n"/>
      <c r="T814" s="0" t="n"/>
      <c r="U814" s="0" t="n"/>
      <c r="V814" s="0" t="n"/>
      <c r="W814" s="0" t="n"/>
      <c r="X814" s="42" t="n"/>
      <c r="Y814" s="42" t="n"/>
      <c r="Z814" s="42" t="n"/>
    </row>
    <row r="815" ht="23" customFormat="1" customHeight="1" s="204">
      <c r="A815" s="255">
        <f>IF(B815="","",COUNTA($B$5:B815))</f>
        <v/>
      </c>
      <c r="B815" s="294" t="n"/>
      <c r="C815" s="247" t="n"/>
      <c r="D815" s="248" t="n"/>
      <c r="E815" s="295" t="n"/>
      <c r="F815" s="296" t="n"/>
      <c r="G815" s="296" t="n"/>
      <c r="H815" s="297">
        <f>IFERROR(VLOOKUP($C815,$C$5:$H$18,6,0)+SUMIF($C$19:$C815,$C815,$F$19:$F815)-SUMIF($C$19:$C815,$C815,$G$19:$G815),"")</f>
        <v/>
      </c>
      <c r="I815" s="296" t="n"/>
      <c r="J815" s="252" t="n"/>
      <c r="K815" s="252" t="n"/>
      <c r="L815" s="298" t="n"/>
      <c r="M815" s="254">
        <f>IF($B815="","",--TEXT($B815,"yyyymm"))</f>
        <v/>
      </c>
      <c r="N815" s="0" t="n"/>
      <c r="O815" s="0" t="n"/>
      <c r="P815" s="0" t="n"/>
      <c r="Q815" s="0" t="n"/>
      <c r="R815" s="0" t="n"/>
      <c r="S815" s="0" t="n"/>
      <c r="T815" s="0" t="n"/>
      <c r="U815" s="0" t="n"/>
      <c r="V815" s="0" t="n"/>
      <c r="W815" s="0" t="n"/>
      <c r="X815" s="42" t="n"/>
      <c r="Y815" s="42" t="n"/>
      <c r="Z815" s="42" t="n"/>
    </row>
    <row r="816" ht="23" customFormat="1" customHeight="1" s="204">
      <c r="A816" s="255">
        <f>IF(B816="","",COUNTA($B$5:B816))</f>
        <v/>
      </c>
      <c r="B816" s="294" t="n"/>
      <c r="C816" s="247" t="n"/>
      <c r="D816" s="248" t="n"/>
      <c r="E816" s="295" t="n"/>
      <c r="F816" s="296" t="n"/>
      <c r="G816" s="296" t="n"/>
      <c r="H816" s="297">
        <f>IFERROR(VLOOKUP($C816,$C$5:$H$18,6,0)+SUMIF($C$19:$C816,$C816,$F$19:$F816)-SUMIF($C$19:$C816,$C816,$G$19:$G816),"")</f>
        <v/>
      </c>
      <c r="I816" s="296" t="n"/>
      <c r="J816" s="252" t="n"/>
      <c r="K816" s="252" t="n"/>
      <c r="L816" s="298" t="n"/>
      <c r="M816" s="254">
        <f>IF($B816="","",--TEXT($B816,"yyyymm"))</f>
        <v/>
      </c>
      <c r="N816" s="0" t="n"/>
      <c r="O816" s="0" t="n"/>
      <c r="P816" s="0" t="n"/>
      <c r="Q816" s="0" t="n"/>
      <c r="R816" s="0" t="n"/>
      <c r="S816" s="0" t="n"/>
      <c r="T816" s="0" t="n"/>
      <c r="U816" s="0" t="n"/>
      <c r="V816" s="0" t="n"/>
      <c r="W816" s="0" t="n"/>
      <c r="X816" s="42" t="n"/>
      <c r="Y816" s="42" t="n"/>
      <c r="Z816" s="42" t="n"/>
    </row>
    <row r="817" ht="23" customFormat="1" customHeight="1" s="204">
      <c r="A817" s="255">
        <f>IF(B817="","",COUNTA($B$5:B817))</f>
        <v/>
      </c>
      <c r="B817" s="294" t="n"/>
      <c r="C817" s="247" t="n"/>
      <c r="D817" s="248" t="n"/>
      <c r="E817" s="295" t="n"/>
      <c r="F817" s="296" t="n"/>
      <c r="G817" s="296" t="n"/>
      <c r="H817" s="297">
        <f>IFERROR(VLOOKUP($C817,$C$5:$H$18,6,0)+SUMIF($C$19:$C817,$C817,$F$19:$F817)-SUMIF($C$19:$C817,$C817,$G$19:$G817),"")</f>
        <v/>
      </c>
      <c r="I817" s="296" t="n"/>
      <c r="J817" s="252" t="n"/>
      <c r="K817" s="252" t="n"/>
      <c r="L817" s="298" t="n"/>
      <c r="M817" s="254">
        <f>IF($B817="","",--TEXT($B817,"yyyymm"))</f>
        <v/>
      </c>
      <c r="N817" s="0" t="n"/>
      <c r="O817" s="0" t="n"/>
      <c r="P817" s="0" t="n"/>
      <c r="Q817" s="0" t="n"/>
      <c r="R817" s="0" t="n"/>
      <c r="S817" s="0" t="n"/>
      <c r="T817" s="0" t="n"/>
      <c r="U817" s="0" t="n"/>
      <c r="V817" s="0" t="n"/>
      <c r="W817" s="0" t="n"/>
      <c r="X817" s="42" t="n"/>
      <c r="Y817" s="42" t="n"/>
      <c r="Z817" s="42" t="n"/>
    </row>
    <row r="818" ht="23" customFormat="1" customHeight="1" s="204">
      <c r="A818" s="255">
        <f>IF(B818="","",COUNTA($B$5:B818))</f>
        <v/>
      </c>
      <c r="B818" s="294" t="n"/>
      <c r="C818" s="247" t="n"/>
      <c r="D818" s="248" t="n"/>
      <c r="E818" s="295" t="n"/>
      <c r="F818" s="296" t="n"/>
      <c r="G818" s="296" t="n"/>
      <c r="H818" s="297">
        <f>IFERROR(VLOOKUP($C818,$C$5:$H$18,6,0)+SUMIF($C$19:$C818,$C818,$F$19:$F818)-SUMIF($C$19:$C818,$C818,$G$19:$G818),"")</f>
        <v/>
      </c>
      <c r="I818" s="296" t="n"/>
      <c r="J818" s="252" t="n"/>
      <c r="K818" s="252" t="n"/>
      <c r="L818" s="298" t="n"/>
      <c r="M818" s="254">
        <f>IF($B818="","",--TEXT($B818,"yyyymm"))</f>
        <v/>
      </c>
      <c r="N818" s="0" t="n"/>
      <c r="O818" s="0" t="n"/>
      <c r="P818" s="0" t="n"/>
      <c r="Q818" s="0" t="n"/>
      <c r="R818" s="0" t="n"/>
      <c r="S818" s="0" t="n"/>
      <c r="T818" s="0" t="n"/>
      <c r="U818" s="0" t="n"/>
      <c r="V818" s="0" t="n"/>
      <c r="W818" s="0" t="n"/>
      <c r="X818" s="42" t="n"/>
      <c r="Y818" s="42" t="n"/>
      <c r="Z818" s="42" t="n"/>
    </row>
    <row r="819" ht="23" customFormat="1" customHeight="1" s="204">
      <c r="A819" s="255">
        <f>IF(B819="","",COUNTA($B$5:B819))</f>
        <v/>
      </c>
      <c r="B819" s="294" t="n"/>
      <c r="C819" s="247" t="n"/>
      <c r="D819" s="248" t="n"/>
      <c r="E819" s="295" t="n"/>
      <c r="F819" s="296" t="n"/>
      <c r="G819" s="296" t="n"/>
      <c r="H819" s="297">
        <f>IFERROR(VLOOKUP($C819,$C$5:$H$18,6,0)+SUMIF($C$19:$C819,$C819,$F$19:$F819)-SUMIF($C$19:$C819,$C819,$G$19:$G819),"")</f>
        <v/>
      </c>
      <c r="I819" s="296" t="n"/>
      <c r="J819" s="252" t="n"/>
      <c r="K819" s="252" t="n"/>
      <c r="L819" s="298" t="n"/>
      <c r="M819" s="254">
        <f>IF($B819="","",--TEXT($B819,"yyyymm"))</f>
        <v/>
      </c>
      <c r="N819" s="0" t="n"/>
      <c r="O819" s="0" t="n"/>
      <c r="P819" s="0" t="n"/>
      <c r="Q819" s="0" t="n"/>
      <c r="R819" s="0" t="n"/>
      <c r="S819" s="0" t="n"/>
      <c r="T819" s="0" t="n"/>
      <c r="U819" s="0" t="n"/>
      <c r="V819" s="0" t="n"/>
      <c r="W819" s="0" t="n"/>
      <c r="X819" s="42" t="n"/>
      <c r="Y819" s="42" t="n"/>
      <c r="Z819" s="42" t="n"/>
    </row>
    <row r="820" ht="23" customFormat="1" customHeight="1" s="204">
      <c r="A820" s="255">
        <f>IF(B820="","",COUNTA($B$5:B820))</f>
        <v/>
      </c>
      <c r="B820" s="294" t="n"/>
      <c r="C820" s="247" t="n"/>
      <c r="D820" s="248" t="n"/>
      <c r="E820" s="295" t="n"/>
      <c r="F820" s="296" t="n"/>
      <c r="G820" s="296" t="n"/>
      <c r="H820" s="297">
        <f>IFERROR(VLOOKUP($C820,$C$5:$H$18,6,0)+SUMIF($C$19:$C820,$C820,$F$19:$F820)-SUMIF($C$19:$C820,$C820,$G$19:$G820),"")</f>
        <v/>
      </c>
      <c r="I820" s="296" t="n"/>
      <c r="J820" s="252" t="n"/>
      <c r="K820" s="252" t="n"/>
      <c r="L820" s="298" t="n"/>
      <c r="M820" s="254">
        <f>IF($B820="","",--TEXT($B820,"yyyymm"))</f>
        <v/>
      </c>
      <c r="N820" s="0" t="n"/>
      <c r="O820" s="0" t="n"/>
      <c r="P820" s="0" t="n"/>
      <c r="Q820" s="0" t="n"/>
      <c r="R820" s="0" t="n"/>
      <c r="S820" s="0" t="n"/>
      <c r="T820" s="0" t="n"/>
      <c r="U820" s="0" t="n"/>
      <c r="V820" s="0" t="n"/>
      <c r="W820" s="0" t="n"/>
      <c r="X820" s="42" t="n"/>
      <c r="Y820" s="42" t="n"/>
      <c r="Z820" s="42" t="n"/>
    </row>
    <row r="821" ht="23" customFormat="1" customHeight="1" s="204">
      <c r="A821" s="255">
        <f>IF(B821="","",COUNTA($B$5:B821))</f>
        <v/>
      </c>
      <c r="B821" s="294" t="n"/>
      <c r="C821" s="247" t="n"/>
      <c r="D821" s="248" t="n"/>
      <c r="E821" s="295" t="n"/>
      <c r="F821" s="296" t="n"/>
      <c r="G821" s="296" t="n"/>
      <c r="H821" s="297">
        <f>IFERROR(VLOOKUP($C821,$C$5:$H$18,6,0)+SUMIF($C$19:$C821,$C821,$F$19:$F821)-SUMIF($C$19:$C821,$C821,$G$19:$G821),"")</f>
        <v/>
      </c>
      <c r="I821" s="296" t="n"/>
      <c r="J821" s="252" t="n"/>
      <c r="K821" s="252" t="n"/>
      <c r="L821" s="298" t="n"/>
      <c r="M821" s="254">
        <f>IF($B821="","",--TEXT($B821,"yyyymm"))</f>
        <v/>
      </c>
      <c r="N821" s="0" t="n"/>
      <c r="O821" s="0" t="n"/>
      <c r="P821" s="0" t="n"/>
      <c r="Q821" s="0" t="n"/>
      <c r="R821" s="0" t="n"/>
      <c r="S821" s="0" t="n"/>
      <c r="T821" s="0" t="n"/>
      <c r="U821" s="0" t="n"/>
      <c r="V821" s="0" t="n"/>
      <c r="W821" s="0" t="n"/>
      <c r="X821" s="42" t="n"/>
      <c r="Y821" s="42" t="n"/>
      <c r="Z821" s="42" t="n"/>
    </row>
    <row r="822" ht="23" customFormat="1" customHeight="1" s="204">
      <c r="A822" s="255">
        <f>IF(B822="","",COUNTA($B$5:B822))</f>
        <v/>
      </c>
      <c r="B822" s="294" t="n"/>
      <c r="C822" s="247" t="n"/>
      <c r="D822" s="248" t="n"/>
      <c r="E822" s="295" t="n"/>
      <c r="F822" s="296" t="n"/>
      <c r="G822" s="296" t="n"/>
      <c r="H822" s="297">
        <f>IFERROR(VLOOKUP($C822,$C$5:$H$18,6,0)+SUMIF($C$19:$C822,$C822,$F$19:$F822)-SUMIF($C$19:$C822,$C822,$G$19:$G822),"")</f>
        <v/>
      </c>
      <c r="I822" s="296" t="n"/>
      <c r="J822" s="252" t="n"/>
      <c r="K822" s="252" t="n"/>
      <c r="L822" s="298" t="n"/>
      <c r="M822" s="254">
        <f>IF($B822="","",--TEXT($B822,"yyyymm"))</f>
        <v/>
      </c>
      <c r="N822" s="0" t="n"/>
      <c r="O822" s="0" t="n"/>
      <c r="P822" s="0" t="n"/>
      <c r="Q822" s="0" t="n"/>
      <c r="R822" s="0" t="n"/>
      <c r="S822" s="0" t="n"/>
      <c r="T822" s="0" t="n"/>
      <c r="U822" s="0" t="n"/>
      <c r="V822" s="0" t="n"/>
      <c r="W822" s="0" t="n"/>
      <c r="X822" s="42" t="n"/>
      <c r="Y822" s="42" t="n"/>
      <c r="Z822" s="42" t="n"/>
    </row>
    <row r="823" ht="23" customFormat="1" customHeight="1" s="204">
      <c r="A823" s="255">
        <f>IF(B823="","",COUNTA($B$5:B823))</f>
        <v/>
      </c>
      <c r="B823" s="294" t="n"/>
      <c r="C823" s="247" t="n"/>
      <c r="D823" s="248" t="n"/>
      <c r="E823" s="295" t="n"/>
      <c r="F823" s="296" t="n"/>
      <c r="G823" s="296" t="n"/>
      <c r="H823" s="297">
        <f>IFERROR(VLOOKUP($C823,$C$5:$H$18,6,0)+SUMIF($C$19:$C823,$C823,$F$19:$F823)-SUMIF($C$19:$C823,$C823,$G$19:$G823),"")</f>
        <v/>
      </c>
      <c r="I823" s="296" t="n"/>
      <c r="J823" s="252" t="n"/>
      <c r="K823" s="252" t="n"/>
      <c r="L823" s="298" t="n"/>
      <c r="M823" s="254">
        <f>IF($B823="","",--TEXT($B823,"yyyymm"))</f>
        <v/>
      </c>
      <c r="N823" s="0" t="n"/>
      <c r="O823" s="0" t="n"/>
      <c r="P823" s="0" t="n"/>
      <c r="Q823" s="0" t="n"/>
      <c r="R823" s="0" t="n"/>
      <c r="S823" s="0" t="n"/>
      <c r="T823" s="0" t="n"/>
      <c r="U823" s="0" t="n"/>
      <c r="V823" s="0" t="n"/>
      <c r="W823" s="0" t="n"/>
      <c r="X823" s="42" t="n"/>
      <c r="Y823" s="42" t="n"/>
      <c r="Z823" s="42" t="n"/>
    </row>
    <row r="824" ht="23" customFormat="1" customHeight="1" s="204">
      <c r="A824" s="255">
        <f>IF(B824="","",COUNTA($B$5:B824))</f>
        <v/>
      </c>
      <c r="B824" s="294" t="n"/>
      <c r="C824" s="247" t="n"/>
      <c r="D824" s="248" t="n"/>
      <c r="E824" s="295" t="n"/>
      <c r="F824" s="296" t="n"/>
      <c r="G824" s="296" t="n"/>
      <c r="H824" s="297">
        <f>IFERROR(VLOOKUP($C824,$C$5:$H$18,6,0)+SUMIF($C$19:$C824,$C824,$F$19:$F824)-SUMIF($C$19:$C824,$C824,$G$19:$G824),"")</f>
        <v/>
      </c>
      <c r="I824" s="296" t="n"/>
      <c r="J824" s="252" t="n"/>
      <c r="K824" s="252" t="n"/>
      <c r="L824" s="298" t="n"/>
      <c r="M824" s="254">
        <f>IF($B824="","",--TEXT($B824,"yyyymm"))</f>
        <v/>
      </c>
      <c r="N824" s="0" t="n"/>
      <c r="O824" s="0" t="n"/>
      <c r="P824" s="0" t="n"/>
      <c r="Q824" s="0" t="n"/>
      <c r="R824" s="0" t="n"/>
      <c r="S824" s="0" t="n"/>
      <c r="T824" s="0" t="n"/>
      <c r="U824" s="0" t="n"/>
      <c r="V824" s="0" t="n"/>
      <c r="W824" s="0" t="n"/>
      <c r="X824" s="42" t="n"/>
      <c r="Y824" s="42" t="n"/>
      <c r="Z824" s="42" t="n"/>
    </row>
    <row r="825" ht="23" customFormat="1" customHeight="1" s="204">
      <c r="A825" s="255">
        <f>IF(B825="","",COUNTA($B$5:B825))</f>
        <v/>
      </c>
      <c r="B825" s="294" t="n"/>
      <c r="C825" s="247" t="n"/>
      <c r="D825" s="248" t="n"/>
      <c r="E825" s="295" t="n"/>
      <c r="F825" s="296" t="n"/>
      <c r="G825" s="296" t="n"/>
      <c r="H825" s="297">
        <f>IFERROR(VLOOKUP($C825,$C$5:$H$18,6,0)+SUMIF($C$19:$C825,$C825,$F$19:$F825)-SUMIF($C$19:$C825,$C825,$G$19:$G825),"")</f>
        <v/>
      </c>
      <c r="I825" s="296" t="n"/>
      <c r="J825" s="252" t="n"/>
      <c r="K825" s="252" t="n"/>
      <c r="L825" s="298" t="n"/>
      <c r="M825" s="254">
        <f>IF($B825="","",--TEXT($B825,"yyyymm"))</f>
        <v/>
      </c>
      <c r="N825" s="0" t="n"/>
      <c r="O825" s="0" t="n"/>
      <c r="P825" s="0" t="n"/>
      <c r="Q825" s="0" t="n"/>
      <c r="R825" s="0" t="n"/>
      <c r="S825" s="0" t="n"/>
      <c r="T825" s="0" t="n"/>
      <c r="U825" s="0" t="n"/>
      <c r="V825" s="0" t="n"/>
      <c r="W825" s="0" t="n"/>
      <c r="X825" s="42" t="n"/>
      <c r="Y825" s="42" t="n"/>
      <c r="Z825" s="42" t="n"/>
    </row>
    <row r="826" ht="23" customFormat="1" customHeight="1" s="204">
      <c r="A826" s="255">
        <f>IF(B826="","",COUNTA($B$5:B826))</f>
        <v/>
      </c>
      <c r="B826" s="294" t="n"/>
      <c r="C826" s="247" t="n"/>
      <c r="D826" s="248" t="n"/>
      <c r="E826" s="295" t="n"/>
      <c r="F826" s="296" t="n"/>
      <c r="G826" s="296" t="n"/>
      <c r="H826" s="297">
        <f>IFERROR(VLOOKUP($C826,$C$5:$H$18,6,0)+SUMIF($C$19:$C826,$C826,$F$19:$F826)-SUMIF($C$19:$C826,$C826,$G$19:$G826),"")</f>
        <v/>
      </c>
      <c r="I826" s="296" t="n"/>
      <c r="J826" s="252" t="n"/>
      <c r="K826" s="252" t="n"/>
      <c r="L826" s="298" t="n"/>
      <c r="M826" s="254">
        <f>IF($B826="","",--TEXT($B826,"yyyymm"))</f>
        <v/>
      </c>
      <c r="N826" s="0" t="n"/>
      <c r="O826" s="0" t="n"/>
      <c r="P826" s="0" t="n"/>
      <c r="Q826" s="0" t="n"/>
      <c r="R826" s="0" t="n"/>
      <c r="S826" s="0" t="n"/>
      <c r="T826" s="0" t="n"/>
      <c r="U826" s="0" t="n"/>
      <c r="V826" s="0" t="n"/>
      <c r="W826" s="0" t="n"/>
      <c r="X826" s="42" t="n"/>
      <c r="Y826" s="42" t="n"/>
      <c r="Z826" s="42" t="n"/>
    </row>
    <row r="827" ht="23" customFormat="1" customHeight="1" s="204">
      <c r="A827" s="255">
        <f>IF(B827="","",COUNTA($B$5:B827))</f>
        <v/>
      </c>
      <c r="B827" s="294" t="n"/>
      <c r="C827" s="247" t="n"/>
      <c r="D827" s="248" t="n"/>
      <c r="E827" s="295" t="n"/>
      <c r="F827" s="296" t="n"/>
      <c r="G827" s="296" t="n"/>
      <c r="H827" s="297">
        <f>IFERROR(VLOOKUP($C827,$C$5:$H$18,6,0)+SUMIF($C$19:$C827,$C827,$F$19:$F827)-SUMIF($C$19:$C827,$C827,$G$19:$G827),"")</f>
        <v/>
      </c>
      <c r="I827" s="296" t="n"/>
      <c r="J827" s="252" t="n"/>
      <c r="K827" s="252" t="n"/>
      <c r="L827" s="298" t="n"/>
      <c r="M827" s="254">
        <f>IF($B827="","",--TEXT($B827,"yyyymm"))</f>
        <v/>
      </c>
      <c r="N827" s="0" t="n"/>
      <c r="O827" s="0" t="n"/>
      <c r="P827" s="0" t="n"/>
      <c r="Q827" s="0" t="n"/>
      <c r="R827" s="0" t="n"/>
      <c r="S827" s="0" t="n"/>
      <c r="T827" s="0" t="n"/>
      <c r="U827" s="0" t="n"/>
      <c r="V827" s="0" t="n"/>
      <c r="W827" s="0" t="n"/>
      <c r="X827" s="42" t="n"/>
      <c r="Y827" s="42" t="n"/>
      <c r="Z827" s="42" t="n"/>
    </row>
    <row r="828" ht="23" customFormat="1" customHeight="1" s="204">
      <c r="A828" s="255">
        <f>IF(B828="","",COUNTA($B$5:B828))</f>
        <v/>
      </c>
      <c r="B828" s="294" t="n"/>
      <c r="C828" s="247" t="n"/>
      <c r="D828" s="248" t="n"/>
      <c r="E828" s="295" t="n"/>
      <c r="F828" s="296" t="n"/>
      <c r="G828" s="296" t="n"/>
      <c r="H828" s="297">
        <f>IFERROR(VLOOKUP($C828,$C$5:$H$18,6,0)+SUMIF($C$19:$C828,$C828,$F$19:$F828)-SUMIF($C$19:$C828,$C828,$G$19:$G828),"")</f>
        <v/>
      </c>
      <c r="I828" s="296" t="n"/>
      <c r="J828" s="252" t="n"/>
      <c r="K828" s="252" t="n"/>
      <c r="L828" s="298" t="n"/>
      <c r="M828" s="254">
        <f>IF($B828="","",--TEXT($B828,"yyyymm"))</f>
        <v/>
      </c>
      <c r="N828" s="0" t="n"/>
      <c r="O828" s="0" t="n"/>
      <c r="P828" s="0" t="n"/>
      <c r="Q828" s="0" t="n"/>
      <c r="R828" s="0" t="n"/>
      <c r="S828" s="0" t="n"/>
      <c r="T828" s="0" t="n"/>
      <c r="U828" s="0" t="n"/>
      <c r="V828" s="0" t="n"/>
      <c r="W828" s="0" t="n"/>
      <c r="X828" s="42" t="n"/>
      <c r="Y828" s="42" t="n"/>
      <c r="Z828" s="42" t="n"/>
    </row>
    <row r="829" ht="23" customFormat="1" customHeight="1" s="204">
      <c r="A829" s="255">
        <f>IF(B829="","",COUNTA($B$5:B829))</f>
        <v/>
      </c>
      <c r="B829" s="294" t="n"/>
      <c r="C829" s="247" t="n"/>
      <c r="D829" s="248" t="n"/>
      <c r="E829" s="295" t="n"/>
      <c r="F829" s="296" t="n"/>
      <c r="G829" s="296" t="n"/>
      <c r="H829" s="297">
        <f>IFERROR(VLOOKUP($C829,$C$5:$H$18,6,0)+SUMIF($C$19:$C829,$C829,$F$19:$F829)-SUMIF($C$19:$C829,$C829,$G$19:$G829),"")</f>
        <v/>
      </c>
      <c r="I829" s="296" t="n"/>
      <c r="J829" s="252" t="n"/>
      <c r="K829" s="252" t="n"/>
      <c r="L829" s="298" t="n"/>
      <c r="M829" s="254">
        <f>IF($B829="","",--TEXT($B829,"yyyymm"))</f>
        <v/>
      </c>
      <c r="N829" s="0" t="n"/>
      <c r="O829" s="0" t="n"/>
      <c r="P829" s="0" t="n"/>
      <c r="Q829" s="0" t="n"/>
      <c r="R829" s="0" t="n"/>
      <c r="S829" s="0" t="n"/>
      <c r="T829" s="0" t="n"/>
      <c r="U829" s="0" t="n"/>
      <c r="V829" s="0" t="n"/>
      <c r="W829" s="0" t="n"/>
      <c r="X829" s="42" t="n"/>
      <c r="Y829" s="42" t="n"/>
      <c r="Z829" s="42" t="n"/>
    </row>
    <row r="830" ht="23" customFormat="1" customHeight="1" s="204">
      <c r="A830" s="255">
        <f>IF(B830="","",COUNTA($B$5:B830))</f>
        <v/>
      </c>
      <c r="B830" s="294" t="n"/>
      <c r="C830" s="247" t="n"/>
      <c r="D830" s="248" t="n"/>
      <c r="E830" s="295" t="n"/>
      <c r="F830" s="296" t="n"/>
      <c r="G830" s="296" t="n"/>
      <c r="H830" s="297">
        <f>IFERROR(VLOOKUP($C830,$C$5:$H$18,6,0)+SUMIF($C$19:$C830,$C830,$F$19:$F830)-SUMIF($C$19:$C830,$C830,$G$19:$G830),"")</f>
        <v/>
      </c>
      <c r="I830" s="296" t="n"/>
      <c r="J830" s="252" t="n"/>
      <c r="K830" s="252" t="n"/>
      <c r="L830" s="298" t="n"/>
      <c r="M830" s="254">
        <f>IF($B830="","",--TEXT($B830,"yyyymm"))</f>
        <v/>
      </c>
      <c r="N830" s="0" t="n"/>
      <c r="O830" s="0" t="n"/>
      <c r="P830" s="0" t="n"/>
      <c r="Q830" s="0" t="n"/>
      <c r="R830" s="0" t="n"/>
      <c r="S830" s="0" t="n"/>
      <c r="T830" s="0" t="n"/>
      <c r="U830" s="0" t="n"/>
      <c r="V830" s="0" t="n"/>
      <c r="W830" s="0" t="n"/>
      <c r="X830" s="42" t="n"/>
      <c r="Y830" s="42" t="n"/>
      <c r="Z830" s="42" t="n"/>
    </row>
    <row r="831" ht="23" customFormat="1" customHeight="1" s="204">
      <c r="A831" s="255">
        <f>IF(B831="","",COUNTA($B$5:B831))</f>
        <v/>
      </c>
      <c r="B831" s="294" t="n"/>
      <c r="C831" s="247" t="n"/>
      <c r="D831" s="248" t="n"/>
      <c r="E831" s="295" t="n"/>
      <c r="F831" s="296" t="n"/>
      <c r="G831" s="296" t="n"/>
      <c r="H831" s="297">
        <f>IFERROR(VLOOKUP($C831,$C$5:$H$18,6,0)+SUMIF($C$19:$C831,$C831,$F$19:$F831)-SUMIF($C$19:$C831,$C831,$G$19:$G831),"")</f>
        <v/>
      </c>
      <c r="I831" s="296" t="n"/>
      <c r="J831" s="252" t="n"/>
      <c r="K831" s="252" t="n"/>
      <c r="L831" s="298" t="n"/>
      <c r="M831" s="254">
        <f>IF($B831="","",--TEXT($B831,"yyyymm"))</f>
        <v/>
      </c>
      <c r="N831" s="0" t="n"/>
      <c r="O831" s="0" t="n"/>
      <c r="P831" s="0" t="n"/>
      <c r="Q831" s="0" t="n"/>
      <c r="R831" s="0" t="n"/>
      <c r="S831" s="0" t="n"/>
      <c r="T831" s="0" t="n"/>
      <c r="U831" s="0" t="n"/>
      <c r="V831" s="0" t="n"/>
      <c r="W831" s="0" t="n"/>
      <c r="X831" s="42" t="n"/>
      <c r="Y831" s="42" t="n"/>
      <c r="Z831" s="42" t="n"/>
    </row>
    <row r="832" ht="23" customFormat="1" customHeight="1" s="204">
      <c r="A832" s="255">
        <f>IF(B832="","",COUNTA($B$5:B832))</f>
        <v/>
      </c>
      <c r="B832" s="294" t="n"/>
      <c r="C832" s="247" t="n"/>
      <c r="D832" s="248" t="n"/>
      <c r="E832" s="295" t="n"/>
      <c r="F832" s="296" t="n"/>
      <c r="G832" s="296" t="n"/>
      <c r="H832" s="297">
        <f>IFERROR(VLOOKUP($C832,$C$5:$H$18,6,0)+SUMIF($C$19:$C832,$C832,$F$19:$F832)-SUMIF($C$19:$C832,$C832,$G$19:$G832),"")</f>
        <v/>
      </c>
      <c r="I832" s="296" t="n"/>
      <c r="J832" s="252" t="n"/>
      <c r="K832" s="252" t="n"/>
      <c r="L832" s="298" t="n"/>
      <c r="M832" s="254">
        <f>IF($B832="","",--TEXT($B832,"yyyymm"))</f>
        <v/>
      </c>
      <c r="N832" s="0" t="n"/>
      <c r="O832" s="0" t="n"/>
      <c r="P832" s="0" t="n"/>
      <c r="Q832" s="0" t="n"/>
      <c r="R832" s="0" t="n"/>
      <c r="S832" s="0" t="n"/>
      <c r="T832" s="0" t="n"/>
      <c r="U832" s="0" t="n"/>
      <c r="V832" s="0" t="n"/>
      <c r="W832" s="0" t="n"/>
      <c r="X832" s="42" t="n"/>
      <c r="Y832" s="42" t="n"/>
      <c r="Z832" s="42" t="n"/>
    </row>
    <row r="833" ht="23" customFormat="1" customHeight="1" s="204">
      <c r="A833" s="255">
        <f>IF(B833="","",COUNTA($B$5:B833))</f>
        <v/>
      </c>
      <c r="B833" s="294" t="n"/>
      <c r="C833" s="247" t="n"/>
      <c r="D833" s="248" t="n"/>
      <c r="E833" s="295" t="n"/>
      <c r="F833" s="296" t="n"/>
      <c r="G833" s="296" t="n"/>
      <c r="H833" s="297">
        <f>IFERROR(VLOOKUP($C833,$C$5:$H$18,6,0)+SUMIF($C$19:$C833,$C833,$F$19:$F833)-SUMIF($C$19:$C833,$C833,$G$19:$G833),"")</f>
        <v/>
      </c>
      <c r="I833" s="296" t="n"/>
      <c r="J833" s="252" t="n"/>
      <c r="K833" s="252" t="n"/>
      <c r="L833" s="298" t="n"/>
      <c r="M833" s="254">
        <f>IF($B833="","",--TEXT($B833,"yyyymm"))</f>
        <v/>
      </c>
      <c r="N833" s="0" t="n"/>
      <c r="O833" s="0" t="n"/>
      <c r="P833" s="0" t="n"/>
      <c r="Q833" s="0" t="n"/>
      <c r="R833" s="0" t="n"/>
      <c r="S833" s="0" t="n"/>
      <c r="T833" s="0" t="n"/>
      <c r="U833" s="0" t="n"/>
      <c r="V833" s="0" t="n"/>
      <c r="W833" s="0" t="n"/>
      <c r="X833" s="42" t="n"/>
      <c r="Y833" s="42" t="n"/>
      <c r="Z833" s="42" t="n"/>
    </row>
    <row r="834" ht="23" customFormat="1" customHeight="1" s="204">
      <c r="A834" s="255">
        <f>IF(B834="","",COUNTA($B$5:B834))</f>
        <v/>
      </c>
      <c r="B834" s="294" t="n"/>
      <c r="C834" s="247" t="n"/>
      <c r="D834" s="248" t="n"/>
      <c r="E834" s="295" t="n"/>
      <c r="F834" s="296" t="n"/>
      <c r="G834" s="296" t="n"/>
      <c r="H834" s="297">
        <f>IFERROR(VLOOKUP($C834,$C$5:$H$18,6,0)+SUMIF($C$19:$C834,$C834,$F$19:$F834)-SUMIF($C$19:$C834,$C834,$G$19:$G834),"")</f>
        <v/>
      </c>
      <c r="I834" s="296" t="n"/>
      <c r="J834" s="252" t="n"/>
      <c r="K834" s="252" t="n"/>
      <c r="L834" s="298" t="n"/>
      <c r="M834" s="254">
        <f>IF($B834="","",--TEXT($B834,"yyyymm"))</f>
        <v/>
      </c>
      <c r="N834" s="0" t="n"/>
      <c r="O834" s="0" t="n"/>
      <c r="P834" s="0" t="n"/>
      <c r="Q834" s="0" t="n"/>
      <c r="R834" s="0" t="n"/>
      <c r="S834" s="0" t="n"/>
      <c r="T834" s="0" t="n"/>
      <c r="U834" s="0" t="n"/>
      <c r="V834" s="0" t="n"/>
      <c r="W834" s="0" t="n"/>
      <c r="X834" s="42" t="n"/>
      <c r="Y834" s="42" t="n"/>
      <c r="Z834" s="42" t="n"/>
    </row>
    <row r="835" ht="23" customFormat="1" customHeight="1" s="204">
      <c r="A835" s="255">
        <f>IF(B835="","",COUNTA($B$5:B835))</f>
        <v/>
      </c>
      <c r="B835" s="294" t="n"/>
      <c r="C835" s="247" t="n"/>
      <c r="D835" s="248" t="n"/>
      <c r="E835" s="295" t="n"/>
      <c r="F835" s="296" t="n"/>
      <c r="G835" s="296" t="n"/>
      <c r="H835" s="297">
        <f>IFERROR(VLOOKUP($C835,$C$5:$H$18,6,0)+SUMIF($C$19:$C835,$C835,$F$19:$F835)-SUMIF($C$19:$C835,$C835,$G$19:$G835),"")</f>
        <v/>
      </c>
      <c r="I835" s="296" t="n"/>
      <c r="J835" s="252" t="n"/>
      <c r="K835" s="252" t="n"/>
      <c r="L835" s="298" t="n"/>
      <c r="M835" s="254">
        <f>IF($B835="","",--TEXT($B835,"yyyymm"))</f>
        <v/>
      </c>
      <c r="N835" s="0" t="n"/>
      <c r="O835" s="0" t="n"/>
      <c r="P835" s="0" t="n"/>
      <c r="Q835" s="0" t="n"/>
      <c r="R835" s="0" t="n"/>
      <c r="S835" s="0" t="n"/>
      <c r="T835" s="0" t="n"/>
      <c r="U835" s="0" t="n"/>
      <c r="V835" s="0" t="n"/>
      <c r="W835" s="0" t="n"/>
      <c r="X835" s="42" t="n"/>
      <c r="Y835" s="42" t="n"/>
      <c r="Z835" s="42" t="n"/>
    </row>
    <row r="836" ht="23" customFormat="1" customHeight="1" s="204">
      <c r="A836" s="255">
        <f>IF(B836="","",COUNTA($B$5:B836))</f>
        <v/>
      </c>
      <c r="B836" s="294" t="n"/>
      <c r="C836" s="247" t="n"/>
      <c r="D836" s="248" t="n"/>
      <c r="E836" s="295" t="n"/>
      <c r="F836" s="296" t="n"/>
      <c r="G836" s="296" t="n"/>
      <c r="H836" s="297">
        <f>IFERROR(VLOOKUP($C836,$C$5:$H$18,6,0)+SUMIF($C$19:$C836,$C836,$F$19:$F836)-SUMIF($C$19:$C836,$C836,$G$19:$G836),"")</f>
        <v/>
      </c>
      <c r="I836" s="296" t="n"/>
      <c r="J836" s="252" t="n"/>
      <c r="K836" s="252" t="n"/>
      <c r="L836" s="298" t="n"/>
      <c r="M836" s="254">
        <f>IF($B836="","",--TEXT($B836,"yyyymm"))</f>
        <v/>
      </c>
      <c r="N836" s="0" t="n"/>
      <c r="O836" s="0" t="n"/>
      <c r="P836" s="0" t="n"/>
      <c r="Q836" s="0" t="n"/>
      <c r="R836" s="0" t="n"/>
      <c r="S836" s="0" t="n"/>
      <c r="T836" s="0" t="n"/>
      <c r="U836" s="0" t="n"/>
      <c r="V836" s="0" t="n"/>
      <c r="W836" s="0" t="n"/>
      <c r="X836" s="42" t="n"/>
      <c r="Y836" s="42" t="n"/>
      <c r="Z836" s="42" t="n"/>
    </row>
    <row r="837" ht="23" customFormat="1" customHeight="1" s="204">
      <c r="A837" s="255">
        <f>IF(B837="","",COUNTA($B$5:B837))</f>
        <v/>
      </c>
      <c r="B837" s="294" t="n"/>
      <c r="C837" s="247" t="n"/>
      <c r="D837" s="248" t="n"/>
      <c r="E837" s="295" t="n"/>
      <c r="F837" s="296" t="n"/>
      <c r="G837" s="296" t="n"/>
      <c r="H837" s="297">
        <f>IFERROR(VLOOKUP($C837,$C$5:$H$18,6,0)+SUMIF($C$19:$C837,$C837,$F$19:$F837)-SUMIF($C$19:$C837,$C837,$G$19:$G837),"")</f>
        <v/>
      </c>
      <c r="I837" s="296" t="n"/>
      <c r="J837" s="252" t="n"/>
      <c r="K837" s="252" t="n"/>
      <c r="L837" s="298" t="n"/>
      <c r="M837" s="254">
        <f>IF($B837="","",--TEXT($B837,"yyyymm"))</f>
        <v/>
      </c>
      <c r="N837" s="0" t="n"/>
      <c r="O837" s="0" t="n"/>
      <c r="P837" s="0" t="n"/>
      <c r="Q837" s="0" t="n"/>
      <c r="R837" s="0" t="n"/>
      <c r="S837" s="0" t="n"/>
      <c r="T837" s="0" t="n"/>
      <c r="U837" s="0" t="n"/>
      <c r="V837" s="0" t="n"/>
      <c r="W837" s="0" t="n"/>
      <c r="X837" s="42" t="n"/>
      <c r="Y837" s="42" t="n"/>
      <c r="Z837" s="42" t="n"/>
    </row>
    <row r="838" ht="23" customFormat="1" customHeight="1" s="204">
      <c r="A838" s="255">
        <f>IF(B838="","",COUNTA($B$5:B838))</f>
        <v/>
      </c>
      <c r="B838" s="294" t="n"/>
      <c r="C838" s="247" t="n"/>
      <c r="D838" s="248" t="n"/>
      <c r="E838" s="295" t="n"/>
      <c r="F838" s="296" t="n"/>
      <c r="G838" s="296" t="n"/>
      <c r="H838" s="297">
        <f>IFERROR(VLOOKUP($C838,$C$5:$H$18,6,0)+SUMIF($C$19:$C838,$C838,$F$19:$F838)-SUMIF($C$19:$C838,$C838,$G$19:$G838),"")</f>
        <v/>
      </c>
      <c r="I838" s="296" t="n"/>
      <c r="J838" s="252" t="n"/>
      <c r="K838" s="252" t="n"/>
      <c r="L838" s="298" t="n"/>
      <c r="M838" s="254">
        <f>IF($B838="","",--TEXT($B838,"yyyymm"))</f>
        <v/>
      </c>
      <c r="N838" s="0" t="n"/>
      <c r="O838" s="0" t="n"/>
      <c r="P838" s="0" t="n"/>
      <c r="Q838" s="0" t="n"/>
      <c r="R838" s="0" t="n"/>
      <c r="S838" s="0" t="n"/>
      <c r="T838" s="0" t="n"/>
      <c r="U838" s="0" t="n"/>
      <c r="V838" s="0" t="n"/>
      <c r="W838" s="0" t="n"/>
      <c r="X838" s="42" t="n"/>
      <c r="Y838" s="42" t="n"/>
      <c r="Z838" s="42" t="n"/>
    </row>
    <row r="839" ht="23" customFormat="1" customHeight="1" s="204">
      <c r="A839" s="255">
        <f>IF(B839="","",COUNTA($B$5:B839))</f>
        <v/>
      </c>
      <c r="B839" s="294" t="n"/>
      <c r="C839" s="247" t="n"/>
      <c r="D839" s="248" t="n"/>
      <c r="E839" s="295" t="n"/>
      <c r="F839" s="296" t="n"/>
      <c r="G839" s="296" t="n"/>
      <c r="H839" s="297">
        <f>IFERROR(VLOOKUP($C839,$C$5:$H$18,6,0)+SUMIF($C$19:$C839,$C839,$F$19:$F839)-SUMIF($C$19:$C839,$C839,$G$19:$G839),"")</f>
        <v/>
      </c>
      <c r="I839" s="296" t="n"/>
      <c r="J839" s="252" t="n"/>
      <c r="K839" s="252" t="n"/>
      <c r="L839" s="298" t="n"/>
      <c r="M839" s="254">
        <f>IF($B839="","",--TEXT($B839,"yyyymm"))</f>
        <v/>
      </c>
      <c r="N839" s="0" t="n"/>
      <c r="O839" s="0" t="n"/>
      <c r="P839" s="0" t="n"/>
      <c r="Q839" s="0" t="n"/>
      <c r="R839" s="0" t="n"/>
      <c r="S839" s="0" t="n"/>
      <c r="T839" s="0" t="n"/>
      <c r="U839" s="0" t="n"/>
      <c r="V839" s="0" t="n"/>
      <c r="W839" s="0" t="n"/>
      <c r="X839" s="42" t="n"/>
      <c r="Y839" s="42" t="n"/>
      <c r="Z839" s="42" t="n"/>
    </row>
    <row r="840" ht="23" customFormat="1" customHeight="1" s="204">
      <c r="A840" s="255">
        <f>IF(B840="","",COUNTA($B$5:B840))</f>
        <v/>
      </c>
      <c r="B840" s="294" t="n"/>
      <c r="C840" s="247" t="n"/>
      <c r="D840" s="248" t="n"/>
      <c r="E840" s="295" t="n"/>
      <c r="F840" s="296" t="n"/>
      <c r="G840" s="296" t="n"/>
      <c r="H840" s="297">
        <f>IFERROR(VLOOKUP($C840,$C$5:$H$18,6,0)+SUMIF($C$19:$C840,$C840,$F$19:$F840)-SUMIF($C$19:$C840,$C840,$G$19:$G840),"")</f>
        <v/>
      </c>
      <c r="I840" s="296" t="n"/>
      <c r="J840" s="252" t="n"/>
      <c r="K840" s="252" t="n"/>
      <c r="L840" s="298" t="n"/>
      <c r="M840" s="254">
        <f>IF($B840="","",--TEXT($B840,"yyyymm"))</f>
        <v/>
      </c>
      <c r="N840" s="0" t="n"/>
      <c r="O840" s="0" t="n"/>
      <c r="P840" s="0" t="n"/>
      <c r="Q840" s="0" t="n"/>
      <c r="R840" s="0" t="n"/>
      <c r="S840" s="0" t="n"/>
      <c r="T840" s="0" t="n"/>
      <c r="U840" s="0" t="n"/>
      <c r="V840" s="0" t="n"/>
      <c r="W840" s="0" t="n"/>
      <c r="X840" s="42" t="n"/>
      <c r="Y840" s="42" t="n"/>
      <c r="Z840" s="42" t="n"/>
    </row>
    <row r="841" ht="23" customFormat="1" customHeight="1" s="204">
      <c r="A841" s="255">
        <f>IF(B841="","",COUNTA($B$5:B841))</f>
        <v/>
      </c>
      <c r="B841" s="294" t="n"/>
      <c r="C841" s="247" t="n"/>
      <c r="D841" s="248" t="n"/>
      <c r="E841" s="295" t="n"/>
      <c r="F841" s="296" t="n"/>
      <c r="G841" s="296" t="n"/>
      <c r="H841" s="297">
        <f>IFERROR(VLOOKUP($C841,$C$5:$H$18,6,0)+SUMIF($C$19:$C841,$C841,$F$19:$F841)-SUMIF($C$19:$C841,$C841,$G$19:$G841),"")</f>
        <v/>
      </c>
      <c r="I841" s="296" t="n"/>
      <c r="J841" s="252" t="n"/>
      <c r="K841" s="252" t="n"/>
      <c r="L841" s="298" t="n"/>
      <c r="M841" s="254">
        <f>IF($B841="","",--TEXT($B841,"yyyymm"))</f>
        <v/>
      </c>
      <c r="N841" s="0" t="n"/>
      <c r="O841" s="0" t="n"/>
      <c r="P841" s="0" t="n"/>
      <c r="Q841" s="0" t="n"/>
      <c r="R841" s="0" t="n"/>
      <c r="S841" s="0" t="n"/>
      <c r="T841" s="0" t="n"/>
      <c r="U841" s="0" t="n"/>
      <c r="V841" s="0" t="n"/>
      <c r="W841" s="0" t="n"/>
      <c r="X841" s="42" t="n"/>
      <c r="Y841" s="42" t="n"/>
      <c r="Z841" s="42" t="n"/>
    </row>
    <row r="842" ht="23" customFormat="1" customHeight="1" s="204">
      <c r="A842" s="255">
        <f>IF(B842="","",COUNTA($B$5:B842))</f>
        <v/>
      </c>
      <c r="B842" s="294" t="n"/>
      <c r="C842" s="247" t="n"/>
      <c r="D842" s="248" t="n"/>
      <c r="E842" s="295" t="n"/>
      <c r="F842" s="296" t="n"/>
      <c r="G842" s="296" t="n"/>
      <c r="H842" s="297">
        <f>IFERROR(VLOOKUP($C842,$C$5:$H$18,6,0)+SUMIF($C$19:$C842,$C842,$F$19:$F842)-SUMIF($C$19:$C842,$C842,$G$19:$G842),"")</f>
        <v/>
      </c>
      <c r="I842" s="296" t="n"/>
      <c r="J842" s="252" t="n"/>
      <c r="K842" s="252" t="n"/>
      <c r="L842" s="298" t="n"/>
      <c r="M842" s="254">
        <f>IF($B842="","",--TEXT($B842,"yyyymm"))</f>
        <v/>
      </c>
      <c r="N842" s="0" t="n"/>
      <c r="O842" s="0" t="n"/>
      <c r="P842" s="0" t="n"/>
      <c r="Q842" s="0" t="n"/>
      <c r="R842" s="0" t="n"/>
      <c r="S842" s="0" t="n"/>
      <c r="T842" s="0" t="n"/>
      <c r="U842" s="0" t="n"/>
      <c r="V842" s="0" t="n"/>
      <c r="W842" s="0" t="n"/>
      <c r="X842" s="42" t="n"/>
      <c r="Y842" s="42" t="n"/>
      <c r="Z842" s="42" t="n"/>
    </row>
    <row r="843" ht="23" customFormat="1" customHeight="1" s="204">
      <c r="A843" s="255">
        <f>IF(B843="","",COUNTA($B$5:B843))</f>
        <v/>
      </c>
      <c r="B843" s="294" t="n"/>
      <c r="C843" s="247" t="n"/>
      <c r="D843" s="248" t="n"/>
      <c r="E843" s="295" t="n"/>
      <c r="F843" s="296" t="n"/>
      <c r="G843" s="296" t="n"/>
      <c r="H843" s="297">
        <f>IFERROR(VLOOKUP($C843,$C$5:$H$18,6,0)+SUMIF($C$19:$C843,$C843,$F$19:$F843)-SUMIF($C$19:$C843,$C843,$G$19:$G843),"")</f>
        <v/>
      </c>
      <c r="I843" s="296" t="n"/>
      <c r="J843" s="252" t="n"/>
      <c r="K843" s="252" t="n"/>
      <c r="L843" s="298" t="n"/>
      <c r="M843" s="254">
        <f>IF($B843="","",--TEXT($B843,"yyyymm"))</f>
        <v/>
      </c>
      <c r="N843" s="0" t="n"/>
      <c r="O843" s="0" t="n"/>
      <c r="P843" s="0" t="n"/>
      <c r="Q843" s="0" t="n"/>
      <c r="R843" s="0" t="n"/>
      <c r="S843" s="0" t="n"/>
      <c r="T843" s="0" t="n"/>
      <c r="U843" s="0" t="n"/>
      <c r="V843" s="0" t="n"/>
      <c r="W843" s="0" t="n"/>
      <c r="X843" s="42" t="n"/>
      <c r="Y843" s="42" t="n"/>
      <c r="Z843" s="42" t="n"/>
    </row>
    <row r="844" ht="23" customFormat="1" customHeight="1" s="204">
      <c r="A844" s="255">
        <f>IF(B844="","",COUNTA($B$5:B844))</f>
        <v/>
      </c>
      <c r="B844" s="294" t="n"/>
      <c r="C844" s="247" t="n"/>
      <c r="D844" s="248" t="n"/>
      <c r="E844" s="295" t="n"/>
      <c r="F844" s="296" t="n"/>
      <c r="G844" s="296" t="n"/>
      <c r="H844" s="297">
        <f>IFERROR(VLOOKUP($C844,$C$5:$H$18,6,0)+SUMIF($C$19:$C844,$C844,$F$19:$F844)-SUMIF($C$19:$C844,$C844,$G$19:$G844),"")</f>
        <v/>
      </c>
      <c r="I844" s="296" t="n"/>
      <c r="J844" s="252" t="n"/>
      <c r="K844" s="252" t="n"/>
      <c r="L844" s="298" t="n"/>
      <c r="M844" s="254">
        <f>IF($B844="","",--TEXT($B844,"yyyymm"))</f>
        <v/>
      </c>
      <c r="N844" s="0" t="n"/>
      <c r="O844" s="0" t="n"/>
      <c r="P844" s="0" t="n"/>
      <c r="Q844" s="0" t="n"/>
      <c r="R844" s="0" t="n"/>
      <c r="S844" s="0" t="n"/>
      <c r="T844" s="0" t="n"/>
      <c r="U844" s="0" t="n"/>
      <c r="V844" s="0" t="n"/>
      <c r="W844" s="0" t="n"/>
      <c r="X844" s="42" t="n"/>
      <c r="Y844" s="42" t="n"/>
      <c r="Z844" s="42" t="n"/>
    </row>
    <row r="845" ht="23" customFormat="1" customHeight="1" s="204">
      <c r="A845" s="255">
        <f>IF(B845="","",COUNTA($B$5:B845))</f>
        <v/>
      </c>
      <c r="B845" s="294" t="n"/>
      <c r="C845" s="247" t="n"/>
      <c r="D845" s="248" t="n"/>
      <c r="E845" s="295" t="n"/>
      <c r="F845" s="296" t="n"/>
      <c r="G845" s="296" t="n"/>
      <c r="H845" s="297">
        <f>IFERROR(VLOOKUP($C845,$C$5:$H$18,6,0)+SUMIF($C$19:$C845,$C845,$F$19:$F845)-SUMIF($C$19:$C845,$C845,$G$19:$G845),"")</f>
        <v/>
      </c>
      <c r="I845" s="296" t="n"/>
      <c r="J845" s="252" t="n"/>
      <c r="K845" s="252" t="n"/>
      <c r="L845" s="298" t="n"/>
      <c r="M845" s="254">
        <f>IF($B845="","",--TEXT($B845,"yyyymm"))</f>
        <v/>
      </c>
      <c r="N845" s="0" t="n"/>
      <c r="O845" s="0" t="n"/>
      <c r="P845" s="0" t="n"/>
      <c r="Q845" s="0" t="n"/>
      <c r="R845" s="0" t="n"/>
      <c r="S845" s="0" t="n"/>
      <c r="T845" s="0" t="n"/>
      <c r="U845" s="0" t="n"/>
      <c r="V845" s="0" t="n"/>
      <c r="W845" s="0" t="n"/>
      <c r="X845" s="42" t="n"/>
      <c r="Y845" s="42" t="n"/>
      <c r="Z845" s="42" t="n"/>
    </row>
    <row r="846" ht="23" customFormat="1" customHeight="1" s="204">
      <c r="A846" s="255">
        <f>IF(B846="","",COUNTA($B$5:B846))</f>
        <v/>
      </c>
      <c r="B846" s="294" t="n"/>
      <c r="C846" s="247" t="n"/>
      <c r="D846" s="248" t="n"/>
      <c r="E846" s="295" t="n"/>
      <c r="F846" s="296" t="n"/>
      <c r="G846" s="296" t="n"/>
      <c r="H846" s="297">
        <f>IFERROR(VLOOKUP($C846,$C$5:$H$18,6,0)+SUMIF($C$19:$C846,$C846,$F$19:$F846)-SUMIF($C$19:$C846,$C846,$G$19:$G846),"")</f>
        <v/>
      </c>
      <c r="I846" s="296" t="n"/>
      <c r="J846" s="252" t="n"/>
      <c r="K846" s="252" t="n"/>
      <c r="L846" s="298" t="n"/>
      <c r="M846" s="254">
        <f>IF($B846="","",--TEXT($B846,"yyyymm"))</f>
        <v/>
      </c>
      <c r="N846" s="0" t="n"/>
      <c r="O846" s="0" t="n"/>
      <c r="P846" s="0" t="n"/>
      <c r="Q846" s="0" t="n"/>
      <c r="R846" s="0" t="n"/>
      <c r="S846" s="0" t="n"/>
      <c r="T846" s="0" t="n"/>
      <c r="U846" s="0" t="n"/>
      <c r="V846" s="0" t="n"/>
      <c r="W846" s="0" t="n"/>
      <c r="X846" s="42" t="n"/>
      <c r="Y846" s="42" t="n"/>
      <c r="Z846" s="42" t="n"/>
    </row>
    <row r="847" ht="23" customFormat="1" customHeight="1" s="204">
      <c r="A847" s="255">
        <f>IF(B847="","",COUNTA($B$5:B847))</f>
        <v/>
      </c>
      <c r="B847" s="294" t="n"/>
      <c r="C847" s="247" t="n"/>
      <c r="D847" s="248" t="n"/>
      <c r="E847" s="295" t="n"/>
      <c r="F847" s="296" t="n"/>
      <c r="G847" s="296" t="n"/>
      <c r="H847" s="297">
        <f>IFERROR(VLOOKUP($C847,$C$5:$H$18,6,0)+SUMIF($C$19:$C847,$C847,$F$19:$F847)-SUMIF($C$19:$C847,$C847,$G$19:$G847),"")</f>
        <v/>
      </c>
      <c r="I847" s="296" t="n"/>
      <c r="J847" s="252" t="n"/>
      <c r="K847" s="252" t="n"/>
      <c r="L847" s="298" t="n"/>
      <c r="M847" s="254">
        <f>IF($B847="","",--TEXT($B847,"yyyymm"))</f>
        <v/>
      </c>
      <c r="N847" s="0" t="n"/>
      <c r="O847" s="0" t="n"/>
      <c r="P847" s="0" t="n"/>
      <c r="Q847" s="0" t="n"/>
      <c r="R847" s="0" t="n"/>
      <c r="S847" s="0" t="n"/>
      <c r="T847" s="0" t="n"/>
      <c r="U847" s="0" t="n"/>
      <c r="V847" s="0" t="n"/>
      <c r="W847" s="0" t="n"/>
      <c r="X847" s="42" t="n"/>
      <c r="Y847" s="42" t="n"/>
      <c r="Z847" s="42" t="n"/>
    </row>
    <row r="848" ht="23" customFormat="1" customHeight="1" s="204">
      <c r="A848" s="255">
        <f>IF(B848="","",COUNTA($B$5:B848))</f>
        <v/>
      </c>
      <c r="B848" s="294" t="n"/>
      <c r="C848" s="247" t="n"/>
      <c r="D848" s="248" t="n"/>
      <c r="E848" s="295" t="n"/>
      <c r="F848" s="296" t="n"/>
      <c r="G848" s="296" t="n"/>
      <c r="H848" s="297">
        <f>IFERROR(VLOOKUP($C848,$C$5:$H$18,6,0)+SUMIF($C$19:$C848,$C848,$F$19:$F848)-SUMIF($C$19:$C848,$C848,$G$19:$G848),"")</f>
        <v/>
      </c>
      <c r="I848" s="296" t="n"/>
      <c r="J848" s="252" t="n"/>
      <c r="K848" s="252" t="n"/>
      <c r="L848" s="298" t="n"/>
      <c r="M848" s="254">
        <f>IF($B848="","",--TEXT($B848,"yyyymm"))</f>
        <v/>
      </c>
      <c r="N848" s="0" t="n"/>
      <c r="O848" s="0" t="n"/>
      <c r="P848" s="0" t="n"/>
      <c r="Q848" s="0" t="n"/>
      <c r="R848" s="0" t="n"/>
      <c r="S848" s="0" t="n"/>
      <c r="T848" s="0" t="n"/>
      <c r="U848" s="0" t="n"/>
      <c r="V848" s="0" t="n"/>
      <c r="W848" s="0" t="n"/>
      <c r="X848" s="42" t="n"/>
      <c r="Y848" s="42" t="n"/>
      <c r="Z848" s="42" t="n"/>
    </row>
    <row r="849" ht="23" customFormat="1" customHeight="1" s="204">
      <c r="A849" s="255">
        <f>IF(B849="","",COUNTA($B$5:B849))</f>
        <v/>
      </c>
      <c r="B849" s="294" t="n"/>
      <c r="C849" s="247" t="n"/>
      <c r="D849" s="248" t="n"/>
      <c r="E849" s="295" t="n"/>
      <c r="F849" s="296" t="n"/>
      <c r="G849" s="296" t="n"/>
      <c r="H849" s="297">
        <f>IFERROR(VLOOKUP($C849,$C$5:$H$18,6,0)+SUMIF($C$19:$C849,$C849,$F$19:$F849)-SUMIF($C$19:$C849,$C849,$G$19:$G849),"")</f>
        <v/>
      </c>
      <c r="I849" s="296" t="n"/>
      <c r="J849" s="252" t="n"/>
      <c r="K849" s="252" t="n"/>
      <c r="L849" s="298" t="n"/>
      <c r="M849" s="254">
        <f>IF($B849="","",--TEXT($B849,"yyyymm"))</f>
        <v/>
      </c>
      <c r="N849" s="0" t="n"/>
      <c r="O849" s="0" t="n"/>
      <c r="P849" s="0" t="n"/>
      <c r="Q849" s="0" t="n"/>
      <c r="R849" s="0" t="n"/>
      <c r="S849" s="0" t="n"/>
      <c r="T849" s="0" t="n"/>
      <c r="U849" s="0" t="n"/>
      <c r="V849" s="0" t="n"/>
      <c r="W849" s="0" t="n"/>
      <c r="X849" s="42" t="n"/>
      <c r="Y849" s="42" t="n"/>
      <c r="Z849" s="42" t="n"/>
    </row>
    <row r="850" ht="23" customFormat="1" customHeight="1" s="204">
      <c r="A850" s="255">
        <f>IF(B850="","",COUNTA($B$5:B850))</f>
        <v/>
      </c>
      <c r="B850" s="294" t="n"/>
      <c r="C850" s="247" t="n"/>
      <c r="D850" s="248" t="n"/>
      <c r="E850" s="295" t="n"/>
      <c r="F850" s="296" t="n"/>
      <c r="G850" s="296" t="n"/>
      <c r="H850" s="297">
        <f>IFERROR(VLOOKUP($C850,$C$5:$H$18,6,0)+SUMIF($C$19:$C850,$C850,$F$19:$F850)-SUMIF($C$19:$C850,$C850,$G$19:$G850),"")</f>
        <v/>
      </c>
      <c r="I850" s="296" t="n"/>
      <c r="J850" s="252" t="n"/>
      <c r="K850" s="252" t="n"/>
      <c r="L850" s="298" t="n"/>
      <c r="M850" s="254">
        <f>IF($B850="","",--TEXT($B850,"yyyymm"))</f>
        <v/>
      </c>
      <c r="N850" s="0" t="n"/>
      <c r="O850" s="0" t="n"/>
      <c r="P850" s="0" t="n"/>
      <c r="Q850" s="0" t="n"/>
      <c r="R850" s="0" t="n"/>
      <c r="S850" s="0" t="n"/>
      <c r="T850" s="0" t="n"/>
      <c r="U850" s="0" t="n"/>
      <c r="V850" s="0" t="n"/>
      <c r="W850" s="0" t="n"/>
      <c r="X850" s="42" t="n"/>
      <c r="Y850" s="42" t="n"/>
      <c r="Z850" s="42" t="n"/>
    </row>
    <row r="851" ht="23" customFormat="1" customHeight="1" s="204">
      <c r="A851" s="255">
        <f>IF(B851="","",COUNTA($B$5:B851))</f>
        <v/>
      </c>
      <c r="B851" s="294" t="n"/>
      <c r="C851" s="247" t="n"/>
      <c r="D851" s="248" t="n"/>
      <c r="E851" s="295" t="n"/>
      <c r="F851" s="296" t="n"/>
      <c r="G851" s="296" t="n"/>
      <c r="H851" s="297">
        <f>IFERROR(VLOOKUP($C851,$C$5:$H$18,6,0)+SUMIF($C$19:$C851,$C851,$F$19:$F851)-SUMIF($C$19:$C851,$C851,$G$19:$G851),"")</f>
        <v/>
      </c>
      <c r="I851" s="296" t="n"/>
      <c r="J851" s="252" t="n"/>
      <c r="K851" s="252" t="n"/>
      <c r="L851" s="298" t="n"/>
      <c r="M851" s="254">
        <f>IF($B851="","",--TEXT($B851,"yyyymm"))</f>
        <v/>
      </c>
      <c r="N851" s="0" t="n"/>
      <c r="O851" s="0" t="n"/>
      <c r="P851" s="0" t="n"/>
      <c r="Q851" s="0" t="n"/>
      <c r="R851" s="0" t="n"/>
      <c r="S851" s="0" t="n"/>
      <c r="T851" s="0" t="n"/>
      <c r="U851" s="0" t="n"/>
      <c r="V851" s="0" t="n"/>
      <c r="W851" s="0" t="n"/>
      <c r="X851" s="42" t="n"/>
      <c r="Y851" s="42" t="n"/>
      <c r="Z851" s="42" t="n"/>
    </row>
    <row r="852" ht="23" customFormat="1" customHeight="1" s="204">
      <c r="A852" s="255">
        <f>IF(B852="","",COUNTA($B$5:B852))</f>
        <v/>
      </c>
      <c r="B852" s="294" t="n"/>
      <c r="C852" s="247" t="n"/>
      <c r="D852" s="248" t="n"/>
      <c r="E852" s="295" t="n"/>
      <c r="F852" s="296" t="n"/>
      <c r="G852" s="296" t="n"/>
      <c r="H852" s="297">
        <f>IFERROR(VLOOKUP($C852,$C$5:$H$18,6,0)+SUMIF($C$19:$C852,$C852,$F$19:$F852)-SUMIF($C$19:$C852,$C852,$G$19:$G852),"")</f>
        <v/>
      </c>
      <c r="I852" s="296" t="n"/>
      <c r="J852" s="252" t="n"/>
      <c r="K852" s="252" t="n"/>
      <c r="L852" s="298" t="n"/>
      <c r="M852" s="254">
        <f>IF($B852="","",--TEXT($B852,"yyyymm"))</f>
        <v/>
      </c>
      <c r="N852" s="0" t="n"/>
      <c r="O852" s="0" t="n"/>
      <c r="P852" s="0" t="n"/>
      <c r="Q852" s="0" t="n"/>
      <c r="R852" s="0" t="n"/>
      <c r="S852" s="0" t="n"/>
      <c r="T852" s="0" t="n"/>
      <c r="U852" s="0" t="n"/>
      <c r="V852" s="0" t="n"/>
      <c r="W852" s="0" t="n"/>
      <c r="X852" s="42" t="n"/>
      <c r="Y852" s="42" t="n"/>
      <c r="Z852" s="42" t="n"/>
    </row>
    <row r="853" ht="23" customFormat="1" customHeight="1" s="204">
      <c r="A853" s="255">
        <f>IF(B853="","",COUNTA($B$5:B853))</f>
        <v/>
      </c>
      <c r="B853" s="294" t="n"/>
      <c r="C853" s="247" t="n"/>
      <c r="D853" s="248" t="n"/>
      <c r="E853" s="295" t="n"/>
      <c r="F853" s="296" t="n"/>
      <c r="G853" s="296" t="n"/>
      <c r="H853" s="297">
        <f>IFERROR(VLOOKUP($C853,$C$5:$H$18,6,0)+SUMIF($C$19:$C853,$C853,$F$19:$F853)-SUMIF($C$19:$C853,$C853,$G$19:$G853),"")</f>
        <v/>
      </c>
      <c r="I853" s="296" t="n"/>
      <c r="J853" s="252" t="n"/>
      <c r="K853" s="252" t="n"/>
      <c r="L853" s="298" t="n"/>
      <c r="M853" s="254">
        <f>IF($B853="","",--TEXT($B853,"yyyymm"))</f>
        <v/>
      </c>
      <c r="N853" s="0" t="n"/>
      <c r="O853" s="0" t="n"/>
      <c r="P853" s="0" t="n"/>
      <c r="Q853" s="0" t="n"/>
      <c r="R853" s="0" t="n"/>
      <c r="S853" s="0" t="n"/>
      <c r="T853" s="0" t="n"/>
      <c r="U853" s="0" t="n"/>
      <c r="V853" s="0" t="n"/>
      <c r="W853" s="0" t="n"/>
      <c r="X853" s="42" t="n"/>
      <c r="Y853" s="42" t="n"/>
      <c r="Z853" s="42" t="n"/>
    </row>
    <row r="854" ht="23" customFormat="1" customHeight="1" s="204">
      <c r="A854" s="255">
        <f>IF(B854="","",COUNTA($B$5:B854))</f>
        <v/>
      </c>
      <c r="B854" s="294" t="n"/>
      <c r="C854" s="247" t="n"/>
      <c r="D854" s="248" t="n"/>
      <c r="E854" s="295" t="n"/>
      <c r="F854" s="296" t="n"/>
      <c r="G854" s="296" t="n"/>
      <c r="H854" s="297">
        <f>IFERROR(VLOOKUP($C854,$C$5:$H$18,6,0)+SUMIF($C$19:$C854,$C854,$F$19:$F854)-SUMIF($C$19:$C854,$C854,$G$19:$G854),"")</f>
        <v/>
      </c>
      <c r="I854" s="296" t="n"/>
      <c r="J854" s="252" t="n"/>
      <c r="K854" s="252" t="n"/>
      <c r="L854" s="298" t="n"/>
      <c r="M854" s="254">
        <f>IF($B854="","",--TEXT($B854,"yyyymm"))</f>
        <v/>
      </c>
      <c r="N854" s="0" t="n"/>
      <c r="O854" s="0" t="n"/>
      <c r="P854" s="0" t="n"/>
      <c r="Q854" s="0" t="n"/>
      <c r="R854" s="0" t="n"/>
      <c r="S854" s="0" t="n"/>
      <c r="T854" s="0" t="n"/>
      <c r="U854" s="0" t="n"/>
      <c r="V854" s="0" t="n"/>
      <c r="W854" s="0" t="n"/>
      <c r="X854" s="42" t="n"/>
      <c r="Y854" s="42" t="n"/>
      <c r="Z854" s="42" t="n"/>
    </row>
    <row r="855" ht="23" customFormat="1" customHeight="1" s="204">
      <c r="A855" s="255">
        <f>IF(B855="","",COUNTA($B$5:B855))</f>
        <v/>
      </c>
      <c r="B855" s="294" t="n"/>
      <c r="C855" s="247" t="n"/>
      <c r="D855" s="248" t="n"/>
      <c r="E855" s="295" t="n"/>
      <c r="F855" s="296" t="n"/>
      <c r="G855" s="296" t="n"/>
      <c r="H855" s="297">
        <f>IFERROR(VLOOKUP($C855,$C$5:$H$18,6,0)+SUMIF($C$19:$C855,$C855,$F$19:$F855)-SUMIF($C$19:$C855,$C855,$G$19:$G855),"")</f>
        <v/>
      </c>
      <c r="I855" s="296" t="n"/>
      <c r="J855" s="252" t="n"/>
      <c r="K855" s="252" t="n"/>
      <c r="L855" s="298" t="n"/>
      <c r="M855" s="254">
        <f>IF($B855="","",--TEXT($B855,"yyyymm"))</f>
        <v/>
      </c>
      <c r="N855" s="0" t="n"/>
      <c r="O855" s="0" t="n"/>
      <c r="P855" s="0" t="n"/>
      <c r="Q855" s="0" t="n"/>
      <c r="R855" s="0" t="n"/>
      <c r="S855" s="0" t="n"/>
      <c r="T855" s="0" t="n"/>
      <c r="U855" s="0" t="n"/>
      <c r="V855" s="0" t="n"/>
      <c r="W855" s="0" t="n"/>
      <c r="X855" s="42" t="n"/>
      <c r="Y855" s="42" t="n"/>
      <c r="Z855" s="42" t="n"/>
    </row>
    <row r="856" ht="23" customFormat="1" customHeight="1" s="204">
      <c r="A856" s="255">
        <f>IF(B856="","",COUNTA($B$5:B856))</f>
        <v/>
      </c>
      <c r="B856" s="294" t="n"/>
      <c r="C856" s="247" t="n"/>
      <c r="D856" s="248" t="n"/>
      <c r="E856" s="295" t="n"/>
      <c r="F856" s="296" t="n"/>
      <c r="G856" s="296" t="n"/>
      <c r="H856" s="297">
        <f>IFERROR(VLOOKUP($C856,$C$5:$H$18,6,0)+SUMIF($C$19:$C856,$C856,$F$19:$F856)-SUMIF($C$19:$C856,$C856,$G$19:$G856),"")</f>
        <v/>
      </c>
      <c r="I856" s="296" t="n"/>
      <c r="J856" s="252" t="n"/>
      <c r="K856" s="252" t="n"/>
      <c r="L856" s="298" t="n"/>
      <c r="M856" s="254">
        <f>IF($B856="","",--TEXT($B856,"yyyymm"))</f>
        <v/>
      </c>
      <c r="N856" s="0" t="n"/>
      <c r="O856" s="0" t="n"/>
      <c r="P856" s="0" t="n"/>
      <c r="Q856" s="0" t="n"/>
      <c r="R856" s="0" t="n"/>
      <c r="S856" s="0" t="n"/>
      <c r="T856" s="0" t="n"/>
      <c r="U856" s="0" t="n"/>
      <c r="V856" s="0" t="n"/>
      <c r="W856" s="0" t="n"/>
      <c r="X856" s="42" t="n"/>
      <c r="Y856" s="42" t="n"/>
      <c r="Z856" s="42" t="n"/>
    </row>
    <row r="857" ht="23" customFormat="1" customHeight="1" s="204">
      <c r="A857" s="255">
        <f>IF(B857="","",COUNTA($B$5:B857))</f>
        <v/>
      </c>
      <c r="B857" s="294" t="n"/>
      <c r="C857" s="247" t="n"/>
      <c r="D857" s="248" t="n"/>
      <c r="E857" s="295" t="n"/>
      <c r="F857" s="296" t="n"/>
      <c r="G857" s="296" t="n"/>
      <c r="H857" s="297">
        <f>IFERROR(VLOOKUP($C857,$C$5:$H$18,6,0)+SUMIF($C$19:$C857,$C857,$F$19:$F857)-SUMIF($C$19:$C857,$C857,$G$19:$G857),"")</f>
        <v/>
      </c>
      <c r="I857" s="296" t="n"/>
      <c r="J857" s="252" t="n"/>
      <c r="K857" s="252" t="n"/>
      <c r="L857" s="298" t="n"/>
      <c r="M857" s="254">
        <f>IF($B857="","",--TEXT($B857,"yyyymm"))</f>
        <v/>
      </c>
      <c r="N857" s="0" t="n"/>
      <c r="O857" s="0" t="n"/>
      <c r="P857" s="0" t="n"/>
      <c r="Q857" s="0" t="n"/>
      <c r="R857" s="0" t="n"/>
      <c r="S857" s="0" t="n"/>
      <c r="T857" s="0" t="n"/>
      <c r="U857" s="0" t="n"/>
      <c r="V857" s="0" t="n"/>
      <c r="W857" s="0" t="n"/>
      <c r="X857" s="42" t="n"/>
      <c r="Y857" s="42" t="n"/>
      <c r="Z857" s="42" t="n"/>
    </row>
    <row r="858" ht="23" customFormat="1" customHeight="1" s="204">
      <c r="A858" s="255">
        <f>IF(B858="","",COUNTA($B$5:B858))</f>
        <v/>
      </c>
      <c r="B858" s="294" t="n"/>
      <c r="C858" s="247" t="n"/>
      <c r="D858" s="248" t="n"/>
      <c r="E858" s="295" t="n"/>
      <c r="F858" s="296" t="n"/>
      <c r="G858" s="296" t="n"/>
      <c r="H858" s="297">
        <f>IFERROR(VLOOKUP($C858,$C$5:$H$18,6,0)+SUMIF($C$19:$C858,$C858,$F$19:$F858)-SUMIF($C$19:$C858,$C858,$G$19:$G858),"")</f>
        <v/>
      </c>
      <c r="I858" s="296" t="n"/>
      <c r="J858" s="252" t="n"/>
      <c r="K858" s="252" t="n"/>
      <c r="L858" s="298" t="n"/>
      <c r="M858" s="254">
        <f>IF($B858="","",--TEXT($B858,"yyyymm"))</f>
        <v/>
      </c>
      <c r="N858" s="0" t="n"/>
      <c r="O858" s="0" t="n"/>
      <c r="P858" s="0" t="n"/>
      <c r="Q858" s="0" t="n"/>
      <c r="R858" s="0" t="n"/>
      <c r="S858" s="0" t="n"/>
      <c r="T858" s="0" t="n"/>
      <c r="U858" s="0" t="n"/>
      <c r="V858" s="0" t="n"/>
      <c r="W858" s="0" t="n"/>
      <c r="X858" s="42" t="n"/>
      <c r="Y858" s="42" t="n"/>
      <c r="Z858" s="42" t="n"/>
    </row>
    <row r="859" ht="23" customFormat="1" customHeight="1" s="204">
      <c r="A859" s="255">
        <f>IF(B859="","",COUNTA($B$5:B859))</f>
        <v/>
      </c>
      <c r="B859" s="294" t="n"/>
      <c r="C859" s="247" t="n"/>
      <c r="D859" s="248" t="n"/>
      <c r="E859" s="295" t="n"/>
      <c r="F859" s="296" t="n"/>
      <c r="G859" s="296" t="n"/>
      <c r="H859" s="297">
        <f>IFERROR(VLOOKUP($C859,$C$5:$H$18,6,0)+SUMIF($C$19:$C859,$C859,$F$19:$F859)-SUMIF($C$19:$C859,$C859,$G$19:$G859),"")</f>
        <v/>
      </c>
      <c r="I859" s="296" t="n"/>
      <c r="J859" s="252" t="n"/>
      <c r="K859" s="252" t="n"/>
      <c r="L859" s="298" t="n"/>
      <c r="M859" s="254">
        <f>IF($B859="","",--TEXT($B859,"yyyymm"))</f>
        <v/>
      </c>
      <c r="N859" s="0" t="n"/>
      <c r="O859" s="0" t="n"/>
      <c r="P859" s="0" t="n"/>
      <c r="Q859" s="0" t="n"/>
      <c r="R859" s="0" t="n"/>
      <c r="S859" s="0" t="n"/>
      <c r="T859" s="0" t="n"/>
      <c r="U859" s="0" t="n"/>
      <c r="V859" s="0" t="n"/>
      <c r="W859" s="0" t="n"/>
      <c r="X859" s="42" t="n"/>
      <c r="Y859" s="42" t="n"/>
      <c r="Z859" s="42" t="n"/>
    </row>
    <row r="860" ht="23" customFormat="1" customHeight="1" s="204">
      <c r="A860" s="255">
        <f>IF(B860="","",COUNTA($B$5:B860))</f>
        <v/>
      </c>
      <c r="B860" s="294" t="n"/>
      <c r="C860" s="247" t="n"/>
      <c r="D860" s="248" t="n"/>
      <c r="E860" s="295" t="n"/>
      <c r="F860" s="296" t="n"/>
      <c r="G860" s="296" t="n"/>
      <c r="H860" s="297">
        <f>IFERROR(VLOOKUP($C860,$C$5:$H$18,6,0)+SUMIF($C$19:$C860,$C860,$F$19:$F860)-SUMIF($C$19:$C860,$C860,$G$19:$G860),"")</f>
        <v/>
      </c>
      <c r="I860" s="296" t="n"/>
      <c r="J860" s="252" t="n"/>
      <c r="K860" s="252" t="n"/>
      <c r="L860" s="298" t="n"/>
      <c r="M860" s="254">
        <f>IF($B860="","",--TEXT($B860,"yyyymm"))</f>
        <v/>
      </c>
      <c r="N860" s="0" t="n"/>
      <c r="O860" s="0" t="n"/>
      <c r="P860" s="0" t="n"/>
      <c r="Q860" s="0" t="n"/>
      <c r="R860" s="0" t="n"/>
      <c r="S860" s="0" t="n"/>
      <c r="T860" s="0" t="n"/>
      <c r="U860" s="0" t="n"/>
      <c r="V860" s="0" t="n"/>
      <c r="W860" s="0" t="n"/>
      <c r="X860" s="42" t="n"/>
      <c r="Y860" s="42" t="n"/>
      <c r="Z860" s="42" t="n"/>
    </row>
    <row r="861" ht="23" customFormat="1" customHeight="1" s="204">
      <c r="A861" s="255">
        <f>IF(B861="","",COUNTA($B$5:B861))</f>
        <v/>
      </c>
      <c r="B861" s="294" t="n"/>
      <c r="C861" s="247" t="n"/>
      <c r="D861" s="248" t="n"/>
      <c r="E861" s="295" t="n"/>
      <c r="F861" s="296" t="n"/>
      <c r="G861" s="296" t="n"/>
      <c r="H861" s="297">
        <f>IFERROR(VLOOKUP($C861,$C$5:$H$18,6,0)+SUMIF($C$19:$C861,$C861,$F$19:$F861)-SUMIF($C$19:$C861,$C861,$G$19:$G861),"")</f>
        <v/>
      </c>
      <c r="I861" s="296" t="n"/>
      <c r="J861" s="252" t="n"/>
      <c r="K861" s="252" t="n"/>
      <c r="L861" s="298" t="n"/>
      <c r="M861" s="254">
        <f>IF($B861="","",--TEXT($B861,"yyyymm"))</f>
        <v/>
      </c>
      <c r="N861" s="0" t="n"/>
      <c r="O861" s="0" t="n"/>
      <c r="P861" s="0" t="n"/>
      <c r="Q861" s="0" t="n"/>
      <c r="R861" s="0" t="n"/>
      <c r="S861" s="0" t="n"/>
      <c r="T861" s="0" t="n"/>
      <c r="U861" s="0" t="n"/>
      <c r="V861" s="0" t="n"/>
      <c r="W861" s="0" t="n"/>
      <c r="X861" s="42" t="n"/>
      <c r="Y861" s="42" t="n"/>
      <c r="Z861" s="42" t="n"/>
    </row>
    <row r="862" ht="23" customFormat="1" customHeight="1" s="204">
      <c r="A862" s="255">
        <f>IF(B862="","",COUNTA($B$5:B862))</f>
        <v/>
      </c>
      <c r="B862" s="294" t="n"/>
      <c r="C862" s="247" t="n"/>
      <c r="D862" s="248" t="n"/>
      <c r="E862" s="295" t="n"/>
      <c r="F862" s="296" t="n"/>
      <c r="G862" s="296" t="n"/>
      <c r="H862" s="297">
        <f>IFERROR(VLOOKUP($C862,$C$5:$H$18,6,0)+SUMIF($C$19:$C862,$C862,$F$19:$F862)-SUMIF($C$19:$C862,$C862,$G$19:$G862),"")</f>
        <v/>
      </c>
      <c r="I862" s="296" t="n"/>
      <c r="J862" s="252" t="n"/>
      <c r="K862" s="252" t="n"/>
      <c r="L862" s="298" t="n"/>
      <c r="M862" s="254">
        <f>IF($B862="","",--TEXT($B862,"yyyymm"))</f>
        <v/>
      </c>
      <c r="N862" s="0" t="n"/>
      <c r="O862" s="0" t="n"/>
      <c r="P862" s="0" t="n"/>
      <c r="Q862" s="0" t="n"/>
      <c r="R862" s="0" t="n"/>
      <c r="S862" s="0" t="n"/>
      <c r="T862" s="0" t="n"/>
      <c r="U862" s="0" t="n"/>
      <c r="V862" s="0" t="n"/>
      <c r="W862" s="0" t="n"/>
      <c r="X862" s="42" t="n"/>
      <c r="Y862" s="42" t="n"/>
      <c r="Z862" s="42" t="n"/>
    </row>
    <row r="863" ht="23" customFormat="1" customHeight="1" s="204">
      <c r="A863" s="255">
        <f>IF(B863="","",COUNTA($B$5:B863))</f>
        <v/>
      </c>
      <c r="B863" s="294" t="n"/>
      <c r="C863" s="247" t="n"/>
      <c r="D863" s="248" t="n"/>
      <c r="E863" s="295" t="n"/>
      <c r="F863" s="296" t="n"/>
      <c r="G863" s="296" t="n"/>
      <c r="H863" s="297">
        <f>IFERROR(VLOOKUP($C863,$C$5:$H$18,6,0)+SUMIF($C$19:$C863,$C863,$F$19:$F863)-SUMIF($C$19:$C863,$C863,$G$19:$G863),"")</f>
        <v/>
      </c>
      <c r="I863" s="296" t="n"/>
      <c r="J863" s="252" t="n"/>
      <c r="K863" s="252" t="n"/>
      <c r="L863" s="298" t="n"/>
      <c r="M863" s="254">
        <f>IF($B863="","",--TEXT($B863,"yyyymm"))</f>
        <v/>
      </c>
      <c r="N863" s="0" t="n"/>
      <c r="O863" s="0" t="n"/>
      <c r="P863" s="0" t="n"/>
      <c r="Q863" s="0" t="n"/>
      <c r="R863" s="0" t="n"/>
      <c r="S863" s="0" t="n"/>
      <c r="T863" s="0" t="n"/>
      <c r="U863" s="0" t="n"/>
      <c r="V863" s="0" t="n"/>
      <c r="W863" s="0" t="n"/>
      <c r="X863" s="42" t="n"/>
      <c r="Y863" s="42" t="n"/>
      <c r="Z863" s="42" t="n"/>
    </row>
    <row r="864" ht="23" customFormat="1" customHeight="1" s="204">
      <c r="A864" s="255">
        <f>IF(B864="","",COUNTA($B$5:B864))</f>
        <v/>
      </c>
      <c r="B864" s="294" t="n"/>
      <c r="C864" s="247" t="n"/>
      <c r="D864" s="248" t="n"/>
      <c r="E864" s="295" t="n"/>
      <c r="F864" s="296" t="n"/>
      <c r="G864" s="296" t="n"/>
      <c r="H864" s="297">
        <f>IFERROR(VLOOKUP($C864,$C$5:$H$18,6,0)+SUMIF($C$19:$C864,$C864,$F$19:$F864)-SUMIF($C$19:$C864,$C864,$G$19:$G864),"")</f>
        <v/>
      </c>
      <c r="I864" s="296" t="n"/>
      <c r="J864" s="252" t="n"/>
      <c r="K864" s="252" t="n"/>
      <c r="L864" s="298" t="n"/>
      <c r="M864" s="254">
        <f>IF($B864="","",--TEXT($B864,"yyyymm"))</f>
        <v/>
      </c>
      <c r="N864" s="0" t="n"/>
      <c r="O864" s="0" t="n"/>
      <c r="P864" s="0" t="n"/>
      <c r="Q864" s="0" t="n"/>
      <c r="R864" s="0" t="n"/>
      <c r="S864" s="0" t="n"/>
      <c r="T864" s="0" t="n"/>
      <c r="U864" s="0" t="n"/>
      <c r="V864" s="0" t="n"/>
      <c r="W864" s="0" t="n"/>
      <c r="X864" s="42" t="n"/>
      <c r="Y864" s="42" t="n"/>
      <c r="Z864" s="42" t="n"/>
    </row>
    <row r="865" ht="23" customFormat="1" customHeight="1" s="204">
      <c r="A865" s="255">
        <f>IF(B865="","",COUNTA($B$5:B865))</f>
        <v/>
      </c>
      <c r="B865" s="294" t="n"/>
      <c r="C865" s="247" t="n"/>
      <c r="D865" s="248" t="n"/>
      <c r="E865" s="295" t="n"/>
      <c r="F865" s="296" t="n"/>
      <c r="G865" s="296" t="n"/>
      <c r="H865" s="297">
        <f>IFERROR(VLOOKUP($C865,$C$5:$H$18,6,0)+SUMIF($C$19:$C865,$C865,$F$19:$F865)-SUMIF($C$19:$C865,$C865,$G$19:$G865),"")</f>
        <v/>
      </c>
      <c r="I865" s="296" t="n"/>
      <c r="J865" s="252" t="n"/>
      <c r="K865" s="252" t="n"/>
      <c r="L865" s="298" t="n"/>
      <c r="M865" s="254">
        <f>IF($B865="","",--TEXT($B865,"yyyymm"))</f>
        <v/>
      </c>
      <c r="N865" s="0" t="n"/>
      <c r="O865" s="0" t="n"/>
      <c r="P865" s="0" t="n"/>
      <c r="Q865" s="0" t="n"/>
      <c r="R865" s="0" t="n"/>
      <c r="S865" s="0" t="n"/>
      <c r="T865" s="0" t="n"/>
      <c r="U865" s="0" t="n"/>
      <c r="V865" s="0" t="n"/>
      <c r="W865" s="0" t="n"/>
      <c r="X865" s="42" t="n"/>
      <c r="Y865" s="42" t="n"/>
      <c r="Z865" s="42" t="n"/>
    </row>
    <row r="866" ht="23" customFormat="1" customHeight="1" s="204">
      <c r="A866" s="255">
        <f>IF(B866="","",COUNTA($B$5:B866))</f>
        <v/>
      </c>
      <c r="B866" s="294" t="n"/>
      <c r="C866" s="247" t="n"/>
      <c r="D866" s="248" t="n"/>
      <c r="E866" s="295" t="n"/>
      <c r="F866" s="296" t="n"/>
      <c r="G866" s="296" t="n"/>
      <c r="H866" s="297">
        <f>IFERROR(VLOOKUP($C866,$C$5:$H$18,6,0)+SUMIF($C$19:$C866,$C866,$F$19:$F866)-SUMIF($C$19:$C866,$C866,$G$19:$G866),"")</f>
        <v/>
      </c>
      <c r="I866" s="296" t="n"/>
      <c r="J866" s="252" t="n"/>
      <c r="K866" s="252" t="n"/>
      <c r="L866" s="298" t="n"/>
      <c r="M866" s="254">
        <f>IF($B866="","",--TEXT($B866,"yyyymm"))</f>
        <v/>
      </c>
      <c r="N866" s="0" t="n"/>
      <c r="O866" s="0" t="n"/>
      <c r="P866" s="0" t="n"/>
      <c r="Q866" s="0" t="n"/>
      <c r="R866" s="0" t="n"/>
      <c r="S866" s="0" t="n"/>
      <c r="T866" s="0" t="n"/>
      <c r="U866" s="0" t="n"/>
      <c r="V866" s="0" t="n"/>
      <c r="W866" s="0" t="n"/>
      <c r="X866" s="42" t="n"/>
      <c r="Y866" s="42" t="n"/>
      <c r="Z866" s="42" t="n"/>
    </row>
    <row r="867" ht="23" customFormat="1" customHeight="1" s="204">
      <c r="A867" s="255">
        <f>IF(B867="","",COUNTA($B$5:B867))</f>
        <v/>
      </c>
      <c r="B867" s="294" t="n"/>
      <c r="C867" s="247" t="n"/>
      <c r="D867" s="248" t="n"/>
      <c r="E867" s="295" t="n"/>
      <c r="F867" s="296" t="n"/>
      <c r="G867" s="296" t="n"/>
      <c r="H867" s="297">
        <f>IFERROR(VLOOKUP($C867,$C$5:$H$18,6,0)+SUMIF($C$19:$C867,$C867,$F$19:$F867)-SUMIF($C$19:$C867,$C867,$G$19:$G867),"")</f>
        <v/>
      </c>
      <c r="I867" s="296" t="n"/>
      <c r="J867" s="252" t="n"/>
      <c r="K867" s="252" t="n"/>
      <c r="L867" s="298" t="n"/>
      <c r="M867" s="254">
        <f>IF($B867="","",--TEXT($B867,"yyyymm"))</f>
        <v/>
      </c>
      <c r="N867" s="0" t="n"/>
      <c r="O867" s="0" t="n"/>
      <c r="P867" s="0" t="n"/>
      <c r="Q867" s="0" t="n"/>
      <c r="R867" s="0" t="n"/>
      <c r="S867" s="0" t="n"/>
      <c r="T867" s="0" t="n"/>
      <c r="U867" s="0" t="n"/>
      <c r="V867" s="0" t="n"/>
      <c r="W867" s="0" t="n"/>
      <c r="X867" s="42" t="n"/>
      <c r="Y867" s="42" t="n"/>
      <c r="Z867" s="42" t="n"/>
    </row>
    <row r="868" ht="23" customFormat="1" customHeight="1" s="204">
      <c r="A868" s="255">
        <f>IF(B868="","",COUNTA($B$5:B868))</f>
        <v/>
      </c>
      <c r="B868" s="294" t="n"/>
      <c r="C868" s="247" t="n"/>
      <c r="D868" s="248" t="n"/>
      <c r="E868" s="295" t="n"/>
      <c r="F868" s="296" t="n"/>
      <c r="G868" s="296" t="n"/>
      <c r="H868" s="297">
        <f>IFERROR(VLOOKUP($C868,$C$5:$H$18,6,0)+SUMIF($C$19:$C868,$C868,$F$19:$F868)-SUMIF($C$19:$C868,$C868,$G$19:$G868),"")</f>
        <v/>
      </c>
      <c r="I868" s="296" t="n"/>
      <c r="J868" s="252" t="n"/>
      <c r="K868" s="252" t="n"/>
      <c r="L868" s="298" t="n"/>
      <c r="M868" s="254">
        <f>IF($B868="","",--TEXT($B868,"yyyymm"))</f>
        <v/>
      </c>
      <c r="N868" s="0" t="n"/>
      <c r="O868" s="0" t="n"/>
      <c r="P868" s="0" t="n"/>
      <c r="Q868" s="0" t="n"/>
      <c r="R868" s="0" t="n"/>
      <c r="S868" s="0" t="n"/>
      <c r="T868" s="0" t="n"/>
      <c r="U868" s="0" t="n"/>
      <c r="V868" s="0" t="n"/>
      <c r="W868" s="0" t="n"/>
      <c r="X868" s="42" t="n"/>
      <c r="Y868" s="42" t="n"/>
      <c r="Z868" s="42" t="n"/>
    </row>
    <row r="869" ht="23" customFormat="1" customHeight="1" s="204">
      <c r="A869" s="255">
        <f>IF(B869="","",COUNTA($B$5:B869))</f>
        <v/>
      </c>
      <c r="B869" s="294" t="n"/>
      <c r="C869" s="247" t="n"/>
      <c r="D869" s="248" t="n"/>
      <c r="E869" s="295" t="n"/>
      <c r="F869" s="296" t="n"/>
      <c r="G869" s="296" t="n"/>
      <c r="H869" s="297">
        <f>IFERROR(VLOOKUP($C869,$C$5:$H$18,6,0)+SUMIF($C$19:$C869,$C869,$F$19:$F869)-SUMIF($C$19:$C869,$C869,$G$19:$G869),"")</f>
        <v/>
      </c>
      <c r="I869" s="296" t="n"/>
      <c r="J869" s="252" t="n"/>
      <c r="K869" s="252" t="n"/>
      <c r="L869" s="298" t="n"/>
      <c r="M869" s="254">
        <f>IF($B869="","",--TEXT($B869,"yyyymm"))</f>
        <v/>
      </c>
      <c r="N869" s="0" t="n"/>
      <c r="O869" s="0" t="n"/>
      <c r="P869" s="0" t="n"/>
      <c r="Q869" s="0" t="n"/>
      <c r="R869" s="0" t="n"/>
      <c r="S869" s="0" t="n"/>
      <c r="T869" s="0" t="n"/>
      <c r="U869" s="0" t="n"/>
      <c r="V869" s="0" t="n"/>
      <c r="W869" s="0" t="n"/>
      <c r="X869" s="42" t="n"/>
      <c r="Y869" s="42" t="n"/>
      <c r="Z869" s="42" t="n"/>
    </row>
    <row r="870" ht="23" customFormat="1" customHeight="1" s="204">
      <c r="A870" s="255">
        <f>IF(B870="","",COUNTA($B$5:B870))</f>
        <v/>
      </c>
      <c r="B870" s="294" t="n"/>
      <c r="C870" s="247" t="n"/>
      <c r="D870" s="248" t="n"/>
      <c r="E870" s="295" t="n"/>
      <c r="F870" s="296" t="n"/>
      <c r="G870" s="296" t="n"/>
      <c r="H870" s="297">
        <f>IFERROR(VLOOKUP($C870,$C$5:$H$18,6,0)+SUMIF($C$19:$C870,$C870,$F$19:$F870)-SUMIF($C$19:$C870,$C870,$G$19:$G870),"")</f>
        <v/>
      </c>
      <c r="I870" s="296" t="n"/>
      <c r="J870" s="252" t="n"/>
      <c r="K870" s="252" t="n"/>
      <c r="L870" s="298" t="n"/>
      <c r="M870" s="254">
        <f>IF($B870="","",--TEXT($B870,"yyyymm"))</f>
        <v/>
      </c>
      <c r="N870" s="0" t="n"/>
      <c r="O870" s="0" t="n"/>
      <c r="P870" s="0" t="n"/>
      <c r="Q870" s="0" t="n"/>
      <c r="R870" s="0" t="n"/>
      <c r="S870" s="0" t="n"/>
      <c r="T870" s="0" t="n"/>
      <c r="U870" s="0" t="n"/>
      <c r="V870" s="0" t="n"/>
      <c r="W870" s="0" t="n"/>
      <c r="X870" s="42" t="n"/>
      <c r="Y870" s="42" t="n"/>
      <c r="Z870" s="42" t="n"/>
    </row>
    <row r="871" ht="23" customFormat="1" customHeight="1" s="204">
      <c r="A871" s="255">
        <f>IF(B871="","",COUNTA($B$5:B871))</f>
        <v/>
      </c>
      <c r="B871" s="294" t="n"/>
      <c r="C871" s="247" t="n"/>
      <c r="D871" s="248" t="n"/>
      <c r="E871" s="295" t="n"/>
      <c r="F871" s="296" t="n"/>
      <c r="G871" s="296" t="n"/>
      <c r="H871" s="297">
        <f>IFERROR(VLOOKUP($C871,$C$5:$H$18,6,0)+SUMIF($C$19:$C871,$C871,$F$19:$F871)-SUMIF($C$19:$C871,$C871,$G$19:$G871),"")</f>
        <v/>
      </c>
      <c r="I871" s="296" t="n"/>
      <c r="J871" s="252" t="n"/>
      <c r="K871" s="252" t="n"/>
      <c r="L871" s="298" t="n"/>
      <c r="M871" s="254">
        <f>IF($B871="","",--TEXT($B871,"yyyymm"))</f>
        <v/>
      </c>
      <c r="N871" s="0" t="n"/>
      <c r="O871" s="0" t="n"/>
      <c r="P871" s="0" t="n"/>
      <c r="Q871" s="0" t="n"/>
      <c r="R871" s="0" t="n"/>
      <c r="S871" s="0" t="n"/>
      <c r="T871" s="0" t="n"/>
      <c r="U871" s="0" t="n"/>
      <c r="V871" s="0" t="n"/>
      <c r="W871" s="0" t="n"/>
      <c r="X871" s="42" t="n"/>
      <c r="Y871" s="42" t="n"/>
      <c r="Z871" s="42" t="n"/>
    </row>
    <row r="872" ht="23" customFormat="1" customHeight="1" s="204">
      <c r="A872" s="255">
        <f>IF(B872="","",COUNTA($B$5:B872))</f>
        <v/>
      </c>
      <c r="B872" s="294" t="n"/>
      <c r="C872" s="247" t="n"/>
      <c r="D872" s="248" t="n"/>
      <c r="E872" s="295" t="n"/>
      <c r="F872" s="296" t="n"/>
      <c r="G872" s="296" t="n"/>
      <c r="H872" s="297">
        <f>IFERROR(VLOOKUP($C872,$C$5:$H$18,6,0)+SUMIF($C$19:$C872,$C872,$F$19:$F872)-SUMIF($C$19:$C872,$C872,$G$19:$G872),"")</f>
        <v/>
      </c>
      <c r="I872" s="296" t="n"/>
      <c r="J872" s="252" t="n"/>
      <c r="K872" s="252" t="n"/>
      <c r="L872" s="298" t="n"/>
      <c r="M872" s="254">
        <f>IF($B872="","",--TEXT($B872,"yyyymm"))</f>
        <v/>
      </c>
      <c r="N872" s="0" t="n"/>
      <c r="O872" s="0" t="n"/>
      <c r="P872" s="0" t="n"/>
      <c r="Q872" s="0" t="n"/>
      <c r="R872" s="0" t="n"/>
      <c r="S872" s="0" t="n"/>
      <c r="T872" s="0" t="n"/>
      <c r="U872" s="0" t="n"/>
      <c r="V872" s="0" t="n"/>
      <c r="W872" s="0" t="n"/>
      <c r="X872" s="42" t="n"/>
      <c r="Y872" s="42" t="n"/>
      <c r="Z872" s="42" t="n"/>
    </row>
    <row r="873" ht="23" customFormat="1" customHeight="1" s="204">
      <c r="A873" s="255">
        <f>IF(B873="","",COUNTA($B$5:B873))</f>
        <v/>
      </c>
      <c r="B873" s="294" t="n"/>
      <c r="C873" s="247" t="n"/>
      <c r="D873" s="248" t="n"/>
      <c r="E873" s="295" t="n"/>
      <c r="F873" s="296" t="n"/>
      <c r="G873" s="296" t="n"/>
      <c r="H873" s="297">
        <f>IFERROR(VLOOKUP($C873,$C$5:$H$18,6,0)+SUMIF($C$19:$C873,$C873,$F$19:$F873)-SUMIF($C$19:$C873,$C873,$G$19:$G873),"")</f>
        <v/>
      </c>
      <c r="I873" s="296" t="n"/>
      <c r="J873" s="252" t="n"/>
      <c r="K873" s="252" t="n"/>
      <c r="L873" s="298" t="n"/>
      <c r="M873" s="254">
        <f>IF($B873="","",--TEXT($B873,"yyyymm"))</f>
        <v/>
      </c>
      <c r="N873" s="0" t="n"/>
      <c r="O873" s="0" t="n"/>
      <c r="P873" s="0" t="n"/>
      <c r="Q873" s="0" t="n"/>
      <c r="R873" s="0" t="n"/>
      <c r="S873" s="0" t="n"/>
      <c r="T873" s="0" t="n"/>
      <c r="U873" s="0" t="n"/>
      <c r="V873" s="0" t="n"/>
      <c r="W873" s="0" t="n"/>
      <c r="X873" s="42" t="n"/>
      <c r="Y873" s="42" t="n"/>
      <c r="Z873" s="42" t="n"/>
    </row>
    <row r="874" ht="23" customFormat="1" customHeight="1" s="204">
      <c r="A874" s="255">
        <f>IF(B874="","",COUNTA($B$5:B874))</f>
        <v/>
      </c>
      <c r="B874" s="294" t="n"/>
      <c r="C874" s="247" t="n"/>
      <c r="D874" s="248" t="n"/>
      <c r="E874" s="295" t="n"/>
      <c r="F874" s="296" t="n"/>
      <c r="G874" s="296" t="n"/>
      <c r="H874" s="297">
        <f>IFERROR(VLOOKUP($C874,$C$5:$H$18,6,0)+SUMIF($C$19:$C874,$C874,$F$19:$F874)-SUMIF($C$19:$C874,$C874,$G$19:$G874),"")</f>
        <v/>
      </c>
      <c r="I874" s="296" t="n"/>
      <c r="J874" s="252" t="n"/>
      <c r="K874" s="252" t="n"/>
      <c r="L874" s="298" t="n"/>
      <c r="M874" s="254">
        <f>IF($B874="","",--TEXT($B874,"yyyymm"))</f>
        <v/>
      </c>
      <c r="N874" s="0" t="n"/>
      <c r="O874" s="0" t="n"/>
      <c r="P874" s="0" t="n"/>
      <c r="Q874" s="0" t="n"/>
      <c r="R874" s="0" t="n"/>
      <c r="S874" s="0" t="n"/>
      <c r="T874" s="0" t="n"/>
      <c r="U874" s="0" t="n"/>
      <c r="V874" s="0" t="n"/>
      <c r="W874" s="0" t="n"/>
      <c r="X874" s="42" t="n"/>
      <c r="Y874" s="42" t="n"/>
      <c r="Z874" s="42" t="n"/>
    </row>
    <row r="875" ht="23" customFormat="1" customHeight="1" s="204">
      <c r="A875" s="255">
        <f>IF(B875="","",COUNTA($B$5:B875))</f>
        <v/>
      </c>
      <c r="B875" s="294" t="n"/>
      <c r="C875" s="247" t="n"/>
      <c r="D875" s="248" t="n"/>
      <c r="E875" s="295" t="n"/>
      <c r="F875" s="296" t="n"/>
      <c r="G875" s="296" t="n"/>
      <c r="H875" s="297">
        <f>IFERROR(VLOOKUP($C875,$C$5:$H$18,6,0)+SUMIF($C$19:$C875,$C875,$F$19:$F875)-SUMIF($C$19:$C875,$C875,$G$19:$G875),"")</f>
        <v/>
      </c>
      <c r="I875" s="296" t="n"/>
      <c r="J875" s="252" t="n"/>
      <c r="K875" s="252" t="n"/>
      <c r="L875" s="298" t="n"/>
      <c r="M875" s="254">
        <f>IF($B875="","",--TEXT($B875,"yyyymm"))</f>
        <v/>
      </c>
      <c r="N875" s="0" t="n"/>
      <c r="O875" s="0" t="n"/>
      <c r="P875" s="0" t="n"/>
      <c r="Q875" s="0" t="n"/>
      <c r="R875" s="0" t="n"/>
      <c r="S875" s="0" t="n"/>
      <c r="T875" s="0" t="n"/>
      <c r="U875" s="0" t="n"/>
      <c r="V875" s="0" t="n"/>
      <c r="W875" s="0" t="n"/>
      <c r="X875" s="42" t="n"/>
      <c r="Y875" s="42" t="n"/>
      <c r="Z875" s="42" t="n"/>
    </row>
    <row r="876" ht="23" customFormat="1" customHeight="1" s="204">
      <c r="A876" s="255">
        <f>IF(B876="","",COUNTA($B$5:B876))</f>
        <v/>
      </c>
      <c r="B876" s="294" t="n"/>
      <c r="C876" s="247" t="n"/>
      <c r="D876" s="248" t="n"/>
      <c r="E876" s="295" t="n"/>
      <c r="F876" s="296" t="n"/>
      <c r="G876" s="296" t="n"/>
      <c r="H876" s="297">
        <f>IFERROR(VLOOKUP($C876,$C$5:$H$18,6,0)+SUMIF($C$19:$C876,$C876,$F$19:$F876)-SUMIF($C$19:$C876,$C876,$G$19:$G876),"")</f>
        <v/>
      </c>
      <c r="I876" s="296" t="n"/>
      <c r="J876" s="252" t="n"/>
      <c r="K876" s="252" t="n"/>
      <c r="L876" s="298" t="n"/>
      <c r="M876" s="254">
        <f>IF($B876="","",--TEXT($B876,"yyyymm"))</f>
        <v/>
      </c>
      <c r="N876" s="0" t="n"/>
      <c r="O876" s="0" t="n"/>
      <c r="P876" s="0" t="n"/>
      <c r="Q876" s="0" t="n"/>
      <c r="R876" s="0" t="n"/>
      <c r="S876" s="0" t="n"/>
      <c r="T876" s="0" t="n"/>
      <c r="U876" s="0" t="n"/>
      <c r="V876" s="0" t="n"/>
      <c r="W876" s="0" t="n"/>
      <c r="X876" s="42" t="n"/>
      <c r="Y876" s="42" t="n"/>
      <c r="Z876" s="42" t="n"/>
    </row>
    <row r="877" ht="23" customFormat="1" customHeight="1" s="204">
      <c r="A877" s="255">
        <f>IF(B877="","",COUNTA($B$5:B877))</f>
        <v/>
      </c>
      <c r="B877" s="294" t="n"/>
      <c r="C877" s="247" t="n"/>
      <c r="D877" s="248" t="n"/>
      <c r="E877" s="295" t="n"/>
      <c r="F877" s="296" t="n"/>
      <c r="G877" s="296" t="n"/>
      <c r="H877" s="297">
        <f>IFERROR(VLOOKUP($C877,$C$5:$H$18,6,0)+SUMIF($C$19:$C877,$C877,$F$19:$F877)-SUMIF($C$19:$C877,$C877,$G$19:$G877),"")</f>
        <v/>
      </c>
      <c r="I877" s="296" t="n"/>
      <c r="J877" s="252" t="n"/>
      <c r="K877" s="252" t="n"/>
      <c r="L877" s="298" t="n"/>
      <c r="M877" s="254">
        <f>IF($B877="","",--TEXT($B877,"yyyymm"))</f>
        <v/>
      </c>
      <c r="N877" s="0" t="n"/>
      <c r="O877" s="0" t="n"/>
      <c r="P877" s="0" t="n"/>
      <c r="Q877" s="0" t="n"/>
      <c r="R877" s="0" t="n"/>
      <c r="S877" s="0" t="n"/>
      <c r="T877" s="0" t="n"/>
      <c r="U877" s="0" t="n"/>
      <c r="V877" s="0" t="n"/>
      <c r="W877" s="0" t="n"/>
      <c r="X877" s="42" t="n"/>
      <c r="Y877" s="42" t="n"/>
      <c r="Z877" s="42" t="n"/>
    </row>
    <row r="878" ht="23" customFormat="1" customHeight="1" s="204">
      <c r="A878" s="255">
        <f>IF(B878="","",COUNTA($B$5:B878))</f>
        <v/>
      </c>
      <c r="B878" s="294" t="n"/>
      <c r="C878" s="247" t="n"/>
      <c r="D878" s="248" t="n"/>
      <c r="E878" s="295" t="n"/>
      <c r="F878" s="296" t="n"/>
      <c r="G878" s="296" t="n"/>
      <c r="H878" s="297">
        <f>IFERROR(VLOOKUP($C878,$C$5:$H$18,6,0)+SUMIF($C$19:$C878,$C878,$F$19:$F878)-SUMIF($C$19:$C878,$C878,$G$19:$G878),"")</f>
        <v/>
      </c>
      <c r="I878" s="296" t="n"/>
      <c r="J878" s="252" t="n"/>
      <c r="K878" s="252" t="n"/>
      <c r="L878" s="298" t="n"/>
      <c r="M878" s="254">
        <f>IF($B878="","",--TEXT($B878,"yyyymm"))</f>
        <v/>
      </c>
      <c r="N878" s="0" t="n"/>
      <c r="O878" s="0" t="n"/>
      <c r="P878" s="0" t="n"/>
      <c r="Q878" s="0" t="n"/>
      <c r="R878" s="0" t="n"/>
      <c r="S878" s="0" t="n"/>
      <c r="T878" s="0" t="n"/>
      <c r="U878" s="0" t="n"/>
      <c r="V878" s="0" t="n"/>
      <c r="W878" s="0" t="n"/>
      <c r="X878" s="42" t="n"/>
      <c r="Y878" s="42" t="n"/>
      <c r="Z878" s="42" t="n"/>
    </row>
    <row r="879" ht="23" customFormat="1" customHeight="1" s="204">
      <c r="A879" s="255">
        <f>IF(B879="","",COUNTA($B$5:B879))</f>
        <v/>
      </c>
      <c r="B879" s="294" t="n"/>
      <c r="C879" s="247" t="n"/>
      <c r="D879" s="248" t="n"/>
      <c r="E879" s="295" t="n"/>
      <c r="F879" s="296" t="n"/>
      <c r="G879" s="296" t="n"/>
      <c r="H879" s="297">
        <f>IFERROR(VLOOKUP($C879,$C$5:$H$18,6,0)+SUMIF($C$19:$C879,$C879,$F$19:$F879)-SUMIF($C$19:$C879,$C879,$G$19:$G879),"")</f>
        <v/>
      </c>
      <c r="I879" s="296" t="n"/>
      <c r="J879" s="252" t="n"/>
      <c r="K879" s="252" t="n"/>
      <c r="L879" s="298" t="n"/>
      <c r="M879" s="254">
        <f>IF($B879="","",--TEXT($B879,"yyyymm"))</f>
        <v/>
      </c>
      <c r="N879" s="0" t="n"/>
      <c r="O879" s="0" t="n"/>
      <c r="P879" s="0" t="n"/>
      <c r="Q879" s="0" t="n"/>
      <c r="R879" s="0" t="n"/>
      <c r="S879" s="0" t="n"/>
      <c r="T879" s="0" t="n"/>
      <c r="U879" s="0" t="n"/>
      <c r="V879" s="0" t="n"/>
      <c r="W879" s="0" t="n"/>
      <c r="X879" s="42" t="n"/>
      <c r="Y879" s="42" t="n"/>
      <c r="Z879" s="42" t="n"/>
    </row>
    <row r="880" ht="23" customFormat="1" customHeight="1" s="204">
      <c r="A880" s="255">
        <f>IF(B880="","",COUNTA($B$5:B880))</f>
        <v/>
      </c>
      <c r="B880" s="294" t="n"/>
      <c r="C880" s="247" t="n"/>
      <c r="D880" s="248" t="n"/>
      <c r="E880" s="295" t="n"/>
      <c r="F880" s="296" t="n"/>
      <c r="G880" s="296" t="n"/>
      <c r="H880" s="297">
        <f>IFERROR(VLOOKUP($C880,$C$5:$H$18,6,0)+SUMIF($C$19:$C880,$C880,$F$19:$F880)-SUMIF($C$19:$C880,$C880,$G$19:$G880),"")</f>
        <v/>
      </c>
      <c r="I880" s="296" t="n"/>
      <c r="J880" s="252" t="n"/>
      <c r="K880" s="252" t="n"/>
      <c r="L880" s="298" t="n"/>
      <c r="M880" s="254">
        <f>IF($B880="","",--TEXT($B880,"yyyymm"))</f>
        <v/>
      </c>
      <c r="N880" s="0" t="n"/>
      <c r="O880" s="0" t="n"/>
      <c r="P880" s="0" t="n"/>
      <c r="Q880" s="0" t="n"/>
      <c r="R880" s="0" t="n"/>
      <c r="S880" s="0" t="n"/>
      <c r="T880" s="0" t="n"/>
      <c r="U880" s="0" t="n"/>
      <c r="V880" s="0" t="n"/>
      <c r="W880" s="0" t="n"/>
      <c r="X880" s="42" t="n"/>
      <c r="Y880" s="42" t="n"/>
      <c r="Z880" s="42" t="n"/>
    </row>
    <row r="881" ht="23" customFormat="1" customHeight="1" s="204">
      <c r="A881" s="255">
        <f>IF(B881="","",COUNTA($B$5:B881))</f>
        <v/>
      </c>
      <c r="B881" s="294" t="n"/>
      <c r="C881" s="247" t="n"/>
      <c r="D881" s="248" t="n"/>
      <c r="E881" s="295" t="n"/>
      <c r="F881" s="296" t="n"/>
      <c r="G881" s="296" t="n"/>
      <c r="H881" s="297">
        <f>IFERROR(VLOOKUP($C881,$C$5:$H$18,6,0)+SUMIF($C$19:$C881,$C881,$F$19:$F881)-SUMIF($C$19:$C881,$C881,$G$19:$G881),"")</f>
        <v/>
      </c>
      <c r="I881" s="296" t="n"/>
      <c r="J881" s="252" t="n"/>
      <c r="K881" s="252" t="n"/>
      <c r="L881" s="298" t="n"/>
      <c r="M881" s="254">
        <f>IF($B881="","",--TEXT($B881,"yyyymm"))</f>
        <v/>
      </c>
      <c r="N881" s="0" t="n"/>
      <c r="O881" s="0" t="n"/>
      <c r="P881" s="0" t="n"/>
      <c r="Q881" s="0" t="n"/>
      <c r="R881" s="0" t="n"/>
      <c r="S881" s="0" t="n"/>
      <c r="T881" s="0" t="n"/>
      <c r="U881" s="0" t="n"/>
      <c r="V881" s="0" t="n"/>
      <c r="W881" s="0" t="n"/>
      <c r="X881" s="42" t="n"/>
      <c r="Y881" s="42" t="n"/>
      <c r="Z881" s="42" t="n"/>
    </row>
    <row r="882" ht="23" customFormat="1" customHeight="1" s="204">
      <c r="A882" s="255">
        <f>IF(B882="","",COUNTA($B$5:B882))</f>
        <v/>
      </c>
      <c r="B882" s="294" t="n"/>
      <c r="C882" s="247" t="n"/>
      <c r="D882" s="248" t="n"/>
      <c r="E882" s="295" t="n"/>
      <c r="F882" s="296" t="n"/>
      <c r="G882" s="296" t="n"/>
      <c r="H882" s="297">
        <f>IFERROR(VLOOKUP($C882,$C$5:$H$18,6,0)+SUMIF($C$19:$C882,$C882,$F$19:$F882)-SUMIF($C$19:$C882,$C882,$G$19:$G882),"")</f>
        <v/>
      </c>
      <c r="I882" s="296" t="n"/>
      <c r="J882" s="252" t="n"/>
      <c r="K882" s="252" t="n"/>
      <c r="L882" s="298" t="n"/>
      <c r="M882" s="254">
        <f>IF($B882="","",--TEXT($B882,"yyyymm"))</f>
        <v/>
      </c>
      <c r="N882" s="0" t="n"/>
      <c r="O882" s="0" t="n"/>
      <c r="P882" s="0" t="n"/>
      <c r="Q882" s="0" t="n"/>
      <c r="R882" s="0" t="n"/>
      <c r="S882" s="0" t="n"/>
      <c r="T882" s="0" t="n"/>
      <c r="U882" s="0" t="n"/>
      <c r="V882" s="0" t="n"/>
      <c r="W882" s="0" t="n"/>
      <c r="X882" s="42" t="n"/>
      <c r="Y882" s="42" t="n"/>
      <c r="Z882" s="42" t="n"/>
    </row>
    <row r="883" ht="23" customFormat="1" customHeight="1" s="204">
      <c r="A883" s="255">
        <f>IF(B883="","",COUNTA($B$5:B883))</f>
        <v/>
      </c>
      <c r="B883" s="294" t="n"/>
      <c r="C883" s="247" t="n"/>
      <c r="D883" s="248" t="n"/>
      <c r="E883" s="295" t="n"/>
      <c r="F883" s="296" t="n"/>
      <c r="G883" s="296" t="n"/>
      <c r="H883" s="297">
        <f>IFERROR(VLOOKUP($C883,$C$5:$H$18,6,0)+SUMIF($C$19:$C883,$C883,$F$19:$F883)-SUMIF($C$19:$C883,$C883,$G$19:$G883),"")</f>
        <v/>
      </c>
      <c r="I883" s="296" t="n"/>
      <c r="J883" s="252" t="n"/>
      <c r="K883" s="252" t="n"/>
      <c r="L883" s="298" t="n"/>
      <c r="M883" s="254">
        <f>IF($B883="","",--TEXT($B883,"yyyymm"))</f>
        <v/>
      </c>
      <c r="N883" s="0" t="n"/>
      <c r="O883" s="0" t="n"/>
      <c r="P883" s="0" t="n"/>
      <c r="Q883" s="0" t="n"/>
      <c r="R883" s="0" t="n"/>
      <c r="S883" s="0" t="n"/>
      <c r="T883" s="0" t="n"/>
      <c r="U883" s="0" t="n"/>
      <c r="V883" s="0" t="n"/>
      <c r="W883" s="0" t="n"/>
      <c r="X883" s="42" t="n"/>
      <c r="Y883" s="42" t="n"/>
      <c r="Z883" s="42" t="n"/>
    </row>
    <row r="884" ht="23" customFormat="1" customHeight="1" s="204">
      <c r="A884" s="255">
        <f>IF(B884="","",COUNTA($B$5:B884))</f>
        <v/>
      </c>
      <c r="B884" s="294" t="n"/>
      <c r="C884" s="247" t="n"/>
      <c r="D884" s="248" t="n"/>
      <c r="E884" s="295" t="n"/>
      <c r="F884" s="296" t="n"/>
      <c r="G884" s="296" t="n"/>
      <c r="H884" s="297">
        <f>IFERROR(VLOOKUP($C884,$C$5:$H$18,6,0)+SUMIF($C$19:$C884,$C884,$F$19:$F884)-SUMIF($C$19:$C884,$C884,$G$19:$G884),"")</f>
        <v/>
      </c>
      <c r="I884" s="296" t="n"/>
      <c r="J884" s="252" t="n"/>
      <c r="K884" s="252" t="n"/>
      <c r="L884" s="298" t="n"/>
      <c r="M884" s="254">
        <f>IF($B884="","",--TEXT($B884,"yyyymm"))</f>
        <v/>
      </c>
      <c r="N884" s="0" t="n"/>
      <c r="O884" s="0" t="n"/>
      <c r="P884" s="0" t="n"/>
      <c r="Q884" s="0" t="n"/>
      <c r="R884" s="0" t="n"/>
      <c r="S884" s="0" t="n"/>
      <c r="T884" s="0" t="n"/>
      <c r="U884" s="0" t="n"/>
      <c r="V884" s="0" t="n"/>
      <c r="W884" s="0" t="n"/>
      <c r="X884" s="42" t="n"/>
      <c r="Y884" s="42" t="n"/>
      <c r="Z884" s="42" t="n"/>
    </row>
    <row r="885" ht="23" customFormat="1" customHeight="1" s="204">
      <c r="A885" s="255">
        <f>IF(B885="","",COUNTA($B$5:B885))</f>
        <v/>
      </c>
      <c r="B885" s="294" t="n"/>
      <c r="C885" s="247" t="n"/>
      <c r="D885" s="248" t="n"/>
      <c r="E885" s="295" t="n"/>
      <c r="F885" s="296" t="n"/>
      <c r="G885" s="296" t="n"/>
      <c r="H885" s="297">
        <f>IFERROR(VLOOKUP($C885,$C$5:$H$18,6,0)+SUMIF($C$19:$C885,$C885,$F$19:$F885)-SUMIF($C$19:$C885,$C885,$G$19:$G885),"")</f>
        <v/>
      </c>
      <c r="I885" s="296" t="n"/>
      <c r="J885" s="252" t="n"/>
      <c r="K885" s="252" t="n"/>
      <c r="L885" s="298" t="n"/>
      <c r="M885" s="254">
        <f>IF($B885="","",--TEXT($B885,"yyyymm"))</f>
        <v/>
      </c>
      <c r="N885" s="0" t="n"/>
      <c r="O885" s="0" t="n"/>
      <c r="P885" s="0" t="n"/>
      <c r="Q885" s="0" t="n"/>
      <c r="R885" s="0" t="n"/>
      <c r="S885" s="0" t="n"/>
      <c r="T885" s="0" t="n"/>
      <c r="U885" s="0" t="n"/>
      <c r="V885" s="0" t="n"/>
      <c r="W885" s="0" t="n"/>
      <c r="X885" s="42" t="n"/>
      <c r="Y885" s="42" t="n"/>
      <c r="Z885" s="42" t="n"/>
    </row>
    <row r="886" ht="23" customFormat="1" customHeight="1" s="204">
      <c r="A886" s="255">
        <f>IF(B886="","",COUNTA($B$5:B886))</f>
        <v/>
      </c>
      <c r="B886" s="294" t="n"/>
      <c r="C886" s="247" t="n"/>
      <c r="D886" s="248" t="n"/>
      <c r="E886" s="295" t="n"/>
      <c r="F886" s="296" t="n"/>
      <c r="G886" s="296" t="n"/>
      <c r="H886" s="297">
        <f>IFERROR(VLOOKUP($C886,$C$5:$H$18,6,0)+SUMIF($C$19:$C886,$C886,$F$19:$F886)-SUMIF($C$19:$C886,$C886,$G$19:$G886),"")</f>
        <v/>
      </c>
      <c r="I886" s="296" t="n"/>
      <c r="J886" s="252" t="n"/>
      <c r="K886" s="252" t="n"/>
      <c r="L886" s="298" t="n"/>
      <c r="M886" s="254">
        <f>IF($B886="","",--TEXT($B886,"yyyymm"))</f>
        <v/>
      </c>
      <c r="N886" s="0" t="n"/>
      <c r="O886" s="0" t="n"/>
      <c r="P886" s="0" t="n"/>
      <c r="Q886" s="0" t="n"/>
      <c r="R886" s="0" t="n"/>
      <c r="S886" s="0" t="n"/>
      <c r="T886" s="0" t="n"/>
      <c r="U886" s="0" t="n"/>
      <c r="V886" s="0" t="n"/>
      <c r="W886" s="0" t="n"/>
      <c r="X886" s="42" t="n"/>
      <c r="Y886" s="42" t="n"/>
      <c r="Z886" s="42" t="n"/>
    </row>
    <row r="887" ht="23" customFormat="1" customHeight="1" s="204">
      <c r="A887" s="255">
        <f>IF(B887="","",COUNTA($B$5:B887))</f>
        <v/>
      </c>
      <c r="B887" s="294" t="n"/>
      <c r="C887" s="247" t="n"/>
      <c r="D887" s="248" t="n"/>
      <c r="E887" s="295" t="n"/>
      <c r="F887" s="296" t="n"/>
      <c r="G887" s="296" t="n"/>
      <c r="H887" s="297">
        <f>IFERROR(VLOOKUP($C887,$C$5:$H$18,6,0)+SUMIF($C$19:$C887,$C887,$F$19:$F887)-SUMIF($C$19:$C887,$C887,$G$19:$G887),"")</f>
        <v/>
      </c>
      <c r="I887" s="296" t="n"/>
      <c r="J887" s="252" t="n"/>
      <c r="K887" s="252" t="n"/>
      <c r="L887" s="298" t="n"/>
      <c r="M887" s="254">
        <f>IF($B887="","",--TEXT($B887,"yyyymm"))</f>
        <v/>
      </c>
      <c r="N887" s="0" t="n"/>
      <c r="O887" s="0" t="n"/>
      <c r="P887" s="0" t="n"/>
      <c r="Q887" s="0" t="n"/>
      <c r="R887" s="0" t="n"/>
      <c r="S887" s="0" t="n"/>
      <c r="T887" s="0" t="n"/>
      <c r="U887" s="0" t="n"/>
      <c r="V887" s="0" t="n"/>
      <c r="W887" s="0" t="n"/>
      <c r="X887" s="42" t="n"/>
      <c r="Y887" s="42" t="n"/>
      <c r="Z887" s="42" t="n"/>
    </row>
    <row r="888" ht="23" customFormat="1" customHeight="1" s="204">
      <c r="A888" s="255">
        <f>IF(B888="","",COUNTA($B$5:B888))</f>
        <v/>
      </c>
      <c r="B888" s="294" t="n"/>
      <c r="C888" s="247" t="n"/>
      <c r="D888" s="248" t="n"/>
      <c r="E888" s="295" t="n"/>
      <c r="F888" s="296" t="n"/>
      <c r="G888" s="296" t="n"/>
      <c r="H888" s="297">
        <f>IFERROR(VLOOKUP($C888,$C$5:$H$18,6,0)+SUMIF($C$19:$C888,$C888,$F$19:$F888)-SUMIF($C$19:$C888,$C888,$G$19:$G888),"")</f>
        <v/>
      </c>
      <c r="I888" s="296" t="n"/>
      <c r="J888" s="252" t="n"/>
      <c r="K888" s="252" t="n"/>
      <c r="L888" s="298" t="n"/>
      <c r="M888" s="254">
        <f>IF($B888="","",--TEXT($B888,"yyyymm"))</f>
        <v/>
      </c>
      <c r="N888" s="0" t="n"/>
      <c r="O888" s="0" t="n"/>
      <c r="P888" s="0" t="n"/>
      <c r="Q888" s="0" t="n"/>
      <c r="R888" s="0" t="n"/>
      <c r="S888" s="0" t="n"/>
      <c r="T888" s="0" t="n"/>
      <c r="U888" s="0" t="n"/>
      <c r="V888" s="0" t="n"/>
      <c r="W888" s="0" t="n"/>
      <c r="X888" s="42" t="n"/>
      <c r="Y888" s="42" t="n"/>
      <c r="Z888" s="42" t="n"/>
    </row>
    <row r="889" ht="23" customFormat="1" customHeight="1" s="204">
      <c r="A889" s="255">
        <f>IF(B889="","",COUNTA($B$5:B889))</f>
        <v/>
      </c>
      <c r="B889" s="294" t="n"/>
      <c r="C889" s="247" t="n"/>
      <c r="D889" s="248" t="n"/>
      <c r="E889" s="295" t="n"/>
      <c r="F889" s="296" t="n"/>
      <c r="G889" s="296" t="n"/>
      <c r="H889" s="297">
        <f>IFERROR(VLOOKUP($C889,$C$5:$H$18,6,0)+SUMIF($C$19:$C889,$C889,$F$19:$F889)-SUMIF($C$19:$C889,$C889,$G$19:$G889),"")</f>
        <v/>
      </c>
      <c r="I889" s="296" t="n"/>
      <c r="J889" s="252" t="n"/>
      <c r="K889" s="252" t="n"/>
      <c r="L889" s="298" t="n"/>
      <c r="M889" s="254">
        <f>IF($B889="","",--TEXT($B889,"yyyymm"))</f>
        <v/>
      </c>
      <c r="N889" s="0" t="n"/>
      <c r="O889" s="0" t="n"/>
      <c r="P889" s="0" t="n"/>
      <c r="Q889" s="0" t="n"/>
      <c r="R889" s="0" t="n"/>
      <c r="S889" s="0" t="n"/>
      <c r="T889" s="0" t="n"/>
      <c r="U889" s="0" t="n"/>
      <c r="V889" s="0" t="n"/>
      <c r="W889" s="0" t="n"/>
      <c r="X889" s="42" t="n"/>
      <c r="Y889" s="42" t="n"/>
      <c r="Z889" s="42" t="n"/>
    </row>
    <row r="890" ht="23" customFormat="1" customHeight="1" s="204">
      <c r="A890" s="255">
        <f>IF(B890="","",COUNTA($B$5:B890))</f>
        <v/>
      </c>
      <c r="B890" s="294" t="n"/>
      <c r="C890" s="247" t="n"/>
      <c r="D890" s="248" t="n"/>
      <c r="E890" s="295" t="n"/>
      <c r="F890" s="296" t="n"/>
      <c r="G890" s="296" t="n"/>
      <c r="H890" s="297">
        <f>IFERROR(VLOOKUP($C890,$C$5:$H$18,6,0)+SUMIF($C$19:$C890,$C890,$F$19:$F890)-SUMIF($C$19:$C890,$C890,$G$19:$G890),"")</f>
        <v/>
      </c>
      <c r="I890" s="296" t="n"/>
      <c r="J890" s="252" t="n"/>
      <c r="K890" s="252" t="n"/>
      <c r="L890" s="298" t="n"/>
      <c r="M890" s="254">
        <f>IF($B890="","",--TEXT($B890,"yyyymm"))</f>
        <v/>
      </c>
      <c r="N890" s="0" t="n"/>
      <c r="O890" s="0" t="n"/>
      <c r="P890" s="0" t="n"/>
      <c r="Q890" s="0" t="n"/>
      <c r="R890" s="0" t="n"/>
      <c r="S890" s="0" t="n"/>
      <c r="T890" s="0" t="n"/>
      <c r="U890" s="0" t="n"/>
      <c r="V890" s="0" t="n"/>
      <c r="W890" s="0" t="n"/>
      <c r="X890" s="42" t="n"/>
      <c r="Y890" s="42" t="n"/>
      <c r="Z890" s="42" t="n"/>
    </row>
    <row r="891" ht="23" customFormat="1" customHeight="1" s="204">
      <c r="A891" s="255">
        <f>IF(B891="","",COUNTA($B$5:B891))</f>
        <v/>
      </c>
      <c r="B891" s="294" t="n"/>
      <c r="C891" s="247" t="n"/>
      <c r="D891" s="248" t="n"/>
      <c r="E891" s="295" t="n"/>
      <c r="F891" s="296" t="n"/>
      <c r="G891" s="296" t="n"/>
      <c r="H891" s="297">
        <f>IFERROR(VLOOKUP($C891,$C$5:$H$18,6,0)+SUMIF($C$19:$C891,$C891,$F$19:$F891)-SUMIF($C$19:$C891,$C891,$G$19:$G891),"")</f>
        <v/>
      </c>
      <c r="I891" s="296" t="n"/>
      <c r="J891" s="252" t="n"/>
      <c r="K891" s="252" t="n"/>
      <c r="L891" s="298" t="n"/>
      <c r="M891" s="254">
        <f>IF($B891="","",--TEXT($B891,"yyyymm"))</f>
        <v/>
      </c>
      <c r="N891" s="0" t="n"/>
      <c r="O891" s="0" t="n"/>
      <c r="P891" s="0" t="n"/>
      <c r="Q891" s="0" t="n"/>
      <c r="R891" s="0" t="n"/>
      <c r="S891" s="0" t="n"/>
      <c r="T891" s="0" t="n"/>
      <c r="U891" s="0" t="n"/>
      <c r="V891" s="0" t="n"/>
      <c r="W891" s="0" t="n"/>
      <c r="X891" s="42" t="n"/>
      <c r="Y891" s="42" t="n"/>
      <c r="Z891" s="42" t="n"/>
    </row>
    <row r="892" ht="23" customFormat="1" customHeight="1" s="204">
      <c r="A892" s="255">
        <f>IF(B892="","",COUNTA($B$5:B892))</f>
        <v/>
      </c>
      <c r="B892" s="294" t="n"/>
      <c r="C892" s="247" t="n"/>
      <c r="D892" s="248" t="n"/>
      <c r="E892" s="295" t="n"/>
      <c r="F892" s="296" t="n"/>
      <c r="G892" s="296" t="n"/>
      <c r="H892" s="297">
        <f>IFERROR(VLOOKUP($C892,$C$5:$H$18,6,0)+SUMIF($C$19:$C892,$C892,$F$19:$F892)-SUMIF($C$19:$C892,$C892,$G$19:$G892),"")</f>
        <v/>
      </c>
      <c r="I892" s="296" t="n"/>
      <c r="J892" s="252" t="n"/>
      <c r="K892" s="252" t="n"/>
      <c r="L892" s="298" t="n"/>
      <c r="M892" s="254">
        <f>IF($B892="","",--TEXT($B892,"yyyymm"))</f>
        <v/>
      </c>
      <c r="N892" s="0" t="n"/>
      <c r="O892" s="0" t="n"/>
      <c r="P892" s="0" t="n"/>
      <c r="Q892" s="0" t="n"/>
      <c r="R892" s="0" t="n"/>
      <c r="S892" s="0" t="n"/>
      <c r="T892" s="0" t="n"/>
      <c r="U892" s="0" t="n"/>
      <c r="V892" s="0" t="n"/>
      <c r="W892" s="0" t="n"/>
      <c r="X892" s="42" t="n"/>
      <c r="Y892" s="42" t="n"/>
      <c r="Z892" s="42" t="n"/>
    </row>
    <row r="893" ht="23" customFormat="1" customHeight="1" s="204">
      <c r="A893" s="255">
        <f>IF(B893="","",COUNTA($B$5:B893))</f>
        <v/>
      </c>
      <c r="B893" s="294" t="n"/>
      <c r="C893" s="247" t="n"/>
      <c r="D893" s="248" t="n"/>
      <c r="E893" s="295" t="n"/>
      <c r="F893" s="296" t="n"/>
      <c r="G893" s="296" t="n"/>
      <c r="H893" s="297">
        <f>IFERROR(VLOOKUP($C893,$C$5:$H$18,6,0)+SUMIF($C$19:$C893,$C893,$F$19:$F893)-SUMIF($C$19:$C893,$C893,$G$19:$G893),"")</f>
        <v/>
      </c>
      <c r="I893" s="296" t="n"/>
      <c r="J893" s="252" t="n"/>
      <c r="K893" s="252" t="n"/>
      <c r="L893" s="298" t="n"/>
      <c r="M893" s="254">
        <f>IF($B893="","",--TEXT($B893,"yyyymm"))</f>
        <v/>
      </c>
      <c r="N893" s="0" t="n"/>
      <c r="O893" s="0" t="n"/>
      <c r="P893" s="0" t="n"/>
      <c r="Q893" s="0" t="n"/>
      <c r="R893" s="0" t="n"/>
      <c r="S893" s="0" t="n"/>
      <c r="T893" s="0" t="n"/>
      <c r="U893" s="0" t="n"/>
      <c r="V893" s="0" t="n"/>
      <c r="W893" s="0" t="n"/>
      <c r="X893" s="42" t="n"/>
      <c r="Y893" s="42" t="n"/>
      <c r="Z893" s="42" t="n"/>
    </row>
    <row r="894" ht="23" customFormat="1" customHeight="1" s="204">
      <c r="A894" s="255">
        <f>IF(B894="","",COUNTA($B$5:B894))</f>
        <v/>
      </c>
      <c r="B894" s="294" t="n"/>
      <c r="C894" s="247" t="n"/>
      <c r="D894" s="248" t="n"/>
      <c r="E894" s="295" t="n"/>
      <c r="F894" s="296" t="n"/>
      <c r="G894" s="296" t="n"/>
      <c r="H894" s="297">
        <f>IFERROR(VLOOKUP($C894,$C$5:$H$18,6,0)+SUMIF($C$19:$C894,$C894,$F$19:$F894)-SUMIF($C$19:$C894,$C894,$G$19:$G894),"")</f>
        <v/>
      </c>
      <c r="I894" s="296" t="n"/>
      <c r="J894" s="252" t="n"/>
      <c r="K894" s="252" t="n"/>
      <c r="L894" s="298" t="n"/>
      <c r="M894" s="254">
        <f>IF($B894="","",--TEXT($B894,"yyyymm"))</f>
        <v/>
      </c>
      <c r="N894" s="0" t="n"/>
      <c r="O894" s="0" t="n"/>
      <c r="P894" s="0" t="n"/>
      <c r="Q894" s="0" t="n"/>
      <c r="R894" s="0" t="n"/>
      <c r="S894" s="0" t="n"/>
      <c r="T894" s="0" t="n"/>
      <c r="U894" s="0" t="n"/>
      <c r="V894" s="0" t="n"/>
      <c r="W894" s="0" t="n"/>
      <c r="X894" s="42" t="n"/>
      <c r="Y894" s="42" t="n"/>
      <c r="Z894" s="42" t="n"/>
    </row>
    <row r="895" ht="23" customFormat="1" customHeight="1" s="204">
      <c r="A895" s="255">
        <f>IF(B895="","",COUNTA($B$5:B895))</f>
        <v/>
      </c>
      <c r="B895" s="294" t="n"/>
      <c r="C895" s="247" t="n"/>
      <c r="D895" s="248" t="n"/>
      <c r="E895" s="295" t="n"/>
      <c r="F895" s="296" t="n"/>
      <c r="G895" s="296" t="n"/>
      <c r="H895" s="297">
        <f>IFERROR(VLOOKUP($C895,$C$5:$H$18,6,0)+SUMIF($C$19:$C895,$C895,$F$19:$F895)-SUMIF($C$19:$C895,$C895,$G$19:$G895),"")</f>
        <v/>
      </c>
      <c r="I895" s="296" t="n"/>
      <c r="J895" s="252" t="n"/>
      <c r="K895" s="252" t="n"/>
      <c r="L895" s="298" t="n"/>
      <c r="M895" s="254">
        <f>IF($B895="","",--TEXT($B895,"yyyymm"))</f>
        <v/>
      </c>
      <c r="N895" s="0" t="n"/>
      <c r="O895" s="0" t="n"/>
      <c r="P895" s="0" t="n"/>
      <c r="Q895" s="0" t="n"/>
      <c r="R895" s="0" t="n"/>
      <c r="S895" s="0" t="n"/>
      <c r="T895" s="0" t="n"/>
      <c r="U895" s="0" t="n"/>
      <c r="V895" s="0" t="n"/>
      <c r="W895" s="0" t="n"/>
      <c r="X895" s="42" t="n"/>
      <c r="Y895" s="42" t="n"/>
      <c r="Z895" s="42" t="n"/>
    </row>
    <row r="896" ht="23" customFormat="1" customHeight="1" s="204">
      <c r="A896" s="255">
        <f>IF(B896="","",COUNTA($B$5:B896))</f>
        <v/>
      </c>
      <c r="B896" s="294" t="n"/>
      <c r="C896" s="247" t="n"/>
      <c r="D896" s="248" t="n"/>
      <c r="E896" s="295" t="n"/>
      <c r="F896" s="296" t="n"/>
      <c r="G896" s="296" t="n"/>
      <c r="H896" s="297">
        <f>IFERROR(VLOOKUP($C896,$C$5:$H$18,6,0)+SUMIF($C$19:$C896,$C896,$F$19:$F896)-SUMIF($C$19:$C896,$C896,$G$19:$G896),"")</f>
        <v/>
      </c>
      <c r="I896" s="296" t="n"/>
      <c r="J896" s="252" t="n"/>
      <c r="K896" s="252" t="n"/>
      <c r="L896" s="298" t="n"/>
      <c r="M896" s="254">
        <f>IF($B896="","",--TEXT($B896,"yyyymm"))</f>
        <v/>
      </c>
      <c r="N896" s="0" t="n"/>
      <c r="O896" s="0" t="n"/>
      <c r="P896" s="0" t="n"/>
      <c r="Q896" s="0" t="n"/>
      <c r="R896" s="0" t="n"/>
      <c r="S896" s="0" t="n"/>
      <c r="T896" s="0" t="n"/>
      <c r="U896" s="0" t="n"/>
      <c r="V896" s="0" t="n"/>
      <c r="W896" s="0" t="n"/>
      <c r="X896" s="42" t="n"/>
      <c r="Y896" s="42" t="n"/>
      <c r="Z896" s="42" t="n"/>
    </row>
    <row r="897" ht="23" customFormat="1" customHeight="1" s="204">
      <c r="A897" s="255">
        <f>IF(B897="","",COUNTA($B$5:B897))</f>
        <v/>
      </c>
      <c r="B897" s="294" t="n"/>
      <c r="C897" s="247" t="n"/>
      <c r="D897" s="248" t="n"/>
      <c r="E897" s="295" t="n"/>
      <c r="F897" s="296" t="n"/>
      <c r="G897" s="296" t="n"/>
      <c r="H897" s="297">
        <f>IFERROR(VLOOKUP($C897,$C$5:$H$18,6,0)+SUMIF($C$19:$C897,$C897,$F$19:$F897)-SUMIF($C$19:$C897,$C897,$G$19:$G897),"")</f>
        <v/>
      </c>
      <c r="I897" s="296" t="n"/>
      <c r="J897" s="252" t="n"/>
      <c r="K897" s="252" t="n"/>
      <c r="L897" s="298" t="n"/>
      <c r="M897" s="254">
        <f>IF($B897="","",--TEXT($B897,"yyyymm"))</f>
        <v/>
      </c>
      <c r="N897" s="0" t="n"/>
      <c r="O897" s="0" t="n"/>
      <c r="P897" s="0" t="n"/>
      <c r="Q897" s="0" t="n"/>
      <c r="R897" s="0" t="n"/>
      <c r="S897" s="0" t="n"/>
      <c r="T897" s="0" t="n"/>
      <c r="U897" s="0" t="n"/>
      <c r="V897" s="0" t="n"/>
      <c r="W897" s="0" t="n"/>
      <c r="X897" s="42" t="n"/>
      <c r="Y897" s="42" t="n"/>
      <c r="Z897" s="42" t="n"/>
    </row>
    <row r="898" ht="23" customFormat="1" customHeight="1" s="204">
      <c r="A898" s="255">
        <f>IF(B898="","",COUNTA($B$5:B898))</f>
        <v/>
      </c>
      <c r="B898" s="294" t="n"/>
      <c r="C898" s="247" t="n"/>
      <c r="D898" s="248" t="n"/>
      <c r="E898" s="295" t="n"/>
      <c r="F898" s="296" t="n"/>
      <c r="G898" s="296" t="n"/>
      <c r="H898" s="297">
        <f>IFERROR(VLOOKUP($C898,$C$5:$H$18,6,0)+SUMIF($C$19:$C898,$C898,$F$19:$F898)-SUMIF($C$19:$C898,$C898,$G$19:$G898),"")</f>
        <v/>
      </c>
      <c r="I898" s="296" t="n"/>
      <c r="J898" s="252" t="n"/>
      <c r="K898" s="252" t="n"/>
      <c r="L898" s="298" t="n"/>
      <c r="M898" s="254">
        <f>IF($B898="","",--TEXT($B898,"yyyymm"))</f>
        <v/>
      </c>
      <c r="N898" s="0" t="n"/>
      <c r="O898" s="0" t="n"/>
      <c r="P898" s="0" t="n"/>
      <c r="Q898" s="0" t="n"/>
      <c r="R898" s="0" t="n"/>
      <c r="S898" s="0" t="n"/>
      <c r="T898" s="0" t="n"/>
      <c r="U898" s="0" t="n"/>
      <c r="V898" s="0" t="n"/>
      <c r="W898" s="0" t="n"/>
      <c r="X898" s="42" t="n"/>
      <c r="Y898" s="42" t="n"/>
      <c r="Z898" s="42" t="n"/>
    </row>
    <row r="899" ht="23" customFormat="1" customHeight="1" s="204">
      <c r="A899" s="255">
        <f>IF(B899="","",COUNTA($B$5:B899))</f>
        <v/>
      </c>
      <c r="B899" s="294" t="n"/>
      <c r="C899" s="247" t="n"/>
      <c r="D899" s="248" t="n"/>
      <c r="E899" s="295" t="n"/>
      <c r="F899" s="296" t="n"/>
      <c r="G899" s="296" t="n"/>
      <c r="H899" s="297">
        <f>IFERROR(VLOOKUP($C899,$C$5:$H$18,6,0)+SUMIF($C$19:$C899,$C899,$F$19:$F899)-SUMIF($C$19:$C899,$C899,$G$19:$G899),"")</f>
        <v/>
      </c>
      <c r="I899" s="296" t="n"/>
      <c r="J899" s="252" t="n"/>
      <c r="K899" s="252" t="n"/>
      <c r="L899" s="298" t="n"/>
      <c r="M899" s="254">
        <f>IF($B899="","",--TEXT($B899,"yyyymm"))</f>
        <v/>
      </c>
      <c r="N899" s="0" t="n"/>
      <c r="O899" s="0" t="n"/>
      <c r="P899" s="0" t="n"/>
      <c r="Q899" s="0" t="n"/>
      <c r="R899" s="0" t="n"/>
      <c r="S899" s="0" t="n"/>
      <c r="T899" s="0" t="n"/>
      <c r="U899" s="0" t="n"/>
      <c r="V899" s="0" t="n"/>
      <c r="W899" s="0" t="n"/>
      <c r="X899" s="42" t="n"/>
      <c r="Y899" s="42" t="n"/>
      <c r="Z899" s="42" t="n"/>
    </row>
    <row r="900" ht="23" customFormat="1" customHeight="1" s="204">
      <c r="A900" s="255">
        <f>IF(B900="","",COUNTA($B$5:B900))</f>
        <v/>
      </c>
      <c r="B900" s="294" t="n"/>
      <c r="C900" s="247" t="n"/>
      <c r="D900" s="248" t="n"/>
      <c r="E900" s="295" t="n"/>
      <c r="F900" s="296" t="n"/>
      <c r="G900" s="296" t="n"/>
      <c r="H900" s="297">
        <f>IFERROR(VLOOKUP($C900,$C$5:$H$18,6,0)+SUMIF($C$19:$C900,$C900,$F$19:$F900)-SUMIF($C$19:$C900,$C900,$G$19:$G900),"")</f>
        <v/>
      </c>
      <c r="I900" s="296" t="n"/>
      <c r="J900" s="252" t="n"/>
      <c r="K900" s="252" t="n"/>
      <c r="L900" s="298" t="n"/>
      <c r="M900" s="254">
        <f>IF($B900="","",--TEXT($B900,"yyyymm"))</f>
        <v/>
      </c>
      <c r="N900" s="0" t="n"/>
      <c r="O900" s="0" t="n"/>
      <c r="P900" s="0" t="n"/>
      <c r="Q900" s="0" t="n"/>
      <c r="R900" s="0" t="n"/>
      <c r="S900" s="0" t="n"/>
      <c r="T900" s="0" t="n"/>
      <c r="U900" s="0" t="n"/>
      <c r="V900" s="0" t="n"/>
      <c r="W900" s="0" t="n"/>
      <c r="X900" s="42" t="n"/>
      <c r="Y900" s="42" t="n"/>
      <c r="Z900" s="42" t="n"/>
    </row>
    <row r="901" ht="23" customFormat="1" customHeight="1" s="204">
      <c r="A901" s="255">
        <f>IF(B901="","",COUNTA($B$5:B901))</f>
        <v/>
      </c>
      <c r="B901" s="294" t="n"/>
      <c r="C901" s="247" t="n"/>
      <c r="D901" s="248" t="n"/>
      <c r="E901" s="295" t="n"/>
      <c r="F901" s="296" t="n"/>
      <c r="G901" s="296" t="n"/>
      <c r="H901" s="297">
        <f>IFERROR(VLOOKUP($C901,$C$5:$H$18,6,0)+SUMIF($C$19:$C901,$C901,$F$19:$F901)-SUMIF($C$19:$C901,$C901,$G$19:$G901),"")</f>
        <v/>
      </c>
      <c r="I901" s="296" t="n"/>
      <c r="J901" s="252" t="n"/>
      <c r="K901" s="252" t="n"/>
      <c r="L901" s="298" t="n"/>
      <c r="M901" s="254">
        <f>IF($B901="","",--TEXT($B901,"yyyymm"))</f>
        <v/>
      </c>
      <c r="N901" s="0" t="n"/>
      <c r="O901" s="0" t="n"/>
      <c r="P901" s="0" t="n"/>
      <c r="Q901" s="0" t="n"/>
      <c r="R901" s="0" t="n"/>
      <c r="S901" s="0" t="n"/>
      <c r="T901" s="0" t="n"/>
      <c r="U901" s="0" t="n"/>
      <c r="V901" s="0" t="n"/>
      <c r="W901" s="0" t="n"/>
      <c r="X901" s="42" t="n"/>
      <c r="Y901" s="42" t="n"/>
      <c r="Z901" s="42" t="n"/>
    </row>
    <row r="902" ht="23" customFormat="1" customHeight="1" s="204">
      <c r="A902" s="255">
        <f>IF(B902="","",COUNTA($B$5:B902))</f>
        <v/>
      </c>
      <c r="B902" s="294" t="n"/>
      <c r="C902" s="247" t="n"/>
      <c r="D902" s="248" t="n"/>
      <c r="E902" s="295" t="n"/>
      <c r="F902" s="296" t="n"/>
      <c r="G902" s="296" t="n"/>
      <c r="H902" s="297">
        <f>IFERROR(VLOOKUP($C902,$C$5:$H$18,6,0)+SUMIF($C$19:$C902,$C902,$F$19:$F902)-SUMIF($C$19:$C902,$C902,$G$19:$G902),"")</f>
        <v/>
      </c>
      <c r="I902" s="296" t="n"/>
      <c r="J902" s="252" t="n"/>
      <c r="K902" s="252" t="n"/>
      <c r="L902" s="298" t="n"/>
      <c r="M902" s="254">
        <f>IF($B902="","",--TEXT($B902,"yyyymm"))</f>
        <v/>
      </c>
      <c r="N902" s="0" t="n"/>
      <c r="O902" s="0" t="n"/>
      <c r="P902" s="0" t="n"/>
      <c r="Q902" s="0" t="n"/>
      <c r="R902" s="0" t="n"/>
      <c r="S902" s="0" t="n"/>
      <c r="T902" s="0" t="n"/>
      <c r="U902" s="0" t="n"/>
      <c r="V902" s="0" t="n"/>
      <c r="W902" s="0" t="n"/>
      <c r="X902" s="42" t="n"/>
      <c r="Y902" s="42" t="n"/>
      <c r="Z902" s="42" t="n"/>
    </row>
    <row r="903" ht="23" customFormat="1" customHeight="1" s="204">
      <c r="A903" s="255">
        <f>IF(B903="","",COUNTA($B$5:B903))</f>
        <v/>
      </c>
      <c r="B903" s="294" t="n"/>
      <c r="C903" s="247" t="n"/>
      <c r="D903" s="248" t="n"/>
      <c r="E903" s="295" t="n"/>
      <c r="F903" s="296" t="n"/>
      <c r="G903" s="296" t="n"/>
      <c r="H903" s="297">
        <f>IFERROR(VLOOKUP($C903,$C$5:$H$18,6,0)+SUMIF($C$19:$C903,$C903,$F$19:$F903)-SUMIF($C$19:$C903,$C903,$G$19:$G903),"")</f>
        <v/>
      </c>
      <c r="I903" s="296" t="n"/>
      <c r="J903" s="252" t="n"/>
      <c r="K903" s="252" t="n"/>
      <c r="L903" s="298" t="n"/>
      <c r="M903" s="254">
        <f>IF($B903="","",--TEXT($B903,"yyyymm"))</f>
        <v/>
      </c>
      <c r="N903" s="0" t="n"/>
      <c r="O903" s="0" t="n"/>
      <c r="P903" s="0" t="n"/>
      <c r="Q903" s="0" t="n"/>
      <c r="R903" s="0" t="n"/>
      <c r="S903" s="0" t="n"/>
      <c r="T903" s="0" t="n"/>
      <c r="U903" s="0" t="n"/>
      <c r="V903" s="0" t="n"/>
      <c r="W903" s="0" t="n"/>
      <c r="X903" s="42" t="n"/>
      <c r="Y903" s="42" t="n"/>
      <c r="Z903" s="42" t="n"/>
    </row>
    <row r="904" ht="23" customFormat="1" customHeight="1" s="204">
      <c r="A904" s="255">
        <f>IF(B904="","",COUNTA($B$5:B904))</f>
        <v/>
      </c>
      <c r="B904" s="294" t="n"/>
      <c r="C904" s="247" t="n"/>
      <c r="D904" s="248" t="n"/>
      <c r="E904" s="295" t="n"/>
      <c r="F904" s="296" t="n"/>
      <c r="G904" s="296" t="n"/>
      <c r="H904" s="297">
        <f>IFERROR(VLOOKUP($C904,$C$5:$H$18,6,0)+SUMIF($C$19:$C904,$C904,$F$19:$F904)-SUMIF($C$19:$C904,$C904,$G$19:$G904),"")</f>
        <v/>
      </c>
      <c r="I904" s="296" t="n"/>
      <c r="J904" s="252" t="n"/>
      <c r="K904" s="252" t="n"/>
      <c r="L904" s="298" t="n"/>
      <c r="M904" s="254">
        <f>IF($B904="","",--TEXT($B904,"yyyymm"))</f>
        <v/>
      </c>
      <c r="N904" s="0" t="n"/>
      <c r="O904" s="0" t="n"/>
      <c r="P904" s="0" t="n"/>
      <c r="Q904" s="0" t="n"/>
      <c r="R904" s="0" t="n"/>
      <c r="S904" s="0" t="n"/>
      <c r="T904" s="0" t="n"/>
      <c r="U904" s="0" t="n"/>
      <c r="V904" s="0" t="n"/>
      <c r="W904" s="0" t="n"/>
      <c r="X904" s="42" t="n"/>
      <c r="Y904" s="42" t="n"/>
      <c r="Z904" s="42" t="n"/>
    </row>
    <row r="905" ht="23" customFormat="1" customHeight="1" s="204">
      <c r="A905" s="255">
        <f>IF(B905="","",COUNTA($B$5:B905))</f>
        <v/>
      </c>
      <c r="B905" s="294" t="n"/>
      <c r="C905" s="247" t="n"/>
      <c r="D905" s="248" t="n"/>
      <c r="E905" s="295" t="n"/>
      <c r="F905" s="296" t="n"/>
      <c r="G905" s="296" t="n"/>
      <c r="H905" s="297">
        <f>IFERROR(VLOOKUP($C905,$C$5:$H$18,6,0)+SUMIF($C$19:$C905,$C905,$F$19:$F905)-SUMIF($C$19:$C905,$C905,$G$19:$G905),"")</f>
        <v/>
      </c>
      <c r="I905" s="296" t="n"/>
      <c r="J905" s="252" t="n"/>
      <c r="K905" s="252" t="n"/>
      <c r="L905" s="298" t="n"/>
      <c r="M905" s="254">
        <f>IF($B905="","",--TEXT($B905,"yyyymm"))</f>
        <v/>
      </c>
      <c r="N905" s="0" t="n"/>
      <c r="O905" s="0" t="n"/>
      <c r="P905" s="0" t="n"/>
      <c r="Q905" s="0" t="n"/>
      <c r="R905" s="0" t="n"/>
      <c r="S905" s="0" t="n"/>
      <c r="T905" s="0" t="n"/>
      <c r="U905" s="0" t="n"/>
      <c r="V905" s="0" t="n"/>
      <c r="W905" s="0" t="n"/>
      <c r="X905" s="42" t="n"/>
      <c r="Y905" s="42" t="n"/>
      <c r="Z905" s="42" t="n"/>
    </row>
    <row r="906" ht="23" customFormat="1" customHeight="1" s="204">
      <c r="A906" s="255">
        <f>IF(B906="","",COUNTA($B$5:B906))</f>
        <v/>
      </c>
      <c r="B906" s="294" t="n"/>
      <c r="C906" s="247" t="n"/>
      <c r="D906" s="248" t="n"/>
      <c r="E906" s="295" t="n"/>
      <c r="F906" s="296" t="n"/>
      <c r="G906" s="296" t="n"/>
      <c r="H906" s="297">
        <f>IFERROR(VLOOKUP($C906,$C$5:$H$18,6,0)+SUMIF($C$19:$C906,$C906,$F$19:$F906)-SUMIF($C$19:$C906,$C906,$G$19:$G906),"")</f>
        <v/>
      </c>
      <c r="I906" s="296" t="n"/>
      <c r="J906" s="252" t="n"/>
      <c r="K906" s="252" t="n"/>
      <c r="L906" s="298" t="n"/>
      <c r="M906" s="254">
        <f>IF($B906="","",--TEXT($B906,"yyyymm"))</f>
        <v/>
      </c>
      <c r="N906" s="0" t="n"/>
      <c r="O906" s="0" t="n"/>
      <c r="P906" s="0" t="n"/>
      <c r="Q906" s="0" t="n"/>
      <c r="R906" s="0" t="n"/>
      <c r="S906" s="0" t="n"/>
      <c r="T906" s="0" t="n"/>
      <c r="U906" s="0" t="n"/>
      <c r="V906" s="0" t="n"/>
      <c r="W906" s="0" t="n"/>
      <c r="X906" s="42" t="n"/>
      <c r="Y906" s="42" t="n"/>
      <c r="Z906" s="42" t="n"/>
    </row>
    <row r="907" ht="23" customFormat="1" customHeight="1" s="204">
      <c r="A907" s="255">
        <f>IF(B907="","",COUNTA($B$5:B907))</f>
        <v/>
      </c>
      <c r="B907" s="294" t="n"/>
      <c r="C907" s="247" t="n"/>
      <c r="D907" s="248" t="n"/>
      <c r="E907" s="295" t="n"/>
      <c r="F907" s="296" t="n"/>
      <c r="G907" s="296" t="n"/>
      <c r="H907" s="297">
        <f>IFERROR(VLOOKUP($C907,$C$5:$H$18,6,0)+SUMIF($C$19:$C907,$C907,$F$19:$F907)-SUMIF($C$19:$C907,$C907,$G$19:$G907),"")</f>
        <v/>
      </c>
      <c r="I907" s="296" t="n"/>
      <c r="J907" s="252" t="n"/>
      <c r="K907" s="252" t="n"/>
      <c r="L907" s="298" t="n"/>
      <c r="M907" s="254">
        <f>IF($B907="","",--TEXT($B907,"yyyymm"))</f>
        <v/>
      </c>
      <c r="N907" s="0" t="n"/>
      <c r="O907" s="0" t="n"/>
      <c r="P907" s="0" t="n"/>
      <c r="Q907" s="0" t="n"/>
      <c r="R907" s="0" t="n"/>
      <c r="S907" s="0" t="n"/>
      <c r="T907" s="0" t="n"/>
      <c r="U907" s="0" t="n"/>
      <c r="V907" s="0" t="n"/>
      <c r="W907" s="0" t="n"/>
      <c r="X907" s="42" t="n"/>
      <c r="Y907" s="42" t="n"/>
      <c r="Z907" s="42" t="n"/>
    </row>
    <row r="908" ht="23" customFormat="1" customHeight="1" s="204">
      <c r="A908" s="255">
        <f>IF(B908="","",COUNTA($B$5:B908))</f>
        <v/>
      </c>
      <c r="B908" s="294" t="n"/>
      <c r="C908" s="247" t="n"/>
      <c r="D908" s="248" t="n"/>
      <c r="E908" s="295" t="n"/>
      <c r="F908" s="296" t="n"/>
      <c r="G908" s="296" t="n"/>
      <c r="H908" s="297">
        <f>IFERROR(VLOOKUP($C908,$C$5:$H$18,6,0)+SUMIF($C$19:$C908,$C908,$F$19:$F908)-SUMIF($C$19:$C908,$C908,$G$19:$G908),"")</f>
        <v/>
      </c>
      <c r="I908" s="296" t="n"/>
      <c r="J908" s="252" t="n"/>
      <c r="K908" s="252" t="n"/>
      <c r="L908" s="298" t="n"/>
      <c r="M908" s="254">
        <f>IF($B908="","",--TEXT($B908,"yyyymm"))</f>
        <v/>
      </c>
      <c r="N908" s="0" t="n"/>
      <c r="O908" s="0" t="n"/>
      <c r="P908" s="0" t="n"/>
      <c r="Q908" s="0" t="n"/>
      <c r="R908" s="0" t="n"/>
      <c r="S908" s="0" t="n"/>
      <c r="T908" s="0" t="n"/>
      <c r="U908" s="0" t="n"/>
      <c r="V908" s="0" t="n"/>
      <c r="W908" s="0" t="n"/>
      <c r="X908" s="42" t="n"/>
      <c r="Y908" s="42" t="n"/>
      <c r="Z908" s="42" t="n"/>
    </row>
    <row r="909" ht="23" customFormat="1" customHeight="1" s="204">
      <c r="A909" s="255">
        <f>IF(B909="","",COUNTA($B$5:B909))</f>
        <v/>
      </c>
      <c r="B909" s="294" t="n"/>
      <c r="C909" s="247" t="n"/>
      <c r="D909" s="248" t="n"/>
      <c r="E909" s="295" t="n"/>
      <c r="F909" s="296" t="n"/>
      <c r="G909" s="296" t="n"/>
      <c r="H909" s="297">
        <f>IFERROR(VLOOKUP($C909,$C$5:$H$18,6,0)+SUMIF($C$19:$C909,$C909,$F$19:$F909)-SUMIF($C$19:$C909,$C909,$G$19:$G909),"")</f>
        <v/>
      </c>
      <c r="I909" s="296" t="n"/>
      <c r="J909" s="252" t="n"/>
      <c r="K909" s="252" t="n"/>
      <c r="L909" s="298" t="n"/>
      <c r="M909" s="254">
        <f>IF($B909="","",--TEXT($B909,"yyyymm"))</f>
        <v/>
      </c>
      <c r="N909" s="0" t="n"/>
      <c r="O909" s="0" t="n"/>
      <c r="P909" s="0" t="n"/>
      <c r="Q909" s="0" t="n"/>
      <c r="R909" s="0" t="n"/>
      <c r="S909" s="0" t="n"/>
      <c r="T909" s="0" t="n"/>
      <c r="U909" s="0" t="n"/>
      <c r="V909" s="0" t="n"/>
      <c r="W909" s="0" t="n"/>
      <c r="X909" s="42" t="n"/>
      <c r="Y909" s="42" t="n"/>
      <c r="Z909" s="42" t="n"/>
    </row>
    <row r="910" ht="23" customFormat="1" customHeight="1" s="204">
      <c r="A910" s="255">
        <f>IF(B910="","",COUNTA($B$5:B910))</f>
        <v/>
      </c>
      <c r="B910" s="294" t="n"/>
      <c r="C910" s="247" t="n"/>
      <c r="D910" s="248" t="n"/>
      <c r="E910" s="295" t="n"/>
      <c r="F910" s="296" t="n"/>
      <c r="G910" s="296" t="n"/>
      <c r="H910" s="297">
        <f>IFERROR(VLOOKUP($C910,$C$5:$H$18,6,0)+SUMIF($C$19:$C910,$C910,$F$19:$F910)-SUMIF($C$19:$C910,$C910,$G$19:$G910),"")</f>
        <v/>
      </c>
      <c r="I910" s="296" t="n"/>
      <c r="J910" s="252" t="n"/>
      <c r="K910" s="252" t="n"/>
      <c r="L910" s="298" t="n"/>
      <c r="M910" s="254">
        <f>IF($B910="","",--TEXT($B910,"yyyymm"))</f>
        <v/>
      </c>
      <c r="N910" s="0" t="n"/>
      <c r="O910" s="0" t="n"/>
      <c r="P910" s="0" t="n"/>
      <c r="Q910" s="0" t="n"/>
      <c r="R910" s="0" t="n"/>
      <c r="S910" s="0" t="n"/>
      <c r="T910" s="0" t="n"/>
      <c r="U910" s="0" t="n"/>
      <c r="V910" s="0" t="n"/>
      <c r="W910" s="0" t="n"/>
      <c r="X910" s="42" t="n"/>
      <c r="Y910" s="42" t="n"/>
      <c r="Z910" s="42" t="n"/>
    </row>
    <row r="911" ht="23" customFormat="1" customHeight="1" s="204">
      <c r="A911" s="255">
        <f>IF(B911="","",COUNTA($B$5:B911))</f>
        <v/>
      </c>
      <c r="B911" s="294" t="n"/>
      <c r="C911" s="247" t="n"/>
      <c r="D911" s="248" t="n"/>
      <c r="E911" s="295" t="n"/>
      <c r="F911" s="296" t="n"/>
      <c r="G911" s="296" t="n"/>
      <c r="H911" s="297">
        <f>IFERROR(VLOOKUP($C911,$C$5:$H$18,6,0)+SUMIF($C$19:$C911,$C911,$F$19:$F911)-SUMIF($C$19:$C911,$C911,$G$19:$G911),"")</f>
        <v/>
      </c>
      <c r="I911" s="296" t="n"/>
      <c r="J911" s="252" t="n"/>
      <c r="K911" s="252" t="n"/>
      <c r="L911" s="298" t="n"/>
      <c r="M911" s="254">
        <f>IF($B911="","",--TEXT($B911,"yyyymm"))</f>
        <v/>
      </c>
      <c r="N911" s="0" t="n"/>
      <c r="O911" s="0" t="n"/>
      <c r="P911" s="0" t="n"/>
      <c r="Q911" s="0" t="n"/>
      <c r="R911" s="0" t="n"/>
      <c r="S911" s="0" t="n"/>
      <c r="T911" s="0" t="n"/>
      <c r="U911" s="0" t="n"/>
      <c r="V911" s="0" t="n"/>
      <c r="W911" s="0" t="n"/>
      <c r="X911" s="42" t="n"/>
      <c r="Y911" s="42" t="n"/>
      <c r="Z911" s="42" t="n"/>
    </row>
    <row r="912" ht="23" customFormat="1" customHeight="1" s="204">
      <c r="A912" s="255">
        <f>IF(B912="","",COUNTA($B$5:B912))</f>
        <v/>
      </c>
      <c r="B912" s="294" t="n"/>
      <c r="C912" s="247" t="n"/>
      <c r="D912" s="248" t="n"/>
      <c r="E912" s="295" t="n"/>
      <c r="F912" s="296" t="n"/>
      <c r="G912" s="296" t="n"/>
      <c r="H912" s="297">
        <f>IFERROR(VLOOKUP($C912,$C$5:$H$18,6,0)+SUMIF($C$19:$C912,$C912,$F$19:$F912)-SUMIF($C$19:$C912,$C912,$G$19:$G912),"")</f>
        <v/>
      </c>
      <c r="I912" s="296" t="n"/>
      <c r="J912" s="252" t="n"/>
      <c r="K912" s="252" t="n"/>
      <c r="L912" s="298" t="n"/>
      <c r="M912" s="254">
        <f>IF($B912="","",--TEXT($B912,"yyyymm"))</f>
        <v/>
      </c>
      <c r="N912" s="0" t="n"/>
      <c r="O912" s="0" t="n"/>
      <c r="P912" s="0" t="n"/>
      <c r="Q912" s="0" t="n"/>
      <c r="R912" s="0" t="n"/>
      <c r="S912" s="0" t="n"/>
      <c r="T912" s="0" t="n"/>
      <c r="U912" s="0" t="n"/>
      <c r="V912" s="0" t="n"/>
      <c r="W912" s="0" t="n"/>
      <c r="X912" s="42" t="n"/>
      <c r="Y912" s="42" t="n"/>
      <c r="Z912" s="42" t="n"/>
    </row>
    <row r="913" ht="23" customFormat="1" customHeight="1" s="204">
      <c r="A913" s="255">
        <f>IF(B913="","",COUNTA($B$5:B913))</f>
        <v/>
      </c>
      <c r="B913" s="294" t="n"/>
      <c r="C913" s="247" t="n"/>
      <c r="D913" s="248" t="n"/>
      <c r="E913" s="295" t="n"/>
      <c r="F913" s="296" t="n"/>
      <c r="G913" s="296" t="n"/>
      <c r="H913" s="297">
        <f>IFERROR(VLOOKUP($C913,$C$5:$H$18,6,0)+SUMIF($C$19:$C913,$C913,$F$19:$F913)-SUMIF($C$19:$C913,$C913,$G$19:$G913),"")</f>
        <v/>
      </c>
      <c r="I913" s="296" t="n"/>
      <c r="J913" s="252" t="n"/>
      <c r="K913" s="252" t="n"/>
      <c r="L913" s="298" t="n"/>
      <c r="M913" s="254">
        <f>IF($B913="","",--TEXT($B913,"yyyymm"))</f>
        <v/>
      </c>
      <c r="N913" s="0" t="n"/>
      <c r="O913" s="0" t="n"/>
      <c r="P913" s="0" t="n"/>
      <c r="Q913" s="0" t="n"/>
      <c r="R913" s="0" t="n"/>
      <c r="S913" s="0" t="n"/>
      <c r="T913" s="0" t="n"/>
      <c r="U913" s="0" t="n"/>
      <c r="V913" s="0" t="n"/>
      <c r="W913" s="0" t="n"/>
      <c r="X913" s="42" t="n"/>
      <c r="Y913" s="42" t="n"/>
      <c r="Z913" s="42" t="n"/>
    </row>
    <row r="914" ht="23" customFormat="1" customHeight="1" s="204">
      <c r="A914" s="255">
        <f>IF(B914="","",COUNTA($B$5:B914))</f>
        <v/>
      </c>
      <c r="B914" s="294" t="n"/>
      <c r="C914" s="247" t="n"/>
      <c r="D914" s="248" t="n"/>
      <c r="E914" s="295" t="n"/>
      <c r="F914" s="296" t="n"/>
      <c r="G914" s="296" t="n"/>
      <c r="H914" s="297">
        <f>IFERROR(VLOOKUP($C914,$C$5:$H$18,6,0)+SUMIF($C$19:$C914,$C914,$F$19:$F914)-SUMIF($C$19:$C914,$C914,$G$19:$G914),"")</f>
        <v/>
      </c>
      <c r="I914" s="296" t="n"/>
      <c r="J914" s="252" t="n"/>
      <c r="K914" s="252" t="n"/>
      <c r="L914" s="298" t="n"/>
      <c r="M914" s="254">
        <f>IF($B914="","",--TEXT($B914,"yyyymm"))</f>
        <v/>
      </c>
      <c r="N914" s="0" t="n"/>
      <c r="O914" s="0" t="n"/>
      <c r="P914" s="0" t="n"/>
      <c r="Q914" s="0" t="n"/>
      <c r="R914" s="0" t="n"/>
      <c r="S914" s="0" t="n"/>
      <c r="T914" s="0" t="n"/>
      <c r="U914" s="0" t="n"/>
      <c r="V914" s="0" t="n"/>
      <c r="W914" s="0" t="n"/>
      <c r="X914" s="42" t="n"/>
      <c r="Y914" s="42" t="n"/>
      <c r="Z914" s="42" t="n"/>
    </row>
    <row r="915" ht="23" customFormat="1" customHeight="1" s="204">
      <c r="A915" s="255">
        <f>IF(B915="","",COUNTA($B$5:B915))</f>
        <v/>
      </c>
      <c r="B915" s="294" t="n"/>
      <c r="C915" s="247" t="n"/>
      <c r="D915" s="248" t="n"/>
      <c r="E915" s="295" t="n"/>
      <c r="F915" s="296" t="n"/>
      <c r="G915" s="296" t="n"/>
      <c r="H915" s="297">
        <f>IFERROR(VLOOKUP($C915,$C$5:$H$18,6,0)+SUMIF($C$19:$C915,$C915,$F$19:$F915)-SUMIF($C$19:$C915,$C915,$G$19:$G915),"")</f>
        <v/>
      </c>
      <c r="I915" s="296" t="n"/>
      <c r="J915" s="252" t="n"/>
      <c r="K915" s="252" t="n"/>
      <c r="L915" s="298" t="n"/>
      <c r="M915" s="254">
        <f>IF($B915="","",--TEXT($B915,"yyyymm"))</f>
        <v/>
      </c>
      <c r="N915" s="0" t="n"/>
      <c r="O915" s="0" t="n"/>
      <c r="P915" s="0" t="n"/>
      <c r="Q915" s="0" t="n"/>
      <c r="R915" s="0" t="n"/>
      <c r="S915" s="0" t="n"/>
      <c r="T915" s="0" t="n"/>
      <c r="U915" s="0" t="n"/>
      <c r="V915" s="0" t="n"/>
      <c r="W915" s="0" t="n"/>
      <c r="X915" s="42" t="n"/>
      <c r="Y915" s="42" t="n"/>
      <c r="Z915" s="42" t="n"/>
    </row>
    <row r="916" ht="23" customFormat="1" customHeight="1" s="204">
      <c r="A916" s="255">
        <f>IF(B916="","",COUNTA($B$5:B916))</f>
        <v/>
      </c>
      <c r="B916" s="294" t="n"/>
      <c r="C916" s="247" t="n"/>
      <c r="D916" s="248" t="n"/>
      <c r="E916" s="295" t="n"/>
      <c r="F916" s="296" t="n"/>
      <c r="G916" s="296" t="n"/>
      <c r="H916" s="297">
        <f>IFERROR(VLOOKUP($C916,$C$5:$H$18,6,0)+SUMIF($C$19:$C916,$C916,$F$19:$F916)-SUMIF($C$19:$C916,$C916,$G$19:$G916),"")</f>
        <v/>
      </c>
      <c r="I916" s="296" t="n"/>
      <c r="J916" s="252" t="n"/>
      <c r="K916" s="252" t="n"/>
      <c r="L916" s="298" t="n"/>
      <c r="M916" s="254">
        <f>IF($B916="","",--TEXT($B916,"yyyymm"))</f>
        <v/>
      </c>
      <c r="N916" s="0" t="n"/>
      <c r="O916" s="0" t="n"/>
      <c r="P916" s="0" t="n"/>
      <c r="Q916" s="0" t="n"/>
      <c r="R916" s="0" t="n"/>
      <c r="S916" s="0" t="n"/>
      <c r="T916" s="0" t="n"/>
      <c r="U916" s="0" t="n"/>
      <c r="V916" s="0" t="n"/>
      <c r="W916" s="0" t="n"/>
      <c r="X916" s="42" t="n"/>
      <c r="Y916" s="42" t="n"/>
      <c r="Z916" s="42" t="n"/>
    </row>
    <row r="917" ht="23" customFormat="1" customHeight="1" s="204">
      <c r="A917" s="255">
        <f>IF(B917="","",COUNTA($B$5:B917))</f>
        <v/>
      </c>
      <c r="B917" s="294" t="n"/>
      <c r="C917" s="247" t="n"/>
      <c r="D917" s="248" t="n"/>
      <c r="E917" s="295" t="n"/>
      <c r="F917" s="296" t="n"/>
      <c r="G917" s="296" t="n"/>
      <c r="H917" s="297">
        <f>IFERROR(VLOOKUP($C917,$C$5:$H$18,6,0)+SUMIF($C$19:$C917,$C917,$F$19:$F917)-SUMIF($C$19:$C917,$C917,$G$19:$G917),"")</f>
        <v/>
      </c>
      <c r="I917" s="296" t="n"/>
      <c r="J917" s="252" t="n"/>
      <c r="K917" s="252" t="n"/>
      <c r="L917" s="298" t="n"/>
      <c r="M917" s="254">
        <f>IF($B917="","",--TEXT($B917,"yyyymm"))</f>
        <v/>
      </c>
      <c r="N917" s="0" t="n"/>
      <c r="O917" s="0" t="n"/>
      <c r="P917" s="0" t="n"/>
      <c r="Q917" s="0" t="n"/>
      <c r="R917" s="0" t="n"/>
      <c r="S917" s="0" t="n"/>
      <c r="T917" s="0" t="n"/>
      <c r="U917" s="0" t="n"/>
      <c r="V917" s="0" t="n"/>
      <c r="W917" s="0" t="n"/>
      <c r="X917" s="42" t="n"/>
      <c r="Y917" s="42" t="n"/>
      <c r="Z917" s="42" t="n"/>
    </row>
    <row r="918" ht="23" customFormat="1" customHeight="1" s="204">
      <c r="A918" s="255">
        <f>IF(B918="","",COUNTA($B$5:B918))</f>
        <v/>
      </c>
      <c r="B918" s="294" t="n"/>
      <c r="C918" s="247" t="n"/>
      <c r="D918" s="248" t="n"/>
      <c r="E918" s="295" t="n"/>
      <c r="F918" s="296" t="n"/>
      <c r="G918" s="296" t="n"/>
      <c r="H918" s="297">
        <f>IFERROR(VLOOKUP($C918,$C$5:$H$18,6,0)+SUMIF($C$19:$C918,$C918,$F$19:$F918)-SUMIF($C$19:$C918,$C918,$G$19:$G918),"")</f>
        <v/>
      </c>
      <c r="I918" s="296" t="n"/>
      <c r="J918" s="252" t="n"/>
      <c r="K918" s="252" t="n"/>
      <c r="L918" s="298" t="n"/>
      <c r="M918" s="254">
        <f>IF($B918="","",--TEXT($B918,"yyyymm"))</f>
        <v/>
      </c>
      <c r="N918" s="0" t="n"/>
      <c r="O918" s="0" t="n"/>
      <c r="P918" s="0" t="n"/>
      <c r="Q918" s="0" t="n"/>
      <c r="R918" s="0" t="n"/>
      <c r="S918" s="0" t="n"/>
      <c r="T918" s="0" t="n"/>
      <c r="U918" s="0" t="n"/>
      <c r="V918" s="0" t="n"/>
      <c r="W918" s="0" t="n"/>
      <c r="X918" s="42" t="n"/>
      <c r="Y918" s="42" t="n"/>
      <c r="Z918" s="42" t="n"/>
    </row>
    <row r="919" ht="23" customFormat="1" customHeight="1" s="204">
      <c r="A919" s="255">
        <f>IF(B919="","",COUNTA($B$5:B919))</f>
        <v/>
      </c>
      <c r="B919" s="294" t="n"/>
      <c r="C919" s="247" t="n"/>
      <c r="D919" s="248" t="n"/>
      <c r="E919" s="295" t="n"/>
      <c r="F919" s="296" t="n"/>
      <c r="G919" s="296" t="n"/>
      <c r="H919" s="297">
        <f>IFERROR(VLOOKUP($C919,$C$5:$H$18,6,0)+SUMIF($C$19:$C919,$C919,$F$19:$F919)-SUMIF($C$19:$C919,$C919,$G$19:$G919),"")</f>
        <v/>
      </c>
      <c r="I919" s="296" t="n"/>
      <c r="J919" s="252" t="n"/>
      <c r="K919" s="252" t="n"/>
      <c r="L919" s="298" t="n"/>
      <c r="M919" s="254">
        <f>IF($B919="","",--TEXT($B919,"yyyymm"))</f>
        <v/>
      </c>
      <c r="N919" s="0" t="n"/>
      <c r="O919" s="0" t="n"/>
      <c r="P919" s="0" t="n"/>
      <c r="Q919" s="0" t="n"/>
      <c r="R919" s="0" t="n"/>
      <c r="S919" s="0" t="n"/>
      <c r="T919" s="0" t="n"/>
      <c r="U919" s="0" t="n"/>
      <c r="V919" s="0" t="n"/>
      <c r="W919" s="0" t="n"/>
      <c r="X919" s="42" t="n"/>
      <c r="Y919" s="42" t="n"/>
      <c r="Z919" s="42" t="n"/>
    </row>
    <row r="920" ht="23" customFormat="1" customHeight="1" s="204">
      <c r="A920" s="255">
        <f>IF(B920="","",COUNTA($B$5:B920))</f>
        <v/>
      </c>
      <c r="B920" s="294" t="n"/>
      <c r="C920" s="247" t="n"/>
      <c r="D920" s="248" t="n"/>
      <c r="E920" s="295" t="n"/>
      <c r="F920" s="296" t="n"/>
      <c r="G920" s="296" t="n"/>
      <c r="H920" s="297">
        <f>IFERROR(VLOOKUP($C920,$C$5:$H$18,6,0)+SUMIF($C$19:$C920,$C920,$F$19:$F920)-SUMIF($C$19:$C920,$C920,$G$19:$G920),"")</f>
        <v/>
      </c>
      <c r="I920" s="296" t="n"/>
      <c r="J920" s="252" t="n"/>
      <c r="K920" s="252" t="n"/>
      <c r="L920" s="298" t="n"/>
      <c r="M920" s="254">
        <f>IF($B920="","",--TEXT($B920,"yyyymm"))</f>
        <v/>
      </c>
      <c r="N920" s="0" t="n"/>
      <c r="O920" s="0" t="n"/>
      <c r="P920" s="0" t="n"/>
      <c r="Q920" s="0" t="n"/>
      <c r="R920" s="0" t="n"/>
      <c r="S920" s="0" t="n"/>
      <c r="T920" s="0" t="n"/>
      <c r="U920" s="0" t="n"/>
      <c r="V920" s="0" t="n"/>
      <c r="W920" s="0" t="n"/>
      <c r="X920" s="42" t="n"/>
      <c r="Y920" s="42" t="n"/>
      <c r="Z920" s="42" t="n"/>
    </row>
    <row r="921" ht="23" customFormat="1" customHeight="1" s="204">
      <c r="A921" s="255">
        <f>IF(B921="","",COUNTA($B$5:B921))</f>
        <v/>
      </c>
      <c r="B921" s="294" t="n"/>
      <c r="C921" s="247" t="n"/>
      <c r="D921" s="248" t="n"/>
      <c r="E921" s="295" t="n"/>
      <c r="F921" s="296" t="n"/>
      <c r="G921" s="296" t="n"/>
      <c r="H921" s="297">
        <f>IFERROR(VLOOKUP($C921,$C$5:$H$18,6,0)+SUMIF($C$19:$C921,$C921,$F$19:$F921)-SUMIF($C$19:$C921,$C921,$G$19:$G921),"")</f>
        <v/>
      </c>
      <c r="I921" s="296" t="n"/>
      <c r="J921" s="252" t="n"/>
      <c r="K921" s="252" t="n"/>
      <c r="L921" s="298" t="n"/>
      <c r="M921" s="254">
        <f>IF($B921="","",--TEXT($B921,"yyyymm"))</f>
        <v/>
      </c>
      <c r="N921" s="0" t="n"/>
      <c r="O921" s="0" t="n"/>
      <c r="P921" s="0" t="n"/>
      <c r="Q921" s="0" t="n"/>
      <c r="R921" s="0" t="n"/>
      <c r="S921" s="0" t="n"/>
      <c r="T921" s="0" t="n"/>
      <c r="U921" s="0" t="n"/>
      <c r="V921" s="0" t="n"/>
      <c r="W921" s="0" t="n"/>
      <c r="X921" s="42" t="n"/>
      <c r="Y921" s="42" t="n"/>
      <c r="Z921" s="42" t="n"/>
    </row>
    <row r="922" ht="23" customFormat="1" customHeight="1" s="204">
      <c r="A922" s="255">
        <f>IF(B922="","",COUNTA($B$5:B922))</f>
        <v/>
      </c>
      <c r="B922" s="294" t="n"/>
      <c r="C922" s="247" t="n"/>
      <c r="D922" s="248" t="n"/>
      <c r="E922" s="295" t="n"/>
      <c r="F922" s="296" t="n"/>
      <c r="G922" s="296" t="n"/>
      <c r="H922" s="297">
        <f>IFERROR(VLOOKUP($C922,$C$5:$H$18,6,0)+SUMIF($C$19:$C922,$C922,$F$19:$F922)-SUMIF($C$19:$C922,$C922,$G$19:$G922),"")</f>
        <v/>
      </c>
      <c r="I922" s="296" t="n"/>
      <c r="J922" s="252" t="n"/>
      <c r="K922" s="252" t="n"/>
      <c r="L922" s="298" t="n"/>
      <c r="M922" s="254">
        <f>IF($B922="","",--TEXT($B922,"yyyymm"))</f>
        <v/>
      </c>
      <c r="N922" s="0" t="n"/>
      <c r="O922" s="0" t="n"/>
      <c r="P922" s="0" t="n"/>
      <c r="Q922" s="0" t="n"/>
      <c r="R922" s="0" t="n"/>
      <c r="S922" s="0" t="n"/>
      <c r="T922" s="0" t="n"/>
      <c r="U922" s="0" t="n"/>
      <c r="V922" s="0" t="n"/>
      <c r="W922" s="0" t="n"/>
      <c r="X922" s="42" t="n"/>
      <c r="Y922" s="42" t="n"/>
      <c r="Z922" s="42" t="n"/>
    </row>
    <row r="923" ht="23" customFormat="1" customHeight="1" s="204">
      <c r="A923" s="255">
        <f>IF(B923="","",COUNTA($B$5:B923))</f>
        <v/>
      </c>
      <c r="B923" s="294" t="n"/>
      <c r="C923" s="247" t="n"/>
      <c r="D923" s="248" t="n"/>
      <c r="E923" s="295" t="n"/>
      <c r="F923" s="296" t="n"/>
      <c r="G923" s="296" t="n"/>
      <c r="H923" s="297">
        <f>IFERROR(VLOOKUP($C923,$C$5:$H$18,6,0)+SUMIF($C$19:$C923,$C923,$F$19:$F923)-SUMIF($C$19:$C923,$C923,$G$19:$G923),"")</f>
        <v/>
      </c>
      <c r="I923" s="296" t="n"/>
      <c r="J923" s="252" t="n"/>
      <c r="K923" s="252" t="n"/>
      <c r="L923" s="298" t="n"/>
      <c r="M923" s="254">
        <f>IF($B923="","",--TEXT($B923,"yyyymm"))</f>
        <v/>
      </c>
      <c r="N923" s="0" t="n"/>
      <c r="O923" s="0" t="n"/>
      <c r="P923" s="0" t="n"/>
      <c r="Q923" s="0" t="n"/>
      <c r="R923" s="0" t="n"/>
      <c r="S923" s="0" t="n"/>
      <c r="T923" s="0" t="n"/>
      <c r="U923" s="0" t="n"/>
      <c r="V923" s="0" t="n"/>
      <c r="W923" s="0" t="n"/>
      <c r="X923" s="42" t="n"/>
      <c r="Y923" s="42" t="n"/>
      <c r="Z923" s="42" t="n"/>
    </row>
    <row r="924" ht="23" customFormat="1" customHeight="1" s="204">
      <c r="A924" s="255">
        <f>IF(B924="","",COUNTA($B$5:B924))</f>
        <v/>
      </c>
      <c r="B924" s="294" t="n"/>
      <c r="C924" s="247" t="n"/>
      <c r="D924" s="248" t="n"/>
      <c r="E924" s="295" t="n"/>
      <c r="F924" s="296" t="n"/>
      <c r="G924" s="296" t="n"/>
      <c r="H924" s="297">
        <f>IFERROR(VLOOKUP($C924,$C$5:$H$18,6,0)+SUMIF($C$19:$C924,$C924,$F$19:$F924)-SUMIF($C$19:$C924,$C924,$G$19:$G924),"")</f>
        <v/>
      </c>
      <c r="I924" s="296" t="n"/>
      <c r="J924" s="252" t="n"/>
      <c r="K924" s="252" t="n"/>
      <c r="L924" s="298" t="n"/>
      <c r="M924" s="254">
        <f>IF($B924="","",--TEXT($B924,"yyyymm"))</f>
        <v/>
      </c>
      <c r="N924" s="0" t="n"/>
      <c r="O924" s="0" t="n"/>
      <c r="P924" s="0" t="n"/>
      <c r="Q924" s="0" t="n"/>
      <c r="R924" s="0" t="n"/>
      <c r="S924" s="0" t="n"/>
      <c r="T924" s="0" t="n"/>
      <c r="U924" s="0" t="n"/>
      <c r="V924" s="0" t="n"/>
      <c r="W924" s="0" t="n"/>
      <c r="X924" s="42" t="n"/>
      <c r="Y924" s="42" t="n"/>
      <c r="Z924" s="42" t="n"/>
    </row>
    <row r="925" ht="23" customFormat="1" customHeight="1" s="204">
      <c r="A925" s="255">
        <f>IF(B925="","",COUNTA($B$5:B925))</f>
        <v/>
      </c>
      <c r="B925" s="294" t="n"/>
      <c r="C925" s="247" t="n"/>
      <c r="D925" s="248" t="n"/>
      <c r="E925" s="295" t="n"/>
      <c r="F925" s="296" t="n"/>
      <c r="G925" s="296" t="n"/>
      <c r="H925" s="297">
        <f>IFERROR(VLOOKUP($C925,$C$5:$H$18,6,0)+SUMIF($C$19:$C925,$C925,$F$19:$F925)-SUMIF($C$19:$C925,$C925,$G$19:$G925),"")</f>
        <v/>
      </c>
      <c r="I925" s="296" t="n"/>
      <c r="J925" s="252" t="n"/>
      <c r="K925" s="252" t="n"/>
      <c r="L925" s="298" t="n"/>
      <c r="M925" s="254">
        <f>IF($B925="","",--TEXT($B925,"yyyymm"))</f>
        <v/>
      </c>
      <c r="N925" s="0" t="n"/>
      <c r="O925" s="0" t="n"/>
      <c r="P925" s="0" t="n"/>
      <c r="Q925" s="0" t="n"/>
      <c r="R925" s="0" t="n"/>
      <c r="S925" s="0" t="n"/>
      <c r="T925" s="0" t="n"/>
      <c r="U925" s="0" t="n"/>
      <c r="V925" s="0" t="n"/>
      <c r="W925" s="0" t="n"/>
      <c r="X925" s="42" t="n"/>
      <c r="Y925" s="42" t="n"/>
      <c r="Z925" s="42" t="n"/>
    </row>
    <row r="926" ht="23" customFormat="1" customHeight="1" s="204">
      <c r="A926" s="255">
        <f>IF(B926="","",COUNTA($B$5:B926))</f>
        <v/>
      </c>
      <c r="B926" s="294" t="n"/>
      <c r="C926" s="247" t="n"/>
      <c r="D926" s="248" t="n"/>
      <c r="E926" s="295" t="n"/>
      <c r="F926" s="296" t="n"/>
      <c r="G926" s="296" t="n"/>
      <c r="H926" s="297">
        <f>IFERROR(VLOOKUP($C926,$C$5:$H$18,6,0)+SUMIF($C$19:$C926,$C926,$F$19:$F926)-SUMIF($C$19:$C926,$C926,$G$19:$G926),"")</f>
        <v/>
      </c>
      <c r="I926" s="296" t="n"/>
      <c r="J926" s="252" t="n"/>
      <c r="K926" s="252" t="n"/>
      <c r="L926" s="298" t="n"/>
      <c r="M926" s="254">
        <f>IF($B926="","",--TEXT($B926,"yyyymm"))</f>
        <v/>
      </c>
      <c r="N926" s="0" t="n"/>
      <c r="O926" s="0" t="n"/>
      <c r="P926" s="0" t="n"/>
      <c r="Q926" s="0" t="n"/>
      <c r="R926" s="0" t="n"/>
      <c r="S926" s="0" t="n"/>
      <c r="T926" s="0" t="n"/>
      <c r="U926" s="0" t="n"/>
      <c r="V926" s="0" t="n"/>
      <c r="W926" s="0" t="n"/>
      <c r="X926" s="42" t="n"/>
      <c r="Y926" s="42" t="n"/>
      <c r="Z926" s="42" t="n"/>
    </row>
    <row r="927" ht="23" customFormat="1" customHeight="1" s="204">
      <c r="A927" s="255">
        <f>IF(B927="","",COUNTA($B$5:B927))</f>
        <v/>
      </c>
      <c r="B927" s="294" t="n"/>
      <c r="C927" s="247" t="n"/>
      <c r="D927" s="248" t="n"/>
      <c r="E927" s="295" t="n"/>
      <c r="F927" s="296" t="n"/>
      <c r="G927" s="296" t="n"/>
      <c r="H927" s="297">
        <f>IFERROR(VLOOKUP($C927,$C$5:$H$18,6,0)+SUMIF($C$19:$C927,$C927,$F$19:$F927)-SUMIF($C$19:$C927,$C927,$G$19:$G927),"")</f>
        <v/>
      </c>
      <c r="I927" s="296" t="n"/>
      <c r="J927" s="252" t="n"/>
      <c r="K927" s="252" t="n"/>
      <c r="L927" s="298" t="n"/>
      <c r="M927" s="254">
        <f>IF($B927="","",--TEXT($B927,"yyyymm"))</f>
        <v/>
      </c>
      <c r="N927" s="0" t="n"/>
      <c r="O927" s="0" t="n"/>
      <c r="P927" s="0" t="n"/>
      <c r="Q927" s="0" t="n"/>
      <c r="R927" s="0" t="n"/>
      <c r="S927" s="0" t="n"/>
      <c r="T927" s="0" t="n"/>
      <c r="U927" s="0" t="n"/>
      <c r="V927" s="0" t="n"/>
      <c r="W927" s="0" t="n"/>
      <c r="X927" s="42" t="n"/>
      <c r="Y927" s="42" t="n"/>
      <c r="Z927" s="42" t="n"/>
    </row>
    <row r="928" ht="23" customFormat="1" customHeight="1" s="204">
      <c r="A928" s="255">
        <f>IF(B928="","",COUNTA($B$5:B928))</f>
        <v/>
      </c>
      <c r="B928" s="294" t="n"/>
      <c r="C928" s="247" t="n"/>
      <c r="D928" s="248" t="n"/>
      <c r="E928" s="295" t="n"/>
      <c r="F928" s="296" t="n"/>
      <c r="G928" s="296" t="n"/>
      <c r="H928" s="297">
        <f>IFERROR(VLOOKUP($C928,$C$5:$H$18,6,0)+SUMIF($C$19:$C928,$C928,$F$19:$F928)-SUMIF($C$19:$C928,$C928,$G$19:$G928),"")</f>
        <v/>
      </c>
      <c r="I928" s="296" t="n"/>
      <c r="J928" s="252" t="n"/>
      <c r="K928" s="252" t="n"/>
      <c r="L928" s="298" t="n"/>
      <c r="M928" s="254">
        <f>IF($B928="","",--TEXT($B928,"yyyymm"))</f>
        <v/>
      </c>
      <c r="N928" s="0" t="n"/>
      <c r="O928" s="0" t="n"/>
      <c r="P928" s="0" t="n"/>
      <c r="Q928" s="0" t="n"/>
      <c r="R928" s="0" t="n"/>
      <c r="S928" s="0" t="n"/>
      <c r="T928" s="0" t="n"/>
      <c r="U928" s="0" t="n"/>
      <c r="V928" s="0" t="n"/>
      <c r="W928" s="0" t="n"/>
      <c r="X928" s="42" t="n"/>
      <c r="Y928" s="42" t="n"/>
      <c r="Z928" s="42" t="n"/>
    </row>
    <row r="929" ht="23" customFormat="1" customHeight="1" s="204">
      <c r="A929" s="255">
        <f>IF(B929="","",COUNTA($B$5:B929))</f>
        <v/>
      </c>
      <c r="B929" s="294" t="n"/>
      <c r="C929" s="247" t="n"/>
      <c r="D929" s="248" t="n"/>
      <c r="E929" s="295" t="n"/>
      <c r="F929" s="296" t="n"/>
      <c r="G929" s="296" t="n"/>
      <c r="H929" s="297">
        <f>IFERROR(VLOOKUP($C929,$C$5:$H$18,6,0)+SUMIF($C$19:$C929,$C929,$F$19:$F929)-SUMIF($C$19:$C929,$C929,$G$19:$G929),"")</f>
        <v/>
      </c>
      <c r="I929" s="296" t="n"/>
      <c r="J929" s="252" t="n"/>
      <c r="K929" s="252" t="n"/>
      <c r="L929" s="298" t="n"/>
      <c r="M929" s="254">
        <f>IF($B929="","",--TEXT($B929,"yyyymm"))</f>
        <v/>
      </c>
      <c r="N929" s="0" t="n"/>
      <c r="O929" s="0" t="n"/>
      <c r="P929" s="0" t="n"/>
      <c r="Q929" s="0" t="n"/>
      <c r="R929" s="0" t="n"/>
      <c r="S929" s="0" t="n"/>
      <c r="T929" s="0" t="n"/>
      <c r="U929" s="0" t="n"/>
      <c r="V929" s="0" t="n"/>
      <c r="W929" s="0" t="n"/>
      <c r="X929" s="42" t="n"/>
      <c r="Y929" s="42" t="n"/>
      <c r="Z929" s="42" t="n"/>
    </row>
    <row r="930" ht="23" customFormat="1" customHeight="1" s="204">
      <c r="A930" s="255">
        <f>IF(B930="","",COUNTA($B$5:B930))</f>
        <v/>
      </c>
      <c r="B930" s="294" t="n"/>
      <c r="C930" s="247" t="n"/>
      <c r="D930" s="248" t="n"/>
      <c r="E930" s="295" t="n"/>
      <c r="F930" s="296" t="n"/>
      <c r="G930" s="296" t="n"/>
      <c r="H930" s="297">
        <f>IFERROR(VLOOKUP($C930,$C$5:$H$18,6,0)+SUMIF($C$19:$C930,$C930,$F$19:$F930)-SUMIF($C$19:$C930,$C930,$G$19:$G930),"")</f>
        <v/>
      </c>
      <c r="I930" s="296" t="n"/>
      <c r="J930" s="252" t="n"/>
      <c r="K930" s="252" t="n"/>
      <c r="L930" s="298" t="n"/>
      <c r="M930" s="254">
        <f>IF($B930="","",--TEXT($B930,"yyyymm"))</f>
        <v/>
      </c>
      <c r="N930" s="0" t="n"/>
      <c r="O930" s="0" t="n"/>
      <c r="P930" s="0" t="n"/>
      <c r="Q930" s="0" t="n"/>
      <c r="R930" s="0" t="n"/>
      <c r="S930" s="0" t="n"/>
      <c r="T930" s="0" t="n"/>
      <c r="U930" s="0" t="n"/>
      <c r="V930" s="0" t="n"/>
      <c r="W930" s="0" t="n"/>
      <c r="X930" s="42" t="n"/>
      <c r="Y930" s="42" t="n"/>
      <c r="Z930" s="42" t="n"/>
    </row>
    <row r="931" ht="23" customFormat="1" customHeight="1" s="204">
      <c r="A931" s="255">
        <f>IF(B931="","",COUNTA($B$5:B931))</f>
        <v/>
      </c>
      <c r="B931" s="294" t="n"/>
      <c r="C931" s="247" t="n"/>
      <c r="D931" s="248" t="n"/>
      <c r="E931" s="295" t="n"/>
      <c r="F931" s="296" t="n"/>
      <c r="G931" s="296" t="n"/>
      <c r="H931" s="297">
        <f>IFERROR(VLOOKUP($C931,$C$5:$H$18,6,0)+SUMIF($C$19:$C931,$C931,$F$19:$F931)-SUMIF($C$19:$C931,$C931,$G$19:$G931),"")</f>
        <v/>
      </c>
      <c r="I931" s="296" t="n"/>
      <c r="J931" s="252" t="n"/>
      <c r="K931" s="252" t="n"/>
      <c r="L931" s="298" t="n"/>
      <c r="M931" s="254">
        <f>IF($B931="","",--TEXT($B931,"yyyymm"))</f>
        <v/>
      </c>
      <c r="N931" s="0" t="n"/>
      <c r="O931" s="0" t="n"/>
      <c r="P931" s="0" t="n"/>
      <c r="Q931" s="0" t="n"/>
      <c r="R931" s="0" t="n"/>
      <c r="S931" s="0" t="n"/>
      <c r="T931" s="0" t="n"/>
      <c r="U931" s="0" t="n"/>
      <c r="V931" s="0" t="n"/>
      <c r="W931" s="0" t="n"/>
      <c r="X931" s="42" t="n"/>
      <c r="Y931" s="42" t="n"/>
      <c r="Z931" s="42" t="n"/>
    </row>
    <row r="932" ht="23" customFormat="1" customHeight="1" s="204">
      <c r="A932" s="255">
        <f>IF(B932="","",COUNTA($B$5:B932))</f>
        <v/>
      </c>
      <c r="B932" s="294" t="n"/>
      <c r="C932" s="247" t="n"/>
      <c r="D932" s="248" t="n"/>
      <c r="E932" s="295" t="n"/>
      <c r="F932" s="296" t="n"/>
      <c r="G932" s="296" t="n"/>
      <c r="H932" s="297">
        <f>IFERROR(VLOOKUP($C932,$C$5:$H$18,6,0)+SUMIF($C$19:$C932,$C932,$F$19:$F932)-SUMIF($C$19:$C932,$C932,$G$19:$G932),"")</f>
        <v/>
      </c>
      <c r="I932" s="296" t="n"/>
      <c r="J932" s="252" t="n"/>
      <c r="K932" s="252" t="n"/>
      <c r="L932" s="298" t="n"/>
      <c r="M932" s="254">
        <f>IF($B932="","",--TEXT($B932,"yyyymm"))</f>
        <v/>
      </c>
      <c r="N932" s="0" t="n"/>
      <c r="O932" s="0" t="n"/>
      <c r="P932" s="0" t="n"/>
      <c r="Q932" s="0" t="n"/>
      <c r="R932" s="0" t="n"/>
      <c r="S932" s="0" t="n"/>
      <c r="T932" s="0" t="n"/>
      <c r="U932" s="0" t="n"/>
      <c r="V932" s="0" t="n"/>
      <c r="W932" s="0" t="n"/>
      <c r="X932" s="42" t="n"/>
      <c r="Y932" s="42" t="n"/>
      <c r="Z932" s="42" t="n"/>
    </row>
    <row r="933" ht="23" customFormat="1" customHeight="1" s="204">
      <c r="A933" s="255">
        <f>IF(B933="","",COUNTA($B$5:B933))</f>
        <v/>
      </c>
      <c r="B933" s="294" t="n"/>
      <c r="C933" s="247" t="n"/>
      <c r="D933" s="248" t="n"/>
      <c r="E933" s="295" t="n"/>
      <c r="F933" s="296" t="n"/>
      <c r="G933" s="296" t="n"/>
      <c r="H933" s="297">
        <f>IFERROR(VLOOKUP($C933,$C$5:$H$18,6,0)+SUMIF($C$19:$C933,$C933,$F$19:$F933)-SUMIF($C$19:$C933,$C933,$G$19:$G933),"")</f>
        <v/>
      </c>
      <c r="I933" s="296" t="n"/>
      <c r="J933" s="252" t="n"/>
      <c r="K933" s="252" t="n"/>
      <c r="L933" s="298" t="n"/>
      <c r="M933" s="254">
        <f>IF($B933="","",--TEXT($B933,"yyyymm"))</f>
        <v/>
      </c>
      <c r="N933" s="0" t="n"/>
      <c r="O933" s="0" t="n"/>
      <c r="P933" s="0" t="n"/>
      <c r="Q933" s="0" t="n"/>
      <c r="R933" s="0" t="n"/>
      <c r="S933" s="0" t="n"/>
      <c r="T933" s="0" t="n"/>
      <c r="U933" s="0" t="n"/>
      <c r="V933" s="0" t="n"/>
      <c r="W933" s="0" t="n"/>
      <c r="X933" s="42" t="n"/>
      <c r="Y933" s="42" t="n"/>
      <c r="Z933" s="42" t="n"/>
    </row>
    <row r="934" ht="23" customFormat="1" customHeight="1" s="204">
      <c r="A934" s="255">
        <f>IF(B934="","",COUNTA($B$5:B934))</f>
        <v/>
      </c>
      <c r="B934" s="294" t="n"/>
      <c r="C934" s="247" t="n"/>
      <c r="D934" s="248" t="n"/>
      <c r="E934" s="295" t="n"/>
      <c r="F934" s="296" t="n"/>
      <c r="G934" s="296" t="n"/>
      <c r="H934" s="297">
        <f>IFERROR(VLOOKUP($C934,$C$5:$H$18,6,0)+SUMIF($C$19:$C934,$C934,$F$19:$F934)-SUMIF($C$19:$C934,$C934,$G$19:$G934),"")</f>
        <v/>
      </c>
      <c r="I934" s="296" t="n"/>
      <c r="J934" s="252" t="n"/>
      <c r="K934" s="252" t="n"/>
      <c r="L934" s="298" t="n"/>
      <c r="M934" s="254">
        <f>IF($B934="","",--TEXT($B934,"yyyymm"))</f>
        <v/>
      </c>
      <c r="N934" s="0" t="n"/>
      <c r="O934" s="0" t="n"/>
      <c r="P934" s="0" t="n"/>
      <c r="Q934" s="0" t="n"/>
      <c r="R934" s="0" t="n"/>
      <c r="S934" s="0" t="n"/>
      <c r="T934" s="0" t="n"/>
      <c r="U934" s="0" t="n"/>
      <c r="V934" s="0" t="n"/>
      <c r="W934" s="0" t="n"/>
      <c r="X934" s="42" t="n"/>
      <c r="Y934" s="42" t="n"/>
      <c r="Z934" s="42" t="n"/>
    </row>
    <row r="935" ht="23" customFormat="1" customHeight="1" s="204">
      <c r="A935" s="255">
        <f>IF(B935="","",COUNTA($B$5:B935))</f>
        <v/>
      </c>
      <c r="B935" s="294" t="n"/>
      <c r="C935" s="247" t="n"/>
      <c r="D935" s="248" t="n"/>
      <c r="E935" s="295" t="n"/>
      <c r="F935" s="296" t="n"/>
      <c r="G935" s="296" t="n"/>
      <c r="H935" s="297">
        <f>IFERROR(VLOOKUP($C935,$C$5:$H$18,6,0)+SUMIF($C$19:$C935,$C935,$F$19:$F935)-SUMIF($C$19:$C935,$C935,$G$19:$G935),"")</f>
        <v/>
      </c>
      <c r="I935" s="296" t="n"/>
      <c r="J935" s="252" t="n"/>
      <c r="K935" s="252" t="n"/>
      <c r="L935" s="298" t="n"/>
      <c r="M935" s="254">
        <f>IF($B935="","",--TEXT($B935,"yyyymm"))</f>
        <v/>
      </c>
      <c r="N935" s="0" t="n"/>
      <c r="O935" s="0" t="n"/>
      <c r="P935" s="0" t="n"/>
      <c r="Q935" s="0" t="n"/>
      <c r="R935" s="0" t="n"/>
      <c r="S935" s="0" t="n"/>
      <c r="T935" s="0" t="n"/>
      <c r="U935" s="0" t="n"/>
      <c r="V935" s="0" t="n"/>
      <c r="W935" s="0" t="n"/>
      <c r="X935" s="42" t="n"/>
      <c r="Y935" s="42" t="n"/>
      <c r="Z935" s="42" t="n"/>
    </row>
    <row r="936" ht="23" customFormat="1" customHeight="1" s="204">
      <c r="A936" s="255">
        <f>IF(B936="","",COUNTA($B$5:B936))</f>
        <v/>
      </c>
      <c r="B936" s="294" t="n"/>
      <c r="C936" s="247" t="n"/>
      <c r="D936" s="248" t="n"/>
      <c r="E936" s="295" t="n"/>
      <c r="F936" s="296" t="n"/>
      <c r="G936" s="296" t="n"/>
      <c r="H936" s="297">
        <f>IFERROR(VLOOKUP($C936,$C$5:$H$18,6,0)+SUMIF($C$19:$C936,$C936,$F$19:$F936)-SUMIF($C$19:$C936,$C936,$G$19:$G936),"")</f>
        <v/>
      </c>
      <c r="I936" s="296" t="n"/>
      <c r="J936" s="252" t="n"/>
      <c r="K936" s="252" t="n"/>
      <c r="L936" s="298" t="n"/>
      <c r="M936" s="254">
        <f>IF($B936="","",--TEXT($B936,"yyyymm"))</f>
        <v/>
      </c>
      <c r="N936" s="0" t="n"/>
      <c r="O936" s="0" t="n"/>
      <c r="P936" s="0" t="n"/>
      <c r="Q936" s="0" t="n"/>
      <c r="R936" s="0" t="n"/>
      <c r="S936" s="0" t="n"/>
      <c r="T936" s="0" t="n"/>
      <c r="U936" s="0" t="n"/>
      <c r="V936" s="0" t="n"/>
      <c r="W936" s="0" t="n"/>
      <c r="X936" s="42" t="n"/>
      <c r="Y936" s="42" t="n"/>
      <c r="Z936" s="42" t="n"/>
    </row>
    <row r="937" ht="23" customFormat="1" customHeight="1" s="204">
      <c r="A937" s="255">
        <f>IF(B937="","",COUNTA($B$5:B937))</f>
        <v/>
      </c>
      <c r="B937" s="294" t="n"/>
      <c r="C937" s="247" t="n"/>
      <c r="D937" s="248" t="n"/>
      <c r="E937" s="295" t="n"/>
      <c r="F937" s="296" t="n"/>
      <c r="G937" s="296" t="n"/>
      <c r="H937" s="297">
        <f>IFERROR(VLOOKUP($C937,$C$5:$H$18,6,0)+SUMIF($C$19:$C937,$C937,$F$19:$F937)-SUMIF($C$19:$C937,$C937,$G$19:$G937),"")</f>
        <v/>
      </c>
      <c r="I937" s="296" t="n"/>
      <c r="J937" s="252" t="n"/>
      <c r="K937" s="252" t="n"/>
      <c r="L937" s="298" t="n"/>
      <c r="M937" s="254">
        <f>IF($B937="","",--TEXT($B937,"yyyymm"))</f>
        <v/>
      </c>
      <c r="N937" s="0" t="n"/>
      <c r="O937" s="0" t="n"/>
      <c r="P937" s="0" t="n"/>
      <c r="Q937" s="0" t="n"/>
      <c r="R937" s="0" t="n"/>
      <c r="S937" s="0" t="n"/>
      <c r="T937" s="0" t="n"/>
      <c r="U937" s="0" t="n"/>
      <c r="V937" s="0" t="n"/>
      <c r="W937" s="0" t="n"/>
      <c r="X937" s="42" t="n"/>
      <c r="Y937" s="42" t="n"/>
      <c r="Z937" s="42" t="n"/>
    </row>
    <row r="938" ht="23" customFormat="1" customHeight="1" s="204">
      <c r="A938" s="255">
        <f>IF(B938="","",COUNTA($B$5:B938))</f>
        <v/>
      </c>
      <c r="B938" s="294" t="n"/>
      <c r="C938" s="247" t="n"/>
      <c r="D938" s="248" t="n"/>
      <c r="E938" s="295" t="n"/>
      <c r="F938" s="296" t="n"/>
      <c r="G938" s="296" t="n"/>
      <c r="H938" s="297">
        <f>IFERROR(VLOOKUP($C938,$C$5:$H$18,6,0)+SUMIF($C$19:$C938,$C938,$F$19:$F938)-SUMIF($C$19:$C938,$C938,$G$19:$G938),"")</f>
        <v/>
      </c>
      <c r="I938" s="296" t="n"/>
      <c r="J938" s="252" t="n"/>
      <c r="K938" s="252" t="n"/>
      <c r="L938" s="298" t="n"/>
      <c r="M938" s="254">
        <f>IF($B938="","",--TEXT($B938,"yyyymm"))</f>
        <v/>
      </c>
      <c r="N938" s="0" t="n"/>
      <c r="O938" s="0" t="n"/>
      <c r="P938" s="0" t="n"/>
      <c r="Q938" s="0" t="n"/>
      <c r="R938" s="0" t="n"/>
      <c r="S938" s="0" t="n"/>
      <c r="T938" s="0" t="n"/>
      <c r="U938" s="0" t="n"/>
      <c r="V938" s="0" t="n"/>
      <c r="W938" s="0" t="n"/>
      <c r="X938" s="42" t="n"/>
      <c r="Y938" s="42" t="n"/>
      <c r="Z938" s="42" t="n"/>
    </row>
    <row r="939" ht="23" customFormat="1" customHeight="1" s="204">
      <c r="A939" s="255">
        <f>IF(B939="","",COUNTA($B$5:B939))</f>
        <v/>
      </c>
      <c r="B939" s="294" t="n"/>
      <c r="C939" s="247" t="n"/>
      <c r="D939" s="248" t="n"/>
      <c r="E939" s="295" t="n"/>
      <c r="F939" s="296" t="n"/>
      <c r="G939" s="296" t="n"/>
      <c r="H939" s="297">
        <f>IFERROR(VLOOKUP($C939,$C$5:$H$18,6,0)+SUMIF($C$19:$C939,$C939,$F$19:$F939)-SUMIF($C$19:$C939,$C939,$G$19:$G939),"")</f>
        <v/>
      </c>
      <c r="I939" s="296" t="n"/>
      <c r="J939" s="252" t="n"/>
      <c r="K939" s="252" t="n"/>
      <c r="L939" s="298" t="n"/>
      <c r="M939" s="254">
        <f>IF($B939="","",--TEXT($B939,"yyyymm"))</f>
        <v/>
      </c>
      <c r="N939" s="0" t="n"/>
      <c r="O939" s="0" t="n"/>
      <c r="P939" s="0" t="n"/>
      <c r="Q939" s="0" t="n"/>
      <c r="R939" s="0" t="n"/>
      <c r="S939" s="0" t="n"/>
      <c r="T939" s="0" t="n"/>
      <c r="U939" s="0" t="n"/>
      <c r="V939" s="0" t="n"/>
      <c r="W939" s="0" t="n"/>
      <c r="X939" s="42" t="n"/>
      <c r="Y939" s="42" t="n"/>
      <c r="Z939" s="42" t="n"/>
    </row>
    <row r="940" ht="23" customFormat="1" customHeight="1" s="204">
      <c r="A940" s="255">
        <f>IF(B940="","",COUNTA($B$5:B940))</f>
        <v/>
      </c>
      <c r="B940" s="294" t="n"/>
      <c r="C940" s="247" t="n"/>
      <c r="D940" s="248" t="n"/>
      <c r="E940" s="295" t="n"/>
      <c r="F940" s="296" t="n"/>
      <c r="G940" s="296" t="n"/>
      <c r="H940" s="297">
        <f>IFERROR(VLOOKUP($C940,$C$5:$H$18,6,0)+SUMIF($C$19:$C940,$C940,$F$19:$F940)-SUMIF($C$19:$C940,$C940,$G$19:$G940),"")</f>
        <v/>
      </c>
      <c r="I940" s="296" t="n"/>
      <c r="J940" s="252" t="n"/>
      <c r="K940" s="252" t="n"/>
      <c r="L940" s="298" t="n"/>
      <c r="M940" s="254">
        <f>IF($B940="","",--TEXT($B940,"yyyymm"))</f>
        <v/>
      </c>
      <c r="N940" s="0" t="n"/>
      <c r="O940" s="0" t="n"/>
      <c r="P940" s="0" t="n"/>
      <c r="Q940" s="0" t="n"/>
      <c r="R940" s="0" t="n"/>
      <c r="S940" s="0" t="n"/>
      <c r="T940" s="0" t="n"/>
      <c r="U940" s="0" t="n"/>
      <c r="V940" s="0" t="n"/>
      <c r="W940" s="0" t="n"/>
      <c r="X940" s="42" t="n"/>
      <c r="Y940" s="42" t="n"/>
      <c r="Z940" s="42" t="n"/>
    </row>
    <row r="941" ht="23" customFormat="1" customHeight="1" s="204">
      <c r="A941" s="255">
        <f>IF(B941="","",COUNTA($B$5:B941))</f>
        <v/>
      </c>
      <c r="B941" s="294" t="n"/>
      <c r="C941" s="247" t="n"/>
      <c r="D941" s="248" t="n"/>
      <c r="E941" s="295" t="n"/>
      <c r="F941" s="296" t="n"/>
      <c r="G941" s="296" t="n"/>
      <c r="H941" s="297">
        <f>IFERROR(VLOOKUP($C941,$C$5:$H$18,6,0)+SUMIF($C$19:$C941,$C941,$F$19:$F941)-SUMIF($C$19:$C941,$C941,$G$19:$G941),"")</f>
        <v/>
      </c>
      <c r="I941" s="296" t="n"/>
      <c r="J941" s="252" t="n"/>
      <c r="K941" s="252" t="n"/>
      <c r="L941" s="298" t="n"/>
      <c r="M941" s="254">
        <f>IF($B941="","",--TEXT($B941,"yyyymm"))</f>
        <v/>
      </c>
      <c r="N941" s="0" t="n"/>
      <c r="O941" s="0" t="n"/>
      <c r="P941" s="0" t="n"/>
      <c r="Q941" s="0" t="n"/>
      <c r="R941" s="0" t="n"/>
      <c r="S941" s="0" t="n"/>
      <c r="T941" s="0" t="n"/>
      <c r="U941" s="0" t="n"/>
      <c r="V941" s="0" t="n"/>
      <c r="W941" s="0" t="n"/>
      <c r="X941" s="42" t="n"/>
      <c r="Y941" s="42" t="n"/>
      <c r="Z941" s="42" t="n"/>
    </row>
    <row r="942" ht="23" customFormat="1" customHeight="1" s="204">
      <c r="A942" s="255">
        <f>IF(B942="","",COUNTA($B$5:B942))</f>
        <v/>
      </c>
      <c r="B942" s="294" t="n"/>
      <c r="C942" s="247" t="n"/>
      <c r="D942" s="248" t="n"/>
      <c r="E942" s="295" t="n"/>
      <c r="F942" s="296" t="n"/>
      <c r="G942" s="296" t="n"/>
      <c r="H942" s="297">
        <f>IFERROR(VLOOKUP($C942,$C$5:$H$18,6,0)+SUMIF($C$19:$C942,$C942,$F$19:$F942)-SUMIF($C$19:$C942,$C942,$G$19:$G942),"")</f>
        <v/>
      </c>
      <c r="I942" s="296" t="n"/>
      <c r="J942" s="252" t="n"/>
      <c r="K942" s="252" t="n"/>
      <c r="L942" s="298" t="n"/>
      <c r="M942" s="254">
        <f>IF($B942="","",--TEXT($B942,"yyyymm"))</f>
        <v/>
      </c>
      <c r="N942" s="0" t="n"/>
      <c r="O942" s="0" t="n"/>
      <c r="P942" s="0" t="n"/>
      <c r="Q942" s="0" t="n"/>
      <c r="R942" s="0" t="n"/>
      <c r="S942" s="0" t="n"/>
      <c r="T942" s="0" t="n"/>
      <c r="U942" s="0" t="n"/>
      <c r="V942" s="0" t="n"/>
      <c r="W942" s="0" t="n"/>
      <c r="X942" s="42" t="n"/>
      <c r="Y942" s="42" t="n"/>
      <c r="Z942" s="42" t="n"/>
    </row>
    <row r="943" ht="23" customFormat="1" customHeight="1" s="204">
      <c r="A943" s="255">
        <f>IF(B943="","",COUNTA($B$5:B943))</f>
        <v/>
      </c>
      <c r="B943" s="294" t="n"/>
      <c r="C943" s="247" t="n"/>
      <c r="D943" s="248" t="n"/>
      <c r="E943" s="295" t="n"/>
      <c r="F943" s="296" t="n"/>
      <c r="G943" s="296" t="n"/>
      <c r="H943" s="297">
        <f>IFERROR(VLOOKUP($C943,$C$5:$H$18,6,0)+SUMIF($C$19:$C943,$C943,$F$19:$F943)-SUMIF($C$19:$C943,$C943,$G$19:$G943),"")</f>
        <v/>
      </c>
      <c r="I943" s="296" t="n"/>
      <c r="J943" s="252" t="n"/>
      <c r="K943" s="252" t="n"/>
      <c r="L943" s="298" t="n"/>
      <c r="M943" s="254">
        <f>IF($B943="","",--TEXT($B943,"yyyymm"))</f>
        <v/>
      </c>
      <c r="N943" s="0" t="n"/>
      <c r="O943" s="0" t="n"/>
      <c r="P943" s="0" t="n"/>
      <c r="Q943" s="0" t="n"/>
      <c r="R943" s="0" t="n"/>
      <c r="S943" s="0" t="n"/>
      <c r="T943" s="0" t="n"/>
      <c r="U943" s="0" t="n"/>
      <c r="V943" s="0" t="n"/>
      <c r="W943" s="0" t="n"/>
      <c r="X943" s="42" t="n"/>
      <c r="Y943" s="42" t="n"/>
      <c r="Z943" s="42" t="n"/>
    </row>
    <row r="944" ht="23" customFormat="1" customHeight="1" s="204">
      <c r="A944" s="255">
        <f>IF(B944="","",COUNTA($B$5:B944))</f>
        <v/>
      </c>
      <c r="B944" s="294" t="n"/>
      <c r="C944" s="247" t="n"/>
      <c r="D944" s="248" t="n"/>
      <c r="E944" s="295" t="n"/>
      <c r="F944" s="296" t="n"/>
      <c r="G944" s="296" t="n"/>
      <c r="H944" s="297">
        <f>IFERROR(VLOOKUP($C944,$C$5:$H$18,6,0)+SUMIF($C$19:$C944,$C944,$F$19:$F944)-SUMIF($C$19:$C944,$C944,$G$19:$G944),"")</f>
        <v/>
      </c>
      <c r="I944" s="296" t="n"/>
      <c r="J944" s="252" t="n"/>
      <c r="K944" s="252" t="n"/>
      <c r="L944" s="298" t="n"/>
      <c r="M944" s="254">
        <f>IF($B944="","",--TEXT($B944,"yyyymm"))</f>
        <v/>
      </c>
      <c r="N944" s="0" t="n"/>
      <c r="O944" s="0" t="n"/>
      <c r="P944" s="0" t="n"/>
      <c r="Q944" s="0" t="n"/>
      <c r="R944" s="0" t="n"/>
      <c r="S944" s="0" t="n"/>
      <c r="T944" s="0" t="n"/>
      <c r="U944" s="0" t="n"/>
      <c r="V944" s="0" t="n"/>
      <c r="W944" s="0" t="n"/>
      <c r="X944" s="42" t="n"/>
      <c r="Y944" s="42" t="n"/>
      <c r="Z944" s="42" t="n"/>
    </row>
    <row r="945" ht="23" customFormat="1" customHeight="1" s="204">
      <c r="A945" s="255">
        <f>IF(B945="","",COUNTA($B$5:B945))</f>
        <v/>
      </c>
      <c r="B945" s="294" t="n"/>
      <c r="C945" s="247" t="n"/>
      <c r="D945" s="248" t="n"/>
      <c r="E945" s="295" t="n"/>
      <c r="F945" s="296" t="n"/>
      <c r="G945" s="296" t="n"/>
      <c r="H945" s="297">
        <f>IFERROR(VLOOKUP($C945,$C$5:$H$18,6,0)+SUMIF($C$19:$C945,$C945,$F$19:$F945)-SUMIF($C$19:$C945,$C945,$G$19:$G945),"")</f>
        <v/>
      </c>
      <c r="I945" s="296" t="n"/>
      <c r="J945" s="252" t="n"/>
      <c r="K945" s="252" t="n"/>
      <c r="L945" s="298" t="n"/>
      <c r="M945" s="254">
        <f>IF($B945="","",--TEXT($B945,"yyyymm"))</f>
        <v/>
      </c>
      <c r="N945" s="0" t="n"/>
      <c r="O945" s="0" t="n"/>
      <c r="P945" s="0" t="n"/>
      <c r="Q945" s="0" t="n"/>
      <c r="R945" s="0" t="n"/>
      <c r="S945" s="0" t="n"/>
      <c r="T945" s="0" t="n"/>
      <c r="U945" s="0" t="n"/>
      <c r="V945" s="0" t="n"/>
      <c r="W945" s="0" t="n"/>
      <c r="X945" s="42" t="n"/>
      <c r="Y945" s="42" t="n"/>
      <c r="Z945" s="42" t="n"/>
    </row>
    <row r="946" ht="23" customFormat="1" customHeight="1" s="204">
      <c r="A946" s="255">
        <f>IF(B946="","",COUNTA($B$5:B946))</f>
        <v/>
      </c>
      <c r="B946" s="294" t="n"/>
      <c r="C946" s="247" t="n"/>
      <c r="D946" s="248" t="n"/>
      <c r="E946" s="295" t="n"/>
      <c r="F946" s="296" t="n"/>
      <c r="G946" s="296" t="n"/>
      <c r="H946" s="297">
        <f>IFERROR(VLOOKUP($C946,$C$5:$H$18,6,0)+SUMIF($C$19:$C946,$C946,$F$19:$F946)-SUMIF($C$19:$C946,$C946,$G$19:$G946),"")</f>
        <v/>
      </c>
      <c r="I946" s="296" t="n"/>
      <c r="J946" s="252" t="n"/>
      <c r="K946" s="252" t="n"/>
      <c r="L946" s="298" t="n"/>
      <c r="M946" s="254">
        <f>IF($B946="","",--TEXT($B946,"yyyymm"))</f>
        <v/>
      </c>
      <c r="N946" s="0" t="n"/>
      <c r="O946" s="0" t="n"/>
      <c r="P946" s="0" t="n"/>
      <c r="Q946" s="0" t="n"/>
      <c r="R946" s="0" t="n"/>
      <c r="S946" s="0" t="n"/>
      <c r="T946" s="0" t="n"/>
      <c r="U946" s="0" t="n"/>
      <c r="V946" s="0" t="n"/>
      <c r="W946" s="0" t="n"/>
      <c r="X946" s="42" t="n"/>
      <c r="Y946" s="42" t="n"/>
      <c r="Z946" s="42" t="n"/>
    </row>
    <row r="947" ht="23" customFormat="1" customHeight="1" s="204">
      <c r="A947" s="255">
        <f>IF(B947="","",COUNTA($B$5:B947))</f>
        <v/>
      </c>
      <c r="B947" s="294" t="n"/>
      <c r="C947" s="247" t="n"/>
      <c r="D947" s="248" t="n"/>
      <c r="E947" s="295" t="n"/>
      <c r="F947" s="296" t="n"/>
      <c r="G947" s="296" t="n"/>
      <c r="H947" s="297">
        <f>IFERROR(VLOOKUP($C947,$C$5:$H$18,6,0)+SUMIF($C$19:$C947,$C947,$F$19:$F947)-SUMIF($C$19:$C947,$C947,$G$19:$G947),"")</f>
        <v/>
      </c>
      <c r="I947" s="296" t="n"/>
      <c r="J947" s="252" t="n"/>
      <c r="K947" s="252" t="n"/>
      <c r="L947" s="298" t="n"/>
      <c r="M947" s="254">
        <f>IF($B947="","",--TEXT($B947,"yyyymm"))</f>
        <v/>
      </c>
      <c r="N947" s="0" t="n"/>
      <c r="O947" s="0" t="n"/>
      <c r="P947" s="0" t="n"/>
      <c r="Q947" s="0" t="n"/>
      <c r="R947" s="0" t="n"/>
      <c r="S947" s="0" t="n"/>
      <c r="T947" s="0" t="n"/>
      <c r="U947" s="0" t="n"/>
      <c r="V947" s="0" t="n"/>
      <c r="W947" s="0" t="n"/>
      <c r="X947" s="42" t="n"/>
      <c r="Y947" s="42" t="n"/>
      <c r="Z947" s="42" t="n"/>
    </row>
    <row r="948" ht="23" customFormat="1" customHeight="1" s="204">
      <c r="A948" s="255">
        <f>IF(B948="","",COUNTA($B$5:B948))</f>
        <v/>
      </c>
      <c r="B948" s="294" t="n"/>
      <c r="C948" s="247" t="n"/>
      <c r="D948" s="248" t="n"/>
      <c r="E948" s="295" t="n"/>
      <c r="F948" s="296" t="n"/>
      <c r="G948" s="296" t="n"/>
      <c r="H948" s="297">
        <f>IFERROR(VLOOKUP($C948,$C$5:$H$18,6,0)+SUMIF($C$19:$C948,$C948,$F$19:$F948)-SUMIF($C$19:$C948,$C948,$G$19:$G948),"")</f>
        <v/>
      </c>
      <c r="I948" s="296" t="n"/>
      <c r="J948" s="252" t="n"/>
      <c r="K948" s="252" t="n"/>
      <c r="L948" s="298" t="n"/>
      <c r="M948" s="254">
        <f>IF($B948="","",--TEXT($B948,"yyyymm"))</f>
        <v/>
      </c>
      <c r="N948" s="0" t="n"/>
      <c r="O948" s="0" t="n"/>
      <c r="P948" s="0" t="n"/>
      <c r="Q948" s="0" t="n"/>
      <c r="R948" s="0" t="n"/>
      <c r="S948" s="0" t="n"/>
      <c r="T948" s="0" t="n"/>
      <c r="U948" s="0" t="n"/>
      <c r="V948" s="0" t="n"/>
      <c r="W948" s="0" t="n"/>
      <c r="X948" s="42" t="n"/>
      <c r="Y948" s="42" t="n"/>
      <c r="Z948" s="42" t="n"/>
    </row>
    <row r="949" ht="23" customFormat="1" customHeight="1" s="204">
      <c r="A949" s="255">
        <f>IF(B949="","",COUNTA($B$5:B949))</f>
        <v/>
      </c>
      <c r="B949" s="294" t="n"/>
      <c r="C949" s="247" t="n"/>
      <c r="D949" s="248" t="n"/>
      <c r="E949" s="295" t="n"/>
      <c r="F949" s="296" t="n"/>
      <c r="G949" s="296" t="n"/>
      <c r="H949" s="297">
        <f>IFERROR(VLOOKUP($C949,$C$5:$H$18,6,0)+SUMIF($C$19:$C949,$C949,$F$19:$F949)-SUMIF($C$19:$C949,$C949,$G$19:$G949),"")</f>
        <v/>
      </c>
      <c r="I949" s="296" t="n"/>
      <c r="J949" s="252" t="n"/>
      <c r="K949" s="252" t="n"/>
      <c r="L949" s="298" t="n"/>
      <c r="M949" s="254">
        <f>IF($B949="","",--TEXT($B949,"yyyymm"))</f>
        <v/>
      </c>
      <c r="N949" s="0" t="n"/>
      <c r="O949" s="0" t="n"/>
      <c r="P949" s="0" t="n"/>
      <c r="Q949" s="0" t="n"/>
      <c r="R949" s="0" t="n"/>
      <c r="S949" s="0" t="n"/>
      <c r="T949" s="0" t="n"/>
      <c r="U949" s="0" t="n"/>
      <c r="V949" s="0" t="n"/>
      <c r="W949" s="0" t="n"/>
      <c r="X949" s="42" t="n"/>
      <c r="Y949" s="42" t="n"/>
      <c r="Z949" s="42" t="n"/>
    </row>
    <row r="950" ht="23" customFormat="1" customHeight="1" s="204">
      <c r="A950" s="255">
        <f>IF(B950="","",COUNTA($B$5:B950))</f>
        <v/>
      </c>
      <c r="B950" s="294" t="n"/>
      <c r="C950" s="247" t="n"/>
      <c r="D950" s="248" t="n"/>
      <c r="E950" s="295" t="n"/>
      <c r="F950" s="296" t="n"/>
      <c r="G950" s="296" t="n"/>
      <c r="H950" s="297">
        <f>IFERROR(VLOOKUP($C950,$C$5:$H$18,6,0)+SUMIF($C$19:$C950,$C950,$F$19:$F950)-SUMIF($C$19:$C950,$C950,$G$19:$G950),"")</f>
        <v/>
      </c>
      <c r="I950" s="296" t="n"/>
      <c r="J950" s="252" t="n"/>
      <c r="K950" s="252" t="n"/>
      <c r="L950" s="298" t="n"/>
      <c r="M950" s="254">
        <f>IF($B950="","",--TEXT($B950,"yyyymm"))</f>
        <v/>
      </c>
      <c r="N950" s="0" t="n"/>
      <c r="O950" s="0" t="n"/>
      <c r="P950" s="0" t="n"/>
      <c r="Q950" s="0" t="n"/>
      <c r="R950" s="0" t="n"/>
      <c r="S950" s="0" t="n"/>
      <c r="T950" s="0" t="n"/>
      <c r="U950" s="0" t="n"/>
      <c r="V950" s="0" t="n"/>
      <c r="W950" s="0" t="n"/>
      <c r="X950" s="42" t="n"/>
      <c r="Y950" s="42" t="n"/>
      <c r="Z950" s="42" t="n"/>
    </row>
    <row r="951" ht="23" customFormat="1" customHeight="1" s="204">
      <c r="A951" s="255">
        <f>IF(B951="","",COUNTA($B$5:B951))</f>
        <v/>
      </c>
      <c r="B951" s="294" t="n"/>
      <c r="C951" s="247" t="n"/>
      <c r="D951" s="248" t="n"/>
      <c r="E951" s="295" t="n"/>
      <c r="F951" s="296" t="n"/>
      <c r="G951" s="296" t="n"/>
      <c r="H951" s="297">
        <f>IFERROR(VLOOKUP($C951,$C$5:$H$18,6,0)+SUMIF($C$19:$C951,$C951,$F$19:$F951)-SUMIF($C$19:$C951,$C951,$G$19:$G951),"")</f>
        <v/>
      </c>
      <c r="I951" s="296" t="n"/>
      <c r="J951" s="252" t="n"/>
      <c r="K951" s="252" t="n"/>
      <c r="L951" s="298" t="n"/>
      <c r="M951" s="254">
        <f>IF($B951="","",--TEXT($B951,"yyyymm"))</f>
        <v/>
      </c>
      <c r="N951" s="0" t="n"/>
      <c r="O951" s="0" t="n"/>
      <c r="P951" s="0" t="n"/>
      <c r="Q951" s="0" t="n"/>
      <c r="R951" s="0" t="n"/>
      <c r="S951" s="0" t="n"/>
      <c r="T951" s="0" t="n"/>
      <c r="U951" s="0" t="n"/>
      <c r="V951" s="0" t="n"/>
      <c r="W951" s="0" t="n"/>
      <c r="X951" s="42" t="n"/>
      <c r="Y951" s="42" t="n"/>
      <c r="Z951" s="42" t="n"/>
    </row>
    <row r="952" ht="23" customFormat="1" customHeight="1" s="204">
      <c r="A952" s="255">
        <f>IF(B952="","",COUNTA($B$5:B952))</f>
        <v/>
      </c>
      <c r="B952" s="294" t="n"/>
      <c r="C952" s="247" t="n"/>
      <c r="D952" s="248" t="n"/>
      <c r="E952" s="295" t="n"/>
      <c r="F952" s="296" t="n"/>
      <c r="G952" s="296" t="n"/>
      <c r="H952" s="297">
        <f>IFERROR(VLOOKUP($C952,$C$5:$H$18,6,0)+SUMIF($C$19:$C952,$C952,$F$19:$F952)-SUMIF($C$19:$C952,$C952,$G$19:$G952),"")</f>
        <v/>
      </c>
      <c r="I952" s="296" t="n"/>
      <c r="J952" s="252" t="n"/>
      <c r="K952" s="252" t="n"/>
      <c r="L952" s="298" t="n"/>
      <c r="M952" s="254">
        <f>IF($B952="","",--TEXT($B952,"yyyymm"))</f>
        <v/>
      </c>
      <c r="N952" s="0" t="n"/>
      <c r="O952" s="0" t="n"/>
      <c r="P952" s="0" t="n"/>
      <c r="Q952" s="0" t="n"/>
      <c r="R952" s="0" t="n"/>
      <c r="S952" s="0" t="n"/>
      <c r="T952" s="0" t="n"/>
      <c r="U952" s="0" t="n"/>
      <c r="V952" s="0" t="n"/>
      <c r="W952" s="0" t="n"/>
      <c r="X952" s="42" t="n"/>
      <c r="Y952" s="42" t="n"/>
      <c r="Z952" s="42" t="n"/>
    </row>
    <row r="953" ht="23" customFormat="1" customHeight="1" s="204">
      <c r="A953" s="255">
        <f>IF(B953="","",COUNTA($B$5:B953))</f>
        <v/>
      </c>
      <c r="B953" s="294" t="n"/>
      <c r="C953" s="247" t="n"/>
      <c r="D953" s="248" t="n"/>
      <c r="E953" s="295" t="n"/>
      <c r="F953" s="296" t="n"/>
      <c r="G953" s="296" t="n"/>
      <c r="H953" s="297">
        <f>IFERROR(VLOOKUP($C953,$C$5:$H$18,6,0)+SUMIF($C$19:$C953,$C953,$F$19:$F953)-SUMIF($C$19:$C953,$C953,$G$19:$G953),"")</f>
        <v/>
      </c>
      <c r="I953" s="296" t="n"/>
      <c r="J953" s="252" t="n"/>
      <c r="K953" s="252" t="n"/>
      <c r="L953" s="298" t="n"/>
      <c r="M953" s="254">
        <f>IF($B953="","",--TEXT($B953,"yyyymm"))</f>
        <v/>
      </c>
      <c r="N953" s="0" t="n"/>
      <c r="O953" s="0" t="n"/>
      <c r="P953" s="0" t="n"/>
      <c r="Q953" s="0" t="n"/>
      <c r="R953" s="0" t="n"/>
      <c r="S953" s="0" t="n"/>
      <c r="T953" s="0" t="n"/>
      <c r="U953" s="0" t="n"/>
      <c r="V953" s="0" t="n"/>
      <c r="W953" s="0" t="n"/>
      <c r="X953" s="42" t="n"/>
      <c r="Y953" s="42" t="n"/>
      <c r="Z953" s="42" t="n"/>
    </row>
    <row r="954" ht="23" customFormat="1" customHeight="1" s="204">
      <c r="A954" s="255">
        <f>IF(B954="","",COUNTA($B$5:B954))</f>
        <v/>
      </c>
      <c r="B954" s="294" t="n"/>
      <c r="C954" s="247" t="n"/>
      <c r="D954" s="248" t="n"/>
      <c r="E954" s="295" t="n"/>
      <c r="F954" s="296" t="n"/>
      <c r="G954" s="296" t="n"/>
      <c r="H954" s="297">
        <f>IFERROR(VLOOKUP($C954,$C$5:$H$18,6,0)+SUMIF($C$19:$C954,$C954,$F$19:$F954)-SUMIF($C$19:$C954,$C954,$G$19:$G954),"")</f>
        <v/>
      </c>
      <c r="I954" s="296" t="n"/>
      <c r="J954" s="252" t="n"/>
      <c r="K954" s="252" t="n"/>
      <c r="L954" s="298" t="n"/>
      <c r="M954" s="254">
        <f>IF($B954="","",--TEXT($B954,"yyyymm"))</f>
        <v/>
      </c>
      <c r="N954" s="0" t="n"/>
      <c r="O954" s="0" t="n"/>
      <c r="P954" s="0" t="n"/>
      <c r="Q954" s="0" t="n"/>
      <c r="R954" s="0" t="n"/>
      <c r="S954" s="0" t="n"/>
      <c r="T954" s="0" t="n"/>
      <c r="U954" s="0" t="n"/>
      <c r="V954" s="0" t="n"/>
      <c r="W954" s="0" t="n"/>
      <c r="X954" s="42" t="n"/>
      <c r="Y954" s="42" t="n"/>
      <c r="Z954" s="42" t="n"/>
    </row>
    <row r="955" ht="23" customFormat="1" customHeight="1" s="204">
      <c r="A955" s="255">
        <f>IF(B955="","",COUNTA($B$5:B955))</f>
        <v/>
      </c>
      <c r="B955" s="294" t="n"/>
      <c r="C955" s="247" t="n"/>
      <c r="D955" s="248" t="n"/>
      <c r="E955" s="295" t="n"/>
      <c r="F955" s="296" t="n"/>
      <c r="G955" s="296" t="n"/>
      <c r="H955" s="297">
        <f>IFERROR(VLOOKUP($C955,$C$5:$H$18,6,0)+SUMIF($C$19:$C955,$C955,$F$19:$F955)-SUMIF($C$19:$C955,$C955,$G$19:$G955),"")</f>
        <v/>
      </c>
      <c r="I955" s="296" t="n"/>
      <c r="J955" s="252" t="n"/>
      <c r="K955" s="252" t="n"/>
      <c r="L955" s="298" t="n"/>
      <c r="M955" s="254">
        <f>IF($B955="","",--TEXT($B955,"yyyymm"))</f>
        <v/>
      </c>
      <c r="N955" s="0" t="n"/>
      <c r="O955" s="0" t="n"/>
      <c r="P955" s="0" t="n"/>
      <c r="Q955" s="0" t="n"/>
      <c r="R955" s="0" t="n"/>
      <c r="S955" s="0" t="n"/>
      <c r="T955" s="0" t="n"/>
      <c r="U955" s="0" t="n"/>
      <c r="V955" s="0" t="n"/>
      <c r="W955" s="0" t="n"/>
      <c r="X955" s="42" t="n"/>
      <c r="Y955" s="42" t="n"/>
      <c r="Z955" s="42" t="n"/>
    </row>
    <row r="956" ht="23" customFormat="1" customHeight="1" s="204">
      <c r="A956" s="255">
        <f>IF(B956="","",COUNTA($B$5:B956))</f>
        <v/>
      </c>
      <c r="B956" s="294" t="n"/>
      <c r="C956" s="247" t="n"/>
      <c r="D956" s="248" t="n"/>
      <c r="E956" s="295" t="n"/>
      <c r="F956" s="296" t="n"/>
      <c r="G956" s="296" t="n"/>
      <c r="H956" s="297">
        <f>IFERROR(VLOOKUP($C956,$C$5:$H$18,6,0)+SUMIF($C$19:$C956,$C956,$F$19:$F956)-SUMIF($C$19:$C956,$C956,$G$19:$G956),"")</f>
        <v/>
      </c>
      <c r="I956" s="296" t="n"/>
      <c r="J956" s="252" t="n"/>
      <c r="K956" s="252" t="n"/>
      <c r="L956" s="298" t="n"/>
      <c r="M956" s="254">
        <f>IF($B956="","",--TEXT($B956,"yyyymm"))</f>
        <v/>
      </c>
      <c r="N956" s="0" t="n"/>
      <c r="O956" s="0" t="n"/>
      <c r="P956" s="0" t="n"/>
      <c r="Q956" s="0" t="n"/>
      <c r="R956" s="0" t="n"/>
      <c r="S956" s="0" t="n"/>
      <c r="T956" s="0" t="n"/>
      <c r="U956" s="0" t="n"/>
      <c r="V956" s="0" t="n"/>
      <c r="W956" s="0" t="n"/>
      <c r="X956" s="42" t="n"/>
      <c r="Y956" s="42" t="n"/>
      <c r="Z956" s="42" t="n"/>
    </row>
    <row r="957" ht="23" customFormat="1" customHeight="1" s="204">
      <c r="A957" s="255">
        <f>IF(B957="","",COUNTA($B$5:B957))</f>
        <v/>
      </c>
      <c r="B957" s="294" t="n"/>
      <c r="C957" s="247" t="n"/>
      <c r="D957" s="248" t="n"/>
      <c r="E957" s="295" t="n"/>
      <c r="F957" s="296" t="n"/>
      <c r="G957" s="296" t="n"/>
      <c r="H957" s="297">
        <f>IFERROR(VLOOKUP($C957,$C$5:$H$18,6,0)+SUMIF($C$19:$C957,$C957,$F$19:$F957)-SUMIF($C$19:$C957,$C957,$G$19:$G957),"")</f>
        <v/>
      </c>
      <c r="I957" s="296" t="n"/>
      <c r="J957" s="252" t="n"/>
      <c r="K957" s="252" t="n"/>
      <c r="L957" s="298" t="n"/>
      <c r="M957" s="254">
        <f>IF($B957="","",--TEXT($B957,"yyyymm"))</f>
        <v/>
      </c>
      <c r="N957" s="0" t="n"/>
      <c r="O957" s="0" t="n"/>
      <c r="P957" s="0" t="n"/>
      <c r="Q957" s="0" t="n"/>
      <c r="R957" s="0" t="n"/>
      <c r="S957" s="0" t="n"/>
      <c r="T957" s="0" t="n"/>
      <c r="U957" s="0" t="n"/>
      <c r="V957" s="0" t="n"/>
      <c r="W957" s="0" t="n"/>
      <c r="X957" s="42" t="n"/>
      <c r="Y957" s="42" t="n"/>
      <c r="Z957" s="42" t="n"/>
    </row>
    <row r="958" ht="23" customFormat="1" customHeight="1" s="204">
      <c r="A958" s="255">
        <f>IF(B958="","",COUNTA($B$5:B958))</f>
        <v/>
      </c>
      <c r="B958" s="294" t="n"/>
      <c r="C958" s="247" t="n"/>
      <c r="D958" s="248" t="n"/>
      <c r="E958" s="295" t="n"/>
      <c r="F958" s="296" t="n"/>
      <c r="G958" s="296" t="n"/>
      <c r="H958" s="297">
        <f>IFERROR(VLOOKUP($C958,$C$5:$H$18,6,0)+SUMIF($C$19:$C958,$C958,$F$19:$F958)-SUMIF($C$19:$C958,$C958,$G$19:$G958),"")</f>
        <v/>
      </c>
      <c r="I958" s="296" t="n"/>
      <c r="J958" s="252" t="n"/>
      <c r="K958" s="252" t="n"/>
      <c r="L958" s="298" t="n"/>
      <c r="M958" s="254">
        <f>IF($B958="","",--TEXT($B958,"yyyymm"))</f>
        <v/>
      </c>
      <c r="N958" s="0" t="n"/>
      <c r="O958" s="0" t="n"/>
      <c r="P958" s="0" t="n"/>
      <c r="Q958" s="0" t="n"/>
      <c r="R958" s="0" t="n"/>
      <c r="S958" s="0" t="n"/>
      <c r="T958" s="0" t="n"/>
      <c r="U958" s="0" t="n"/>
      <c r="V958" s="0" t="n"/>
      <c r="W958" s="0" t="n"/>
      <c r="X958" s="42" t="n"/>
      <c r="Y958" s="42" t="n"/>
      <c r="Z958" s="42" t="n"/>
    </row>
    <row r="959" ht="23" customFormat="1" customHeight="1" s="204">
      <c r="A959" s="255">
        <f>IF(B959="","",COUNTA($B$5:B959))</f>
        <v/>
      </c>
      <c r="B959" s="294" t="n"/>
      <c r="C959" s="247" t="n"/>
      <c r="D959" s="248" t="n"/>
      <c r="E959" s="295" t="n"/>
      <c r="F959" s="296" t="n"/>
      <c r="G959" s="296" t="n"/>
      <c r="H959" s="297">
        <f>IFERROR(VLOOKUP($C959,$C$5:$H$18,6,0)+SUMIF($C$19:$C959,$C959,$F$19:$F959)-SUMIF($C$19:$C959,$C959,$G$19:$G959),"")</f>
        <v/>
      </c>
      <c r="I959" s="296" t="n"/>
      <c r="J959" s="252" t="n"/>
      <c r="K959" s="252" t="n"/>
      <c r="L959" s="298" t="n"/>
      <c r="M959" s="254">
        <f>IF($B959="","",--TEXT($B959,"yyyymm"))</f>
        <v/>
      </c>
      <c r="N959" s="0" t="n"/>
      <c r="O959" s="0" t="n"/>
      <c r="P959" s="0" t="n"/>
      <c r="Q959" s="0" t="n"/>
      <c r="R959" s="0" t="n"/>
      <c r="S959" s="0" t="n"/>
      <c r="T959" s="0" t="n"/>
      <c r="U959" s="0" t="n"/>
      <c r="V959" s="0" t="n"/>
      <c r="W959" s="0" t="n"/>
      <c r="X959" s="42" t="n"/>
      <c r="Y959" s="42" t="n"/>
      <c r="Z959" s="42" t="n"/>
    </row>
    <row r="960" ht="23" customFormat="1" customHeight="1" s="204">
      <c r="A960" s="255">
        <f>IF(B960="","",COUNTA($B$5:B960))</f>
        <v/>
      </c>
      <c r="B960" s="294" t="n"/>
      <c r="C960" s="247" t="n"/>
      <c r="D960" s="248" t="n"/>
      <c r="E960" s="295" t="n"/>
      <c r="F960" s="296" t="n"/>
      <c r="G960" s="296" t="n"/>
      <c r="H960" s="297">
        <f>IFERROR(VLOOKUP($C960,$C$5:$H$18,6,0)+SUMIF($C$19:$C960,$C960,$F$19:$F960)-SUMIF($C$19:$C960,$C960,$G$19:$G960),"")</f>
        <v/>
      </c>
      <c r="I960" s="296" t="n"/>
      <c r="J960" s="252" t="n"/>
      <c r="K960" s="252" t="n"/>
      <c r="L960" s="298" t="n"/>
      <c r="M960" s="254">
        <f>IF($B960="","",--TEXT($B960,"yyyymm"))</f>
        <v/>
      </c>
      <c r="N960" s="0" t="n"/>
      <c r="O960" s="0" t="n"/>
      <c r="P960" s="0" t="n"/>
      <c r="Q960" s="0" t="n"/>
      <c r="R960" s="0" t="n"/>
      <c r="S960" s="0" t="n"/>
      <c r="T960" s="0" t="n"/>
      <c r="U960" s="0" t="n"/>
      <c r="V960" s="0" t="n"/>
      <c r="W960" s="0" t="n"/>
      <c r="X960" s="42" t="n"/>
      <c r="Y960" s="42" t="n"/>
      <c r="Z960" s="42" t="n"/>
    </row>
    <row r="961" ht="23" customFormat="1" customHeight="1" s="204">
      <c r="A961" s="255">
        <f>IF(B961="","",COUNTA($B$5:B961))</f>
        <v/>
      </c>
      <c r="B961" s="294" t="n"/>
      <c r="C961" s="247" t="n"/>
      <c r="D961" s="248" t="n"/>
      <c r="E961" s="295" t="n"/>
      <c r="F961" s="296" t="n"/>
      <c r="G961" s="296" t="n"/>
      <c r="H961" s="297">
        <f>IFERROR(VLOOKUP($C961,$C$5:$H$18,6,0)+SUMIF($C$19:$C961,$C961,$F$19:$F961)-SUMIF($C$19:$C961,$C961,$G$19:$G961),"")</f>
        <v/>
      </c>
      <c r="I961" s="296" t="n"/>
      <c r="J961" s="252" t="n"/>
      <c r="K961" s="252" t="n"/>
      <c r="L961" s="298" t="n"/>
      <c r="M961" s="254">
        <f>IF($B961="","",--TEXT($B961,"yyyymm"))</f>
        <v/>
      </c>
      <c r="N961" s="0" t="n"/>
      <c r="O961" s="0" t="n"/>
      <c r="P961" s="0" t="n"/>
      <c r="Q961" s="0" t="n"/>
      <c r="R961" s="0" t="n"/>
      <c r="S961" s="0" t="n"/>
      <c r="T961" s="0" t="n"/>
      <c r="U961" s="0" t="n"/>
      <c r="V961" s="0" t="n"/>
      <c r="W961" s="0" t="n"/>
      <c r="X961" s="42" t="n"/>
      <c r="Y961" s="42" t="n"/>
      <c r="Z961" s="42" t="n"/>
    </row>
    <row r="962" ht="23" customFormat="1" customHeight="1" s="204">
      <c r="A962" s="255">
        <f>IF(B962="","",COUNTA($B$5:B962))</f>
        <v/>
      </c>
      <c r="B962" s="294" t="n"/>
      <c r="C962" s="247" t="n"/>
      <c r="D962" s="248" t="n"/>
      <c r="E962" s="295" t="n"/>
      <c r="F962" s="296" t="n"/>
      <c r="G962" s="296" t="n"/>
      <c r="H962" s="297">
        <f>IFERROR(VLOOKUP($C962,$C$5:$H$18,6,0)+SUMIF($C$19:$C962,$C962,$F$19:$F962)-SUMIF($C$19:$C962,$C962,$G$19:$G962),"")</f>
        <v/>
      </c>
      <c r="I962" s="296" t="n"/>
      <c r="J962" s="252" t="n"/>
      <c r="K962" s="252" t="n"/>
      <c r="L962" s="298" t="n"/>
      <c r="M962" s="254">
        <f>IF($B962="","",--TEXT($B962,"yyyymm"))</f>
        <v/>
      </c>
      <c r="N962" s="0" t="n"/>
      <c r="O962" s="0" t="n"/>
      <c r="P962" s="0" t="n"/>
      <c r="Q962" s="0" t="n"/>
      <c r="R962" s="0" t="n"/>
      <c r="S962" s="0" t="n"/>
      <c r="T962" s="0" t="n"/>
      <c r="U962" s="0" t="n"/>
      <c r="V962" s="0" t="n"/>
      <c r="W962" s="0" t="n"/>
      <c r="X962" s="42" t="n"/>
      <c r="Y962" s="42" t="n"/>
      <c r="Z962" s="42" t="n"/>
    </row>
    <row r="963" ht="23" customFormat="1" customHeight="1" s="204">
      <c r="A963" s="255">
        <f>IF(B963="","",COUNTA($B$5:B963))</f>
        <v/>
      </c>
      <c r="B963" s="294" t="n"/>
      <c r="C963" s="247" t="n"/>
      <c r="D963" s="248" t="n"/>
      <c r="E963" s="295" t="n"/>
      <c r="F963" s="296" t="n"/>
      <c r="G963" s="296" t="n"/>
      <c r="H963" s="297">
        <f>IFERROR(VLOOKUP($C963,$C$5:$H$18,6,0)+SUMIF($C$19:$C963,$C963,$F$19:$F963)-SUMIF($C$19:$C963,$C963,$G$19:$G963),"")</f>
        <v/>
      </c>
      <c r="I963" s="296" t="n"/>
      <c r="J963" s="252" t="n"/>
      <c r="K963" s="252" t="n"/>
      <c r="L963" s="298" t="n"/>
      <c r="M963" s="254">
        <f>IF($B963="","",--TEXT($B963,"yyyymm"))</f>
        <v/>
      </c>
      <c r="N963" s="0" t="n"/>
      <c r="O963" s="0" t="n"/>
      <c r="P963" s="0" t="n"/>
      <c r="Q963" s="0" t="n"/>
      <c r="R963" s="0" t="n"/>
      <c r="S963" s="0" t="n"/>
      <c r="T963" s="0" t="n"/>
      <c r="U963" s="0" t="n"/>
      <c r="V963" s="0" t="n"/>
      <c r="W963" s="0" t="n"/>
      <c r="X963" s="42" t="n"/>
      <c r="Y963" s="42" t="n"/>
      <c r="Z963" s="42" t="n"/>
    </row>
    <row r="964" ht="23" customFormat="1" customHeight="1" s="204">
      <c r="A964" s="255">
        <f>IF(B964="","",COUNTA($B$5:B964))</f>
        <v/>
      </c>
      <c r="B964" s="294" t="n"/>
      <c r="C964" s="247" t="n"/>
      <c r="D964" s="248" t="n"/>
      <c r="E964" s="295" t="n"/>
      <c r="F964" s="296" t="n"/>
      <c r="G964" s="296" t="n"/>
      <c r="H964" s="297">
        <f>IFERROR(VLOOKUP($C964,$C$5:$H$18,6,0)+SUMIF($C$19:$C964,$C964,$F$19:$F964)-SUMIF($C$19:$C964,$C964,$G$19:$G964),"")</f>
        <v/>
      </c>
      <c r="I964" s="296" t="n"/>
      <c r="J964" s="252" t="n"/>
      <c r="K964" s="252" t="n"/>
      <c r="L964" s="298" t="n"/>
      <c r="M964" s="254">
        <f>IF($B964="","",--TEXT($B964,"yyyymm"))</f>
        <v/>
      </c>
      <c r="N964" s="0" t="n"/>
      <c r="O964" s="0" t="n"/>
      <c r="P964" s="0" t="n"/>
      <c r="Q964" s="0" t="n"/>
      <c r="R964" s="0" t="n"/>
      <c r="S964" s="0" t="n"/>
      <c r="T964" s="0" t="n"/>
      <c r="U964" s="0" t="n"/>
      <c r="V964" s="0" t="n"/>
      <c r="W964" s="0" t="n"/>
      <c r="X964" s="42" t="n"/>
      <c r="Y964" s="42" t="n"/>
      <c r="Z964" s="42" t="n"/>
    </row>
    <row r="965" ht="23" customFormat="1" customHeight="1" s="204">
      <c r="A965" s="255">
        <f>IF(B965="","",COUNTA($B$5:B965))</f>
        <v/>
      </c>
      <c r="B965" s="294" t="n"/>
      <c r="C965" s="247" t="n"/>
      <c r="D965" s="248" t="n"/>
      <c r="E965" s="295" t="n"/>
      <c r="F965" s="296" t="n"/>
      <c r="G965" s="296" t="n"/>
      <c r="H965" s="297">
        <f>IFERROR(VLOOKUP($C965,$C$5:$H$18,6,0)+SUMIF($C$19:$C965,$C965,$F$19:$F965)-SUMIF($C$19:$C965,$C965,$G$19:$G965),"")</f>
        <v/>
      </c>
      <c r="I965" s="296" t="n"/>
      <c r="J965" s="252" t="n"/>
      <c r="K965" s="252" t="n"/>
      <c r="L965" s="298" t="n"/>
      <c r="M965" s="254">
        <f>IF($B965="","",--TEXT($B965,"yyyymm"))</f>
        <v/>
      </c>
      <c r="N965" s="0" t="n"/>
      <c r="O965" s="0" t="n"/>
      <c r="P965" s="0" t="n"/>
      <c r="Q965" s="0" t="n"/>
      <c r="R965" s="0" t="n"/>
      <c r="S965" s="0" t="n"/>
      <c r="T965" s="0" t="n"/>
      <c r="U965" s="0" t="n"/>
      <c r="V965" s="0" t="n"/>
      <c r="W965" s="0" t="n"/>
      <c r="X965" s="42" t="n"/>
      <c r="Y965" s="42" t="n"/>
      <c r="Z965" s="42" t="n"/>
    </row>
    <row r="966" ht="23" customFormat="1" customHeight="1" s="204">
      <c r="A966" s="255">
        <f>IF(B966="","",COUNTA($B$5:B966))</f>
        <v/>
      </c>
      <c r="B966" s="294" t="n"/>
      <c r="C966" s="247" t="n"/>
      <c r="D966" s="248" t="n"/>
      <c r="E966" s="295" t="n"/>
      <c r="F966" s="296" t="n"/>
      <c r="G966" s="296" t="n"/>
      <c r="H966" s="297">
        <f>IFERROR(VLOOKUP($C966,$C$5:$H$18,6,0)+SUMIF($C$19:$C966,$C966,$F$19:$F966)-SUMIF($C$19:$C966,$C966,$G$19:$G966),"")</f>
        <v/>
      </c>
      <c r="I966" s="296" t="n"/>
      <c r="J966" s="252" t="n"/>
      <c r="K966" s="252" t="n"/>
      <c r="L966" s="298" t="n"/>
      <c r="M966" s="254">
        <f>IF($B966="","",--TEXT($B966,"yyyymm"))</f>
        <v/>
      </c>
      <c r="N966" s="0" t="n"/>
      <c r="O966" s="0" t="n"/>
      <c r="P966" s="0" t="n"/>
      <c r="Q966" s="0" t="n"/>
      <c r="R966" s="0" t="n"/>
      <c r="S966" s="0" t="n"/>
      <c r="T966" s="0" t="n"/>
      <c r="U966" s="0" t="n"/>
      <c r="V966" s="0" t="n"/>
      <c r="W966" s="0" t="n"/>
      <c r="X966" s="42" t="n"/>
      <c r="Y966" s="42" t="n"/>
      <c r="Z966" s="42" t="n"/>
    </row>
    <row r="967" ht="23" customFormat="1" customHeight="1" s="204">
      <c r="A967" s="255">
        <f>IF(B967="","",COUNTA($B$5:B967))</f>
        <v/>
      </c>
      <c r="B967" s="294" t="n"/>
      <c r="C967" s="247" t="n"/>
      <c r="D967" s="248" t="n"/>
      <c r="E967" s="295" t="n"/>
      <c r="F967" s="296" t="n"/>
      <c r="G967" s="296" t="n"/>
      <c r="H967" s="297">
        <f>IFERROR(VLOOKUP($C967,$C$5:$H$18,6,0)+SUMIF($C$19:$C967,$C967,$F$19:$F967)-SUMIF($C$19:$C967,$C967,$G$19:$G967),"")</f>
        <v/>
      </c>
      <c r="I967" s="296" t="n"/>
      <c r="J967" s="252" t="n"/>
      <c r="K967" s="252" t="n"/>
      <c r="L967" s="298" t="n"/>
      <c r="M967" s="254">
        <f>IF($B967="","",--TEXT($B967,"yyyymm"))</f>
        <v/>
      </c>
      <c r="N967" s="0" t="n"/>
      <c r="O967" s="0" t="n"/>
      <c r="P967" s="0" t="n"/>
      <c r="Q967" s="0" t="n"/>
      <c r="R967" s="0" t="n"/>
      <c r="S967" s="0" t="n"/>
      <c r="T967" s="0" t="n"/>
      <c r="U967" s="0" t="n"/>
      <c r="V967" s="0" t="n"/>
      <c r="W967" s="0" t="n"/>
      <c r="X967" s="42" t="n"/>
      <c r="Y967" s="42" t="n"/>
      <c r="Z967" s="42" t="n"/>
    </row>
    <row r="968" ht="23" customFormat="1" customHeight="1" s="204">
      <c r="A968" s="255">
        <f>IF(B968="","",COUNTA($B$5:B968))</f>
        <v/>
      </c>
      <c r="B968" s="294" t="n"/>
      <c r="C968" s="247" t="n"/>
      <c r="D968" s="248" t="n"/>
      <c r="E968" s="295" t="n"/>
      <c r="F968" s="296" t="n"/>
      <c r="G968" s="296" t="n"/>
      <c r="H968" s="297">
        <f>IFERROR(VLOOKUP($C968,$C$5:$H$18,6,0)+SUMIF($C$19:$C968,$C968,$F$19:$F968)-SUMIF($C$19:$C968,$C968,$G$19:$G968),"")</f>
        <v/>
      </c>
      <c r="I968" s="296" t="n"/>
      <c r="J968" s="252" t="n"/>
      <c r="K968" s="252" t="n"/>
      <c r="L968" s="298" t="n"/>
      <c r="M968" s="254">
        <f>IF($B968="","",--TEXT($B968,"yyyymm"))</f>
        <v/>
      </c>
      <c r="N968" s="0" t="n"/>
      <c r="O968" s="0" t="n"/>
      <c r="P968" s="0" t="n"/>
      <c r="Q968" s="0" t="n"/>
      <c r="R968" s="0" t="n"/>
      <c r="S968" s="0" t="n"/>
      <c r="T968" s="0" t="n"/>
      <c r="U968" s="0" t="n"/>
      <c r="V968" s="0" t="n"/>
      <c r="W968" s="0" t="n"/>
      <c r="X968" s="42" t="n"/>
      <c r="Y968" s="42" t="n"/>
      <c r="Z968" s="42" t="n"/>
    </row>
    <row r="969" ht="23" customFormat="1" customHeight="1" s="204">
      <c r="A969" s="255">
        <f>IF(B969="","",COUNTA($B$5:B969))</f>
        <v/>
      </c>
      <c r="B969" s="294" t="n"/>
      <c r="C969" s="247" t="n"/>
      <c r="D969" s="248" t="n"/>
      <c r="E969" s="295" t="n"/>
      <c r="F969" s="296" t="n"/>
      <c r="G969" s="296" t="n"/>
      <c r="H969" s="297">
        <f>IFERROR(VLOOKUP($C969,$C$5:$H$18,6,0)+SUMIF($C$19:$C969,$C969,$F$19:$F969)-SUMIF($C$19:$C969,$C969,$G$19:$G969),"")</f>
        <v/>
      </c>
      <c r="I969" s="296" t="n"/>
      <c r="J969" s="252" t="n"/>
      <c r="K969" s="252" t="n"/>
      <c r="L969" s="298" t="n"/>
      <c r="M969" s="254">
        <f>IF($B969="","",--TEXT($B969,"yyyymm"))</f>
        <v/>
      </c>
      <c r="N969" s="0" t="n"/>
      <c r="O969" s="0" t="n"/>
      <c r="P969" s="0" t="n"/>
      <c r="Q969" s="0" t="n"/>
      <c r="R969" s="0" t="n"/>
      <c r="S969" s="0" t="n"/>
      <c r="T969" s="0" t="n"/>
      <c r="U969" s="0" t="n"/>
      <c r="V969" s="0" t="n"/>
      <c r="W969" s="0" t="n"/>
      <c r="X969" s="42" t="n"/>
      <c r="Y969" s="42" t="n"/>
      <c r="Z969" s="42" t="n"/>
    </row>
    <row r="970" ht="23" customFormat="1" customHeight="1" s="204">
      <c r="A970" s="255">
        <f>IF(B970="","",COUNTA($B$5:B970))</f>
        <v/>
      </c>
      <c r="B970" s="294" t="n"/>
      <c r="C970" s="247" t="n"/>
      <c r="D970" s="248" t="n"/>
      <c r="E970" s="295" t="n"/>
      <c r="F970" s="296" t="n"/>
      <c r="G970" s="296" t="n"/>
      <c r="H970" s="297">
        <f>IFERROR(VLOOKUP($C970,$C$5:$H$18,6,0)+SUMIF($C$19:$C970,$C970,$F$19:$F970)-SUMIF($C$19:$C970,$C970,$G$19:$G970),"")</f>
        <v/>
      </c>
      <c r="I970" s="296" t="n"/>
      <c r="J970" s="252" t="n"/>
      <c r="K970" s="252" t="n"/>
      <c r="L970" s="298" t="n"/>
      <c r="M970" s="254">
        <f>IF($B970="","",--TEXT($B970,"yyyymm"))</f>
        <v/>
      </c>
      <c r="N970" s="0" t="n"/>
      <c r="O970" s="0" t="n"/>
      <c r="P970" s="0" t="n"/>
      <c r="Q970" s="0" t="n"/>
      <c r="R970" s="0" t="n"/>
      <c r="S970" s="0" t="n"/>
      <c r="T970" s="0" t="n"/>
      <c r="U970" s="0" t="n"/>
      <c r="V970" s="0" t="n"/>
      <c r="W970" s="0" t="n"/>
      <c r="X970" s="42" t="n"/>
      <c r="Y970" s="42" t="n"/>
      <c r="Z970" s="42" t="n"/>
    </row>
    <row r="971" ht="23" customFormat="1" customHeight="1" s="204">
      <c r="A971" s="255">
        <f>IF(B971="","",COUNTA($B$5:B971))</f>
        <v/>
      </c>
      <c r="B971" s="294" t="n"/>
      <c r="C971" s="247" t="n"/>
      <c r="D971" s="248" t="n"/>
      <c r="E971" s="295" t="n"/>
      <c r="F971" s="296" t="n"/>
      <c r="G971" s="296" t="n"/>
      <c r="H971" s="297">
        <f>IFERROR(VLOOKUP($C971,$C$5:$H$18,6,0)+SUMIF($C$19:$C971,$C971,$F$19:$F971)-SUMIF($C$19:$C971,$C971,$G$19:$G971),"")</f>
        <v/>
      </c>
      <c r="I971" s="296" t="n"/>
      <c r="J971" s="252" t="n"/>
      <c r="K971" s="252" t="n"/>
      <c r="L971" s="298" t="n"/>
      <c r="M971" s="254">
        <f>IF($B971="","",--TEXT($B971,"yyyymm"))</f>
        <v/>
      </c>
      <c r="N971" s="0" t="n"/>
      <c r="O971" s="0" t="n"/>
      <c r="P971" s="0" t="n"/>
      <c r="Q971" s="0" t="n"/>
      <c r="R971" s="0" t="n"/>
      <c r="S971" s="0" t="n"/>
      <c r="T971" s="0" t="n"/>
      <c r="U971" s="0" t="n"/>
      <c r="V971" s="0" t="n"/>
      <c r="W971" s="0" t="n"/>
      <c r="X971" s="42" t="n"/>
      <c r="Y971" s="42" t="n"/>
      <c r="Z971" s="42" t="n"/>
    </row>
    <row r="972" ht="23" customFormat="1" customHeight="1" s="204">
      <c r="A972" s="255">
        <f>IF(B972="","",COUNTA($B$5:B972))</f>
        <v/>
      </c>
      <c r="B972" s="294" t="n"/>
      <c r="C972" s="247" t="n"/>
      <c r="D972" s="248" t="n"/>
      <c r="E972" s="295" t="n"/>
      <c r="F972" s="296" t="n"/>
      <c r="G972" s="296" t="n"/>
      <c r="H972" s="297">
        <f>IFERROR(VLOOKUP($C972,$C$5:$H$18,6,0)+SUMIF($C$19:$C972,$C972,$F$19:$F972)-SUMIF($C$19:$C972,$C972,$G$19:$G972),"")</f>
        <v/>
      </c>
      <c r="I972" s="296" t="n"/>
      <c r="J972" s="252" t="n"/>
      <c r="K972" s="252" t="n"/>
      <c r="L972" s="298" t="n"/>
      <c r="M972" s="254">
        <f>IF($B972="","",--TEXT($B972,"yyyymm"))</f>
        <v/>
      </c>
      <c r="N972" s="0" t="n"/>
      <c r="O972" s="0" t="n"/>
      <c r="P972" s="0" t="n"/>
      <c r="Q972" s="0" t="n"/>
      <c r="R972" s="0" t="n"/>
      <c r="S972" s="0" t="n"/>
      <c r="T972" s="0" t="n"/>
      <c r="U972" s="0" t="n"/>
      <c r="V972" s="0" t="n"/>
      <c r="W972" s="0" t="n"/>
      <c r="X972" s="42" t="n"/>
      <c r="Y972" s="42" t="n"/>
      <c r="Z972" s="42" t="n"/>
    </row>
    <row r="973" ht="23" customFormat="1" customHeight="1" s="204">
      <c r="A973" s="255">
        <f>IF(B973="","",COUNTA($B$5:B973))</f>
        <v/>
      </c>
      <c r="B973" s="294" t="n"/>
      <c r="C973" s="247" t="n"/>
      <c r="D973" s="248" t="n"/>
      <c r="E973" s="295" t="n"/>
      <c r="F973" s="296" t="n"/>
      <c r="G973" s="296" t="n"/>
      <c r="H973" s="297">
        <f>IFERROR(VLOOKUP($C973,$C$5:$H$18,6,0)+SUMIF($C$19:$C973,$C973,$F$19:$F973)-SUMIF($C$19:$C973,$C973,$G$19:$G973),"")</f>
        <v/>
      </c>
      <c r="I973" s="296" t="n"/>
      <c r="J973" s="252" t="n"/>
      <c r="K973" s="252" t="n"/>
      <c r="L973" s="298" t="n"/>
      <c r="M973" s="254">
        <f>IF($B973="","",--TEXT($B973,"yyyymm"))</f>
        <v/>
      </c>
      <c r="N973" s="0" t="n"/>
      <c r="O973" s="0" t="n"/>
      <c r="P973" s="0" t="n"/>
      <c r="Q973" s="0" t="n"/>
      <c r="R973" s="0" t="n"/>
      <c r="S973" s="0" t="n"/>
      <c r="T973" s="0" t="n"/>
      <c r="U973" s="0" t="n"/>
      <c r="V973" s="0" t="n"/>
      <c r="W973" s="0" t="n"/>
      <c r="X973" s="42" t="n"/>
      <c r="Y973" s="42" t="n"/>
      <c r="Z973" s="42" t="n"/>
    </row>
    <row r="974" ht="23" customFormat="1" customHeight="1" s="204">
      <c r="A974" s="255">
        <f>IF(B974="","",COUNTA($B$5:B974))</f>
        <v/>
      </c>
      <c r="B974" s="294" t="n"/>
      <c r="C974" s="247" t="n"/>
      <c r="D974" s="248" t="n"/>
      <c r="E974" s="295" t="n"/>
      <c r="F974" s="296" t="n"/>
      <c r="G974" s="296" t="n"/>
      <c r="H974" s="297">
        <f>IFERROR(VLOOKUP($C974,$C$5:$H$18,6,0)+SUMIF($C$19:$C974,$C974,$F$19:$F974)-SUMIF($C$19:$C974,$C974,$G$19:$G974),"")</f>
        <v/>
      </c>
      <c r="I974" s="296" t="n"/>
      <c r="J974" s="252" t="n"/>
      <c r="K974" s="252" t="n"/>
      <c r="L974" s="298" t="n"/>
      <c r="M974" s="254">
        <f>IF($B974="","",--TEXT($B974,"yyyymm"))</f>
        <v/>
      </c>
      <c r="N974" s="0" t="n"/>
      <c r="O974" s="0" t="n"/>
      <c r="P974" s="0" t="n"/>
      <c r="Q974" s="0" t="n"/>
      <c r="R974" s="0" t="n"/>
      <c r="S974" s="0" t="n"/>
      <c r="T974" s="0" t="n"/>
      <c r="U974" s="0" t="n"/>
      <c r="V974" s="0" t="n"/>
      <c r="W974" s="0" t="n"/>
      <c r="X974" s="42" t="n"/>
      <c r="Y974" s="42" t="n"/>
      <c r="Z974" s="42" t="n"/>
    </row>
    <row r="975" ht="23" customFormat="1" customHeight="1" s="204">
      <c r="A975" s="255">
        <f>IF(B975="","",COUNTA($B$5:B975))</f>
        <v/>
      </c>
      <c r="B975" s="294" t="n"/>
      <c r="C975" s="247" t="n"/>
      <c r="D975" s="248" t="n"/>
      <c r="E975" s="295" t="n"/>
      <c r="F975" s="296" t="n"/>
      <c r="G975" s="296" t="n"/>
      <c r="H975" s="297">
        <f>IFERROR(VLOOKUP($C975,$C$5:$H$18,6,0)+SUMIF($C$19:$C975,$C975,$F$19:$F975)-SUMIF($C$19:$C975,$C975,$G$19:$G975),"")</f>
        <v/>
      </c>
      <c r="I975" s="296" t="n"/>
      <c r="J975" s="252" t="n"/>
      <c r="K975" s="252" t="n"/>
      <c r="L975" s="298" t="n"/>
      <c r="M975" s="254">
        <f>IF($B975="","",--TEXT($B975,"yyyymm"))</f>
        <v/>
      </c>
      <c r="N975" s="0" t="n"/>
      <c r="O975" s="0" t="n"/>
      <c r="P975" s="0" t="n"/>
      <c r="Q975" s="0" t="n"/>
      <c r="R975" s="0" t="n"/>
      <c r="S975" s="0" t="n"/>
      <c r="T975" s="0" t="n"/>
      <c r="U975" s="0" t="n"/>
      <c r="V975" s="0" t="n"/>
      <c r="W975" s="0" t="n"/>
      <c r="X975" s="42" t="n"/>
      <c r="Y975" s="42" t="n"/>
      <c r="Z975" s="42" t="n"/>
    </row>
    <row r="976" ht="23" customFormat="1" customHeight="1" s="204">
      <c r="A976" s="255">
        <f>IF(B976="","",COUNTA($B$5:B976))</f>
        <v/>
      </c>
      <c r="B976" s="294" t="n"/>
      <c r="C976" s="247" t="n"/>
      <c r="D976" s="248" t="n"/>
      <c r="E976" s="295" t="n"/>
      <c r="F976" s="296" t="n"/>
      <c r="G976" s="296" t="n"/>
      <c r="H976" s="297">
        <f>IFERROR(VLOOKUP($C976,$C$5:$H$18,6,0)+SUMIF($C$19:$C976,$C976,$F$19:$F976)-SUMIF($C$19:$C976,$C976,$G$19:$G976),"")</f>
        <v/>
      </c>
      <c r="I976" s="296" t="n"/>
      <c r="J976" s="252" t="n"/>
      <c r="K976" s="252" t="n"/>
      <c r="L976" s="298" t="n"/>
      <c r="M976" s="254">
        <f>IF($B976="","",--TEXT($B976,"yyyymm"))</f>
        <v/>
      </c>
      <c r="N976" s="0" t="n"/>
      <c r="O976" s="0" t="n"/>
      <c r="P976" s="0" t="n"/>
      <c r="Q976" s="0" t="n"/>
      <c r="R976" s="0" t="n"/>
      <c r="S976" s="0" t="n"/>
      <c r="T976" s="0" t="n"/>
      <c r="U976" s="0" t="n"/>
      <c r="V976" s="0" t="n"/>
      <c r="W976" s="0" t="n"/>
      <c r="X976" s="42" t="n"/>
      <c r="Y976" s="42" t="n"/>
      <c r="Z976" s="42" t="n"/>
    </row>
    <row r="977" ht="23" customFormat="1" customHeight="1" s="204">
      <c r="A977" s="255">
        <f>IF(B977="","",COUNTA($B$5:B977))</f>
        <v/>
      </c>
      <c r="B977" s="294" t="n"/>
      <c r="C977" s="247" t="n"/>
      <c r="D977" s="248" t="n"/>
      <c r="E977" s="295" t="n"/>
      <c r="F977" s="296" t="n"/>
      <c r="G977" s="296" t="n"/>
      <c r="H977" s="297">
        <f>IFERROR(VLOOKUP($C977,$C$5:$H$18,6,0)+SUMIF($C$19:$C977,$C977,$F$19:$F977)-SUMIF($C$19:$C977,$C977,$G$19:$G977),"")</f>
        <v/>
      </c>
      <c r="I977" s="296" t="n"/>
      <c r="J977" s="252" t="n"/>
      <c r="K977" s="252" t="n"/>
      <c r="L977" s="298" t="n"/>
      <c r="M977" s="254">
        <f>IF($B977="","",--TEXT($B977,"yyyymm"))</f>
        <v/>
      </c>
      <c r="N977" s="0" t="n"/>
      <c r="O977" s="0" t="n"/>
      <c r="P977" s="0" t="n"/>
      <c r="Q977" s="0" t="n"/>
      <c r="R977" s="0" t="n"/>
      <c r="S977" s="0" t="n"/>
      <c r="T977" s="0" t="n"/>
      <c r="U977" s="0" t="n"/>
      <c r="V977" s="0" t="n"/>
      <c r="W977" s="0" t="n"/>
      <c r="X977" s="42" t="n"/>
      <c r="Y977" s="42" t="n"/>
      <c r="Z977" s="42" t="n"/>
    </row>
    <row r="978" ht="23" customFormat="1" customHeight="1" s="204">
      <c r="A978" s="255">
        <f>IF(B978="","",COUNTA($B$5:B978))</f>
        <v/>
      </c>
      <c r="B978" s="294" t="n"/>
      <c r="C978" s="247" t="n"/>
      <c r="D978" s="248" t="n"/>
      <c r="E978" s="295" t="n"/>
      <c r="F978" s="296" t="n"/>
      <c r="G978" s="296" t="n"/>
      <c r="H978" s="297">
        <f>IFERROR(VLOOKUP($C978,$C$5:$H$18,6,0)+SUMIF($C$19:$C978,$C978,$F$19:$F978)-SUMIF($C$19:$C978,$C978,$G$19:$G978),"")</f>
        <v/>
      </c>
      <c r="I978" s="296" t="n"/>
      <c r="J978" s="252" t="n"/>
      <c r="K978" s="252" t="n"/>
      <c r="L978" s="298" t="n"/>
      <c r="M978" s="254">
        <f>IF($B978="","",--TEXT($B978,"yyyymm"))</f>
        <v/>
      </c>
      <c r="N978" s="0" t="n"/>
      <c r="O978" s="0" t="n"/>
      <c r="P978" s="0" t="n"/>
      <c r="Q978" s="0" t="n"/>
      <c r="R978" s="0" t="n"/>
      <c r="S978" s="0" t="n"/>
      <c r="T978" s="0" t="n"/>
      <c r="U978" s="0" t="n"/>
      <c r="V978" s="0" t="n"/>
      <c r="W978" s="0" t="n"/>
      <c r="X978" s="42" t="n"/>
      <c r="Y978" s="42" t="n"/>
      <c r="Z978" s="42" t="n"/>
    </row>
    <row r="979" ht="23" customFormat="1" customHeight="1" s="204">
      <c r="A979" s="255">
        <f>IF(B979="","",COUNTA($B$5:B979))</f>
        <v/>
      </c>
      <c r="B979" s="294" t="n"/>
      <c r="C979" s="247" t="n"/>
      <c r="D979" s="248" t="n"/>
      <c r="E979" s="295" t="n"/>
      <c r="F979" s="296" t="n"/>
      <c r="G979" s="296" t="n"/>
      <c r="H979" s="297">
        <f>IFERROR(VLOOKUP($C979,$C$5:$H$18,6,0)+SUMIF($C$19:$C979,$C979,$F$19:$F979)-SUMIF($C$19:$C979,$C979,$G$19:$G979),"")</f>
        <v/>
      </c>
      <c r="I979" s="296" t="n"/>
      <c r="J979" s="252" t="n"/>
      <c r="K979" s="252" t="n"/>
      <c r="L979" s="298" t="n"/>
      <c r="M979" s="254">
        <f>IF($B979="","",--TEXT($B979,"yyyymm"))</f>
        <v/>
      </c>
      <c r="N979" s="0" t="n"/>
      <c r="O979" s="0" t="n"/>
      <c r="P979" s="0" t="n"/>
      <c r="Q979" s="0" t="n"/>
      <c r="R979" s="0" t="n"/>
      <c r="S979" s="0" t="n"/>
      <c r="T979" s="0" t="n"/>
      <c r="U979" s="0" t="n"/>
      <c r="V979" s="0" t="n"/>
      <c r="W979" s="0" t="n"/>
      <c r="X979" s="42" t="n"/>
      <c r="Y979" s="42" t="n"/>
      <c r="Z979" s="42" t="n"/>
    </row>
    <row r="980" ht="23" customFormat="1" customHeight="1" s="204">
      <c r="A980" s="255">
        <f>IF(B980="","",COUNTA($B$5:B980))</f>
        <v/>
      </c>
      <c r="B980" s="294" t="n"/>
      <c r="C980" s="247" t="n"/>
      <c r="D980" s="248" t="n"/>
      <c r="E980" s="295" t="n"/>
      <c r="F980" s="296" t="n"/>
      <c r="G980" s="296" t="n"/>
      <c r="H980" s="297">
        <f>IFERROR(VLOOKUP($C980,$C$5:$H$18,6,0)+SUMIF($C$19:$C980,$C980,$F$19:$F980)-SUMIF($C$19:$C980,$C980,$G$19:$G980),"")</f>
        <v/>
      </c>
      <c r="I980" s="296" t="n"/>
      <c r="J980" s="252" t="n"/>
      <c r="K980" s="252" t="n"/>
      <c r="L980" s="298" t="n"/>
      <c r="M980" s="254">
        <f>IF($B980="","",--TEXT($B980,"yyyymm"))</f>
        <v/>
      </c>
      <c r="N980" s="0" t="n"/>
      <c r="O980" s="0" t="n"/>
      <c r="P980" s="0" t="n"/>
      <c r="Q980" s="0" t="n"/>
      <c r="R980" s="0" t="n"/>
      <c r="S980" s="0" t="n"/>
      <c r="T980" s="0" t="n"/>
      <c r="U980" s="0" t="n"/>
      <c r="V980" s="0" t="n"/>
      <c r="W980" s="0" t="n"/>
      <c r="X980" s="42" t="n"/>
      <c r="Y980" s="42" t="n"/>
      <c r="Z980" s="42" t="n"/>
    </row>
    <row r="981" ht="23" customFormat="1" customHeight="1" s="204">
      <c r="A981" s="255">
        <f>IF(B981="","",COUNTA($B$5:B981))</f>
        <v/>
      </c>
      <c r="B981" s="294" t="n"/>
      <c r="C981" s="247" t="n"/>
      <c r="D981" s="248" t="n"/>
      <c r="E981" s="295" t="n"/>
      <c r="F981" s="296" t="n"/>
      <c r="G981" s="296" t="n"/>
      <c r="H981" s="297">
        <f>IFERROR(VLOOKUP($C981,$C$5:$H$18,6,0)+SUMIF($C$19:$C981,$C981,$F$19:$F981)-SUMIF($C$19:$C981,$C981,$G$19:$G981),"")</f>
        <v/>
      </c>
      <c r="I981" s="296" t="n"/>
      <c r="J981" s="252" t="n"/>
      <c r="K981" s="252" t="n"/>
      <c r="L981" s="298" t="n"/>
      <c r="M981" s="254">
        <f>IF($B981="","",--TEXT($B981,"yyyymm"))</f>
        <v/>
      </c>
      <c r="N981" s="0" t="n"/>
      <c r="O981" s="0" t="n"/>
      <c r="P981" s="0" t="n"/>
      <c r="Q981" s="0" t="n"/>
      <c r="R981" s="0" t="n"/>
      <c r="S981" s="0" t="n"/>
      <c r="T981" s="0" t="n"/>
      <c r="U981" s="0" t="n"/>
      <c r="V981" s="0" t="n"/>
      <c r="W981" s="0" t="n"/>
      <c r="X981" s="42" t="n"/>
      <c r="Y981" s="42" t="n"/>
      <c r="Z981" s="42" t="n"/>
    </row>
    <row r="982" ht="23" customFormat="1" customHeight="1" s="204">
      <c r="A982" s="255">
        <f>IF(B982="","",COUNTA($B$5:B982))</f>
        <v/>
      </c>
      <c r="B982" s="294" t="n"/>
      <c r="C982" s="247" t="n"/>
      <c r="D982" s="248" t="n"/>
      <c r="E982" s="295" t="n"/>
      <c r="F982" s="296" t="n"/>
      <c r="G982" s="296" t="n"/>
      <c r="H982" s="297">
        <f>IFERROR(VLOOKUP($C982,$C$5:$H$18,6,0)+SUMIF($C$19:$C982,$C982,$F$19:$F982)-SUMIF($C$19:$C982,$C982,$G$19:$G982),"")</f>
        <v/>
      </c>
      <c r="I982" s="296" t="n"/>
      <c r="J982" s="252" t="n"/>
      <c r="K982" s="252" t="n"/>
      <c r="L982" s="298" t="n"/>
      <c r="M982" s="254">
        <f>IF($B982="","",--TEXT($B982,"yyyymm"))</f>
        <v/>
      </c>
      <c r="N982" s="0" t="n"/>
      <c r="O982" s="0" t="n"/>
      <c r="P982" s="0" t="n"/>
      <c r="Q982" s="0" t="n"/>
      <c r="R982" s="0" t="n"/>
      <c r="S982" s="0" t="n"/>
      <c r="T982" s="0" t="n"/>
      <c r="U982" s="0" t="n"/>
      <c r="V982" s="0" t="n"/>
      <c r="W982" s="0" t="n"/>
      <c r="X982" s="42" t="n"/>
      <c r="Y982" s="42" t="n"/>
      <c r="Z982" s="42" t="n"/>
    </row>
    <row r="983" ht="23" customFormat="1" customHeight="1" s="204">
      <c r="A983" s="255">
        <f>IF(B983="","",COUNTA($B$5:B983))</f>
        <v/>
      </c>
      <c r="B983" s="294" t="n"/>
      <c r="C983" s="247" t="n"/>
      <c r="D983" s="248" t="n"/>
      <c r="E983" s="295" t="n"/>
      <c r="F983" s="296" t="n"/>
      <c r="G983" s="296" t="n"/>
      <c r="H983" s="297">
        <f>IFERROR(VLOOKUP($C983,$C$5:$H$18,6,0)+SUMIF($C$19:$C983,$C983,$F$19:$F983)-SUMIF($C$19:$C983,$C983,$G$19:$G983),"")</f>
        <v/>
      </c>
      <c r="I983" s="296" t="n"/>
      <c r="J983" s="252" t="n"/>
      <c r="K983" s="252" t="n"/>
      <c r="L983" s="298" t="n"/>
      <c r="M983" s="254">
        <f>IF($B983="","",--TEXT($B983,"yyyymm"))</f>
        <v/>
      </c>
      <c r="N983" s="0" t="n"/>
      <c r="O983" s="0" t="n"/>
      <c r="P983" s="0" t="n"/>
      <c r="Q983" s="0" t="n"/>
      <c r="R983" s="0" t="n"/>
      <c r="S983" s="0" t="n"/>
      <c r="T983" s="0" t="n"/>
      <c r="U983" s="0" t="n"/>
      <c r="V983" s="0" t="n"/>
      <c r="W983" s="0" t="n"/>
      <c r="X983" s="42" t="n"/>
      <c r="Y983" s="42" t="n"/>
      <c r="Z983" s="42" t="n"/>
    </row>
    <row r="984" ht="23" customFormat="1" customHeight="1" s="204">
      <c r="A984" s="255">
        <f>IF(B984="","",COUNTA($B$5:B984))</f>
        <v/>
      </c>
      <c r="B984" s="294" t="n"/>
      <c r="C984" s="247" t="n"/>
      <c r="D984" s="248" t="n"/>
      <c r="E984" s="295" t="n"/>
      <c r="F984" s="296" t="n"/>
      <c r="G984" s="296" t="n"/>
      <c r="H984" s="297">
        <f>IFERROR(VLOOKUP($C984,$C$5:$H$18,6,0)+SUMIF($C$19:$C984,$C984,$F$19:$F984)-SUMIF($C$19:$C984,$C984,$G$19:$G984),"")</f>
        <v/>
      </c>
      <c r="I984" s="296" t="n"/>
      <c r="J984" s="252" t="n"/>
      <c r="K984" s="252" t="n"/>
      <c r="L984" s="298" t="n"/>
      <c r="M984" s="254">
        <f>IF($B984="","",--TEXT($B984,"yyyymm"))</f>
        <v/>
      </c>
      <c r="N984" s="0" t="n"/>
      <c r="O984" s="0" t="n"/>
      <c r="P984" s="0" t="n"/>
      <c r="Q984" s="0" t="n"/>
      <c r="R984" s="0" t="n"/>
      <c r="S984" s="0" t="n"/>
      <c r="T984" s="0" t="n"/>
      <c r="U984" s="0" t="n"/>
      <c r="V984" s="0" t="n"/>
      <c r="W984" s="0" t="n"/>
      <c r="X984" s="42" t="n"/>
      <c r="Y984" s="42" t="n"/>
      <c r="Z984" s="42" t="n"/>
    </row>
    <row r="985" ht="23" customFormat="1" customHeight="1" s="204">
      <c r="A985" s="255">
        <f>IF(B985="","",COUNTA($B$5:B985))</f>
        <v/>
      </c>
      <c r="B985" s="294" t="n"/>
      <c r="C985" s="247" t="n"/>
      <c r="D985" s="248" t="n"/>
      <c r="E985" s="295" t="n"/>
      <c r="F985" s="296" t="n"/>
      <c r="G985" s="296" t="n"/>
      <c r="H985" s="297">
        <f>IFERROR(VLOOKUP($C985,$C$5:$H$18,6,0)+SUMIF($C$19:$C985,$C985,$F$19:$F985)-SUMIF($C$19:$C985,$C985,$G$19:$G985),"")</f>
        <v/>
      </c>
      <c r="I985" s="296" t="n"/>
      <c r="J985" s="252" t="n"/>
      <c r="K985" s="252" t="n"/>
      <c r="L985" s="298" t="n"/>
      <c r="M985" s="254">
        <f>IF($B985="","",--TEXT($B985,"yyyymm"))</f>
        <v/>
      </c>
      <c r="N985" s="0" t="n"/>
      <c r="O985" s="0" t="n"/>
      <c r="P985" s="0" t="n"/>
      <c r="Q985" s="0" t="n"/>
      <c r="R985" s="0" t="n"/>
      <c r="S985" s="0" t="n"/>
      <c r="T985" s="0" t="n"/>
      <c r="U985" s="0" t="n"/>
      <c r="V985" s="0" t="n"/>
      <c r="W985" s="0" t="n"/>
      <c r="X985" s="42" t="n"/>
      <c r="Y985" s="42" t="n"/>
      <c r="Z985" s="42" t="n"/>
    </row>
    <row r="986" ht="23" customFormat="1" customHeight="1" s="204">
      <c r="A986" s="255">
        <f>IF(B986="","",COUNTA($B$5:B986))</f>
        <v/>
      </c>
      <c r="B986" s="294" t="n"/>
      <c r="C986" s="247" t="n"/>
      <c r="D986" s="248" t="n"/>
      <c r="E986" s="295" t="n"/>
      <c r="F986" s="296" t="n"/>
      <c r="G986" s="296" t="n"/>
      <c r="H986" s="297">
        <f>IFERROR(VLOOKUP($C986,$C$5:$H$18,6,0)+SUMIF($C$19:$C986,$C986,$F$19:$F986)-SUMIF($C$19:$C986,$C986,$G$19:$G986),"")</f>
        <v/>
      </c>
      <c r="I986" s="296" t="n"/>
      <c r="J986" s="252" t="n"/>
      <c r="K986" s="252" t="n"/>
      <c r="L986" s="298" t="n"/>
      <c r="M986" s="254">
        <f>IF($B986="","",--TEXT($B986,"yyyymm"))</f>
        <v/>
      </c>
      <c r="N986" s="0" t="n"/>
      <c r="O986" s="0" t="n"/>
      <c r="P986" s="0" t="n"/>
      <c r="Q986" s="0" t="n"/>
      <c r="R986" s="0" t="n"/>
      <c r="S986" s="0" t="n"/>
      <c r="T986" s="0" t="n"/>
      <c r="U986" s="0" t="n"/>
      <c r="V986" s="0" t="n"/>
      <c r="W986" s="0" t="n"/>
      <c r="X986" s="42" t="n"/>
      <c r="Y986" s="42" t="n"/>
      <c r="Z986" s="42" t="n"/>
    </row>
    <row r="987" ht="23" customFormat="1" customHeight="1" s="204">
      <c r="A987" s="255">
        <f>IF(B987="","",COUNTA($B$5:B987))</f>
        <v/>
      </c>
      <c r="B987" s="294" t="n"/>
      <c r="C987" s="247" t="n"/>
      <c r="D987" s="248" t="n"/>
      <c r="E987" s="295" t="n"/>
      <c r="F987" s="296" t="n"/>
      <c r="G987" s="296" t="n"/>
      <c r="H987" s="297">
        <f>IFERROR(VLOOKUP($C987,$C$5:$H$18,6,0)+SUMIF($C$19:$C987,$C987,$F$19:$F987)-SUMIF($C$19:$C987,$C987,$G$19:$G987),"")</f>
        <v/>
      </c>
      <c r="I987" s="296" t="n"/>
      <c r="J987" s="252" t="n"/>
      <c r="K987" s="252" t="n"/>
      <c r="L987" s="298" t="n"/>
      <c r="M987" s="254">
        <f>IF($B987="","",--TEXT($B987,"yyyymm"))</f>
        <v/>
      </c>
      <c r="N987" s="0" t="n"/>
      <c r="O987" s="0" t="n"/>
      <c r="P987" s="0" t="n"/>
      <c r="Q987" s="0" t="n"/>
      <c r="R987" s="0" t="n"/>
      <c r="S987" s="0" t="n"/>
      <c r="T987" s="0" t="n"/>
      <c r="U987" s="0" t="n"/>
      <c r="V987" s="0" t="n"/>
      <c r="W987" s="0" t="n"/>
      <c r="X987" s="42" t="n"/>
      <c r="Y987" s="42" t="n"/>
      <c r="Z987" s="42" t="n"/>
    </row>
    <row r="988" ht="23" customFormat="1" customHeight="1" s="204">
      <c r="A988" s="255">
        <f>IF(B988="","",COUNTA($B$5:B988))</f>
        <v/>
      </c>
      <c r="B988" s="294" t="n"/>
      <c r="C988" s="247" t="n"/>
      <c r="D988" s="248" t="n"/>
      <c r="E988" s="295" t="n"/>
      <c r="F988" s="296" t="n"/>
      <c r="G988" s="296" t="n"/>
      <c r="H988" s="297">
        <f>IFERROR(VLOOKUP($C988,$C$5:$H$18,6,0)+SUMIF($C$19:$C988,$C988,$F$19:$F988)-SUMIF($C$19:$C988,$C988,$G$19:$G988),"")</f>
        <v/>
      </c>
      <c r="I988" s="296" t="n"/>
      <c r="J988" s="252" t="n"/>
      <c r="K988" s="252" t="n"/>
      <c r="L988" s="298" t="n"/>
      <c r="M988" s="254">
        <f>IF($B988="","",--TEXT($B988,"yyyymm"))</f>
        <v/>
      </c>
      <c r="N988" s="0" t="n"/>
      <c r="O988" s="0" t="n"/>
      <c r="P988" s="0" t="n"/>
      <c r="Q988" s="0" t="n"/>
      <c r="R988" s="0" t="n"/>
      <c r="S988" s="0" t="n"/>
      <c r="T988" s="0" t="n"/>
      <c r="U988" s="0" t="n"/>
      <c r="V988" s="0" t="n"/>
      <c r="W988" s="0" t="n"/>
      <c r="X988" s="42" t="n"/>
      <c r="Y988" s="42" t="n"/>
      <c r="Z988" s="42" t="n"/>
    </row>
    <row r="989" ht="23" customFormat="1" customHeight="1" s="204">
      <c r="A989" s="255">
        <f>IF(B989="","",COUNTA($B$5:B989))</f>
        <v/>
      </c>
      <c r="B989" s="294" t="n"/>
      <c r="C989" s="247" t="n"/>
      <c r="D989" s="248" t="n"/>
      <c r="E989" s="295" t="n"/>
      <c r="F989" s="296" t="n"/>
      <c r="G989" s="296" t="n"/>
      <c r="H989" s="297">
        <f>IFERROR(VLOOKUP($C989,$C$5:$H$18,6,0)+SUMIF($C$19:$C989,$C989,$F$19:$F989)-SUMIF($C$19:$C989,$C989,$G$19:$G989),"")</f>
        <v/>
      </c>
      <c r="I989" s="296" t="n"/>
      <c r="J989" s="252" t="n"/>
      <c r="K989" s="252" t="n"/>
      <c r="L989" s="298" t="n"/>
      <c r="M989" s="254">
        <f>IF($B989="","",--TEXT($B989,"yyyymm"))</f>
        <v/>
      </c>
      <c r="N989" s="0" t="n"/>
      <c r="O989" s="0" t="n"/>
      <c r="P989" s="0" t="n"/>
      <c r="Q989" s="0" t="n"/>
      <c r="R989" s="0" t="n"/>
      <c r="S989" s="0" t="n"/>
      <c r="T989" s="0" t="n"/>
      <c r="U989" s="0" t="n"/>
      <c r="V989" s="0" t="n"/>
      <c r="W989" s="0" t="n"/>
      <c r="X989" s="42" t="n"/>
      <c r="Y989" s="42" t="n"/>
      <c r="Z989" s="42" t="n"/>
    </row>
    <row r="990" ht="23" customFormat="1" customHeight="1" s="204">
      <c r="A990" s="255">
        <f>IF(B990="","",COUNTA($B$5:B990))</f>
        <v/>
      </c>
      <c r="B990" s="294" t="n"/>
      <c r="C990" s="247" t="n"/>
      <c r="D990" s="248" t="n"/>
      <c r="E990" s="295" t="n"/>
      <c r="F990" s="296" t="n"/>
      <c r="G990" s="296" t="n"/>
      <c r="H990" s="297">
        <f>IFERROR(VLOOKUP($C990,$C$5:$H$18,6,0)+SUMIF($C$19:$C990,$C990,$F$19:$F990)-SUMIF($C$19:$C990,$C990,$G$19:$G990),"")</f>
        <v/>
      </c>
      <c r="I990" s="296" t="n"/>
      <c r="J990" s="252" t="n"/>
      <c r="K990" s="252" t="n"/>
      <c r="L990" s="298" t="n"/>
      <c r="M990" s="254">
        <f>IF($B990="","",--TEXT($B990,"yyyymm"))</f>
        <v/>
      </c>
      <c r="N990" s="0" t="n"/>
      <c r="O990" s="0" t="n"/>
      <c r="P990" s="0" t="n"/>
      <c r="Q990" s="0" t="n"/>
      <c r="R990" s="0" t="n"/>
      <c r="S990" s="0" t="n"/>
      <c r="T990" s="0" t="n"/>
      <c r="U990" s="0" t="n"/>
      <c r="V990" s="0" t="n"/>
      <c r="W990" s="0" t="n"/>
      <c r="X990" s="42" t="n"/>
      <c r="Y990" s="42" t="n"/>
      <c r="Z990" s="42" t="n"/>
    </row>
    <row r="991" ht="23" customFormat="1" customHeight="1" s="204">
      <c r="A991" s="255">
        <f>IF(B991="","",COUNTA($B$5:B991))</f>
        <v/>
      </c>
      <c r="B991" s="294" t="n"/>
      <c r="C991" s="247" t="n"/>
      <c r="D991" s="248" t="n"/>
      <c r="E991" s="295" t="n"/>
      <c r="F991" s="296" t="n"/>
      <c r="G991" s="296" t="n"/>
      <c r="H991" s="297">
        <f>IFERROR(VLOOKUP($C991,$C$5:$H$18,6,0)+SUMIF($C$19:$C991,$C991,$F$19:$F991)-SUMIF($C$19:$C991,$C991,$G$19:$G991),"")</f>
        <v/>
      </c>
      <c r="I991" s="296" t="n"/>
      <c r="J991" s="252" t="n"/>
      <c r="K991" s="252" t="n"/>
      <c r="L991" s="298" t="n"/>
      <c r="M991" s="254">
        <f>IF($B991="","",--TEXT($B991,"yyyymm"))</f>
        <v/>
      </c>
      <c r="N991" s="0" t="n"/>
      <c r="O991" s="0" t="n"/>
      <c r="P991" s="0" t="n"/>
      <c r="Q991" s="0" t="n"/>
      <c r="R991" s="0" t="n"/>
      <c r="S991" s="0" t="n"/>
      <c r="T991" s="0" t="n"/>
      <c r="U991" s="0" t="n"/>
      <c r="V991" s="0" t="n"/>
      <c r="W991" s="0" t="n"/>
      <c r="X991" s="42" t="n"/>
      <c r="Y991" s="42" t="n"/>
      <c r="Z991" s="42" t="n"/>
    </row>
    <row r="992" ht="23" customFormat="1" customHeight="1" s="204">
      <c r="A992" s="255">
        <f>IF(B992="","",COUNTA($B$5:B992))</f>
        <v/>
      </c>
      <c r="B992" s="294" t="n"/>
      <c r="C992" s="247" t="n"/>
      <c r="D992" s="248" t="n"/>
      <c r="E992" s="295" t="n"/>
      <c r="F992" s="296" t="n"/>
      <c r="G992" s="296" t="n"/>
      <c r="H992" s="297">
        <f>IFERROR(VLOOKUP($C992,$C$5:$H$18,6,0)+SUMIF($C$19:$C992,$C992,$F$19:$F992)-SUMIF($C$19:$C992,$C992,$G$19:$G992),"")</f>
        <v/>
      </c>
      <c r="I992" s="296" t="n"/>
      <c r="J992" s="252" t="n"/>
      <c r="K992" s="252" t="n"/>
      <c r="L992" s="298" t="n"/>
      <c r="M992" s="254">
        <f>IF($B992="","",--TEXT($B992,"yyyymm"))</f>
        <v/>
      </c>
      <c r="N992" s="0" t="n"/>
      <c r="O992" s="0" t="n"/>
      <c r="P992" s="0" t="n"/>
      <c r="Q992" s="0" t="n"/>
      <c r="R992" s="0" t="n"/>
      <c r="S992" s="0" t="n"/>
      <c r="T992" s="0" t="n"/>
      <c r="U992" s="0" t="n"/>
      <c r="V992" s="0" t="n"/>
      <c r="W992" s="0" t="n"/>
      <c r="X992" s="42" t="n"/>
      <c r="Y992" s="42" t="n"/>
      <c r="Z992" s="42" t="n"/>
    </row>
    <row r="993" ht="23" customFormat="1" customHeight="1" s="204">
      <c r="A993" s="255">
        <f>IF(B993="","",COUNTA($B$5:B993))</f>
        <v/>
      </c>
      <c r="B993" s="294" t="n"/>
      <c r="C993" s="247" t="n"/>
      <c r="D993" s="248" t="n"/>
      <c r="E993" s="295" t="n"/>
      <c r="F993" s="296" t="n"/>
      <c r="G993" s="296" t="n"/>
      <c r="H993" s="297">
        <f>IFERROR(VLOOKUP($C993,$C$5:$H$18,6,0)+SUMIF($C$19:$C993,$C993,$F$19:$F993)-SUMIF($C$19:$C993,$C993,$G$19:$G993),"")</f>
        <v/>
      </c>
      <c r="I993" s="296" t="n"/>
      <c r="J993" s="252" t="n"/>
      <c r="K993" s="252" t="n"/>
      <c r="L993" s="298" t="n"/>
      <c r="M993" s="254">
        <f>IF($B993="","",--TEXT($B993,"yyyymm"))</f>
        <v/>
      </c>
      <c r="N993" s="0" t="n"/>
      <c r="O993" s="0" t="n"/>
      <c r="P993" s="0" t="n"/>
      <c r="Q993" s="0" t="n"/>
      <c r="R993" s="0" t="n"/>
      <c r="S993" s="0" t="n"/>
      <c r="T993" s="0" t="n"/>
      <c r="U993" s="0" t="n"/>
      <c r="V993" s="0" t="n"/>
      <c r="W993" s="0" t="n"/>
      <c r="X993" s="42" t="n"/>
      <c r="Y993" s="42" t="n"/>
      <c r="Z993" s="42" t="n"/>
    </row>
    <row r="994" ht="23" customFormat="1" customHeight="1" s="204">
      <c r="A994" s="255">
        <f>IF(B994="","",COUNTA($B$5:B994))</f>
        <v/>
      </c>
      <c r="B994" s="294" t="n"/>
      <c r="C994" s="247" t="n"/>
      <c r="D994" s="248" t="n"/>
      <c r="E994" s="295" t="n"/>
      <c r="F994" s="296" t="n"/>
      <c r="G994" s="296" t="n"/>
      <c r="H994" s="297">
        <f>IFERROR(VLOOKUP($C994,$C$5:$H$18,6,0)+SUMIF($C$19:$C994,$C994,$F$19:$F994)-SUMIF($C$19:$C994,$C994,$G$19:$G994),"")</f>
        <v/>
      </c>
      <c r="I994" s="296" t="n"/>
      <c r="J994" s="252" t="n"/>
      <c r="K994" s="252" t="n"/>
      <c r="L994" s="298" t="n"/>
      <c r="M994" s="254">
        <f>IF($B994="","",--TEXT($B994,"yyyymm"))</f>
        <v/>
      </c>
      <c r="N994" s="0" t="n"/>
      <c r="O994" s="0" t="n"/>
      <c r="P994" s="0" t="n"/>
      <c r="Q994" s="0" t="n"/>
      <c r="R994" s="0" t="n"/>
      <c r="S994" s="0" t="n"/>
      <c r="T994" s="0" t="n"/>
      <c r="U994" s="0" t="n"/>
      <c r="V994" s="0" t="n"/>
      <c r="W994" s="0" t="n"/>
      <c r="X994" s="42" t="n"/>
      <c r="Y994" s="42" t="n"/>
      <c r="Z994" s="42" t="n"/>
    </row>
    <row r="995" ht="23" customFormat="1" customHeight="1" s="204">
      <c r="A995" s="255">
        <f>IF(B995="","",COUNTA($B$5:B995))</f>
        <v/>
      </c>
      <c r="B995" s="294" t="n"/>
      <c r="C995" s="247" t="n"/>
      <c r="D995" s="248" t="n"/>
      <c r="E995" s="295" t="n"/>
      <c r="F995" s="296" t="n"/>
      <c r="G995" s="296" t="n"/>
      <c r="H995" s="297">
        <f>IFERROR(VLOOKUP($C995,$C$5:$H$18,6,0)+SUMIF($C$19:$C995,$C995,$F$19:$F995)-SUMIF($C$19:$C995,$C995,$G$19:$G995),"")</f>
        <v/>
      </c>
      <c r="I995" s="296" t="n"/>
      <c r="J995" s="252" t="n"/>
      <c r="K995" s="252" t="n"/>
      <c r="L995" s="298" t="n"/>
      <c r="M995" s="254">
        <f>IF($B995="","",--TEXT($B995,"yyyymm"))</f>
        <v/>
      </c>
      <c r="N995" s="0" t="n"/>
      <c r="O995" s="0" t="n"/>
      <c r="P995" s="0" t="n"/>
      <c r="Q995" s="0" t="n"/>
      <c r="R995" s="0" t="n"/>
      <c r="S995" s="0" t="n"/>
      <c r="T995" s="0" t="n"/>
      <c r="U995" s="0" t="n"/>
      <c r="V995" s="0" t="n"/>
      <c r="W995" s="0" t="n"/>
      <c r="X995" s="42" t="n"/>
      <c r="Y995" s="42" t="n"/>
      <c r="Z995" s="42" t="n"/>
    </row>
    <row r="996" ht="23" customFormat="1" customHeight="1" s="204">
      <c r="A996" s="255">
        <f>IF(B996="","",COUNTA($B$5:B996))</f>
        <v/>
      </c>
      <c r="B996" s="294" t="n"/>
      <c r="C996" s="247" t="n"/>
      <c r="D996" s="248" t="n"/>
      <c r="E996" s="295" t="n"/>
      <c r="F996" s="296" t="n"/>
      <c r="G996" s="296" t="n"/>
      <c r="H996" s="297">
        <f>IFERROR(VLOOKUP($C996,$C$5:$H$18,6,0)+SUMIF($C$19:$C996,$C996,$F$19:$F996)-SUMIF($C$19:$C996,$C996,$G$19:$G996),"")</f>
        <v/>
      </c>
      <c r="I996" s="296" t="n"/>
      <c r="J996" s="252" t="n"/>
      <c r="K996" s="252" t="n"/>
      <c r="L996" s="298" t="n"/>
      <c r="M996" s="254">
        <f>IF($B996="","",--TEXT($B996,"yyyymm"))</f>
        <v/>
      </c>
      <c r="N996" s="0" t="n"/>
      <c r="O996" s="0" t="n"/>
      <c r="P996" s="0" t="n"/>
      <c r="Q996" s="0" t="n"/>
      <c r="R996" s="0" t="n"/>
      <c r="S996" s="0" t="n"/>
      <c r="T996" s="0" t="n"/>
      <c r="U996" s="0" t="n"/>
      <c r="V996" s="0" t="n"/>
      <c r="W996" s="0" t="n"/>
      <c r="X996" s="42" t="n"/>
      <c r="Y996" s="42" t="n"/>
      <c r="Z996" s="42" t="n"/>
    </row>
    <row r="997" ht="23" customFormat="1" customHeight="1" s="204">
      <c r="A997" s="255">
        <f>IF(B997="","",COUNTA($B$5:B997))</f>
        <v/>
      </c>
      <c r="B997" s="294" t="n"/>
      <c r="C997" s="247" t="n"/>
      <c r="D997" s="248" t="n"/>
      <c r="E997" s="295" t="n"/>
      <c r="F997" s="296" t="n"/>
      <c r="G997" s="296" t="n"/>
      <c r="H997" s="297">
        <f>IFERROR(VLOOKUP($C997,$C$5:$H$18,6,0)+SUMIF($C$19:$C997,$C997,$F$19:$F997)-SUMIF($C$19:$C997,$C997,$G$19:$G997),"")</f>
        <v/>
      </c>
      <c r="I997" s="296" t="n"/>
      <c r="J997" s="252" t="n"/>
      <c r="K997" s="252" t="n"/>
      <c r="L997" s="298" t="n"/>
      <c r="M997" s="254">
        <f>IF($B997="","",--TEXT($B997,"yyyymm"))</f>
        <v/>
      </c>
      <c r="N997" s="0" t="n"/>
      <c r="O997" s="0" t="n"/>
      <c r="P997" s="0" t="n"/>
      <c r="Q997" s="0" t="n"/>
      <c r="R997" s="0" t="n"/>
      <c r="S997" s="0" t="n"/>
      <c r="T997" s="0" t="n"/>
      <c r="U997" s="0" t="n"/>
      <c r="V997" s="0" t="n"/>
      <c r="W997" s="0" t="n"/>
      <c r="X997" s="42" t="n"/>
      <c r="Y997" s="42" t="n"/>
      <c r="Z997" s="42" t="n"/>
    </row>
    <row r="998" ht="23" customFormat="1" customHeight="1" s="204">
      <c r="A998" s="255">
        <f>IF(B998="","",COUNTA($B$5:B998))</f>
        <v/>
      </c>
      <c r="B998" s="294" t="n"/>
      <c r="C998" s="247" t="n"/>
      <c r="D998" s="248" t="n"/>
      <c r="E998" s="295" t="n"/>
      <c r="F998" s="296" t="n"/>
      <c r="G998" s="296" t="n"/>
      <c r="H998" s="297">
        <f>IFERROR(VLOOKUP($C998,$C$5:$H$18,6,0)+SUMIF($C$19:$C998,$C998,$F$19:$F998)-SUMIF($C$19:$C998,$C998,$G$19:$G998),"")</f>
        <v/>
      </c>
      <c r="I998" s="296" t="n"/>
      <c r="J998" s="252" t="n"/>
      <c r="K998" s="252" t="n"/>
      <c r="L998" s="298" t="n"/>
      <c r="M998" s="254">
        <f>IF($B998="","",--TEXT($B998,"yyyymm"))</f>
        <v/>
      </c>
      <c r="N998" s="0" t="n"/>
      <c r="O998" s="0" t="n"/>
      <c r="P998" s="0" t="n"/>
      <c r="Q998" s="0" t="n"/>
      <c r="R998" s="0" t="n"/>
      <c r="S998" s="0" t="n"/>
      <c r="T998" s="0" t="n"/>
      <c r="U998" s="0" t="n"/>
      <c r="V998" s="0" t="n"/>
      <c r="W998" s="0" t="n"/>
      <c r="X998" s="42" t="n"/>
      <c r="Y998" s="42" t="n"/>
      <c r="Z998" s="42" t="n"/>
    </row>
    <row r="999" ht="23" customFormat="1" customHeight="1" s="204">
      <c r="A999" s="255">
        <f>IF(B999="","",COUNTA($B$5:B999))</f>
        <v/>
      </c>
      <c r="B999" s="294" t="n"/>
      <c r="C999" s="247" t="n"/>
      <c r="D999" s="248" t="n"/>
      <c r="E999" s="295" t="n"/>
      <c r="F999" s="296" t="n"/>
      <c r="G999" s="296" t="n"/>
      <c r="H999" s="297">
        <f>IFERROR(VLOOKUP($C999,$C$5:$H$18,6,0)+SUMIF($C$19:$C999,$C999,$F$19:$F999)-SUMIF($C$19:$C999,$C999,$G$19:$G999),"")</f>
        <v/>
      </c>
      <c r="I999" s="296" t="n"/>
      <c r="J999" s="252" t="n"/>
      <c r="K999" s="252" t="n"/>
      <c r="L999" s="298" t="n"/>
      <c r="M999" s="254">
        <f>IF($B999="","",--TEXT($B999,"yyyymm"))</f>
        <v/>
      </c>
      <c r="N999" s="0" t="n"/>
      <c r="O999" s="0" t="n"/>
      <c r="P999" s="0" t="n"/>
      <c r="Q999" s="0" t="n"/>
      <c r="R999" s="0" t="n"/>
      <c r="S999" s="0" t="n"/>
      <c r="T999" s="0" t="n"/>
      <c r="U999" s="0" t="n"/>
      <c r="V999" s="0" t="n"/>
      <c r="W999" s="0" t="n"/>
      <c r="X999" s="42" t="n"/>
      <c r="Y999" s="42" t="n"/>
      <c r="Z999" s="42" t="n"/>
    </row>
    <row r="1000" ht="23" customFormat="1" customHeight="1" s="204">
      <c r="A1000" s="255">
        <f>IF(B1000="","",COUNTA($B$5:B1000))</f>
        <v/>
      </c>
      <c r="B1000" s="294" t="n"/>
      <c r="C1000" s="247" t="n"/>
      <c r="D1000" s="248" t="n"/>
      <c r="E1000" s="295" t="n"/>
      <c r="F1000" s="296" t="n"/>
      <c r="G1000" s="296" t="n"/>
      <c r="H1000" s="297">
        <f>IFERROR(VLOOKUP($C1000,$C$5:$H$18,6,0)+SUMIF($C$19:$C1000,$C1000,$F$19:$F1000)-SUMIF($C$19:$C1000,$C1000,$G$19:$G1000),"")</f>
        <v/>
      </c>
      <c r="I1000" s="296" t="n"/>
      <c r="J1000" s="252" t="n"/>
      <c r="K1000" s="252" t="n"/>
      <c r="L1000" s="298" t="n"/>
      <c r="M1000" s="254">
        <f>IF($B1000="","",--TEXT($B1000,"yyyymm"))</f>
        <v/>
      </c>
      <c r="N1000" s="0" t="n"/>
      <c r="O1000" s="0" t="n"/>
      <c r="P1000" s="0" t="n"/>
      <c r="Q1000" s="0" t="n"/>
      <c r="R1000" s="0" t="n"/>
      <c r="S1000" s="0" t="n"/>
      <c r="T1000" s="0" t="n"/>
      <c r="U1000" s="0" t="n"/>
      <c r="V1000" s="0" t="n"/>
      <c r="W1000" s="0" t="n"/>
      <c r="X1000" s="42" t="n"/>
      <c r="Y1000" s="42" t="n"/>
      <c r="Z1000" s="42" t="n"/>
    </row>
    <row r="1001" ht="23" customFormat="1" customHeight="1" s="204">
      <c r="A1001" s="255">
        <f>IF(B1001="","",COUNTA($B$5:B1001))</f>
        <v/>
      </c>
      <c r="B1001" s="294" t="n"/>
      <c r="C1001" s="247" t="n"/>
      <c r="D1001" s="248" t="n"/>
      <c r="E1001" s="295" t="n"/>
      <c r="F1001" s="296" t="n"/>
      <c r="G1001" s="296" t="n"/>
      <c r="H1001" s="297">
        <f>IFERROR(VLOOKUP($C1001,$C$5:$H$18,6,0)+SUMIF($C$19:$C1001,$C1001,$F$19:$F1001)-SUMIF($C$19:$C1001,$C1001,$G$19:$G1001),"")</f>
        <v/>
      </c>
      <c r="I1001" s="296" t="n"/>
      <c r="J1001" s="252" t="n"/>
      <c r="K1001" s="252" t="n"/>
      <c r="L1001" s="298" t="n"/>
      <c r="M1001" s="254">
        <f>IF($B1001="","",--TEXT($B1001,"yyyymm"))</f>
        <v/>
      </c>
      <c r="N1001" s="0" t="n"/>
      <c r="O1001" s="0" t="n"/>
      <c r="P1001" s="0" t="n"/>
      <c r="Q1001" s="0" t="n"/>
      <c r="R1001" s="0" t="n"/>
      <c r="S1001" s="0" t="n"/>
      <c r="T1001" s="0" t="n"/>
      <c r="U1001" s="0" t="n"/>
      <c r="V1001" s="0" t="n"/>
      <c r="W1001" s="0" t="n"/>
      <c r="X1001" s="42" t="n"/>
      <c r="Y1001" s="42" t="n"/>
      <c r="Z1001" s="42" t="n"/>
    </row>
    <row r="1002" ht="23" customFormat="1" customHeight="1" s="204">
      <c r="A1002" s="255">
        <f>IF(B1002="","",COUNTA($B$5:B1002))</f>
        <v/>
      </c>
      <c r="B1002" s="294" t="n"/>
      <c r="C1002" s="247" t="n"/>
      <c r="D1002" s="248" t="n"/>
      <c r="E1002" s="295" t="n"/>
      <c r="F1002" s="296" t="n"/>
      <c r="G1002" s="296" t="n"/>
      <c r="H1002" s="297">
        <f>IFERROR(VLOOKUP($C1002,$C$5:$H$18,6,0)+SUMIF($C$19:$C1002,$C1002,$F$19:$F1002)-SUMIF($C$19:$C1002,$C1002,$G$19:$G1002),"")</f>
        <v/>
      </c>
      <c r="I1002" s="296" t="n"/>
      <c r="J1002" s="252" t="n"/>
      <c r="K1002" s="252" t="n"/>
      <c r="L1002" s="298" t="n"/>
      <c r="M1002" s="254">
        <f>IF($B1002="","",--TEXT($B1002,"yyyymm"))</f>
        <v/>
      </c>
      <c r="N1002" s="0" t="n"/>
      <c r="O1002" s="0" t="n"/>
      <c r="P1002" s="0" t="n"/>
      <c r="Q1002" s="0" t="n"/>
      <c r="R1002" s="0" t="n"/>
      <c r="S1002" s="0" t="n"/>
      <c r="T1002" s="0" t="n"/>
      <c r="U1002" s="0" t="n"/>
      <c r="V1002" s="0" t="n"/>
      <c r="W1002" s="0" t="n"/>
      <c r="X1002" s="42" t="n"/>
      <c r="Y1002" s="42" t="n"/>
      <c r="Z1002" s="42" t="n"/>
    </row>
    <row r="1003" ht="23" customFormat="1" customHeight="1" s="204">
      <c r="A1003" s="255">
        <f>IF(B1003="","",COUNTA($B$5:B1003))</f>
        <v/>
      </c>
      <c r="B1003" s="294" t="n"/>
      <c r="C1003" s="247" t="n"/>
      <c r="D1003" s="248" t="n"/>
      <c r="E1003" s="295" t="n"/>
      <c r="F1003" s="296" t="n"/>
      <c r="G1003" s="296" t="n"/>
      <c r="H1003" s="297">
        <f>IFERROR(VLOOKUP($C1003,$C$5:$H$18,6,0)+SUMIF($C$19:$C1003,$C1003,$F$19:$F1003)-SUMIF($C$19:$C1003,$C1003,$G$19:$G1003),"")</f>
        <v/>
      </c>
      <c r="I1003" s="296" t="n"/>
      <c r="J1003" s="252" t="n"/>
      <c r="K1003" s="252" t="n"/>
      <c r="L1003" s="298" t="n"/>
      <c r="M1003" s="254">
        <f>IF($B1003="","",--TEXT($B1003,"yyyymm"))</f>
        <v/>
      </c>
      <c r="N1003" s="0" t="n"/>
      <c r="O1003" s="0" t="n"/>
      <c r="P1003" s="0" t="n"/>
      <c r="Q1003" s="0" t="n"/>
      <c r="R1003" s="0" t="n"/>
      <c r="S1003" s="0" t="n"/>
      <c r="T1003" s="0" t="n"/>
      <c r="U1003" s="0" t="n"/>
      <c r="V1003" s="0" t="n"/>
      <c r="W1003" s="0" t="n"/>
      <c r="X1003" s="42" t="n"/>
      <c r="Y1003" s="42" t="n"/>
      <c r="Z1003" s="42" t="n"/>
    </row>
    <row r="1004" ht="23" customFormat="1" customHeight="1" s="204">
      <c r="A1004" s="255">
        <f>IF(B1004="","",COUNTA($B$5:B1004))</f>
        <v/>
      </c>
      <c r="B1004" s="294" t="n"/>
      <c r="C1004" s="247" t="n"/>
      <c r="D1004" s="248" t="n"/>
      <c r="E1004" s="295" t="n"/>
      <c r="F1004" s="296" t="n"/>
      <c r="G1004" s="296" t="n"/>
      <c r="H1004" s="297">
        <f>IFERROR(VLOOKUP($C1004,$C$5:$H$18,6,0)+SUMIF($C$19:$C1004,$C1004,$F$19:$F1004)-SUMIF($C$19:$C1004,$C1004,$G$19:$G1004),"")</f>
        <v/>
      </c>
      <c r="I1004" s="296" t="n"/>
      <c r="J1004" s="252" t="n"/>
      <c r="K1004" s="252" t="n"/>
      <c r="L1004" s="298" t="n"/>
      <c r="M1004" s="254">
        <f>IF($B1004="","",--TEXT($B1004,"yyyymm"))</f>
        <v/>
      </c>
      <c r="N1004" s="0" t="n"/>
      <c r="O1004" s="0" t="n"/>
      <c r="P1004" s="0" t="n"/>
      <c r="Q1004" s="0" t="n"/>
      <c r="R1004" s="0" t="n"/>
      <c r="S1004" s="0" t="n"/>
      <c r="T1004" s="0" t="n"/>
      <c r="U1004" s="0" t="n"/>
      <c r="V1004" s="0" t="n"/>
      <c r="W1004" s="0" t="n"/>
      <c r="X1004" s="42" t="n"/>
      <c r="Y1004" s="42" t="n"/>
      <c r="Z1004" s="42" t="n"/>
    </row>
    <row r="1005" ht="23" customFormat="1" customHeight="1" s="204">
      <c r="A1005" s="255">
        <f>IF(B1005="","",COUNTA($B$5:B1005))</f>
        <v/>
      </c>
      <c r="B1005" s="294" t="n"/>
      <c r="C1005" s="247" t="n"/>
      <c r="D1005" s="248" t="n"/>
      <c r="E1005" s="295" t="n"/>
      <c r="F1005" s="296" t="n"/>
      <c r="G1005" s="296" t="n"/>
      <c r="H1005" s="297">
        <f>IFERROR(VLOOKUP($C1005,$C$5:$H$18,6,0)+SUMIF($C$19:$C1005,$C1005,$F$19:$F1005)-SUMIF($C$19:$C1005,$C1005,$G$19:$G1005),"")</f>
        <v/>
      </c>
      <c r="I1005" s="296" t="n"/>
      <c r="J1005" s="252" t="n"/>
      <c r="K1005" s="252" t="n"/>
      <c r="L1005" s="298" t="n"/>
      <c r="M1005" s="254">
        <f>IF($B1005="","",--TEXT($B1005,"yyyymm"))</f>
        <v/>
      </c>
      <c r="N1005" s="0" t="n"/>
      <c r="O1005" s="0" t="n"/>
      <c r="P1005" s="0" t="n"/>
      <c r="Q1005" s="0" t="n"/>
      <c r="R1005" s="0" t="n"/>
      <c r="S1005" s="0" t="n"/>
      <c r="T1005" s="0" t="n"/>
      <c r="U1005" s="0" t="n"/>
      <c r="V1005" s="0" t="n"/>
      <c r="W1005" s="0" t="n"/>
      <c r="X1005" s="42" t="n"/>
      <c r="Y1005" s="42" t="n"/>
      <c r="Z1005" s="42" t="n"/>
    </row>
    <row r="1006" ht="23" customFormat="1" customHeight="1" s="204">
      <c r="A1006" s="255">
        <f>IF(B1006="","",COUNTA($B$5:B1006))</f>
        <v/>
      </c>
      <c r="B1006" s="294" t="n"/>
      <c r="C1006" s="247" t="n"/>
      <c r="D1006" s="248" t="n"/>
      <c r="E1006" s="295" t="n"/>
      <c r="F1006" s="296" t="n"/>
      <c r="G1006" s="296" t="n"/>
      <c r="H1006" s="297">
        <f>IFERROR(VLOOKUP($C1006,$C$5:$H$18,6,0)+SUMIF($C$19:$C1006,$C1006,$F$19:$F1006)-SUMIF($C$19:$C1006,$C1006,$G$19:$G1006),"")</f>
        <v/>
      </c>
      <c r="I1006" s="296" t="n"/>
      <c r="J1006" s="252" t="n"/>
      <c r="K1006" s="252" t="n"/>
      <c r="L1006" s="298" t="n"/>
      <c r="M1006" s="254">
        <f>IF($B1006="","",--TEXT($B1006,"yyyymm"))</f>
        <v/>
      </c>
      <c r="N1006" s="0" t="n"/>
      <c r="O1006" s="0" t="n"/>
      <c r="P1006" s="0" t="n"/>
      <c r="Q1006" s="0" t="n"/>
      <c r="R1006" s="0" t="n"/>
      <c r="S1006" s="0" t="n"/>
      <c r="T1006" s="0" t="n"/>
      <c r="U1006" s="0" t="n"/>
      <c r="V1006" s="0" t="n"/>
      <c r="W1006" s="0" t="n"/>
      <c r="X1006" s="42" t="n"/>
      <c r="Y1006" s="42" t="n"/>
      <c r="Z1006" s="42" t="n"/>
    </row>
    <row r="1007" ht="23" customFormat="1" customHeight="1" s="204">
      <c r="A1007" s="255">
        <f>IF(B1007="","",COUNTA($B$5:B1007))</f>
        <v/>
      </c>
      <c r="B1007" s="294" t="n"/>
      <c r="C1007" s="247" t="n"/>
      <c r="D1007" s="248" t="n"/>
      <c r="E1007" s="295" t="n"/>
      <c r="F1007" s="296" t="n"/>
      <c r="G1007" s="296" t="n"/>
      <c r="H1007" s="297">
        <f>IFERROR(VLOOKUP($C1007,$C$5:$H$18,6,0)+SUMIF($C$19:$C1007,$C1007,$F$19:$F1007)-SUMIF($C$19:$C1007,$C1007,$G$19:$G1007),"")</f>
        <v/>
      </c>
      <c r="I1007" s="296" t="n"/>
      <c r="J1007" s="252" t="n"/>
      <c r="K1007" s="252" t="n"/>
      <c r="L1007" s="298" t="n"/>
      <c r="M1007" s="254">
        <f>IF($B1007="","",--TEXT($B1007,"yyyymm"))</f>
        <v/>
      </c>
      <c r="N1007" s="0" t="n"/>
      <c r="O1007" s="0" t="n"/>
      <c r="P1007" s="0" t="n"/>
      <c r="Q1007" s="0" t="n"/>
      <c r="R1007" s="0" t="n"/>
      <c r="S1007" s="0" t="n"/>
      <c r="T1007" s="0" t="n"/>
      <c r="U1007" s="0" t="n"/>
      <c r="V1007" s="0" t="n"/>
      <c r="W1007" s="0" t="n"/>
      <c r="X1007" s="42" t="n"/>
      <c r="Y1007" s="42" t="n"/>
      <c r="Z1007" s="42" t="n"/>
    </row>
    <row r="1008" ht="23" customFormat="1" customHeight="1" s="204">
      <c r="A1008" s="255">
        <f>IF(B1008="","",COUNTA($B$5:B1008))</f>
        <v/>
      </c>
      <c r="B1008" s="294" t="n"/>
      <c r="C1008" s="247" t="n"/>
      <c r="D1008" s="248" t="n"/>
      <c r="E1008" s="295" t="n"/>
      <c r="F1008" s="296" t="n"/>
      <c r="G1008" s="296" t="n"/>
      <c r="H1008" s="297">
        <f>IFERROR(VLOOKUP($C1008,$C$5:$H$18,6,0)+SUMIF($C$19:$C1008,$C1008,$F$19:$F1008)-SUMIF($C$19:$C1008,$C1008,$G$19:$G1008),"")</f>
        <v/>
      </c>
      <c r="I1008" s="296" t="n"/>
      <c r="J1008" s="252" t="n"/>
      <c r="K1008" s="252" t="n"/>
      <c r="L1008" s="298" t="n"/>
      <c r="M1008" s="254">
        <f>IF($B1008="","",--TEXT($B1008,"yyyymm"))</f>
        <v/>
      </c>
      <c r="N1008" s="0" t="n"/>
      <c r="O1008" s="0" t="n"/>
      <c r="P1008" s="0" t="n"/>
      <c r="Q1008" s="0" t="n"/>
      <c r="R1008" s="0" t="n"/>
      <c r="S1008" s="0" t="n"/>
      <c r="T1008" s="0" t="n"/>
      <c r="U1008" s="0" t="n"/>
      <c r="V1008" s="0" t="n"/>
      <c r="W1008" s="0" t="n"/>
      <c r="X1008" s="42" t="n"/>
      <c r="Y1008" s="42" t="n"/>
      <c r="Z1008" s="42" t="n"/>
    </row>
    <row r="1009" ht="23" customFormat="1" customHeight="1" s="204">
      <c r="A1009" s="255">
        <f>IF(B1009="","",COUNTA($B$5:B1009))</f>
        <v/>
      </c>
      <c r="B1009" s="294" t="n"/>
      <c r="C1009" s="247" t="n"/>
      <c r="D1009" s="248" t="n"/>
      <c r="E1009" s="295" t="n"/>
      <c r="F1009" s="296" t="n"/>
      <c r="G1009" s="296" t="n"/>
      <c r="H1009" s="297">
        <f>IFERROR(VLOOKUP($C1009,$C$5:$H$18,6,0)+SUMIF($C$19:$C1009,$C1009,$F$19:$F1009)-SUMIF($C$19:$C1009,$C1009,$G$19:$G1009),"")</f>
        <v/>
      </c>
      <c r="I1009" s="296" t="n"/>
      <c r="J1009" s="252" t="n"/>
      <c r="K1009" s="252" t="n"/>
      <c r="L1009" s="298" t="n"/>
      <c r="M1009" s="254">
        <f>IF($B1009="","",--TEXT($B1009,"yyyymm"))</f>
        <v/>
      </c>
      <c r="N1009" s="0" t="n"/>
      <c r="O1009" s="0" t="n"/>
      <c r="P1009" s="0" t="n"/>
      <c r="Q1009" s="0" t="n"/>
      <c r="R1009" s="0" t="n"/>
      <c r="S1009" s="0" t="n"/>
      <c r="T1009" s="0" t="n"/>
      <c r="U1009" s="0" t="n"/>
      <c r="V1009" s="0" t="n"/>
      <c r="W1009" s="0" t="n"/>
      <c r="X1009" s="42" t="n"/>
      <c r="Y1009" s="42" t="n"/>
      <c r="Z1009" s="42" t="n"/>
    </row>
    <row r="1010" ht="23" customFormat="1" customHeight="1" s="204">
      <c r="A1010" s="255">
        <f>IF(B1010="","",COUNTA($B$5:B1010))</f>
        <v/>
      </c>
      <c r="B1010" s="294" t="n"/>
      <c r="C1010" s="247" t="n"/>
      <c r="D1010" s="248" t="n"/>
      <c r="E1010" s="295" t="n"/>
      <c r="F1010" s="296" t="n"/>
      <c r="G1010" s="296" t="n"/>
      <c r="H1010" s="297">
        <f>IFERROR(VLOOKUP($C1010,$C$5:$H$18,6,0)+SUMIF($C$19:$C1010,$C1010,$F$19:$F1010)-SUMIF($C$19:$C1010,$C1010,$G$19:$G1010),"")</f>
        <v/>
      </c>
      <c r="I1010" s="296" t="n"/>
      <c r="J1010" s="252" t="n"/>
      <c r="K1010" s="252" t="n"/>
      <c r="L1010" s="298" t="n"/>
      <c r="M1010" s="254">
        <f>IF($B1010="","",--TEXT($B1010,"yyyymm"))</f>
        <v/>
      </c>
      <c r="N1010" s="0" t="n"/>
      <c r="O1010" s="0" t="n"/>
      <c r="P1010" s="0" t="n"/>
      <c r="Q1010" s="0" t="n"/>
      <c r="R1010" s="0" t="n"/>
      <c r="S1010" s="0" t="n"/>
      <c r="T1010" s="0" t="n"/>
      <c r="U1010" s="0" t="n"/>
      <c r="V1010" s="0" t="n"/>
      <c r="W1010" s="0" t="n"/>
      <c r="X1010" s="42" t="n"/>
      <c r="Y1010" s="42" t="n"/>
      <c r="Z1010" s="42" t="n"/>
    </row>
    <row r="1011" ht="23" customFormat="1" customHeight="1" s="204">
      <c r="A1011" s="255">
        <f>IF(B1011="","",COUNTA($B$5:B1011))</f>
        <v/>
      </c>
      <c r="B1011" s="294" t="n"/>
      <c r="C1011" s="247" t="n"/>
      <c r="D1011" s="248" t="n"/>
      <c r="E1011" s="295" t="n"/>
      <c r="F1011" s="296" t="n"/>
      <c r="G1011" s="296" t="n"/>
      <c r="H1011" s="297">
        <f>IFERROR(VLOOKUP($C1011,$C$5:$H$18,6,0)+SUMIF($C$19:$C1011,$C1011,$F$19:$F1011)-SUMIF($C$19:$C1011,$C1011,$G$19:$G1011),"")</f>
        <v/>
      </c>
      <c r="I1011" s="296" t="n"/>
      <c r="J1011" s="252" t="n"/>
      <c r="K1011" s="252" t="n"/>
      <c r="L1011" s="298" t="n"/>
      <c r="M1011" s="254">
        <f>IF($B1011="","",--TEXT($B1011,"yyyymm"))</f>
        <v/>
      </c>
      <c r="N1011" s="0" t="n"/>
      <c r="O1011" s="0" t="n"/>
      <c r="P1011" s="0" t="n"/>
      <c r="Q1011" s="0" t="n"/>
      <c r="R1011" s="0" t="n"/>
      <c r="S1011" s="0" t="n"/>
      <c r="T1011" s="0" t="n"/>
      <c r="U1011" s="0" t="n"/>
      <c r="V1011" s="0" t="n"/>
      <c r="W1011" s="0" t="n"/>
      <c r="X1011" s="42" t="n"/>
      <c r="Y1011" s="42" t="n"/>
      <c r="Z1011" s="42" t="n"/>
    </row>
    <row r="1012" ht="23" customFormat="1" customHeight="1" s="204">
      <c r="A1012" s="255">
        <f>IF(B1012="","",COUNTA($B$5:B1012))</f>
        <v/>
      </c>
      <c r="B1012" s="294" t="n"/>
      <c r="C1012" s="247" t="n"/>
      <c r="D1012" s="248" t="n"/>
      <c r="E1012" s="295" t="n"/>
      <c r="F1012" s="296" t="n"/>
      <c r="G1012" s="296" t="n"/>
      <c r="H1012" s="297">
        <f>IFERROR(VLOOKUP($C1012,$C$5:$H$18,6,0)+SUMIF($C$19:$C1012,$C1012,$F$19:$F1012)-SUMIF($C$19:$C1012,$C1012,$G$19:$G1012),"")</f>
        <v/>
      </c>
      <c r="I1012" s="296" t="n"/>
      <c r="J1012" s="252" t="n"/>
      <c r="K1012" s="252" t="n"/>
      <c r="L1012" s="298" t="n"/>
      <c r="M1012" s="254">
        <f>IF($B1012="","",--TEXT($B1012,"yyyymm"))</f>
        <v/>
      </c>
      <c r="N1012" s="0" t="n"/>
      <c r="O1012" s="0" t="n"/>
      <c r="P1012" s="0" t="n"/>
      <c r="Q1012" s="0" t="n"/>
      <c r="R1012" s="0" t="n"/>
      <c r="S1012" s="0" t="n"/>
      <c r="T1012" s="0" t="n"/>
      <c r="U1012" s="0" t="n"/>
      <c r="V1012" s="0" t="n"/>
      <c r="W1012" s="0" t="n"/>
      <c r="X1012" s="42" t="n"/>
      <c r="Y1012" s="42" t="n"/>
      <c r="Z1012" s="42" t="n"/>
    </row>
    <row r="1013" ht="23" customFormat="1" customHeight="1" s="204">
      <c r="A1013" s="255">
        <f>IF(B1013="","",COUNTA($B$5:B1013))</f>
        <v/>
      </c>
      <c r="B1013" s="294" t="n"/>
      <c r="C1013" s="247" t="n"/>
      <c r="D1013" s="248" t="n"/>
      <c r="E1013" s="295" t="n"/>
      <c r="F1013" s="296" t="n"/>
      <c r="G1013" s="296" t="n"/>
      <c r="H1013" s="297">
        <f>IFERROR(VLOOKUP($C1013,$C$5:$H$18,6,0)+SUMIF($C$19:$C1013,$C1013,$F$19:$F1013)-SUMIF($C$19:$C1013,$C1013,$G$19:$G1013),"")</f>
        <v/>
      </c>
      <c r="I1013" s="296" t="n"/>
      <c r="J1013" s="252" t="n"/>
      <c r="K1013" s="252" t="n"/>
      <c r="L1013" s="298" t="n"/>
      <c r="M1013" s="254">
        <f>IF($B1013="","",--TEXT($B1013,"yyyymm"))</f>
        <v/>
      </c>
      <c r="N1013" s="0" t="n"/>
      <c r="O1013" s="0" t="n"/>
      <c r="P1013" s="0" t="n"/>
      <c r="Q1013" s="0" t="n"/>
      <c r="R1013" s="0" t="n"/>
      <c r="S1013" s="0" t="n"/>
      <c r="T1013" s="0" t="n"/>
      <c r="U1013" s="0" t="n"/>
      <c r="V1013" s="0" t="n"/>
      <c r="W1013" s="0" t="n"/>
      <c r="X1013" s="42" t="n"/>
      <c r="Y1013" s="42" t="n"/>
      <c r="Z1013" s="42" t="n"/>
    </row>
    <row r="1014" ht="23" customFormat="1" customHeight="1" s="204">
      <c r="A1014" s="255">
        <f>IF(B1014="","",COUNTA($B$5:B1014))</f>
        <v/>
      </c>
      <c r="B1014" s="294" t="n"/>
      <c r="C1014" s="247" t="n"/>
      <c r="D1014" s="248" t="n"/>
      <c r="E1014" s="295" t="n"/>
      <c r="F1014" s="296" t="n"/>
      <c r="G1014" s="296" t="n"/>
      <c r="H1014" s="297">
        <f>IFERROR(VLOOKUP($C1014,$C$5:$H$18,6,0)+SUMIF($C$19:$C1014,$C1014,$F$19:$F1014)-SUMIF($C$19:$C1014,$C1014,$G$19:$G1014),"")</f>
        <v/>
      </c>
      <c r="I1014" s="296" t="n"/>
      <c r="J1014" s="252" t="n"/>
      <c r="K1014" s="252" t="n"/>
      <c r="L1014" s="298" t="n"/>
      <c r="M1014" s="254">
        <f>IF($B1014="","",--TEXT($B1014,"yyyymm"))</f>
        <v/>
      </c>
      <c r="N1014" s="0" t="n"/>
      <c r="O1014" s="0" t="n"/>
      <c r="P1014" s="0" t="n"/>
      <c r="Q1014" s="0" t="n"/>
      <c r="R1014" s="0" t="n"/>
      <c r="S1014" s="0" t="n"/>
      <c r="T1014" s="0" t="n"/>
      <c r="U1014" s="0" t="n"/>
      <c r="V1014" s="0" t="n"/>
      <c r="W1014" s="0" t="n"/>
      <c r="X1014" s="42" t="n"/>
      <c r="Y1014" s="42" t="n"/>
      <c r="Z1014" s="42" t="n"/>
    </row>
    <row r="1015" ht="23" customFormat="1" customHeight="1" s="204">
      <c r="A1015" s="255">
        <f>IF(B1015="","",COUNTA($B$5:B1015))</f>
        <v/>
      </c>
      <c r="B1015" s="294" t="n"/>
      <c r="C1015" s="247" t="n"/>
      <c r="D1015" s="248" t="n"/>
      <c r="E1015" s="295" t="n"/>
      <c r="F1015" s="296" t="n"/>
      <c r="G1015" s="296" t="n"/>
      <c r="H1015" s="297">
        <f>IFERROR(VLOOKUP($C1015,$C$5:$H$18,6,0)+SUMIF($C$19:$C1015,$C1015,$F$19:$F1015)-SUMIF($C$19:$C1015,$C1015,$G$19:$G1015),"")</f>
        <v/>
      </c>
      <c r="I1015" s="296" t="n"/>
      <c r="J1015" s="252" t="n"/>
      <c r="K1015" s="252" t="n"/>
      <c r="L1015" s="298" t="n"/>
      <c r="M1015" s="254">
        <f>IF($B1015="","",--TEXT($B1015,"yyyymm"))</f>
        <v/>
      </c>
      <c r="N1015" s="0" t="n"/>
      <c r="O1015" s="0" t="n"/>
      <c r="P1015" s="0" t="n"/>
      <c r="Q1015" s="0" t="n"/>
      <c r="R1015" s="0" t="n"/>
      <c r="S1015" s="0" t="n"/>
      <c r="T1015" s="0" t="n"/>
      <c r="U1015" s="0" t="n"/>
      <c r="V1015" s="0" t="n"/>
      <c r="W1015" s="0" t="n"/>
      <c r="X1015" s="42" t="n"/>
      <c r="Y1015" s="42" t="n"/>
      <c r="Z1015" s="42" t="n"/>
    </row>
    <row r="1016" ht="23" customFormat="1" customHeight="1" s="204">
      <c r="A1016" s="255">
        <f>IF(B1016="","",COUNTA($B$5:B1016))</f>
        <v/>
      </c>
      <c r="B1016" s="294" t="n"/>
      <c r="C1016" s="247" t="n"/>
      <c r="D1016" s="248" t="n"/>
      <c r="E1016" s="295" t="n"/>
      <c r="F1016" s="296" t="n"/>
      <c r="G1016" s="296" t="n"/>
      <c r="H1016" s="297">
        <f>IFERROR(VLOOKUP($C1016,$C$5:$H$18,6,0)+SUMIF($C$19:$C1016,$C1016,$F$19:$F1016)-SUMIF($C$19:$C1016,$C1016,$G$19:$G1016),"")</f>
        <v/>
      </c>
      <c r="I1016" s="296" t="n"/>
      <c r="J1016" s="252" t="n"/>
      <c r="K1016" s="252" t="n"/>
      <c r="L1016" s="298" t="n"/>
      <c r="M1016" s="254">
        <f>IF($B1016="","",--TEXT($B1016,"yyyymm"))</f>
        <v/>
      </c>
      <c r="N1016" s="0" t="n"/>
      <c r="O1016" s="0" t="n"/>
      <c r="P1016" s="0" t="n"/>
      <c r="Q1016" s="0" t="n"/>
      <c r="R1016" s="0" t="n"/>
      <c r="S1016" s="0" t="n"/>
      <c r="T1016" s="0" t="n"/>
      <c r="U1016" s="0" t="n"/>
      <c r="V1016" s="0" t="n"/>
      <c r="W1016" s="0" t="n"/>
      <c r="X1016" s="42" t="n"/>
      <c r="Y1016" s="42" t="n"/>
      <c r="Z1016" s="42" t="n"/>
    </row>
    <row r="1017" ht="23" customFormat="1" customHeight="1" s="204">
      <c r="A1017" s="255">
        <f>IF(B1017="","",COUNTA($B$5:B1017))</f>
        <v/>
      </c>
      <c r="B1017" s="294" t="n"/>
      <c r="C1017" s="247" t="n"/>
      <c r="D1017" s="248" t="n"/>
      <c r="E1017" s="295" t="n"/>
      <c r="F1017" s="296" t="n"/>
      <c r="G1017" s="296" t="n"/>
      <c r="H1017" s="297">
        <f>IFERROR(VLOOKUP($C1017,$C$5:$H$18,6,0)+SUMIF($C$19:$C1017,$C1017,$F$19:$F1017)-SUMIF($C$19:$C1017,$C1017,$G$19:$G1017),"")</f>
        <v/>
      </c>
      <c r="I1017" s="296" t="n"/>
      <c r="J1017" s="252" t="n"/>
      <c r="K1017" s="252" t="n"/>
      <c r="L1017" s="298" t="n"/>
      <c r="M1017" s="254">
        <f>IF($B1017="","",--TEXT($B1017,"yyyymm"))</f>
        <v/>
      </c>
      <c r="N1017" s="0" t="n"/>
      <c r="O1017" s="0" t="n"/>
      <c r="P1017" s="0" t="n"/>
      <c r="Q1017" s="0" t="n"/>
      <c r="R1017" s="0" t="n"/>
      <c r="S1017" s="0" t="n"/>
      <c r="T1017" s="0" t="n"/>
      <c r="U1017" s="0" t="n"/>
      <c r="V1017" s="0" t="n"/>
      <c r="W1017" s="0" t="n"/>
      <c r="X1017" s="42" t="n"/>
      <c r="Y1017" s="42" t="n"/>
      <c r="Z1017" s="42" t="n"/>
    </row>
    <row r="1018" ht="23" customFormat="1" customHeight="1" s="204">
      <c r="A1018" s="255">
        <f>IF(B1018="","",COUNTA($B$5:B1018))</f>
        <v/>
      </c>
      <c r="B1018" s="294" t="n"/>
      <c r="C1018" s="247" t="n"/>
      <c r="D1018" s="248" t="n"/>
      <c r="E1018" s="295" t="n"/>
      <c r="F1018" s="296" t="n"/>
      <c r="G1018" s="296" t="n"/>
      <c r="H1018" s="297">
        <f>IFERROR(VLOOKUP($C1018,$C$5:$H$18,6,0)+SUMIF($C$19:$C1018,$C1018,$F$19:$F1018)-SUMIF($C$19:$C1018,$C1018,$G$19:$G1018),"")</f>
        <v/>
      </c>
      <c r="I1018" s="296" t="n"/>
      <c r="J1018" s="252" t="n"/>
      <c r="K1018" s="252" t="n"/>
      <c r="L1018" s="298" t="n"/>
      <c r="M1018" s="254">
        <f>IF($B1018="","",--TEXT($B1018,"yyyymm"))</f>
        <v/>
      </c>
      <c r="N1018" s="0" t="n"/>
      <c r="O1018" s="0" t="n"/>
      <c r="P1018" s="0" t="n"/>
      <c r="Q1018" s="0" t="n"/>
      <c r="R1018" s="0" t="n"/>
      <c r="S1018" s="0" t="n"/>
      <c r="T1018" s="0" t="n"/>
      <c r="U1018" s="0" t="n"/>
      <c r="V1018" s="0" t="n"/>
      <c r="W1018" s="0" t="n"/>
      <c r="X1018" s="42" t="n"/>
      <c r="Y1018" s="42" t="n"/>
      <c r="Z1018" s="42" t="n"/>
    </row>
    <row r="1019" ht="23" customFormat="1" customHeight="1" s="204">
      <c r="A1019" s="255">
        <f>IF(B1019="","",COUNTA($B$5:B1019))</f>
        <v/>
      </c>
      <c r="B1019" s="294" t="n"/>
      <c r="C1019" s="247" t="n"/>
      <c r="D1019" s="248" t="n"/>
      <c r="E1019" s="295" t="n"/>
      <c r="F1019" s="296" t="n"/>
      <c r="G1019" s="296" t="n"/>
      <c r="H1019" s="297">
        <f>IFERROR(VLOOKUP($C1019,$C$5:$H$18,6,0)+SUMIF($C$19:$C1019,$C1019,$F$19:$F1019)-SUMIF($C$19:$C1019,$C1019,$G$19:$G1019),"")</f>
        <v/>
      </c>
      <c r="I1019" s="296" t="n"/>
      <c r="J1019" s="252" t="n"/>
      <c r="K1019" s="252" t="n"/>
      <c r="L1019" s="298" t="n"/>
      <c r="M1019" s="254">
        <f>IF($B1019="","",--TEXT($B1019,"yyyymm"))</f>
        <v/>
      </c>
      <c r="N1019" s="0" t="n"/>
      <c r="O1019" s="0" t="n"/>
      <c r="P1019" s="0" t="n"/>
      <c r="Q1019" s="0" t="n"/>
      <c r="R1019" s="0" t="n"/>
      <c r="S1019" s="0" t="n"/>
      <c r="T1019" s="0" t="n"/>
      <c r="U1019" s="0" t="n"/>
      <c r="V1019" s="0" t="n"/>
      <c r="W1019" s="0" t="n"/>
      <c r="X1019" s="42" t="n"/>
      <c r="Y1019" s="42" t="n"/>
      <c r="Z1019" s="42" t="n"/>
    </row>
    <row r="1020" ht="23" customFormat="1" customHeight="1" s="204">
      <c r="A1020" s="255">
        <f>IF(B1020="","",COUNTA($B$5:B1020))</f>
        <v/>
      </c>
      <c r="B1020" s="294" t="n"/>
      <c r="C1020" s="247" t="n"/>
      <c r="D1020" s="248" t="n"/>
      <c r="E1020" s="295" t="n"/>
      <c r="F1020" s="296" t="n"/>
      <c r="G1020" s="296" t="n"/>
      <c r="H1020" s="297">
        <f>IFERROR(VLOOKUP($C1020,$C$5:$H$18,6,0)+SUMIF($C$19:$C1020,$C1020,$F$19:$F1020)-SUMIF($C$19:$C1020,$C1020,$G$19:$G1020),"")</f>
        <v/>
      </c>
      <c r="I1020" s="296" t="n"/>
      <c r="J1020" s="252" t="n"/>
      <c r="K1020" s="252" t="n"/>
      <c r="L1020" s="298" t="n"/>
      <c r="M1020" s="254">
        <f>IF($B1020="","",--TEXT($B1020,"yyyymm"))</f>
        <v/>
      </c>
      <c r="N1020" s="0" t="n"/>
      <c r="O1020" s="0" t="n"/>
      <c r="P1020" s="0" t="n"/>
      <c r="Q1020" s="0" t="n"/>
      <c r="R1020" s="0" t="n"/>
      <c r="S1020" s="0" t="n"/>
      <c r="T1020" s="0" t="n"/>
      <c r="U1020" s="0" t="n"/>
      <c r="V1020" s="0" t="n"/>
      <c r="W1020" s="0" t="n"/>
      <c r="X1020" s="42" t="n"/>
      <c r="Y1020" s="42" t="n"/>
      <c r="Z1020" s="42" t="n"/>
    </row>
    <row r="1021" ht="23" customFormat="1" customHeight="1" s="204">
      <c r="A1021" s="255">
        <f>IF(B1021="","",COUNTA($B$5:B1021))</f>
        <v/>
      </c>
      <c r="B1021" s="294" t="n"/>
      <c r="C1021" s="247" t="n"/>
      <c r="D1021" s="248" t="n"/>
      <c r="E1021" s="295" t="n"/>
      <c r="F1021" s="296" t="n"/>
      <c r="G1021" s="296" t="n"/>
      <c r="H1021" s="297">
        <f>IFERROR(VLOOKUP($C1021,$C$5:$H$18,6,0)+SUMIF($C$19:$C1021,$C1021,$F$19:$F1021)-SUMIF($C$19:$C1021,$C1021,$G$19:$G1021),"")</f>
        <v/>
      </c>
      <c r="I1021" s="296" t="n"/>
      <c r="J1021" s="252" t="n"/>
      <c r="K1021" s="252" t="n"/>
      <c r="L1021" s="298" t="n"/>
      <c r="M1021" s="254">
        <f>IF($B1021="","",--TEXT($B1021,"yyyymm"))</f>
        <v/>
      </c>
      <c r="N1021" s="0" t="n"/>
      <c r="O1021" s="0" t="n"/>
      <c r="P1021" s="0" t="n"/>
      <c r="Q1021" s="0" t="n"/>
      <c r="R1021" s="0" t="n"/>
      <c r="S1021" s="0" t="n"/>
      <c r="T1021" s="0" t="n"/>
      <c r="U1021" s="0" t="n"/>
      <c r="V1021" s="0" t="n"/>
      <c r="W1021" s="0" t="n"/>
      <c r="X1021" s="42" t="n"/>
      <c r="Y1021" s="42" t="n"/>
      <c r="Z1021" s="42" t="n"/>
    </row>
    <row r="1022" ht="23" customFormat="1" customHeight="1" s="204">
      <c r="A1022" s="255">
        <f>IF(B1022="","",COUNTA($B$5:B1022))</f>
        <v/>
      </c>
      <c r="B1022" s="294" t="n"/>
      <c r="C1022" s="247" t="n"/>
      <c r="D1022" s="248" t="n"/>
      <c r="E1022" s="295" t="n"/>
      <c r="F1022" s="296" t="n"/>
      <c r="G1022" s="296" t="n"/>
      <c r="H1022" s="297">
        <f>IFERROR(VLOOKUP($C1022,$C$5:$H$18,6,0)+SUMIF($C$19:$C1022,$C1022,$F$19:$F1022)-SUMIF($C$19:$C1022,$C1022,$G$19:$G1022),"")</f>
        <v/>
      </c>
      <c r="I1022" s="296" t="n"/>
      <c r="J1022" s="252" t="n"/>
      <c r="K1022" s="252" t="n"/>
      <c r="L1022" s="298" t="n"/>
      <c r="M1022" s="254">
        <f>IF($B1022="","",--TEXT($B1022,"yyyymm"))</f>
        <v/>
      </c>
      <c r="N1022" s="0" t="n"/>
      <c r="O1022" s="0" t="n"/>
      <c r="P1022" s="0" t="n"/>
      <c r="Q1022" s="0" t="n"/>
      <c r="R1022" s="0" t="n"/>
      <c r="S1022" s="0" t="n"/>
      <c r="T1022" s="0" t="n"/>
      <c r="U1022" s="0" t="n"/>
      <c r="V1022" s="0" t="n"/>
      <c r="W1022" s="0" t="n"/>
      <c r="X1022" s="42" t="n"/>
      <c r="Y1022" s="42" t="n"/>
      <c r="Z1022" s="42" t="n"/>
    </row>
    <row r="1023" ht="23" customFormat="1" customHeight="1" s="204">
      <c r="A1023" s="255">
        <f>IF(B1023="","",COUNTA($B$5:B1023))</f>
        <v/>
      </c>
      <c r="B1023" s="294" t="n"/>
      <c r="C1023" s="247" t="n"/>
      <c r="D1023" s="248" t="n"/>
      <c r="E1023" s="295" t="n"/>
      <c r="F1023" s="296" t="n"/>
      <c r="G1023" s="296" t="n"/>
      <c r="H1023" s="297">
        <f>IFERROR(VLOOKUP($C1023,$C$5:$H$18,6,0)+SUMIF($C$19:$C1023,$C1023,$F$19:$F1023)-SUMIF($C$19:$C1023,$C1023,$G$19:$G1023),"")</f>
        <v/>
      </c>
      <c r="I1023" s="296" t="n"/>
      <c r="J1023" s="252" t="n"/>
      <c r="K1023" s="252" t="n"/>
      <c r="L1023" s="298" t="n"/>
      <c r="M1023" s="254">
        <f>IF($B1023="","",--TEXT($B1023,"yyyymm"))</f>
        <v/>
      </c>
      <c r="N1023" s="0" t="n"/>
      <c r="O1023" s="0" t="n"/>
      <c r="P1023" s="0" t="n"/>
      <c r="Q1023" s="0" t="n"/>
      <c r="R1023" s="0" t="n"/>
      <c r="S1023" s="0" t="n"/>
      <c r="T1023" s="0" t="n"/>
      <c r="U1023" s="0" t="n"/>
      <c r="V1023" s="0" t="n"/>
      <c r="W1023" s="0" t="n"/>
      <c r="X1023" s="42" t="n"/>
      <c r="Y1023" s="42" t="n"/>
      <c r="Z1023" s="42" t="n"/>
    </row>
    <row r="1024" ht="23" customFormat="1" customHeight="1" s="204">
      <c r="A1024" s="255">
        <f>IF(B1024="","",COUNTA($B$5:B1024))</f>
        <v/>
      </c>
      <c r="B1024" s="294" t="n"/>
      <c r="C1024" s="247" t="n"/>
      <c r="D1024" s="248" t="n"/>
      <c r="E1024" s="295" t="n"/>
      <c r="F1024" s="296" t="n"/>
      <c r="G1024" s="296" t="n"/>
      <c r="H1024" s="297">
        <f>IFERROR(VLOOKUP($C1024,$C$5:$H$18,6,0)+SUMIF($C$19:$C1024,$C1024,$F$19:$F1024)-SUMIF($C$19:$C1024,$C1024,$G$19:$G1024),"")</f>
        <v/>
      </c>
      <c r="I1024" s="296" t="n"/>
      <c r="J1024" s="252" t="n"/>
      <c r="K1024" s="252" t="n"/>
      <c r="L1024" s="298" t="n"/>
      <c r="M1024" s="254">
        <f>IF($B1024="","",--TEXT($B1024,"yyyymm"))</f>
        <v/>
      </c>
      <c r="N1024" s="0" t="n"/>
      <c r="O1024" s="0" t="n"/>
      <c r="P1024" s="0" t="n"/>
      <c r="Q1024" s="0" t="n"/>
      <c r="R1024" s="0" t="n"/>
      <c r="S1024" s="0" t="n"/>
      <c r="T1024" s="0" t="n"/>
      <c r="U1024" s="0" t="n"/>
      <c r="V1024" s="0" t="n"/>
      <c r="W1024" s="0" t="n"/>
      <c r="X1024" s="42" t="n"/>
      <c r="Y1024" s="42" t="n"/>
      <c r="Z1024" s="42" t="n"/>
    </row>
    <row r="1025" ht="23" customFormat="1" customHeight="1" s="204">
      <c r="A1025" s="255">
        <f>IF(B1025="","",COUNTA($B$5:B1025))</f>
        <v/>
      </c>
      <c r="B1025" s="294" t="n"/>
      <c r="C1025" s="247" t="n"/>
      <c r="D1025" s="248" t="n"/>
      <c r="E1025" s="295" t="n"/>
      <c r="F1025" s="296" t="n"/>
      <c r="G1025" s="296" t="n"/>
      <c r="H1025" s="297">
        <f>IFERROR(VLOOKUP($C1025,$C$5:$H$18,6,0)+SUMIF($C$19:$C1025,$C1025,$F$19:$F1025)-SUMIF($C$19:$C1025,$C1025,$G$19:$G1025),"")</f>
        <v/>
      </c>
      <c r="I1025" s="296" t="n"/>
      <c r="J1025" s="252" t="n"/>
      <c r="K1025" s="252" t="n"/>
      <c r="L1025" s="298" t="n"/>
      <c r="M1025" s="254">
        <f>IF($B1025="","",--TEXT($B1025,"yyyymm"))</f>
        <v/>
      </c>
      <c r="N1025" s="0" t="n"/>
      <c r="O1025" s="0" t="n"/>
      <c r="P1025" s="0" t="n"/>
      <c r="Q1025" s="0" t="n"/>
      <c r="R1025" s="0" t="n"/>
      <c r="S1025" s="0" t="n"/>
      <c r="T1025" s="0" t="n"/>
      <c r="U1025" s="0" t="n"/>
      <c r="V1025" s="0" t="n"/>
      <c r="W1025" s="0" t="n"/>
      <c r="X1025" s="42" t="n"/>
      <c r="Y1025" s="42" t="n"/>
      <c r="Z1025" s="42" t="n"/>
    </row>
    <row r="1026" ht="23" customFormat="1" customHeight="1" s="204">
      <c r="A1026" s="255">
        <f>IF(B1026="","",COUNTA($B$5:B1026))</f>
        <v/>
      </c>
      <c r="B1026" s="294" t="n"/>
      <c r="C1026" s="247" t="n"/>
      <c r="D1026" s="248" t="n"/>
      <c r="E1026" s="295" t="n"/>
      <c r="F1026" s="296" t="n"/>
      <c r="G1026" s="296" t="n"/>
      <c r="H1026" s="297">
        <f>IFERROR(VLOOKUP($C1026,$C$5:$H$18,6,0)+SUMIF($C$19:$C1026,$C1026,$F$19:$F1026)-SUMIF($C$19:$C1026,$C1026,$G$19:$G1026),"")</f>
        <v/>
      </c>
      <c r="I1026" s="296" t="n"/>
      <c r="J1026" s="252" t="n"/>
      <c r="K1026" s="252" t="n"/>
      <c r="L1026" s="298" t="n"/>
      <c r="M1026" s="254">
        <f>IF($B1026="","",--TEXT($B1026,"yyyymm"))</f>
        <v/>
      </c>
      <c r="N1026" s="0" t="n"/>
      <c r="O1026" s="0" t="n"/>
      <c r="P1026" s="0" t="n"/>
      <c r="Q1026" s="0" t="n"/>
      <c r="R1026" s="0" t="n"/>
      <c r="S1026" s="0" t="n"/>
      <c r="T1026" s="0" t="n"/>
      <c r="U1026" s="0" t="n"/>
      <c r="V1026" s="0" t="n"/>
      <c r="W1026" s="0" t="n"/>
      <c r="X1026" s="42" t="n"/>
      <c r="Y1026" s="42" t="n"/>
      <c r="Z1026" s="42" t="n"/>
    </row>
    <row r="1027" ht="23" customFormat="1" customHeight="1" s="204">
      <c r="A1027" s="255">
        <f>IF(B1027="","",COUNTA($B$5:B1027))</f>
        <v/>
      </c>
      <c r="B1027" s="294" t="n"/>
      <c r="C1027" s="247" t="n"/>
      <c r="D1027" s="248" t="n"/>
      <c r="E1027" s="295" t="n"/>
      <c r="F1027" s="296" t="n"/>
      <c r="G1027" s="296" t="n"/>
      <c r="H1027" s="297">
        <f>IFERROR(VLOOKUP($C1027,$C$5:$H$18,6,0)+SUMIF($C$19:$C1027,$C1027,$F$19:$F1027)-SUMIF($C$19:$C1027,$C1027,$G$19:$G1027),"")</f>
        <v/>
      </c>
      <c r="I1027" s="296" t="n"/>
      <c r="J1027" s="252" t="n"/>
      <c r="K1027" s="252" t="n"/>
      <c r="L1027" s="298" t="n"/>
      <c r="M1027" s="254">
        <f>IF($B1027="","",--TEXT($B1027,"yyyymm"))</f>
        <v/>
      </c>
      <c r="N1027" s="0" t="n"/>
      <c r="O1027" s="0" t="n"/>
      <c r="P1027" s="0" t="n"/>
      <c r="Q1027" s="0" t="n"/>
      <c r="R1027" s="0" t="n"/>
      <c r="S1027" s="0" t="n"/>
      <c r="T1027" s="0" t="n"/>
      <c r="U1027" s="0" t="n"/>
      <c r="V1027" s="0" t="n"/>
      <c r="W1027" s="0" t="n"/>
      <c r="X1027" s="42" t="n"/>
      <c r="Y1027" s="42" t="n"/>
      <c r="Z1027" s="42" t="n"/>
    </row>
    <row r="1028" ht="23" customFormat="1" customHeight="1" s="204">
      <c r="A1028" s="255">
        <f>IF(B1028="","",COUNTA($B$5:B1028))</f>
        <v/>
      </c>
      <c r="B1028" s="294" t="n"/>
      <c r="C1028" s="247" t="n"/>
      <c r="D1028" s="248" t="n"/>
      <c r="E1028" s="295" t="n"/>
      <c r="F1028" s="296" t="n"/>
      <c r="G1028" s="296" t="n"/>
      <c r="H1028" s="297">
        <f>IFERROR(VLOOKUP($C1028,$C$5:$H$18,6,0)+SUMIF($C$19:$C1028,$C1028,$F$19:$F1028)-SUMIF($C$19:$C1028,$C1028,$G$19:$G1028),"")</f>
        <v/>
      </c>
      <c r="I1028" s="296" t="n"/>
      <c r="J1028" s="252" t="n"/>
      <c r="K1028" s="252" t="n"/>
      <c r="L1028" s="298" t="n"/>
      <c r="M1028" s="254">
        <f>IF($B1028="","",--TEXT($B1028,"yyyymm"))</f>
        <v/>
      </c>
      <c r="N1028" s="0" t="n"/>
      <c r="O1028" s="0" t="n"/>
      <c r="P1028" s="0" t="n"/>
      <c r="Q1028" s="0" t="n"/>
      <c r="R1028" s="0" t="n"/>
      <c r="S1028" s="0" t="n"/>
      <c r="T1028" s="0" t="n"/>
      <c r="U1028" s="0" t="n"/>
      <c r="V1028" s="0" t="n"/>
      <c r="W1028" s="0" t="n"/>
      <c r="X1028" s="42" t="n"/>
      <c r="Y1028" s="42" t="n"/>
      <c r="Z1028" s="42" t="n"/>
    </row>
    <row r="1029" ht="23" customFormat="1" customHeight="1" s="204">
      <c r="A1029" s="255">
        <f>IF(B1029="","",COUNTA($B$5:B1029))</f>
        <v/>
      </c>
      <c r="B1029" s="294" t="n"/>
      <c r="C1029" s="247" t="n"/>
      <c r="D1029" s="248" t="n"/>
      <c r="E1029" s="295" t="n"/>
      <c r="F1029" s="296" t="n"/>
      <c r="G1029" s="296" t="n"/>
      <c r="H1029" s="297">
        <f>IFERROR(VLOOKUP($C1029,$C$5:$H$18,6,0)+SUMIF($C$19:$C1029,$C1029,$F$19:$F1029)-SUMIF($C$19:$C1029,$C1029,$G$19:$G1029),"")</f>
        <v/>
      </c>
      <c r="I1029" s="296" t="n"/>
      <c r="J1029" s="252" t="n"/>
      <c r="K1029" s="252" t="n"/>
      <c r="L1029" s="298" t="n"/>
      <c r="M1029" s="254">
        <f>IF($B1029="","",--TEXT($B1029,"yyyymm"))</f>
        <v/>
      </c>
      <c r="N1029" s="0" t="n"/>
      <c r="O1029" s="0" t="n"/>
      <c r="P1029" s="0" t="n"/>
      <c r="Q1029" s="0" t="n"/>
      <c r="R1029" s="0" t="n"/>
      <c r="S1029" s="0" t="n"/>
      <c r="T1029" s="0" t="n"/>
      <c r="U1029" s="0" t="n"/>
      <c r="V1029" s="0" t="n"/>
      <c r="W1029" s="0" t="n"/>
      <c r="X1029" s="42" t="n"/>
      <c r="Y1029" s="42" t="n"/>
      <c r="Z1029" s="42" t="n"/>
    </row>
    <row r="1030" ht="23" customFormat="1" customHeight="1" s="204">
      <c r="A1030" s="255">
        <f>IF(B1030="","",COUNTA($B$5:B1030))</f>
        <v/>
      </c>
      <c r="B1030" s="294" t="n"/>
      <c r="C1030" s="247" t="n"/>
      <c r="D1030" s="248" t="n"/>
      <c r="E1030" s="295" t="n"/>
      <c r="F1030" s="296" t="n"/>
      <c r="G1030" s="296" t="n"/>
      <c r="H1030" s="297">
        <f>IFERROR(VLOOKUP($C1030,$C$5:$H$18,6,0)+SUMIF($C$19:$C1030,$C1030,$F$19:$F1030)-SUMIF($C$19:$C1030,$C1030,$G$19:$G1030),"")</f>
        <v/>
      </c>
      <c r="I1030" s="296" t="n"/>
      <c r="J1030" s="252" t="n"/>
      <c r="K1030" s="252" t="n"/>
      <c r="L1030" s="298" t="n"/>
      <c r="M1030" s="254">
        <f>IF($B1030="","",--TEXT($B1030,"yyyymm"))</f>
        <v/>
      </c>
      <c r="N1030" s="0" t="n"/>
      <c r="O1030" s="0" t="n"/>
      <c r="P1030" s="0" t="n"/>
      <c r="Q1030" s="0" t="n"/>
      <c r="R1030" s="0" t="n"/>
      <c r="S1030" s="0" t="n"/>
      <c r="T1030" s="0" t="n"/>
      <c r="U1030" s="0" t="n"/>
      <c r="V1030" s="0" t="n"/>
      <c r="W1030" s="0" t="n"/>
      <c r="X1030" s="42" t="n"/>
      <c r="Y1030" s="42" t="n"/>
      <c r="Z1030" s="42" t="n"/>
    </row>
    <row r="1031" ht="23" customFormat="1" customHeight="1" s="204">
      <c r="A1031" s="255">
        <f>IF(B1031="","",COUNTA($B$5:B1031))</f>
        <v/>
      </c>
      <c r="B1031" s="294" t="n"/>
      <c r="C1031" s="247" t="n"/>
      <c r="D1031" s="248" t="n"/>
      <c r="E1031" s="295" t="n"/>
      <c r="F1031" s="296" t="n"/>
      <c r="G1031" s="296" t="n"/>
      <c r="H1031" s="297">
        <f>IFERROR(VLOOKUP($C1031,$C$5:$H$18,6,0)+SUMIF($C$19:$C1031,$C1031,$F$19:$F1031)-SUMIF($C$19:$C1031,$C1031,$G$19:$G1031),"")</f>
        <v/>
      </c>
      <c r="I1031" s="296" t="n"/>
      <c r="J1031" s="252" t="n"/>
      <c r="K1031" s="252" t="n"/>
      <c r="L1031" s="298" t="n"/>
      <c r="M1031" s="254">
        <f>IF($B1031="","",--TEXT($B1031,"yyyymm"))</f>
        <v/>
      </c>
      <c r="N1031" s="0" t="n"/>
      <c r="O1031" s="0" t="n"/>
      <c r="P1031" s="0" t="n"/>
      <c r="Q1031" s="0" t="n"/>
      <c r="R1031" s="0" t="n"/>
      <c r="S1031" s="0" t="n"/>
      <c r="T1031" s="0" t="n"/>
      <c r="U1031" s="0" t="n"/>
      <c r="V1031" s="0" t="n"/>
      <c r="W1031" s="0" t="n"/>
      <c r="X1031" s="42" t="n"/>
      <c r="Y1031" s="42" t="n"/>
      <c r="Z1031" s="42" t="n"/>
    </row>
    <row r="1032" ht="23" customFormat="1" customHeight="1" s="204">
      <c r="A1032" s="255">
        <f>IF(B1032="","",COUNTA($B$5:B1032))</f>
        <v/>
      </c>
      <c r="B1032" s="294" t="n"/>
      <c r="C1032" s="247" t="n"/>
      <c r="D1032" s="248" t="n"/>
      <c r="E1032" s="295" t="n"/>
      <c r="F1032" s="296" t="n"/>
      <c r="G1032" s="296" t="n"/>
      <c r="H1032" s="297">
        <f>IFERROR(VLOOKUP($C1032,$C$5:$H$18,6,0)+SUMIF($C$19:$C1032,$C1032,$F$19:$F1032)-SUMIF($C$19:$C1032,$C1032,$G$19:$G1032),"")</f>
        <v/>
      </c>
      <c r="I1032" s="296" t="n"/>
      <c r="J1032" s="252" t="n"/>
      <c r="K1032" s="252" t="n"/>
      <c r="L1032" s="298" t="n"/>
      <c r="M1032" s="254">
        <f>IF($B1032="","",--TEXT($B1032,"yyyymm"))</f>
        <v/>
      </c>
      <c r="N1032" s="0" t="n"/>
      <c r="O1032" s="0" t="n"/>
      <c r="P1032" s="0" t="n"/>
      <c r="Q1032" s="0" t="n"/>
      <c r="R1032" s="0" t="n"/>
      <c r="S1032" s="0" t="n"/>
      <c r="T1032" s="0" t="n"/>
      <c r="U1032" s="0" t="n"/>
      <c r="V1032" s="0" t="n"/>
      <c r="W1032" s="0" t="n"/>
      <c r="X1032" s="42" t="n"/>
      <c r="Y1032" s="42" t="n"/>
      <c r="Z1032" s="42" t="n"/>
    </row>
    <row r="1033" ht="23" customFormat="1" customHeight="1" s="204">
      <c r="A1033" s="255">
        <f>IF(B1033="","",COUNTA($B$5:B1033))</f>
        <v/>
      </c>
      <c r="B1033" s="294" t="n"/>
      <c r="C1033" s="247" t="n"/>
      <c r="D1033" s="248" t="n"/>
      <c r="E1033" s="295" t="n"/>
      <c r="F1033" s="296" t="n"/>
      <c r="G1033" s="296" t="n"/>
      <c r="H1033" s="297">
        <f>IFERROR(VLOOKUP($C1033,$C$5:$H$18,6,0)+SUMIF($C$19:$C1033,$C1033,$F$19:$F1033)-SUMIF($C$19:$C1033,$C1033,$G$19:$G1033),"")</f>
        <v/>
      </c>
      <c r="I1033" s="296" t="n"/>
      <c r="J1033" s="252" t="n"/>
      <c r="K1033" s="252" t="n"/>
      <c r="L1033" s="298" t="n"/>
      <c r="M1033" s="254">
        <f>IF($B1033="","",--TEXT($B1033,"yyyymm"))</f>
        <v/>
      </c>
      <c r="N1033" s="0" t="n"/>
      <c r="O1033" s="0" t="n"/>
      <c r="P1033" s="0" t="n"/>
      <c r="Q1033" s="0" t="n"/>
      <c r="R1033" s="0" t="n"/>
      <c r="S1033" s="0" t="n"/>
      <c r="T1033" s="0" t="n"/>
      <c r="U1033" s="0" t="n"/>
      <c r="V1033" s="0" t="n"/>
      <c r="W1033" s="0" t="n"/>
      <c r="X1033" s="42" t="n"/>
      <c r="Y1033" s="42" t="n"/>
      <c r="Z1033" s="42" t="n"/>
    </row>
    <row r="1034" ht="23" customFormat="1" customHeight="1" s="204">
      <c r="A1034" s="255">
        <f>IF(B1034="","",COUNTA($B$5:B1034))</f>
        <v/>
      </c>
      <c r="B1034" s="294" t="n"/>
      <c r="C1034" s="247" t="n"/>
      <c r="D1034" s="248" t="n"/>
      <c r="E1034" s="295" t="n"/>
      <c r="F1034" s="296" t="n"/>
      <c r="G1034" s="296" t="n"/>
      <c r="H1034" s="297">
        <f>IFERROR(VLOOKUP($C1034,$C$5:$H$18,6,0)+SUMIF($C$19:$C1034,$C1034,$F$19:$F1034)-SUMIF($C$19:$C1034,$C1034,$G$19:$G1034),"")</f>
        <v/>
      </c>
      <c r="I1034" s="296" t="n"/>
      <c r="J1034" s="252" t="n"/>
      <c r="K1034" s="252" t="n"/>
      <c r="L1034" s="298" t="n"/>
      <c r="M1034" s="254">
        <f>IF($B1034="","",--TEXT($B1034,"yyyymm"))</f>
        <v/>
      </c>
      <c r="N1034" s="0" t="n"/>
      <c r="O1034" s="0" t="n"/>
      <c r="P1034" s="0" t="n"/>
      <c r="Q1034" s="0" t="n"/>
      <c r="R1034" s="0" t="n"/>
      <c r="S1034" s="0" t="n"/>
      <c r="T1034" s="0" t="n"/>
      <c r="U1034" s="0" t="n"/>
      <c r="V1034" s="0" t="n"/>
      <c r="W1034" s="0" t="n"/>
      <c r="X1034" s="42" t="n"/>
      <c r="Y1034" s="42" t="n"/>
      <c r="Z1034" s="42" t="n"/>
    </row>
    <row r="1035" ht="23" customFormat="1" customHeight="1" s="204">
      <c r="A1035" s="255">
        <f>IF(B1035="","",COUNTA($B$5:B1035))</f>
        <v/>
      </c>
      <c r="B1035" s="294" t="n"/>
      <c r="C1035" s="247" t="n"/>
      <c r="D1035" s="248" t="n"/>
      <c r="E1035" s="295" t="n"/>
      <c r="F1035" s="296" t="n"/>
      <c r="G1035" s="296" t="n"/>
      <c r="H1035" s="297">
        <f>IFERROR(VLOOKUP($C1035,$C$5:$H$18,6,0)+SUMIF($C$19:$C1035,$C1035,$F$19:$F1035)-SUMIF($C$19:$C1035,$C1035,$G$19:$G1035),"")</f>
        <v/>
      </c>
      <c r="I1035" s="296" t="n"/>
      <c r="J1035" s="252" t="n"/>
      <c r="K1035" s="252" t="n"/>
      <c r="L1035" s="298" t="n"/>
      <c r="M1035" s="254">
        <f>IF($B1035="","",--TEXT($B1035,"yyyymm"))</f>
        <v/>
      </c>
      <c r="N1035" s="0" t="n"/>
      <c r="O1035" s="0" t="n"/>
      <c r="P1035" s="0" t="n"/>
      <c r="Q1035" s="0" t="n"/>
      <c r="R1035" s="0" t="n"/>
      <c r="S1035" s="0" t="n"/>
      <c r="T1035" s="0" t="n"/>
      <c r="U1035" s="0" t="n"/>
      <c r="V1035" s="0" t="n"/>
      <c r="W1035" s="0" t="n"/>
      <c r="X1035" s="42" t="n"/>
      <c r="Y1035" s="42" t="n"/>
      <c r="Z1035" s="42" t="n"/>
    </row>
    <row r="1036" ht="23" customFormat="1" customHeight="1" s="204">
      <c r="A1036" s="255">
        <f>IF(B1036="","",COUNTA($B$5:B1036))</f>
        <v/>
      </c>
      <c r="B1036" s="294" t="n"/>
      <c r="C1036" s="247" t="n"/>
      <c r="D1036" s="248" t="n"/>
      <c r="E1036" s="295" t="n"/>
      <c r="F1036" s="296" t="n"/>
      <c r="G1036" s="296" t="n"/>
      <c r="H1036" s="297">
        <f>IFERROR(VLOOKUP($C1036,$C$5:$H$18,6,0)+SUMIF($C$19:$C1036,$C1036,$F$19:$F1036)-SUMIF($C$19:$C1036,$C1036,$G$19:$G1036),"")</f>
        <v/>
      </c>
      <c r="I1036" s="296" t="n"/>
      <c r="J1036" s="252" t="n"/>
      <c r="K1036" s="252" t="n"/>
      <c r="L1036" s="298" t="n"/>
      <c r="M1036" s="254">
        <f>IF($B1036="","",--TEXT($B1036,"yyyymm"))</f>
        <v/>
      </c>
      <c r="N1036" s="0" t="n"/>
      <c r="O1036" s="0" t="n"/>
      <c r="P1036" s="0" t="n"/>
      <c r="Q1036" s="0" t="n"/>
      <c r="R1036" s="0" t="n"/>
      <c r="S1036" s="0" t="n"/>
      <c r="T1036" s="0" t="n"/>
      <c r="U1036" s="0" t="n"/>
      <c r="V1036" s="0" t="n"/>
      <c r="W1036" s="0" t="n"/>
      <c r="X1036" s="42" t="n"/>
      <c r="Y1036" s="42" t="n"/>
      <c r="Z1036" s="42" t="n"/>
    </row>
    <row r="1037" ht="23" customFormat="1" customHeight="1" s="204">
      <c r="A1037" s="255">
        <f>IF(B1037="","",COUNTA($B$5:B1037))</f>
        <v/>
      </c>
      <c r="B1037" s="294" t="n"/>
      <c r="C1037" s="247" t="n"/>
      <c r="D1037" s="248" t="n"/>
      <c r="E1037" s="295" t="n"/>
      <c r="F1037" s="296" t="n"/>
      <c r="G1037" s="296" t="n"/>
      <c r="H1037" s="297">
        <f>IFERROR(VLOOKUP($C1037,$C$5:$H$18,6,0)+SUMIF($C$19:$C1037,$C1037,$F$19:$F1037)-SUMIF($C$19:$C1037,$C1037,$G$19:$G1037),"")</f>
        <v/>
      </c>
      <c r="I1037" s="296" t="n"/>
      <c r="J1037" s="252" t="n"/>
      <c r="K1037" s="252" t="n"/>
      <c r="L1037" s="298" t="n"/>
      <c r="M1037" s="254">
        <f>IF($B1037="","",--TEXT($B1037,"yyyymm"))</f>
        <v/>
      </c>
      <c r="N1037" s="0" t="n"/>
      <c r="O1037" s="0" t="n"/>
      <c r="P1037" s="0" t="n"/>
      <c r="Q1037" s="0" t="n"/>
      <c r="R1037" s="0" t="n"/>
      <c r="S1037" s="0" t="n"/>
      <c r="T1037" s="0" t="n"/>
      <c r="U1037" s="0" t="n"/>
      <c r="V1037" s="0" t="n"/>
      <c r="W1037" s="0" t="n"/>
      <c r="X1037" s="42" t="n"/>
      <c r="Y1037" s="42" t="n"/>
      <c r="Z1037" s="42" t="n"/>
    </row>
    <row r="1038" ht="23" customFormat="1" customHeight="1" s="204">
      <c r="A1038" s="255">
        <f>IF(B1038="","",COUNTA($B$5:B1038))</f>
        <v/>
      </c>
      <c r="B1038" s="294" t="n"/>
      <c r="C1038" s="247" t="n"/>
      <c r="D1038" s="248" t="n"/>
      <c r="E1038" s="295" t="n"/>
      <c r="F1038" s="296" t="n"/>
      <c r="G1038" s="296" t="n"/>
      <c r="H1038" s="297">
        <f>IFERROR(VLOOKUP($C1038,$C$5:$H$18,6,0)+SUMIF($C$19:$C1038,$C1038,$F$19:$F1038)-SUMIF($C$19:$C1038,$C1038,$G$19:$G1038),"")</f>
        <v/>
      </c>
      <c r="I1038" s="296" t="n"/>
      <c r="J1038" s="252" t="n"/>
      <c r="K1038" s="252" t="n"/>
      <c r="L1038" s="298" t="n"/>
      <c r="M1038" s="254">
        <f>IF($B1038="","",--TEXT($B1038,"yyyymm"))</f>
        <v/>
      </c>
      <c r="N1038" s="0" t="n"/>
      <c r="O1038" s="0" t="n"/>
      <c r="P1038" s="0" t="n"/>
      <c r="Q1038" s="0" t="n"/>
      <c r="R1038" s="0" t="n"/>
      <c r="S1038" s="0" t="n"/>
      <c r="T1038" s="0" t="n"/>
      <c r="U1038" s="0" t="n"/>
      <c r="V1038" s="0" t="n"/>
      <c r="W1038" s="0" t="n"/>
      <c r="X1038" s="42" t="n"/>
      <c r="Y1038" s="42" t="n"/>
      <c r="Z1038" s="42" t="n"/>
    </row>
    <row r="1039" ht="23" customFormat="1" customHeight="1" s="204">
      <c r="A1039" s="255">
        <f>IF(B1039="","",COUNTA($B$5:B1039))</f>
        <v/>
      </c>
      <c r="B1039" s="294" t="n"/>
      <c r="C1039" s="247" t="n"/>
      <c r="D1039" s="248" t="n"/>
      <c r="E1039" s="295" t="n"/>
      <c r="F1039" s="296" t="n"/>
      <c r="G1039" s="296" t="n"/>
      <c r="H1039" s="297">
        <f>IFERROR(VLOOKUP($C1039,$C$5:$H$18,6,0)+SUMIF($C$19:$C1039,$C1039,$F$19:$F1039)-SUMIF($C$19:$C1039,$C1039,$G$19:$G1039),"")</f>
        <v/>
      </c>
      <c r="I1039" s="296" t="n"/>
      <c r="J1039" s="252" t="n"/>
      <c r="K1039" s="252" t="n"/>
      <c r="L1039" s="298" t="n"/>
      <c r="M1039" s="254">
        <f>IF($B1039="","",--TEXT($B1039,"yyyymm"))</f>
        <v/>
      </c>
      <c r="N1039" s="0" t="n"/>
      <c r="O1039" s="0" t="n"/>
      <c r="P1039" s="0" t="n"/>
      <c r="Q1039" s="0" t="n"/>
      <c r="R1039" s="0" t="n"/>
      <c r="S1039" s="0" t="n"/>
      <c r="T1039" s="0" t="n"/>
      <c r="U1039" s="0" t="n"/>
      <c r="V1039" s="0" t="n"/>
      <c r="W1039" s="0" t="n"/>
      <c r="X1039" s="42" t="n"/>
      <c r="Y1039" s="42" t="n"/>
      <c r="Z1039" s="42" t="n"/>
    </row>
    <row r="1040" ht="23" customFormat="1" customHeight="1" s="204">
      <c r="A1040" s="255">
        <f>IF(B1040="","",COUNTA($B$5:B1040))</f>
        <v/>
      </c>
      <c r="B1040" s="294" t="n"/>
      <c r="C1040" s="247" t="n"/>
      <c r="D1040" s="248" t="n"/>
      <c r="E1040" s="295" t="n"/>
      <c r="F1040" s="296" t="n"/>
      <c r="G1040" s="296" t="n"/>
      <c r="H1040" s="297">
        <f>IFERROR(VLOOKUP($C1040,$C$5:$H$18,6,0)+SUMIF($C$19:$C1040,$C1040,$F$19:$F1040)-SUMIF($C$19:$C1040,$C1040,$G$19:$G1040),"")</f>
        <v/>
      </c>
      <c r="I1040" s="296" t="n"/>
      <c r="J1040" s="252" t="n"/>
      <c r="K1040" s="252" t="n"/>
      <c r="L1040" s="298" t="n"/>
      <c r="M1040" s="254">
        <f>IF($B1040="","",--TEXT($B1040,"yyyymm"))</f>
        <v/>
      </c>
      <c r="N1040" s="0" t="n"/>
      <c r="O1040" s="0" t="n"/>
      <c r="P1040" s="0" t="n"/>
      <c r="Q1040" s="0" t="n"/>
      <c r="R1040" s="0" t="n"/>
      <c r="S1040" s="0" t="n"/>
      <c r="T1040" s="0" t="n"/>
      <c r="U1040" s="0" t="n"/>
      <c r="V1040" s="0" t="n"/>
      <c r="W1040" s="0" t="n"/>
      <c r="X1040" s="42" t="n"/>
      <c r="Y1040" s="42" t="n"/>
      <c r="Z1040" s="42" t="n"/>
    </row>
    <row r="1041" ht="23" customFormat="1" customHeight="1" s="204">
      <c r="A1041" s="255">
        <f>IF(B1041="","",COUNTA($B$5:B1041))</f>
        <v/>
      </c>
      <c r="B1041" s="294" t="n"/>
      <c r="C1041" s="247" t="n"/>
      <c r="D1041" s="248" t="n"/>
      <c r="E1041" s="295" t="n"/>
      <c r="F1041" s="296" t="n"/>
      <c r="G1041" s="296" t="n"/>
      <c r="H1041" s="297">
        <f>IFERROR(VLOOKUP($C1041,$C$5:$H$18,6,0)+SUMIF($C$19:$C1041,$C1041,$F$19:$F1041)-SUMIF($C$19:$C1041,$C1041,$G$19:$G1041),"")</f>
        <v/>
      </c>
      <c r="I1041" s="296" t="n"/>
      <c r="J1041" s="252" t="n"/>
      <c r="K1041" s="252" t="n"/>
      <c r="L1041" s="298" t="n"/>
      <c r="M1041" s="254">
        <f>IF($B1041="","",--TEXT($B1041,"yyyymm"))</f>
        <v/>
      </c>
      <c r="N1041" s="0" t="n"/>
      <c r="O1041" s="0" t="n"/>
      <c r="P1041" s="0" t="n"/>
      <c r="Q1041" s="0" t="n"/>
      <c r="R1041" s="0" t="n"/>
      <c r="S1041" s="0" t="n"/>
      <c r="T1041" s="0" t="n"/>
      <c r="U1041" s="0" t="n"/>
      <c r="V1041" s="0" t="n"/>
      <c r="W1041" s="0" t="n"/>
      <c r="X1041" s="42" t="n"/>
      <c r="Y1041" s="42" t="n"/>
      <c r="Z1041" s="42" t="n"/>
    </row>
    <row r="1042" ht="23" customFormat="1" customHeight="1" s="204">
      <c r="A1042" s="255">
        <f>IF(B1042="","",COUNTA($B$5:B1042))</f>
        <v/>
      </c>
      <c r="B1042" s="294" t="n"/>
      <c r="C1042" s="247" t="n"/>
      <c r="D1042" s="248" t="n"/>
      <c r="E1042" s="295" t="n"/>
      <c r="F1042" s="296" t="n"/>
      <c r="G1042" s="296" t="n"/>
      <c r="H1042" s="297">
        <f>IFERROR(VLOOKUP($C1042,$C$5:$H$18,6,0)+SUMIF($C$19:$C1042,$C1042,$F$19:$F1042)-SUMIF($C$19:$C1042,$C1042,$G$19:$G1042),"")</f>
        <v/>
      </c>
      <c r="I1042" s="296" t="n"/>
      <c r="J1042" s="252" t="n"/>
      <c r="K1042" s="252" t="n"/>
      <c r="L1042" s="298" t="n"/>
      <c r="M1042" s="254">
        <f>IF($B1042="","",--TEXT($B1042,"yyyymm"))</f>
        <v/>
      </c>
      <c r="N1042" s="0" t="n"/>
      <c r="O1042" s="0" t="n"/>
      <c r="P1042" s="0" t="n"/>
      <c r="Q1042" s="0" t="n"/>
      <c r="R1042" s="0" t="n"/>
      <c r="S1042" s="0" t="n"/>
      <c r="T1042" s="0" t="n"/>
      <c r="U1042" s="0" t="n"/>
      <c r="V1042" s="0" t="n"/>
      <c r="W1042" s="0" t="n"/>
      <c r="X1042" s="42" t="n"/>
      <c r="Y1042" s="42" t="n"/>
      <c r="Z1042" s="42" t="n"/>
    </row>
    <row r="1043" ht="23" customFormat="1" customHeight="1" s="204">
      <c r="A1043" s="255">
        <f>IF(B1043="","",COUNTA($B$5:B1043))</f>
        <v/>
      </c>
      <c r="B1043" s="294" t="n"/>
      <c r="C1043" s="247" t="n"/>
      <c r="D1043" s="248" t="n"/>
      <c r="E1043" s="295" t="n"/>
      <c r="F1043" s="296" t="n"/>
      <c r="G1043" s="296" t="n"/>
      <c r="H1043" s="297">
        <f>IFERROR(VLOOKUP($C1043,$C$5:$H$18,6,0)+SUMIF($C$19:$C1043,$C1043,$F$19:$F1043)-SUMIF($C$19:$C1043,$C1043,$G$19:$G1043),"")</f>
        <v/>
      </c>
      <c r="I1043" s="296" t="n"/>
      <c r="J1043" s="252" t="n"/>
      <c r="K1043" s="252" t="n"/>
      <c r="L1043" s="298" t="n"/>
      <c r="M1043" s="254">
        <f>IF($B1043="","",--TEXT($B1043,"yyyymm"))</f>
        <v/>
      </c>
      <c r="N1043" s="0" t="n"/>
      <c r="O1043" s="0" t="n"/>
      <c r="P1043" s="0" t="n"/>
      <c r="Q1043" s="0" t="n"/>
      <c r="R1043" s="0" t="n"/>
      <c r="S1043" s="0" t="n"/>
      <c r="T1043" s="0" t="n"/>
      <c r="U1043" s="0" t="n"/>
      <c r="V1043" s="0" t="n"/>
      <c r="W1043" s="0" t="n"/>
      <c r="X1043" s="42" t="n"/>
      <c r="Y1043" s="42" t="n"/>
      <c r="Z1043" s="42" t="n"/>
    </row>
    <row r="1044" ht="23" customFormat="1" customHeight="1" s="204">
      <c r="A1044" s="255">
        <f>IF(B1044="","",COUNTA($B$5:B1044))</f>
        <v/>
      </c>
      <c r="B1044" s="294" t="n"/>
      <c r="C1044" s="247" t="n"/>
      <c r="D1044" s="248" t="n"/>
      <c r="E1044" s="295" t="n"/>
      <c r="F1044" s="296" t="n"/>
      <c r="G1044" s="296" t="n"/>
      <c r="H1044" s="297">
        <f>IFERROR(VLOOKUP($C1044,$C$5:$H$18,6,0)+SUMIF($C$19:$C1044,$C1044,$F$19:$F1044)-SUMIF($C$19:$C1044,$C1044,$G$19:$G1044),"")</f>
        <v/>
      </c>
      <c r="I1044" s="296" t="n"/>
      <c r="J1044" s="252" t="n"/>
      <c r="K1044" s="252" t="n"/>
      <c r="L1044" s="298" t="n"/>
      <c r="M1044" s="254">
        <f>IF($B1044="","",--TEXT($B1044,"yyyymm"))</f>
        <v/>
      </c>
      <c r="N1044" s="0" t="n"/>
      <c r="O1044" s="0" t="n"/>
      <c r="P1044" s="0" t="n"/>
      <c r="Q1044" s="0" t="n"/>
      <c r="R1044" s="0" t="n"/>
      <c r="S1044" s="0" t="n"/>
      <c r="T1044" s="0" t="n"/>
      <c r="U1044" s="0" t="n"/>
      <c r="V1044" s="0" t="n"/>
      <c r="W1044" s="0" t="n"/>
      <c r="X1044" s="42" t="n"/>
      <c r="Y1044" s="42" t="n"/>
      <c r="Z1044" s="42" t="n"/>
    </row>
    <row r="1045" ht="23" customFormat="1" customHeight="1" s="204">
      <c r="A1045" s="255">
        <f>IF(B1045="","",COUNTA($B$5:B1045))</f>
        <v/>
      </c>
      <c r="B1045" s="294" t="n"/>
      <c r="C1045" s="247" t="n"/>
      <c r="D1045" s="248" t="n"/>
      <c r="E1045" s="295" t="n"/>
      <c r="F1045" s="296" t="n"/>
      <c r="G1045" s="296" t="n"/>
      <c r="H1045" s="297">
        <f>IFERROR(VLOOKUP($C1045,$C$5:$H$18,6,0)+SUMIF($C$19:$C1045,$C1045,$F$19:$F1045)-SUMIF($C$19:$C1045,$C1045,$G$19:$G1045),"")</f>
        <v/>
      </c>
      <c r="I1045" s="296" t="n"/>
      <c r="J1045" s="252" t="n"/>
      <c r="K1045" s="252" t="n"/>
      <c r="L1045" s="298" t="n"/>
      <c r="M1045" s="254">
        <f>IF($B1045="","",--TEXT($B1045,"yyyymm"))</f>
        <v/>
      </c>
      <c r="N1045" s="0" t="n"/>
      <c r="O1045" s="0" t="n"/>
      <c r="P1045" s="0" t="n"/>
      <c r="Q1045" s="0" t="n"/>
      <c r="R1045" s="0" t="n"/>
      <c r="S1045" s="0" t="n"/>
      <c r="T1045" s="0" t="n"/>
      <c r="U1045" s="0" t="n"/>
      <c r="V1045" s="0" t="n"/>
      <c r="W1045" s="0" t="n"/>
      <c r="X1045" s="42" t="n"/>
      <c r="Y1045" s="42" t="n"/>
      <c r="Z1045" s="42" t="n"/>
    </row>
    <row r="1046" ht="23" customFormat="1" customHeight="1" s="204">
      <c r="A1046" s="255">
        <f>IF(B1046="","",COUNTA($B$5:B1046))</f>
        <v/>
      </c>
      <c r="B1046" s="294" t="n"/>
      <c r="C1046" s="247" t="n"/>
      <c r="D1046" s="248" t="n"/>
      <c r="E1046" s="295" t="n"/>
      <c r="F1046" s="296" t="n"/>
      <c r="G1046" s="296" t="n"/>
      <c r="H1046" s="297">
        <f>IFERROR(VLOOKUP($C1046,$C$5:$H$18,6,0)+SUMIF($C$19:$C1046,$C1046,$F$19:$F1046)-SUMIF($C$19:$C1046,$C1046,$G$19:$G1046),"")</f>
        <v/>
      </c>
      <c r="I1046" s="296" t="n"/>
      <c r="J1046" s="252" t="n"/>
      <c r="K1046" s="252" t="n"/>
      <c r="L1046" s="298" t="n"/>
      <c r="M1046" s="254">
        <f>IF($B1046="","",--TEXT($B1046,"yyyymm"))</f>
        <v/>
      </c>
      <c r="N1046" s="0" t="n"/>
      <c r="O1046" s="0" t="n"/>
      <c r="P1046" s="0" t="n"/>
      <c r="Q1046" s="0" t="n"/>
      <c r="R1046" s="0" t="n"/>
      <c r="S1046" s="0" t="n"/>
      <c r="T1046" s="0" t="n"/>
      <c r="U1046" s="0" t="n"/>
      <c r="V1046" s="0" t="n"/>
      <c r="W1046" s="0" t="n"/>
      <c r="X1046" s="42" t="n"/>
      <c r="Y1046" s="42" t="n"/>
      <c r="Z1046" s="42" t="n"/>
    </row>
    <row r="1047" ht="23" customFormat="1" customHeight="1" s="204">
      <c r="A1047" s="255">
        <f>IF(B1047="","",COUNTA($B$5:B1047))</f>
        <v/>
      </c>
      <c r="B1047" s="294" t="n"/>
      <c r="C1047" s="247" t="n"/>
      <c r="D1047" s="248" t="n"/>
      <c r="E1047" s="295" t="n"/>
      <c r="F1047" s="296" t="n"/>
      <c r="G1047" s="296" t="n"/>
      <c r="H1047" s="297">
        <f>IFERROR(VLOOKUP($C1047,$C$5:$H$18,6,0)+SUMIF($C$19:$C1047,$C1047,$F$19:$F1047)-SUMIF($C$19:$C1047,$C1047,$G$19:$G1047),"")</f>
        <v/>
      </c>
      <c r="I1047" s="296" t="n"/>
      <c r="J1047" s="252" t="n"/>
      <c r="K1047" s="252" t="n"/>
      <c r="L1047" s="298" t="n"/>
      <c r="M1047" s="254">
        <f>IF($B1047="","",--TEXT($B1047,"yyyymm"))</f>
        <v/>
      </c>
      <c r="N1047" s="0" t="n"/>
      <c r="O1047" s="0" t="n"/>
      <c r="P1047" s="0" t="n"/>
      <c r="Q1047" s="0" t="n"/>
      <c r="R1047" s="0" t="n"/>
      <c r="S1047" s="0" t="n"/>
      <c r="T1047" s="0" t="n"/>
      <c r="U1047" s="0" t="n"/>
      <c r="V1047" s="0" t="n"/>
      <c r="W1047" s="0" t="n"/>
      <c r="X1047" s="42" t="n"/>
      <c r="Y1047" s="42" t="n"/>
      <c r="Z1047" s="42" t="n"/>
    </row>
    <row r="1048" ht="23" customFormat="1" customHeight="1" s="204">
      <c r="A1048" s="255">
        <f>IF(B1048="","",COUNTA($B$5:B1048))</f>
        <v/>
      </c>
      <c r="B1048" s="294" t="n"/>
      <c r="C1048" s="247" t="n"/>
      <c r="D1048" s="248" t="n"/>
      <c r="E1048" s="295" t="n"/>
      <c r="F1048" s="296" t="n"/>
      <c r="G1048" s="296" t="n"/>
      <c r="H1048" s="297">
        <f>IFERROR(VLOOKUP($C1048,$C$5:$H$18,6,0)+SUMIF($C$19:$C1048,$C1048,$F$19:$F1048)-SUMIF($C$19:$C1048,$C1048,$G$19:$G1048),"")</f>
        <v/>
      </c>
      <c r="I1048" s="296" t="n"/>
      <c r="J1048" s="252" t="n"/>
      <c r="K1048" s="252" t="n"/>
      <c r="L1048" s="298" t="n"/>
      <c r="M1048" s="254">
        <f>IF($B1048="","",--TEXT($B1048,"yyyymm"))</f>
        <v/>
      </c>
      <c r="N1048" s="0" t="n"/>
      <c r="O1048" s="0" t="n"/>
      <c r="P1048" s="0" t="n"/>
      <c r="Q1048" s="0" t="n"/>
      <c r="R1048" s="0" t="n"/>
      <c r="S1048" s="0" t="n"/>
      <c r="T1048" s="0" t="n"/>
      <c r="U1048" s="0" t="n"/>
      <c r="V1048" s="0" t="n"/>
      <c r="W1048" s="0" t="n"/>
      <c r="X1048" s="42" t="n"/>
      <c r="Y1048" s="42" t="n"/>
      <c r="Z1048" s="42" t="n"/>
    </row>
    <row r="1049" ht="23" customFormat="1" customHeight="1" s="204">
      <c r="A1049" s="255">
        <f>IF(B1049="","",COUNTA($B$5:B1049))</f>
        <v/>
      </c>
      <c r="B1049" s="294" t="n"/>
      <c r="C1049" s="247" t="n"/>
      <c r="D1049" s="248" t="n"/>
      <c r="E1049" s="295" t="n"/>
      <c r="F1049" s="296" t="n"/>
      <c r="G1049" s="296" t="n"/>
      <c r="H1049" s="297">
        <f>IFERROR(VLOOKUP($C1049,$C$5:$H$18,6,0)+SUMIF($C$19:$C1049,$C1049,$F$19:$F1049)-SUMIF($C$19:$C1049,$C1049,$G$19:$G1049),"")</f>
        <v/>
      </c>
      <c r="I1049" s="296" t="n"/>
      <c r="J1049" s="252" t="n"/>
      <c r="K1049" s="252" t="n"/>
      <c r="L1049" s="298" t="n"/>
      <c r="M1049" s="254">
        <f>IF($B1049="","",--TEXT($B1049,"yyyymm"))</f>
        <v/>
      </c>
      <c r="N1049" s="0" t="n"/>
      <c r="O1049" s="0" t="n"/>
      <c r="P1049" s="0" t="n"/>
      <c r="Q1049" s="0" t="n"/>
      <c r="R1049" s="0" t="n"/>
      <c r="S1049" s="0" t="n"/>
      <c r="T1049" s="0" t="n"/>
      <c r="U1049" s="0" t="n"/>
      <c r="V1049" s="0" t="n"/>
      <c r="W1049" s="0" t="n"/>
      <c r="X1049" s="42" t="n"/>
      <c r="Y1049" s="42" t="n"/>
      <c r="Z1049" s="42" t="n"/>
    </row>
    <row r="1050" ht="23" customFormat="1" customHeight="1" s="204">
      <c r="A1050" s="255">
        <f>IF(B1050="","",COUNTA($B$5:B1050))</f>
        <v/>
      </c>
      <c r="B1050" s="294" t="n"/>
      <c r="C1050" s="247" t="n"/>
      <c r="D1050" s="248" t="n"/>
      <c r="E1050" s="295" t="n"/>
      <c r="F1050" s="296" t="n"/>
      <c r="G1050" s="296" t="n"/>
      <c r="H1050" s="297">
        <f>IFERROR(VLOOKUP($C1050,$C$5:$H$18,6,0)+SUMIF($C$19:$C1050,$C1050,$F$19:$F1050)-SUMIF($C$19:$C1050,$C1050,$G$19:$G1050),"")</f>
        <v/>
      </c>
      <c r="I1050" s="296" t="n"/>
      <c r="J1050" s="252" t="n"/>
      <c r="K1050" s="252" t="n"/>
      <c r="L1050" s="298" t="n"/>
      <c r="M1050" s="254">
        <f>IF($B1050="","",--TEXT($B1050,"yyyymm"))</f>
        <v/>
      </c>
      <c r="N1050" s="0" t="n"/>
      <c r="O1050" s="0" t="n"/>
      <c r="P1050" s="0" t="n"/>
      <c r="Q1050" s="0" t="n"/>
      <c r="R1050" s="0" t="n"/>
      <c r="S1050" s="0" t="n"/>
      <c r="T1050" s="0" t="n"/>
      <c r="U1050" s="0" t="n"/>
      <c r="V1050" s="0" t="n"/>
      <c r="W1050" s="0" t="n"/>
      <c r="X1050" s="42" t="n"/>
      <c r="Y1050" s="42" t="n"/>
      <c r="Z1050" s="42" t="n"/>
    </row>
    <row r="1051" ht="23" customFormat="1" customHeight="1" s="204">
      <c r="A1051" s="255">
        <f>IF(B1051="","",COUNTA($B$5:B1051))</f>
        <v/>
      </c>
      <c r="B1051" s="294" t="n"/>
      <c r="C1051" s="247" t="n"/>
      <c r="D1051" s="248" t="n"/>
      <c r="E1051" s="295" t="n"/>
      <c r="F1051" s="296" t="n"/>
      <c r="G1051" s="296" t="n"/>
      <c r="H1051" s="297">
        <f>IFERROR(VLOOKUP($C1051,$C$5:$H$18,6,0)+SUMIF($C$19:$C1051,$C1051,$F$19:$F1051)-SUMIF($C$19:$C1051,$C1051,$G$19:$G1051),"")</f>
        <v/>
      </c>
      <c r="I1051" s="296" t="n"/>
      <c r="J1051" s="252" t="n"/>
      <c r="K1051" s="252" t="n"/>
      <c r="L1051" s="298" t="n"/>
      <c r="M1051" s="254">
        <f>IF($B1051="","",--TEXT($B1051,"yyyymm"))</f>
        <v/>
      </c>
      <c r="N1051" s="0" t="n"/>
      <c r="O1051" s="0" t="n"/>
      <c r="P1051" s="0" t="n"/>
      <c r="Q1051" s="0" t="n"/>
      <c r="R1051" s="0" t="n"/>
      <c r="S1051" s="0" t="n"/>
      <c r="T1051" s="0" t="n"/>
      <c r="U1051" s="0" t="n"/>
      <c r="V1051" s="0" t="n"/>
      <c r="W1051" s="0" t="n"/>
      <c r="X1051" s="42" t="n"/>
      <c r="Y1051" s="42" t="n"/>
      <c r="Z1051" s="42" t="n"/>
    </row>
    <row r="1052" ht="23" customFormat="1" customHeight="1" s="204">
      <c r="A1052" s="255">
        <f>IF(B1052="","",COUNTA($B$5:B1052))</f>
        <v/>
      </c>
      <c r="B1052" s="294" t="n"/>
      <c r="C1052" s="247" t="n"/>
      <c r="D1052" s="248" t="n"/>
      <c r="E1052" s="295" t="n"/>
      <c r="F1052" s="296" t="n"/>
      <c r="G1052" s="296" t="n"/>
      <c r="H1052" s="297">
        <f>IFERROR(VLOOKUP($C1052,$C$5:$H$18,6,0)+SUMIF($C$19:$C1052,$C1052,$F$19:$F1052)-SUMIF($C$19:$C1052,$C1052,$G$19:$G1052),"")</f>
        <v/>
      </c>
      <c r="I1052" s="296" t="n"/>
      <c r="J1052" s="252" t="n"/>
      <c r="K1052" s="252" t="n"/>
      <c r="L1052" s="298" t="n"/>
      <c r="M1052" s="254">
        <f>IF($B1052="","",--TEXT($B1052,"yyyymm"))</f>
        <v/>
      </c>
      <c r="N1052" s="0" t="n"/>
      <c r="O1052" s="0" t="n"/>
      <c r="P1052" s="0" t="n"/>
      <c r="Q1052" s="0" t="n"/>
      <c r="R1052" s="0" t="n"/>
      <c r="S1052" s="0" t="n"/>
      <c r="T1052" s="0" t="n"/>
      <c r="U1052" s="0" t="n"/>
      <c r="V1052" s="0" t="n"/>
      <c r="W1052" s="0" t="n"/>
      <c r="X1052" s="42" t="n"/>
      <c r="Y1052" s="42" t="n"/>
      <c r="Z1052" s="42" t="n"/>
    </row>
    <row r="1053" ht="23" customFormat="1" customHeight="1" s="204">
      <c r="A1053" s="255">
        <f>IF(B1053="","",COUNTA($B$5:B1053))</f>
        <v/>
      </c>
      <c r="B1053" s="294" t="n"/>
      <c r="C1053" s="247" t="n"/>
      <c r="D1053" s="248" t="n"/>
      <c r="E1053" s="295" t="n"/>
      <c r="F1053" s="296" t="n"/>
      <c r="G1053" s="296" t="n"/>
      <c r="H1053" s="297">
        <f>IFERROR(VLOOKUP($C1053,$C$5:$H$18,6,0)+SUMIF($C$19:$C1053,$C1053,$F$19:$F1053)-SUMIF($C$19:$C1053,$C1053,$G$19:$G1053),"")</f>
        <v/>
      </c>
      <c r="I1053" s="296" t="n"/>
      <c r="J1053" s="252" t="n"/>
      <c r="K1053" s="252" t="n"/>
      <c r="L1053" s="298" t="n"/>
      <c r="M1053" s="254">
        <f>IF($B1053="","",--TEXT($B1053,"yyyymm"))</f>
        <v/>
      </c>
      <c r="N1053" s="0" t="n"/>
      <c r="O1053" s="0" t="n"/>
      <c r="P1053" s="0" t="n"/>
      <c r="Q1053" s="0" t="n"/>
      <c r="R1053" s="0" t="n"/>
      <c r="S1053" s="0" t="n"/>
      <c r="T1053" s="0" t="n"/>
      <c r="U1053" s="0" t="n"/>
      <c r="V1053" s="0" t="n"/>
      <c r="W1053" s="0" t="n"/>
      <c r="X1053" s="42" t="n"/>
      <c r="Y1053" s="42" t="n"/>
      <c r="Z1053" s="42" t="n"/>
    </row>
    <row r="1054" ht="23" customFormat="1" customHeight="1" s="204">
      <c r="A1054" s="255">
        <f>IF(B1054="","",COUNTA($B$5:B1054))</f>
        <v/>
      </c>
      <c r="B1054" s="294" t="n"/>
      <c r="C1054" s="247" t="n"/>
      <c r="D1054" s="248" t="n"/>
      <c r="E1054" s="295" t="n"/>
      <c r="F1054" s="296" t="n"/>
      <c r="G1054" s="296" t="n"/>
      <c r="H1054" s="297">
        <f>IFERROR(VLOOKUP($C1054,$C$5:$H$18,6,0)+SUMIF($C$19:$C1054,$C1054,$F$19:$F1054)-SUMIF($C$19:$C1054,$C1054,$G$19:$G1054),"")</f>
        <v/>
      </c>
      <c r="I1054" s="296" t="n"/>
      <c r="J1054" s="252" t="n"/>
      <c r="K1054" s="252" t="n"/>
      <c r="L1054" s="298" t="n"/>
      <c r="M1054" s="254">
        <f>IF($B1054="","",--TEXT($B1054,"yyyymm"))</f>
        <v/>
      </c>
      <c r="N1054" s="0" t="n"/>
      <c r="O1054" s="0" t="n"/>
      <c r="P1054" s="0" t="n"/>
      <c r="Q1054" s="0" t="n"/>
      <c r="R1054" s="0" t="n"/>
      <c r="S1054" s="0" t="n"/>
      <c r="T1054" s="0" t="n"/>
      <c r="U1054" s="0" t="n"/>
      <c r="V1054" s="0" t="n"/>
      <c r="W1054" s="0" t="n"/>
      <c r="X1054" s="42" t="n"/>
      <c r="Y1054" s="42" t="n"/>
      <c r="Z1054" s="42" t="n"/>
    </row>
    <row r="1055" ht="23" customFormat="1" customHeight="1" s="204">
      <c r="A1055" s="255">
        <f>IF(B1055="","",COUNTA($B$5:B1055))</f>
        <v/>
      </c>
      <c r="B1055" s="294" t="n"/>
      <c r="C1055" s="247" t="n"/>
      <c r="D1055" s="248" t="n"/>
      <c r="E1055" s="295" t="n"/>
      <c r="F1055" s="296" t="n"/>
      <c r="G1055" s="296" t="n"/>
      <c r="H1055" s="297">
        <f>IFERROR(VLOOKUP($C1055,$C$5:$H$18,6,0)+SUMIF($C$19:$C1055,$C1055,$F$19:$F1055)-SUMIF($C$19:$C1055,$C1055,$G$19:$G1055),"")</f>
        <v/>
      </c>
      <c r="I1055" s="296" t="n"/>
      <c r="J1055" s="252" t="n"/>
      <c r="K1055" s="252" t="n"/>
      <c r="L1055" s="298" t="n"/>
      <c r="M1055" s="254">
        <f>IF($B1055="","",--TEXT($B1055,"yyyymm"))</f>
        <v/>
      </c>
      <c r="N1055" s="0" t="n"/>
      <c r="O1055" s="0" t="n"/>
      <c r="P1055" s="0" t="n"/>
      <c r="Q1055" s="0" t="n"/>
      <c r="R1055" s="0" t="n"/>
      <c r="S1055" s="0" t="n"/>
      <c r="T1055" s="0" t="n"/>
      <c r="U1055" s="0" t="n"/>
      <c r="V1055" s="0" t="n"/>
      <c r="W1055" s="0" t="n"/>
      <c r="X1055" s="42" t="n"/>
      <c r="Y1055" s="42" t="n"/>
      <c r="Z1055" s="42" t="n"/>
    </row>
    <row r="1056" ht="23" customFormat="1" customHeight="1" s="204">
      <c r="A1056" s="255">
        <f>IF(B1056="","",COUNTA($B$5:B1056))</f>
        <v/>
      </c>
      <c r="B1056" s="294" t="n"/>
      <c r="C1056" s="247" t="n"/>
      <c r="D1056" s="248" t="n"/>
      <c r="E1056" s="295" t="n"/>
      <c r="F1056" s="296" t="n"/>
      <c r="G1056" s="296" t="n"/>
      <c r="H1056" s="297">
        <f>IFERROR(VLOOKUP($C1056,$C$5:$H$18,6,0)+SUMIF($C$19:$C1056,$C1056,$F$19:$F1056)-SUMIF($C$19:$C1056,$C1056,$G$19:$G1056),"")</f>
        <v/>
      </c>
      <c r="I1056" s="296" t="n"/>
      <c r="J1056" s="252" t="n"/>
      <c r="K1056" s="252" t="n"/>
      <c r="L1056" s="298" t="n"/>
      <c r="M1056" s="254">
        <f>IF($B1056="","",--TEXT($B1056,"yyyymm"))</f>
        <v/>
      </c>
      <c r="N1056" s="0" t="n"/>
      <c r="O1056" s="0" t="n"/>
      <c r="P1056" s="0" t="n"/>
      <c r="Q1056" s="0" t="n"/>
      <c r="R1056" s="0" t="n"/>
      <c r="S1056" s="0" t="n"/>
      <c r="T1056" s="0" t="n"/>
      <c r="U1056" s="0" t="n"/>
      <c r="V1056" s="0" t="n"/>
      <c r="W1056" s="0" t="n"/>
      <c r="X1056" s="42" t="n"/>
      <c r="Y1056" s="42" t="n"/>
      <c r="Z1056" s="42" t="n"/>
    </row>
    <row r="1057" ht="23" customFormat="1" customHeight="1" s="204">
      <c r="A1057" s="255">
        <f>IF(B1057="","",COUNTA($B$5:B1057))</f>
        <v/>
      </c>
      <c r="B1057" s="294" t="n"/>
      <c r="C1057" s="247" t="n"/>
      <c r="D1057" s="248" t="n"/>
      <c r="E1057" s="295" t="n"/>
      <c r="F1057" s="296" t="n"/>
      <c r="G1057" s="296" t="n"/>
      <c r="H1057" s="297">
        <f>IFERROR(VLOOKUP($C1057,$C$5:$H$18,6,0)+SUMIF($C$19:$C1057,$C1057,$F$19:$F1057)-SUMIF($C$19:$C1057,$C1057,$G$19:$G1057),"")</f>
        <v/>
      </c>
      <c r="I1057" s="296" t="n"/>
      <c r="J1057" s="252" t="n"/>
      <c r="K1057" s="252" t="n"/>
      <c r="L1057" s="298" t="n"/>
      <c r="M1057" s="254">
        <f>IF($B1057="","",--TEXT($B1057,"yyyymm"))</f>
        <v/>
      </c>
      <c r="N1057" s="0" t="n"/>
      <c r="O1057" s="0" t="n"/>
      <c r="P1057" s="0" t="n"/>
      <c r="Q1057" s="0" t="n"/>
      <c r="R1057" s="0" t="n"/>
      <c r="S1057" s="0" t="n"/>
      <c r="T1057" s="0" t="n"/>
      <c r="U1057" s="0" t="n"/>
      <c r="V1057" s="0" t="n"/>
      <c r="W1057" s="0" t="n"/>
      <c r="X1057" s="42" t="n"/>
      <c r="Y1057" s="42" t="n"/>
      <c r="Z1057" s="42" t="n"/>
    </row>
    <row r="1058" ht="23" customFormat="1" customHeight="1" s="204">
      <c r="A1058" s="255">
        <f>IF(B1058="","",COUNTA($B$5:B1058))</f>
        <v/>
      </c>
      <c r="B1058" s="294" t="n"/>
      <c r="C1058" s="247" t="n"/>
      <c r="D1058" s="248" t="n"/>
      <c r="E1058" s="295" t="n"/>
      <c r="F1058" s="296" t="n"/>
      <c r="G1058" s="296" t="n"/>
      <c r="H1058" s="297">
        <f>IFERROR(VLOOKUP($C1058,$C$5:$H$18,6,0)+SUMIF($C$19:$C1058,$C1058,$F$19:$F1058)-SUMIF($C$19:$C1058,$C1058,$G$19:$G1058),"")</f>
        <v/>
      </c>
      <c r="I1058" s="296" t="n"/>
      <c r="J1058" s="252" t="n"/>
      <c r="K1058" s="252" t="n"/>
      <c r="L1058" s="298" t="n"/>
      <c r="M1058" s="254">
        <f>IF($B1058="","",--TEXT($B1058,"yyyymm"))</f>
        <v/>
      </c>
      <c r="N1058" s="0" t="n"/>
      <c r="O1058" s="0" t="n"/>
      <c r="P1058" s="0" t="n"/>
      <c r="Q1058" s="0" t="n"/>
      <c r="R1058" s="0" t="n"/>
      <c r="S1058" s="0" t="n"/>
      <c r="T1058" s="0" t="n"/>
      <c r="U1058" s="0" t="n"/>
      <c r="V1058" s="0" t="n"/>
      <c r="W1058" s="0" t="n"/>
      <c r="X1058" s="42" t="n"/>
      <c r="Y1058" s="42" t="n"/>
      <c r="Z1058" s="42" t="n"/>
    </row>
    <row r="1059" ht="23" customFormat="1" customHeight="1" s="204">
      <c r="A1059" s="255">
        <f>IF(B1059="","",COUNTA($B$5:B1059))</f>
        <v/>
      </c>
      <c r="B1059" s="294" t="n"/>
      <c r="C1059" s="247" t="n"/>
      <c r="D1059" s="248" t="n"/>
      <c r="E1059" s="295" t="n"/>
      <c r="F1059" s="296" t="n"/>
      <c r="G1059" s="296" t="n"/>
      <c r="H1059" s="297">
        <f>IFERROR(VLOOKUP($C1059,$C$5:$H$18,6,0)+SUMIF($C$19:$C1059,$C1059,$F$19:$F1059)-SUMIF($C$19:$C1059,$C1059,$G$19:$G1059),"")</f>
        <v/>
      </c>
      <c r="I1059" s="296" t="n"/>
      <c r="J1059" s="252" t="n"/>
      <c r="K1059" s="252" t="n"/>
      <c r="L1059" s="298" t="n"/>
      <c r="M1059" s="254">
        <f>IF($B1059="","",--TEXT($B1059,"yyyymm"))</f>
        <v/>
      </c>
      <c r="N1059" s="0" t="n"/>
      <c r="O1059" s="0" t="n"/>
      <c r="P1059" s="0" t="n"/>
      <c r="Q1059" s="0" t="n"/>
      <c r="R1059" s="0" t="n"/>
      <c r="S1059" s="0" t="n"/>
      <c r="T1059" s="0" t="n"/>
      <c r="U1059" s="0" t="n"/>
      <c r="V1059" s="0" t="n"/>
      <c r="W1059" s="0" t="n"/>
      <c r="X1059" s="42" t="n"/>
      <c r="Y1059" s="42" t="n"/>
      <c r="Z1059" s="42" t="n"/>
    </row>
    <row r="1060" ht="23" customFormat="1" customHeight="1" s="204">
      <c r="A1060" s="255">
        <f>IF(B1060="","",COUNTA($B$5:B1060))</f>
        <v/>
      </c>
      <c r="B1060" s="294" t="n"/>
      <c r="C1060" s="247" t="n"/>
      <c r="D1060" s="248" t="n"/>
      <c r="E1060" s="295" t="n"/>
      <c r="F1060" s="296" t="n"/>
      <c r="G1060" s="296" t="n"/>
      <c r="H1060" s="297">
        <f>IFERROR(VLOOKUP($C1060,$C$5:$H$18,6,0)+SUMIF($C$19:$C1060,$C1060,$F$19:$F1060)-SUMIF($C$19:$C1060,$C1060,$G$19:$G1060),"")</f>
        <v/>
      </c>
      <c r="I1060" s="296" t="n"/>
      <c r="J1060" s="252" t="n"/>
      <c r="K1060" s="252" t="n"/>
      <c r="L1060" s="298" t="n"/>
      <c r="M1060" s="254">
        <f>IF($B1060="","",--TEXT($B1060,"yyyymm"))</f>
        <v/>
      </c>
      <c r="N1060" s="0" t="n"/>
      <c r="O1060" s="0" t="n"/>
      <c r="P1060" s="0" t="n"/>
      <c r="Q1060" s="0" t="n"/>
      <c r="R1060" s="0" t="n"/>
      <c r="S1060" s="0" t="n"/>
      <c r="T1060" s="0" t="n"/>
      <c r="U1060" s="0" t="n"/>
      <c r="V1060" s="0" t="n"/>
      <c r="W1060" s="0" t="n"/>
      <c r="X1060" s="42" t="n"/>
      <c r="Y1060" s="42" t="n"/>
      <c r="Z1060" s="42" t="n"/>
    </row>
    <row r="1061" ht="23" customFormat="1" customHeight="1" s="204">
      <c r="A1061" s="255">
        <f>IF(B1061="","",COUNTA($B$5:B1061))</f>
        <v/>
      </c>
      <c r="B1061" s="294" t="n"/>
      <c r="C1061" s="247" t="n"/>
      <c r="D1061" s="248" t="n"/>
      <c r="E1061" s="295" t="n"/>
      <c r="F1061" s="296" t="n"/>
      <c r="G1061" s="296" t="n"/>
      <c r="H1061" s="297">
        <f>IFERROR(VLOOKUP($C1061,$C$5:$H$18,6,0)+SUMIF($C$19:$C1061,$C1061,$F$19:$F1061)-SUMIF($C$19:$C1061,$C1061,$G$19:$G1061),"")</f>
        <v/>
      </c>
      <c r="I1061" s="296" t="n"/>
      <c r="J1061" s="252" t="n"/>
      <c r="K1061" s="252" t="n"/>
      <c r="L1061" s="298" t="n"/>
      <c r="M1061" s="254">
        <f>IF($B1061="","",--TEXT($B1061,"yyyymm"))</f>
        <v/>
      </c>
      <c r="N1061" s="0" t="n"/>
      <c r="O1061" s="0" t="n"/>
      <c r="P1061" s="0" t="n"/>
      <c r="Q1061" s="0" t="n"/>
      <c r="R1061" s="0" t="n"/>
      <c r="S1061" s="0" t="n"/>
      <c r="T1061" s="0" t="n"/>
      <c r="U1061" s="0" t="n"/>
      <c r="V1061" s="0" t="n"/>
      <c r="W1061" s="0" t="n"/>
      <c r="X1061" s="42" t="n"/>
      <c r="Y1061" s="42" t="n"/>
      <c r="Z1061" s="42" t="n"/>
    </row>
    <row r="1062" ht="23" customFormat="1" customHeight="1" s="204">
      <c r="A1062" s="255">
        <f>IF(B1062="","",COUNTA($B$5:B1062))</f>
        <v/>
      </c>
      <c r="B1062" s="294" t="n"/>
      <c r="C1062" s="247" t="n"/>
      <c r="D1062" s="248" t="n"/>
      <c r="E1062" s="295" t="n"/>
      <c r="F1062" s="296" t="n"/>
      <c r="G1062" s="296" t="n"/>
      <c r="H1062" s="297">
        <f>IFERROR(VLOOKUP($C1062,$C$5:$H$18,6,0)+SUMIF($C$19:$C1062,$C1062,$F$19:$F1062)-SUMIF($C$19:$C1062,$C1062,$G$19:$G1062),"")</f>
        <v/>
      </c>
      <c r="I1062" s="296" t="n"/>
      <c r="J1062" s="252" t="n"/>
      <c r="K1062" s="252" t="n"/>
      <c r="L1062" s="298" t="n"/>
      <c r="M1062" s="254">
        <f>IF($B1062="","",--TEXT($B1062,"yyyymm"))</f>
        <v/>
      </c>
      <c r="N1062" s="0" t="n"/>
      <c r="O1062" s="0" t="n"/>
      <c r="P1062" s="0" t="n"/>
      <c r="Q1062" s="0" t="n"/>
      <c r="R1062" s="0" t="n"/>
      <c r="S1062" s="0" t="n"/>
      <c r="T1062" s="0" t="n"/>
      <c r="U1062" s="0" t="n"/>
      <c r="V1062" s="0" t="n"/>
      <c r="W1062" s="0" t="n"/>
      <c r="X1062" s="42" t="n"/>
      <c r="Y1062" s="42" t="n"/>
      <c r="Z1062" s="42" t="n"/>
    </row>
    <row r="1063" ht="23" customFormat="1" customHeight="1" s="204">
      <c r="A1063" s="255">
        <f>IF(B1063="","",COUNTA($B$5:B1063))</f>
        <v/>
      </c>
      <c r="B1063" s="294" t="n"/>
      <c r="C1063" s="247" t="n"/>
      <c r="D1063" s="248" t="n"/>
      <c r="E1063" s="295" t="n"/>
      <c r="F1063" s="296" t="n"/>
      <c r="G1063" s="296" t="n"/>
      <c r="H1063" s="297">
        <f>IFERROR(VLOOKUP($C1063,$C$5:$H$18,6,0)+SUMIF($C$19:$C1063,$C1063,$F$19:$F1063)-SUMIF($C$19:$C1063,$C1063,$G$19:$G1063),"")</f>
        <v/>
      </c>
      <c r="I1063" s="296" t="n"/>
      <c r="J1063" s="252" t="n"/>
      <c r="K1063" s="252" t="n"/>
      <c r="L1063" s="298" t="n"/>
      <c r="M1063" s="254">
        <f>IF($B1063="","",--TEXT($B1063,"yyyymm"))</f>
        <v/>
      </c>
      <c r="N1063" s="0" t="n"/>
      <c r="O1063" s="0" t="n"/>
      <c r="P1063" s="0" t="n"/>
      <c r="Q1063" s="0" t="n"/>
      <c r="R1063" s="0" t="n"/>
      <c r="S1063" s="0" t="n"/>
      <c r="T1063" s="0" t="n"/>
      <c r="U1063" s="0" t="n"/>
      <c r="V1063" s="0" t="n"/>
      <c r="W1063" s="0" t="n"/>
      <c r="X1063" s="42" t="n"/>
      <c r="Y1063" s="42" t="n"/>
      <c r="Z1063" s="42" t="n"/>
    </row>
    <row r="1064" ht="23" customFormat="1" customHeight="1" s="204">
      <c r="A1064" s="255">
        <f>IF(B1064="","",COUNTA($B$5:B1064))</f>
        <v/>
      </c>
      <c r="B1064" s="294" t="n"/>
      <c r="C1064" s="247" t="n"/>
      <c r="D1064" s="248" t="n"/>
      <c r="E1064" s="295" t="n"/>
      <c r="F1064" s="296" t="n"/>
      <c r="G1064" s="296" t="n"/>
      <c r="H1064" s="297">
        <f>IFERROR(VLOOKUP($C1064,$C$5:$H$18,6,0)+SUMIF($C$19:$C1064,$C1064,$F$19:$F1064)-SUMIF($C$19:$C1064,$C1064,$G$19:$G1064),"")</f>
        <v/>
      </c>
      <c r="I1064" s="296" t="n"/>
      <c r="J1064" s="252" t="n"/>
      <c r="K1064" s="252" t="n"/>
      <c r="L1064" s="298" t="n"/>
      <c r="M1064" s="254">
        <f>IF($B1064="","",--TEXT($B1064,"yyyymm"))</f>
        <v/>
      </c>
      <c r="N1064" s="0" t="n"/>
      <c r="O1064" s="0" t="n"/>
      <c r="P1064" s="0" t="n"/>
      <c r="Q1064" s="0" t="n"/>
      <c r="R1064" s="0" t="n"/>
      <c r="S1064" s="0" t="n"/>
      <c r="T1064" s="0" t="n"/>
      <c r="U1064" s="0" t="n"/>
      <c r="V1064" s="0" t="n"/>
      <c r="W1064" s="0" t="n"/>
      <c r="X1064" s="42" t="n"/>
      <c r="Y1064" s="42" t="n"/>
      <c r="Z1064" s="42" t="n"/>
    </row>
    <row r="1065" ht="23" customFormat="1" customHeight="1" s="204">
      <c r="A1065" s="255">
        <f>IF(B1065="","",COUNTA($B$5:B1065))</f>
        <v/>
      </c>
      <c r="B1065" s="294" t="n"/>
      <c r="C1065" s="247" t="n"/>
      <c r="D1065" s="248" t="n"/>
      <c r="E1065" s="295" t="n"/>
      <c r="F1065" s="296" t="n"/>
      <c r="G1065" s="296" t="n"/>
      <c r="H1065" s="297">
        <f>IFERROR(VLOOKUP($C1065,$C$5:$H$18,6,0)+SUMIF($C$19:$C1065,$C1065,$F$19:$F1065)-SUMIF($C$19:$C1065,$C1065,$G$19:$G1065),"")</f>
        <v/>
      </c>
      <c r="I1065" s="296" t="n"/>
      <c r="J1065" s="252" t="n"/>
      <c r="K1065" s="252" t="n"/>
      <c r="L1065" s="298" t="n"/>
      <c r="M1065" s="254">
        <f>IF($B1065="","",--TEXT($B1065,"yyyymm"))</f>
        <v/>
      </c>
      <c r="N1065" s="0" t="n"/>
      <c r="O1065" s="0" t="n"/>
      <c r="P1065" s="0" t="n"/>
      <c r="Q1065" s="0" t="n"/>
      <c r="R1065" s="0" t="n"/>
      <c r="S1065" s="0" t="n"/>
      <c r="T1065" s="0" t="n"/>
      <c r="U1065" s="0" t="n"/>
      <c r="V1065" s="0" t="n"/>
      <c r="W1065" s="0" t="n"/>
      <c r="X1065" s="42" t="n"/>
      <c r="Y1065" s="42" t="n"/>
      <c r="Z1065" s="42" t="n"/>
    </row>
    <row r="1066" ht="23" customFormat="1" customHeight="1" s="204">
      <c r="A1066" s="255">
        <f>IF(B1066="","",COUNTA($B$5:B1066))</f>
        <v/>
      </c>
      <c r="B1066" s="294" t="n"/>
      <c r="C1066" s="247" t="n"/>
      <c r="D1066" s="248" t="n"/>
      <c r="E1066" s="295" t="n"/>
      <c r="F1066" s="296" t="n"/>
      <c r="G1066" s="296" t="n"/>
      <c r="H1066" s="297">
        <f>IFERROR(VLOOKUP($C1066,$C$5:$H$18,6,0)+SUMIF($C$19:$C1066,$C1066,$F$19:$F1066)-SUMIF($C$19:$C1066,$C1066,$G$19:$G1066),"")</f>
        <v/>
      </c>
      <c r="I1066" s="296" t="n"/>
      <c r="J1066" s="252" t="n"/>
      <c r="K1066" s="252" t="n"/>
      <c r="L1066" s="298" t="n"/>
      <c r="M1066" s="254">
        <f>IF($B1066="","",--TEXT($B1066,"yyyymm"))</f>
        <v/>
      </c>
      <c r="N1066" s="0" t="n"/>
      <c r="O1066" s="0" t="n"/>
      <c r="P1066" s="0" t="n"/>
      <c r="Q1066" s="0" t="n"/>
      <c r="R1066" s="0" t="n"/>
      <c r="S1066" s="0" t="n"/>
      <c r="T1066" s="0" t="n"/>
      <c r="U1066" s="0" t="n"/>
      <c r="V1066" s="0" t="n"/>
      <c r="W1066" s="0" t="n"/>
      <c r="X1066" s="42" t="n"/>
      <c r="Y1066" s="42" t="n"/>
      <c r="Z1066" s="42" t="n"/>
    </row>
    <row r="1067" ht="23" customFormat="1" customHeight="1" s="204">
      <c r="A1067" s="255">
        <f>IF(B1067="","",COUNTA($B$5:B1067))</f>
        <v/>
      </c>
      <c r="B1067" s="294" t="n"/>
      <c r="C1067" s="247" t="n"/>
      <c r="D1067" s="248" t="n"/>
      <c r="E1067" s="295" t="n"/>
      <c r="F1067" s="296" t="n"/>
      <c r="G1067" s="296" t="n"/>
      <c r="H1067" s="297">
        <f>IFERROR(VLOOKUP($C1067,$C$5:$H$18,6,0)+SUMIF($C$19:$C1067,$C1067,$F$19:$F1067)-SUMIF($C$19:$C1067,$C1067,$G$19:$G1067),"")</f>
        <v/>
      </c>
      <c r="I1067" s="296" t="n"/>
      <c r="J1067" s="252" t="n"/>
      <c r="K1067" s="252" t="n"/>
      <c r="L1067" s="298" t="n"/>
      <c r="M1067" s="254">
        <f>IF($B1067="","",--TEXT($B1067,"yyyymm"))</f>
        <v/>
      </c>
      <c r="N1067" s="0" t="n"/>
      <c r="O1067" s="0" t="n"/>
      <c r="P1067" s="0" t="n"/>
      <c r="Q1067" s="0" t="n"/>
      <c r="R1067" s="0" t="n"/>
      <c r="S1067" s="0" t="n"/>
      <c r="T1067" s="0" t="n"/>
      <c r="U1067" s="0" t="n"/>
      <c r="V1067" s="0" t="n"/>
      <c r="W1067" s="0" t="n"/>
      <c r="X1067" s="42" t="n"/>
      <c r="Y1067" s="42" t="n"/>
      <c r="Z1067" s="42" t="n"/>
    </row>
    <row r="1068" ht="23" customFormat="1" customHeight="1" s="204">
      <c r="A1068" s="255">
        <f>IF(B1068="","",COUNTA($B$5:B1068))</f>
        <v/>
      </c>
      <c r="B1068" s="294" t="n"/>
      <c r="C1068" s="247" t="n"/>
      <c r="D1068" s="248" t="n"/>
      <c r="E1068" s="295" t="n"/>
      <c r="F1068" s="296" t="n"/>
      <c r="G1068" s="296" t="n"/>
      <c r="H1068" s="297">
        <f>IFERROR(VLOOKUP($C1068,$C$5:$H$18,6,0)+SUMIF($C$19:$C1068,$C1068,$F$19:$F1068)-SUMIF($C$19:$C1068,$C1068,$G$19:$G1068),"")</f>
        <v/>
      </c>
      <c r="I1068" s="296" t="n"/>
      <c r="J1068" s="252" t="n"/>
      <c r="K1068" s="252" t="n"/>
      <c r="L1068" s="298" t="n"/>
      <c r="M1068" s="254">
        <f>IF($B1068="","",--TEXT($B1068,"yyyymm"))</f>
        <v/>
      </c>
      <c r="N1068" s="0" t="n"/>
      <c r="O1068" s="0" t="n"/>
      <c r="P1068" s="0" t="n"/>
      <c r="Q1068" s="0" t="n"/>
      <c r="R1068" s="0" t="n"/>
      <c r="S1068" s="0" t="n"/>
      <c r="T1068" s="0" t="n"/>
      <c r="U1068" s="0" t="n"/>
      <c r="V1068" s="0" t="n"/>
      <c r="W1068" s="0" t="n"/>
      <c r="X1068" s="42" t="n"/>
      <c r="Y1068" s="42" t="n"/>
      <c r="Z1068" s="42" t="n"/>
    </row>
    <row r="1069" ht="23" customFormat="1" customHeight="1" s="204">
      <c r="A1069" s="255">
        <f>IF(B1069="","",COUNTA($B$5:B1069))</f>
        <v/>
      </c>
      <c r="B1069" s="294" t="n"/>
      <c r="C1069" s="247" t="n"/>
      <c r="D1069" s="248" t="n"/>
      <c r="E1069" s="295" t="n"/>
      <c r="F1069" s="296" t="n"/>
      <c r="G1069" s="296" t="n"/>
      <c r="H1069" s="297">
        <f>IFERROR(VLOOKUP($C1069,$C$5:$H$18,6,0)+SUMIF($C$19:$C1069,$C1069,$F$19:$F1069)-SUMIF($C$19:$C1069,$C1069,$G$19:$G1069),"")</f>
        <v/>
      </c>
      <c r="I1069" s="296" t="n"/>
      <c r="J1069" s="252" t="n"/>
      <c r="K1069" s="252" t="n"/>
      <c r="L1069" s="298" t="n"/>
      <c r="M1069" s="254">
        <f>IF($B1069="","",--TEXT($B1069,"yyyymm"))</f>
        <v/>
      </c>
      <c r="N1069" s="0" t="n"/>
      <c r="O1069" s="0" t="n"/>
      <c r="P1069" s="0" t="n"/>
      <c r="Q1069" s="0" t="n"/>
      <c r="R1069" s="0" t="n"/>
      <c r="S1069" s="0" t="n"/>
      <c r="T1069" s="0" t="n"/>
      <c r="U1069" s="0" t="n"/>
      <c r="V1069" s="0" t="n"/>
      <c r="W1069" s="0" t="n"/>
      <c r="X1069" s="42" t="n"/>
      <c r="Y1069" s="42" t="n"/>
      <c r="Z1069" s="42" t="n"/>
    </row>
    <row r="1070" ht="23" customFormat="1" customHeight="1" s="204">
      <c r="A1070" s="255">
        <f>IF(B1070="","",COUNTA($B$5:B1070))</f>
        <v/>
      </c>
      <c r="B1070" s="294" t="n"/>
      <c r="C1070" s="247" t="n"/>
      <c r="D1070" s="248" t="n"/>
      <c r="E1070" s="295" t="n"/>
      <c r="F1070" s="296" t="n"/>
      <c r="G1070" s="296" t="n"/>
      <c r="H1070" s="297">
        <f>IFERROR(VLOOKUP($C1070,$C$5:$H$18,6,0)+SUMIF($C$19:$C1070,$C1070,$F$19:$F1070)-SUMIF($C$19:$C1070,$C1070,$G$19:$G1070),"")</f>
        <v/>
      </c>
      <c r="I1070" s="296" t="n"/>
      <c r="J1070" s="252" t="n"/>
      <c r="K1070" s="252" t="n"/>
      <c r="L1070" s="298" t="n"/>
      <c r="M1070" s="254">
        <f>IF($B1070="","",--TEXT($B1070,"yyyymm"))</f>
        <v/>
      </c>
      <c r="N1070" s="0" t="n"/>
      <c r="O1070" s="0" t="n"/>
      <c r="P1070" s="0" t="n"/>
      <c r="Q1070" s="0" t="n"/>
      <c r="R1070" s="0" t="n"/>
      <c r="S1070" s="0" t="n"/>
      <c r="T1070" s="0" t="n"/>
      <c r="U1070" s="0" t="n"/>
      <c r="V1070" s="0" t="n"/>
      <c r="W1070" s="0" t="n"/>
      <c r="X1070" s="42" t="n"/>
      <c r="Y1070" s="42" t="n"/>
      <c r="Z1070" s="42" t="n"/>
    </row>
    <row r="1071" ht="23" customFormat="1" customHeight="1" s="204">
      <c r="A1071" s="255">
        <f>IF(B1071="","",COUNTA($B$5:B1071))</f>
        <v/>
      </c>
      <c r="B1071" s="294" t="n"/>
      <c r="C1071" s="247" t="n"/>
      <c r="D1071" s="248" t="n"/>
      <c r="E1071" s="295" t="n"/>
      <c r="F1071" s="296" t="n"/>
      <c r="G1071" s="296" t="n"/>
      <c r="H1071" s="297">
        <f>IFERROR(VLOOKUP($C1071,$C$5:$H$18,6,0)+SUMIF($C$19:$C1071,$C1071,$F$19:$F1071)-SUMIF($C$19:$C1071,$C1071,$G$19:$G1071),"")</f>
        <v/>
      </c>
      <c r="I1071" s="296" t="n"/>
      <c r="J1071" s="252" t="n"/>
      <c r="K1071" s="252" t="n"/>
      <c r="L1071" s="298" t="n"/>
      <c r="M1071" s="254">
        <f>IF($B1071="","",--TEXT($B1071,"yyyymm"))</f>
        <v/>
      </c>
      <c r="N1071" s="0" t="n"/>
      <c r="O1071" s="0" t="n"/>
      <c r="P1071" s="0" t="n"/>
      <c r="Q1071" s="0" t="n"/>
      <c r="R1071" s="0" t="n"/>
      <c r="S1071" s="0" t="n"/>
      <c r="T1071" s="0" t="n"/>
      <c r="U1071" s="0" t="n"/>
      <c r="V1071" s="0" t="n"/>
      <c r="W1071" s="0" t="n"/>
      <c r="X1071" s="42" t="n"/>
      <c r="Y1071" s="42" t="n"/>
      <c r="Z1071" s="42" t="n"/>
    </row>
    <row r="1072" ht="23" customFormat="1" customHeight="1" s="204">
      <c r="A1072" s="255">
        <f>IF(B1072="","",COUNTA($B$5:B1072))</f>
        <v/>
      </c>
      <c r="B1072" s="294" t="n"/>
      <c r="C1072" s="247" t="n"/>
      <c r="D1072" s="248" t="n"/>
      <c r="E1072" s="295" t="n"/>
      <c r="F1072" s="296" t="n"/>
      <c r="G1072" s="296" t="n"/>
      <c r="H1072" s="297">
        <f>IFERROR(VLOOKUP($C1072,$C$5:$H$18,6,0)+SUMIF($C$19:$C1072,$C1072,$F$19:$F1072)-SUMIF($C$19:$C1072,$C1072,$G$19:$G1072),"")</f>
        <v/>
      </c>
      <c r="I1072" s="296" t="n"/>
      <c r="J1072" s="252" t="n"/>
      <c r="K1072" s="252" t="n"/>
      <c r="L1072" s="298" t="n"/>
      <c r="M1072" s="254">
        <f>IF($B1072="","",--TEXT($B1072,"yyyymm"))</f>
        <v/>
      </c>
      <c r="N1072" s="0" t="n"/>
      <c r="O1072" s="0" t="n"/>
      <c r="P1072" s="0" t="n"/>
      <c r="Q1072" s="0" t="n"/>
      <c r="R1072" s="0" t="n"/>
      <c r="S1072" s="0" t="n"/>
      <c r="T1072" s="0" t="n"/>
      <c r="U1072" s="0" t="n"/>
      <c r="V1072" s="0" t="n"/>
      <c r="W1072" s="0" t="n"/>
      <c r="X1072" s="42" t="n"/>
      <c r="Y1072" s="42" t="n"/>
      <c r="Z1072" s="42" t="n"/>
    </row>
    <row r="1073" ht="23" customFormat="1" customHeight="1" s="204">
      <c r="A1073" s="255">
        <f>IF(B1073="","",COUNTA($B$5:B1073))</f>
        <v/>
      </c>
      <c r="B1073" s="294" t="n"/>
      <c r="C1073" s="247" t="n"/>
      <c r="D1073" s="248" t="n"/>
      <c r="E1073" s="295" t="n"/>
      <c r="F1073" s="296" t="n"/>
      <c r="G1073" s="296" t="n"/>
      <c r="H1073" s="297">
        <f>IFERROR(VLOOKUP($C1073,$C$5:$H$18,6,0)+SUMIF($C$19:$C1073,$C1073,$F$19:$F1073)-SUMIF($C$19:$C1073,$C1073,$G$19:$G1073),"")</f>
        <v/>
      </c>
      <c r="I1073" s="296" t="n"/>
      <c r="J1073" s="252" t="n"/>
      <c r="K1073" s="252" t="n"/>
      <c r="L1073" s="298" t="n"/>
      <c r="M1073" s="254">
        <f>IF($B1073="","",--TEXT($B1073,"yyyymm"))</f>
        <v/>
      </c>
      <c r="N1073" s="0" t="n"/>
      <c r="O1073" s="0" t="n"/>
      <c r="P1073" s="0" t="n"/>
      <c r="Q1073" s="0" t="n"/>
      <c r="R1073" s="0" t="n"/>
      <c r="S1073" s="0" t="n"/>
      <c r="T1073" s="0" t="n"/>
      <c r="U1073" s="0" t="n"/>
      <c r="V1073" s="0" t="n"/>
      <c r="W1073" s="0" t="n"/>
      <c r="X1073" s="42" t="n"/>
      <c r="Y1073" s="42" t="n"/>
      <c r="Z1073" s="42" t="n"/>
    </row>
    <row r="1074" ht="23" customFormat="1" customHeight="1" s="204">
      <c r="A1074" s="255">
        <f>IF(B1074="","",COUNTA($B$5:B1074))</f>
        <v/>
      </c>
      <c r="B1074" s="294" t="n"/>
      <c r="C1074" s="247" t="n"/>
      <c r="D1074" s="248" t="n"/>
      <c r="E1074" s="295" t="n"/>
      <c r="F1074" s="296" t="n"/>
      <c r="G1074" s="296" t="n"/>
      <c r="H1074" s="297">
        <f>IFERROR(VLOOKUP($C1074,$C$5:$H$18,6,0)+SUMIF($C$19:$C1074,$C1074,$F$19:$F1074)-SUMIF($C$19:$C1074,$C1074,$G$19:$G1074),"")</f>
        <v/>
      </c>
      <c r="I1074" s="296" t="n"/>
      <c r="J1074" s="252" t="n"/>
      <c r="K1074" s="252" t="n"/>
      <c r="L1074" s="298" t="n"/>
      <c r="M1074" s="254">
        <f>IF($B1074="","",--TEXT($B1074,"yyyymm"))</f>
        <v/>
      </c>
      <c r="N1074" s="0" t="n"/>
      <c r="O1074" s="0" t="n"/>
      <c r="P1074" s="0" t="n"/>
      <c r="Q1074" s="0" t="n"/>
      <c r="R1074" s="0" t="n"/>
      <c r="S1074" s="0" t="n"/>
      <c r="T1074" s="0" t="n"/>
      <c r="U1074" s="0" t="n"/>
      <c r="V1074" s="0" t="n"/>
      <c r="W1074" s="0" t="n"/>
      <c r="X1074" s="42" t="n"/>
      <c r="Y1074" s="42" t="n"/>
      <c r="Z1074" s="42" t="n"/>
    </row>
    <row r="1075" ht="23" customFormat="1" customHeight="1" s="204">
      <c r="A1075" s="255">
        <f>IF(B1075="","",COUNTA($B$5:B1075))</f>
        <v/>
      </c>
      <c r="B1075" s="294" t="n"/>
      <c r="C1075" s="247" t="n"/>
      <c r="D1075" s="248" t="n"/>
      <c r="E1075" s="295" t="n"/>
      <c r="F1075" s="296" t="n"/>
      <c r="G1075" s="296" t="n"/>
      <c r="H1075" s="297">
        <f>IFERROR(VLOOKUP($C1075,$C$5:$H$18,6,0)+SUMIF($C$19:$C1075,$C1075,$F$19:$F1075)-SUMIF($C$19:$C1075,$C1075,$G$19:$G1075),"")</f>
        <v/>
      </c>
      <c r="I1075" s="296" t="n"/>
      <c r="J1075" s="252" t="n"/>
      <c r="K1075" s="252" t="n"/>
      <c r="L1075" s="298" t="n"/>
      <c r="M1075" s="254">
        <f>IF($B1075="","",--TEXT($B1075,"yyyymm"))</f>
        <v/>
      </c>
      <c r="N1075" s="0" t="n"/>
      <c r="O1075" s="0" t="n"/>
      <c r="P1075" s="0" t="n"/>
      <c r="Q1075" s="0" t="n"/>
      <c r="R1075" s="0" t="n"/>
      <c r="S1075" s="0" t="n"/>
      <c r="T1075" s="0" t="n"/>
      <c r="U1075" s="0" t="n"/>
      <c r="V1075" s="0" t="n"/>
      <c r="W1075" s="0" t="n"/>
      <c r="X1075" s="42" t="n"/>
      <c r="Y1075" s="42" t="n"/>
      <c r="Z1075" s="42" t="n"/>
    </row>
    <row r="1076" ht="23" customFormat="1" customHeight="1" s="204">
      <c r="A1076" s="255">
        <f>IF(B1076="","",COUNTA($B$5:B1076))</f>
        <v/>
      </c>
      <c r="B1076" s="294" t="n"/>
      <c r="C1076" s="247" t="n"/>
      <c r="D1076" s="248" t="n"/>
      <c r="E1076" s="295" t="n"/>
      <c r="F1076" s="296" t="n"/>
      <c r="G1076" s="296" t="n"/>
      <c r="H1076" s="297">
        <f>IFERROR(VLOOKUP($C1076,$C$5:$H$18,6,0)+SUMIF($C$19:$C1076,$C1076,$F$19:$F1076)-SUMIF($C$19:$C1076,$C1076,$G$19:$G1076),"")</f>
        <v/>
      </c>
      <c r="I1076" s="296" t="n"/>
      <c r="J1076" s="252" t="n"/>
      <c r="K1076" s="252" t="n"/>
      <c r="L1076" s="298" t="n"/>
      <c r="M1076" s="254">
        <f>IF($B1076="","",--TEXT($B1076,"yyyymm"))</f>
        <v/>
      </c>
      <c r="N1076" s="0" t="n"/>
      <c r="O1076" s="0" t="n"/>
      <c r="P1076" s="0" t="n"/>
      <c r="Q1076" s="0" t="n"/>
      <c r="R1076" s="0" t="n"/>
      <c r="S1076" s="0" t="n"/>
      <c r="T1076" s="0" t="n"/>
      <c r="U1076" s="0" t="n"/>
      <c r="V1076" s="0" t="n"/>
      <c r="W1076" s="0" t="n"/>
      <c r="X1076" s="42" t="n"/>
      <c r="Y1076" s="42" t="n"/>
      <c r="Z1076" s="42" t="n"/>
    </row>
    <row r="1077" ht="23" customFormat="1" customHeight="1" s="204">
      <c r="A1077" s="255">
        <f>IF(B1077="","",COUNTA($B$5:B1077))</f>
        <v/>
      </c>
      <c r="B1077" s="294" t="n"/>
      <c r="C1077" s="247" t="n"/>
      <c r="D1077" s="248" t="n"/>
      <c r="E1077" s="295" t="n"/>
      <c r="F1077" s="296" t="n"/>
      <c r="G1077" s="296" t="n"/>
      <c r="H1077" s="297">
        <f>IFERROR(VLOOKUP($C1077,$C$5:$H$18,6,0)+SUMIF($C$19:$C1077,$C1077,$F$19:$F1077)-SUMIF($C$19:$C1077,$C1077,$G$19:$G1077),"")</f>
        <v/>
      </c>
      <c r="I1077" s="296" t="n"/>
      <c r="J1077" s="252" t="n"/>
      <c r="K1077" s="252" t="n"/>
      <c r="L1077" s="298" t="n"/>
      <c r="M1077" s="254">
        <f>IF($B1077="","",--TEXT($B1077,"yyyymm"))</f>
        <v/>
      </c>
      <c r="N1077" s="0" t="n"/>
      <c r="O1077" s="0" t="n"/>
      <c r="P1077" s="0" t="n"/>
      <c r="Q1077" s="0" t="n"/>
      <c r="R1077" s="0" t="n"/>
      <c r="S1077" s="0" t="n"/>
      <c r="T1077" s="0" t="n"/>
      <c r="U1077" s="0" t="n"/>
      <c r="V1077" s="0" t="n"/>
      <c r="W1077" s="0" t="n"/>
      <c r="X1077" s="42" t="n"/>
      <c r="Y1077" s="42" t="n"/>
      <c r="Z1077" s="42" t="n"/>
    </row>
    <row r="1078" ht="23" customFormat="1" customHeight="1" s="204">
      <c r="A1078" s="255">
        <f>IF(B1078="","",COUNTA($B$5:B1078))</f>
        <v/>
      </c>
      <c r="B1078" s="294" t="n"/>
      <c r="C1078" s="247" t="n"/>
      <c r="D1078" s="248" t="n"/>
      <c r="E1078" s="295" t="n"/>
      <c r="F1078" s="296" t="n"/>
      <c r="G1078" s="296" t="n"/>
      <c r="H1078" s="297">
        <f>IFERROR(VLOOKUP($C1078,$C$5:$H$18,6,0)+SUMIF($C$19:$C1078,$C1078,$F$19:$F1078)-SUMIF($C$19:$C1078,$C1078,$G$19:$G1078),"")</f>
        <v/>
      </c>
      <c r="I1078" s="296" t="n"/>
      <c r="J1078" s="252" t="n"/>
      <c r="K1078" s="252" t="n"/>
      <c r="L1078" s="298" t="n"/>
      <c r="M1078" s="254">
        <f>IF($B1078="","",--TEXT($B1078,"yyyymm"))</f>
        <v/>
      </c>
      <c r="N1078" s="0" t="n"/>
      <c r="O1078" s="0" t="n"/>
      <c r="P1078" s="0" t="n"/>
      <c r="Q1078" s="0" t="n"/>
      <c r="R1078" s="0" t="n"/>
      <c r="S1078" s="0" t="n"/>
      <c r="T1078" s="0" t="n"/>
      <c r="U1078" s="0" t="n"/>
      <c r="V1078" s="0" t="n"/>
      <c r="W1078" s="0" t="n"/>
      <c r="X1078" s="42" t="n"/>
      <c r="Y1078" s="42" t="n"/>
      <c r="Z1078" s="42" t="n"/>
    </row>
    <row r="1079" ht="23" customFormat="1" customHeight="1" s="204">
      <c r="A1079" s="255">
        <f>IF(B1079="","",COUNTA($B$5:B1079))</f>
        <v/>
      </c>
      <c r="B1079" s="294" t="n"/>
      <c r="C1079" s="247" t="n"/>
      <c r="D1079" s="248" t="n"/>
      <c r="E1079" s="295" t="n"/>
      <c r="F1079" s="296" t="n"/>
      <c r="G1079" s="296" t="n"/>
      <c r="H1079" s="297">
        <f>IFERROR(VLOOKUP($C1079,$C$5:$H$18,6,0)+SUMIF($C$19:$C1079,$C1079,$F$19:$F1079)-SUMIF($C$19:$C1079,$C1079,$G$19:$G1079),"")</f>
        <v/>
      </c>
      <c r="I1079" s="296" t="n"/>
      <c r="J1079" s="252" t="n"/>
      <c r="K1079" s="252" t="n"/>
      <c r="L1079" s="298" t="n"/>
      <c r="M1079" s="254">
        <f>IF($B1079="","",--TEXT($B1079,"yyyymm"))</f>
        <v/>
      </c>
      <c r="N1079" s="0" t="n"/>
      <c r="O1079" s="0" t="n"/>
      <c r="P1079" s="0" t="n"/>
      <c r="Q1079" s="0" t="n"/>
      <c r="R1079" s="0" t="n"/>
      <c r="S1079" s="0" t="n"/>
      <c r="T1079" s="0" t="n"/>
      <c r="U1079" s="0" t="n"/>
      <c r="V1079" s="0" t="n"/>
      <c r="W1079" s="0" t="n"/>
      <c r="X1079" s="42" t="n"/>
      <c r="Y1079" s="42" t="n"/>
      <c r="Z1079" s="42" t="n"/>
    </row>
    <row r="1080" ht="23" customFormat="1" customHeight="1" s="204">
      <c r="A1080" s="255">
        <f>IF(B1080="","",COUNTA($B$5:B1080))</f>
        <v/>
      </c>
      <c r="B1080" s="294" t="n"/>
      <c r="C1080" s="247" t="n"/>
      <c r="D1080" s="248" t="n"/>
      <c r="E1080" s="295" t="n"/>
      <c r="F1080" s="296" t="n"/>
      <c r="G1080" s="296" t="n"/>
      <c r="H1080" s="297">
        <f>IFERROR(VLOOKUP($C1080,$C$5:$H$18,6,0)+SUMIF($C$19:$C1080,$C1080,$F$19:$F1080)-SUMIF($C$19:$C1080,$C1080,$G$19:$G1080),"")</f>
        <v/>
      </c>
      <c r="I1080" s="296" t="n"/>
      <c r="J1080" s="252" t="n"/>
      <c r="K1080" s="252" t="n"/>
      <c r="L1080" s="298" t="n"/>
      <c r="M1080" s="254">
        <f>IF($B1080="","",--TEXT($B1080,"yyyymm"))</f>
        <v/>
      </c>
      <c r="N1080" s="0" t="n"/>
      <c r="O1080" s="0" t="n"/>
      <c r="P1080" s="0" t="n"/>
      <c r="Q1080" s="0" t="n"/>
      <c r="R1080" s="0" t="n"/>
      <c r="S1080" s="0" t="n"/>
      <c r="T1080" s="0" t="n"/>
      <c r="U1080" s="0" t="n"/>
      <c r="V1080" s="0" t="n"/>
      <c r="W1080" s="0" t="n"/>
      <c r="X1080" s="42" t="n"/>
      <c r="Y1080" s="42" t="n"/>
      <c r="Z1080" s="42" t="n"/>
    </row>
    <row r="1081" ht="23" customFormat="1" customHeight="1" s="204">
      <c r="A1081" s="255">
        <f>IF(B1081="","",COUNTA($B$5:B1081))</f>
        <v/>
      </c>
      <c r="B1081" s="294" t="n"/>
      <c r="C1081" s="247" t="n"/>
      <c r="D1081" s="248" t="n"/>
      <c r="E1081" s="295" t="n"/>
      <c r="F1081" s="296" t="n"/>
      <c r="G1081" s="296" t="n"/>
      <c r="H1081" s="297">
        <f>IFERROR(VLOOKUP($C1081,$C$5:$H$18,6,0)+SUMIF($C$19:$C1081,$C1081,$F$19:$F1081)-SUMIF($C$19:$C1081,$C1081,$G$19:$G1081),"")</f>
        <v/>
      </c>
      <c r="I1081" s="296" t="n"/>
      <c r="J1081" s="252" t="n"/>
      <c r="K1081" s="252" t="n"/>
      <c r="L1081" s="298" t="n"/>
      <c r="M1081" s="254">
        <f>IF($B1081="","",--TEXT($B1081,"yyyymm"))</f>
        <v/>
      </c>
      <c r="N1081" s="0" t="n"/>
      <c r="O1081" s="0" t="n"/>
      <c r="P1081" s="0" t="n"/>
      <c r="Q1081" s="0" t="n"/>
      <c r="R1081" s="0" t="n"/>
      <c r="S1081" s="0" t="n"/>
      <c r="T1081" s="0" t="n"/>
      <c r="U1081" s="0" t="n"/>
      <c r="V1081" s="0" t="n"/>
      <c r="W1081" s="0" t="n"/>
      <c r="X1081" s="42" t="n"/>
      <c r="Y1081" s="42" t="n"/>
      <c r="Z1081" s="42" t="n"/>
    </row>
    <row r="1082" ht="23" customFormat="1" customHeight="1" s="204">
      <c r="A1082" s="255">
        <f>IF(B1082="","",COUNTA($B$5:B1082))</f>
        <v/>
      </c>
      <c r="B1082" s="294" t="n"/>
      <c r="C1082" s="247" t="n"/>
      <c r="D1082" s="248" t="n"/>
      <c r="E1082" s="295" t="n"/>
      <c r="F1082" s="296" t="n"/>
      <c r="G1082" s="296" t="n"/>
      <c r="H1082" s="297">
        <f>IFERROR(VLOOKUP($C1082,$C$5:$H$18,6,0)+SUMIF($C$19:$C1082,$C1082,$F$19:$F1082)-SUMIF($C$19:$C1082,$C1082,$G$19:$G1082),"")</f>
        <v/>
      </c>
      <c r="I1082" s="296" t="n"/>
      <c r="J1082" s="252" t="n"/>
      <c r="K1082" s="252" t="n"/>
      <c r="L1082" s="298" t="n"/>
      <c r="M1082" s="254">
        <f>IF($B1082="","",--TEXT($B1082,"yyyymm"))</f>
        <v/>
      </c>
      <c r="N1082" s="0" t="n"/>
      <c r="O1082" s="0" t="n"/>
      <c r="P1082" s="0" t="n"/>
      <c r="Q1082" s="0" t="n"/>
      <c r="R1082" s="0" t="n"/>
      <c r="S1082" s="0" t="n"/>
      <c r="T1082" s="0" t="n"/>
      <c r="U1082" s="0" t="n"/>
      <c r="V1082" s="0" t="n"/>
      <c r="W1082" s="0" t="n"/>
      <c r="X1082" s="42" t="n"/>
      <c r="Y1082" s="42" t="n"/>
      <c r="Z1082" s="42" t="n"/>
    </row>
    <row r="1083" ht="23" customFormat="1" customHeight="1" s="204">
      <c r="A1083" s="255">
        <f>IF(B1083="","",COUNTA($B$5:B1083))</f>
        <v/>
      </c>
      <c r="B1083" s="294" t="n"/>
      <c r="C1083" s="247" t="n"/>
      <c r="D1083" s="248" t="n"/>
      <c r="E1083" s="295" t="n"/>
      <c r="F1083" s="296" t="n"/>
      <c r="G1083" s="296" t="n"/>
      <c r="H1083" s="297">
        <f>IFERROR(VLOOKUP($C1083,$C$5:$H$18,6,0)+SUMIF($C$19:$C1083,$C1083,$F$19:$F1083)-SUMIF($C$19:$C1083,$C1083,$G$19:$G1083),"")</f>
        <v/>
      </c>
      <c r="I1083" s="296" t="n"/>
      <c r="J1083" s="252" t="n"/>
      <c r="K1083" s="252" t="n"/>
      <c r="L1083" s="298" t="n"/>
      <c r="M1083" s="254">
        <f>IF($B1083="","",--TEXT($B1083,"yyyymm"))</f>
        <v/>
      </c>
      <c r="N1083" s="0" t="n"/>
      <c r="O1083" s="0" t="n"/>
      <c r="P1083" s="0" t="n"/>
      <c r="Q1083" s="0" t="n"/>
      <c r="R1083" s="0" t="n"/>
      <c r="S1083" s="0" t="n"/>
      <c r="T1083" s="0" t="n"/>
      <c r="U1083" s="0" t="n"/>
      <c r="V1083" s="0" t="n"/>
      <c r="W1083" s="0" t="n"/>
      <c r="X1083" s="42" t="n"/>
      <c r="Y1083" s="42" t="n"/>
      <c r="Z1083" s="42" t="n"/>
    </row>
    <row r="1084" ht="23" customFormat="1" customHeight="1" s="204">
      <c r="A1084" s="255">
        <f>IF(B1084="","",COUNTA($B$5:B1084))</f>
        <v/>
      </c>
      <c r="B1084" s="294" t="n"/>
      <c r="C1084" s="247" t="n"/>
      <c r="D1084" s="248" t="n"/>
      <c r="E1084" s="295" t="n"/>
      <c r="F1084" s="296" t="n"/>
      <c r="G1084" s="296" t="n"/>
      <c r="H1084" s="297">
        <f>IFERROR(VLOOKUP($C1084,$C$5:$H$18,6,0)+SUMIF($C$19:$C1084,$C1084,$F$19:$F1084)-SUMIF($C$19:$C1084,$C1084,$G$19:$G1084),"")</f>
        <v/>
      </c>
      <c r="I1084" s="296" t="n"/>
      <c r="J1084" s="252" t="n"/>
      <c r="K1084" s="252" t="n"/>
      <c r="L1084" s="298" t="n"/>
      <c r="M1084" s="254">
        <f>IF($B1084="","",--TEXT($B1084,"yyyymm"))</f>
        <v/>
      </c>
      <c r="N1084" s="0" t="n"/>
      <c r="O1084" s="0" t="n"/>
      <c r="P1084" s="0" t="n"/>
      <c r="Q1084" s="0" t="n"/>
      <c r="R1084" s="0" t="n"/>
      <c r="S1084" s="0" t="n"/>
      <c r="T1084" s="0" t="n"/>
      <c r="U1084" s="0" t="n"/>
      <c r="V1084" s="0" t="n"/>
      <c r="W1084" s="0" t="n"/>
      <c r="X1084" s="42" t="n"/>
      <c r="Y1084" s="42" t="n"/>
      <c r="Z1084" s="42" t="n"/>
    </row>
    <row r="1085" ht="23" customFormat="1" customHeight="1" s="204">
      <c r="A1085" s="255">
        <f>IF(B1085="","",COUNTA($B$5:B1085))</f>
        <v/>
      </c>
      <c r="B1085" s="294" t="n"/>
      <c r="C1085" s="247" t="n"/>
      <c r="D1085" s="248" t="n"/>
      <c r="E1085" s="295" t="n"/>
      <c r="F1085" s="296" t="n"/>
      <c r="G1085" s="296" t="n"/>
      <c r="H1085" s="297">
        <f>IFERROR(VLOOKUP($C1085,$C$5:$H$18,6,0)+SUMIF($C$19:$C1085,$C1085,$F$19:$F1085)-SUMIF($C$19:$C1085,$C1085,$G$19:$G1085),"")</f>
        <v/>
      </c>
      <c r="I1085" s="296" t="n"/>
      <c r="J1085" s="252" t="n"/>
      <c r="K1085" s="252" t="n"/>
      <c r="L1085" s="298" t="n"/>
      <c r="M1085" s="254">
        <f>IF($B1085="","",--TEXT($B1085,"yyyymm"))</f>
        <v/>
      </c>
      <c r="N1085" s="0" t="n"/>
      <c r="O1085" s="0" t="n"/>
      <c r="P1085" s="0" t="n"/>
      <c r="Q1085" s="0" t="n"/>
      <c r="R1085" s="0" t="n"/>
      <c r="S1085" s="0" t="n"/>
      <c r="T1085" s="0" t="n"/>
      <c r="U1085" s="0" t="n"/>
      <c r="V1085" s="0" t="n"/>
      <c r="W1085" s="0" t="n"/>
      <c r="X1085" s="42" t="n"/>
      <c r="Y1085" s="42" t="n"/>
      <c r="Z1085" s="42" t="n"/>
    </row>
    <row r="1086" ht="23" customFormat="1" customHeight="1" s="204">
      <c r="A1086" s="255">
        <f>IF(B1086="","",COUNTA($B$5:B1086))</f>
        <v/>
      </c>
      <c r="B1086" s="294" t="n"/>
      <c r="C1086" s="247" t="n"/>
      <c r="D1086" s="248" t="n"/>
      <c r="E1086" s="295" t="n"/>
      <c r="F1086" s="296" t="n"/>
      <c r="G1086" s="296" t="n"/>
      <c r="H1086" s="297">
        <f>IFERROR(VLOOKUP($C1086,$C$5:$H$18,6,0)+SUMIF($C$19:$C1086,$C1086,$F$19:$F1086)-SUMIF($C$19:$C1086,$C1086,$G$19:$G1086),"")</f>
        <v/>
      </c>
      <c r="I1086" s="296" t="n"/>
      <c r="J1086" s="252" t="n"/>
      <c r="K1086" s="252" t="n"/>
      <c r="L1086" s="298" t="n"/>
      <c r="M1086" s="254">
        <f>IF($B1086="","",--TEXT($B1086,"yyyymm"))</f>
        <v/>
      </c>
      <c r="N1086" s="0" t="n"/>
      <c r="O1086" s="0" t="n"/>
      <c r="P1086" s="0" t="n"/>
      <c r="Q1086" s="0" t="n"/>
      <c r="R1086" s="0" t="n"/>
      <c r="S1086" s="0" t="n"/>
      <c r="T1086" s="0" t="n"/>
      <c r="U1086" s="0" t="n"/>
      <c r="V1086" s="0" t="n"/>
      <c r="W1086" s="0" t="n"/>
      <c r="X1086" s="42" t="n"/>
      <c r="Y1086" s="42" t="n"/>
      <c r="Z1086" s="42" t="n"/>
    </row>
    <row r="1087" ht="23" customFormat="1" customHeight="1" s="204">
      <c r="A1087" s="255">
        <f>IF(B1087="","",COUNTA($B$5:B1087))</f>
        <v/>
      </c>
      <c r="B1087" s="294" t="n"/>
      <c r="C1087" s="247" t="n"/>
      <c r="D1087" s="248" t="n"/>
      <c r="E1087" s="295" t="n"/>
      <c r="F1087" s="296" t="n"/>
      <c r="G1087" s="296" t="n"/>
      <c r="H1087" s="297">
        <f>IFERROR(VLOOKUP($C1087,$C$5:$H$18,6,0)+SUMIF($C$19:$C1087,$C1087,$F$19:$F1087)-SUMIF($C$19:$C1087,$C1087,$G$19:$G1087),"")</f>
        <v/>
      </c>
      <c r="I1087" s="296" t="n"/>
      <c r="J1087" s="252" t="n"/>
      <c r="K1087" s="252" t="n"/>
      <c r="L1087" s="298" t="n"/>
      <c r="M1087" s="254">
        <f>IF($B1087="","",--TEXT($B1087,"yyyymm"))</f>
        <v/>
      </c>
      <c r="N1087" s="0" t="n"/>
      <c r="O1087" s="0" t="n"/>
      <c r="P1087" s="0" t="n"/>
      <c r="Q1087" s="0" t="n"/>
      <c r="R1087" s="0" t="n"/>
      <c r="S1087" s="0" t="n"/>
      <c r="T1087" s="0" t="n"/>
      <c r="U1087" s="0" t="n"/>
      <c r="V1087" s="0" t="n"/>
      <c r="W1087" s="0" t="n"/>
      <c r="X1087" s="42" t="n"/>
      <c r="Y1087" s="42" t="n"/>
      <c r="Z1087" s="42" t="n"/>
    </row>
    <row r="1088" ht="23" customFormat="1" customHeight="1" s="204">
      <c r="A1088" s="255">
        <f>IF(B1088="","",COUNTA($B$5:B1088))</f>
        <v/>
      </c>
      <c r="B1088" s="294" t="n"/>
      <c r="C1088" s="247" t="n"/>
      <c r="D1088" s="248" t="n"/>
      <c r="E1088" s="295" t="n"/>
      <c r="F1088" s="296" t="n"/>
      <c r="G1088" s="296" t="n"/>
      <c r="H1088" s="297">
        <f>IFERROR(VLOOKUP($C1088,$C$5:$H$18,6,0)+SUMIF($C$19:$C1088,$C1088,$F$19:$F1088)-SUMIF($C$19:$C1088,$C1088,$G$19:$G1088),"")</f>
        <v/>
      </c>
      <c r="I1088" s="296" t="n"/>
      <c r="J1088" s="252" t="n"/>
      <c r="K1088" s="252" t="n"/>
      <c r="L1088" s="298" t="n"/>
      <c r="M1088" s="254">
        <f>IF($B1088="","",--TEXT($B1088,"yyyymm"))</f>
        <v/>
      </c>
      <c r="N1088" s="0" t="n"/>
      <c r="O1088" s="0" t="n"/>
      <c r="P1088" s="0" t="n"/>
      <c r="Q1088" s="0" t="n"/>
      <c r="R1088" s="0" t="n"/>
      <c r="S1088" s="0" t="n"/>
      <c r="T1088" s="0" t="n"/>
      <c r="U1088" s="0" t="n"/>
      <c r="V1088" s="0" t="n"/>
      <c r="W1088" s="0" t="n"/>
      <c r="X1088" s="42" t="n"/>
      <c r="Y1088" s="42" t="n"/>
      <c r="Z1088" s="42" t="n"/>
    </row>
    <row r="1089" ht="23" customFormat="1" customHeight="1" s="204">
      <c r="A1089" s="255">
        <f>IF(B1089="","",COUNTA($B$5:B1089))</f>
        <v/>
      </c>
      <c r="B1089" s="294" t="n"/>
      <c r="C1089" s="247" t="n"/>
      <c r="D1089" s="248" t="n"/>
      <c r="E1089" s="295" t="n"/>
      <c r="F1089" s="296" t="n"/>
      <c r="G1089" s="296" t="n"/>
      <c r="H1089" s="297">
        <f>IFERROR(VLOOKUP($C1089,$C$5:$H$18,6,0)+SUMIF($C$19:$C1089,$C1089,$F$19:$F1089)-SUMIF($C$19:$C1089,$C1089,$G$19:$G1089),"")</f>
        <v/>
      </c>
      <c r="I1089" s="296" t="n"/>
      <c r="J1089" s="252" t="n"/>
      <c r="K1089" s="252" t="n"/>
      <c r="L1089" s="298" t="n"/>
      <c r="M1089" s="254">
        <f>IF($B1089="","",--TEXT($B1089,"yyyymm"))</f>
        <v/>
      </c>
      <c r="N1089" s="0" t="n"/>
      <c r="O1089" s="0" t="n"/>
      <c r="P1089" s="0" t="n"/>
      <c r="Q1089" s="0" t="n"/>
      <c r="R1089" s="0" t="n"/>
      <c r="S1089" s="0" t="n"/>
      <c r="T1089" s="0" t="n"/>
      <c r="U1089" s="0" t="n"/>
      <c r="V1089" s="0" t="n"/>
      <c r="W1089" s="0" t="n"/>
      <c r="X1089" s="42" t="n"/>
      <c r="Y1089" s="42" t="n"/>
      <c r="Z1089" s="42" t="n"/>
    </row>
    <row r="1090" ht="23" customFormat="1" customHeight="1" s="204">
      <c r="A1090" s="255">
        <f>IF(B1090="","",COUNTA($B$5:B1090))</f>
        <v/>
      </c>
      <c r="B1090" s="294" t="n"/>
      <c r="C1090" s="247" t="n"/>
      <c r="D1090" s="248" t="n"/>
      <c r="E1090" s="295" t="n"/>
      <c r="F1090" s="296" t="n"/>
      <c r="G1090" s="296" t="n"/>
      <c r="H1090" s="297">
        <f>IFERROR(VLOOKUP($C1090,$C$5:$H$18,6,0)+SUMIF($C$19:$C1090,$C1090,$F$19:$F1090)-SUMIF($C$19:$C1090,$C1090,$G$19:$G1090),"")</f>
        <v/>
      </c>
      <c r="I1090" s="296" t="n"/>
      <c r="J1090" s="252" t="n"/>
      <c r="K1090" s="252" t="n"/>
      <c r="L1090" s="298" t="n"/>
      <c r="M1090" s="254">
        <f>IF($B1090="","",--TEXT($B1090,"yyyymm"))</f>
        <v/>
      </c>
      <c r="N1090" s="0" t="n"/>
      <c r="O1090" s="0" t="n"/>
      <c r="P1090" s="0" t="n"/>
      <c r="Q1090" s="0" t="n"/>
      <c r="R1090" s="0" t="n"/>
      <c r="S1090" s="0" t="n"/>
      <c r="T1090" s="0" t="n"/>
      <c r="U1090" s="0" t="n"/>
      <c r="V1090" s="0" t="n"/>
      <c r="W1090" s="0" t="n"/>
      <c r="X1090" s="42" t="n"/>
      <c r="Y1090" s="42" t="n"/>
      <c r="Z1090" s="42" t="n"/>
    </row>
    <row r="1091" ht="23" customFormat="1" customHeight="1" s="204">
      <c r="A1091" s="255">
        <f>IF(B1091="","",COUNTA($B$5:B1091))</f>
        <v/>
      </c>
      <c r="B1091" s="294" t="n"/>
      <c r="C1091" s="247" t="n"/>
      <c r="D1091" s="248" t="n"/>
      <c r="E1091" s="295" t="n"/>
      <c r="F1091" s="296" t="n"/>
      <c r="G1091" s="296" t="n"/>
      <c r="H1091" s="297">
        <f>IFERROR(VLOOKUP($C1091,$C$5:$H$18,6,0)+SUMIF($C$19:$C1091,$C1091,$F$19:$F1091)-SUMIF($C$19:$C1091,$C1091,$G$19:$G1091),"")</f>
        <v/>
      </c>
      <c r="I1091" s="296" t="n"/>
      <c r="J1091" s="252" t="n"/>
      <c r="K1091" s="252" t="n"/>
      <c r="L1091" s="298" t="n"/>
      <c r="M1091" s="254">
        <f>IF($B1091="","",--TEXT($B1091,"yyyymm"))</f>
        <v/>
      </c>
      <c r="N1091" s="0" t="n"/>
      <c r="O1091" s="0" t="n"/>
      <c r="P1091" s="0" t="n"/>
      <c r="Q1091" s="0" t="n"/>
      <c r="R1091" s="0" t="n"/>
      <c r="S1091" s="0" t="n"/>
      <c r="T1091" s="0" t="n"/>
      <c r="U1091" s="0" t="n"/>
      <c r="V1091" s="0" t="n"/>
      <c r="W1091" s="0" t="n"/>
      <c r="X1091" s="42" t="n"/>
      <c r="Y1091" s="42" t="n"/>
      <c r="Z1091" s="42" t="n"/>
    </row>
    <row r="1092" ht="23" customFormat="1" customHeight="1" s="204">
      <c r="A1092" s="255">
        <f>IF(B1092="","",COUNTA($B$5:B1092))</f>
        <v/>
      </c>
      <c r="B1092" s="294" t="n"/>
      <c r="C1092" s="247" t="n"/>
      <c r="D1092" s="248" t="n"/>
      <c r="E1092" s="295" t="n"/>
      <c r="F1092" s="296" t="n"/>
      <c r="G1092" s="296" t="n"/>
      <c r="H1092" s="297">
        <f>IFERROR(VLOOKUP($C1092,$C$5:$H$18,6,0)+SUMIF($C$19:$C1092,$C1092,$F$19:$F1092)-SUMIF($C$19:$C1092,$C1092,$G$19:$G1092),"")</f>
        <v/>
      </c>
      <c r="I1092" s="296" t="n"/>
      <c r="J1092" s="252" t="n"/>
      <c r="K1092" s="252" t="n"/>
      <c r="L1092" s="298" t="n"/>
      <c r="M1092" s="254">
        <f>IF($B1092="","",--TEXT($B1092,"yyyymm"))</f>
        <v/>
      </c>
      <c r="N1092" s="0" t="n"/>
      <c r="O1092" s="0" t="n"/>
      <c r="P1092" s="0" t="n"/>
      <c r="Q1092" s="0" t="n"/>
      <c r="R1092" s="0" t="n"/>
      <c r="S1092" s="0" t="n"/>
      <c r="T1092" s="0" t="n"/>
      <c r="U1092" s="0" t="n"/>
      <c r="V1092" s="0" t="n"/>
      <c r="W1092" s="0" t="n"/>
      <c r="X1092" s="42" t="n"/>
      <c r="Y1092" s="42" t="n"/>
      <c r="Z1092" s="42" t="n"/>
    </row>
    <row r="1093" ht="23" customFormat="1" customHeight="1" s="204">
      <c r="A1093" s="255">
        <f>IF(B1093="","",COUNTA($B$5:B1093))</f>
        <v/>
      </c>
      <c r="B1093" s="294" t="n"/>
      <c r="C1093" s="247" t="n"/>
      <c r="D1093" s="248" t="n"/>
      <c r="E1093" s="295" t="n"/>
      <c r="F1093" s="296" t="n"/>
      <c r="G1093" s="296" t="n"/>
      <c r="H1093" s="297">
        <f>IFERROR(VLOOKUP($C1093,$C$5:$H$18,6,0)+SUMIF($C$19:$C1093,$C1093,$F$19:$F1093)-SUMIF($C$19:$C1093,$C1093,$G$19:$G1093),"")</f>
        <v/>
      </c>
      <c r="I1093" s="296" t="n"/>
      <c r="J1093" s="252" t="n"/>
      <c r="K1093" s="252" t="n"/>
      <c r="L1093" s="298" t="n"/>
      <c r="M1093" s="254">
        <f>IF($B1093="","",--TEXT($B1093,"yyyymm"))</f>
        <v/>
      </c>
      <c r="N1093" s="0" t="n"/>
      <c r="O1093" s="0" t="n"/>
      <c r="P1093" s="0" t="n"/>
      <c r="Q1093" s="0" t="n"/>
      <c r="R1093" s="0" t="n"/>
      <c r="S1093" s="0" t="n"/>
      <c r="T1093" s="0" t="n"/>
      <c r="U1093" s="0" t="n"/>
      <c r="V1093" s="0" t="n"/>
      <c r="W1093" s="0" t="n"/>
      <c r="X1093" s="42" t="n"/>
      <c r="Y1093" s="42" t="n"/>
      <c r="Z1093" s="42" t="n"/>
    </row>
    <row r="1094" ht="23" customFormat="1" customHeight="1" s="204">
      <c r="A1094" s="255">
        <f>IF(B1094="","",COUNTA($B$5:B1094))</f>
        <v/>
      </c>
      <c r="B1094" s="294" t="n"/>
      <c r="C1094" s="247" t="n"/>
      <c r="D1094" s="248" t="n"/>
      <c r="E1094" s="295" t="n"/>
      <c r="F1094" s="296" t="n"/>
      <c r="G1094" s="296" t="n"/>
      <c r="H1094" s="297">
        <f>IFERROR(VLOOKUP($C1094,$C$5:$H$18,6,0)+SUMIF($C$19:$C1094,$C1094,$F$19:$F1094)-SUMIF($C$19:$C1094,$C1094,$G$19:$G1094),"")</f>
        <v/>
      </c>
      <c r="I1094" s="296" t="n"/>
      <c r="J1094" s="252" t="n"/>
      <c r="K1094" s="252" t="n"/>
      <c r="L1094" s="298" t="n"/>
      <c r="M1094" s="254">
        <f>IF($B1094="","",--TEXT($B1094,"yyyymm"))</f>
        <v/>
      </c>
      <c r="N1094" s="0" t="n"/>
      <c r="O1094" s="0" t="n"/>
      <c r="P1094" s="0" t="n"/>
      <c r="Q1094" s="0" t="n"/>
      <c r="R1094" s="0" t="n"/>
      <c r="S1094" s="0" t="n"/>
      <c r="T1094" s="0" t="n"/>
      <c r="U1094" s="0" t="n"/>
      <c r="V1094" s="0" t="n"/>
      <c r="W1094" s="0" t="n"/>
      <c r="X1094" s="42" t="n"/>
      <c r="Y1094" s="42" t="n"/>
      <c r="Z1094" s="42" t="n"/>
    </row>
    <row r="1095" ht="23" customFormat="1" customHeight="1" s="204">
      <c r="A1095" s="255">
        <f>IF(B1095="","",COUNTA($B$5:B1095))</f>
        <v/>
      </c>
      <c r="B1095" s="294" t="n"/>
      <c r="C1095" s="247" t="n"/>
      <c r="D1095" s="248" t="n"/>
      <c r="E1095" s="295" t="n"/>
      <c r="F1095" s="296" t="n"/>
      <c r="G1095" s="296" t="n"/>
      <c r="H1095" s="297">
        <f>IFERROR(VLOOKUP($C1095,$C$5:$H$18,6,0)+SUMIF($C$19:$C1095,$C1095,$F$19:$F1095)-SUMIF($C$19:$C1095,$C1095,$G$19:$G1095),"")</f>
        <v/>
      </c>
      <c r="I1095" s="296" t="n"/>
      <c r="J1095" s="252" t="n"/>
      <c r="K1095" s="252" t="n"/>
      <c r="L1095" s="298" t="n"/>
      <c r="M1095" s="254">
        <f>IF($B1095="","",--TEXT($B1095,"yyyymm"))</f>
        <v/>
      </c>
      <c r="N1095" s="0" t="n"/>
      <c r="O1095" s="0" t="n"/>
      <c r="P1095" s="0" t="n"/>
      <c r="Q1095" s="0" t="n"/>
      <c r="R1095" s="0" t="n"/>
      <c r="S1095" s="0" t="n"/>
      <c r="T1095" s="0" t="n"/>
      <c r="U1095" s="0" t="n"/>
      <c r="V1095" s="0" t="n"/>
      <c r="W1095" s="0" t="n"/>
      <c r="X1095" s="42" t="n"/>
      <c r="Y1095" s="42" t="n"/>
      <c r="Z1095" s="42" t="n"/>
    </row>
    <row r="1096" ht="23" customFormat="1" customHeight="1" s="204">
      <c r="A1096" s="255">
        <f>IF(B1096="","",COUNTA($B$5:B1096))</f>
        <v/>
      </c>
      <c r="B1096" s="294" t="n"/>
      <c r="C1096" s="247" t="n"/>
      <c r="D1096" s="248" t="n"/>
      <c r="E1096" s="295" t="n"/>
      <c r="F1096" s="296" t="n"/>
      <c r="G1096" s="296" t="n"/>
      <c r="H1096" s="297">
        <f>IFERROR(VLOOKUP($C1096,$C$5:$H$18,6,0)+SUMIF($C$19:$C1096,$C1096,$F$19:$F1096)-SUMIF($C$19:$C1096,$C1096,$G$19:$G1096),"")</f>
        <v/>
      </c>
      <c r="I1096" s="296" t="n"/>
      <c r="J1096" s="252" t="n"/>
      <c r="K1096" s="252" t="n"/>
      <c r="L1096" s="298" t="n"/>
      <c r="M1096" s="254">
        <f>IF($B1096="","",--TEXT($B1096,"yyyymm"))</f>
        <v/>
      </c>
      <c r="N1096" s="0" t="n"/>
      <c r="O1096" s="0" t="n"/>
      <c r="P1096" s="0" t="n"/>
      <c r="Q1096" s="0" t="n"/>
      <c r="R1096" s="0" t="n"/>
      <c r="S1096" s="0" t="n"/>
      <c r="T1096" s="0" t="n"/>
      <c r="U1096" s="0" t="n"/>
      <c r="V1096" s="0" t="n"/>
      <c r="W1096" s="0" t="n"/>
      <c r="X1096" s="42" t="n"/>
      <c r="Y1096" s="42" t="n"/>
      <c r="Z1096" s="42" t="n"/>
    </row>
    <row r="1097" ht="23" customFormat="1" customHeight="1" s="204">
      <c r="A1097" s="255">
        <f>IF(B1097="","",COUNTA($B$5:B1097))</f>
        <v/>
      </c>
      <c r="B1097" s="294" t="n"/>
      <c r="C1097" s="247" t="n"/>
      <c r="D1097" s="248" t="n"/>
      <c r="E1097" s="295" t="n"/>
      <c r="F1097" s="296" t="n"/>
      <c r="G1097" s="296" t="n"/>
      <c r="H1097" s="297">
        <f>IFERROR(VLOOKUP($C1097,$C$5:$H$18,6,0)+SUMIF($C$19:$C1097,$C1097,$F$19:$F1097)-SUMIF($C$19:$C1097,$C1097,$G$19:$G1097),"")</f>
        <v/>
      </c>
      <c r="I1097" s="296" t="n"/>
      <c r="J1097" s="252" t="n"/>
      <c r="K1097" s="252" t="n"/>
      <c r="L1097" s="298" t="n"/>
      <c r="M1097" s="254">
        <f>IF($B1097="","",--TEXT($B1097,"yyyymm"))</f>
        <v/>
      </c>
      <c r="N1097" s="0" t="n"/>
      <c r="O1097" s="0" t="n"/>
      <c r="P1097" s="0" t="n"/>
      <c r="Q1097" s="0" t="n"/>
      <c r="R1097" s="0" t="n"/>
      <c r="S1097" s="0" t="n"/>
      <c r="T1097" s="0" t="n"/>
      <c r="U1097" s="0" t="n"/>
      <c r="V1097" s="0" t="n"/>
      <c r="W1097" s="0" t="n"/>
      <c r="X1097" s="42" t="n"/>
      <c r="Y1097" s="42" t="n"/>
      <c r="Z1097" s="42" t="n"/>
    </row>
    <row r="1098" ht="23" customFormat="1" customHeight="1" s="204">
      <c r="A1098" s="255">
        <f>IF(B1098="","",COUNTA($B$5:B1098))</f>
        <v/>
      </c>
      <c r="B1098" s="294" t="n"/>
      <c r="C1098" s="247" t="n"/>
      <c r="D1098" s="248" t="n"/>
      <c r="E1098" s="295" t="n"/>
      <c r="F1098" s="296" t="n"/>
      <c r="G1098" s="296" t="n"/>
      <c r="H1098" s="297">
        <f>IFERROR(VLOOKUP($C1098,$C$5:$H$18,6,0)+SUMIF($C$19:$C1098,$C1098,$F$19:$F1098)-SUMIF($C$19:$C1098,$C1098,$G$19:$G1098),"")</f>
        <v/>
      </c>
      <c r="I1098" s="296" t="n"/>
      <c r="J1098" s="252" t="n"/>
      <c r="K1098" s="252" t="n"/>
      <c r="L1098" s="298" t="n"/>
      <c r="M1098" s="254">
        <f>IF($B1098="","",--TEXT($B1098,"yyyymm"))</f>
        <v/>
      </c>
      <c r="N1098" s="0" t="n"/>
      <c r="O1098" s="0" t="n"/>
      <c r="P1098" s="0" t="n"/>
      <c r="Q1098" s="0" t="n"/>
      <c r="R1098" s="0" t="n"/>
      <c r="S1098" s="0" t="n"/>
      <c r="T1098" s="0" t="n"/>
      <c r="U1098" s="0" t="n"/>
      <c r="V1098" s="0" t="n"/>
      <c r="W1098" s="0" t="n"/>
      <c r="X1098" s="42" t="n"/>
      <c r="Y1098" s="42" t="n"/>
      <c r="Z1098" s="42" t="n"/>
    </row>
    <row r="1099" ht="23" customFormat="1" customHeight="1" s="204">
      <c r="A1099" s="255">
        <f>IF(B1099="","",COUNTA($B$5:B1099))</f>
        <v/>
      </c>
      <c r="B1099" s="294" t="n"/>
      <c r="C1099" s="247" t="n"/>
      <c r="D1099" s="248" t="n"/>
      <c r="E1099" s="295" t="n"/>
      <c r="F1099" s="296" t="n"/>
      <c r="G1099" s="296" t="n"/>
      <c r="H1099" s="297">
        <f>IFERROR(VLOOKUP($C1099,$C$5:$H$18,6,0)+SUMIF($C$19:$C1099,$C1099,$F$19:$F1099)-SUMIF($C$19:$C1099,$C1099,$G$19:$G1099),"")</f>
        <v/>
      </c>
      <c r="I1099" s="296" t="n"/>
      <c r="J1099" s="252" t="n"/>
      <c r="K1099" s="252" t="n"/>
      <c r="L1099" s="298" t="n"/>
      <c r="M1099" s="254">
        <f>IF($B1099="","",--TEXT($B1099,"yyyymm"))</f>
        <v/>
      </c>
      <c r="N1099" s="0" t="n"/>
      <c r="O1099" s="0" t="n"/>
      <c r="P1099" s="0" t="n"/>
      <c r="Q1099" s="0" t="n"/>
      <c r="R1099" s="0" t="n"/>
      <c r="S1099" s="0" t="n"/>
      <c r="T1099" s="0" t="n"/>
      <c r="U1099" s="0" t="n"/>
      <c r="V1099" s="0" t="n"/>
      <c r="W1099" s="0" t="n"/>
      <c r="X1099" s="42" t="n"/>
      <c r="Y1099" s="42" t="n"/>
      <c r="Z1099" s="42" t="n"/>
    </row>
    <row r="1100" ht="23" customFormat="1" customHeight="1" s="204">
      <c r="A1100" s="255">
        <f>IF(B1100="","",COUNTA($B$5:B1100))</f>
        <v/>
      </c>
      <c r="B1100" s="294" t="n"/>
      <c r="C1100" s="247" t="n"/>
      <c r="D1100" s="248" t="n"/>
      <c r="E1100" s="295" t="n"/>
      <c r="F1100" s="296" t="n"/>
      <c r="G1100" s="296" t="n"/>
      <c r="H1100" s="297">
        <f>IFERROR(VLOOKUP($C1100,$C$5:$H$18,6,0)+SUMIF($C$19:$C1100,$C1100,$F$19:$F1100)-SUMIF($C$19:$C1100,$C1100,$G$19:$G1100),"")</f>
        <v/>
      </c>
      <c r="I1100" s="296" t="n"/>
      <c r="J1100" s="252" t="n"/>
      <c r="K1100" s="252" t="n"/>
      <c r="L1100" s="298" t="n"/>
      <c r="M1100" s="254">
        <f>IF($B1100="","",--TEXT($B1100,"yyyymm"))</f>
        <v/>
      </c>
      <c r="N1100" s="0" t="n"/>
      <c r="O1100" s="0" t="n"/>
      <c r="P1100" s="0" t="n"/>
      <c r="Q1100" s="0" t="n"/>
      <c r="R1100" s="0" t="n"/>
      <c r="S1100" s="0" t="n"/>
      <c r="T1100" s="0" t="n"/>
      <c r="U1100" s="0" t="n"/>
      <c r="V1100" s="0" t="n"/>
      <c r="W1100" s="0" t="n"/>
      <c r="X1100" s="42" t="n"/>
      <c r="Y1100" s="42" t="n"/>
      <c r="Z1100" s="42" t="n"/>
    </row>
    <row r="1101" ht="23" customFormat="1" customHeight="1" s="204">
      <c r="A1101" s="255">
        <f>IF(B1101="","",COUNTA($B$5:B1101))</f>
        <v/>
      </c>
      <c r="B1101" s="294" t="n"/>
      <c r="C1101" s="247" t="n"/>
      <c r="D1101" s="248" t="n"/>
      <c r="E1101" s="295" t="n"/>
      <c r="F1101" s="296" t="n"/>
      <c r="G1101" s="296" t="n"/>
      <c r="H1101" s="297">
        <f>IFERROR(VLOOKUP($C1101,$C$5:$H$18,6,0)+SUMIF($C$19:$C1101,$C1101,$F$19:$F1101)-SUMIF($C$19:$C1101,$C1101,$G$19:$G1101),"")</f>
        <v/>
      </c>
      <c r="I1101" s="296" t="n"/>
      <c r="J1101" s="252" t="n"/>
      <c r="K1101" s="252" t="n"/>
      <c r="L1101" s="298" t="n"/>
      <c r="M1101" s="254">
        <f>IF($B1101="","",--TEXT($B1101,"yyyymm"))</f>
        <v/>
      </c>
      <c r="N1101" s="0" t="n"/>
      <c r="O1101" s="0" t="n"/>
      <c r="P1101" s="0" t="n"/>
      <c r="Q1101" s="0" t="n"/>
      <c r="R1101" s="0" t="n"/>
      <c r="S1101" s="0" t="n"/>
      <c r="T1101" s="0" t="n"/>
      <c r="U1101" s="0" t="n"/>
      <c r="V1101" s="0" t="n"/>
      <c r="W1101" s="0" t="n"/>
      <c r="X1101" s="42" t="n"/>
      <c r="Y1101" s="42" t="n"/>
      <c r="Z1101" s="42" t="n"/>
    </row>
    <row r="1102" ht="23" customFormat="1" customHeight="1" s="204">
      <c r="A1102" s="255">
        <f>IF(B1102="","",COUNTA($B$5:B1102))</f>
        <v/>
      </c>
      <c r="B1102" s="294" t="n"/>
      <c r="C1102" s="247" t="n"/>
      <c r="D1102" s="248" t="n"/>
      <c r="E1102" s="295" t="n"/>
      <c r="F1102" s="296" t="n"/>
      <c r="G1102" s="296" t="n"/>
      <c r="H1102" s="297">
        <f>IFERROR(VLOOKUP($C1102,$C$5:$H$18,6,0)+SUMIF($C$19:$C1102,$C1102,$F$19:$F1102)-SUMIF($C$19:$C1102,$C1102,$G$19:$G1102),"")</f>
        <v/>
      </c>
      <c r="I1102" s="296" t="n"/>
      <c r="J1102" s="252" t="n"/>
      <c r="K1102" s="252" t="n"/>
      <c r="L1102" s="298" t="n"/>
      <c r="M1102" s="254">
        <f>IF($B1102="","",--TEXT($B1102,"yyyymm"))</f>
        <v/>
      </c>
      <c r="N1102" s="0" t="n"/>
      <c r="O1102" s="0" t="n"/>
      <c r="P1102" s="0" t="n"/>
      <c r="Q1102" s="0" t="n"/>
      <c r="R1102" s="0" t="n"/>
      <c r="S1102" s="0" t="n"/>
      <c r="T1102" s="0" t="n"/>
      <c r="U1102" s="0" t="n"/>
      <c r="V1102" s="0" t="n"/>
      <c r="W1102" s="0" t="n"/>
      <c r="X1102" s="42" t="n"/>
      <c r="Y1102" s="42" t="n"/>
      <c r="Z1102" s="42" t="n"/>
    </row>
    <row r="1103" ht="23" customFormat="1" customHeight="1" s="204">
      <c r="A1103" s="255">
        <f>IF(B1103="","",COUNTA($B$5:B1103))</f>
        <v/>
      </c>
      <c r="B1103" s="294" t="n"/>
      <c r="C1103" s="247" t="n"/>
      <c r="D1103" s="248" t="n"/>
      <c r="E1103" s="295" t="n"/>
      <c r="F1103" s="296" t="n"/>
      <c r="G1103" s="296" t="n"/>
      <c r="H1103" s="297">
        <f>IFERROR(VLOOKUP($C1103,$C$5:$H$18,6,0)+SUMIF($C$19:$C1103,$C1103,$F$19:$F1103)-SUMIF($C$19:$C1103,$C1103,$G$19:$G1103),"")</f>
        <v/>
      </c>
      <c r="I1103" s="296" t="n"/>
      <c r="J1103" s="252" t="n"/>
      <c r="K1103" s="252" t="n"/>
      <c r="L1103" s="298" t="n"/>
      <c r="M1103" s="254">
        <f>IF($B1103="","",--TEXT($B1103,"yyyymm"))</f>
        <v/>
      </c>
      <c r="N1103" s="0" t="n"/>
      <c r="O1103" s="0" t="n"/>
      <c r="P1103" s="0" t="n"/>
      <c r="Q1103" s="0" t="n"/>
      <c r="R1103" s="0" t="n"/>
      <c r="S1103" s="0" t="n"/>
      <c r="T1103" s="0" t="n"/>
      <c r="U1103" s="0" t="n"/>
      <c r="V1103" s="0" t="n"/>
      <c r="W1103" s="0" t="n"/>
      <c r="X1103" s="42" t="n"/>
      <c r="Y1103" s="42" t="n"/>
      <c r="Z1103" s="42" t="n"/>
    </row>
    <row r="1104" ht="23" customFormat="1" customHeight="1" s="204">
      <c r="A1104" s="255">
        <f>IF(B1104="","",COUNTA($B$5:B1104))</f>
        <v/>
      </c>
      <c r="B1104" s="294" t="n"/>
      <c r="C1104" s="247" t="n"/>
      <c r="D1104" s="248" t="n"/>
      <c r="E1104" s="295" t="n"/>
      <c r="F1104" s="296" t="n"/>
      <c r="G1104" s="296" t="n"/>
      <c r="H1104" s="297">
        <f>IFERROR(VLOOKUP($C1104,$C$5:$H$18,6,0)+SUMIF($C$19:$C1104,$C1104,$F$19:$F1104)-SUMIF($C$19:$C1104,$C1104,$G$19:$G1104),"")</f>
        <v/>
      </c>
      <c r="I1104" s="296" t="n"/>
      <c r="J1104" s="252" t="n"/>
      <c r="K1104" s="252" t="n"/>
      <c r="L1104" s="298" t="n"/>
      <c r="M1104" s="254">
        <f>IF($B1104="","",--TEXT($B1104,"yyyymm"))</f>
        <v/>
      </c>
      <c r="N1104" s="0" t="n"/>
      <c r="O1104" s="0" t="n"/>
      <c r="P1104" s="0" t="n"/>
      <c r="Q1104" s="0" t="n"/>
      <c r="R1104" s="0" t="n"/>
      <c r="S1104" s="0" t="n"/>
      <c r="T1104" s="0" t="n"/>
      <c r="U1104" s="0" t="n"/>
      <c r="V1104" s="0" t="n"/>
      <c r="W1104" s="0" t="n"/>
      <c r="X1104" s="42" t="n"/>
      <c r="Y1104" s="42" t="n"/>
      <c r="Z1104" s="42" t="n"/>
    </row>
    <row r="1105" ht="23" customFormat="1" customHeight="1" s="204">
      <c r="A1105" s="255">
        <f>IF(B1105="","",COUNTA($B$5:B1105))</f>
        <v/>
      </c>
      <c r="B1105" s="294" t="n"/>
      <c r="C1105" s="247" t="n"/>
      <c r="D1105" s="248" t="n"/>
      <c r="E1105" s="295" t="n"/>
      <c r="F1105" s="296" t="n"/>
      <c r="G1105" s="296" t="n"/>
      <c r="H1105" s="297">
        <f>IFERROR(VLOOKUP($C1105,$C$5:$H$18,6,0)+SUMIF($C$19:$C1105,$C1105,$F$19:$F1105)-SUMIF($C$19:$C1105,$C1105,$G$19:$G1105),"")</f>
        <v/>
      </c>
      <c r="I1105" s="296" t="n"/>
      <c r="J1105" s="252" t="n"/>
      <c r="K1105" s="252" t="n"/>
      <c r="L1105" s="298" t="n"/>
      <c r="M1105" s="254">
        <f>IF($B1105="","",--TEXT($B1105,"yyyymm"))</f>
        <v/>
      </c>
      <c r="N1105" s="0" t="n"/>
      <c r="O1105" s="0" t="n"/>
      <c r="P1105" s="0" t="n"/>
      <c r="Q1105" s="0" t="n"/>
      <c r="R1105" s="0" t="n"/>
      <c r="S1105" s="0" t="n"/>
      <c r="T1105" s="0" t="n"/>
      <c r="U1105" s="0" t="n"/>
      <c r="V1105" s="0" t="n"/>
      <c r="W1105" s="0" t="n"/>
      <c r="X1105" s="42" t="n"/>
      <c r="Y1105" s="42" t="n"/>
      <c r="Z1105" s="42" t="n"/>
    </row>
    <row r="1106" ht="23" customFormat="1" customHeight="1" s="204">
      <c r="A1106" s="255">
        <f>IF(B1106="","",COUNTA($B$5:B1106))</f>
        <v/>
      </c>
      <c r="B1106" s="294" t="n"/>
      <c r="C1106" s="247" t="n"/>
      <c r="D1106" s="248" t="n"/>
      <c r="E1106" s="295" t="n"/>
      <c r="F1106" s="296" t="n"/>
      <c r="G1106" s="296" t="n"/>
      <c r="H1106" s="297">
        <f>IFERROR(VLOOKUP($C1106,$C$5:$H$18,6,0)+SUMIF($C$19:$C1106,$C1106,$F$19:$F1106)-SUMIF($C$19:$C1106,$C1106,$G$19:$G1106),"")</f>
        <v/>
      </c>
      <c r="I1106" s="296" t="n"/>
      <c r="J1106" s="252" t="n"/>
      <c r="K1106" s="252" t="n"/>
      <c r="L1106" s="298" t="n"/>
      <c r="M1106" s="254">
        <f>IF($B1106="","",--TEXT($B1106,"yyyymm"))</f>
        <v/>
      </c>
      <c r="N1106" s="0" t="n"/>
      <c r="O1106" s="0" t="n"/>
      <c r="P1106" s="0" t="n"/>
      <c r="Q1106" s="0" t="n"/>
      <c r="R1106" s="0" t="n"/>
      <c r="S1106" s="0" t="n"/>
      <c r="T1106" s="0" t="n"/>
      <c r="U1106" s="0" t="n"/>
      <c r="V1106" s="0" t="n"/>
      <c r="W1106" s="0" t="n"/>
      <c r="X1106" s="42" t="n"/>
      <c r="Y1106" s="42" t="n"/>
      <c r="Z1106" s="42" t="n"/>
    </row>
    <row r="1107" ht="23" customFormat="1" customHeight="1" s="204">
      <c r="A1107" s="255">
        <f>IF(B1107="","",COUNTA($B$5:B1107))</f>
        <v/>
      </c>
      <c r="B1107" s="294" t="n"/>
      <c r="C1107" s="247" t="n"/>
      <c r="D1107" s="248" t="n"/>
      <c r="E1107" s="295" t="n"/>
      <c r="F1107" s="296" t="n"/>
      <c r="G1107" s="296" t="n"/>
      <c r="H1107" s="297">
        <f>IFERROR(VLOOKUP($C1107,$C$5:$H$18,6,0)+SUMIF($C$19:$C1107,$C1107,$F$19:$F1107)-SUMIF($C$19:$C1107,$C1107,$G$19:$G1107),"")</f>
        <v/>
      </c>
      <c r="I1107" s="296" t="n"/>
      <c r="J1107" s="252" t="n"/>
      <c r="K1107" s="252" t="n"/>
      <c r="L1107" s="298" t="n"/>
      <c r="M1107" s="254">
        <f>IF($B1107="","",--TEXT($B1107,"yyyymm"))</f>
        <v/>
      </c>
      <c r="N1107" s="0" t="n"/>
      <c r="O1107" s="0" t="n"/>
      <c r="P1107" s="0" t="n"/>
      <c r="Q1107" s="0" t="n"/>
      <c r="R1107" s="0" t="n"/>
      <c r="S1107" s="0" t="n"/>
      <c r="T1107" s="0" t="n"/>
      <c r="U1107" s="0" t="n"/>
      <c r="V1107" s="0" t="n"/>
      <c r="W1107" s="0" t="n"/>
      <c r="X1107" s="42" t="n"/>
      <c r="Y1107" s="42" t="n"/>
      <c r="Z1107" s="42" t="n"/>
    </row>
    <row r="1108" ht="23" customFormat="1" customHeight="1" s="204">
      <c r="A1108" s="255">
        <f>IF(B1108="","",COUNTA($B$5:B1108))</f>
        <v/>
      </c>
      <c r="B1108" s="294" t="n"/>
      <c r="C1108" s="247" t="n"/>
      <c r="D1108" s="248" t="n"/>
      <c r="E1108" s="295" t="n"/>
      <c r="F1108" s="296" t="n"/>
      <c r="G1108" s="296" t="n"/>
      <c r="H1108" s="297">
        <f>IFERROR(VLOOKUP($C1108,$C$5:$H$18,6,0)+SUMIF($C$19:$C1108,$C1108,$F$19:$F1108)-SUMIF($C$19:$C1108,$C1108,$G$19:$G1108),"")</f>
        <v/>
      </c>
      <c r="I1108" s="296" t="n"/>
      <c r="J1108" s="252" t="n"/>
      <c r="K1108" s="252" t="n"/>
      <c r="L1108" s="298" t="n"/>
      <c r="M1108" s="254">
        <f>IF($B1108="","",--TEXT($B1108,"yyyymm"))</f>
        <v/>
      </c>
      <c r="N1108" s="0" t="n"/>
      <c r="O1108" s="0" t="n"/>
      <c r="P1108" s="0" t="n"/>
      <c r="Q1108" s="0" t="n"/>
      <c r="R1108" s="0" t="n"/>
      <c r="S1108" s="0" t="n"/>
      <c r="T1108" s="0" t="n"/>
      <c r="U1108" s="0" t="n"/>
      <c r="V1108" s="0" t="n"/>
      <c r="W1108" s="0" t="n"/>
      <c r="X1108" s="42" t="n"/>
      <c r="Y1108" s="42" t="n"/>
      <c r="Z1108" s="42" t="n"/>
    </row>
    <row r="1109" ht="23" customFormat="1" customHeight="1" s="204">
      <c r="A1109" s="255">
        <f>IF(B1109="","",COUNTA($B$5:B1109))</f>
        <v/>
      </c>
      <c r="B1109" s="294" t="n"/>
      <c r="C1109" s="247" t="n"/>
      <c r="D1109" s="248" t="n"/>
      <c r="E1109" s="295" t="n"/>
      <c r="F1109" s="296" t="n"/>
      <c r="G1109" s="296" t="n"/>
      <c r="H1109" s="297">
        <f>IFERROR(VLOOKUP($C1109,$C$5:$H$18,6,0)+SUMIF($C$19:$C1109,$C1109,$F$19:$F1109)-SUMIF($C$19:$C1109,$C1109,$G$19:$G1109),"")</f>
        <v/>
      </c>
      <c r="I1109" s="296" t="n"/>
      <c r="J1109" s="252" t="n"/>
      <c r="K1109" s="252" t="n"/>
      <c r="L1109" s="298" t="n"/>
      <c r="M1109" s="254">
        <f>IF($B1109="","",--TEXT($B1109,"yyyymm"))</f>
        <v/>
      </c>
      <c r="N1109" s="0" t="n"/>
      <c r="O1109" s="0" t="n"/>
      <c r="P1109" s="0" t="n"/>
      <c r="Q1109" s="0" t="n"/>
      <c r="R1109" s="0" t="n"/>
      <c r="S1109" s="0" t="n"/>
      <c r="T1109" s="0" t="n"/>
      <c r="U1109" s="0" t="n"/>
      <c r="V1109" s="0" t="n"/>
      <c r="W1109" s="0" t="n"/>
      <c r="X1109" s="42" t="n"/>
      <c r="Y1109" s="42" t="n"/>
      <c r="Z1109" s="42" t="n"/>
    </row>
    <row r="1110" ht="23" customFormat="1" customHeight="1" s="204">
      <c r="A1110" s="255">
        <f>IF(B1110="","",COUNTA($B$5:B1110))</f>
        <v/>
      </c>
      <c r="B1110" s="294" t="n"/>
      <c r="C1110" s="247" t="n"/>
      <c r="D1110" s="248" t="n"/>
      <c r="E1110" s="295" t="n"/>
      <c r="F1110" s="296" t="n"/>
      <c r="G1110" s="296" t="n"/>
      <c r="H1110" s="297">
        <f>IFERROR(VLOOKUP($C1110,$C$5:$H$18,6,0)+SUMIF($C$19:$C1110,$C1110,$F$19:$F1110)-SUMIF($C$19:$C1110,$C1110,$G$19:$G1110),"")</f>
        <v/>
      </c>
      <c r="I1110" s="296" t="n"/>
      <c r="J1110" s="252" t="n"/>
      <c r="K1110" s="252" t="n"/>
      <c r="L1110" s="298" t="n"/>
      <c r="M1110" s="254">
        <f>IF($B1110="","",--TEXT($B1110,"yyyymm"))</f>
        <v/>
      </c>
      <c r="N1110" s="0" t="n"/>
      <c r="O1110" s="0" t="n"/>
      <c r="P1110" s="0" t="n"/>
      <c r="Q1110" s="0" t="n"/>
      <c r="R1110" s="0" t="n"/>
      <c r="S1110" s="0" t="n"/>
      <c r="T1110" s="0" t="n"/>
      <c r="U1110" s="0" t="n"/>
      <c r="V1110" s="0" t="n"/>
      <c r="W1110" s="0" t="n"/>
      <c r="X1110" s="42" t="n"/>
      <c r="Y1110" s="42" t="n"/>
      <c r="Z1110" s="42" t="n"/>
    </row>
    <row r="1111" ht="23" customFormat="1" customHeight="1" s="204">
      <c r="A1111" s="255">
        <f>IF(B1111="","",COUNTA($B$5:B1111))</f>
        <v/>
      </c>
      <c r="B1111" s="294" t="n"/>
      <c r="C1111" s="247" t="n"/>
      <c r="D1111" s="248" t="n"/>
      <c r="E1111" s="295" t="n"/>
      <c r="F1111" s="296" t="n"/>
      <c r="G1111" s="296" t="n"/>
      <c r="H1111" s="297">
        <f>IFERROR(VLOOKUP($C1111,$C$5:$H$18,6,0)+SUMIF($C$19:$C1111,$C1111,$F$19:$F1111)-SUMIF($C$19:$C1111,$C1111,$G$19:$G1111),"")</f>
        <v/>
      </c>
      <c r="I1111" s="296" t="n"/>
      <c r="J1111" s="252" t="n"/>
      <c r="K1111" s="252" t="n"/>
      <c r="L1111" s="298" t="n"/>
      <c r="M1111" s="254">
        <f>IF($B1111="","",--TEXT($B1111,"yyyymm"))</f>
        <v/>
      </c>
      <c r="N1111" s="0" t="n"/>
      <c r="O1111" s="0" t="n"/>
      <c r="P1111" s="0" t="n"/>
      <c r="Q1111" s="0" t="n"/>
      <c r="R1111" s="0" t="n"/>
      <c r="S1111" s="0" t="n"/>
      <c r="T1111" s="0" t="n"/>
      <c r="U1111" s="0" t="n"/>
      <c r="V1111" s="0" t="n"/>
      <c r="W1111" s="0" t="n"/>
      <c r="X1111" s="42" t="n"/>
      <c r="Y1111" s="42" t="n"/>
      <c r="Z1111" s="42" t="n"/>
    </row>
    <row r="1112" ht="23" customFormat="1" customHeight="1" s="204">
      <c r="A1112" s="255">
        <f>IF(B1112="","",COUNTA($B$5:B1112))</f>
        <v/>
      </c>
      <c r="B1112" s="294" t="n"/>
      <c r="C1112" s="247" t="n"/>
      <c r="D1112" s="248" t="n"/>
      <c r="E1112" s="295" t="n"/>
      <c r="F1112" s="296" t="n"/>
      <c r="G1112" s="296" t="n"/>
      <c r="H1112" s="297">
        <f>IFERROR(VLOOKUP($C1112,$C$5:$H$18,6,0)+SUMIF($C$19:$C1112,$C1112,$F$19:$F1112)-SUMIF($C$19:$C1112,$C1112,$G$19:$G1112),"")</f>
        <v/>
      </c>
      <c r="I1112" s="296" t="n"/>
      <c r="J1112" s="252" t="n"/>
      <c r="K1112" s="252" t="n"/>
      <c r="L1112" s="298" t="n"/>
      <c r="M1112" s="254">
        <f>IF($B1112="","",--TEXT($B1112,"yyyymm"))</f>
        <v/>
      </c>
      <c r="N1112" s="0" t="n"/>
      <c r="O1112" s="0" t="n"/>
      <c r="P1112" s="0" t="n"/>
      <c r="Q1112" s="0" t="n"/>
      <c r="R1112" s="0" t="n"/>
      <c r="S1112" s="0" t="n"/>
      <c r="T1112" s="0" t="n"/>
      <c r="U1112" s="0" t="n"/>
      <c r="V1112" s="0" t="n"/>
      <c r="W1112" s="0" t="n"/>
      <c r="X1112" s="42" t="n"/>
      <c r="Y1112" s="42" t="n"/>
      <c r="Z1112" s="42" t="n"/>
    </row>
    <row r="1113" ht="23" customFormat="1" customHeight="1" s="204">
      <c r="A1113" s="255">
        <f>IF(B1113="","",COUNTA($B$5:B1113))</f>
        <v/>
      </c>
      <c r="B1113" s="294" t="n"/>
      <c r="C1113" s="247" t="n"/>
      <c r="D1113" s="248" t="n"/>
      <c r="E1113" s="295" t="n"/>
      <c r="F1113" s="296" t="n"/>
      <c r="G1113" s="296" t="n"/>
      <c r="H1113" s="297">
        <f>IFERROR(VLOOKUP($C1113,$C$5:$H$18,6,0)+SUMIF($C$19:$C1113,$C1113,$F$19:$F1113)-SUMIF($C$19:$C1113,$C1113,$G$19:$G1113),"")</f>
        <v/>
      </c>
      <c r="I1113" s="296" t="n"/>
      <c r="J1113" s="252" t="n"/>
      <c r="K1113" s="252" t="n"/>
      <c r="L1113" s="298" t="n"/>
      <c r="M1113" s="254">
        <f>IF($B1113="","",--TEXT($B1113,"yyyymm"))</f>
        <v/>
      </c>
      <c r="N1113" s="0" t="n"/>
      <c r="O1113" s="0" t="n"/>
      <c r="P1113" s="0" t="n"/>
      <c r="Q1113" s="0" t="n"/>
      <c r="R1113" s="0" t="n"/>
      <c r="S1113" s="0" t="n"/>
      <c r="T1113" s="0" t="n"/>
      <c r="U1113" s="0" t="n"/>
      <c r="V1113" s="0" t="n"/>
      <c r="W1113" s="0" t="n"/>
      <c r="X1113" s="42" t="n"/>
      <c r="Y1113" s="42" t="n"/>
      <c r="Z1113" s="42" t="n"/>
    </row>
    <row r="1114" ht="23" customFormat="1" customHeight="1" s="204">
      <c r="A1114" s="255">
        <f>IF(B1114="","",COUNTA($B$5:B1114))</f>
        <v/>
      </c>
      <c r="B1114" s="294" t="n"/>
      <c r="C1114" s="247" t="n"/>
      <c r="D1114" s="248" t="n"/>
      <c r="E1114" s="295" t="n"/>
      <c r="F1114" s="296" t="n"/>
      <c r="G1114" s="296" t="n"/>
      <c r="H1114" s="297">
        <f>IFERROR(VLOOKUP($C1114,$C$5:$H$18,6,0)+SUMIF($C$19:$C1114,$C1114,$F$19:$F1114)-SUMIF($C$19:$C1114,$C1114,$G$19:$G1114),"")</f>
        <v/>
      </c>
      <c r="I1114" s="296" t="n"/>
      <c r="J1114" s="252" t="n"/>
      <c r="K1114" s="252" t="n"/>
      <c r="L1114" s="298" t="n"/>
      <c r="M1114" s="254">
        <f>IF($B1114="","",--TEXT($B1114,"yyyymm"))</f>
        <v/>
      </c>
      <c r="N1114" s="0" t="n"/>
      <c r="O1114" s="0" t="n"/>
      <c r="P1114" s="0" t="n"/>
      <c r="Q1114" s="0" t="n"/>
      <c r="R1114" s="0" t="n"/>
      <c r="S1114" s="0" t="n"/>
      <c r="T1114" s="0" t="n"/>
      <c r="U1114" s="0" t="n"/>
      <c r="V1114" s="0" t="n"/>
      <c r="W1114" s="0" t="n"/>
      <c r="X1114" s="42" t="n"/>
      <c r="Y1114" s="42" t="n"/>
      <c r="Z1114" s="42" t="n"/>
    </row>
    <row r="1115" ht="23" customFormat="1" customHeight="1" s="204">
      <c r="A1115" s="255">
        <f>IF(B1115="","",COUNTA($B$5:B1115))</f>
        <v/>
      </c>
      <c r="B1115" s="294" t="n"/>
      <c r="C1115" s="247" t="n"/>
      <c r="D1115" s="248" t="n"/>
      <c r="E1115" s="295" t="n"/>
      <c r="F1115" s="296" t="n"/>
      <c r="G1115" s="296" t="n"/>
      <c r="H1115" s="297">
        <f>IFERROR(VLOOKUP($C1115,$C$5:$H$18,6,0)+SUMIF($C$19:$C1115,$C1115,$F$19:$F1115)-SUMIF($C$19:$C1115,$C1115,$G$19:$G1115),"")</f>
        <v/>
      </c>
      <c r="I1115" s="296" t="n"/>
      <c r="J1115" s="252" t="n"/>
      <c r="K1115" s="252" t="n"/>
      <c r="L1115" s="298" t="n"/>
      <c r="M1115" s="254">
        <f>IF($B1115="","",--TEXT($B1115,"yyyymm"))</f>
        <v/>
      </c>
      <c r="N1115" s="0" t="n"/>
      <c r="O1115" s="0" t="n"/>
      <c r="P1115" s="0" t="n"/>
      <c r="Q1115" s="0" t="n"/>
      <c r="R1115" s="0" t="n"/>
      <c r="S1115" s="0" t="n"/>
      <c r="T1115" s="0" t="n"/>
      <c r="U1115" s="0" t="n"/>
      <c r="V1115" s="0" t="n"/>
      <c r="W1115" s="0" t="n"/>
      <c r="X1115" s="42" t="n"/>
      <c r="Y1115" s="42" t="n"/>
      <c r="Z1115" s="42" t="n"/>
    </row>
    <row r="1116" ht="23" customFormat="1" customHeight="1" s="204">
      <c r="A1116" s="255">
        <f>IF(B1116="","",COUNTA($B$5:B1116))</f>
        <v/>
      </c>
      <c r="B1116" s="294" t="n"/>
      <c r="C1116" s="247" t="n"/>
      <c r="D1116" s="248" t="n"/>
      <c r="E1116" s="295" t="n"/>
      <c r="F1116" s="296" t="n"/>
      <c r="G1116" s="296" t="n"/>
      <c r="H1116" s="297">
        <f>IFERROR(VLOOKUP($C1116,$C$5:$H$18,6,0)+SUMIF($C$19:$C1116,$C1116,$F$19:$F1116)-SUMIF($C$19:$C1116,$C1116,$G$19:$G1116),"")</f>
        <v/>
      </c>
      <c r="I1116" s="296" t="n"/>
      <c r="J1116" s="252" t="n"/>
      <c r="K1116" s="252" t="n"/>
      <c r="L1116" s="298" t="n"/>
      <c r="M1116" s="254">
        <f>IF($B1116="","",--TEXT($B1116,"yyyymm"))</f>
        <v/>
      </c>
      <c r="N1116" s="0" t="n"/>
      <c r="O1116" s="0" t="n"/>
      <c r="P1116" s="0" t="n"/>
      <c r="Q1116" s="0" t="n"/>
      <c r="R1116" s="0" t="n"/>
      <c r="S1116" s="0" t="n"/>
      <c r="T1116" s="0" t="n"/>
      <c r="U1116" s="0" t="n"/>
      <c r="V1116" s="0" t="n"/>
      <c r="W1116" s="0" t="n"/>
      <c r="X1116" s="42" t="n"/>
      <c r="Y1116" s="42" t="n"/>
      <c r="Z1116" s="42" t="n"/>
    </row>
    <row r="1117" ht="23" customFormat="1" customHeight="1" s="204">
      <c r="A1117" s="255">
        <f>IF(B1117="","",COUNTA($B$5:B1117))</f>
        <v/>
      </c>
      <c r="B1117" s="294" t="n"/>
      <c r="C1117" s="247" t="n"/>
      <c r="D1117" s="248" t="n"/>
      <c r="E1117" s="295" t="n"/>
      <c r="F1117" s="296" t="n"/>
      <c r="G1117" s="296" t="n"/>
      <c r="H1117" s="297">
        <f>IFERROR(VLOOKUP($C1117,$C$5:$H$18,6,0)+SUMIF($C$19:$C1117,$C1117,$F$19:$F1117)-SUMIF($C$19:$C1117,$C1117,$G$19:$G1117),"")</f>
        <v/>
      </c>
      <c r="I1117" s="296" t="n"/>
      <c r="J1117" s="252" t="n"/>
      <c r="K1117" s="252" t="n"/>
      <c r="L1117" s="298" t="n"/>
      <c r="M1117" s="254">
        <f>IF($B1117="","",--TEXT($B1117,"yyyymm"))</f>
        <v/>
      </c>
      <c r="N1117" s="0" t="n"/>
      <c r="O1117" s="0" t="n"/>
      <c r="P1117" s="0" t="n"/>
      <c r="Q1117" s="0" t="n"/>
      <c r="R1117" s="0" t="n"/>
      <c r="S1117" s="0" t="n"/>
      <c r="T1117" s="0" t="n"/>
      <c r="U1117" s="0" t="n"/>
      <c r="V1117" s="0" t="n"/>
      <c r="W1117" s="0" t="n"/>
      <c r="X1117" s="42" t="n"/>
      <c r="Y1117" s="42" t="n"/>
      <c r="Z1117" s="42" t="n"/>
    </row>
    <row r="1118" ht="23" customFormat="1" customHeight="1" s="204">
      <c r="A1118" s="255">
        <f>IF(B1118="","",COUNTA($B$5:B1118))</f>
        <v/>
      </c>
      <c r="B1118" s="294" t="n"/>
      <c r="C1118" s="247" t="n"/>
      <c r="D1118" s="248" t="n"/>
      <c r="E1118" s="295" t="n"/>
      <c r="F1118" s="296" t="n"/>
      <c r="G1118" s="296" t="n"/>
      <c r="H1118" s="297">
        <f>IFERROR(VLOOKUP($C1118,$C$5:$H$18,6,0)+SUMIF($C$19:$C1118,$C1118,$F$19:$F1118)-SUMIF($C$19:$C1118,$C1118,$G$19:$G1118),"")</f>
        <v/>
      </c>
      <c r="I1118" s="296" t="n"/>
      <c r="J1118" s="252" t="n"/>
      <c r="K1118" s="252" t="n"/>
      <c r="L1118" s="298" t="n"/>
      <c r="M1118" s="254">
        <f>IF($B1118="","",--TEXT($B1118,"yyyymm"))</f>
        <v/>
      </c>
      <c r="N1118" s="0" t="n"/>
      <c r="O1118" s="0" t="n"/>
      <c r="P1118" s="0" t="n"/>
      <c r="Q1118" s="0" t="n"/>
      <c r="R1118" s="0" t="n"/>
      <c r="S1118" s="0" t="n"/>
      <c r="T1118" s="0" t="n"/>
      <c r="U1118" s="0" t="n"/>
      <c r="V1118" s="0" t="n"/>
      <c r="W1118" s="0" t="n"/>
      <c r="X1118" s="42" t="n"/>
      <c r="Y1118" s="42" t="n"/>
      <c r="Z1118" s="42" t="n"/>
    </row>
    <row r="1119" ht="23" customFormat="1" customHeight="1" s="204">
      <c r="A1119" s="255">
        <f>IF(B1119="","",COUNTA($B$5:B1119))</f>
        <v/>
      </c>
      <c r="B1119" s="294" t="n"/>
      <c r="C1119" s="247" t="n"/>
      <c r="D1119" s="248" t="n"/>
      <c r="E1119" s="295" t="n"/>
      <c r="F1119" s="296" t="n"/>
      <c r="G1119" s="296" t="n"/>
      <c r="H1119" s="297">
        <f>IFERROR(VLOOKUP($C1119,$C$5:$H$18,6,0)+SUMIF($C$19:$C1119,$C1119,$F$19:$F1119)-SUMIF($C$19:$C1119,$C1119,$G$19:$G1119),"")</f>
        <v/>
      </c>
      <c r="I1119" s="296" t="n"/>
      <c r="J1119" s="252" t="n"/>
      <c r="K1119" s="252" t="n"/>
      <c r="L1119" s="298" t="n"/>
      <c r="M1119" s="254">
        <f>IF($B1119="","",--TEXT($B1119,"yyyymm"))</f>
        <v/>
      </c>
      <c r="N1119" s="0" t="n"/>
      <c r="O1119" s="0" t="n"/>
      <c r="P1119" s="0" t="n"/>
      <c r="Q1119" s="0" t="n"/>
      <c r="R1119" s="0" t="n"/>
      <c r="S1119" s="0" t="n"/>
      <c r="T1119" s="0" t="n"/>
      <c r="U1119" s="0" t="n"/>
      <c r="V1119" s="0" t="n"/>
      <c r="W1119" s="0" t="n"/>
      <c r="X1119" s="42" t="n"/>
      <c r="Y1119" s="42" t="n"/>
      <c r="Z1119" s="42" t="n"/>
    </row>
    <row r="1120" ht="23" customFormat="1" customHeight="1" s="204">
      <c r="A1120" s="255">
        <f>IF(B1120="","",COUNTA($B$5:B1120))</f>
        <v/>
      </c>
      <c r="B1120" s="294" t="n"/>
      <c r="C1120" s="247" t="n"/>
      <c r="D1120" s="248" t="n"/>
      <c r="E1120" s="295" t="n"/>
      <c r="F1120" s="296" t="n"/>
      <c r="G1120" s="296" t="n"/>
      <c r="H1120" s="297">
        <f>IFERROR(VLOOKUP($C1120,$C$5:$H$18,6,0)+SUMIF($C$19:$C1120,$C1120,$F$19:$F1120)-SUMIF($C$19:$C1120,$C1120,$G$19:$G1120),"")</f>
        <v/>
      </c>
      <c r="I1120" s="296" t="n"/>
      <c r="J1120" s="252" t="n"/>
      <c r="K1120" s="252" t="n"/>
      <c r="L1120" s="298" t="n"/>
      <c r="M1120" s="254">
        <f>IF($B1120="","",--TEXT($B1120,"yyyymm"))</f>
        <v/>
      </c>
      <c r="N1120" s="0" t="n"/>
      <c r="O1120" s="0" t="n"/>
      <c r="P1120" s="0" t="n"/>
      <c r="Q1120" s="0" t="n"/>
      <c r="R1120" s="0" t="n"/>
      <c r="S1120" s="0" t="n"/>
      <c r="T1120" s="0" t="n"/>
      <c r="U1120" s="0" t="n"/>
      <c r="V1120" s="0" t="n"/>
      <c r="W1120" s="0" t="n"/>
      <c r="X1120" s="42" t="n"/>
      <c r="Y1120" s="42" t="n"/>
      <c r="Z1120" s="42" t="n"/>
    </row>
    <row r="1121" ht="23" customFormat="1" customHeight="1" s="204">
      <c r="A1121" s="255">
        <f>IF(B1121="","",COUNTA($B$5:B1121))</f>
        <v/>
      </c>
      <c r="B1121" s="294" t="n"/>
      <c r="C1121" s="247" t="n"/>
      <c r="D1121" s="248" t="n"/>
      <c r="E1121" s="295" t="n"/>
      <c r="F1121" s="296" t="n"/>
      <c r="G1121" s="296" t="n"/>
      <c r="H1121" s="297">
        <f>IFERROR(VLOOKUP($C1121,$C$5:$H$18,6,0)+SUMIF($C$19:$C1121,$C1121,$F$19:$F1121)-SUMIF($C$19:$C1121,$C1121,$G$19:$G1121),"")</f>
        <v/>
      </c>
      <c r="I1121" s="296" t="n"/>
      <c r="J1121" s="252" t="n"/>
      <c r="K1121" s="252" t="n"/>
      <c r="L1121" s="298" t="n"/>
      <c r="M1121" s="254">
        <f>IF($B1121="","",--TEXT($B1121,"yyyymm"))</f>
        <v/>
      </c>
      <c r="N1121" s="0" t="n"/>
      <c r="O1121" s="0" t="n"/>
      <c r="P1121" s="0" t="n"/>
      <c r="Q1121" s="0" t="n"/>
      <c r="R1121" s="0" t="n"/>
      <c r="S1121" s="0" t="n"/>
      <c r="T1121" s="0" t="n"/>
      <c r="U1121" s="0" t="n"/>
      <c r="V1121" s="0" t="n"/>
      <c r="W1121" s="0" t="n"/>
      <c r="X1121" s="42" t="n"/>
      <c r="Y1121" s="42" t="n"/>
      <c r="Z1121" s="42" t="n"/>
    </row>
    <row r="1122" ht="23" customFormat="1" customHeight="1" s="204">
      <c r="A1122" s="255">
        <f>IF(B1122="","",COUNTA($B$5:B1122))</f>
        <v/>
      </c>
      <c r="B1122" s="294" t="n"/>
      <c r="C1122" s="247" t="n"/>
      <c r="D1122" s="248" t="n"/>
      <c r="E1122" s="295" t="n"/>
      <c r="F1122" s="296" t="n"/>
      <c r="G1122" s="296" t="n"/>
      <c r="H1122" s="297">
        <f>IFERROR(VLOOKUP($C1122,$C$5:$H$18,6,0)+SUMIF($C$19:$C1122,$C1122,$F$19:$F1122)-SUMIF($C$19:$C1122,$C1122,$G$19:$G1122),"")</f>
        <v/>
      </c>
      <c r="I1122" s="296" t="n"/>
      <c r="J1122" s="252" t="n"/>
      <c r="K1122" s="252" t="n"/>
      <c r="L1122" s="298" t="n"/>
      <c r="M1122" s="254">
        <f>IF($B1122="","",--TEXT($B1122,"yyyymm"))</f>
        <v/>
      </c>
      <c r="N1122" s="0" t="n"/>
      <c r="O1122" s="0" t="n"/>
      <c r="P1122" s="0" t="n"/>
      <c r="Q1122" s="0" t="n"/>
      <c r="R1122" s="0" t="n"/>
      <c r="S1122" s="0" t="n"/>
      <c r="T1122" s="0" t="n"/>
      <c r="U1122" s="0" t="n"/>
      <c r="V1122" s="0" t="n"/>
      <c r="W1122" s="0" t="n"/>
      <c r="X1122" s="42" t="n"/>
      <c r="Y1122" s="42" t="n"/>
      <c r="Z1122" s="42" t="n"/>
    </row>
    <row r="1123" ht="23" customFormat="1" customHeight="1" s="204">
      <c r="A1123" s="255">
        <f>IF(B1123="","",COUNTA($B$5:B1123))</f>
        <v/>
      </c>
      <c r="B1123" s="294" t="n"/>
      <c r="C1123" s="247" t="n"/>
      <c r="D1123" s="248" t="n"/>
      <c r="E1123" s="295" t="n"/>
      <c r="F1123" s="296" t="n"/>
      <c r="G1123" s="296" t="n"/>
      <c r="H1123" s="297">
        <f>IFERROR(VLOOKUP($C1123,$C$5:$H$18,6,0)+SUMIF($C$19:$C1123,$C1123,$F$19:$F1123)-SUMIF($C$19:$C1123,$C1123,$G$19:$G1123),"")</f>
        <v/>
      </c>
      <c r="I1123" s="296" t="n"/>
      <c r="J1123" s="252" t="n"/>
      <c r="K1123" s="252" t="n"/>
      <c r="L1123" s="298" t="n"/>
      <c r="M1123" s="254">
        <f>IF($B1123="","",--TEXT($B1123,"yyyymm"))</f>
        <v/>
      </c>
      <c r="N1123" s="0" t="n"/>
      <c r="O1123" s="0" t="n"/>
      <c r="P1123" s="0" t="n"/>
      <c r="Q1123" s="0" t="n"/>
      <c r="R1123" s="0" t="n"/>
      <c r="S1123" s="0" t="n"/>
      <c r="T1123" s="0" t="n"/>
      <c r="U1123" s="0" t="n"/>
      <c r="V1123" s="0" t="n"/>
      <c r="W1123" s="0" t="n"/>
      <c r="X1123" s="42" t="n"/>
      <c r="Y1123" s="42" t="n"/>
      <c r="Z1123" s="42" t="n"/>
    </row>
    <row r="1124" ht="23" customFormat="1" customHeight="1" s="204">
      <c r="A1124" s="255">
        <f>IF(B1124="","",COUNTA($B$5:B1124))</f>
        <v/>
      </c>
      <c r="B1124" s="294" t="n"/>
      <c r="C1124" s="247" t="n"/>
      <c r="D1124" s="248" t="n"/>
      <c r="E1124" s="295" t="n"/>
      <c r="F1124" s="296" t="n"/>
      <c r="G1124" s="296" t="n"/>
      <c r="H1124" s="297">
        <f>IFERROR(VLOOKUP($C1124,$C$5:$H$18,6,0)+SUMIF($C$19:$C1124,$C1124,$F$19:$F1124)-SUMIF($C$19:$C1124,$C1124,$G$19:$G1124),"")</f>
        <v/>
      </c>
      <c r="I1124" s="296" t="n"/>
      <c r="J1124" s="252" t="n"/>
      <c r="K1124" s="252" t="n"/>
      <c r="L1124" s="298" t="n"/>
      <c r="M1124" s="254">
        <f>IF($B1124="","",--TEXT($B1124,"yyyymm"))</f>
        <v/>
      </c>
      <c r="N1124" s="0" t="n"/>
      <c r="O1124" s="0" t="n"/>
      <c r="P1124" s="0" t="n"/>
      <c r="Q1124" s="0" t="n"/>
      <c r="R1124" s="0" t="n"/>
      <c r="S1124" s="0" t="n"/>
      <c r="T1124" s="0" t="n"/>
      <c r="U1124" s="0" t="n"/>
      <c r="V1124" s="0" t="n"/>
      <c r="W1124" s="0" t="n"/>
      <c r="X1124" s="42" t="n"/>
      <c r="Y1124" s="42" t="n"/>
      <c r="Z1124" s="42" t="n"/>
    </row>
    <row r="1125" ht="23" customFormat="1" customHeight="1" s="204">
      <c r="A1125" s="255">
        <f>IF(B1125="","",COUNTA($B$5:B1125))</f>
        <v/>
      </c>
      <c r="B1125" s="294" t="n"/>
      <c r="C1125" s="247" t="n"/>
      <c r="D1125" s="248" t="n"/>
      <c r="E1125" s="295" t="n"/>
      <c r="F1125" s="296" t="n"/>
      <c r="G1125" s="296" t="n"/>
      <c r="H1125" s="297">
        <f>IFERROR(VLOOKUP($C1125,$C$5:$H$18,6,0)+SUMIF($C$19:$C1125,$C1125,$F$19:$F1125)-SUMIF($C$19:$C1125,$C1125,$G$19:$G1125),"")</f>
        <v/>
      </c>
      <c r="I1125" s="296" t="n"/>
      <c r="J1125" s="252" t="n"/>
      <c r="K1125" s="252" t="n"/>
      <c r="L1125" s="298" t="n"/>
      <c r="M1125" s="254">
        <f>IF($B1125="","",--TEXT($B1125,"yyyymm"))</f>
        <v/>
      </c>
      <c r="N1125" s="0" t="n"/>
      <c r="O1125" s="0" t="n"/>
      <c r="P1125" s="0" t="n"/>
      <c r="Q1125" s="0" t="n"/>
      <c r="R1125" s="0" t="n"/>
      <c r="S1125" s="0" t="n"/>
      <c r="T1125" s="0" t="n"/>
      <c r="U1125" s="0" t="n"/>
      <c r="V1125" s="0" t="n"/>
      <c r="W1125" s="0" t="n"/>
      <c r="X1125" s="42" t="n"/>
      <c r="Y1125" s="42" t="n"/>
      <c r="Z1125" s="42" t="n"/>
    </row>
    <row r="1126" ht="23" customFormat="1" customHeight="1" s="204">
      <c r="A1126" s="255">
        <f>IF(B1126="","",COUNTA($B$5:B1126))</f>
        <v/>
      </c>
      <c r="B1126" s="294" t="n"/>
      <c r="C1126" s="247" t="n"/>
      <c r="D1126" s="248" t="n"/>
      <c r="E1126" s="295" t="n"/>
      <c r="F1126" s="296" t="n"/>
      <c r="G1126" s="296" t="n"/>
      <c r="H1126" s="297">
        <f>IFERROR(VLOOKUP($C1126,$C$5:$H$18,6,0)+SUMIF($C$19:$C1126,$C1126,$F$19:$F1126)-SUMIF($C$19:$C1126,$C1126,$G$19:$G1126),"")</f>
        <v/>
      </c>
      <c r="I1126" s="296" t="n"/>
      <c r="J1126" s="252" t="n"/>
      <c r="K1126" s="252" t="n"/>
      <c r="L1126" s="298" t="n"/>
      <c r="M1126" s="254">
        <f>IF($B1126="","",--TEXT($B1126,"yyyymm"))</f>
        <v/>
      </c>
      <c r="N1126" s="0" t="n"/>
      <c r="O1126" s="0" t="n"/>
      <c r="P1126" s="0" t="n"/>
      <c r="Q1126" s="0" t="n"/>
      <c r="R1126" s="0" t="n"/>
      <c r="S1126" s="0" t="n"/>
      <c r="T1126" s="0" t="n"/>
      <c r="U1126" s="0" t="n"/>
      <c r="V1126" s="0" t="n"/>
      <c r="W1126" s="0" t="n"/>
      <c r="X1126" s="42" t="n"/>
      <c r="Y1126" s="42" t="n"/>
      <c r="Z1126" s="42" t="n"/>
    </row>
    <row r="1127" ht="23" customFormat="1" customHeight="1" s="204">
      <c r="A1127" s="255">
        <f>IF(B1127="","",COUNTA($B$5:B1127))</f>
        <v/>
      </c>
      <c r="B1127" s="294" t="n"/>
      <c r="C1127" s="247" t="n"/>
      <c r="D1127" s="248" t="n"/>
      <c r="E1127" s="295" t="n"/>
      <c r="F1127" s="296" t="n"/>
      <c r="G1127" s="296" t="n"/>
      <c r="H1127" s="297">
        <f>IFERROR(VLOOKUP($C1127,$C$5:$H$18,6,0)+SUMIF($C$19:$C1127,$C1127,$F$19:$F1127)-SUMIF($C$19:$C1127,$C1127,$G$19:$G1127),"")</f>
        <v/>
      </c>
      <c r="I1127" s="296" t="n"/>
      <c r="J1127" s="252" t="n"/>
      <c r="K1127" s="252" t="n"/>
      <c r="L1127" s="298" t="n"/>
      <c r="M1127" s="254">
        <f>IF($B1127="","",--TEXT($B1127,"yyyymm"))</f>
        <v/>
      </c>
      <c r="N1127" s="0" t="n"/>
      <c r="O1127" s="0" t="n"/>
      <c r="P1127" s="0" t="n"/>
      <c r="Q1127" s="0" t="n"/>
      <c r="R1127" s="0" t="n"/>
      <c r="S1127" s="0" t="n"/>
      <c r="T1127" s="0" t="n"/>
      <c r="U1127" s="0" t="n"/>
      <c r="V1127" s="0" t="n"/>
      <c r="W1127" s="0" t="n"/>
      <c r="X1127" s="42" t="n"/>
      <c r="Y1127" s="42" t="n"/>
      <c r="Z1127" s="42" t="n"/>
    </row>
    <row r="1128" ht="23" customFormat="1" customHeight="1" s="204">
      <c r="A1128" s="255">
        <f>IF(B1128="","",COUNTA($B$5:B1128))</f>
        <v/>
      </c>
      <c r="B1128" s="294" t="n"/>
      <c r="C1128" s="247" t="n"/>
      <c r="D1128" s="248" t="n"/>
      <c r="E1128" s="295" t="n"/>
      <c r="F1128" s="296" t="n"/>
      <c r="G1128" s="296" t="n"/>
      <c r="H1128" s="297">
        <f>IFERROR(VLOOKUP($C1128,$C$5:$H$18,6,0)+SUMIF($C$19:$C1128,$C1128,$F$19:$F1128)-SUMIF($C$19:$C1128,$C1128,$G$19:$G1128),"")</f>
        <v/>
      </c>
      <c r="I1128" s="296" t="n"/>
      <c r="J1128" s="252" t="n"/>
      <c r="K1128" s="252" t="n"/>
      <c r="L1128" s="298" t="n"/>
      <c r="M1128" s="254">
        <f>IF($B1128="","",--TEXT($B1128,"yyyymm"))</f>
        <v/>
      </c>
      <c r="N1128" s="0" t="n"/>
      <c r="O1128" s="0" t="n"/>
      <c r="P1128" s="0" t="n"/>
      <c r="Q1128" s="0" t="n"/>
      <c r="R1128" s="0" t="n"/>
      <c r="S1128" s="0" t="n"/>
      <c r="T1128" s="0" t="n"/>
      <c r="U1128" s="0" t="n"/>
      <c r="V1128" s="0" t="n"/>
      <c r="W1128" s="0" t="n"/>
      <c r="X1128" s="42" t="n"/>
      <c r="Y1128" s="42" t="n"/>
      <c r="Z1128" s="42" t="n"/>
    </row>
    <row r="1129" ht="23" customFormat="1" customHeight="1" s="204">
      <c r="A1129" s="255">
        <f>IF(B1129="","",COUNTA($B$5:B1129))</f>
        <v/>
      </c>
      <c r="B1129" s="294" t="n"/>
      <c r="C1129" s="247" t="n"/>
      <c r="D1129" s="248" t="n"/>
      <c r="E1129" s="295" t="n"/>
      <c r="F1129" s="296" t="n"/>
      <c r="G1129" s="296" t="n"/>
      <c r="H1129" s="297">
        <f>IFERROR(VLOOKUP($C1129,$C$5:$H$18,6,0)+SUMIF($C$19:$C1129,$C1129,$F$19:$F1129)-SUMIF($C$19:$C1129,$C1129,$G$19:$G1129),"")</f>
        <v/>
      </c>
      <c r="I1129" s="296" t="n"/>
      <c r="J1129" s="252" t="n"/>
      <c r="K1129" s="252" t="n"/>
      <c r="L1129" s="298" t="n"/>
      <c r="M1129" s="254">
        <f>IF($B1129="","",--TEXT($B1129,"yyyymm"))</f>
        <v/>
      </c>
      <c r="N1129" s="0" t="n"/>
      <c r="O1129" s="0" t="n"/>
      <c r="P1129" s="0" t="n"/>
      <c r="Q1129" s="0" t="n"/>
      <c r="R1129" s="0" t="n"/>
      <c r="S1129" s="0" t="n"/>
      <c r="T1129" s="0" t="n"/>
      <c r="U1129" s="0" t="n"/>
      <c r="V1129" s="0" t="n"/>
      <c r="W1129" s="0" t="n"/>
      <c r="X1129" s="42" t="n"/>
      <c r="Y1129" s="42" t="n"/>
      <c r="Z1129" s="42" t="n"/>
    </row>
    <row r="1130" ht="23" customFormat="1" customHeight="1" s="204">
      <c r="A1130" s="255">
        <f>IF(B1130="","",COUNTA($B$5:B1130))</f>
        <v/>
      </c>
      <c r="B1130" s="294" t="n"/>
      <c r="C1130" s="247" t="n"/>
      <c r="D1130" s="248" t="n"/>
      <c r="E1130" s="295" t="n"/>
      <c r="F1130" s="296" t="n"/>
      <c r="G1130" s="296" t="n"/>
      <c r="H1130" s="297">
        <f>IFERROR(VLOOKUP($C1130,$C$5:$H$18,6,0)+SUMIF($C$19:$C1130,$C1130,$F$19:$F1130)-SUMIF($C$19:$C1130,$C1130,$G$19:$G1130),"")</f>
        <v/>
      </c>
      <c r="I1130" s="296" t="n"/>
      <c r="J1130" s="252" t="n"/>
      <c r="K1130" s="252" t="n"/>
      <c r="L1130" s="298" t="n"/>
      <c r="M1130" s="254">
        <f>IF($B1130="","",--TEXT($B1130,"yyyymm"))</f>
        <v/>
      </c>
      <c r="N1130" s="0" t="n"/>
      <c r="O1130" s="0" t="n"/>
      <c r="P1130" s="0" t="n"/>
      <c r="Q1130" s="0" t="n"/>
      <c r="R1130" s="0" t="n"/>
      <c r="S1130" s="0" t="n"/>
      <c r="T1130" s="0" t="n"/>
      <c r="U1130" s="0" t="n"/>
      <c r="V1130" s="0" t="n"/>
      <c r="W1130" s="0" t="n"/>
      <c r="X1130" s="42" t="n"/>
      <c r="Y1130" s="42" t="n"/>
      <c r="Z1130" s="42" t="n"/>
    </row>
    <row r="1131" ht="23" customFormat="1" customHeight="1" s="204">
      <c r="A1131" s="255">
        <f>IF(B1131="","",COUNTA($B$5:B1131))</f>
        <v/>
      </c>
      <c r="B1131" s="294" t="n"/>
      <c r="C1131" s="247" t="n"/>
      <c r="D1131" s="248" t="n"/>
      <c r="E1131" s="295" t="n"/>
      <c r="F1131" s="296" t="n"/>
      <c r="G1131" s="296" t="n"/>
      <c r="H1131" s="297">
        <f>IFERROR(VLOOKUP($C1131,$C$5:$H$18,6,0)+SUMIF($C$19:$C1131,$C1131,$F$19:$F1131)-SUMIF($C$19:$C1131,$C1131,$G$19:$G1131),"")</f>
        <v/>
      </c>
      <c r="I1131" s="296" t="n"/>
      <c r="J1131" s="252" t="n"/>
      <c r="K1131" s="252" t="n"/>
      <c r="L1131" s="298" t="n"/>
      <c r="M1131" s="254">
        <f>IF($B1131="","",--TEXT($B1131,"yyyymm"))</f>
        <v/>
      </c>
      <c r="N1131" s="0" t="n"/>
      <c r="O1131" s="0" t="n"/>
      <c r="P1131" s="0" t="n"/>
      <c r="Q1131" s="0" t="n"/>
      <c r="R1131" s="0" t="n"/>
      <c r="S1131" s="0" t="n"/>
      <c r="T1131" s="0" t="n"/>
      <c r="U1131" s="0" t="n"/>
      <c r="V1131" s="0" t="n"/>
      <c r="W1131" s="0" t="n"/>
      <c r="X1131" s="42" t="n"/>
      <c r="Y1131" s="42" t="n"/>
      <c r="Z1131" s="42" t="n"/>
    </row>
    <row r="1132" ht="23" customFormat="1" customHeight="1" s="204">
      <c r="A1132" s="255">
        <f>IF(B1132="","",COUNTA($B$5:B1132))</f>
        <v/>
      </c>
      <c r="B1132" s="294" t="n"/>
      <c r="C1132" s="247" t="n"/>
      <c r="D1132" s="248" t="n"/>
      <c r="E1132" s="295" t="n"/>
      <c r="F1132" s="296" t="n"/>
      <c r="G1132" s="296" t="n"/>
      <c r="H1132" s="297">
        <f>IFERROR(VLOOKUP($C1132,$C$5:$H$18,6,0)+SUMIF($C$19:$C1132,$C1132,$F$19:$F1132)-SUMIF($C$19:$C1132,$C1132,$G$19:$G1132),"")</f>
        <v/>
      </c>
      <c r="I1132" s="296" t="n"/>
      <c r="J1132" s="252" t="n"/>
      <c r="K1132" s="252" t="n"/>
      <c r="L1132" s="298" t="n"/>
      <c r="M1132" s="254">
        <f>IF($B1132="","",--TEXT($B1132,"yyyymm"))</f>
        <v/>
      </c>
      <c r="N1132" s="0" t="n"/>
      <c r="O1132" s="0" t="n"/>
      <c r="P1132" s="0" t="n"/>
      <c r="Q1132" s="0" t="n"/>
      <c r="R1132" s="0" t="n"/>
      <c r="S1132" s="0" t="n"/>
      <c r="T1132" s="0" t="n"/>
      <c r="U1132" s="0" t="n"/>
      <c r="V1132" s="0" t="n"/>
      <c r="W1132" s="0" t="n"/>
      <c r="X1132" s="42" t="n"/>
      <c r="Y1132" s="42" t="n"/>
      <c r="Z1132" s="42" t="n"/>
    </row>
    <row r="1133" ht="23" customFormat="1" customHeight="1" s="204">
      <c r="A1133" s="255">
        <f>IF(B1133="","",COUNTA($B$5:B1133))</f>
        <v/>
      </c>
      <c r="B1133" s="294" t="n"/>
      <c r="C1133" s="247" t="n"/>
      <c r="D1133" s="248" t="n"/>
      <c r="E1133" s="295" t="n"/>
      <c r="F1133" s="296" t="n"/>
      <c r="G1133" s="296" t="n"/>
      <c r="H1133" s="297">
        <f>IFERROR(VLOOKUP($C1133,$C$5:$H$18,6,0)+SUMIF($C$19:$C1133,$C1133,$F$19:$F1133)-SUMIF($C$19:$C1133,$C1133,$G$19:$G1133),"")</f>
        <v/>
      </c>
      <c r="I1133" s="296" t="n"/>
      <c r="J1133" s="252" t="n"/>
      <c r="K1133" s="252" t="n"/>
      <c r="L1133" s="298" t="n"/>
      <c r="M1133" s="254">
        <f>IF($B1133="","",--TEXT($B1133,"yyyymm"))</f>
        <v/>
      </c>
      <c r="N1133" s="0" t="n"/>
      <c r="O1133" s="0" t="n"/>
      <c r="P1133" s="0" t="n"/>
      <c r="Q1133" s="0" t="n"/>
      <c r="R1133" s="0" t="n"/>
      <c r="S1133" s="0" t="n"/>
      <c r="T1133" s="0" t="n"/>
      <c r="U1133" s="0" t="n"/>
      <c r="V1133" s="0" t="n"/>
      <c r="W1133" s="0" t="n"/>
      <c r="X1133" s="42" t="n"/>
      <c r="Y1133" s="42" t="n"/>
      <c r="Z1133" s="42" t="n"/>
    </row>
    <row r="1134" ht="23" customFormat="1" customHeight="1" s="204">
      <c r="A1134" s="255">
        <f>IF(B1134="","",COUNTA($B$5:B1134))</f>
        <v/>
      </c>
      <c r="B1134" s="294" t="n"/>
      <c r="C1134" s="247" t="n"/>
      <c r="D1134" s="248" t="n"/>
      <c r="E1134" s="295" t="n"/>
      <c r="F1134" s="296" t="n"/>
      <c r="G1134" s="296" t="n"/>
      <c r="H1134" s="297">
        <f>IFERROR(VLOOKUP($C1134,$C$5:$H$18,6,0)+SUMIF($C$19:$C1134,$C1134,$F$19:$F1134)-SUMIF($C$19:$C1134,$C1134,$G$19:$G1134),"")</f>
        <v/>
      </c>
      <c r="I1134" s="296" t="n"/>
      <c r="J1134" s="252" t="n"/>
      <c r="K1134" s="252" t="n"/>
      <c r="L1134" s="298" t="n"/>
      <c r="M1134" s="254">
        <f>IF($B1134="","",--TEXT($B1134,"yyyymm"))</f>
        <v/>
      </c>
      <c r="N1134" s="0" t="n"/>
      <c r="O1134" s="0" t="n"/>
      <c r="P1134" s="0" t="n"/>
      <c r="Q1134" s="0" t="n"/>
      <c r="R1134" s="0" t="n"/>
      <c r="S1134" s="0" t="n"/>
      <c r="T1134" s="0" t="n"/>
      <c r="U1134" s="0" t="n"/>
      <c r="V1134" s="0" t="n"/>
      <c r="W1134" s="0" t="n"/>
      <c r="X1134" s="42" t="n"/>
      <c r="Y1134" s="42" t="n"/>
      <c r="Z1134" s="42" t="n"/>
    </row>
    <row r="1135" ht="23" customFormat="1" customHeight="1" s="204">
      <c r="A1135" s="255">
        <f>IF(B1135="","",COUNTA($B$5:B1135))</f>
        <v/>
      </c>
      <c r="B1135" s="294" t="n"/>
      <c r="C1135" s="247" t="n"/>
      <c r="D1135" s="248" t="n"/>
      <c r="E1135" s="295" t="n"/>
      <c r="F1135" s="296" t="n"/>
      <c r="G1135" s="296" t="n"/>
      <c r="H1135" s="297">
        <f>IFERROR(VLOOKUP($C1135,$C$5:$H$18,6,0)+SUMIF($C$19:$C1135,$C1135,$F$19:$F1135)-SUMIF($C$19:$C1135,$C1135,$G$19:$G1135),"")</f>
        <v/>
      </c>
      <c r="I1135" s="296" t="n"/>
      <c r="J1135" s="252" t="n"/>
      <c r="K1135" s="252" t="n"/>
      <c r="L1135" s="298" t="n"/>
      <c r="M1135" s="254">
        <f>IF($B1135="","",--TEXT($B1135,"yyyymm"))</f>
        <v/>
      </c>
      <c r="N1135" s="0" t="n"/>
      <c r="O1135" s="0" t="n"/>
      <c r="P1135" s="0" t="n"/>
      <c r="Q1135" s="0" t="n"/>
      <c r="R1135" s="0" t="n"/>
      <c r="S1135" s="0" t="n"/>
      <c r="T1135" s="0" t="n"/>
      <c r="U1135" s="0" t="n"/>
      <c r="V1135" s="0" t="n"/>
      <c r="W1135" s="0" t="n"/>
      <c r="X1135" s="42" t="n"/>
      <c r="Y1135" s="42" t="n"/>
      <c r="Z1135" s="42" t="n"/>
    </row>
    <row r="1136" ht="23" customFormat="1" customHeight="1" s="204">
      <c r="A1136" s="255">
        <f>IF(B1136="","",COUNTA($B$5:B1136))</f>
        <v/>
      </c>
      <c r="B1136" s="294" t="n"/>
      <c r="C1136" s="247" t="n"/>
      <c r="D1136" s="248" t="n"/>
      <c r="E1136" s="295" t="n"/>
      <c r="F1136" s="296" t="n"/>
      <c r="G1136" s="296" t="n"/>
      <c r="H1136" s="297">
        <f>IFERROR(VLOOKUP($C1136,$C$5:$H$18,6,0)+SUMIF($C$19:$C1136,$C1136,$F$19:$F1136)-SUMIF($C$19:$C1136,$C1136,$G$19:$G1136),"")</f>
        <v/>
      </c>
      <c r="I1136" s="296" t="n"/>
      <c r="J1136" s="252" t="n"/>
      <c r="K1136" s="252" t="n"/>
      <c r="L1136" s="298" t="n"/>
      <c r="M1136" s="254">
        <f>IF($B1136="","",--TEXT($B1136,"yyyymm"))</f>
        <v/>
      </c>
      <c r="N1136" s="0" t="n"/>
      <c r="O1136" s="0" t="n"/>
      <c r="P1136" s="0" t="n"/>
      <c r="Q1136" s="0" t="n"/>
      <c r="R1136" s="0" t="n"/>
      <c r="S1136" s="0" t="n"/>
      <c r="T1136" s="0" t="n"/>
      <c r="U1136" s="0" t="n"/>
      <c r="V1136" s="0" t="n"/>
      <c r="W1136" s="0" t="n"/>
      <c r="X1136" s="42" t="n"/>
      <c r="Y1136" s="42" t="n"/>
      <c r="Z1136" s="42" t="n"/>
    </row>
    <row r="1137" ht="23" customFormat="1" customHeight="1" s="204">
      <c r="A1137" s="255">
        <f>IF(B1137="","",COUNTA($B$5:B1137))</f>
        <v/>
      </c>
      <c r="B1137" s="294" t="n"/>
      <c r="C1137" s="247" t="n"/>
      <c r="D1137" s="248" t="n"/>
      <c r="E1137" s="295" t="n"/>
      <c r="F1137" s="296" t="n"/>
      <c r="G1137" s="296" t="n"/>
      <c r="H1137" s="297">
        <f>IFERROR(VLOOKUP($C1137,$C$5:$H$18,6,0)+SUMIF($C$19:$C1137,$C1137,$F$19:$F1137)-SUMIF($C$19:$C1137,$C1137,$G$19:$G1137),"")</f>
        <v/>
      </c>
      <c r="I1137" s="296" t="n"/>
      <c r="J1137" s="252" t="n"/>
      <c r="K1137" s="252" t="n"/>
      <c r="L1137" s="298" t="n"/>
      <c r="M1137" s="254">
        <f>IF($B1137="","",--TEXT($B1137,"yyyymm"))</f>
        <v/>
      </c>
      <c r="N1137" s="0" t="n"/>
      <c r="O1137" s="0" t="n"/>
      <c r="P1137" s="0" t="n"/>
      <c r="Q1137" s="0" t="n"/>
      <c r="R1137" s="0" t="n"/>
      <c r="S1137" s="0" t="n"/>
      <c r="T1137" s="0" t="n"/>
      <c r="U1137" s="0" t="n"/>
      <c r="V1137" s="0" t="n"/>
      <c r="W1137" s="0" t="n"/>
      <c r="X1137" s="42" t="n"/>
      <c r="Y1137" s="42" t="n"/>
      <c r="Z1137" s="42" t="n"/>
    </row>
    <row r="1138" ht="23" customFormat="1" customHeight="1" s="204">
      <c r="A1138" s="255">
        <f>IF(B1138="","",COUNTA($B$5:B1138))</f>
        <v/>
      </c>
      <c r="B1138" s="294" t="n"/>
      <c r="C1138" s="247" t="n"/>
      <c r="D1138" s="248" t="n"/>
      <c r="E1138" s="295" t="n"/>
      <c r="F1138" s="296" t="n"/>
      <c r="G1138" s="296" t="n"/>
      <c r="H1138" s="297">
        <f>IFERROR(VLOOKUP($C1138,$C$5:$H$18,6,0)+SUMIF($C$19:$C1138,$C1138,$F$19:$F1138)-SUMIF($C$19:$C1138,$C1138,$G$19:$G1138),"")</f>
        <v/>
      </c>
      <c r="I1138" s="296" t="n"/>
      <c r="J1138" s="252" t="n"/>
      <c r="K1138" s="252" t="n"/>
      <c r="L1138" s="298" t="n"/>
      <c r="M1138" s="254">
        <f>IF($B1138="","",--TEXT($B1138,"yyyymm"))</f>
        <v/>
      </c>
      <c r="N1138" s="0" t="n"/>
      <c r="O1138" s="0" t="n"/>
      <c r="P1138" s="0" t="n"/>
      <c r="Q1138" s="0" t="n"/>
      <c r="R1138" s="0" t="n"/>
      <c r="S1138" s="0" t="n"/>
      <c r="T1138" s="0" t="n"/>
      <c r="U1138" s="0" t="n"/>
      <c r="V1138" s="0" t="n"/>
      <c r="W1138" s="0" t="n"/>
      <c r="X1138" s="42" t="n"/>
      <c r="Y1138" s="42" t="n"/>
      <c r="Z1138" s="42" t="n"/>
    </row>
    <row r="1139" ht="23" customFormat="1" customHeight="1" s="204">
      <c r="A1139" s="255">
        <f>IF(B1139="","",COUNTA($B$5:B1139))</f>
        <v/>
      </c>
      <c r="B1139" s="294" t="n"/>
      <c r="C1139" s="247" t="n"/>
      <c r="D1139" s="248" t="n"/>
      <c r="E1139" s="295" t="n"/>
      <c r="F1139" s="296" t="n"/>
      <c r="G1139" s="296" t="n"/>
      <c r="H1139" s="297">
        <f>IFERROR(VLOOKUP($C1139,$C$5:$H$18,6,0)+SUMIF($C$19:$C1139,$C1139,$F$19:$F1139)-SUMIF($C$19:$C1139,$C1139,$G$19:$G1139),"")</f>
        <v/>
      </c>
      <c r="I1139" s="296" t="n"/>
      <c r="J1139" s="252" t="n"/>
      <c r="K1139" s="252" t="n"/>
      <c r="L1139" s="298" t="n"/>
      <c r="M1139" s="254">
        <f>IF($B1139="","",--TEXT($B1139,"yyyymm"))</f>
        <v/>
      </c>
      <c r="N1139" s="0" t="n"/>
      <c r="O1139" s="0" t="n"/>
      <c r="P1139" s="0" t="n"/>
      <c r="Q1139" s="0" t="n"/>
      <c r="R1139" s="0" t="n"/>
      <c r="S1139" s="0" t="n"/>
      <c r="T1139" s="0" t="n"/>
      <c r="U1139" s="0" t="n"/>
      <c r="V1139" s="0" t="n"/>
      <c r="W1139" s="0" t="n"/>
      <c r="X1139" s="42" t="n"/>
      <c r="Y1139" s="42" t="n"/>
      <c r="Z1139" s="42" t="n"/>
    </row>
    <row r="1140" ht="23" customFormat="1" customHeight="1" s="204">
      <c r="A1140" s="255">
        <f>IF(B1140="","",COUNTA($B$5:B1140))</f>
        <v/>
      </c>
      <c r="B1140" s="294" t="n"/>
      <c r="C1140" s="247" t="n"/>
      <c r="D1140" s="248" t="n"/>
      <c r="E1140" s="295" t="n"/>
      <c r="F1140" s="296" t="n"/>
      <c r="G1140" s="296" t="n"/>
      <c r="H1140" s="297">
        <f>IFERROR(VLOOKUP($C1140,$C$5:$H$18,6,0)+SUMIF($C$19:$C1140,$C1140,$F$19:$F1140)-SUMIF($C$19:$C1140,$C1140,$G$19:$G1140),"")</f>
        <v/>
      </c>
      <c r="I1140" s="296" t="n"/>
      <c r="J1140" s="252" t="n"/>
      <c r="K1140" s="252" t="n"/>
      <c r="L1140" s="298" t="n"/>
      <c r="M1140" s="254">
        <f>IF($B1140="","",--TEXT($B1140,"yyyymm"))</f>
        <v/>
      </c>
      <c r="N1140" s="0" t="n"/>
      <c r="O1140" s="0" t="n"/>
      <c r="P1140" s="0" t="n"/>
      <c r="Q1140" s="0" t="n"/>
      <c r="R1140" s="0" t="n"/>
      <c r="S1140" s="0" t="n"/>
      <c r="T1140" s="0" t="n"/>
      <c r="U1140" s="0" t="n"/>
      <c r="V1140" s="0" t="n"/>
      <c r="W1140" s="0" t="n"/>
      <c r="X1140" s="42" t="n"/>
      <c r="Y1140" s="42" t="n"/>
      <c r="Z1140" s="42" t="n"/>
    </row>
    <row r="1141" ht="23" customFormat="1" customHeight="1" s="204">
      <c r="A1141" s="255">
        <f>IF(B1141="","",COUNTA($B$5:B1141))</f>
        <v/>
      </c>
      <c r="B1141" s="294" t="n"/>
      <c r="C1141" s="247" t="n"/>
      <c r="D1141" s="248" t="n"/>
      <c r="E1141" s="295" t="n"/>
      <c r="F1141" s="296" t="n"/>
      <c r="G1141" s="296" t="n"/>
      <c r="H1141" s="297">
        <f>IFERROR(VLOOKUP($C1141,$C$5:$H$18,6,0)+SUMIF($C$19:$C1141,$C1141,$F$19:$F1141)-SUMIF($C$19:$C1141,$C1141,$G$19:$G1141),"")</f>
        <v/>
      </c>
      <c r="I1141" s="296" t="n"/>
      <c r="J1141" s="252" t="n"/>
      <c r="K1141" s="252" t="n"/>
      <c r="L1141" s="298" t="n"/>
      <c r="M1141" s="254">
        <f>IF($B1141="","",--TEXT($B1141,"yyyymm"))</f>
        <v/>
      </c>
      <c r="N1141" s="0" t="n"/>
      <c r="O1141" s="0" t="n"/>
      <c r="P1141" s="0" t="n"/>
      <c r="Q1141" s="0" t="n"/>
      <c r="R1141" s="0" t="n"/>
      <c r="S1141" s="0" t="n"/>
      <c r="T1141" s="0" t="n"/>
      <c r="U1141" s="0" t="n"/>
      <c r="V1141" s="0" t="n"/>
      <c r="W1141" s="0" t="n"/>
      <c r="X1141" s="42" t="n"/>
      <c r="Y1141" s="42" t="n"/>
      <c r="Z1141" s="42" t="n"/>
    </row>
    <row r="1142" ht="23" customFormat="1" customHeight="1" s="204">
      <c r="A1142" s="255">
        <f>IF(B1142="","",COUNTA($B$5:B1142))</f>
        <v/>
      </c>
      <c r="B1142" s="294" t="n"/>
      <c r="C1142" s="247" t="n"/>
      <c r="D1142" s="248" t="n"/>
      <c r="E1142" s="295" t="n"/>
      <c r="F1142" s="296" t="n"/>
      <c r="G1142" s="296" t="n"/>
      <c r="H1142" s="297">
        <f>IFERROR(VLOOKUP($C1142,$C$5:$H$18,6,0)+SUMIF($C$19:$C1142,$C1142,$F$19:$F1142)-SUMIF($C$19:$C1142,$C1142,$G$19:$G1142),"")</f>
        <v/>
      </c>
      <c r="I1142" s="296" t="n"/>
      <c r="J1142" s="252" t="n"/>
      <c r="K1142" s="252" t="n"/>
      <c r="L1142" s="298" t="n"/>
      <c r="M1142" s="254">
        <f>IF($B1142="","",--TEXT($B1142,"yyyymm"))</f>
        <v/>
      </c>
      <c r="N1142" s="0" t="n"/>
      <c r="O1142" s="0" t="n"/>
      <c r="P1142" s="0" t="n"/>
      <c r="Q1142" s="0" t="n"/>
      <c r="R1142" s="0" t="n"/>
      <c r="S1142" s="0" t="n"/>
      <c r="T1142" s="0" t="n"/>
      <c r="U1142" s="0" t="n"/>
      <c r="V1142" s="0" t="n"/>
      <c r="W1142" s="0" t="n"/>
      <c r="X1142" s="42" t="n"/>
      <c r="Y1142" s="42" t="n"/>
      <c r="Z1142" s="42" t="n"/>
    </row>
    <row r="1143" ht="23" customFormat="1" customHeight="1" s="204">
      <c r="A1143" s="255">
        <f>IF(B1143="","",COUNTA($B$5:B1143))</f>
        <v/>
      </c>
      <c r="B1143" s="294" t="n"/>
      <c r="C1143" s="247" t="n"/>
      <c r="D1143" s="248" t="n"/>
      <c r="E1143" s="295" t="n"/>
      <c r="F1143" s="296" t="n"/>
      <c r="G1143" s="296" t="n"/>
      <c r="H1143" s="297">
        <f>IFERROR(VLOOKUP($C1143,$C$5:$H$18,6,0)+SUMIF($C$19:$C1143,$C1143,$F$19:$F1143)-SUMIF($C$19:$C1143,$C1143,$G$19:$G1143),"")</f>
        <v/>
      </c>
      <c r="I1143" s="296" t="n"/>
      <c r="J1143" s="252" t="n"/>
      <c r="K1143" s="252" t="n"/>
      <c r="L1143" s="298" t="n"/>
      <c r="M1143" s="254">
        <f>IF($B1143="","",--TEXT($B1143,"yyyymm"))</f>
        <v/>
      </c>
      <c r="N1143" s="0" t="n"/>
      <c r="O1143" s="0" t="n"/>
      <c r="P1143" s="0" t="n"/>
      <c r="Q1143" s="0" t="n"/>
      <c r="R1143" s="0" t="n"/>
      <c r="S1143" s="0" t="n"/>
      <c r="T1143" s="0" t="n"/>
      <c r="U1143" s="0" t="n"/>
      <c r="V1143" s="0" t="n"/>
      <c r="W1143" s="0" t="n"/>
      <c r="X1143" s="42" t="n"/>
      <c r="Y1143" s="42" t="n"/>
      <c r="Z1143" s="42" t="n"/>
    </row>
    <row r="1144" ht="23" customFormat="1" customHeight="1" s="204">
      <c r="A1144" s="255">
        <f>IF(B1144="","",COUNTA($B$5:B1144))</f>
        <v/>
      </c>
      <c r="B1144" s="294" t="n"/>
      <c r="C1144" s="247" t="n"/>
      <c r="D1144" s="248" t="n"/>
      <c r="E1144" s="295" t="n"/>
      <c r="F1144" s="296" t="n"/>
      <c r="G1144" s="296" t="n"/>
      <c r="H1144" s="297">
        <f>IFERROR(VLOOKUP($C1144,$C$5:$H$18,6,0)+SUMIF($C$19:$C1144,$C1144,$F$19:$F1144)-SUMIF($C$19:$C1144,$C1144,$G$19:$G1144),"")</f>
        <v/>
      </c>
      <c r="I1144" s="296" t="n"/>
      <c r="J1144" s="252" t="n"/>
      <c r="K1144" s="252" t="n"/>
      <c r="L1144" s="298" t="n"/>
      <c r="M1144" s="254">
        <f>IF($B1144="","",--TEXT($B1144,"yyyymm"))</f>
        <v/>
      </c>
      <c r="N1144" s="0" t="n"/>
      <c r="O1144" s="0" t="n"/>
      <c r="P1144" s="0" t="n"/>
      <c r="Q1144" s="0" t="n"/>
      <c r="R1144" s="0" t="n"/>
      <c r="S1144" s="0" t="n"/>
      <c r="T1144" s="0" t="n"/>
      <c r="U1144" s="0" t="n"/>
      <c r="V1144" s="0" t="n"/>
      <c r="W1144" s="0" t="n"/>
      <c r="X1144" s="42" t="n"/>
      <c r="Y1144" s="42" t="n"/>
      <c r="Z1144" s="42" t="n"/>
    </row>
    <row r="1145" ht="23" customFormat="1" customHeight="1" s="204">
      <c r="A1145" s="255">
        <f>IF(B1145="","",COUNTA($B$5:B1145))</f>
        <v/>
      </c>
      <c r="B1145" s="294" t="n"/>
      <c r="C1145" s="247" t="n"/>
      <c r="D1145" s="248" t="n"/>
      <c r="E1145" s="295" t="n"/>
      <c r="F1145" s="296" t="n"/>
      <c r="G1145" s="296" t="n"/>
      <c r="H1145" s="297">
        <f>IFERROR(VLOOKUP($C1145,$C$5:$H$18,6,0)+SUMIF($C$19:$C1145,$C1145,$F$19:$F1145)-SUMIF($C$19:$C1145,$C1145,$G$19:$G1145),"")</f>
        <v/>
      </c>
      <c r="I1145" s="296" t="n"/>
      <c r="J1145" s="252" t="n"/>
      <c r="K1145" s="252" t="n"/>
      <c r="L1145" s="298" t="n"/>
      <c r="M1145" s="254">
        <f>IF($B1145="","",--TEXT($B1145,"yyyymm"))</f>
        <v/>
      </c>
      <c r="N1145" s="0" t="n"/>
      <c r="O1145" s="0" t="n"/>
      <c r="P1145" s="0" t="n"/>
      <c r="Q1145" s="0" t="n"/>
      <c r="R1145" s="0" t="n"/>
      <c r="S1145" s="0" t="n"/>
      <c r="T1145" s="0" t="n"/>
      <c r="U1145" s="0" t="n"/>
      <c r="V1145" s="0" t="n"/>
      <c r="W1145" s="0" t="n"/>
      <c r="X1145" s="42" t="n"/>
      <c r="Y1145" s="42" t="n"/>
      <c r="Z1145" s="42" t="n"/>
    </row>
    <row r="1146" ht="23" customFormat="1" customHeight="1" s="204">
      <c r="A1146" s="255">
        <f>IF(B1146="","",COUNTA($B$5:B1146))</f>
        <v/>
      </c>
      <c r="B1146" s="294" t="n"/>
      <c r="C1146" s="247" t="n"/>
      <c r="D1146" s="248" t="n"/>
      <c r="E1146" s="295" t="n"/>
      <c r="F1146" s="296" t="n"/>
      <c r="G1146" s="296" t="n"/>
      <c r="H1146" s="297">
        <f>IFERROR(VLOOKUP($C1146,$C$5:$H$18,6,0)+SUMIF($C$19:$C1146,$C1146,$F$19:$F1146)-SUMIF($C$19:$C1146,$C1146,$G$19:$G1146),"")</f>
        <v/>
      </c>
      <c r="I1146" s="296" t="n"/>
      <c r="J1146" s="252" t="n"/>
      <c r="K1146" s="252" t="n"/>
      <c r="L1146" s="298" t="n"/>
      <c r="M1146" s="254">
        <f>IF($B1146="","",--TEXT($B1146,"yyyymm"))</f>
        <v/>
      </c>
      <c r="N1146" s="0" t="n"/>
      <c r="O1146" s="0" t="n"/>
      <c r="P1146" s="0" t="n"/>
      <c r="Q1146" s="0" t="n"/>
      <c r="R1146" s="0" t="n"/>
      <c r="S1146" s="0" t="n"/>
      <c r="T1146" s="0" t="n"/>
      <c r="U1146" s="0" t="n"/>
      <c r="V1146" s="0" t="n"/>
      <c r="W1146" s="0" t="n"/>
      <c r="X1146" s="42" t="n"/>
      <c r="Y1146" s="42" t="n"/>
      <c r="Z1146" s="42" t="n"/>
    </row>
    <row r="1147" ht="23" customFormat="1" customHeight="1" s="204">
      <c r="A1147" s="255">
        <f>IF(B1147="","",COUNTA($B$5:B1147))</f>
        <v/>
      </c>
      <c r="B1147" s="294" t="n"/>
      <c r="C1147" s="247" t="n"/>
      <c r="D1147" s="248" t="n"/>
      <c r="E1147" s="295" t="n"/>
      <c r="F1147" s="296" t="n"/>
      <c r="G1147" s="296" t="n"/>
      <c r="H1147" s="297">
        <f>IFERROR(VLOOKUP($C1147,$C$5:$H$18,6,0)+SUMIF($C$19:$C1147,$C1147,$F$19:$F1147)-SUMIF($C$19:$C1147,$C1147,$G$19:$G1147),"")</f>
        <v/>
      </c>
      <c r="I1147" s="296" t="n"/>
      <c r="J1147" s="252" t="n"/>
      <c r="K1147" s="252" t="n"/>
      <c r="L1147" s="298" t="n"/>
      <c r="M1147" s="254">
        <f>IF($B1147="","",--TEXT($B1147,"yyyymm"))</f>
        <v/>
      </c>
      <c r="N1147" s="0" t="n"/>
      <c r="O1147" s="0" t="n"/>
      <c r="P1147" s="0" t="n"/>
      <c r="Q1147" s="0" t="n"/>
      <c r="R1147" s="0" t="n"/>
      <c r="S1147" s="0" t="n"/>
      <c r="T1147" s="0" t="n"/>
      <c r="U1147" s="0" t="n"/>
      <c r="V1147" s="0" t="n"/>
      <c r="W1147" s="0" t="n"/>
      <c r="X1147" s="42" t="n"/>
      <c r="Y1147" s="42" t="n"/>
      <c r="Z1147" s="42" t="n"/>
    </row>
    <row r="1148" ht="23" customFormat="1" customHeight="1" s="204">
      <c r="A1148" s="255">
        <f>IF(B1148="","",COUNTA($B$5:B1148))</f>
        <v/>
      </c>
      <c r="B1148" s="294" t="n"/>
      <c r="C1148" s="247" t="n"/>
      <c r="D1148" s="248" t="n"/>
      <c r="E1148" s="295" t="n"/>
      <c r="F1148" s="296" t="n"/>
      <c r="G1148" s="296" t="n"/>
      <c r="H1148" s="297">
        <f>IFERROR(VLOOKUP($C1148,$C$5:$H$18,6,0)+SUMIF($C$19:$C1148,$C1148,$F$19:$F1148)-SUMIF($C$19:$C1148,$C1148,$G$19:$G1148),"")</f>
        <v/>
      </c>
      <c r="I1148" s="296" t="n"/>
      <c r="J1148" s="252" t="n"/>
      <c r="K1148" s="252" t="n"/>
      <c r="L1148" s="298" t="n"/>
      <c r="M1148" s="254">
        <f>IF($B1148="","",--TEXT($B1148,"yyyymm"))</f>
        <v/>
      </c>
      <c r="N1148" s="0" t="n"/>
      <c r="O1148" s="0" t="n"/>
      <c r="P1148" s="0" t="n"/>
      <c r="Q1148" s="0" t="n"/>
      <c r="R1148" s="0" t="n"/>
      <c r="S1148" s="0" t="n"/>
      <c r="T1148" s="0" t="n"/>
      <c r="U1148" s="0" t="n"/>
      <c r="V1148" s="0" t="n"/>
      <c r="W1148" s="0" t="n"/>
      <c r="X1148" s="42" t="n"/>
      <c r="Y1148" s="42" t="n"/>
      <c r="Z1148" s="42" t="n"/>
    </row>
    <row r="1149" ht="23" customFormat="1" customHeight="1" s="204">
      <c r="A1149" s="255">
        <f>IF(B1149="","",COUNTA($B$5:B1149))</f>
        <v/>
      </c>
      <c r="B1149" s="294" t="n"/>
      <c r="C1149" s="247" t="n"/>
      <c r="D1149" s="248" t="n"/>
      <c r="E1149" s="295" t="n"/>
      <c r="F1149" s="296" t="n"/>
      <c r="G1149" s="296" t="n"/>
      <c r="H1149" s="297">
        <f>IFERROR(VLOOKUP($C1149,$C$5:$H$18,6,0)+SUMIF($C$19:$C1149,$C1149,$F$19:$F1149)-SUMIF($C$19:$C1149,$C1149,$G$19:$G1149),"")</f>
        <v/>
      </c>
      <c r="I1149" s="296" t="n"/>
      <c r="J1149" s="252" t="n"/>
      <c r="K1149" s="252" t="n"/>
      <c r="L1149" s="298" t="n"/>
      <c r="M1149" s="254">
        <f>IF($B1149="","",--TEXT($B1149,"yyyymm"))</f>
        <v/>
      </c>
      <c r="N1149" s="0" t="n"/>
      <c r="O1149" s="0" t="n"/>
      <c r="P1149" s="0" t="n"/>
      <c r="Q1149" s="0" t="n"/>
      <c r="R1149" s="0" t="n"/>
      <c r="S1149" s="0" t="n"/>
      <c r="T1149" s="0" t="n"/>
      <c r="U1149" s="0" t="n"/>
      <c r="V1149" s="0" t="n"/>
      <c r="W1149" s="0" t="n"/>
      <c r="X1149" s="42" t="n"/>
      <c r="Y1149" s="42" t="n"/>
      <c r="Z1149" s="42" t="n"/>
    </row>
    <row r="1150" ht="23" customFormat="1" customHeight="1" s="204">
      <c r="A1150" s="255">
        <f>IF(B1150="","",COUNTA($B$5:B1150))</f>
        <v/>
      </c>
      <c r="B1150" s="294" t="n"/>
      <c r="C1150" s="247" t="n"/>
      <c r="D1150" s="248" t="n"/>
      <c r="E1150" s="295" t="n"/>
      <c r="F1150" s="296" t="n"/>
      <c r="G1150" s="296" t="n"/>
      <c r="H1150" s="297">
        <f>IFERROR(VLOOKUP($C1150,$C$5:$H$18,6,0)+SUMIF($C$19:$C1150,$C1150,$F$19:$F1150)-SUMIF($C$19:$C1150,$C1150,$G$19:$G1150),"")</f>
        <v/>
      </c>
      <c r="I1150" s="296" t="n"/>
      <c r="J1150" s="252" t="n"/>
      <c r="K1150" s="252" t="n"/>
      <c r="L1150" s="298" t="n"/>
      <c r="M1150" s="254">
        <f>IF($B1150="","",--TEXT($B1150,"yyyymm"))</f>
        <v/>
      </c>
      <c r="N1150" s="0" t="n"/>
      <c r="O1150" s="0" t="n"/>
      <c r="P1150" s="0" t="n"/>
      <c r="Q1150" s="0" t="n"/>
      <c r="R1150" s="0" t="n"/>
      <c r="S1150" s="0" t="n"/>
      <c r="T1150" s="0" t="n"/>
      <c r="U1150" s="0" t="n"/>
      <c r="V1150" s="0" t="n"/>
      <c r="W1150" s="0" t="n"/>
      <c r="X1150" s="42" t="n"/>
      <c r="Y1150" s="42" t="n"/>
      <c r="Z1150" s="42" t="n"/>
    </row>
    <row r="1151" ht="23" customFormat="1" customHeight="1" s="204">
      <c r="A1151" s="255">
        <f>IF(B1151="","",COUNTA($B$5:B1151))</f>
        <v/>
      </c>
      <c r="B1151" s="294" t="n"/>
      <c r="C1151" s="247" t="n"/>
      <c r="D1151" s="248" t="n"/>
      <c r="E1151" s="295" t="n"/>
      <c r="F1151" s="296" t="n"/>
      <c r="G1151" s="296" t="n"/>
      <c r="H1151" s="297">
        <f>IFERROR(VLOOKUP($C1151,$C$5:$H$18,6,0)+SUMIF($C$19:$C1151,$C1151,$F$19:$F1151)-SUMIF($C$19:$C1151,$C1151,$G$19:$G1151),"")</f>
        <v/>
      </c>
      <c r="I1151" s="296" t="n"/>
      <c r="J1151" s="252" t="n"/>
      <c r="K1151" s="252" t="n"/>
      <c r="L1151" s="298" t="n"/>
      <c r="M1151" s="254">
        <f>IF($B1151="","",--TEXT($B1151,"yyyymm"))</f>
        <v/>
      </c>
      <c r="N1151" s="0" t="n"/>
      <c r="O1151" s="0" t="n"/>
      <c r="P1151" s="0" t="n"/>
      <c r="Q1151" s="0" t="n"/>
      <c r="R1151" s="0" t="n"/>
      <c r="S1151" s="0" t="n"/>
      <c r="T1151" s="0" t="n"/>
      <c r="U1151" s="0" t="n"/>
      <c r="V1151" s="0" t="n"/>
      <c r="W1151" s="0" t="n"/>
      <c r="X1151" s="42" t="n"/>
      <c r="Y1151" s="42" t="n"/>
      <c r="Z1151" s="42" t="n"/>
    </row>
    <row r="1152" ht="23" customFormat="1" customHeight="1" s="204">
      <c r="A1152" s="255">
        <f>IF(B1152="","",COUNTA($B$5:B1152))</f>
        <v/>
      </c>
      <c r="B1152" s="294" t="n"/>
      <c r="C1152" s="247" t="n"/>
      <c r="D1152" s="248" t="n"/>
      <c r="E1152" s="295" t="n"/>
      <c r="F1152" s="296" t="n"/>
      <c r="G1152" s="296" t="n"/>
      <c r="H1152" s="297">
        <f>IFERROR(VLOOKUP($C1152,$C$5:$H$18,6,0)+SUMIF($C$19:$C1152,$C1152,$F$19:$F1152)-SUMIF($C$19:$C1152,$C1152,$G$19:$G1152),"")</f>
        <v/>
      </c>
      <c r="I1152" s="296" t="n"/>
      <c r="J1152" s="252" t="n"/>
      <c r="K1152" s="252" t="n"/>
      <c r="L1152" s="298" t="n"/>
      <c r="M1152" s="254">
        <f>IF($B1152="","",--TEXT($B1152,"yyyymm"))</f>
        <v/>
      </c>
      <c r="N1152" s="0" t="n"/>
      <c r="O1152" s="0" t="n"/>
      <c r="P1152" s="0" t="n"/>
      <c r="Q1152" s="0" t="n"/>
      <c r="R1152" s="0" t="n"/>
      <c r="S1152" s="0" t="n"/>
      <c r="T1152" s="0" t="n"/>
      <c r="U1152" s="0" t="n"/>
      <c r="V1152" s="0" t="n"/>
      <c r="W1152" s="0" t="n"/>
      <c r="X1152" s="42" t="n"/>
      <c r="Y1152" s="42" t="n"/>
      <c r="Z1152" s="42" t="n"/>
    </row>
    <row r="1153" ht="23" customFormat="1" customHeight="1" s="204">
      <c r="A1153" s="255">
        <f>IF(B1153="","",COUNTA($B$5:B1153))</f>
        <v/>
      </c>
      <c r="B1153" s="294" t="n"/>
      <c r="C1153" s="247" t="n"/>
      <c r="D1153" s="248" t="n"/>
      <c r="E1153" s="295" t="n"/>
      <c r="F1153" s="296" t="n"/>
      <c r="G1153" s="296" t="n"/>
      <c r="H1153" s="297">
        <f>IFERROR(VLOOKUP($C1153,$C$5:$H$18,6,0)+SUMIF($C$19:$C1153,$C1153,$F$19:$F1153)-SUMIF($C$19:$C1153,$C1153,$G$19:$G1153),"")</f>
        <v/>
      </c>
      <c r="I1153" s="296" t="n"/>
      <c r="J1153" s="252" t="n"/>
      <c r="K1153" s="252" t="n"/>
      <c r="L1153" s="298" t="n"/>
      <c r="M1153" s="254">
        <f>IF($B1153="","",--TEXT($B1153,"yyyymm"))</f>
        <v/>
      </c>
      <c r="N1153" s="0" t="n"/>
      <c r="O1153" s="0" t="n"/>
      <c r="P1153" s="0" t="n"/>
      <c r="Q1153" s="0" t="n"/>
      <c r="R1153" s="0" t="n"/>
      <c r="S1153" s="0" t="n"/>
      <c r="T1153" s="0" t="n"/>
      <c r="U1153" s="0" t="n"/>
      <c r="V1153" s="0" t="n"/>
      <c r="W1153" s="0" t="n"/>
      <c r="X1153" s="42" t="n"/>
      <c r="Y1153" s="42" t="n"/>
      <c r="Z1153" s="42" t="n"/>
    </row>
    <row r="1154" ht="23" customFormat="1" customHeight="1" s="204">
      <c r="A1154" s="255">
        <f>IF(B1154="","",COUNTA($B$5:B1154))</f>
        <v/>
      </c>
      <c r="B1154" s="294" t="n"/>
      <c r="C1154" s="247" t="n"/>
      <c r="D1154" s="248" t="n"/>
      <c r="E1154" s="295" t="n"/>
      <c r="F1154" s="296" t="n"/>
      <c r="G1154" s="296" t="n"/>
      <c r="H1154" s="297">
        <f>IFERROR(VLOOKUP($C1154,$C$5:$H$18,6,0)+SUMIF($C$19:$C1154,$C1154,$F$19:$F1154)-SUMIF($C$19:$C1154,$C1154,$G$19:$G1154),"")</f>
        <v/>
      </c>
      <c r="I1154" s="296" t="n"/>
      <c r="J1154" s="252" t="n"/>
      <c r="K1154" s="252" t="n"/>
      <c r="L1154" s="298" t="n"/>
      <c r="M1154" s="254">
        <f>IF($B1154="","",--TEXT($B1154,"yyyymm"))</f>
        <v/>
      </c>
      <c r="N1154" s="0" t="n"/>
      <c r="O1154" s="0" t="n"/>
      <c r="P1154" s="0" t="n"/>
      <c r="Q1154" s="0" t="n"/>
      <c r="R1154" s="0" t="n"/>
      <c r="S1154" s="0" t="n"/>
      <c r="T1154" s="0" t="n"/>
      <c r="U1154" s="0" t="n"/>
      <c r="V1154" s="0" t="n"/>
      <c r="W1154" s="0" t="n"/>
      <c r="X1154" s="42" t="n"/>
      <c r="Y1154" s="42" t="n"/>
      <c r="Z1154" s="42" t="n"/>
    </row>
    <row r="1155" ht="23" customFormat="1" customHeight="1" s="204">
      <c r="A1155" s="255">
        <f>IF(B1155="","",COUNTA($B$5:B1155))</f>
        <v/>
      </c>
      <c r="B1155" s="294" t="n"/>
      <c r="C1155" s="247" t="n"/>
      <c r="D1155" s="248" t="n"/>
      <c r="E1155" s="295" t="n"/>
      <c r="F1155" s="296" t="n"/>
      <c r="G1155" s="296" t="n"/>
      <c r="H1155" s="297">
        <f>IFERROR(VLOOKUP($C1155,$C$5:$H$18,6,0)+SUMIF($C$19:$C1155,$C1155,$F$19:$F1155)-SUMIF($C$19:$C1155,$C1155,$G$19:$G1155),"")</f>
        <v/>
      </c>
      <c r="I1155" s="296" t="n"/>
      <c r="J1155" s="252" t="n"/>
      <c r="K1155" s="252" t="n"/>
      <c r="L1155" s="298" t="n"/>
      <c r="M1155" s="254">
        <f>IF($B1155="","",--TEXT($B1155,"yyyymm"))</f>
        <v/>
      </c>
      <c r="N1155" s="0" t="n"/>
      <c r="O1155" s="0" t="n"/>
      <c r="P1155" s="0" t="n"/>
      <c r="Q1155" s="0" t="n"/>
      <c r="R1155" s="0" t="n"/>
      <c r="S1155" s="0" t="n"/>
      <c r="T1155" s="0" t="n"/>
      <c r="U1155" s="0" t="n"/>
      <c r="V1155" s="0" t="n"/>
      <c r="W1155" s="0" t="n"/>
      <c r="X1155" s="42" t="n"/>
      <c r="Y1155" s="42" t="n"/>
      <c r="Z1155" s="42" t="n"/>
    </row>
    <row r="1156" ht="23" customFormat="1" customHeight="1" s="204">
      <c r="A1156" s="255">
        <f>IF(B1156="","",COUNTA($B$5:B1156))</f>
        <v/>
      </c>
      <c r="B1156" s="294" t="n"/>
      <c r="C1156" s="247" t="n"/>
      <c r="D1156" s="248" t="n"/>
      <c r="E1156" s="295" t="n"/>
      <c r="F1156" s="296" t="n"/>
      <c r="G1156" s="296" t="n"/>
      <c r="H1156" s="297">
        <f>IFERROR(VLOOKUP($C1156,$C$5:$H$18,6,0)+SUMIF($C$19:$C1156,$C1156,$F$19:$F1156)-SUMIF($C$19:$C1156,$C1156,$G$19:$G1156),"")</f>
        <v/>
      </c>
      <c r="I1156" s="296" t="n"/>
      <c r="J1156" s="252" t="n"/>
      <c r="K1156" s="252" t="n"/>
      <c r="L1156" s="298" t="n"/>
      <c r="M1156" s="254">
        <f>IF($B1156="","",--TEXT($B1156,"yyyymm"))</f>
        <v/>
      </c>
      <c r="N1156" s="0" t="n"/>
      <c r="O1156" s="0" t="n"/>
      <c r="P1156" s="0" t="n"/>
      <c r="Q1156" s="0" t="n"/>
      <c r="R1156" s="0" t="n"/>
      <c r="S1156" s="0" t="n"/>
      <c r="T1156" s="0" t="n"/>
      <c r="U1156" s="0" t="n"/>
      <c r="V1156" s="0" t="n"/>
      <c r="W1156" s="0" t="n"/>
      <c r="X1156" s="42" t="n"/>
      <c r="Y1156" s="42" t="n"/>
      <c r="Z1156" s="42" t="n"/>
    </row>
    <row r="1157" ht="23" customFormat="1" customHeight="1" s="204">
      <c r="A1157" s="255">
        <f>IF(B1157="","",COUNTA($B$5:B1157))</f>
        <v/>
      </c>
      <c r="B1157" s="294" t="n"/>
      <c r="C1157" s="247" t="n"/>
      <c r="D1157" s="248" t="n"/>
      <c r="E1157" s="295" t="n"/>
      <c r="F1157" s="296" t="n"/>
      <c r="G1157" s="296" t="n"/>
      <c r="H1157" s="297">
        <f>IFERROR(VLOOKUP($C1157,$C$5:$H$18,6,0)+SUMIF($C$19:$C1157,$C1157,$F$19:$F1157)-SUMIF($C$19:$C1157,$C1157,$G$19:$G1157),"")</f>
        <v/>
      </c>
      <c r="I1157" s="296" t="n"/>
      <c r="J1157" s="252" t="n"/>
      <c r="K1157" s="252" t="n"/>
      <c r="L1157" s="298" t="n"/>
      <c r="M1157" s="254">
        <f>IF($B1157="","",--TEXT($B1157,"yyyymm"))</f>
        <v/>
      </c>
      <c r="N1157" s="0" t="n"/>
      <c r="O1157" s="0" t="n"/>
      <c r="P1157" s="0" t="n"/>
      <c r="Q1157" s="0" t="n"/>
      <c r="R1157" s="0" t="n"/>
      <c r="S1157" s="0" t="n"/>
      <c r="T1157" s="0" t="n"/>
      <c r="U1157" s="0" t="n"/>
      <c r="V1157" s="0" t="n"/>
      <c r="W1157" s="0" t="n"/>
      <c r="X1157" s="42" t="n"/>
      <c r="Y1157" s="42" t="n"/>
      <c r="Z1157" s="42" t="n"/>
    </row>
    <row r="1158" ht="23" customFormat="1" customHeight="1" s="204">
      <c r="A1158" s="255">
        <f>IF(B1158="","",COUNTA($B$5:B1158))</f>
        <v/>
      </c>
      <c r="B1158" s="294" t="n"/>
      <c r="C1158" s="247" t="n"/>
      <c r="D1158" s="248" t="n"/>
      <c r="E1158" s="295" t="n"/>
      <c r="F1158" s="296" t="n"/>
      <c r="G1158" s="296" t="n"/>
      <c r="H1158" s="297">
        <f>IFERROR(VLOOKUP($C1158,$C$5:$H$18,6,0)+SUMIF($C$19:$C1158,$C1158,$F$19:$F1158)-SUMIF($C$19:$C1158,$C1158,$G$19:$G1158),"")</f>
        <v/>
      </c>
      <c r="I1158" s="296" t="n"/>
      <c r="J1158" s="252" t="n"/>
      <c r="K1158" s="252" t="n"/>
      <c r="L1158" s="298" t="n"/>
      <c r="M1158" s="254">
        <f>IF($B1158="","",--TEXT($B1158,"yyyymm"))</f>
        <v/>
      </c>
      <c r="N1158" s="0" t="n"/>
      <c r="O1158" s="0" t="n"/>
      <c r="P1158" s="0" t="n"/>
      <c r="Q1158" s="0" t="n"/>
      <c r="R1158" s="0" t="n"/>
      <c r="S1158" s="0" t="n"/>
      <c r="T1158" s="0" t="n"/>
      <c r="U1158" s="0" t="n"/>
      <c r="V1158" s="0" t="n"/>
      <c r="W1158" s="0" t="n"/>
      <c r="X1158" s="42" t="n"/>
      <c r="Y1158" s="42" t="n"/>
      <c r="Z1158" s="42" t="n"/>
    </row>
    <row r="1159" ht="23" customFormat="1" customHeight="1" s="204">
      <c r="A1159" s="255">
        <f>IF(B1159="","",COUNTA($B$5:B1159))</f>
        <v/>
      </c>
      <c r="B1159" s="294" t="n"/>
      <c r="C1159" s="247" t="n"/>
      <c r="D1159" s="248" t="n"/>
      <c r="E1159" s="295" t="n"/>
      <c r="F1159" s="296" t="n"/>
      <c r="G1159" s="296" t="n"/>
      <c r="H1159" s="297">
        <f>IFERROR(VLOOKUP($C1159,$C$5:$H$18,6,0)+SUMIF($C$19:$C1159,$C1159,$F$19:$F1159)-SUMIF($C$19:$C1159,$C1159,$G$19:$G1159),"")</f>
        <v/>
      </c>
      <c r="I1159" s="296" t="n"/>
      <c r="J1159" s="252" t="n"/>
      <c r="K1159" s="252" t="n"/>
      <c r="L1159" s="298" t="n"/>
      <c r="M1159" s="254">
        <f>IF($B1159="","",--TEXT($B1159,"yyyymm"))</f>
        <v/>
      </c>
      <c r="N1159" s="0" t="n"/>
      <c r="O1159" s="0" t="n"/>
      <c r="P1159" s="0" t="n"/>
      <c r="Q1159" s="0" t="n"/>
      <c r="R1159" s="0" t="n"/>
      <c r="S1159" s="0" t="n"/>
      <c r="T1159" s="0" t="n"/>
      <c r="U1159" s="0" t="n"/>
      <c r="V1159" s="0" t="n"/>
      <c r="W1159" s="0" t="n"/>
      <c r="X1159" s="42" t="n"/>
      <c r="Y1159" s="42" t="n"/>
      <c r="Z1159" s="42" t="n"/>
    </row>
    <row r="1160" ht="23" customFormat="1" customHeight="1" s="204">
      <c r="A1160" s="255">
        <f>IF(B1160="","",COUNTA($B$5:B1160))</f>
        <v/>
      </c>
      <c r="B1160" s="294" t="n"/>
      <c r="C1160" s="247" t="n"/>
      <c r="D1160" s="248" t="n"/>
      <c r="E1160" s="295" t="n"/>
      <c r="F1160" s="296" t="n"/>
      <c r="G1160" s="296" t="n"/>
      <c r="H1160" s="297">
        <f>IFERROR(VLOOKUP($C1160,$C$5:$H$18,6,0)+SUMIF($C$19:$C1160,$C1160,$F$19:$F1160)-SUMIF($C$19:$C1160,$C1160,$G$19:$G1160),"")</f>
        <v/>
      </c>
      <c r="I1160" s="296" t="n"/>
      <c r="J1160" s="252" t="n"/>
      <c r="K1160" s="252" t="n"/>
      <c r="L1160" s="298" t="n"/>
      <c r="M1160" s="254">
        <f>IF($B1160="","",--TEXT($B1160,"yyyymm"))</f>
        <v/>
      </c>
      <c r="N1160" s="0" t="n"/>
      <c r="O1160" s="0" t="n"/>
      <c r="P1160" s="0" t="n"/>
      <c r="Q1160" s="0" t="n"/>
      <c r="R1160" s="0" t="n"/>
      <c r="S1160" s="0" t="n"/>
      <c r="T1160" s="0" t="n"/>
      <c r="U1160" s="0" t="n"/>
      <c r="V1160" s="0" t="n"/>
      <c r="W1160" s="0" t="n"/>
      <c r="X1160" s="42" t="n"/>
      <c r="Y1160" s="42" t="n"/>
      <c r="Z1160" s="42" t="n"/>
    </row>
    <row r="1161" ht="23" customFormat="1" customHeight="1" s="204">
      <c r="A1161" s="255">
        <f>IF(B1161="","",COUNTA($B$5:B1161))</f>
        <v/>
      </c>
      <c r="B1161" s="294" t="n"/>
      <c r="C1161" s="247" t="n"/>
      <c r="D1161" s="248" t="n"/>
      <c r="E1161" s="295" t="n"/>
      <c r="F1161" s="296" t="n"/>
      <c r="G1161" s="296" t="n"/>
      <c r="H1161" s="297">
        <f>IFERROR(VLOOKUP($C1161,$C$5:$H$18,6,0)+SUMIF($C$19:$C1161,$C1161,$F$19:$F1161)-SUMIF($C$19:$C1161,$C1161,$G$19:$G1161),"")</f>
        <v/>
      </c>
      <c r="I1161" s="296" t="n"/>
      <c r="J1161" s="252" t="n"/>
      <c r="K1161" s="252" t="n"/>
      <c r="L1161" s="298" t="n"/>
      <c r="M1161" s="254">
        <f>IF($B1161="","",--TEXT($B1161,"yyyymm"))</f>
        <v/>
      </c>
      <c r="N1161" s="0" t="n"/>
      <c r="O1161" s="0" t="n"/>
      <c r="P1161" s="0" t="n"/>
      <c r="Q1161" s="0" t="n"/>
      <c r="R1161" s="0" t="n"/>
      <c r="S1161" s="0" t="n"/>
      <c r="T1161" s="0" t="n"/>
      <c r="U1161" s="0" t="n"/>
      <c r="V1161" s="0" t="n"/>
      <c r="W1161" s="0" t="n"/>
      <c r="X1161" s="42" t="n"/>
      <c r="Y1161" s="42" t="n"/>
      <c r="Z1161" s="42" t="n"/>
    </row>
    <row r="1162" ht="23" customFormat="1" customHeight="1" s="204">
      <c r="A1162" s="255">
        <f>IF(B1162="","",COUNTA($B$5:B1162))</f>
        <v/>
      </c>
      <c r="B1162" s="294" t="n"/>
      <c r="C1162" s="247" t="n"/>
      <c r="D1162" s="248" t="n"/>
      <c r="E1162" s="295" t="n"/>
      <c r="F1162" s="296" t="n"/>
      <c r="G1162" s="296" t="n"/>
      <c r="H1162" s="297">
        <f>IFERROR(VLOOKUP($C1162,$C$5:$H$18,6,0)+SUMIF($C$19:$C1162,$C1162,$F$19:$F1162)-SUMIF($C$19:$C1162,$C1162,$G$19:$G1162),"")</f>
        <v/>
      </c>
      <c r="I1162" s="296" t="n"/>
      <c r="J1162" s="252" t="n"/>
      <c r="K1162" s="252" t="n"/>
      <c r="L1162" s="298" t="n"/>
      <c r="M1162" s="254">
        <f>IF($B1162="","",--TEXT($B1162,"yyyymm"))</f>
        <v/>
      </c>
      <c r="N1162" s="0" t="n"/>
      <c r="O1162" s="0" t="n"/>
      <c r="P1162" s="0" t="n"/>
      <c r="Q1162" s="0" t="n"/>
      <c r="R1162" s="0" t="n"/>
      <c r="S1162" s="0" t="n"/>
      <c r="T1162" s="0" t="n"/>
      <c r="U1162" s="0" t="n"/>
      <c r="V1162" s="0" t="n"/>
      <c r="W1162" s="0" t="n"/>
      <c r="X1162" s="42" t="n"/>
      <c r="Y1162" s="42" t="n"/>
      <c r="Z1162" s="42" t="n"/>
    </row>
    <row r="1163" ht="23" customFormat="1" customHeight="1" s="204">
      <c r="A1163" s="255">
        <f>IF(B1163="","",COUNTA($B$5:B1163))</f>
        <v/>
      </c>
      <c r="B1163" s="294" t="n"/>
      <c r="C1163" s="247" t="n"/>
      <c r="D1163" s="248" t="n"/>
      <c r="E1163" s="295" t="n"/>
      <c r="F1163" s="296" t="n"/>
      <c r="G1163" s="296" t="n"/>
      <c r="H1163" s="297">
        <f>IFERROR(VLOOKUP($C1163,$C$5:$H$18,6,0)+SUMIF($C$19:$C1163,$C1163,$F$19:$F1163)-SUMIF($C$19:$C1163,$C1163,$G$19:$G1163),"")</f>
        <v/>
      </c>
      <c r="I1163" s="296" t="n"/>
      <c r="J1163" s="252" t="n"/>
      <c r="K1163" s="252" t="n"/>
      <c r="L1163" s="298" t="n"/>
      <c r="M1163" s="254">
        <f>IF($B1163="","",--TEXT($B1163,"yyyymm"))</f>
        <v/>
      </c>
      <c r="N1163" s="0" t="n"/>
      <c r="O1163" s="0" t="n"/>
      <c r="P1163" s="0" t="n"/>
      <c r="Q1163" s="0" t="n"/>
      <c r="R1163" s="0" t="n"/>
      <c r="S1163" s="0" t="n"/>
      <c r="T1163" s="0" t="n"/>
      <c r="U1163" s="0" t="n"/>
      <c r="V1163" s="0" t="n"/>
      <c r="W1163" s="0" t="n"/>
      <c r="X1163" s="42" t="n"/>
      <c r="Y1163" s="42" t="n"/>
      <c r="Z1163" s="42" t="n"/>
    </row>
    <row r="1164" ht="23" customFormat="1" customHeight="1" s="204">
      <c r="A1164" s="255">
        <f>IF(B1164="","",COUNTA($B$5:B1164))</f>
        <v/>
      </c>
      <c r="B1164" s="294" t="n"/>
      <c r="C1164" s="247" t="n"/>
      <c r="D1164" s="248" t="n"/>
      <c r="E1164" s="295" t="n"/>
      <c r="F1164" s="296" t="n"/>
      <c r="G1164" s="296" t="n"/>
      <c r="H1164" s="297">
        <f>IFERROR(VLOOKUP($C1164,$C$5:$H$18,6,0)+SUMIF($C$19:$C1164,$C1164,$F$19:$F1164)-SUMIF($C$19:$C1164,$C1164,$G$19:$G1164),"")</f>
        <v/>
      </c>
      <c r="I1164" s="296" t="n"/>
      <c r="J1164" s="252" t="n"/>
      <c r="K1164" s="252" t="n"/>
      <c r="L1164" s="298" t="n"/>
      <c r="M1164" s="254">
        <f>IF($B1164="","",--TEXT($B1164,"yyyymm"))</f>
        <v/>
      </c>
      <c r="N1164" s="0" t="n"/>
      <c r="O1164" s="0" t="n"/>
      <c r="P1164" s="0" t="n"/>
      <c r="Q1164" s="0" t="n"/>
      <c r="R1164" s="0" t="n"/>
      <c r="S1164" s="0" t="n"/>
      <c r="T1164" s="0" t="n"/>
      <c r="U1164" s="0" t="n"/>
      <c r="V1164" s="0" t="n"/>
      <c r="W1164" s="0" t="n"/>
      <c r="X1164" s="42" t="n"/>
      <c r="Y1164" s="42" t="n"/>
      <c r="Z1164" s="42" t="n"/>
    </row>
    <row r="1165" ht="23" customFormat="1" customHeight="1" s="204">
      <c r="A1165" s="255">
        <f>IF(B1165="","",COUNTA($B$5:B1165))</f>
        <v/>
      </c>
      <c r="B1165" s="294" t="n"/>
      <c r="C1165" s="247" t="n"/>
      <c r="D1165" s="248" t="n"/>
      <c r="E1165" s="295" t="n"/>
      <c r="F1165" s="296" t="n"/>
      <c r="G1165" s="296" t="n"/>
      <c r="H1165" s="297">
        <f>IFERROR(VLOOKUP($C1165,$C$5:$H$18,6,0)+SUMIF($C$19:$C1165,$C1165,$F$19:$F1165)-SUMIF($C$19:$C1165,$C1165,$G$19:$G1165),"")</f>
        <v/>
      </c>
      <c r="I1165" s="296" t="n"/>
      <c r="J1165" s="252" t="n"/>
      <c r="K1165" s="252" t="n"/>
      <c r="L1165" s="298" t="n"/>
      <c r="M1165" s="254">
        <f>IF($B1165="","",--TEXT($B1165,"yyyymm"))</f>
        <v/>
      </c>
      <c r="N1165" s="0" t="n"/>
      <c r="O1165" s="0" t="n"/>
      <c r="P1165" s="0" t="n"/>
      <c r="Q1165" s="0" t="n"/>
      <c r="R1165" s="0" t="n"/>
      <c r="S1165" s="0" t="n"/>
      <c r="T1165" s="0" t="n"/>
      <c r="U1165" s="0" t="n"/>
      <c r="V1165" s="0" t="n"/>
      <c r="W1165" s="0" t="n"/>
      <c r="X1165" s="42" t="n"/>
      <c r="Y1165" s="42" t="n"/>
      <c r="Z1165" s="42" t="n"/>
    </row>
    <row r="1166" ht="23" customFormat="1" customHeight="1" s="204">
      <c r="A1166" s="255">
        <f>IF(B1166="","",COUNTA($B$5:B1166))</f>
        <v/>
      </c>
      <c r="B1166" s="294" t="n"/>
      <c r="C1166" s="247" t="n"/>
      <c r="D1166" s="248" t="n"/>
      <c r="E1166" s="295" t="n"/>
      <c r="F1166" s="296" t="n"/>
      <c r="G1166" s="296" t="n"/>
      <c r="H1166" s="297">
        <f>IFERROR(VLOOKUP($C1166,$C$5:$H$18,6,0)+SUMIF($C$19:$C1166,$C1166,$F$19:$F1166)-SUMIF($C$19:$C1166,$C1166,$G$19:$G1166),"")</f>
        <v/>
      </c>
      <c r="I1166" s="296" t="n"/>
      <c r="J1166" s="252" t="n"/>
      <c r="K1166" s="252" t="n"/>
      <c r="L1166" s="298" t="n"/>
      <c r="M1166" s="254">
        <f>IF($B1166="","",--TEXT($B1166,"yyyymm"))</f>
        <v/>
      </c>
      <c r="N1166" s="0" t="n"/>
      <c r="O1166" s="0" t="n"/>
      <c r="P1166" s="0" t="n"/>
      <c r="Q1166" s="0" t="n"/>
      <c r="R1166" s="0" t="n"/>
      <c r="S1166" s="0" t="n"/>
      <c r="T1166" s="0" t="n"/>
      <c r="U1166" s="0" t="n"/>
      <c r="V1166" s="0" t="n"/>
      <c r="W1166" s="0" t="n"/>
      <c r="X1166" s="42" t="n"/>
      <c r="Y1166" s="42" t="n"/>
      <c r="Z1166" s="42" t="n"/>
    </row>
    <row r="1167" ht="23" customFormat="1" customHeight="1" s="204">
      <c r="A1167" s="255">
        <f>IF(B1167="","",COUNTA($B$5:B1167))</f>
        <v/>
      </c>
      <c r="B1167" s="294" t="n"/>
      <c r="C1167" s="247" t="n"/>
      <c r="D1167" s="248" t="n"/>
      <c r="E1167" s="295" t="n"/>
      <c r="F1167" s="296" t="n"/>
      <c r="G1167" s="296" t="n"/>
      <c r="H1167" s="297">
        <f>IFERROR(VLOOKUP($C1167,$C$5:$H$18,6,0)+SUMIF($C$19:$C1167,$C1167,$F$19:$F1167)-SUMIF($C$19:$C1167,$C1167,$G$19:$G1167),"")</f>
        <v/>
      </c>
      <c r="I1167" s="296" t="n"/>
      <c r="J1167" s="252" t="n"/>
      <c r="K1167" s="252" t="n"/>
      <c r="L1167" s="298" t="n"/>
      <c r="M1167" s="254">
        <f>IF($B1167="","",--TEXT($B1167,"yyyymm"))</f>
        <v/>
      </c>
      <c r="N1167" s="0" t="n"/>
      <c r="O1167" s="0" t="n"/>
      <c r="P1167" s="0" t="n"/>
      <c r="Q1167" s="0" t="n"/>
      <c r="R1167" s="0" t="n"/>
      <c r="S1167" s="0" t="n"/>
      <c r="T1167" s="0" t="n"/>
      <c r="U1167" s="0" t="n"/>
      <c r="V1167" s="0" t="n"/>
      <c r="W1167" s="0" t="n"/>
      <c r="X1167" s="42" t="n"/>
      <c r="Y1167" s="42" t="n"/>
      <c r="Z1167" s="42" t="n"/>
    </row>
    <row r="1168" ht="23" customFormat="1" customHeight="1" s="204">
      <c r="A1168" s="255">
        <f>IF(B1168="","",COUNTA($B$5:B1168))</f>
        <v/>
      </c>
      <c r="B1168" s="294" t="n"/>
      <c r="C1168" s="247" t="n"/>
      <c r="D1168" s="248" t="n"/>
      <c r="E1168" s="295" t="n"/>
      <c r="F1168" s="296" t="n"/>
      <c r="G1168" s="296" t="n"/>
      <c r="H1168" s="297">
        <f>IFERROR(VLOOKUP($C1168,$C$5:$H$18,6,0)+SUMIF($C$19:$C1168,$C1168,$F$19:$F1168)-SUMIF($C$19:$C1168,$C1168,$G$19:$G1168),"")</f>
        <v/>
      </c>
      <c r="I1168" s="296" t="n"/>
      <c r="J1168" s="252" t="n"/>
      <c r="K1168" s="252" t="n"/>
      <c r="L1168" s="298" t="n"/>
      <c r="M1168" s="254">
        <f>IF($B1168="","",--TEXT($B1168,"yyyymm"))</f>
        <v/>
      </c>
      <c r="N1168" s="0" t="n"/>
      <c r="O1168" s="0" t="n"/>
      <c r="P1168" s="0" t="n"/>
      <c r="Q1168" s="0" t="n"/>
      <c r="R1168" s="0" t="n"/>
      <c r="S1168" s="0" t="n"/>
      <c r="T1168" s="0" t="n"/>
      <c r="U1168" s="0" t="n"/>
      <c r="V1168" s="0" t="n"/>
      <c r="W1168" s="0" t="n"/>
      <c r="X1168" s="42" t="n"/>
      <c r="Y1168" s="42" t="n"/>
      <c r="Z1168" s="42" t="n"/>
    </row>
    <row r="1169" ht="23" customFormat="1" customHeight="1" s="204">
      <c r="A1169" s="255">
        <f>IF(B1169="","",COUNTA($B$5:B1169))</f>
        <v/>
      </c>
      <c r="B1169" s="294" t="n"/>
      <c r="C1169" s="247" t="n"/>
      <c r="D1169" s="248" t="n"/>
      <c r="E1169" s="295" t="n"/>
      <c r="F1169" s="296" t="n"/>
      <c r="G1169" s="296" t="n"/>
      <c r="H1169" s="297">
        <f>IFERROR(VLOOKUP($C1169,$C$5:$H$18,6,0)+SUMIF($C$19:$C1169,$C1169,$F$19:$F1169)-SUMIF($C$19:$C1169,$C1169,$G$19:$G1169),"")</f>
        <v/>
      </c>
      <c r="I1169" s="296" t="n"/>
      <c r="J1169" s="252" t="n"/>
      <c r="K1169" s="252" t="n"/>
      <c r="L1169" s="298" t="n"/>
      <c r="M1169" s="254">
        <f>IF($B1169="","",--TEXT($B1169,"yyyymm"))</f>
        <v/>
      </c>
      <c r="N1169" s="0" t="n"/>
      <c r="O1169" s="0" t="n"/>
      <c r="P1169" s="0" t="n"/>
      <c r="Q1169" s="0" t="n"/>
      <c r="R1169" s="0" t="n"/>
      <c r="S1169" s="0" t="n"/>
      <c r="T1169" s="0" t="n"/>
      <c r="U1169" s="0" t="n"/>
      <c r="V1169" s="0" t="n"/>
      <c r="W1169" s="0" t="n"/>
      <c r="X1169" s="42" t="n"/>
      <c r="Y1169" s="42" t="n"/>
      <c r="Z1169" s="42" t="n"/>
    </row>
    <row r="1170" ht="23" customFormat="1" customHeight="1" s="204">
      <c r="A1170" s="255">
        <f>IF(B1170="","",COUNTA($B$5:B1170))</f>
        <v/>
      </c>
      <c r="B1170" s="294" t="n"/>
      <c r="C1170" s="247" t="n"/>
      <c r="D1170" s="248" t="n"/>
      <c r="E1170" s="295" t="n"/>
      <c r="F1170" s="296" t="n"/>
      <c r="G1170" s="296" t="n"/>
      <c r="H1170" s="297">
        <f>IFERROR(VLOOKUP($C1170,$C$5:$H$18,6,0)+SUMIF($C$19:$C1170,$C1170,$F$19:$F1170)-SUMIF($C$19:$C1170,$C1170,$G$19:$G1170),"")</f>
        <v/>
      </c>
      <c r="I1170" s="296" t="n"/>
      <c r="J1170" s="252" t="n"/>
      <c r="K1170" s="252" t="n"/>
      <c r="L1170" s="298" t="n"/>
      <c r="M1170" s="254">
        <f>IF($B1170="","",--TEXT($B1170,"yyyymm"))</f>
        <v/>
      </c>
      <c r="N1170" s="0" t="n"/>
      <c r="O1170" s="0" t="n"/>
      <c r="P1170" s="0" t="n"/>
      <c r="Q1170" s="0" t="n"/>
      <c r="R1170" s="0" t="n"/>
      <c r="S1170" s="0" t="n"/>
      <c r="T1170" s="0" t="n"/>
      <c r="U1170" s="0" t="n"/>
      <c r="V1170" s="0" t="n"/>
      <c r="W1170" s="0" t="n"/>
      <c r="X1170" s="42" t="n"/>
      <c r="Y1170" s="42" t="n"/>
      <c r="Z1170" s="42" t="n"/>
    </row>
    <row r="1171" ht="23" customFormat="1" customHeight="1" s="204">
      <c r="A1171" s="255">
        <f>IF(B1171="","",COUNTA($B$5:B1171))</f>
        <v/>
      </c>
      <c r="B1171" s="294" t="n"/>
      <c r="C1171" s="247" t="n"/>
      <c r="D1171" s="248" t="n"/>
      <c r="E1171" s="295" t="n"/>
      <c r="F1171" s="296" t="n"/>
      <c r="G1171" s="296" t="n"/>
      <c r="H1171" s="297">
        <f>IFERROR(VLOOKUP($C1171,$C$5:$H$18,6,0)+SUMIF($C$19:$C1171,$C1171,$F$19:$F1171)-SUMIF($C$19:$C1171,$C1171,$G$19:$G1171),"")</f>
        <v/>
      </c>
      <c r="I1171" s="296" t="n"/>
      <c r="J1171" s="252" t="n"/>
      <c r="K1171" s="252" t="n"/>
      <c r="L1171" s="298" t="n"/>
      <c r="M1171" s="254">
        <f>IF($B1171="","",--TEXT($B1171,"yyyymm"))</f>
        <v/>
      </c>
      <c r="N1171" s="0" t="n"/>
      <c r="O1171" s="0" t="n"/>
      <c r="P1171" s="0" t="n"/>
      <c r="Q1171" s="0" t="n"/>
      <c r="R1171" s="0" t="n"/>
      <c r="S1171" s="0" t="n"/>
      <c r="T1171" s="0" t="n"/>
      <c r="U1171" s="0" t="n"/>
      <c r="V1171" s="0" t="n"/>
      <c r="W1171" s="0" t="n"/>
      <c r="X1171" s="42" t="n"/>
      <c r="Y1171" s="42" t="n"/>
      <c r="Z1171" s="42" t="n"/>
    </row>
    <row r="1172" ht="23" customFormat="1" customHeight="1" s="204">
      <c r="A1172" s="255">
        <f>IF(B1172="","",COUNTA($B$5:B1172))</f>
        <v/>
      </c>
      <c r="B1172" s="294" t="n"/>
      <c r="C1172" s="247" t="n"/>
      <c r="D1172" s="248" t="n"/>
      <c r="E1172" s="295" t="n"/>
      <c r="F1172" s="296" t="n"/>
      <c r="G1172" s="296" t="n"/>
      <c r="H1172" s="297">
        <f>IFERROR(VLOOKUP($C1172,$C$5:$H$18,6,0)+SUMIF($C$19:$C1172,$C1172,$F$19:$F1172)-SUMIF($C$19:$C1172,$C1172,$G$19:$G1172),"")</f>
        <v/>
      </c>
      <c r="I1172" s="296" t="n"/>
      <c r="J1172" s="252" t="n"/>
      <c r="K1172" s="252" t="n"/>
      <c r="L1172" s="298" t="n"/>
      <c r="M1172" s="254">
        <f>IF($B1172="","",--TEXT($B1172,"yyyymm"))</f>
        <v/>
      </c>
      <c r="N1172" s="0" t="n"/>
      <c r="O1172" s="0" t="n"/>
      <c r="P1172" s="0" t="n"/>
      <c r="Q1172" s="0" t="n"/>
      <c r="R1172" s="0" t="n"/>
      <c r="S1172" s="0" t="n"/>
      <c r="T1172" s="0" t="n"/>
      <c r="U1172" s="0" t="n"/>
      <c r="V1172" s="0" t="n"/>
      <c r="W1172" s="0" t="n"/>
      <c r="X1172" s="42" t="n"/>
      <c r="Y1172" s="42" t="n"/>
      <c r="Z1172" s="42" t="n"/>
    </row>
    <row r="1173" ht="23" customFormat="1" customHeight="1" s="204">
      <c r="A1173" s="255">
        <f>IF(B1173="","",COUNTA($B$5:B1173))</f>
        <v/>
      </c>
      <c r="B1173" s="294" t="n"/>
      <c r="C1173" s="247" t="n"/>
      <c r="D1173" s="248" t="n"/>
      <c r="E1173" s="295" t="n"/>
      <c r="F1173" s="296" t="n"/>
      <c r="G1173" s="296" t="n"/>
      <c r="H1173" s="297">
        <f>IFERROR(VLOOKUP($C1173,$C$5:$H$18,6,0)+SUMIF($C$19:$C1173,$C1173,$F$19:$F1173)-SUMIF($C$19:$C1173,$C1173,$G$19:$G1173),"")</f>
        <v/>
      </c>
      <c r="I1173" s="296" t="n"/>
      <c r="J1173" s="252" t="n"/>
      <c r="K1173" s="252" t="n"/>
      <c r="L1173" s="298" t="n"/>
      <c r="M1173" s="254">
        <f>IF($B1173="","",--TEXT($B1173,"yyyymm"))</f>
        <v/>
      </c>
      <c r="N1173" s="0" t="n"/>
      <c r="O1173" s="0" t="n"/>
      <c r="P1173" s="0" t="n"/>
      <c r="Q1173" s="0" t="n"/>
      <c r="R1173" s="0" t="n"/>
      <c r="S1173" s="0" t="n"/>
      <c r="T1173" s="0" t="n"/>
      <c r="U1173" s="0" t="n"/>
      <c r="V1173" s="0" t="n"/>
      <c r="W1173" s="0" t="n"/>
      <c r="X1173" s="42" t="n"/>
      <c r="Y1173" s="42" t="n"/>
      <c r="Z1173" s="42" t="n"/>
    </row>
    <row r="1174" ht="23" customFormat="1" customHeight="1" s="204">
      <c r="A1174" s="255">
        <f>IF(B1174="","",COUNTA($B$5:B1174))</f>
        <v/>
      </c>
      <c r="B1174" s="294" t="n"/>
      <c r="C1174" s="247" t="n"/>
      <c r="D1174" s="248" t="n"/>
      <c r="E1174" s="295" t="n"/>
      <c r="F1174" s="296" t="n"/>
      <c r="G1174" s="296" t="n"/>
      <c r="H1174" s="297">
        <f>IFERROR(VLOOKUP($C1174,$C$5:$H$18,6,0)+SUMIF($C$19:$C1174,$C1174,$F$19:$F1174)-SUMIF($C$19:$C1174,$C1174,$G$19:$G1174),"")</f>
        <v/>
      </c>
      <c r="I1174" s="296" t="n"/>
      <c r="J1174" s="252" t="n"/>
      <c r="K1174" s="252" t="n"/>
      <c r="L1174" s="298" t="n"/>
      <c r="M1174" s="254">
        <f>IF($B1174="","",--TEXT($B1174,"yyyymm"))</f>
        <v/>
      </c>
      <c r="N1174" s="0" t="n"/>
      <c r="O1174" s="0" t="n"/>
      <c r="P1174" s="0" t="n"/>
      <c r="Q1174" s="0" t="n"/>
      <c r="R1174" s="0" t="n"/>
      <c r="S1174" s="0" t="n"/>
      <c r="T1174" s="0" t="n"/>
      <c r="U1174" s="0" t="n"/>
      <c r="V1174" s="0" t="n"/>
      <c r="W1174" s="0" t="n"/>
      <c r="X1174" s="42" t="n"/>
      <c r="Y1174" s="42" t="n"/>
      <c r="Z1174" s="42" t="n"/>
    </row>
    <row r="1175" ht="23" customFormat="1" customHeight="1" s="204">
      <c r="A1175" s="255">
        <f>IF(B1175="","",COUNTA($B$5:B1175))</f>
        <v/>
      </c>
      <c r="B1175" s="294" t="n"/>
      <c r="C1175" s="247" t="n"/>
      <c r="D1175" s="248" t="n"/>
      <c r="E1175" s="295" t="n"/>
      <c r="F1175" s="296" t="n"/>
      <c r="G1175" s="296" t="n"/>
      <c r="H1175" s="297">
        <f>IFERROR(VLOOKUP($C1175,$C$5:$H$18,6,0)+SUMIF($C$19:$C1175,$C1175,$F$19:$F1175)-SUMIF($C$19:$C1175,$C1175,$G$19:$G1175),"")</f>
        <v/>
      </c>
      <c r="I1175" s="296" t="n"/>
      <c r="J1175" s="252" t="n"/>
      <c r="K1175" s="252" t="n"/>
      <c r="L1175" s="298" t="n"/>
      <c r="M1175" s="254">
        <f>IF($B1175="","",--TEXT($B1175,"yyyymm"))</f>
        <v/>
      </c>
      <c r="N1175" s="0" t="n"/>
      <c r="O1175" s="0" t="n"/>
      <c r="P1175" s="0" t="n"/>
      <c r="Q1175" s="0" t="n"/>
      <c r="R1175" s="0" t="n"/>
      <c r="S1175" s="0" t="n"/>
      <c r="T1175" s="0" t="n"/>
      <c r="U1175" s="0" t="n"/>
      <c r="V1175" s="0" t="n"/>
      <c r="W1175" s="0" t="n"/>
      <c r="X1175" s="42" t="n"/>
      <c r="Y1175" s="42" t="n"/>
      <c r="Z1175" s="42" t="n"/>
    </row>
    <row r="1176" ht="23" customFormat="1" customHeight="1" s="204">
      <c r="A1176" s="255">
        <f>IF(B1176="","",COUNTA($B$5:B1176))</f>
        <v/>
      </c>
      <c r="B1176" s="294" t="n"/>
      <c r="C1176" s="247" t="n"/>
      <c r="D1176" s="248" t="n"/>
      <c r="E1176" s="295" t="n"/>
      <c r="F1176" s="296" t="n"/>
      <c r="G1176" s="296" t="n"/>
      <c r="H1176" s="297">
        <f>IFERROR(VLOOKUP($C1176,$C$5:$H$18,6,0)+SUMIF($C$19:$C1176,$C1176,$F$19:$F1176)-SUMIF($C$19:$C1176,$C1176,$G$19:$G1176),"")</f>
        <v/>
      </c>
      <c r="I1176" s="296" t="n"/>
      <c r="J1176" s="252" t="n"/>
      <c r="K1176" s="252" t="n"/>
      <c r="L1176" s="298" t="n"/>
      <c r="M1176" s="254">
        <f>IF($B1176="","",--TEXT($B1176,"yyyymm"))</f>
        <v/>
      </c>
      <c r="N1176" s="0" t="n"/>
      <c r="O1176" s="0" t="n"/>
      <c r="P1176" s="0" t="n"/>
      <c r="Q1176" s="0" t="n"/>
      <c r="R1176" s="0" t="n"/>
      <c r="S1176" s="0" t="n"/>
      <c r="T1176" s="0" t="n"/>
      <c r="U1176" s="0" t="n"/>
      <c r="V1176" s="0" t="n"/>
      <c r="W1176" s="0" t="n"/>
      <c r="X1176" s="42" t="n"/>
      <c r="Y1176" s="42" t="n"/>
      <c r="Z1176" s="42" t="n"/>
    </row>
    <row r="1177" ht="23" customFormat="1" customHeight="1" s="204">
      <c r="A1177" s="255">
        <f>IF(B1177="","",COUNTA($B$5:B1177))</f>
        <v/>
      </c>
      <c r="B1177" s="294" t="n"/>
      <c r="C1177" s="247" t="n"/>
      <c r="D1177" s="248" t="n"/>
      <c r="E1177" s="295" t="n"/>
      <c r="F1177" s="296" t="n"/>
      <c r="G1177" s="296" t="n"/>
      <c r="H1177" s="297">
        <f>IFERROR(VLOOKUP($C1177,$C$5:$H$18,6,0)+SUMIF($C$19:$C1177,$C1177,$F$19:$F1177)-SUMIF($C$19:$C1177,$C1177,$G$19:$G1177),"")</f>
        <v/>
      </c>
      <c r="I1177" s="296" t="n"/>
      <c r="J1177" s="252" t="n"/>
      <c r="K1177" s="252" t="n"/>
      <c r="L1177" s="298" t="n"/>
      <c r="M1177" s="254">
        <f>IF($B1177="","",--TEXT($B1177,"yyyymm"))</f>
        <v/>
      </c>
      <c r="N1177" s="0" t="n"/>
      <c r="O1177" s="0" t="n"/>
      <c r="P1177" s="0" t="n"/>
      <c r="Q1177" s="0" t="n"/>
      <c r="R1177" s="0" t="n"/>
      <c r="S1177" s="0" t="n"/>
      <c r="T1177" s="0" t="n"/>
      <c r="U1177" s="0" t="n"/>
      <c r="V1177" s="0" t="n"/>
      <c r="W1177" s="0" t="n"/>
      <c r="X1177" s="42" t="n"/>
      <c r="Y1177" s="42" t="n"/>
      <c r="Z1177" s="42" t="n"/>
    </row>
    <row r="1178" ht="23" customFormat="1" customHeight="1" s="204">
      <c r="A1178" s="255">
        <f>IF(B1178="","",COUNTA($B$5:B1178))</f>
        <v/>
      </c>
      <c r="B1178" s="294" t="n"/>
      <c r="C1178" s="247" t="n"/>
      <c r="D1178" s="248" t="n"/>
      <c r="E1178" s="295" t="n"/>
      <c r="F1178" s="296" t="n"/>
      <c r="G1178" s="296" t="n"/>
      <c r="H1178" s="297">
        <f>IFERROR(VLOOKUP($C1178,$C$5:$H$18,6,0)+SUMIF($C$19:$C1178,$C1178,$F$19:$F1178)-SUMIF($C$19:$C1178,$C1178,$G$19:$G1178),"")</f>
        <v/>
      </c>
      <c r="I1178" s="296" t="n"/>
      <c r="J1178" s="252" t="n"/>
      <c r="K1178" s="252" t="n"/>
      <c r="L1178" s="298" t="n"/>
      <c r="M1178" s="254">
        <f>IF($B1178="","",--TEXT($B1178,"yyyymm"))</f>
        <v/>
      </c>
      <c r="N1178" s="0" t="n"/>
      <c r="O1178" s="0" t="n"/>
      <c r="P1178" s="0" t="n"/>
      <c r="Q1178" s="0" t="n"/>
      <c r="R1178" s="0" t="n"/>
      <c r="S1178" s="0" t="n"/>
      <c r="T1178" s="0" t="n"/>
      <c r="U1178" s="0" t="n"/>
      <c r="V1178" s="0" t="n"/>
      <c r="W1178" s="0" t="n"/>
      <c r="X1178" s="42" t="n"/>
      <c r="Y1178" s="42" t="n"/>
      <c r="Z1178" s="42" t="n"/>
    </row>
    <row r="1179" ht="23" customFormat="1" customHeight="1" s="204">
      <c r="A1179" s="255">
        <f>IF(B1179="","",COUNTA($B$5:B1179))</f>
        <v/>
      </c>
      <c r="B1179" s="294" t="n"/>
      <c r="C1179" s="247" t="n"/>
      <c r="D1179" s="248" t="n"/>
      <c r="E1179" s="295" t="n"/>
      <c r="F1179" s="296" t="n"/>
      <c r="G1179" s="296" t="n"/>
      <c r="H1179" s="297">
        <f>IFERROR(VLOOKUP($C1179,$C$5:$H$18,6,0)+SUMIF($C$19:$C1179,$C1179,$F$19:$F1179)-SUMIF($C$19:$C1179,$C1179,$G$19:$G1179),"")</f>
        <v/>
      </c>
      <c r="I1179" s="296" t="n"/>
      <c r="J1179" s="252" t="n"/>
      <c r="K1179" s="252" t="n"/>
      <c r="L1179" s="298" t="n"/>
      <c r="M1179" s="254">
        <f>IF($B1179="","",--TEXT($B1179,"yyyymm"))</f>
        <v/>
      </c>
      <c r="N1179" s="0" t="n"/>
      <c r="O1179" s="0" t="n"/>
      <c r="P1179" s="0" t="n"/>
      <c r="Q1179" s="0" t="n"/>
      <c r="R1179" s="0" t="n"/>
      <c r="S1179" s="0" t="n"/>
      <c r="T1179" s="0" t="n"/>
      <c r="U1179" s="0" t="n"/>
      <c r="V1179" s="0" t="n"/>
      <c r="W1179" s="0" t="n"/>
      <c r="X1179" s="42" t="n"/>
      <c r="Y1179" s="42" t="n"/>
      <c r="Z1179" s="42" t="n"/>
    </row>
    <row r="1180" ht="23" customFormat="1" customHeight="1" s="204">
      <c r="A1180" s="255">
        <f>IF(B1180="","",COUNTA($B$5:B1180))</f>
        <v/>
      </c>
      <c r="B1180" s="294" t="n"/>
      <c r="C1180" s="247" t="n"/>
      <c r="D1180" s="248" t="n"/>
      <c r="E1180" s="295" t="n"/>
      <c r="F1180" s="296" t="n"/>
      <c r="G1180" s="296" t="n"/>
      <c r="H1180" s="297">
        <f>IFERROR(VLOOKUP($C1180,$C$5:$H$18,6,0)+SUMIF($C$19:$C1180,$C1180,$F$19:$F1180)-SUMIF($C$19:$C1180,$C1180,$G$19:$G1180),"")</f>
        <v/>
      </c>
      <c r="I1180" s="296" t="n"/>
      <c r="J1180" s="252" t="n"/>
      <c r="K1180" s="252" t="n"/>
      <c r="L1180" s="298" t="n"/>
      <c r="M1180" s="254">
        <f>IF($B1180="","",--TEXT($B1180,"yyyymm"))</f>
        <v/>
      </c>
      <c r="N1180" s="0" t="n"/>
      <c r="O1180" s="0" t="n"/>
      <c r="P1180" s="0" t="n"/>
      <c r="Q1180" s="0" t="n"/>
      <c r="R1180" s="0" t="n"/>
      <c r="S1180" s="0" t="n"/>
      <c r="T1180" s="0" t="n"/>
      <c r="U1180" s="0" t="n"/>
      <c r="V1180" s="0" t="n"/>
      <c r="W1180" s="0" t="n"/>
      <c r="X1180" s="42" t="n"/>
      <c r="Y1180" s="42" t="n"/>
      <c r="Z1180" s="42" t="n"/>
    </row>
    <row r="1181" ht="23" customFormat="1" customHeight="1" s="204">
      <c r="A1181" s="255">
        <f>IF(B1181="","",COUNTA($B$5:B1181))</f>
        <v/>
      </c>
      <c r="B1181" s="294" t="n"/>
      <c r="C1181" s="247" t="n"/>
      <c r="D1181" s="248" t="n"/>
      <c r="E1181" s="295" t="n"/>
      <c r="F1181" s="296" t="n"/>
      <c r="G1181" s="296" t="n"/>
      <c r="H1181" s="297">
        <f>IFERROR(VLOOKUP($C1181,$C$5:$H$18,6,0)+SUMIF($C$19:$C1181,$C1181,$F$19:$F1181)-SUMIF($C$19:$C1181,$C1181,$G$19:$G1181),"")</f>
        <v/>
      </c>
      <c r="I1181" s="296" t="n"/>
      <c r="J1181" s="252" t="n"/>
      <c r="K1181" s="252" t="n"/>
      <c r="L1181" s="298" t="n"/>
      <c r="M1181" s="254">
        <f>IF($B1181="","",--TEXT($B1181,"yyyymm"))</f>
        <v/>
      </c>
      <c r="N1181" s="0" t="n"/>
      <c r="O1181" s="0" t="n"/>
      <c r="P1181" s="0" t="n"/>
      <c r="Q1181" s="0" t="n"/>
      <c r="R1181" s="0" t="n"/>
      <c r="S1181" s="0" t="n"/>
      <c r="T1181" s="0" t="n"/>
      <c r="U1181" s="0" t="n"/>
      <c r="V1181" s="0" t="n"/>
      <c r="W1181" s="0" t="n"/>
      <c r="X1181" s="42" t="n"/>
      <c r="Y1181" s="42" t="n"/>
      <c r="Z1181" s="42" t="n"/>
    </row>
    <row r="1182" ht="23" customFormat="1" customHeight="1" s="204">
      <c r="A1182" s="255">
        <f>IF(B1182="","",COUNTA($B$5:B1182))</f>
        <v/>
      </c>
      <c r="B1182" s="294" t="n"/>
      <c r="C1182" s="247" t="n"/>
      <c r="D1182" s="248" t="n"/>
      <c r="E1182" s="295" t="n"/>
      <c r="F1182" s="296" t="n"/>
      <c r="G1182" s="296" t="n"/>
      <c r="H1182" s="297">
        <f>IFERROR(VLOOKUP($C1182,$C$5:$H$18,6,0)+SUMIF($C$19:$C1182,$C1182,$F$19:$F1182)-SUMIF($C$19:$C1182,$C1182,$G$19:$G1182),"")</f>
        <v/>
      </c>
      <c r="I1182" s="296" t="n"/>
      <c r="J1182" s="252" t="n"/>
      <c r="K1182" s="252" t="n"/>
      <c r="L1182" s="298" t="n"/>
      <c r="M1182" s="254">
        <f>IF($B1182="","",--TEXT($B1182,"yyyymm"))</f>
        <v/>
      </c>
      <c r="N1182" s="0" t="n"/>
      <c r="O1182" s="0" t="n"/>
      <c r="P1182" s="0" t="n"/>
      <c r="Q1182" s="0" t="n"/>
      <c r="R1182" s="0" t="n"/>
      <c r="S1182" s="0" t="n"/>
      <c r="T1182" s="0" t="n"/>
      <c r="U1182" s="0" t="n"/>
      <c r="V1182" s="0" t="n"/>
      <c r="W1182" s="0" t="n"/>
      <c r="X1182" s="42" t="n"/>
      <c r="Y1182" s="42" t="n"/>
      <c r="Z1182" s="42" t="n"/>
    </row>
    <row r="1183" ht="23" customFormat="1" customHeight="1" s="204">
      <c r="A1183" s="255">
        <f>IF(B1183="","",COUNTA($B$5:B1183))</f>
        <v/>
      </c>
      <c r="B1183" s="294" t="n"/>
      <c r="C1183" s="247" t="n"/>
      <c r="D1183" s="248" t="n"/>
      <c r="E1183" s="295" t="n"/>
      <c r="F1183" s="296" t="n"/>
      <c r="G1183" s="296" t="n"/>
      <c r="H1183" s="297">
        <f>IFERROR(VLOOKUP($C1183,$C$5:$H$18,6,0)+SUMIF($C$19:$C1183,$C1183,$F$19:$F1183)-SUMIF($C$19:$C1183,$C1183,$G$19:$G1183),"")</f>
        <v/>
      </c>
      <c r="I1183" s="296" t="n"/>
      <c r="J1183" s="252" t="n"/>
      <c r="K1183" s="252" t="n"/>
      <c r="L1183" s="298" t="n"/>
      <c r="M1183" s="254">
        <f>IF($B1183="","",--TEXT($B1183,"yyyymm"))</f>
        <v/>
      </c>
      <c r="N1183" s="0" t="n"/>
      <c r="O1183" s="0" t="n"/>
      <c r="P1183" s="0" t="n"/>
      <c r="Q1183" s="0" t="n"/>
      <c r="R1183" s="0" t="n"/>
      <c r="S1183" s="0" t="n"/>
      <c r="T1183" s="0" t="n"/>
      <c r="U1183" s="0" t="n"/>
      <c r="V1183" s="0" t="n"/>
      <c r="W1183" s="0" t="n"/>
      <c r="X1183" s="42" t="n"/>
      <c r="Y1183" s="42" t="n"/>
      <c r="Z1183" s="42" t="n"/>
    </row>
    <row r="1184" ht="23" customFormat="1" customHeight="1" s="204">
      <c r="A1184" s="255">
        <f>IF(B1184="","",COUNTA($B$5:B1184))</f>
        <v/>
      </c>
      <c r="B1184" s="294" t="n"/>
      <c r="C1184" s="247" t="n"/>
      <c r="D1184" s="248" t="n"/>
      <c r="E1184" s="295" t="n"/>
      <c r="F1184" s="296" t="n"/>
      <c r="G1184" s="296" t="n"/>
      <c r="H1184" s="297">
        <f>IFERROR(VLOOKUP($C1184,$C$5:$H$18,6,0)+SUMIF($C$19:$C1184,$C1184,$F$19:$F1184)-SUMIF($C$19:$C1184,$C1184,$G$19:$G1184),"")</f>
        <v/>
      </c>
      <c r="I1184" s="296" t="n"/>
      <c r="J1184" s="252" t="n"/>
      <c r="K1184" s="252" t="n"/>
      <c r="L1184" s="298" t="n"/>
      <c r="M1184" s="254">
        <f>IF($B1184="","",--TEXT($B1184,"yyyymm"))</f>
        <v/>
      </c>
      <c r="N1184" s="0" t="n"/>
      <c r="O1184" s="0" t="n"/>
      <c r="P1184" s="0" t="n"/>
      <c r="Q1184" s="0" t="n"/>
      <c r="R1184" s="0" t="n"/>
      <c r="S1184" s="0" t="n"/>
      <c r="T1184" s="0" t="n"/>
      <c r="U1184" s="0" t="n"/>
      <c r="V1184" s="0" t="n"/>
      <c r="W1184" s="0" t="n"/>
      <c r="X1184" s="42" t="n"/>
      <c r="Y1184" s="42" t="n"/>
      <c r="Z1184" s="42" t="n"/>
    </row>
    <row r="1185" ht="23" customFormat="1" customHeight="1" s="204">
      <c r="A1185" s="255">
        <f>IF(B1185="","",COUNTA($B$5:B1185))</f>
        <v/>
      </c>
      <c r="B1185" s="294" t="n"/>
      <c r="C1185" s="247" t="n"/>
      <c r="D1185" s="248" t="n"/>
      <c r="E1185" s="295" t="n"/>
      <c r="F1185" s="296" t="n"/>
      <c r="G1185" s="296" t="n"/>
      <c r="H1185" s="297">
        <f>IFERROR(VLOOKUP($C1185,$C$5:$H$18,6,0)+SUMIF($C$19:$C1185,$C1185,$F$19:$F1185)-SUMIF($C$19:$C1185,$C1185,$G$19:$G1185),"")</f>
        <v/>
      </c>
      <c r="I1185" s="296" t="n"/>
      <c r="J1185" s="252" t="n"/>
      <c r="K1185" s="252" t="n"/>
      <c r="L1185" s="298" t="n"/>
      <c r="M1185" s="254">
        <f>IF($B1185="","",--TEXT($B1185,"yyyymm"))</f>
        <v/>
      </c>
      <c r="N1185" s="0" t="n"/>
      <c r="O1185" s="0" t="n"/>
      <c r="P1185" s="0" t="n"/>
      <c r="Q1185" s="0" t="n"/>
      <c r="R1185" s="0" t="n"/>
      <c r="S1185" s="0" t="n"/>
      <c r="T1185" s="0" t="n"/>
      <c r="U1185" s="0" t="n"/>
      <c r="V1185" s="0" t="n"/>
      <c r="W1185" s="0" t="n"/>
      <c r="X1185" s="42" t="n"/>
      <c r="Y1185" s="42" t="n"/>
      <c r="Z1185" s="42" t="n"/>
    </row>
    <row r="1186" ht="23" customFormat="1" customHeight="1" s="204">
      <c r="A1186" s="255">
        <f>IF(B1186="","",COUNTA($B$5:B1186))</f>
        <v/>
      </c>
      <c r="B1186" s="294" t="n"/>
      <c r="C1186" s="247" t="n"/>
      <c r="D1186" s="248" t="n"/>
      <c r="E1186" s="295" t="n"/>
      <c r="F1186" s="296" t="n"/>
      <c r="G1186" s="296" t="n"/>
      <c r="H1186" s="297">
        <f>IFERROR(VLOOKUP($C1186,$C$5:$H$18,6,0)+SUMIF($C$19:$C1186,$C1186,$F$19:$F1186)-SUMIF($C$19:$C1186,$C1186,$G$19:$G1186),"")</f>
        <v/>
      </c>
      <c r="I1186" s="296" t="n"/>
      <c r="J1186" s="252" t="n"/>
      <c r="K1186" s="252" t="n"/>
      <c r="L1186" s="298" t="n"/>
      <c r="M1186" s="254">
        <f>IF($B1186="","",--TEXT($B1186,"yyyymm"))</f>
        <v/>
      </c>
      <c r="N1186" s="0" t="n"/>
      <c r="O1186" s="0" t="n"/>
      <c r="P1186" s="0" t="n"/>
      <c r="Q1186" s="0" t="n"/>
      <c r="R1186" s="0" t="n"/>
      <c r="S1186" s="0" t="n"/>
      <c r="T1186" s="0" t="n"/>
      <c r="U1186" s="0" t="n"/>
      <c r="V1186" s="0" t="n"/>
      <c r="W1186" s="0" t="n"/>
      <c r="X1186" s="42" t="n"/>
      <c r="Y1186" s="42" t="n"/>
      <c r="Z1186" s="42" t="n"/>
    </row>
    <row r="1187" ht="23" customFormat="1" customHeight="1" s="204">
      <c r="A1187" s="255">
        <f>IF(B1187="","",COUNTA($B$5:B1187))</f>
        <v/>
      </c>
      <c r="B1187" s="294" t="n"/>
      <c r="C1187" s="247" t="n"/>
      <c r="D1187" s="248" t="n"/>
      <c r="E1187" s="295" t="n"/>
      <c r="F1187" s="296" t="n"/>
      <c r="G1187" s="296" t="n"/>
      <c r="H1187" s="297">
        <f>IFERROR(VLOOKUP($C1187,$C$5:$H$18,6,0)+SUMIF($C$19:$C1187,$C1187,$F$19:$F1187)-SUMIF($C$19:$C1187,$C1187,$G$19:$G1187),"")</f>
        <v/>
      </c>
      <c r="I1187" s="296" t="n"/>
      <c r="J1187" s="252" t="n"/>
      <c r="K1187" s="252" t="n"/>
      <c r="L1187" s="298" t="n"/>
      <c r="M1187" s="254">
        <f>IF($B1187="","",--TEXT($B1187,"yyyymm"))</f>
        <v/>
      </c>
      <c r="N1187" s="0" t="n"/>
      <c r="O1187" s="0" t="n"/>
      <c r="P1187" s="0" t="n"/>
      <c r="Q1187" s="0" t="n"/>
      <c r="R1187" s="0" t="n"/>
      <c r="S1187" s="0" t="n"/>
      <c r="T1187" s="0" t="n"/>
      <c r="U1187" s="0" t="n"/>
      <c r="V1187" s="0" t="n"/>
      <c r="W1187" s="0" t="n"/>
      <c r="X1187" s="42" t="n"/>
      <c r="Y1187" s="42" t="n"/>
      <c r="Z1187" s="42" t="n"/>
    </row>
    <row r="1188" ht="23" customFormat="1" customHeight="1" s="204">
      <c r="A1188" s="255">
        <f>IF(B1188="","",COUNTA($B$5:B1188))</f>
        <v/>
      </c>
      <c r="B1188" s="294" t="n"/>
      <c r="C1188" s="247" t="n"/>
      <c r="D1188" s="248" t="n"/>
      <c r="E1188" s="295" t="n"/>
      <c r="F1188" s="296" t="n"/>
      <c r="G1188" s="296" t="n"/>
      <c r="H1188" s="297">
        <f>IFERROR(VLOOKUP($C1188,$C$5:$H$18,6,0)+SUMIF($C$19:$C1188,$C1188,$F$19:$F1188)-SUMIF($C$19:$C1188,$C1188,$G$19:$G1188),"")</f>
        <v/>
      </c>
      <c r="I1188" s="296" t="n"/>
      <c r="J1188" s="252" t="n"/>
      <c r="K1188" s="252" t="n"/>
      <c r="L1188" s="298" t="n"/>
      <c r="M1188" s="254">
        <f>IF($B1188="","",--TEXT($B1188,"yyyymm"))</f>
        <v/>
      </c>
      <c r="N1188" s="0" t="n"/>
      <c r="O1188" s="0" t="n"/>
      <c r="P1188" s="0" t="n"/>
      <c r="Q1188" s="0" t="n"/>
      <c r="R1188" s="0" t="n"/>
      <c r="S1188" s="0" t="n"/>
      <c r="T1188" s="0" t="n"/>
      <c r="U1188" s="0" t="n"/>
      <c r="V1188" s="0" t="n"/>
      <c r="W1188" s="0" t="n"/>
      <c r="X1188" s="42" t="n"/>
      <c r="Y1188" s="42" t="n"/>
      <c r="Z1188" s="42" t="n"/>
    </row>
    <row r="1189" ht="23" customFormat="1" customHeight="1" s="204">
      <c r="A1189" s="255">
        <f>IF(B1189="","",COUNTA($B$5:B1189))</f>
        <v/>
      </c>
      <c r="B1189" s="294" t="n"/>
      <c r="C1189" s="247" t="n"/>
      <c r="D1189" s="248" t="n"/>
      <c r="E1189" s="295" t="n"/>
      <c r="F1189" s="296" t="n"/>
      <c r="G1189" s="296" t="n"/>
      <c r="H1189" s="297">
        <f>IFERROR(VLOOKUP($C1189,$C$5:$H$18,6,0)+SUMIF($C$19:$C1189,$C1189,$F$19:$F1189)-SUMIF($C$19:$C1189,$C1189,$G$19:$G1189),"")</f>
        <v/>
      </c>
      <c r="I1189" s="296" t="n"/>
      <c r="J1189" s="252" t="n"/>
      <c r="K1189" s="252" t="n"/>
      <c r="L1189" s="298" t="n"/>
      <c r="M1189" s="254">
        <f>IF($B1189="","",--TEXT($B1189,"yyyymm"))</f>
        <v/>
      </c>
      <c r="N1189" s="0" t="n"/>
      <c r="O1189" s="0" t="n"/>
      <c r="P1189" s="0" t="n"/>
      <c r="Q1189" s="0" t="n"/>
      <c r="R1189" s="0" t="n"/>
      <c r="S1189" s="0" t="n"/>
      <c r="T1189" s="0" t="n"/>
      <c r="U1189" s="0" t="n"/>
      <c r="V1189" s="0" t="n"/>
      <c r="W1189" s="0" t="n"/>
      <c r="X1189" s="42" t="n"/>
      <c r="Y1189" s="42" t="n"/>
      <c r="Z1189" s="42" t="n"/>
    </row>
    <row r="1190" ht="23" customFormat="1" customHeight="1" s="204">
      <c r="A1190" s="255">
        <f>IF(B1190="","",COUNTA($B$5:B1190))</f>
        <v/>
      </c>
      <c r="B1190" s="294" t="n"/>
      <c r="C1190" s="247" t="n"/>
      <c r="D1190" s="248" t="n"/>
      <c r="E1190" s="295" t="n"/>
      <c r="F1190" s="296" t="n"/>
      <c r="G1190" s="296" t="n"/>
      <c r="H1190" s="297">
        <f>IFERROR(VLOOKUP($C1190,$C$5:$H$18,6,0)+SUMIF($C$19:$C1190,$C1190,$F$19:$F1190)-SUMIF($C$19:$C1190,$C1190,$G$19:$G1190),"")</f>
        <v/>
      </c>
      <c r="I1190" s="296" t="n"/>
      <c r="J1190" s="252" t="n"/>
      <c r="K1190" s="252" t="n"/>
      <c r="L1190" s="298" t="n"/>
      <c r="M1190" s="254">
        <f>IF($B1190="","",--TEXT($B1190,"yyyymm"))</f>
        <v/>
      </c>
      <c r="N1190" s="0" t="n"/>
      <c r="O1190" s="0" t="n"/>
      <c r="P1190" s="0" t="n"/>
      <c r="Q1190" s="0" t="n"/>
      <c r="R1190" s="0" t="n"/>
      <c r="S1190" s="0" t="n"/>
      <c r="T1190" s="0" t="n"/>
      <c r="U1190" s="0" t="n"/>
      <c r="V1190" s="0" t="n"/>
      <c r="W1190" s="0" t="n"/>
      <c r="X1190" s="42" t="n"/>
      <c r="Y1190" s="42" t="n"/>
      <c r="Z1190" s="42" t="n"/>
    </row>
    <row r="1191" ht="23" customFormat="1" customHeight="1" s="204">
      <c r="A1191" s="255">
        <f>IF(B1191="","",COUNTA($B$5:B1191))</f>
        <v/>
      </c>
      <c r="B1191" s="294" t="n"/>
      <c r="C1191" s="247" t="n"/>
      <c r="D1191" s="248" t="n"/>
      <c r="E1191" s="295" t="n"/>
      <c r="F1191" s="296" t="n"/>
      <c r="G1191" s="296" t="n"/>
      <c r="H1191" s="297">
        <f>IFERROR(VLOOKUP($C1191,$C$5:$H$18,6,0)+SUMIF($C$19:$C1191,$C1191,$F$19:$F1191)-SUMIF($C$19:$C1191,$C1191,$G$19:$G1191),"")</f>
        <v/>
      </c>
      <c r="I1191" s="296" t="n"/>
      <c r="J1191" s="252" t="n"/>
      <c r="K1191" s="252" t="n"/>
      <c r="L1191" s="298" t="n"/>
      <c r="M1191" s="254">
        <f>IF($B1191="","",--TEXT($B1191,"yyyymm"))</f>
        <v/>
      </c>
      <c r="N1191" s="0" t="n"/>
      <c r="O1191" s="0" t="n"/>
      <c r="P1191" s="0" t="n"/>
      <c r="Q1191" s="0" t="n"/>
      <c r="R1191" s="0" t="n"/>
      <c r="S1191" s="0" t="n"/>
      <c r="T1191" s="0" t="n"/>
      <c r="U1191" s="0" t="n"/>
      <c r="V1191" s="0" t="n"/>
      <c r="W1191" s="0" t="n"/>
      <c r="X1191" s="42" t="n"/>
      <c r="Y1191" s="42" t="n"/>
      <c r="Z1191" s="42" t="n"/>
    </row>
    <row r="1192" ht="23" customFormat="1" customHeight="1" s="204">
      <c r="A1192" s="255">
        <f>IF(B1192="","",COUNTA($B$5:B1192))</f>
        <v/>
      </c>
      <c r="B1192" s="294" t="n"/>
      <c r="C1192" s="247" t="n"/>
      <c r="D1192" s="248" t="n"/>
      <c r="E1192" s="295" t="n"/>
      <c r="F1192" s="296" t="n"/>
      <c r="G1192" s="296" t="n"/>
      <c r="H1192" s="297">
        <f>IFERROR(VLOOKUP($C1192,$C$5:$H$18,6,0)+SUMIF($C$19:$C1192,$C1192,$F$19:$F1192)-SUMIF($C$19:$C1192,$C1192,$G$19:$G1192),"")</f>
        <v/>
      </c>
      <c r="I1192" s="296" t="n"/>
      <c r="J1192" s="252" t="n"/>
      <c r="K1192" s="252" t="n"/>
      <c r="L1192" s="298" t="n"/>
      <c r="M1192" s="254">
        <f>IF($B1192="","",--TEXT($B1192,"yyyymm"))</f>
        <v/>
      </c>
      <c r="N1192" s="0" t="n"/>
      <c r="O1192" s="0" t="n"/>
      <c r="P1192" s="0" t="n"/>
      <c r="Q1192" s="0" t="n"/>
      <c r="R1192" s="0" t="n"/>
      <c r="S1192" s="0" t="n"/>
      <c r="T1192" s="0" t="n"/>
      <c r="U1192" s="0" t="n"/>
      <c r="V1192" s="0" t="n"/>
      <c r="W1192" s="0" t="n"/>
      <c r="X1192" s="42" t="n"/>
      <c r="Y1192" s="42" t="n"/>
      <c r="Z1192" s="42" t="n"/>
    </row>
    <row r="1193" ht="23" customFormat="1" customHeight="1" s="204">
      <c r="A1193" s="255">
        <f>IF(B1193="","",COUNTA($B$5:B1193))</f>
        <v/>
      </c>
      <c r="B1193" s="294" t="n"/>
      <c r="C1193" s="247" t="n"/>
      <c r="D1193" s="248" t="n"/>
      <c r="E1193" s="295" t="n"/>
      <c r="F1193" s="296" t="n"/>
      <c r="G1193" s="296" t="n"/>
      <c r="H1193" s="297">
        <f>IFERROR(VLOOKUP($C1193,$C$5:$H$18,6,0)+SUMIF($C$19:$C1193,$C1193,$F$19:$F1193)-SUMIF($C$19:$C1193,$C1193,$G$19:$G1193),"")</f>
        <v/>
      </c>
      <c r="I1193" s="296" t="n"/>
      <c r="J1193" s="252" t="n"/>
      <c r="K1193" s="252" t="n"/>
      <c r="L1193" s="298" t="n"/>
      <c r="M1193" s="254">
        <f>IF($B1193="","",--TEXT($B1193,"yyyymm"))</f>
        <v/>
      </c>
      <c r="N1193" s="0" t="n"/>
      <c r="O1193" s="0" t="n"/>
      <c r="P1193" s="0" t="n"/>
      <c r="Q1193" s="0" t="n"/>
      <c r="R1193" s="0" t="n"/>
      <c r="S1193" s="0" t="n"/>
      <c r="T1193" s="0" t="n"/>
      <c r="U1193" s="0" t="n"/>
      <c r="V1193" s="0" t="n"/>
      <c r="W1193" s="0" t="n"/>
      <c r="X1193" s="42" t="n"/>
      <c r="Y1193" s="42" t="n"/>
      <c r="Z1193" s="42" t="n"/>
    </row>
    <row r="1194" ht="23" customFormat="1" customHeight="1" s="204">
      <c r="A1194" s="255">
        <f>IF(B1194="","",COUNTA($B$5:B1194))</f>
        <v/>
      </c>
      <c r="B1194" s="294" t="n"/>
      <c r="C1194" s="247" t="n"/>
      <c r="D1194" s="248" t="n"/>
      <c r="E1194" s="295" t="n"/>
      <c r="F1194" s="296" t="n"/>
      <c r="G1194" s="296" t="n"/>
      <c r="H1194" s="297">
        <f>IFERROR(VLOOKUP($C1194,$C$5:$H$18,6,0)+SUMIF($C$19:$C1194,$C1194,$F$19:$F1194)-SUMIF($C$19:$C1194,$C1194,$G$19:$G1194),"")</f>
        <v/>
      </c>
      <c r="I1194" s="296" t="n"/>
      <c r="J1194" s="252" t="n"/>
      <c r="K1194" s="252" t="n"/>
      <c r="L1194" s="298" t="n"/>
      <c r="M1194" s="254">
        <f>IF($B1194="","",--TEXT($B1194,"yyyymm"))</f>
        <v/>
      </c>
      <c r="N1194" s="0" t="n"/>
      <c r="O1194" s="0" t="n"/>
      <c r="P1194" s="0" t="n"/>
      <c r="Q1194" s="0" t="n"/>
      <c r="R1194" s="0" t="n"/>
      <c r="S1194" s="0" t="n"/>
      <c r="T1194" s="0" t="n"/>
      <c r="U1194" s="0" t="n"/>
      <c r="V1194" s="0" t="n"/>
      <c r="W1194" s="0" t="n"/>
      <c r="X1194" s="42" t="n"/>
      <c r="Y1194" s="42" t="n"/>
      <c r="Z1194" s="42" t="n"/>
    </row>
    <row r="1195" ht="23" customFormat="1" customHeight="1" s="204">
      <c r="A1195" s="255">
        <f>IF(B1195="","",COUNTA($B$5:B1195))</f>
        <v/>
      </c>
      <c r="B1195" s="294" t="n"/>
      <c r="C1195" s="247" t="n"/>
      <c r="D1195" s="248" t="n"/>
      <c r="E1195" s="295" t="n"/>
      <c r="F1195" s="296" t="n"/>
      <c r="G1195" s="296" t="n"/>
      <c r="H1195" s="297">
        <f>IFERROR(VLOOKUP($C1195,$C$5:$H$18,6,0)+SUMIF($C$19:$C1195,$C1195,$F$19:$F1195)-SUMIF($C$19:$C1195,$C1195,$G$19:$G1195),"")</f>
        <v/>
      </c>
      <c r="I1195" s="296" t="n"/>
      <c r="J1195" s="252" t="n"/>
      <c r="K1195" s="252" t="n"/>
      <c r="L1195" s="298" t="n"/>
      <c r="M1195" s="254">
        <f>IF($B1195="","",--TEXT($B1195,"yyyymm"))</f>
        <v/>
      </c>
      <c r="N1195" s="0" t="n"/>
      <c r="O1195" s="0" t="n"/>
      <c r="P1195" s="0" t="n"/>
      <c r="Q1195" s="0" t="n"/>
      <c r="R1195" s="0" t="n"/>
      <c r="S1195" s="0" t="n"/>
      <c r="T1195" s="0" t="n"/>
      <c r="U1195" s="0" t="n"/>
      <c r="V1195" s="0" t="n"/>
      <c r="W1195" s="0" t="n"/>
      <c r="X1195" s="42" t="n"/>
      <c r="Y1195" s="42" t="n"/>
      <c r="Z1195" s="42" t="n"/>
    </row>
    <row r="1196" ht="23" customFormat="1" customHeight="1" s="204">
      <c r="A1196" s="255">
        <f>IF(B1196="","",COUNTA($B$5:B1196))</f>
        <v/>
      </c>
      <c r="B1196" s="294" t="n"/>
      <c r="C1196" s="247" t="n"/>
      <c r="D1196" s="248" t="n"/>
      <c r="E1196" s="295" t="n"/>
      <c r="F1196" s="296" t="n"/>
      <c r="G1196" s="296" t="n"/>
      <c r="H1196" s="297">
        <f>IFERROR(VLOOKUP($C1196,$C$5:$H$18,6,0)+SUMIF($C$19:$C1196,$C1196,$F$19:$F1196)-SUMIF($C$19:$C1196,$C1196,$G$19:$G1196),"")</f>
        <v/>
      </c>
      <c r="I1196" s="296" t="n"/>
      <c r="J1196" s="252" t="n"/>
      <c r="K1196" s="252" t="n"/>
      <c r="L1196" s="298" t="n"/>
      <c r="M1196" s="254">
        <f>IF($B1196="","",--TEXT($B1196,"yyyymm"))</f>
        <v/>
      </c>
      <c r="N1196" s="0" t="n"/>
      <c r="O1196" s="0" t="n"/>
      <c r="P1196" s="0" t="n"/>
      <c r="Q1196" s="0" t="n"/>
      <c r="R1196" s="0" t="n"/>
      <c r="S1196" s="0" t="n"/>
      <c r="T1196" s="0" t="n"/>
      <c r="U1196" s="0" t="n"/>
      <c r="V1196" s="0" t="n"/>
      <c r="W1196" s="0" t="n"/>
      <c r="X1196" s="42" t="n"/>
      <c r="Y1196" s="42" t="n"/>
      <c r="Z1196" s="42" t="n"/>
    </row>
    <row r="1197" ht="23" customFormat="1" customHeight="1" s="204">
      <c r="A1197" s="255">
        <f>IF(B1197="","",COUNTA($B$5:B1197))</f>
        <v/>
      </c>
      <c r="B1197" s="294" t="n"/>
      <c r="C1197" s="247" t="n"/>
      <c r="D1197" s="248" t="n"/>
      <c r="E1197" s="295" t="n"/>
      <c r="F1197" s="296" t="n"/>
      <c r="G1197" s="296" t="n"/>
      <c r="H1197" s="297">
        <f>IFERROR(VLOOKUP($C1197,$C$5:$H$18,6,0)+SUMIF($C$19:$C1197,$C1197,$F$19:$F1197)-SUMIF($C$19:$C1197,$C1197,$G$19:$G1197),"")</f>
        <v/>
      </c>
      <c r="I1197" s="296" t="n"/>
      <c r="J1197" s="252" t="n"/>
      <c r="K1197" s="252" t="n"/>
      <c r="L1197" s="298" t="n"/>
      <c r="M1197" s="254">
        <f>IF($B1197="","",--TEXT($B1197,"yyyymm"))</f>
        <v/>
      </c>
      <c r="N1197" s="0" t="n"/>
      <c r="O1197" s="0" t="n"/>
      <c r="P1197" s="0" t="n"/>
      <c r="Q1197" s="0" t="n"/>
      <c r="R1197" s="0" t="n"/>
      <c r="S1197" s="0" t="n"/>
      <c r="T1197" s="0" t="n"/>
      <c r="U1197" s="0" t="n"/>
      <c r="V1197" s="0" t="n"/>
      <c r="W1197" s="0" t="n"/>
      <c r="X1197" s="42" t="n"/>
      <c r="Y1197" s="42" t="n"/>
      <c r="Z1197" s="42" t="n"/>
    </row>
    <row r="1198" ht="23" customFormat="1" customHeight="1" s="204">
      <c r="A1198" s="255">
        <f>IF(B1198="","",COUNTA($B$5:B1198))</f>
        <v/>
      </c>
      <c r="B1198" s="294" t="n"/>
      <c r="C1198" s="247" t="n"/>
      <c r="D1198" s="248" t="n"/>
      <c r="E1198" s="295" t="n"/>
      <c r="F1198" s="296" t="n"/>
      <c r="G1198" s="296" t="n"/>
      <c r="H1198" s="297">
        <f>IFERROR(VLOOKUP($C1198,$C$5:$H$18,6,0)+SUMIF($C$19:$C1198,$C1198,$F$19:$F1198)-SUMIF($C$19:$C1198,$C1198,$G$19:$G1198),"")</f>
        <v/>
      </c>
      <c r="I1198" s="296" t="n"/>
      <c r="J1198" s="252" t="n"/>
      <c r="K1198" s="252" t="n"/>
      <c r="L1198" s="298" t="n"/>
      <c r="M1198" s="254">
        <f>IF($B1198="","",--TEXT($B1198,"yyyymm"))</f>
        <v/>
      </c>
      <c r="N1198" s="0" t="n"/>
      <c r="O1198" s="0" t="n"/>
      <c r="P1198" s="0" t="n"/>
      <c r="Q1198" s="0" t="n"/>
      <c r="R1198" s="0" t="n"/>
      <c r="S1198" s="0" t="n"/>
      <c r="T1198" s="0" t="n"/>
      <c r="U1198" s="0" t="n"/>
      <c r="V1198" s="0" t="n"/>
      <c r="W1198" s="0" t="n"/>
      <c r="X1198" s="42" t="n"/>
      <c r="Y1198" s="42" t="n"/>
      <c r="Z1198" s="42" t="n"/>
    </row>
    <row r="1199" ht="23" customFormat="1" customHeight="1" s="204">
      <c r="A1199" s="255">
        <f>IF(B1199="","",COUNTA($B$5:B1199))</f>
        <v/>
      </c>
      <c r="B1199" s="294" t="n"/>
      <c r="C1199" s="247" t="n"/>
      <c r="D1199" s="248" t="n"/>
      <c r="E1199" s="295" t="n"/>
      <c r="F1199" s="296" t="n"/>
      <c r="G1199" s="296" t="n"/>
      <c r="H1199" s="297">
        <f>IFERROR(VLOOKUP($C1199,$C$5:$H$18,6,0)+SUMIF($C$19:$C1199,$C1199,$F$19:$F1199)-SUMIF($C$19:$C1199,$C1199,$G$19:$G1199),"")</f>
        <v/>
      </c>
      <c r="I1199" s="296" t="n"/>
      <c r="J1199" s="252" t="n"/>
      <c r="K1199" s="252" t="n"/>
      <c r="L1199" s="298" t="n"/>
      <c r="M1199" s="254">
        <f>IF($B1199="","",--TEXT($B1199,"yyyymm"))</f>
        <v/>
      </c>
      <c r="N1199" s="0" t="n"/>
      <c r="O1199" s="0" t="n"/>
      <c r="P1199" s="0" t="n"/>
      <c r="Q1199" s="0" t="n"/>
      <c r="R1199" s="0" t="n"/>
      <c r="S1199" s="0" t="n"/>
      <c r="T1199" s="0" t="n"/>
      <c r="U1199" s="0" t="n"/>
      <c r="V1199" s="0" t="n"/>
      <c r="W1199" s="0" t="n"/>
      <c r="X1199" s="42" t="n"/>
      <c r="Y1199" s="42" t="n"/>
      <c r="Z1199" s="42" t="n"/>
    </row>
    <row r="1200" ht="23" customFormat="1" customHeight="1" s="204">
      <c r="A1200" s="255">
        <f>IF(B1200="","",COUNTA($B$5:B1200))</f>
        <v/>
      </c>
      <c r="B1200" s="294" t="n"/>
      <c r="C1200" s="247" t="n"/>
      <c r="D1200" s="248" t="n"/>
      <c r="E1200" s="295" t="n"/>
      <c r="F1200" s="296" t="n"/>
      <c r="G1200" s="296" t="n"/>
      <c r="H1200" s="297">
        <f>IFERROR(VLOOKUP($C1200,$C$5:$H$18,6,0)+SUMIF($C$19:$C1200,$C1200,$F$19:$F1200)-SUMIF($C$19:$C1200,$C1200,$G$19:$G1200),"")</f>
        <v/>
      </c>
      <c r="I1200" s="296" t="n"/>
      <c r="J1200" s="252" t="n"/>
      <c r="K1200" s="252" t="n"/>
      <c r="L1200" s="298" t="n"/>
      <c r="M1200" s="254">
        <f>IF($B1200="","",--TEXT($B1200,"yyyymm"))</f>
        <v/>
      </c>
      <c r="N1200" s="0" t="n"/>
      <c r="O1200" s="0" t="n"/>
      <c r="P1200" s="0" t="n"/>
      <c r="Q1200" s="0" t="n"/>
      <c r="R1200" s="0" t="n"/>
      <c r="S1200" s="0" t="n"/>
      <c r="T1200" s="0" t="n"/>
      <c r="U1200" s="0" t="n"/>
      <c r="V1200" s="0" t="n"/>
      <c r="W1200" s="0" t="n"/>
      <c r="X1200" s="42" t="n"/>
      <c r="Y1200" s="42" t="n"/>
      <c r="Z1200" s="42" t="n"/>
    </row>
    <row r="1201" ht="23" customFormat="1" customHeight="1" s="204">
      <c r="A1201" s="255">
        <f>IF(B1201="","",COUNTA($B$5:B1201))</f>
        <v/>
      </c>
      <c r="B1201" s="294" t="n"/>
      <c r="C1201" s="247" t="n"/>
      <c r="D1201" s="248" t="n"/>
      <c r="E1201" s="295" t="n"/>
      <c r="F1201" s="296" t="n"/>
      <c r="G1201" s="296" t="n"/>
      <c r="H1201" s="297">
        <f>IFERROR(VLOOKUP($C1201,$C$5:$H$18,6,0)+SUMIF($C$19:$C1201,$C1201,$F$19:$F1201)-SUMIF($C$19:$C1201,$C1201,$G$19:$G1201),"")</f>
        <v/>
      </c>
      <c r="I1201" s="296" t="n"/>
      <c r="J1201" s="252" t="n"/>
      <c r="K1201" s="252" t="n"/>
      <c r="L1201" s="298" t="n"/>
      <c r="M1201" s="254">
        <f>IF($B1201="","",--TEXT($B1201,"yyyymm"))</f>
        <v/>
      </c>
      <c r="N1201" s="0" t="n"/>
      <c r="O1201" s="0" t="n"/>
      <c r="P1201" s="0" t="n"/>
      <c r="Q1201" s="0" t="n"/>
      <c r="R1201" s="0" t="n"/>
      <c r="S1201" s="0" t="n"/>
      <c r="T1201" s="0" t="n"/>
      <c r="U1201" s="0" t="n"/>
      <c r="V1201" s="0" t="n"/>
      <c r="W1201" s="0" t="n"/>
      <c r="X1201" s="42" t="n"/>
      <c r="Y1201" s="42" t="n"/>
      <c r="Z1201" s="42" t="n"/>
    </row>
    <row r="1202" ht="23" customFormat="1" customHeight="1" s="204">
      <c r="A1202" s="255">
        <f>IF(B1202="","",COUNTA($B$5:B1202))</f>
        <v/>
      </c>
      <c r="B1202" s="294" t="n"/>
      <c r="C1202" s="247" t="n"/>
      <c r="D1202" s="248" t="n"/>
      <c r="E1202" s="295" t="n"/>
      <c r="F1202" s="296" t="n"/>
      <c r="G1202" s="296" t="n"/>
      <c r="H1202" s="297">
        <f>IFERROR(VLOOKUP($C1202,$C$5:$H$18,6,0)+SUMIF($C$19:$C1202,$C1202,$F$19:$F1202)-SUMIF($C$19:$C1202,$C1202,$G$19:$G1202),"")</f>
        <v/>
      </c>
      <c r="I1202" s="296" t="n"/>
      <c r="J1202" s="252" t="n"/>
      <c r="K1202" s="252" t="n"/>
      <c r="L1202" s="298" t="n"/>
      <c r="M1202" s="254">
        <f>IF($B1202="","",--TEXT($B1202,"yyyymm"))</f>
        <v/>
      </c>
      <c r="N1202" s="0" t="n"/>
      <c r="O1202" s="0" t="n"/>
      <c r="P1202" s="0" t="n"/>
      <c r="Q1202" s="0" t="n"/>
      <c r="R1202" s="0" t="n"/>
      <c r="S1202" s="0" t="n"/>
      <c r="T1202" s="0" t="n"/>
      <c r="U1202" s="0" t="n"/>
      <c r="V1202" s="0" t="n"/>
      <c r="W1202" s="0" t="n"/>
      <c r="X1202" s="42" t="n"/>
      <c r="Y1202" s="42" t="n"/>
      <c r="Z1202" s="42" t="n"/>
    </row>
    <row r="1203" ht="23" customFormat="1" customHeight="1" s="204">
      <c r="A1203" s="255">
        <f>IF(B1203="","",COUNTA($B$5:B1203))</f>
        <v/>
      </c>
      <c r="B1203" s="294" t="n"/>
      <c r="C1203" s="247" t="n"/>
      <c r="D1203" s="248" t="n"/>
      <c r="E1203" s="295" t="n"/>
      <c r="F1203" s="296" t="n"/>
      <c r="G1203" s="296" t="n"/>
      <c r="H1203" s="297">
        <f>IFERROR(VLOOKUP($C1203,$C$5:$H$18,6,0)+SUMIF($C$19:$C1203,$C1203,$F$19:$F1203)-SUMIF($C$19:$C1203,$C1203,$G$19:$G1203),"")</f>
        <v/>
      </c>
      <c r="I1203" s="296" t="n"/>
      <c r="J1203" s="252" t="n"/>
      <c r="K1203" s="252" t="n"/>
      <c r="L1203" s="298" t="n"/>
      <c r="M1203" s="254">
        <f>IF($B1203="","",--TEXT($B1203,"yyyymm"))</f>
        <v/>
      </c>
      <c r="N1203" s="0" t="n"/>
      <c r="O1203" s="0" t="n"/>
      <c r="P1203" s="0" t="n"/>
      <c r="Q1203" s="0" t="n"/>
      <c r="R1203" s="0" t="n"/>
      <c r="S1203" s="0" t="n"/>
      <c r="T1203" s="0" t="n"/>
      <c r="U1203" s="0" t="n"/>
      <c r="V1203" s="0" t="n"/>
      <c r="W1203" s="0" t="n"/>
      <c r="X1203" s="42" t="n"/>
      <c r="Y1203" s="42" t="n"/>
      <c r="Z1203" s="42" t="n"/>
    </row>
    <row r="1204" ht="23" customFormat="1" customHeight="1" s="204">
      <c r="A1204" s="255">
        <f>IF(B1204="","",COUNTA($B$5:B1204))</f>
        <v/>
      </c>
      <c r="B1204" s="294" t="n"/>
      <c r="C1204" s="247" t="n"/>
      <c r="D1204" s="248" t="n"/>
      <c r="E1204" s="295" t="n"/>
      <c r="F1204" s="296" t="n"/>
      <c r="G1204" s="296" t="n"/>
      <c r="H1204" s="297">
        <f>IFERROR(VLOOKUP($C1204,$C$5:$H$18,6,0)+SUMIF($C$19:$C1204,$C1204,$F$19:$F1204)-SUMIF($C$19:$C1204,$C1204,$G$19:$G1204),"")</f>
        <v/>
      </c>
      <c r="I1204" s="296" t="n"/>
      <c r="J1204" s="252" t="n"/>
      <c r="K1204" s="252" t="n"/>
      <c r="L1204" s="298" t="n"/>
      <c r="M1204" s="254">
        <f>IF($B1204="","",--TEXT($B1204,"yyyymm"))</f>
        <v/>
      </c>
      <c r="N1204" s="0" t="n"/>
      <c r="O1204" s="0" t="n"/>
      <c r="P1204" s="0" t="n"/>
      <c r="Q1204" s="0" t="n"/>
      <c r="R1204" s="0" t="n"/>
      <c r="S1204" s="0" t="n"/>
      <c r="T1204" s="0" t="n"/>
      <c r="U1204" s="0" t="n"/>
      <c r="V1204" s="0" t="n"/>
      <c r="W1204" s="0" t="n"/>
      <c r="X1204" s="42" t="n"/>
      <c r="Y1204" s="42" t="n"/>
      <c r="Z1204" s="42" t="n"/>
    </row>
    <row r="1205" ht="23" customFormat="1" customHeight="1" s="204">
      <c r="A1205" s="255">
        <f>IF(B1205="","",COUNTA($B$5:B1205))</f>
        <v/>
      </c>
      <c r="B1205" s="294" t="n"/>
      <c r="C1205" s="247" t="n"/>
      <c r="D1205" s="248" t="n"/>
      <c r="E1205" s="295" t="n"/>
      <c r="F1205" s="296" t="n"/>
      <c r="G1205" s="296" t="n"/>
      <c r="H1205" s="297">
        <f>IFERROR(VLOOKUP($C1205,$C$5:$H$18,6,0)+SUMIF($C$19:$C1205,$C1205,$F$19:$F1205)-SUMIF($C$19:$C1205,$C1205,$G$19:$G1205),"")</f>
        <v/>
      </c>
      <c r="I1205" s="296" t="n"/>
      <c r="J1205" s="252" t="n"/>
      <c r="K1205" s="252" t="n"/>
      <c r="L1205" s="298" t="n"/>
      <c r="M1205" s="254">
        <f>IF($B1205="","",--TEXT($B1205,"yyyymm"))</f>
        <v/>
      </c>
      <c r="N1205" s="0" t="n"/>
      <c r="O1205" s="0" t="n"/>
      <c r="P1205" s="0" t="n"/>
      <c r="Q1205" s="0" t="n"/>
      <c r="R1205" s="0" t="n"/>
      <c r="S1205" s="0" t="n"/>
      <c r="T1205" s="0" t="n"/>
      <c r="U1205" s="0" t="n"/>
      <c r="V1205" s="0" t="n"/>
      <c r="W1205" s="0" t="n"/>
      <c r="X1205" s="42" t="n"/>
      <c r="Y1205" s="42" t="n"/>
      <c r="Z1205" s="42" t="n"/>
    </row>
    <row r="1206" ht="23" customFormat="1" customHeight="1" s="204">
      <c r="A1206" s="255">
        <f>IF(B1206="","",COUNTA($B$5:B1206))</f>
        <v/>
      </c>
      <c r="B1206" s="294" t="n"/>
      <c r="C1206" s="247" t="n"/>
      <c r="D1206" s="248" t="n"/>
      <c r="E1206" s="295" t="n"/>
      <c r="F1206" s="296" t="n"/>
      <c r="G1206" s="296" t="n"/>
      <c r="H1206" s="297">
        <f>IFERROR(VLOOKUP($C1206,$C$5:$H$18,6,0)+SUMIF($C$19:$C1206,$C1206,$F$19:$F1206)-SUMIF($C$19:$C1206,$C1206,$G$19:$G1206),"")</f>
        <v/>
      </c>
      <c r="I1206" s="296" t="n"/>
      <c r="J1206" s="252" t="n"/>
      <c r="K1206" s="252" t="n"/>
      <c r="L1206" s="298" t="n"/>
      <c r="M1206" s="254">
        <f>IF($B1206="","",--TEXT($B1206,"yyyymm"))</f>
        <v/>
      </c>
      <c r="N1206" s="0" t="n"/>
      <c r="O1206" s="0" t="n"/>
      <c r="P1206" s="0" t="n"/>
      <c r="Q1206" s="0" t="n"/>
      <c r="R1206" s="0" t="n"/>
      <c r="S1206" s="0" t="n"/>
      <c r="T1206" s="0" t="n"/>
      <c r="U1206" s="0" t="n"/>
      <c r="V1206" s="0" t="n"/>
      <c r="W1206" s="0" t="n"/>
      <c r="X1206" s="42" t="n"/>
      <c r="Y1206" s="42" t="n"/>
      <c r="Z1206" s="42" t="n"/>
    </row>
    <row r="1207" ht="23" customFormat="1" customHeight="1" s="204">
      <c r="A1207" s="255">
        <f>IF(B1207="","",COUNTA($B$5:B1207))</f>
        <v/>
      </c>
      <c r="B1207" s="294" t="n"/>
      <c r="C1207" s="247" t="n"/>
      <c r="D1207" s="248" t="n"/>
      <c r="E1207" s="295" t="n"/>
      <c r="F1207" s="296" t="n"/>
      <c r="G1207" s="296" t="n"/>
      <c r="H1207" s="297">
        <f>IFERROR(VLOOKUP($C1207,$C$5:$H$18,6,0)+SUMIF($C$19:$C1207,$C1207,$F$19:$F1207)-SUMIF($C$19:$C1207,$C1207,$G$19:$G1207),"")</f>
        <v/>
      </c>
      <c r="I1207" s="296" t="n"/>
      <c r="J1207" s="252" t="n"/>
      <c r="K1207" s="252" t="n"/>
      <c r="L1207" s="298" t="n"/>
      <c r="M1207" s="254">
        <f>IF($B1207="","",--TEXT($B1207,"yyyymm"))</f>
        <v/>
      </c>
      <c r="N1207" s="0" t="n"/>
      <c r="O1207" s="0" t="n"/>
      <c r="P1207" s="0" t="n"/>
      <c r="Q1207" s="0" t="n"/>
      <c r="R1207" s="0" t="n"/>
      <c r="S1207" s="0" t="n"/>
      <c r="T1207" s="0" t="n"/>
      <c r="U1207" s="0" t="n"/>
      <c r="V1207" s="0" t="n"/>
      <c r="W1207" s="0" t="n"/>
      <c r="X1207" s="42" t="n"/>
      <c r="Y1207" s="42" t="n"/>
      <c r="Z1207" s="42" t="n"/>
    </row>
    <row r="1208" ht="23" customFormat="1" customHeight="1" s="204">
      <c r="A1208" s="255">
        <f>IF(B1208="","",COUNTA($B$5:B1208))</f>
        <v/>
      </c>
      <c r="B1208" s="294" t="n"/>
      <c r="C1208" s="247" t="n"/>
      <c r="D1208" s="248" t="n"/>
      <c r="E1208" s="295" t="n"/>
      <c r="F1208" s="296" t="n"/>
      <c r="G1208" s="296" t="n"/>
      <c r="H1208" s="297">
        <f>IFERROR(VLOOKUP($C1208,$C$5:$H$18,6,0)+SUMIF($C$19:$C1208,$C1208,$F$19:$F1208)-SUMIF($C$19:$C1208,$C1208,$G$19:$G1208),"")</f>
        <v/>
      </c>
      <c r="I1208" s="296" t="n"/>
      <c r="J1208" s="252" t="n"/>
      <c r="K1208" s="252" t="n"/>
      <c r="L1208" s="298" t="n"/>
      <c r="M1208" s="254">
        <f>IF($B1208="","",--TEXT($B1208,"yyyymm"))</f>
        <v/>
      </c>
      <c r="N1208" s="0" t="n"/>
      <c r="O1208" s="0" t="n"/>
      <c r="P1208" s="0" t="n"/>
      <c r="Q1208" s="0" t="n"/>
      <c r="R1208" s="0" t="n"/>
      <c r="S1208" s="0" t="n"/>
      <c r="T1208" s="0" t="n"/>
      <c r="U1208" s="0" t="n"/>
      <c r="V1208" s="0" t="n"/>
      <c r="W1208" s="0" t="n"/>
      <c r="X1208" s="42" t="n"/>
      <c r="Y1208" s="42" t="n"/>
      <c r="Z1208" s="42" t="n"/>
    </row>
    <row r="1209" ht="23" customFormat="1" customHeight="1" s="204">
      <c r="A1209" s="255">
        <f>IF(B1209="","",COUNTA($B$5:B1209))</f>
        <v/>
      </c>
      <c r="B1209" s="294" t="n"/>
      <c r="C1209" s="247" t="n"/>
      <c r="D1209" s="248" t="n"/>
      <c r="E1209" s="295" t="n"/>
      <c r="F1209" s="296" t="n"/>
      <c r="G1209" s="296" t="n"/>
      <c r="H1209" s="297">
        <f>IFERROR(VLOOKUP($C1209,$C$5:$H$18,6,0)+SUMIF($C$19:$C1209,$C1209,$F$19:$F1209)-SUMIF($C$19:$C1209,$C1209,$G$19:$G1209),"")</f>
        <v/>
      </c>
      <c r="I1209" s="296" t="n"/>
      <c r="J1209" s="252" t="n"/>
      <c r="K1209" s="252" t="n"/>
      <c r="L1209" s="298" t="n"/>
      <c r="M1209" s="254">
        <f>IF($B1209="","",--TEXT($B1209,"yyyymm"))</f>
        <v/>
      </c>
      <c r="N1209" s="0" t="n"/>
      <c r="O1209" s="0" t="n"/>
      <c r="P1209" s="0" t="n"/>
      <c r="Q1209" s="0" t="n"/>
      <c r="R1209" s="0" t="n"/>
      <c r="S1209" s="0" t="n"/>
      <c r="T1209" s="0" t="n"/>
      <c r="U1209" s="0" t="n"/>
      <c r="V1209" s="0" t="n"/>
      <c r="W1209" s="0" t="n"/>
      <c r="X1209" s="42" t="n"/>
      <c r="Y1209" s="42" t="n"/>
      <c r="Z1209" s="42" t="n"/>
    </row>
    <row r="1210" ht="23" customFormat="1" customHeight="1" s="204">
      <c r="A1210" s="255">
        <f>IF(B1210="","",COUNTA($B$5:B1210))</f>
        <v/>
      </c>
      <c r="B1210" s="294" t="n"/>
      <c r="C1210" s="247" t="n"/>
      <c r="D1210" s="248" t="n"/>
      <c r="E1210" s="295" t="n"/>
      <c r="F1210" s="296" t="n"/>
      <c r="G1210" s="296" t="n"/>
      <c r="H1210" s="297">
        <f>IFERROR(VLOOKUP($C1210,$C$5:$H$18,6,0)+SUMIF($C$19:$C1210,$C1210,$F$19:$F1210)-SUMIF($C$19:$C1210,$C1210,$G$19:$G1210),"")</f>
        <v/>
      </c>
      <c r="I1210" s="296" t="n"/>
      <c r="J1210" s="252" t="n"/>
      <c r="K1210" s="252" t="n"/>
      <c r="L1210" s="298" t="n"/>
      <c r="M1210" s="254">
        <f>IF($B1210="","",--TEXT($B1210,"yyyymm"))</f>
        <v/>
      </c>
      <c r="N1210" s="0" t="n"/>
      <c r="O1210" s="0" t="n"/>
      <c r="P1210" s="0" t="n"/>
      <c r="Q1210" s="0" t="n"/>
      <c r="R1210" s="0" t="n"/>
      <c r="S1210" s="0" t="n"/>
      <c r="T1210" s="0" t="n"/>
      <c r="U1210" s="0" t="n"/>
      <c r="V1210" s="0" t="n"/>
      <c r="W1210" s="0" t="n"/>
      <c r="X1210" s="42" t="n"/>
      <c r="Y1210" s="42" t="n"/>
      <c r="Z1210" s="42" t="n"/>
    </row>
    <row r="1211" ht="23" customFormat="1" customHeight="1" s="204">
      <c r="A1211" s="255">
        <f>IF(B1211="","",COUNTA($B$5:B1211))</f>
        <v/>
      </c>
      <c r="B1211" s="294" t="n"/>
      <c r="C1211" s="247" t="n"/>
      <c r="D1211" s="248" t="n"/>
      <c r="E1211" s="295" t="n"/>
      <c r="F1211" s="296" t="n"/>
      <c r="G1211" s="296" t="n"/>
      <c r="H1211" s="297">
        <f>IFERROR(VLOOKUP($C1211,$C$5:$H$18,6,0)+SUMIF($C$19:$C1211,$C1211,$F$19:$F1211)-SUMIF($C$19:$C1211,$C1211,$G$19:$G1211),"")</f>
        <v/>
      </c>
      <c r="I1211" s="296" t="n"/>
      <c r="J1211" s="252" t="n"/>
      <c r="K1211" s="252" t="n"/>
      <c r="L1211" s="298" t="n"/>
      <c r="M1211" s="254">
        <f>IF($B1211="","",--TEXT($B1211,"yyyymm"))</f>
        <v/>
      </c>
      <c r="N1211" s="0" t="n"/>
      <c r="O1211" s="0" t="n"/>
      <c r="P1211" s="0" t="n"/>
      <c r="Q1211" s="0" t="n"/>
      <c r="R1211" s="0" t="n"/>
      <c r="S1211" s="0" t="n"/>
      <c r="T1211" s="0" t="n"/>
      <c r="U1211" s="0" t="n"/>
      <c r="V1211" s="0" t="n"/>
      <c r="W1211" s="0" t="n"/>
      <c r="X1211" s="42" t="n"/>
      <c r="Y1211" s="42" t="n"/>
      <c r="Z1211" s="42" t="n"/>
    </row>
    <row r="1212" ht="23" customFormat="1" customHeight="1" s="204">
      <c r="A1212" s="255">
        <f>IF(B1212="","",COUNTA($B$5:B1212))</f>
        <v/>
      </c>
      <c r="B1212" s="294" t="n"/>
      <c r="C1212" s="247" t="n"/>
      <c r="D1212" s="248" t="n"/>
      <c r="E1212" s="295" t="n"/>
      <c r="F1212" s="296" t="n"/>
      <c r="G1212" s="296" t="n"/>
      <c r="H1212" s="297">
        <f>IFERROR(VLOOKUP($C1212,$C$5:$H$18,6,0)+SUMIF($C$19:$C1212,$C1212,$F$19:$F1212)-SUMIF($C$19:$C1212,$C1212,$G$19:$G1212),"")</f>
        <v/>
      </c>
      <c r="I1212" s="296" t="n"/>
      <c r="J1212" s="252" t="n"/>
      <c r="K1212" s="252" t="n"/>
      <c r="L1212" s="298" t="n"/>
      <c r="M1212" s="254">
        <f>IF($B1212="","",--TEXT($B1212,"yyyymm"))</f>
        <v/>
      </c>
      <c r="N1212" s="0" t="n"/>
      <c r="O1212" s="0" t="n"/>
      <c r="P1212" s="0" t="n"/>
      <c r="Q1212" s="0" t="n"/>
      <c r="R1212" s="0" t="n"/>
      <c r="S1212" s="0" t="n"/>
      <c r="T1212" s="0" t="n"/>
      <c r="U1212" s="0" t="n"/>
      <c r="V1212" s="0" t="n"/>
      <c r="W1212" s="0" t="n"/>
      <c r="X1212" s="42" t="n"/>
      <c r="Y1212" s="42" t="n"/>
      <c r="Z1212" s="42" t="n"/>
    </row>
    <row r="1213" ht="23" customFormat="1" customHeight="1" s="204">
      <c r="A1213" s="255">
        <f>IF(B1213="","",COUNTA($B$5:B1213))</f>
        <v/>
      </c>
      <c r="B1213" s="294" t="n"/>
      <c r="C1213" s="247" t="n"/>
      <c r="D1213" s="248" t="n"/>
      <c r="E1213" s="295" t="n"/>
      <c r="F1213" s="296" t="n"/>
      <c r="G1213" s="296" t="n"/>
      <c r="H1213" s="297">
        <f>IFERROR(VLOOKUP($C1213,$C$5:$H$18,6,0)+SUMIF($C$19:$C1213,$C1213,$F$19:$F1213)-SUMIF($C$19:$C1213,$C1213,$G$19:$G1213),"")</f>
        <v/>
      </c>
      <c r="I1213" s="296" t="n"/>
      <c r="J1213" s="252" t="n"/>
      <c r="K1213" s="252" t="n"/>
      <c r="L1213" s="298" t="n"/>
      <c r="M1213" s="254">
        <f>IF($B1213="","",--TEXT($B1213,"yyyymm"))</f>
        <v/>
      </c>
      <c r="N1213" s="0" t="n"/>
      <c r="O1213" s="0" t="n"/>
      <c r="P1213" s="0" t="n"/>
      <c r="Q1213" s="0" t="n"/>
      <c r="R1213" s="0" t="n"/>
      <c r="S1213" s="0" t="n"/>
      <c r="T1213" s="0" t="n"/>
      <c r="U1213" s="0" t="n"/>
      <c r="V1213" s="0" t="n"/>
      <c r="W1213" s="0" t="n"/>
      <c r="X1213" s="42" t="n"/>
      <c r="Y1213" s="42" t="n"/>
      <c r="Z1213" s="42" t="n"/>
    </row>
    <row r="1214" ht="23" customFormat="1" customHeight="1" s="204">
      <c r="A1214" s="255">
        <f>IF(B1214="","",COUNTA($B$5:B1214))</f>
        <v/>
      </c>
      <c r="B1214" s="294" t="n"/>
      <c r="C1214" s="247" t="n"/>
      <c r="D1214" s="248" t="n"/>
      <c r="E1214" s="295" t="n"/>
      <c r="F1214" s="296" t="n"/>
      <c r="G1214" s="296" t="n"/>
      <c r="H1214" s="297">
        <f>IFERROR(VLOOKUP($C1214,$C$5:$H$18,6,0)+SUMIF($C$19:$C1214,$C1214,$F$19:$F1214)-SUMIF($C$19:$C1214,$C1214,$G$19:$G1214),"")</f>
        <v/>
      </c>
      <c r="I1214" s="296" t="n"/>
      <c r="J1214" s="252" t="n"/>
      <c r="K1214" s="252" t="n"/>
      <c r="L1214" s="298" t="n"/>
      <c r="M1214" s="254">
        <f>IF($B1214="","",--TEXT($B1214,"yyyymm"))</f>
        <v/>
      </c>
      <c r="N1214" s="0" t="n"/>
      <c r="O1214" s="0" t="n"/>
      <c r="P1214" s="0" t="n"/>
      <c r="Q1214" s="0" t="n"/>
      <c r="R1214" s="0" t="n"/>
      <c r="S1214" s="0" t="n"/>
      <c r="T1214" s="0" t="n"/>
      <c r="U1214" s="0" t="n"/>
      <c r="V1214" s="0" t="n"/>
      <c r="W1214" s="0" t="n"/>
      <c r="X1214" s="42" t="n"/>
      <c r="Y1214" s="42" t="n"/>
      <c r="Z1214" s="42" t="n"/>
    </row>
    <row r="1215" ht="23" customFormat="1" customHeight="1" s="204">
      <c r="A1215" s="255">
        <f>IF(B1215="","",COUNTA($B$5:B1215))</f>
        <v/>
      </c>
      <c r="B1215" s="294" t="n"/>
      <c r="C1215" s="247" t="n"/>
      <c r="D1215" s="248" t="n"/>
      <c r="E1215" s="295" t="n"/>
      <c r="F1215" s="296" t="n"/>
      <c r="G1215" s="296" t="n"/>
      <c r="H1215" s="297">
        <f>IFERROR(VLOOKUP($C1215,$C$5:$H$18,6,0)+SUMIF($C$19:$C1215,$C1215,$F$19:$F1215)-SUMIF($C$19:$C1215,$C1215,$G$19:$G1215),"")</f>
        <v/>
      </c>
      <c r="I1215" s="296" t="n"/>
      <c r="J1215" s="252" t="n"/>
      <c r="K1215" s="252" t="n"/>
      <c r="L1215" s="298" t="n"/>
      <c r="M1215" s="254">
        <f>IF($B1215="","",--TEXT($B1215,"yyyymm"))</f>
        <v/>
      </c>
      <c r="N1215" s="0" t="n"/>
      <c r="O1215" s="0" t="n"/>
      <c r="P1215" s="0" t="n"/>
      <c r="Q1215" s="0" t="n"/>
      <c r="R1215" s="0" t="n"/>
      <c r="S1215" s="0" t="n"/>
      <c r="T1215" s="0" t="n"/>
      <c r="U1215" s="0" t="n"/>
      <c r="V1215" s="0" t="n"/>
      <c r="W1215" s="0" t="n"/>
      <c r="X1215" s="42" t="n"/>
      <c r="Y1215" s="42" t="n"/>
      <c r="Z1215" s="42" t="n"/>
    </row>
    <row r="1216" ht="23" customFormat="1" customHeight="1" s="204">
      <c r="A1216" s="255">
        <f>IF(B1216="","",COUNTA($B$5:B1216))</f>
        <v/>
      </c>
      <c r="B1216" s="294" t="n"/>
      <c r="C1216" s="247" t="n"/>
      <c r="D1216" s="248" t="n"/>
      <c r="E1216" s="295" t="n"/>
      <c r="F1216" s="296" t="n"/>
      <c r="G1216" s="296" t="n"/>
      <c r="H1216" s="297">
        <f>IFERROR(VLOOKUP($C1216,$C$5:$H$18,6,0)+SUMIF($C$19:$C1216,$C1216,$F$19:$F1216)-SUMIF($C$19:$C1216,$C1216,$G$19:$G1216),"")</f>
        <v/>
      </c>
      <c r="I1216" s="296" t="n"/>
      <c r="J1216" s="252" t="n"/>
      <c r="K1216" s="252" t="n"/>
      <c r="L1216" s="298" t="n"/>
      <c r="M1216" s="254">
        <f>IF($B1216="","",--TEXT($B1216,"yyyymm"))</f>
        <v/>
      </c>
      <c r="N1216" s="0" t="n"/>
      <c r="O1216" s="0" t="n"/>
      <c r="P1216" s="0" t="n"/>
      <c r="Q1216" s="0" t="n"/>
      <c r="R1216" s="0" t="n"/>
      <c r="S1216" s="0" t="n"/>
      <c r="T1216" s="0" t="n"/>
      <c r="U1216" s="0" t="n"/>
      <c r="V1216" s="0" t="n"/>
      <c r="W1216" s="0" t="n"/>
      <c r="X1216" s="42" t="n"/>
      <c r="Y1216" s="42" t="n"/>
      <c r="Z1216" s="42" t="n"/>
    </row>
    <row r="1217" ht="23" customFormat="1" customHeight="1" s="204">
      <c r="A1217" s="255">
        <f>IF(B1217="","",COUNTA($B$5:B1217))</f>
        <v/>
      </c>
      <c r="B1217" s="294" t="n"/>
      <c r="C1217" s="247" t="n"/>
      <c r="D1217" s="248" t="n"/>
      <c r="E1217" s="295" t="n"/>
      <c r="F1217" s="296" t="n"/>
      <c r="G1217" s="296" t="n"/>
      <c r="H1217" s="297">
        <f>IFERROR(VLOOKUP($C1217,$C$5:$H$18,6,0)+SUMIF($C$19:$C1217,$C1217,$F$19:$F1217)-SUMIF($C$19:$C1217,$C1217,$G$19:$G1217),"")</f>
        <v/>
      </c>
      <c r="I1217" s="296" t="n"/>
      <c r="J1217" s="252" t="n"/>
      <c r="K1217" s="252" t="n"/>
      <c r="L1217" s="298" t="n"/>
      <c r="M1217" s="254">
        <f>IF($B1217="","",--TEXT($B1217,"yyyymm"))</f>
        <v/>
      </c>
      <c r="N1217" s="0" t="n"/>
      <c r="O1217" s="0" t="n"/>
      <c r="P1217" s="0" t="n"/>
      <c r="Q1217" s="0" t="n"/>
      <c r="R1217" s="0" t="n"/>
      <c r="S1217" s="0" t="n"/>
      <c r="T1217" s="0" t="n"/>
      <c r="U1217" s="0" t="n"/>
      <c r="V1217" s="0" t="n"/>
      <c r="W1217" s="0" t="n"/>
      <c r="X1217" s="42" t="n"/>
      <c r="Y1217" s="42" t="n"/>
      <c r="Z1217" s="42" t="n"/>
    </row>
    <row r="1218" ht="23" customFormat="1" customHeight="1" s="204">
      <c r="A1218" s="255">
        <f>IF(B1218="","",COUNTA($B$5:B1218))</f>
        <v/>
      </c>
      <c r="B1218" s="294" t="n"/>
      <c r="C1218" s="247" t="n"/>
      <c r="D1218" s="248" t="n"/>
      <c r="E1218" s="295" t="n"/>
      <c r="F1218" s="296" t="n"/>
      <c r="G1218" s="296" t="n"/>
      <c r="H1218" s="297">
        <f>IFERROR(VLOOKUP($C1218,$C$5:$H$18,6,0)+SUMIF($C$19:$C1218,$C1218,$F$19:$F1218)-SUMIF($C$19:$C1218,$C1218,$G$19:$G1218),"")</f>
        <v/>
      </c>
      <c r="I1218" s="296" t="n"/>
      <c r="J1218" s="252" t="n"/>
      <c r="K1218" s="252" t="n"/>
      <c r="L1218" s="298" t="n"/>
      <c r="M1218" s="254">
        <f>IF($B1218="","",--TEXT($B1218,"yyyymm"))</f>
        <v/>
      </c>
      <c r="N1218" s="0" t="n"/>
      <c r="O1218" s="0" t="n"/>
      <c r="P1218" s="0" t="n"/>
      <c r="Q1218" s="0" t="n"/>
      <c r="R1218" s="0" t="n"/>
      <c r="S1218" s="0" t="n"/>
      <c r="T1218" s="0" t="n"/>
      <c r="U1218" s="0" t="n"/>
      <c r="V1218" s="0" t="n"/>
      <c r="W1218" s="0" t="n"/>
      <c r="X1218" s="42" t="n"/>
      <c r="Y1218" s="42" t="n"/>
      <c r="Z1218" s="42" t="n"/>
    </row>
    <row r="1219" ht="23" customFormat="1" customHeight="1" s="204">
      <c r="A1219" s="255">
        <f>IF(B1219="","",COUNTA($B$5:B1219))</f>
        <v/>
      </c>
      <c r="B1219" s="294" t="n"/>
      <c r="C1219" s="247" t="n"/>
      <c r="D1219" s="248" t="n"/>
      <c r="E1219" s="295" t="n"/>
      <c r="F1219" s="296" t="n"/>
      <c r="G1219" s="296" t="n"/>
      <c r="H1219" s="297">
        <f>IFERROR(VLOOKUP($C1219,$C$5:$H$18,6,0)+SUMIF($C$19:$C1219,$C1219,$F$19:$F1219)-SUMIF($C$19:$C1219,$C1219,$G$19:$G1219),"")</f>
        <v/>
      </c>
      <c r="I1219" s="296" t="n"/>
      <c r="J1219" s="252" t="n"/>
      <c r="K1219" s="252" t="n"/>
      <c r="L1219" s="298" t="n"/>
      <c r="M1219" s="254">
        <f>IF($B1219="","",--TEXT($B1219,"yyyymm"))</f>
        <v/>
      </c>
      <c r="N1219" s="0" t="n"/>
      <c r="O1219" s="0" t="n"/>
      <c r="P1219" s="0" t="n"/>
      <c r="Q1219" s="0" t="n"/>
      <c r="R1219" s="0" t="n"/>
      <c r="S1219" s="0" t="n"/>
      <c r="T1219" s="0" t="n"/>
      <c r="U1219" s="0" t="n"/>
      <c r="V1219" s="0" t="n"/>
      <c r="W1219" s="0" t="n"/>
      <c r="X1219" s="42" t="n"/>
      <c r="Y1219" s="42" t="n"/>
      <c r="Z1219" s="42" t="n"/>
    </row>
    <row r="1220" ht="23" customFormat="1" customHeight="1" s="204">
      <c r="A1220" s="255">
        <f>IF(B1220="","",COUNTA($B$5:B1220))</f>
        <v/>
      </c>
      <c r="B1220" s="294" t="n"/>
      <c r="C1220" s="247" t="n"/>
      <c r="D1220" s="248" t="n"/>
      <c r="E1220" s="295" t="n"/>
      <c r="F1220" s="296" t="n"/>
      <c r="G1220" s="296" t="n"/>
      <c r="H1220" s="297">
        <f>IFERROR(VLOOKUP($C1220,$C$5:$H$18,6,0)+SUMIF($C$19:$C1220,$C1220,$F$19:$F1220)-SUMIF($C$19:$C1220,$C1220,$G$19:$G1220),"")</f>
        <v/>
      </c>
      <c r="I1220" s="296" t="n"/>
      <c r="J1220" s="252" t="n"/>
      <c r="K1220" s="252" t="n"/>
      <c r="L1220" s="298" t="n"/>
      <c r="M1220" s="254">
        <f>IF($B1220="","",--TEXT($B1220,"yyyymm"))</f>
        <v/>
      </c>
      <c r="N1220" s="0" t="n"/>
      <c r="O1220" s="0" t="n"/>
      <c r="P1220" s="0" t="n"/>
      <c r="Q1220" s="0" t="n"/>
      <c r="R1220" s="0" t="n"/>
      <c r="S1220" s="0" t="n"/>
      <c r="T1220" s="0" t="n"/>
      <c r="U1220" s="0" t="n"/>
      <c r="V1220" s="0" t="n"/>
      <c r="W1220" s="0" t="n"/>
      <c r="X1220" s="42" t="n"/>
      <c r="Y1220" s="42" t="n"/>
      <c r="Z1220" s="42" t="n"/>
    </row>
    <row r="1221" ht="23" customFormat="1" customHeight="1" s="204">
      <c r="A1221" s="255">
        <f>IF(B1221="","",COUNTA($B$5:B1221))</f>
        <v/>
      </c>
      <c r="B1221" s="294" t="n"/>
      <c r="C1221" s="247" t="n"/>
      <c r="D1221" s="248" t="n"/>
      <c r="E1221" s="295" t="n"/>
      <c r="F1221" s="296" t="n"/>
      <c r="G1221" s="296" t="n"/>
      <c r="H1221" s="297">
        <f>IFERROR(VLOOKUP($C1221,$C$5:$H$18,6,0)+SUMIF($C$19:$C1221,$C1221,$F$19:$F1221)-SUMIF($C$19:$C1221,$C1221,$G$19:$G1221),"")</f>
        <v/>
      </c>
      <c r="I1221" s="296" t="n"/>
      <c r="J1221" s="252" t="n"/>
      <c r="K1221" s="252" t="n"/>
      <c r="L1221" s="298" t="n"/>
      <c r="M1221" s="254">
        <f>IF($B1221="","",--TEXT($B1221,"yyyymm"))</f>
        <v/>
      </c>
      <c r="N1221" s="0" t="n"/>
      <c r="O1221" s="0" t="n"/>
      <c r="P1221" s="0" t="n"/>
      <c r="Q1221" s="0" t="n"/>
      <c r="R1221" s="0" t="n"/>
      <c r="S1221" s="0" t="n"/>
      <c r="T1221" s="0" t="n"/>
      <c r="U1221" s="0" t="n"/>
      <c r="V1221" s="0" t="n"/>
      <c r="W1221" s="0" t="n"/>
      <c r="X1221" s="42" t="n"/>
      <c r="Y1221" s="42" t="n"/>
      <c r="Z1221" s="42" t="n"/>
    </row>
    <row r="1222" ht="23" customFormat="1" customHeight="1" s="204">
      <c r="A1222" s="255">
        <f>IF(B1222="","",COUNTA($B$5:B1222))</f>
        <v/>
      </c>
      <c r="B1222" s="294" t="n"/>
      <c r="C1222" s="247" t="n"/>
      <c r="D1222" s="248" t="n"/>
      <c r="E1222" s="295" t="n"/>
      <c r="F1222" s="296" t="n"/>
      <c r="G1222" s="296" t="n"/>
      <c r="H1222" s="297">
        <f>IFERROR(VLOOKUP($C1222,$C$5:$H$18,6,0)+SUMIF($C$19:$C1222,$C1222,$F$19:$F1222)-SUMIF($C$19:$C1222,$C1222,$G$19:$G1222),"")</f>
        <v/>
      </c>
      <c r="I1222" s="296" t="n"/>
      <c r="J1222" s="252" t="n"/>
      <c r="K1222" s="252" t="n"/>
      <c r="L1222" s="298" t="n"/>
      <c r="M1222" s="254">
        <f>IF($B1222="","",--TEXT($B1222,"yyyymm"))</f>
        <v/>
      </c>
      <c r="N1222" s="0" t="n"/>
      <c r="O1222" s="0" t="n"/>
      <c r="P1222" s="0" t="n"/>
      <c r="Q1222" s="0" t="n"/>
      <c r="R1222" s="0" t="n"/>
      <c r="S1222" s="0" t="n"/>
      <c r="T1222" s="0" t="n"/>
      <c r="U1222" s="0" t="n"/>
      <c r="V1222" s="0" t="n"/>
      <c r="W1222" s="0" t="n"/>
      <c r="X1222" s="42" t="n"/>
      <c r="Y1222" s="42" t="n"/>
      <c r="Z1222" s="42" t="n"/>
    </row>
    <row r="1223" ht="23" customFormat="1" customHeight="1" s="204">
      <c r="A1223" s="255">
        <f>IF(B1223="","",COUNTA($B$5:B1223))</f>
        <v/>
      </c>
      <c r="B1223" s="294" t="n"/>
      <c r="C1223" s="247" t="n"/>
      <c r="D1223" s="248" t="n"/>
      <c r="E1223" s="295" t="n"/>
      <c r="F1223" s="296" t="n"/>
      <c r="G1223" s="296" t="n"/>
      <c r="H1223" s="297">
        <f>IFERROR(VLOOKUP($C1223,$C$5:$H$18,6,0)+SUMIF($C$19:$C1223,$C1223,$F$19:$F1223)-SUMIF($C$19:$C1223,$C1223,$G$19:$G1223),"")</f>
        <v/>
      </c>
      <c r="I1223" s="296" t="n"/>
      <c r="J1223" s="252" t="n"/>
      <c r="K1223" s="252" t="n"/>
      <c r="L1223" s="298" t="n"/>
      <c r="M1223" s="254">
        <f>IF($B1223="","",--TEXT($B1223,"yyyymm"))</f>
        <v/>
      </c>
      <c r="N1223" s="0" t="n"/>
      <c r="O1223" s="0" t="n"/>
      <c r="P1223" s="0" t="n"/>
      <c r="Q1223" s="0" t="n"/>
      <c r="R1223" s="0" t="n"/>
      <c r="S1223" s="0" t="n"/>
      <c r="T1223" s="0" t="n"/>
      <c r="U1223" s="0" t="n"/>
      <c r="V1223" s="0" t="n"/>
      <c r="W1223" s="0" t="n"/>
      <c r="X1223" s="42" t="n"/>
      <c r="Y1223" s="42" t="n"/>
      <c r="Z1223" s="42" t="n"/>
    </row>
    <row r="1224" ht="23" customFormat="1" customHeight="1" s="204">
      <c r="A1224" s="255">
        <f>IF(B1224="","",COUNTA($B$5:B1224))</f>
        <v/>
      </c>
      <c r="B1224" s="294" t="n"/>
      <c r="C1224" s="247" t="n"/>
      <c r="D1224" s="248" t="n"/>
      <c r="E1224" s="295" t="n"/>
      <c r="F1224" s="296" t="n"/>
      <c r="G1224" s="296" t="n"/>
      <c r="H1224" s="297">
        <f>IFERROR(VLOOKUP($C1224,$C$5:$H$18,6,0)+SUMIF($C$19:$C1224,$C1224,$F$19:$F1224)-SUMIF($C$19:$C1224,$C1224,$G$19:$G1224),"")</f>
        <v/>
      </c>
      <c r="I1224" s="296" t="n"/>
      <c r="J1224" s="252" t="n"/>
      <c r="K1224" s="252" t="n"/>
      <c r="L1224" s="298" t="n"/>
      <c r="M1224" s="254">
        <f>IF($B1224="","",--TEXT($B1224,"yyyymm"))</f>
        <v/>
      </c>
      <c r="N1224" s="0" t="n"/>
      <c r="O1224" s="0" t="n"/>
      <c r="P1224" s="0" t="n"/>
      <c r="Q1224" s="0" t="n"/>
      <c r="R1224" s="0" t="n"/>
      <c r="S1224" s="0" t="n"/>
      <c r="T1224" s="0" t="n"/>
      <c r="U1224" s="0" t="n"/>
      <c r="V1224" s="0" t="n"/>
      <c r="W1224" s="0" t="n"/>
      <c r="X1224" s="42" t="n"/>
      <c r="Y1224" s="42" t="n"/>
      <c r="Z1224" s="42" t="n"/>
    </row>
    <row r="1225" ht="23" customFormat="1" customHeight="1" s="204">
      <c r="A1225" s="255">
        <f>IF(B1225="","",COUNTA($B$5:B1225))</f>
        <v/>
      </c>
      <c r="B1225" s="294" t="n"/>
      <c r="C1225" s="247" t="n"/>
      <c r="D1225" s="248" t="n"/>
      <c r="E1225" s="295" t="n"/>
      <c r="F1225" s="296" t="n"/>
      <c r="G1225" s="296" t="n"/>
      <c r="H1225" s="297">
        <f>IFERROR(VLOOKUP($C1225,$C$5:$H$18,6,0)+SUMIF($C$19:$C1225,$C1225,$F$19:$F1225)-SUMIF($C$19:$C1225,$C1225,$G$19:$G1225),"")</f>
        <v/>
      </c>
      <c r="I1225" s="296" t="n"/>
      <c r="J1225" s="252" t="n"/>
      <c r="K1225" s="252" t="n"/>
      <c r="L1225" s="298" t="n"/>
      <c r="M1225" s="254">
        <f>IF($B1225="","",--TEXT($B1225,"yyyymm"))</f>
        <v/>
      </c>
      <c r="N1225" s="0" t="n"/>
      <c r="O1225" s="0" t="n"/>
      <c r="P1225" s="0" t="n"/>
      <c r="Q1225" s="0" t="n"/>
      <c r="R1225" s="0" t="n"/>
      <c r="S1225" s="0" t="n"/>
      <c r="T1225" s="0" t="n"/>
      <c r="U1225" s="0" t="n"/>
      <c r="V1225" s="0" t="n"/>
      <c r="W1225" s="0" t="n"/>
      <c r="X1225" s="42" t="n"/>
      <c r="Y1225" s="42" t="n"/>
      <c r="Z1225" s="42" t="n"/>
    </row>
    <row r="1226" ht="23" customFormat="1" customHeight="1" s="204">
      <c r="A1226" s="255">
        <f>IF(B1226="","",COUNTA($B$5:B1226))</f>
        <v/>
      </c>
      <c r="B1226" s="294" t="n"/>
      <c r="C1226" s="247" t="n"/>
      <c r="D1226" s="248" t="n"/>
      <c r="E1226" s="295" t="n"/>
      <c r="F1226" s="296" t="n"/>
      <c r="G1226" s="296" t="n"/>
      <c r="H1226" s="297">
        <f>IFERROR(VLOOKUP($C1226,$C$5:$H$18,6,0)+SUMIF($C$19:$C1226,$C1226,$F$19:$F1226)-SUMIF($C$19:$C1226,$C1226,$G$19:$G1226),"")</f>
        <v/>
      </c>
      <c r="I1226" s="296" t="n"/>
      <c r="J1226" s="252" t="n"/>
      <c r="K1226" s="252" t="n"/>
      <c r="L1226" s="298" t="n"/>
      <c r="M1226" s="254">
        <f>IF($B1226="","",--TEXT($B1226,"yyyymm"))</f>
        <v/>
      </c>
      <c r="N1226" s="0" t="n"/>
      <c r="O1226" s="0" t="n"/>
      <c r="P1226" s="0" t="n"/>
      <c r="Q1226" s="0" t="n"/>
      <c r="R1226" s="0" t="n"/>
      <c r="S1226" s="0" t="n"/>
      <c r="T1226" s="0" t="n"/>
      <c r="U1226" s="0" t="n"/>
      <c r="V1226" s="0" t="n"/>
      <c r="W1226" s="0" t="n"/>
      <c r="X1226" s="42" t="n"/>
      <c r="Y1226" s="42" t="n"/>
      <c r="Z1226" s="42" t="n"/>
    </row>
    <row r="1227" ht="23" customFormat="1" customHeight="1" s="204">
      <c r="A1227" s="255">
        <f>IF(B1227="","",COUNTA($B$5:B1227))</f>
        <v/>
      </c>
      <c r="B1227" s="294" t="n"/>
      <c r="C1227" s="247" t="n"/>
      <c r="D1227" s="248" t="n"/>
      <c r="E1227" s="295" t="n"/>
      <c r="F1227" s="296" t="n"/>
      <c r="G1227" s="296" t="n"/>
      <c r="H1227" s="297">
        <f>IFERROR(VLOOKUP($C1227,$C$5:$H$18,6,0)+SUMIF($C$19:$C1227,$C1227,$F$19:$F1227)-SUMIF($C$19:$C1227,$C1227,$G$19:$G1227),"")</f>
        <v/>
      </c>
      <c r="I1227" s="296" t="n"/>
      <c r="J1227" s="252" t="n"/>
      <c r="K1227" s="252" t="n"/>
      <c r="L1227" s="298" t="n"/>
      <c r="M1227" s="254">
        <f>IF($B1227="","",--TEXT($B1227,"yyyymm"))</f>
        <v/>
      </c>
      <c r="N1227" s="0" t="n"/>
      <c r="O1227" s="0" t="n"/>
      <c r="P1227" s="0" t="n"/>
      <c r="Q1227" s="0" t="n"/>
      <c r="R1227" s="0" t="n"/>
      <c r="S1227" s="0" t="n"/>
      <c r="T1227" s="0" t="n"/>
      <c r="U1227" s="0" t="n"/>
      <c r="V1227" s="0" t="n"/>
      <c r="W1227" s="0" t="n"/>
      <c r="X1227" s="42" t="n"/>
      <c r="Y1227" s="42" t="n"/>
      <c r="Z1227" s="42" t="n"/>
    </row>
    <row r="1228" ht="23" customFormat="1" customHeight="1" s="204">
      <c r="A1228" s="255">
        <f>IF(B1228="","",COUNTA($B$5:B1228))</f>
        <v/>
      </c>
      <c r="B1228" s="294" t="n"/>
      <c r="C1228" s="247" t="n"/>
      <c r="D1228" s="248" t="n"/>
      <c r="E1228" s="295" t="n"/>
      <c r="F1228" s="296" t="n"/>
      <c r="G1228" s="296" t="n"/>
      <c r="H1228" s="297">
        <f>IFERROR(VLOOKUP($C1228,$C$5:$H$18,6,0)+SUMIF($C$19:$C1228,$C1228,$F$19:$F1228)-SUMIF($C$19:$C1228,$C1228,$G$19:$G1228),"")</f>
        <v/>
      </c>
      <c r="I1228" s="296" t="n"/>
      <c r="J1228" s="252" t="n"/>
      <c r="K1228" s="252" t="n"/>
      <c r="L1228" s="298" t="n"/>
      <c r="M1228" s="254">
        <f>IF($B1228="","",--TEXT($B1228,"yyyymm"))</f>
        <v/>
      </c>
      <c r="N1228" s="0" t="n"/>
      <c r="O1228" s="0" t="n"/>
      <c r="P1228" s="0" t="n"/>
      <c r="Q1228" s="0" t="n"/>
      <c r="R1228" s="0" t="n"/>
      <c r="S1228" s="0" t="n"/>
      <c r="T1228" s="0" t="n"/>
      <c r="U1228" s="0" t="n"/>
      <c r="V1228" s="0" t="n"/>
      <c r="W1228" s="0" t="n"/>
      <c r="X1228" s="42" t="n"/>
      <c r="Y1228" s="42" t="n"/>
      <c r="Z1228" s="42" t="n"/>
    </row>
    <row r="1229" ht="23" customFormat="1" customHeight="1" s="204">
      <c r="A1229" s="255">
        <f>IF(B1229="","",COUNTA($B$5:B1229))</f>
        <v/>
      </c>
      <c r="B1229" s="294" t="n"/>
      <c r="C1229" s="247" t="n"/>
      <c r="D1229" s="248" t="n"/>
      <c r="E1229" s="295" t="n"/>
      <c r="F1229" s="296" t="n"/>
      <c r="G1229" s="296" t="n"/>
      <c r="H1229" s="297">
        <f>IFERROR(VLOOKUP($C1229,$C$5:$H$18,6,0)+SUMIF($C$19:$C1229,$C1229,$F$19:$F1229)-SUMIF($C$19:$C1229,$C1229,$G$19:$G1229),"")</f>
        <v/>
      </c>
      <c r="I1229" s="296" t="n"/>
      <c r="J1229" s="252" t="n"/>
      <c r="K1229" s="252" t="n"/>
      <c r="L1229" s="298" t="n"/>
      <c r="M1229" s="254">
        <f>IF($B1229="","",--TEXT($B1229,"yyyymm"))</f>
        <v/>
      </c>
      <c r="N1229" s="0" t="n"/>
      <c r="O1229" s="0" t="n"/>
      <c r="P1229" s="0" t="n"/>
      <c r="Q1229" s="0" t="n"/>
      <c r="R1229" s="0" t="n"/>
      <c r="S1229" s="0" t="n"/>
      <c r="T1229" s="0" t="n"/>
      <c r="U1229" s="0" t="n"/>
      <c r="V1229" s="0" t="n"/>
      <c r="W1229" s="0" t="n"/>
      <c r="X1229" s="42" t="n"/>
      <c r="Y1229" s="42" t="n"/>
      <c r="Z1229" s="42" t="n"/>
    </row>
    <row r="1230" ht="23" customFormat="1" customHeight="1" s="204">
      <c r="A1230" s="255">
        <f>IF(B1230="","",COUNTA($B$5:B1230))</f>
        <v/>
      </c>
      <c r="B1230" s="294" t="n"/>
      <c r="C1230" s="247" t="n"/>
      <c r="D1230" s="248" t="n"/>
      <c r="E1230" s="295" t="n"/>
      <c r="F1230" s="296" t="n"/>
      <c r="G1230" s="296" t="n"/>
      <c r="H1230" s="297">
        <f>IFERROR(VLOOKUP($C1230,$C$5:$H$18,6,0)+SUMIF($C$19:$C1230,$C1230,$F$19:$F1230)-SUMIF($C$19:$C1230,$C1230,$G$19:$G1230),"")</f>
        <v/>
      </c>
      <c r="I1230" s="296" t="n"/>
      <c r="J1230" s="252" t="n"/>
      <c r="K1230" s="252" t="n"/>
      <c r="L1230" s="298" t="n"/>
      <c r="M1230" s="254">
        <f>IF($B1230="","",--TEXT($B1230,"yyyymm"))</f>
        <v/>
      </c>
      <c r="N1230" s="0" t="n"/>
      <c r="O1230" s="0" t="n"/>
      <c r="P1230" s="0" t="n"/>
      <c r="Q1230" s="0" t="n"/>
      <c r="R1230" s="0" t="n"/>
      <c r="S1230" s="0" t="n"/>
      <c r="T1230" s="0" t="n"/>
      <c r="U1230" s="0" t="n"/>
      <c r="V1230" s="0" t="n"/>
      <c r="W1230" s="0" t="n"/>
      <c r="X1230" s="42" t="n"/>
      <c r="Y1230" s="42" t="n"/>
      <c r="Z1230" s="42" t="n"/>
    </row>
    <row r="1231" ht="23" customFormat="1" customHeight="1" s="204">
      <c r="A1231" s="255">
        <f>IF(B1231="","",COUNTA($B$5:B1231))</f>
        <v/>
      </c>
      <c r="B1231" s="294" t="n"/>
      <c r="C1231" s="247" t="n"/>
      <c r="D1231" s="248" t="n"/>
      <c r="E1231" s="295" t="n"/>
      <c r="F1231" s="296" t="n"/>
      <c r="G1231" s="296" t="n"/>
      <c r="H1231" s="297">
        <f>IFERROR(VLOOKUP($C1231,$C$5:$H$18,6,0)+SUMIF($C$19:$C1231,$C1231,$F$19:$F1231)-SUMIF($C$19:$C1231,$C1231,$G$19:$G1231),"")</f>
        <v/>
      </c>
      <c r="I1231" s="296" t="n"/>
      <c r="J1231" s="252" t="n"/>
      <c r="K1231" s="252" t="n"/>
      <c r="L1231" s="298" t="n"/>
      <c r="M1231" s="254">
        <f>IF($B1231="","",--TEXT($B1231,"yyyymm"))</f>
        <v/>
      </c>
      <c r="N1231" s="0" t="n"/>
      <c r="O1231" s="0" t="n"/>
      <c r="P1231" s="0" t="n"/>
      <c r="Q1231" s="0" t="n"/>
      <c r="R1231" s="0" t="n"/>
      <c r="S1231" s="0" t="n"/>
      <c r="T1231" s="0" t="n"/>
      <c r="U1231" s="0" t="n"/>
      <c r="V1231" s="0" t="n"/>
      <c r="W1231" s="0" t="n"/>
      <c r="X1231" s="42" t="n"/>
      <c r="Y1231" s="42" t="n"/>
      <c r="Z1231" s="42" t="n"/>
    </row>
    <row r="1232" ht="23" customFormat="1" customHeight="1" s="204">
      <c r="A1232" s="255">
        <f>IF(B1232="","",COUNTA($B$5:B1232))</f>
        <v/>
      </c>
      <c r="B1232" s="294" t="n"/>
      <c r="C1232" s="247" t="n"/>
      <c r="D1232" s="248" t="n"/>
      <c r="E1232" s="295" t="n"/>
      <c r="F1232" s="296" t="n"/>
      <c r="G1232" s="296" t="n"/>
      <c r="H1232" s="297">
        <f>IFERROR(VLOOKUP($C1232,$C$5:$H$18,6,0)+SUMIF($C$19:$C1232,$C1232,$F$19:$F1232)-SUMIF($C$19:$C1232,$C1232,$G$19:$G1232),"")</f>
        <v/>
      </c>
      <c r="I1232" s="296" t="n"/>
      <c r="J1232" s="252" t="n"/>
      <c r="K1232" s="252" t="n"/>
      <c r="L1232" s="298" t="n"/>
      <c r="M1232" s="254">
        <f>IF($B1232="","",--TEXT($B1232,"yyyymm"))</f>
        <v/>
      </c>
      <c r="N1232" s="0" t="n"/>
      <c r="O1232" s="0" t="n"/>
      <c r="P1232" s="0" t="n"/>
      <c r="Q1232" s="0" t="n"/>
      <c r="R1232" s="0" t="n"/>
      <c r="S1232" s="0" t="n"/>
      <c r="T1232" s="0" t="n"/>
      <c r="U1232" s="0" t="n"/>
      <c r="V1232" s="0" t="n"/>
      <c r="W1232" s="0" t="n"/>
      <c r="X1232" s="42" t="n"/>
      <c r="Y1232" s="42" t="n"/>
      <c r="Z1232" s="42" t="n"/>
    </row>
    <row r="1233" ht="23" customFormat="1" customHeight="1" s="204">
      <c r="A1233" s="255">
        <f>IF(B1233="","",COUNTA($B$5:B1233))</f>
        <v/>
      </c>
      <c r="B1233" s="294" t="n"/>
      <c r="C1233" s="247" t="n"/>
      <c r="D1233" s="248" t="n"/>
      <c r="E1233" s="295" t="n"/>
      <c r="F1233" s="296" t="n"/>
      <c r="G1233" s="296" t="n"/>
      <c r="H1233" s="297">
        <f>IFERROR(VLOOKUP($C1233,$C$5:$H$18,6,0)+SUMIF($C$19:$C1233,$C1233,$F$19:$F1233)-SUMIF($C$19:$C1233,$C1233,$G$19:$G1233),"")</f>
        <v/>
      </c>
      <c r="I1233" s="296" t="n"/>
      <c r="J1233" s="252" t="n"/>
      <c r="K1233" s="252" t="n"/>
      <c r="L1233" s="298" t="n"/>
      <c r="M1233" s="254">
        <f>IF($B1233="","",--TEXT($B1233,"yyyymm"))</f>
        <v/>
      </c>
      <c r="N1233" s="0" t="n"/>
      <c r="O1233" s="0" t="n"/>
      <c r="P1233" s="0" t="n"/>
      <c r="Q1233" s="0" t="n"/>
      <c r="R1233" s="0" t="n"/>
      <c r="S1233" s="0" t="n"/>
      <c r="T1233" s="0" t="n"/>
      <c r="U1233" s="0" t="n"/>
      <c r="V1233" s="0" t="n"/>
      <c r="W1233" s="0" t="n"/>
      <c r="X1233" s="42" t="n"/>
      <c r="Y1233" s="42" t="n"/>
      <c r="Z1233" s="42" t="n"/>
    </row>
    <row r="1234" ht="23" customFormat="1" customHeight="1" s="204">
      <c r="A1234" s="255">
        <f>IF(B1234="","",COUNTA($B$5:B1234))</f>
        <v/>
      </c>
      <c r="B1234" s="294" t="n"/>
      <c r="C1234" s="247" t="n"/>
      <c r="D1234" s="248" t="n"/>
      <c r="E1234" s="295" t="n"/>
      <c r="F1234" s="296" t="n"/>
      <c r="G1234" s="296" t="n"/>
      <c r="H1234" s="297">
        <f>IFERROR(VLOOKUP($C1234,$C$5:$H$18,6,0)+SUMIF($C$19:$C1234,$C1234,$F$19:$F1234)-SUMIF($C$19:$C1234,$C1234,$G$19:$G1234),"")</f>
        <v/>
      </c>
      <c r="I1234" s="296" t="n"/>
      <c r="J1234" s="252" t="n"/>
      <c r="K1234" s="252" t="n"/>
      <c r="L1234" s="298" t="n"/>
      <c r="M1234" s="254">
        <f>IF($B1234="","",--TEXT($B1234,"yyyymm"))</f>
        <v/>
      </c>
      <c r="N1234" s="0" t="n"/>
      <c r="O1234" s="0" t="n"/>
      <c r="P1234" s="0" t="n"/>
      <c r="Q1234" s="0" t="n"/>
      <c r="R1234" s="0" t="n"/>
      <c r="S1234" s="0" t="n"/>
      <c r="T1234" s="0" t="n"/>
      <c r="U1234" s="0" t="n"/>
      <c r="V1234" s="0" t="n"/>
      <c r="W1234" s="0" t="n"/>
      <c r="X1234" s="42" t="n"/>
      <c r="Y1234" s="42" t="n"/>
      <c r="Z1234" s="42" t="n"/>
    </row>
    <row r="1235" ht="23" customFormat="1" customHeight="1" s="204">
      <c r="A1235" s="255">
        <f>IF(B1235="","",COUNTA($B$5:B1235))</f>
        <v/>
      </c>
      <c r="B1235" s="294" t="n"/>
      <c r="C1235" s="247" t="n"/>
      <c r="D1235" s="248" t="n"/>
      <c r="E1235" s="295" t="n"/>
      <c r="F1235" s="296" t="n"/>
      <c r="G1235" s="296" t="n"/>
      <c r="H1235" s="297">
        <f>IFERROR(VLOOKUP($C1235,$C$5:$H$18,6,0)+SUMIF($C$19:$C1235,$C1235,$F$19:$F1235)-SUMIF($C$19:$C1235,$C1235,$G$19:$G1235),"")</f>
        <v/>
      </c>
      <c r="I1235" s="296" t="n"/>
      <c r="J1235" s="252" t="n"/>
      <c r="K1235" s="252" t="n"/>
      <c r="L1235" s="298" t="n"/>
      <c r="M1235" s="254">
        <f>IF($B1235="","",--TEXT($B1235,"yyyymm"))</f>
        <v/>
      </c>
      <c r="N1235" s="0" t="n"/>
      <c r="O1235" s="0" t="n"/>
      <c r="P1235" s="0" t="n"/>
      <c r="Q1235" s="0" t="n"/>
      <c r="R1235" s="0" t="n"/>
      <c r="S1235" s="0" t="n"/>
      <c r="T1235" s="0" t="n"/>
      <c r="U1235" s="0" t="n"/>
      <c r="V1235" s="0" t="n"/>
      <c r="W1235" s="0" t="n"/>
      <c r="X1235" s="42" t="n"/>
      <c r="Y1235" s="42" t="n"/>
      <c r="Z1235" s="42" t="n"/>
    </row>
    <row r="1236" ht="23" customFormat="1" customHeight="1" s="204">
      <c r="A1236" s="255">
        <f>IF(B1236="","",COUNTA($B$5:B1236))</f>
        <v/>
      </c>
      <c r="B1236" s="294" t="n"/>
      <c r="C1236" s="247" t="n"/>
      <c r="D1236" s="248" t="n"/>
      <c r="E1236" s="295" t="n"/>
      <c r="F1236" s="296" t="n"/>
      <c r="G1236" s="296" t="n"/>
      <c r="H1236" s="297">
        <f>IFERROR(VLOOKUP($C1236,$C$5:$H$18,6,0)+SUMIF($C$19:$C1236,$C1236,$F$19:$F1236)-SUMIF($C$19:$C1236,$C1236,$G$19:$G1236),"")</f>
        <v/>
      </c>
      <c r="I1236" s="296" t="n"/>
      <c r="J1236" s="252" t="n"/>
      <c r="K1236" s="252" t="n"/>
      <c r="L1236" s="298" t="n"/>
      <c r="M1236" s="254">
        <f>IF($B1236="","",--TEXT($B1236,"yyyymm"))</f>
        <v/>
      </c>
      <c r="N1236" s="0" t="n"/>
      <c r="O1236" s="0" t="n"/>
      <c r="P1236" s="0" t="n"/>
      <c r="Q1236" s="0" t="n"/>
      <c r="R1236" s="0" t="n"/>
      <c r="S1236" s="0" t="n"/>
      <c r="T1236" s="0" t="n"/>
      <c r="U1236" s="0" t="n"/>
      <c r="V1236" s="0" t="n"/>
      <c r="W1236" s="0" t="n"/>
      <c r="X1236" s="42" t="n"/>
      <c r="Y1236" s="42" t="n"/>
      <c r="Z1236" s="42" t="n"/>
    </row>
    <row r="1237" ht="23" customFormat="1" customHeight="1" s="204">
      <c r="A1237" s="255">
        <f>IF(B1237="","",COUNTA($B$5:B1237))</f>
        <v/>
      </c>
      <c r="B1237" s="294" t="n"/>
      <c r="C1237" s="247" t="n"/>
      <c r="D1237" s="248" t="n"/>
      <c r="E1237" s="295" t="n"/>
      <c r="F1237" s="296" t="n"/>
      <c r="G1237" s="296" t="n"/>
      <c r="H1237" s="297">
        <f>IFERROR(VLOOKUP($C1237,$C$5:$H$18,6,0)+SUMIF($C$19:$C1237,$C1237,$F$19:$F1237)-SUMIF($C$19:$C1237,$C1237,$G$19:$G1237),"")</f>
        <v/>
      </c>
      <c r="I1237" s="296" t="n"/>
      <c r="J1237" s="252" t="n"/>
      <c r="K1237" s="252" t="n"/>
      <c r="L1237" s="298" t="n"/>
      <c r="M1237" s="254">
        <f>IF($B1237="","",--TEXT($B1237,"yyyymm"))</f>
        <v/>
      </c>
      <c r="N1237" s="0" t="n"/>
      <c r="O1237" s="0" t="n"/>
      <c r="P1237" s="0" t="n"/>
      <c r="Q1237" s="0" t="n"/>
      <c r="R1237" s="0" t="n"/>
      <c r="S1237" s="0" t="n"/>
      <c r="T1237" s="0" t="n"/>
      <c r="U1237" s="0" t="n"/>
      <c r="V1237" s="0" t="n"/>
      <c r="W1237" s="0" t="n"/>
      <c r="X1237" s="42" t="n"/>
      <c r="Y1237" s="42" t="n"/>
      <c r="Z1237" s="42" t="n"/>
    </row>
    <row r="1238" ht="23" customFormat="1" customHeight="1" s="204">
      <c r="A1238" s="255">
        <f>IF(B1238="","",COUNTA($B$5:B1238))</f>
        <v/>
      </c>
      <c r="B1238" s="294" t="n"/>
      <c r="C1238" s="247" t="n"/>
      <c r="D1238" s="248" t="n"/>
      <c r="E1238" s="295" t="n"/>
      <c r="F1238" s="296" t="n"/>
      <c r="G1238" s="296" t="n"/>
      <c r="H1238" s="297">
        <f>IFERROR(VLOOKUP($C1238,$C$5:$H$18,6,0)+SUMIF($C$19:$C1238,$C1238,$F$19:$F1238)-SUMIF($C$19:$C1238,$C1238,$G$19:$G1238),"")</f>
        <v/>
      </c>
      <c r="I1238" s="296" t="n"/>
      <c r="J1238" s="252" t="n"/>
      <c r="K1238" s="252" t="n"/>
      <c r="L1238" s="298" t="n"/>
      <c r="M1238" s="254">
        <f>IF($B1238="","",--TEXT($B1238,"yyyymm"))</f>
        <v/>
      </c>
      <c r="N1238" s="0" t="n"/>
      <c r="O1238" s="0" t="n"/>
      <c r="P1238" s="0" t="n"/>
      <c r="Q1238" s="0" t="n"/>
      <c r="R1238" s="0" t="n"/>
      <c r="S1238" s="0" t="n"/>
      <c r="T1238" s="0" t="n"/>
      <c r="U1238" s="0" t="n"/>
      <c r="V1238" s="0" t="n"/>
      <c r="W1238" s="0" t="n"/>
      <c r="X1238" s="42" t="n"/>
      <c r="Y1238" s="42" t="n"/>
      <c r="Z1238" s="42" t="n"/>
    </row>
    <row r="1239" ht="23" customFormat="1" customHeight="1" s="204">
      <c r="A1239" s="255">
        <f>IF(B1239="","",COUNTA($B$5:B1239))</f>
        <v/>
      </c>
      <c r="B1239" s="294" t="n"/>
      <c r="C1239" s="247" t="n"/>
      <c r="D1239" s="248" t="n"/>
      <c r="E1239" s="295" t="n"/>
      <c r="F1239" s="296" t="n"/>
      <c r="G1239" s="296" t="n"/>
      <c r="H1239" s="297">
        <f>IFERROR(VLOOKUP($C1239,$C$5:$H$18,6,0)+SUMIF($C$19:$C1239,$C1239,$F$19:$F1239)-SUMIF($C$19:$C1239,$C1239,$G$19:$G1239),"")</f>
        <v/>
      </c>
      <c r="I1239" s="296" t="n"/>
      <c r="J1239" s="252" t="n"/>
      <c r="K1239" s="252" t="n"/>
      <c r="L1239" s="298" t="n"/>
      <c r="M1239" s="254">
        <f>IF($B1239="","",--TEXT($B1239,"yyyymm"))</f>
        <v/>
      </c>
      <c r="N1239" s="0" t="n"/>
      <c r="O1239" s="0" t="n"/>
      <c r="P1239" s="0" t="n"/>
      <c r="Q1239" s="0" t="n"/>
      <c r="R1239" s="0" t="n"/>
      <c r="S1239" s="0" t="n"/>
      <c r="T1239" s="0" t="n"/>
      <c r="U1239" s="0" t="n"/>
      <c r="V1239" s="0" t="n"/>
      <c r="W1239" s="0" t="n"/>
      <c r="X1239" s="42" t="n"/>
      <c r="Y1239" s="42" t="n"/>
      <c r="Z1239" s="42" t="n"/>
    </row>
    <row r="1240" ht="23" customFormat="1" customHeight="1" s="204">
      <c r="A1240" s="255">
        <f>IF(B1240="","",COUNTA($B$5:B1240))</f>
        <v/>
      </c>
      <c r="B1240" s="294" t="n"/>
      <c r="C1240" s="247" t="n"/>
      <c r="D1240" s="248" t="n"/>
      <c r="E1240" s="295" t="n"/>
      <c r="F1240" s="296" t="n"/>
      <c r="G1240" s="296" t="n"/>
      <c r="H1240" s="297">
        <f>IFERROR(VLOOKUP($C1240,$C$5:$H$18,6,0)+SUMIF($C$19:$C1240,$C1240,$F$19:$F1240)-SUMIF($C$19:$C1240,$C1240,$G$19:$G1240),"")</f>
        <v/>
      </c>
      <c r="I1240" s="296" t="n"/>
      <c r="J1240" s="252" t="n"/>
      <c r="K1240" s="252" t="n"/>
      <c r="L1240" s="298" t="n"/>
      <c r="M1240" s="254">
        <f>IF($B1240="","",--TEXT($B1240,"yyyymm"))</f>
        <v/>
      </c>
      <c r="N1240" s="0" t="n"/>
      <c r="O1240" s="0" t="n"/>
      <c r="P1240" s="0" t="n"/>
      <c r="Q1240" s="0" t="n"/>
      <c r="R1240" s="0" t="n"/>
      <c r="S1240" s="0" t="n"/>
      <c r="T1240" s="0" t="n"/>
      <c r="U1240" s="0" t="n"/>
      <c r="V1240" s="0" t="n"/>
      <c r="W1240" s="0" t="n"/>
      <c r="X1240" s="42" t="n"/>
      <c r="Y1240" s="42" t="n"/>
      <c r="Z1240" s="42" t="n"/>
    </row>
    <row r="1241" ht="23" customFormat="1" customHeight="1" s="204">
      <c r="A1241" s="255">
        <f>IF(B1241="","",COUNTA($B$5:B1241))</f>
        <v/>
      </c>
      <c r="B1241" s="294" t="n"/>
      <c r="C1241" s="247" t="n"/>
      <c r="D1241" s="248" t="n"/>
      <c r="E1241" s="295" t="n"/>
      <c r="F1241" s="296" t="n"/>
      <c r="G1241" s="296" t="n"/>
      <c r="H1241" s="297">
        <f>IFERROR(VLOOKUP($C1241,$C$5:$H$18,6,0)+SUMIF($C$19:$C1241,$C1241,$F$19:$F1241)-SUMIF($C$19:$C1241,$C1241,$G$19:$G1241),"")</f>
        <v/>
      </c>
      <c r="I1241" s="296" t="n"/>
      <c r="J1241" s="252" t="n"/>
      <c r="K1241" s="252" t="n"/>
      <c r="L1241" s="298" t="n"/>
      <c r="M1241" s="254">
        <f>IF($B1241="","",--TEXT($B1241,"yyyymm"))</f>
        <v/>
      </c>
      <c r="N1241" s="0" t="n"/>
      <c r="O1241" s="0" t="n"/>
      <c r="P1241" s="0" t="n"/>
      <c r="Q1241" s="0" t="n"/>
      <c r="R1241" s="0" t="n"/>
      <c r="S1241" s="0" t="n"/>
      <c r="T1241" s="0" t="n"/>
      <c r="U1241" s="0" t="n"/>
      <c r="V1241" s="0" t="n"/>
      <c r="W1241" s="0" t="n"/>
      <c r="X1241" s="42" t="n"/>
      <c r="Y1241" s="42" t="n"/>
      <c r="Z1241" s="42" t="n"/>
    </row>
    <row r="1242" ht="23" customFormat="1" customHeight="1" s="204">
      <c r="A1242" s="255">
        <f>IF(B1242="","",COUNTA($B$5:B1242))</f>
        <v/>
      </c>
      <c r="B1242" s="294" t="n"/>
      <c r="C1242" s="247" t="n"/>
      <c r="D1242" s="248" t="n"/>
      <c r="E1242" s="295" t="n"/>
      <c r="F1242" s="296" t="n"/>
      <c r="G1242" s="296" t="n"/>
      <c r="H1242" s="297">
        <f>IFERROR(VLOOKUP($C1242,$C$5:$H$18,6,0)+SUMIF($C$19:$C1242,$C1242,$F$19:$F1242)-SUMIF($C$19:$C1242,$C1242,$G$19:$G1242),"")</f>
        <v/>
      </c>
      <c r="I1242" s="296" t="n"/>
      <c r="J1242" s="252" t="n"/>
      <c r="K1242" s="252" t="n"/>
      <c r="L1242" s="298" t="n"/>
      <c r="M1242" s="254">
        <f>IF($B1242="","",--TEXT($B1242,"yyyymm"))</f>
        <v/>
      </c>
      <c r="N1242" s="0" t="n"/>
      <c r="O1242" s="0" t="n"/>
      <c r="P1242" s="0" t="n"/>
      <c r="Q1242" s="0" t="n"/>
      <c r="R1242" s="0" t="n"/>
      <c r="S1242" s="0" t="n"/>
      <c r="T1242" s="0" t="n"/>
      <c r="U1242" s="0" t="n"/>
      <c r="V1242" s="0" t="n"/>
      <c r="W1242" s="0" t="n"/>
      <c r="X1242" s="42" t="n"/>
      <c r="Y1242" s="42" t="n"/>
      <c r="Z1242" s="42" t="n"/>
    </row>
    <row r="1243" ht="23" customFormat="1" customHeight="1" s="204">
      <c r="A1243" s="255">
        <f>IF(B1243="","",COUNTA($B$5:B1243))</f>
        <v/>
      </c>
      <c r="B1243" s="294" t="n"/>
      <c r="C1243" s="247" t="n"/>
      <c r="D1243" s="248" t="n"/>
      <c r="E1243" s="295" t="n"/>
      <c r="F1243" s="296" t="n"/>
      <c r="G1243" s="296" t="n"/>
      <c r="H1243" s="297">
        <f>IFERROR(VLOOKUP($C1243,$C$5:$H$18,6,0)+SUMIF($C$19:$C1243,$C1243,$F$19:$F1243)-SUMIF($C$19:$C1243,$C1243,$G$19:$G1243),"")</f>
        <v/>
      </c>
      <c r="I1243" s="296" t="n"/>
      <c r="J1243" s="252" t="n"/>
      <c r="K1243" s="252" t="n"/>
      <c r="L1243" s="298" t="n"/>
      <c r="M1243" s="254">
        <f>IF($B1243="","",--TEXT($B1243,"yyyymm"))</f>
        <v/>
      </c>
      <c r="N1243" s="0" t="n"/>
      <c r="O1243" s="0" t="n"/>
      <c r="P1243" s="0" t="n"/>
      <c r="Q1243" s="0" t="n"/>
      <c r="R1243" s="0" t="n"/>
      <c r="S1243" s="0" t="n"/>
      <c r="T1243" s="0" t="n"/>
      <c r="U1243" s="0" t="n"/>
      <c r="V1243" s="0" t="n"/>
      <c r="W1243" s="0" t="n"/>
      <c r="X1243" s="42" t="n"/>
      <c r="Y1243" s="42" t="n"/>
      <c r="Z1243" s="42" t="n"/>
    </row>
    <row r="1244" ht="23" customFormat="1" customHeight="1" s="204">
      <c r="A1244" s="255">
        <f>IF(B1244="","",COUNTA($B$5:B1244))</f>
        <v/>
      </c>
      <c r="B1244" s="294" t="n"/>
      <c r="C1244" s="247" t="n"/>
      <c r="D1244" s="248" t="n"/>
      <c r="E1244" s="295" t="n"/>
      <c r="F1244" s="296" t="n"/>
      <c r="G1244" s="296" t="n"/>
      <c r="H1244" s="297">
        <f>IFERROR(VLOOKUP($C1244,$C$5:$H$18,6,0)+SUMIF($C$19:$C1244,$C1244,$F$19:$F1244)-SUMIF($C$19:$C1244,$C1244,$G$19:$G1244),"")</f>
        <v/>
      </c>
      <c r="I1244" s="296" t="n"/>
      <c r="J1244" s="252" t="n"/>
      <c r="K1244" s="252" t="n"/>
      <c r="L1244" s="298" t="n"/>
      <c r="M1244" s="254">
        <f>IF($B1244="","",--TEXT($B1244,"yyyymm"))</f>
        <v/>
      </c>
      <c r="N1244" s="0" t="n"/>
      <c r="O1244" s="0" t="n"/>
      <c r="P1244" s="0" t="n"/>
      <c r="Q1244" s="0" t="n"/>
      <c r="R1244" s="0" t="n"/>
      <c r="S1244" s="0" t="n"/>
      <c r="T1244" s="0" t="n"/>
      <c r="U1244" s="0" t="n"/>
      <c r="V1244" s="0" t="n"/>
      <c r="W1244" s="0" t="n"/>
      <c r="X1244" s="42" t="n"/>
      <c r="Y1244" s="42" t="n"/>
      <c r="Z1244" s="42" t="n"/>
    </row>
    <row r="1245" ht="23" customFormat="1" customHeight="1" s="204">
      <c r="A1245" s="255">
        <f>IF(B1245="","",COUNTA($B$5:B1245))</f>
        <v/>
      </c>
      <c r="B1245" s="294" t="n"/>
      <c r="C1245" s="247" t="n"/>
      <c r="D1245" s="248" t="n"/>
      <c r="E1245" s="295" t="n"/>
      <c r="F1245" s="296" t="n"/>
      <c r="G1245" s="296" t="n"/>
      <c r="H1245" s="297">
        <f>IFERROR(VLOOKUP($C1245,$C$5:$H$18,6,0)+SUMIF($C$19:$C1245,$C1245,$F$19:$F1245)-SUMIF($C$19:$C1245,$C1245,$G$19:$G1245),"")</f>
        <v/>
      </c>
      <c r="I1245" s="296" t="n"/>
      <c r="J1245" s="252" t="n"/>
      <c r="K1245" s="252" t="n"/>
      <c r="L1245" s="298" t="n"/>
      <c r="M1245" s="254">
        <f>IF($B1245="","",--TEXT($B1245,"yyyymm"))</f>
        <v/>
      </c>
      <c r="N1245" s="0" t="n"/>
      <c r="O1245" s="0" t="n"/>
      <c r="P1245" s="0" t="n"/>
      <c r="Q1245" s="0" t="n"/>
      <c r="R1245" s="0" t="n"/>
      <c r="S1245" s="0" t="n"/>
      <c r="T1245" s="0" t="n"/>
      <c r="U1245" s="0" t="n"/>
      <c r="V1245" s="0" t="n"/>
      <c r="W1245" s="0" t="n"/>
      <c r="X1245" s="42" t="n"/>
      <c r="Y1245" s="42" t="n"/>
      <c r="Z1245" s="42" t="n"/>
    </row>
    <row r="1246" ht="23" customFormat="1" customHeight="1" s="204">
      <c r="A1246" s="255">
        <f>IF(B1246="","",COUNTA($B$5:B1246))</f>
        <v/>
      </c>
      <c r="B1246" s="294" t="n"/>
      <c r="C1246" s="247" t="n"/>
      <c r="D1246" s="248" t="n"/>
      <c r="E1246" s="295" t="n"/>
      <c r="F1246" s="296" t="n"/>
      <c r="G1246" s="296" t="n"/>
      <c r="H1246" s="297">
        <f>IFERROR(VLOOKUP($C1246,$C$5:$H$18,6,0)+SUMIF($C$19:$C1246,$C1246,$F$19:$F1246)-SUMIF($C$19:$C1246,$C1246,$G$19:$G1246),"")</f>
        <v/>
      </c>
      <c r="I1246" s="296" t="n"/>
      <c r="J1246" s="252" t="n"/>
      <c r="K1246" s="252" t="n"/>
      <c r="L1246" s="298" t="n"/>
      <c r="M1246" s="254">
        <f>IF($B1246="","",--TEXT($B1246,"yyyymm"))</f>
        <v/>
      </c>
      <c r="N1246" s="0" t="n"/>
      <c r="O1246" s="0" t="n"/>
      <c r="P1246" s="0" t="n"/>
      <c r="Q1246" s="0" t="n"/>
      <c r="R1246" s="0" t="n"/>
      <c r="S1246" s="0" t="n"/>
      <c r="T1246" s="0" t="n"/>
      <c r="U1246" s="0" t="n"/>
      <c r="V1246" s="0" t="n"/>
      <c r="W1246" s="0" t="n"/>
      <c r="X1246" s="42" t="n"/>
      <c r="Y1246" s="42" t="n"/>
      <c r="Z1246" s="42" t="n"/>
    </row>
    <row r="1247" ht="23" customFormat="1" customHeight="1" s="204">
      <c r="A1247" s="255">
        <f>IF(B1247="","",COUNTA($B$5:B1247))</f>
        <v/>
      </c>
      <c r="B1247" s="294" t="n"/>
      <c r="C1247" s="247" t="n"/>
      <c r="D1247" s="248" t="n"/>
      <c r="E1247" s="295" t="n"/>
      <c r="F1247" s="296" t="n"/>
      <c r="G1247" s="296" t="n"/>
      <c r="H1247" s="297">
        <f>IFERROR(VLOOKUP($C1247,$C$5:$H$18,6,0)+SUMIF($C$19:$C1247,$C1247,$F$19:$F1247)-SUMIF($C$19:$C1247,$C1247,$G$19:$G1247),"")</f>
        <v/>
      </c>
      <c r="I1247" s="296" t="n"/>
      <c r="J1247" s="252" t="n"/>
      <c r="K1247" s="252" t="n"/>
      <c r="L1247" s="298" t="n"/>
      <c r="M1247" s="254">
        <f>IF($B1247="","",--TEXT($B1247,"yyyymm"))</f>
        <v/>
      </c>
      <c r="N1247" s="0" t="n"/>
      <c r="O1247" s="0" t="n"/>
      <c r="P1247" s="0" t="n"/>
      <c r="Q1247" s="0" t="n"/>
      <c r="R1247" s="0" t="n"/>
      <c r="S1247" s="0" t="n"/>
      <c r="T1247" s="0" t="n"/>
      <c r="U1247" s="0" t="n"/>
      <c r="V1247" s="0" t="n"/>
      <c r="W1247" s="0" t="n"/>
      <c r="X1247" s="42" t="n"/>
      <c r="Y1247" s="42" t="n"/>
      <c r="Z1247" s="42" t="n"/>
    </row>
    <row r="1248" ht="23" customFormat="1" customHeight="1" s="204">
      <c r="A1248" s="255">
        <f>IF(B1248="","",COUNTA($B$5:B1248))</f>
        <v/>
      </c>
      <c r="B1248" s="294" t="n"/>
      <c r="C1248" s="247" t="n"/>
      <c r="D1248" s="248" t="n"/>
      <c r="E1248" s="295" t="n"/>
      <c r="F1248" s="296" t="n"/>
      <c r="G1248" s="296" t="n"/>
      <c r="H1248" s="297">
        <f>IFERROR(VLOOKUP($C1248,$C$5:$H$18,6,0)+SUMIF($C$19:$C1248,$C1248,$F$19:$F1248)-SUMIF($C$19:$C1248,$C1248,$G$19:$G1248),"")</f>
        <v/>
      </c>
      <c r="I1248" s="296" t="n"/>
      <c r="J1248" s="252" t="n"/>
      <c r="K1248" s="252" t="n"/>
      <c r="L1248" s="298" t="n"/>
      <c r="M1248" s="254">
        <f>IF($B1248="","",--TEXT($B1248,"yyyymm"))</f>
        <v/>
      </c>
      <c r="N1248" s="0" t="n"/>
      <c r="O1248" s="0" t="n"/>
      <c r="P1248" s="0" t="n"/>
      <c r="Q1248" s="0" t="n"/>
      <c r="R1248" s="0" t="n"/>
      <c r="S1248" s="0" t="n"/>
      <c r="T1248" s="0" t="n"/>
      <c r="U1248" s="0" t="n"/>
      <c r="V1248" s="0" t="n"/>
      <c r="W1248" s="0" t="n"/>
      <c r="X1248" s="42" t="n"/>
      <c r="Y1248" s="42" t="n"/>
      <c r="Z1248" s="42" t="n"/>
    </row>
    <row r="1249" ht="23" customFormat="1" customHeight="1" s="204">
      <c r="A1249" s="255">
        <f>IF(B1249="","",COUNTA($B$5:B1249))</f>
        <v/>
      </c>
      <c r="B1249" s="294" t="n"/>
      <c r="C1249" s="247" t="n"/>
      <c r="D1249" s="248" t="n"/>
      <c r="E1249" s="295" t="n"/>
      <c r="F1249" s="296" t="n"/>
      <c r="G1249" s="296" t="n"/>
      <c r="H1249" s="297">
        <f>IFERROR(VLOOKUP($C1249,$C$5:$H$18,6,0)+SUMIF($C$19:$C1249,$C1249,$F$19:$F1249)-SUMIF($C$19:$C1249,$C1249,$G$19:$G1249),"")</f>
        <v/>
      </c>
      <c r="I1249" s="296" t="n"/>
      <c r="J1249" s="252" t="n"/>
      <c r="K1249" s="252" t="n"/>
      <c r="L1249" s="298" t="n"/>
      <c r="M1249" s="254">
        <f>IF($B1249="","",--TEXT($B1249,"yyyymm"))</f>
        <v/>
      </c>
      <c r="N1249" s="0" t="n"/>
      <c r="O1249" s="0" t="n"/>
      <c r="P1249" s="0" t="n"/>
      <c r="Q1249" s="0" t="n"/>
      <c r="R1249" s="0" t="n"/>
      <c r="S1249" s="0" t="n"/>
      <c r="T1249" s="0" t="n"/>
      <c r="U1249" s="0" t="n"/>
      <c r="V1249" s="0" t="n"/>
      <c r="W1249" s="0" t="n"/>
      <c r="X1249" s="42" t="n"/>
      <c r="Y1249" s="42" t="n"/>
      <c r="Z1249" s="42" t="n"/>
    </row>
    <row r="1250" ht="23" customFormat="1" customHeight="1" s="204">
      <c r="A1250" s="255">
        <f>IF(B1250="","",COUNTA($B$5:B1250))</f>
        <v/>
      </c>
      <c r="B1250" s="294" t="n"/>
      <c r="C1250" s="247" t="n"/>
      <c r="D1250" s="248" t="n"/>
      <c r="E1250" s="295" t="n"/>
      <c r="F1250" s="296" t="n"/>
      <c r="G1250" s="296" t="n"/>
      <c r="H1250" s="297">
        <f>IFERROR(VLOOKUP($C1250,$C$5:$H$18,6,0)+SUMIF($C$19:$C1250,$C1250,$F$19:$F1250)-SUMIF($C$19:$C1250,$C1250,$G$19:$G1250),"")</f>
        <v/>
      </c>
      <c r="I1250" s="296" t="n"/>
      <c r="J1250" s="252" t="n"/>
      <c r="K1250" s="252" t="n"/>
      <c r="L1250" s="298" t="n"/>
      <c r="M1250" s="254">
        <f>IF($B1250="","",--TEXT($B1250,"yyyymm"))</f>
        <v/>
      </c>
      <c r="N1250" s="0" t="n"/>
      <c r="O1250" s="0" t="n"/>
      <c r="P1250" s="0" t="n"/>
      <c r="Q1250" s="0" t="n"/>
      <c r="R1250" s="0" t="n"/>
      <c r="S1250" s="0" t="n"/>
      <c r="T1250" s="0" t="n"/>
      <c r="U1250" s="0" t="n"/>
      <c r="V1250" s="0" t="n"/>
      <c r="W1250" s="0" t="n"/>
      <c r="X1250" s="42" t="n"/>
      <c r="Y1250" s="42" t="n"/>
      <c r="Z1250" s="42" t="n"/>
    </row>
    <row r="1251" ht="23" customFormat="1" customHeight="1" s="204">
      <c r="A1251" s="255">
        <f>IF(B1251="","",COUNTA($B$5:B1251))</f>
        <v/>
      </c>
      <c r="B1251" s="294" t="n"/>
      <c r="C1251" s="247" t="n"/>
      <c r="D1251" s="248" t="n"/>
      <c r="E1251" s="295" t="n"/>
      <c r="F1251" s="296" t="n"/>
      <c r="G1251" s="296" t="n"/>
      <c r="H1251" s="297">
        <f>IFERROR(VLOOKUP($C1251,$C$5:$H$18,6,0)+SUMIF($C$19:$C1251,$C1251,$F$19:$F1251)-SUMIF($C$19:$C1251,$C1251,$G$19:$G1251),"")</f>
        <v/>
      </c>
      <c r="I1251" s="296" t="n"/>
      <c r="J1251" s="252" t="n"/>
      <c r="K1251" s="252" t="n"/>
      <c r="L1251" s="298" t="n"/>
      <c r="M1251" s="254">
        <f>IF($B1251="","",--TEXT($B1251,"yyyymm"))</f>
        <v/>
      </c>
      <c r="N1251" s="0" t="n"/>
      <c r="O1251" s="0" t="n"/>
      <c r="P1251" s="0" t="n"/>
      <c r="Q1251" s="0" t="n"/>
      <c r="R1251" s="0" t="n"/>
      <c r="S1251" s="0" t="n"/>
      <c r="T1251" s="0" t="n"/>
      <c r="U1251" s="0" t="n"/>
      <c r="V1251" s="0" t="n"/>
      <c r="W1251" s="0" t="n"/>
      <c r="X1251" s="42" t="n"/>
      <c r="Y1251" s="42" t="n"/>
      <c r="Z1251" s="42" t="n"/>
    </row>
    <row r="1252" ht="23" customFormat="1" customHeight="1" s="204">
      <c r="A1252" s="255">
        <f>IF(B1252="","",COUNTA($B$5:B1252))</f>
        <v/>
      </c>
      <c r="B1252" s="294" t="n"/>
      <c r="C1252" s="247" t="n"/>
      <c r="D1252" s="248" t="n"/>
      <c r="E1252" s="295" t="n"/>
      <c r="F1252" s="296" t="n"/>
      <c r="G1252" s="296" t="n"/>
      <c r="H1252" s="297">
        <f>IFERROR(VLOOKUP($C1252,$C$5:$H$18,6,0)+SUMIF($C$19:$C1252,$C1252,$F$19:$F1252)-SUMIF($C$19:$C1252,$C1252,$G$19:$G1252),"")</f>
        <v/>
      </c>
      <c r="I1252" s="296" t="n"/>
      <c r="J1252" s="252" t="n"/>
      <c r="K1252" s="252" t="n"/>
      <c r="L1252" s="298" t="n"/>
      <c r="M1252" s="254">
        <f>IF($B1252="","",--TEXT($B1252,"yyyymm"))</f>
        <v/>
      </c>
      <c r="N1252" s="0" t="n"/>
      <c r="O1252" s="0" t="n"/>
      <c r="P1252" s="0" t="n"/>
      <c r="Q1252" s="0" t="n"/>
      <c r="R1252" s="0" t="n"/>
      <c r="S1252" s="0" t="n"/>
      <c r="T1252" s="0" t="n"/>
      <c r="U1252" s="0" t="n"/>
      <c r="V1252" s="0" t="n"/>
      <c r="W1252" s="0" t="n"/>
      <c r="X1252" s="42" t="n"/>
      <c r="Y1252" s="42" t="n"/>
      <c r="Z1252" s="42" t="n"/>
    </row>
    <row r="1253" ht="23" customFormat="1" customHeight="1" s="204">
      <c r="A1253" s="255">
        <f>IF(B1253="","",COUNTA($B$5:B1253))</f>
        <v/>
      </c>
      <c r="B1253" s="294" t="n"/>
      <c r="C1253" s="247" t="n"/>
      <c r="D1253" s="248" t="n"/>
      <c r="E1253" s="295" t="n"/>
      <c r="F1253" s="296" t="n"/>
      <c r="G1253" s="296" t="n"/>
      <c r="H1253" s="297">
        <f>IFERROR(VLOOKUP($C1253,$C$5:$H$18,6,0)+SUMIF($C$19:$C1253,$C1253,$F$19:$F1253)-SUMIF($C$19:$C1253,$C1253,$G$19:$G1253),"")</f>
        <v/>
      </c>
      <c r="I1253" s="296" t="n"/>
      <c r="J1253" s="252" t="n"/>
      <c r="K1253" s="252" t="n"/>
      <c r="L1253" s="298" t="n"/>
      <c r="M1253" s="254">
        <f>IF($B1253="","",--TEXT($B1253,"yyyymm"))</f>
        <v/>
      </c>
      <c r="N1253" s="0" t="n"/>
      <c r="O1253" s="0" t="n"/>
      <c r="P1253" s="0" t="n"/>
      <c r="Q1253" s="0" t="n"/>
      <c r="R1253" s="0" t="n"/>
      <c r="S1253" s="0" t="n"/>
      <c r="T1253" s="0" t="n"/>
      <c r="U1253" s="0" t="n"/>
      <c r="V1253" s="0" t="n"/>
      <c r="W1253" s="0" t="n"/>
      <c r="X1253" s="42" t="n"/>
      <c r="Y1253" s="42" t="n"/>
      <c r="Z1253" s="42" t="n"/>
    </row>
    <row r="1254" ht="23" customFormat="1" customHeight="1" s="204">
      <c r="A1254" s="255">
        <f>IF(B1254="","",COUNTA($B$5:B1254))</f>
        <v/>
      </c>
      <c r="B1254" s="294" t="n"/>
      <c r="C1254" s="247" t="n"/>
      <c r="D1254" s="248" t="n"/>
      <c r="E1254" s="295" t="n"/>
      <c r="F1254" s="296" t="n"/>
      <c r="G1254" s="296" t="n"/>
      <c r="H1254" s="297">
        <f>IFERROR(VLOOKUP($C1254,$C$5:$H$18,6,0)+SUMIF($C$19:$C1254,$C1254,$F$19:$F1254)-SUMIF($C$19:$C1254,$C1254,$G$19:$G1254),"")</f>
        <v/>
      </c>
      <c r="I1254" s="296" t="n"/>
      <c r="J1254" s="252" t="n"/>
      <c r="K1254" s="252" t="n"/>
      <c r="L1254" s="298" t="n"/>
      <c r="M1254" s="254">
        <f>IF($B1254="","",--TEXT($B1254,"yyyymm"))</f>
        <v/>
      </c>
      <c r="N1254" s="0" t="n"/>
      <c r="O1254" s="0" t="n"/>
      <c r="P1254" s="0" t="n"/>
      <c r="Q1254" s="0" t="n"/>
      <c r="R1254" s="0" t="n"/>
      <c r="S1254" s="0" t="n"/>
      <c r="T1254" s="0" t="n"/>
      <c r="U1254" s="0" t="n"/>
      <c r="V1254" s="0" t="n"/>
      <c r="W1254" s="0" t="n"/>
      <c r="X1254" s="42" t="n"/>
      <c r="Y1254" s="42" t="n"/>
      <c r="Z1254" s="42" t="n"/>
    </row>
    <row r="1255" ht="23" customFormat="1" customHeight="1" s="204">
      <c r="A1255" s="255">
        <f>IF(B1255="","",COUNTA($B$5:B1255))</f>
        <v/>
      </c>
      <c r="B1255" s="294" t="n"/>
      <c r="C1255" s="247" t="n"/>
      <c r="D1255" s="248" t="n"/>
      <c r="E1255" s="295" t="n"/>
      <c r="F1255" s="296" t="n"/>
      <c r="G1255" s="296" t="n"/>
      <c r="H1255" s="297">
        <f>IFERROR(VLOOKUP($C1255,$C$5:$H$18,6,0)+SUMIF($C$19:$C1255,$C1255,$F$19:$F1255)-SUMIF($C$19:$C1255,$C1255,$G$19:$G1255),"")</f>
        <v/>
      </c>
      <c r="I1255" s="296" t="n"/>
      <c r="J1255" s="252" t="n"/>
      <c r="K1255" s="252" t="n"/>
      <c r="L1255" s="298" t="n"/>
      <c r="M1255" s="254">
        <f>IF($B1255="","",--TEXT($B1255,"yyyymm"))</f>
        <v/>
      </c>
      <c r="N1255" s="0" t="n"/>
      <c r="O1255" s="0" t="n"/>
      <c r="P1255" s="0" t="n"/>
      <c r="Q1255" s="0" t="n"/>
      <c r="R1255" s="0" t="n"/>
      <c r="S1255" s="0" t="n"/>
      <c r="T1255" s="0" t="n"/>
      <c r="U1255" s="0" t="n"/>
      <c r="V1255" s="0" t="n"/>
      <c r="W1255" s="0" t="n"/>
      <c r="X1255" s="42" t="n"/>
      <c r="Y1255" s="42" t="n"/>
      <c r="Z1255" s="42" t="n"/>
    </row>
    <row r="1256" ht="23" customFormat="1" customHeight="1" s="204">
      <c r="A1256" s="255">
        <f>IF(B1256="","",COUNTA($B$5:B1256))</f>
        <v/>
      </c>
      <c r="B1256" s="294" t="n"/>
      <c r="C1256" s="247" t="n"/>
      <c r="D1256" s="248" t="n"/>
      <c r="E1256" s="295" t="n"/>
      <c r="F1256" s="296" t="n"/>
      <c r="G1256" s="296" t="n"/>
      <c r="H1256" s="297">
        <f>IFERROR(VLOOKUP($C1256,$C$5:$H$18,6,0)+SUMIF($C$19:$C1256,$C1256,$F$19:$F1256)-SUMIF($C$19:$C1256,$C1256,$G$19:$G1256),"")</f>
        <v/>
      </c>
      <c r="I1256" s="296" t="n"/>
      <c r="J1256" s="252" t="n"/>
      <c r="K1256" s="252" t="n"/>
      <c r="L1256" s="298" t="n"/>
      <c r="M1256" s="254">
        <f>IF($B1256="","",--TEXT($B1256,"yyyymm"))</f>
        <v/>
      </c>
      <c r="N1256" s="0" t="n"/>
      <c r="O1256" s="0" t="n"/>
      <c r="P1256" s="0" t="n"/>
      <c r="Q1256" s="0" t="n"/>
      <c r="R1256" s="0" t="n"/>
      <c r="S1256" s="0" t="n"/>
      <c r="T1256" s="0" t="n"/>
      <c r="U1256" s="0" t="n"/>
      <c r="V1256" s="0" t="n"/>
      <c r="W1256" s="0" t="n"/>
      <c r="X1256" s="42" t="n"/>
      <c r="Y1256" s="42" t="n"/>
      <c r="Z1256" s="42" t="n"/>
    </row>
    <row r="1257" ht="23" customFormat="1" customHeight="1" s="204">
      <c r="A1257" s="255">
        <f>IF(B1257="","",COUNTA($B$5:B1257))</f>
        <v/>
      </c>
      <c r="B1257" s="294" t="n"/>
      <c r="C1257" s="247" t="n"/>
      <c r="D1257" s="248" t="n"/>
      <c r="E1257" s="295" t="n"/>
      <c r="F1257" s="296" t="n"/>
      <c r="G1257" s="296" t="n"/>
      <c r="H1257" s="297">
        <f>IFERROR(VLOOKUP($C1257,$C$5:$H$18,6,0)+SUMIF($C$19:$C1257,$C1257,$F$19:$F1257)-SUMIF($C$19:$C1257,$C1257,$G$19:$G1257),"")</f>
        <v/>
      </c>
      <c r="I1257" s="296" t="n"/>
      <c r="J1257" s="252" t="n"/>
      <c r="K1257" s="252" t="n"/>
      <c r="L1257" s="298" t="n"/>
      <c r="M1257" s="254">
        <f>IF($B1257="","",--TEXT($B1257,"yyyymm"))</f>
        <v/>
      </c>
      <c r="N1257" s="0" t="n"/>
      <c r="O1257" s="0" t="n"/>
      <c r="P1257" s="0" t="n"/>
      <c r="Q1257" s="0" t="n"/>
      <c r="R1257" s="0" t="n"/>
      <c r="S1257" s="0" t="n"/>
      <c r="T1257" s="0" t="n"/>
      <c r="U1257" s="0" t="n"/>
      <c r="V1257" s="0" t="n"/>
      <c r="W1257" s="0" t="n"/>
      <c r="X1257" s="42" t="n"/>
      <c r="Y1257" s="42" t="n"/>
      <c r="Z1257" s="42" t="n"/>
    </row>
    <row r="1258" ht="23" customFormat="1" customHeight="1" s="204">
      <c r="A1258" s="255">
        <f>IF(B1258="","",COUNTA($B$5:B1258))</f>
        <v/>
      </c>
      <c r="B1258" s="294" t="n"/>
      <c r="C1258" s="247" t="n"/>
      <c r="D1258" s="248" t="n"/>
      <c r="E1258" s="295" t="n"/>
      <c r="F1258" s="296" t="n"/>
      <c r="G1258" s="296" t="n"/>
      <c r="H1258" s="297">
        <f>IFERROR(VLOOKUP($C1258,$C$5:$H$18,6,0)+SUMIF($C$19:$C1258,$C1258,$F$19:$F1258)-SUMIF($C$19:$C1258,$C1258,$G$19:$G1258),"")</f>
        <v/>
      </c>
      <c r="I1258" s="296" t="n"/>
      <c r="J1258" s="252" t="n"/>
      <c r="K1258" s="252" t="n"/>
      <c r="L1258" s="298" t="n"/>
      <c r="M1258" s="254">
        <f>IF($B1258="","",--TEXT($B1258,"yyyymm"))</f>
        <v/>
      </c>
      <c r="N1258" s="0" t="n"/>
      <c r="O1258" s="0" t="n"/>
      <c r="P1258" s="0" t="n"/>
      <c r="Q1258" s="0" t="n"/>
      <c r="R1258" s="0" t="n"/>
      <c r="S1258" s="0" t="n"/>
      <c r="T1258" s="0" t="n"/>
      <c r="U1258" s="0" t="n"/>
      <c r="V1258" s="0" t="n"/>
      <c r="W1258" s="0" t="n"/>
      <c r="X1258" s="42" t="n"/>
      <c r="Y1258" s="42" t="n"/>
      <c r="Z1258" s="42" t="n"/>
    </row>
    <row r="1259" ht="23" customFormat="1" customHeight="1" s="204">
      <c r="A1259" s="255">
        <f>IF(B1259="","",COUNTA($B$5:B1259))</f>
        <v/>
      </c>
      <c r="B1259" s="294" t="n"/>
      <c r="C1259" s="247" t="n"/>
      <c r="D1259" s="248" t="n"/>
      <c r="E1259" s="295" t="n"/>
      <c r="F1259" s="296" t="n"/>
      <c r="G1259" s="296" t="n"/>
      <c r="H1259" s="297">
        <f>IFERROR(VLOOKUP($C1259,$C$5:$H$18,6,0)+SUMIF($C$19:$C1259,$C1259,$F$19:$F1259)-SUMIF($C$19:$C1259,$C1259,$G$19:$G1259),"")</f>
        <v/>
      </c>
      <c r="I1259" s="296" t="n"/>
      <c r="J1259" s="252" t="n"/>
      <c r="K1259" s="252" t="n"/>
      <c r="L1259" s="298" t="n"/>
      <c r="M1259" s="254">
        <f>IF($B1259="","",--TEXT($B1259,"yyyymm"))</f>
        <v/>
      </c>
      <c r="N1259" s="0" t="n"/>
      <c r="O1259" s="0" t="n"/>
      <c r="P1259" s="0" t="n"/>
      <c r="Q1259" s="0" t="n"/>
      <c r="R1259" s="0" t="n"/>
      <c r="S1259" s="0" t="n"/>
      <c r="T1259" s="0" t="n"/>
      <c r="U1259" s="0" t="n"/>
      <c r="V1259" s="0" t="n"/>
      <c r="W1259" s="0" t="n"/>
      <c r="X1259" s="42" t="n"/>
      <c r="Y1259" s="42" t="n"/>
      <c r="Z1259" s="42" t="n"/>
    </row>
    <row r="1260" ht="23" customFormat="1" customHeight="1" s="204">
      <c r="A1260" s="255">
        <f>IF(B1260="","",COUNTA($B$5:B1260))</f>
        <v/>
      </c>
      <c r="B1260" s="294" t="n"/>
      <c r="C1260" s="247" t="n"/>
      <c r="D1260" s="248" t="n"/>
      <c r="E1260" s="295" t="n"/>
      <c r="F1260" s="296" t="n"/>
      <c r="G1260" s="296" t="n"/>
      <c r="H1260" s="297">
        <f>IFERROR(VLOOKUP($C1260,$C$5:$H$18,6,0)+SUMIF($C$19:$C1260,$C1260,$F$19:$F1260)-SUMIF($C$19:$C1260,$C1260,$G$19:$G1260),"")</f>
        <v/>
      </c>
      <c r="I1260" s="296" t="n"/>
      <c r="J1260" s="252" t="n"/>
      <c r="K1260" s="252" t="n"/>
      <c r="L1260" s="298" t="n"/>
      <c r="M1260" s="254">
        <f>IF($B1260="","",--TEXT($B1260,"yyyymm"))</f>
        <v/>
      </c>
      <c r="N1260" s="0" t="n"/>
      <c r="O1260" s="0" t="n"/>
      <c r="P1260" s="0" t="n"/>
      <c r="Q1260" s="0" t="n"/>
      <c r="R1260" s="0" t="n"/>
      <c r="S1260" s="0" t="n"/>
      <c r="T1260" s="0" t="n"/>
      <c r="U1260" s="0" t="n"/>
      <c r="V1260" s="0" t="n"/>
      <c r="W1260" s="0" t="n"/>
      <c r="X1260" s="42" t="n"/>
      <c r="Y1260" s="42" t="n"/>
      <c r="Z1260" s="42" t="n"/>
    </row>
    <row r="1261" ht="23" customFormat="1" customHeight="1" s="204">
      <c r="A1261" s="255">
        <f>IF(B1261="","",COUNTA($B$5:B1261))</f>
        <v/>
      </c>
      <c r="B1261" s="294" t="n"/>
      <c r="C1261" s="247" t="n"/>
      <c r="D1261" s="248" t="n"/>
      <c r="E1261" s="295" t="n"/>
      <c r="F1261" s="296" t="n"/>
      <c r="G1261" s="296" t="n"/>
      <c r="H1261" s="297">
        <f>IFERROR(VLOOKUP($C1261,$C$5:$H$18,6,0)+SUMIF($C$19:$C1261,$C1261,$F$19:$F1261)-SUMIF($C$19:$C1261,$C1261,$G$19:$G1261),"")</f>
        <v/>
      </c>
      <c r="I1261" s="296" t="n"/>
      <c r="J1261" s="252" t="n"/>
      <c r="K1261" s="252" t="n"/>
      <c r="L1261" s="298" t="n"/>
      <c r="M1261" s="254">
        <f>IF($B1261="","",--TEXT($B1261,"yyyymm"))</f>
        <v/>
      </c>
      <c r="N1261" s="0" t="n"/>
      <c r="O1261" s="0" t="n"/>
      <c r="P1261" s="0" t="n"/>
      <c r="Q1261" s="0" t="n"/>
      <c r="R1261" s="0" t="n"/>
      <c r="S1261" s="0" t="n"/>
      <c r="T1261" s="0" t="n"/>
      <c r="U1261" s="0" t="n"/>
      <c r="V1261" s="0" t="n"/>
      <c r="W1261" s="0" t="n"/>
      <c r="X1261" s="42" t="n"/>
      <c r="Y1261" s="42" t="n"/>
      <c r="Z1261" s="42" t="n"/>
    </row>
    <row r="1262" ht="23" customFormat="1" customHeight="1" s="204">
      <c r="A1262" s="255">
        <f>IF(B1262="","",COUNTA($B$5:B1262))</f>
        <v/>
      </c>
      <c r="B1262" s="294" t="n"/>
      <c r="C1262" s="247" t="n"/>
      <c r="D1262" s="248" t="n"/>
      <c r="E1262" s="295" t="n"/>
      <c r="F1262" s="296" t="n"/>
      <c r="G1262" s="296" t="n"/>
      <c r="H1262" s="297">
        <f>IFERROR(VLOOKUP($C1262,$C$5:$H$18,6,0)+SUMIF($C$19:$C1262,$C1262,$F$19:$F1262)-SUMIF($C$19:$C1262,$C1262,$G$19:$G1262),"")</f>
        <v/>
      </c>
      <c r="I1262" s="296" t="n"/>
      <c r="J1262" s="252" t="n"/>
      <c r="K1262" s="252" t="n"/>
      <c r="L1262" s="298" t="n"/>
      <c r="M1262" s="254">
        <f>IF($B1262="","",--TEXT($B1262,"yyyymm"))</f>
        <v/>
      </c>
      <c r="N1262" s="0" t="n"/>
      <c r="O1262" s="0" t="n"/>
      <c r="P1262" s="0" t="n"/>
      <c r="Q1262" s="0" t="n"/>
      <c r="R1262" s="0" t="n"/>
      <c r="S1262" s="0" t="n"/>
      <c r="T1262" s="0" t="n"/>
      <c r="U1262" s="0" t="n"/>
      <c r="V1262" s="0" t="n"/>
      <c r="W1262" s="0" t="n"/>
      <c r="X1262" s="42" t="n"/>
      <c r="Y1262" s="42" t="n"/>
      <c r="Z1262" s="42" t="n"/>
    </row>
    <row r="1263" ht="23" customFormat="1" customHeight="1" s="204">
      <c r="A1263" s="255">
        <f>IF(B1263="","",COUNTA($B$5:B1263))</f>
        <v/>
      </c>
      <c r="B1263" s="294" t="n"/>
      <c r="C1263" s="247" t="n"/>
      <c r="D1263" s="248" t="n"/>
      <c r="E1263" s="295" t="n"/>
      <c r="F1263" s="296" t="n"/>
      <c r="G1263" s="296" t="n"/>
      <c r="H1263" s="297">
        <f>IFERROR(VLOOKUP($C1263,$C$5:$H$18,6,0)+SUMIF($C$19:$C1263,$C1263,$F$19:$F1263)-SUMIF($C$19:$C1263,$C1263,$G$19:$G1263),"")</f>
        <v/>
      </c>
      <c r="I1263" s="296" t="n"/>
      <c r="J1263" s="252" t="n"/>
      <c r="K1263" s="252" t="n"/>
      <c r="L1263" s="298" t="n"/>
      <c r="M1263" s="254">
        <f>IF($B1263="","",--TEXT($B1263,"yyyymm"))</f>
        <v/>
      </c>
      <c r="N1263" s="0" t="n"/>
      <c r="O1263" s="0" t="n"/>
      <c r="P1263" s="0" t="n"/>
      <c r="Q1263" s="0" t="n"/>
      <c r="R1263" s="0" t="n"/>
      <c r="S1263" s="0" t="n"/>
      <c r="T1263" s="0" t="n"/>
      <c r="U1263" s="0" t="n"/>
      <c r="V1263" s="0" t="n"/>
      <c r="W1263" s="0" t="n"/>
      <c r="X1263" s="42" t="n"/>
      <c r="Y1263" s="42" t="n"/>
      <c r="Z1263" s="42" t="n"/>
    </row>
    <row r="1264" ht="23" customFormat="1" customHeight="1" s="204">
      <c r="A1264" s="255">
        <f>IF(B1264="","",COUNTA($B$5:B1264))</f>
        <v/>
      </c>
      <c r="B1264" s="294" t="n"/>
      <c r="C1264" s="247" t="n"/>
      <c r="D1264" s="248" t="n"/>
      <c r="E1264" s="295" t="n"/>
      <c r="F1264" s="296" t="n"/>
      <c r="G1264" s="296" t="n"/>
      <c r="H1264" s="297">
        <f>IFERROR(VLOOKUP($C1264,$C$5:$H$18,6,0)+SUMIF($C$19:$C1264,$C1264,$F$19:$F1264)-SUMIF($C$19:$C1264,$C1264,$G$19:$G1264),"")</f>
        <v/>
      </c>
      <c r="I1264" s="296" t="n"/>
      <c r="J1264" s="252" t="n"/>
      <c r="K1264" s="252" t="n"/>
      <c r="L1264" s="298" t="n"/>
      <c r="M1264" s="254">
        <f>IF($B1264="","",--TEXT($B1264,"yyyymm"))</f>
        <v/>
      </c>
      <c r="N1264" s="0" t="n"/>
      <c r="O1264" s="0" t="n"/>
      <c r="P1264" s="0" t="n"/>
      <c r="Q1264" s="0" t="n"/>
      <c r="R1264" s="0" t="n"/>
      <c r="S1264" s="0" t="n"/>
      <c r="T1264" s="0" t="n"/>
      <c r="U1264" s="0" t="n"/>
      <c r="V1264" s="0" t="n"/>
      <c r="W1264" s="0" t="n"/>
      <c r="X1264" s="42" t="n"/>
      <c r="Y1264" s="42" t="n"/>
      <c r="Z1264" s="42" t="n"/>
    </row>
    <row r="1265" ht="23" customFormat="1" customHeight="1" s="204">
      <c r="A1265" s="255">
        <f>IF(B1265="","",COUNTA($B$5:B1265))</f>
        <v/>
      </c>
      <c r="B1265" s="294" t="n"/>
      <c r="C1265" s="247" t="n"/>
      <c r="D1265" s="248" t="n"/>
      <c r="E1265" s="295" t="n"/>
      <c r="F1265" s="296" t="n"/>
      <c r="G1265" s="296" t="n"/>
      <c r="H1265" s="297">
        <f>IFERROR(VLOOKUP($C1265,$C$5:$H$18,6,0)+SUMIF($C$19:$C1265,$C1265,$F$19:$F1265)-SUMIF($C$19:$C1265,$C1265,$G$19:$G1265),"")</f>
        <v/>
      </c>
      <c r="I1265" s="296" t="n"/>
      <c r="J1265" s="252" t="n"/>
      <c r="K1265" s="252" t="n"/>
      <c r="L1265" s="298" t="n"/>
      <c r="M1265" s="254">
        <f>IF($B1265="","",--TEXT($B1265,"yyyymm"))</f>
        <v/>
      </c>
      <c r="N1265" s="0" t="n"/>
      <c r="O1265" s="0" t="n"/>
      <c r="P1265" s="0" t="n"/>
      <c r="Q1265" s="0" t="n"/>
      <c r="R1265" s="0" t="n"/>
      <c r="S1265" s="0" t="n"/>
      <c r="T1265" s="0" t="n"/>
      <c r="U1265" s="0" t="n"/>
      <c r="V1265" s="0" t="n"/>
      <c r="W1265" s="0" t="n"/>
      <c r="X1265" s="42" t="n"/>
      <c r="Y1265" s="42" t="n"/>
      <c r="Z1265" s="42" t="n"/>
    </row>
    <row r="1266" ht="23" customFormat="1" customHeight="1" s="204">
      <c r="A1266" s="255">
        <f>IF(B1266="","",COUNTA($B$5:B1266))</f>
        <v/>
      </c>
      <c r="B1266" s="294" t="n"/>
      <c r="C1266" s="247" t="n"/>
      <c r="D1266" s="248" t="n"/>
      <c r="E1266" s="295" t="n"/>
      <c r="F1266" s="296" t="n"/>
      <c r="G1266" s="296" t="n"/>
      <c r="H1266" s="297">
        <f>IFERROR(VLOOKUP($C1266,$C$5:$H$18,6,0)+SUMIF($C$19:$C1266,$C1266,$F$19:$F1266)-SUMIF($C$19:$C1266,$C1266,$G$19:$G1266),"")</f>
        <v/>
      </c>
      <c r="I1266" s="296" t="n"/>
      <c r="J1266" s="252" t="n"/>
      <c r="K1266" s="252" t="n"/>
      <c r="L1266" s="298" t="n"/>
      <c r="M1266" s="254">
        <f>IF($B1266="","",--TEXT($B1266,"yyyymm"))</f>
        <v/>
      </c>
      <c r="N1266" s="0" t="n"/>
      <c r="O1266" s="0" t="n"/>
      <c r="P1266" s="0" t="n"/>
      <c r="Q1266" s="0" t="n"/>
      <c r="R1266" s="0" t="n"/>
      <c r="S1266" s="0" t="n"/>
      <c r="T1266" s="0" t="n"/>
      <c r="U1266" s="0" t="n"/>
      <c r="V1266" s="0" t="n"/>
      <c r="W1266" s="0" t="n"/>
      <c r="X1266" s="42" t="n"/>
      <c r="Y1266" s="42" t="n"/>
      <c r="Z1266" s="42" t="n"/>
    </row>
    <row r="1267" ht="23" customFormat="1" customHeight="1" s="204">
      <c r="A1267" s="255">
        <f>IF(B1267="","",COUNTA($B$5:B1267))</f>
        <v/>
      </c>
      <c r="B1267" s="294" t="n"/>
      <c r="C1267" s="247" t="n"/>
      <c r="D1267" s="248" t="n"/>
      <c r="E1267" s="295" t="n"/>
      <c r="F1267" s="296" t="n"/>
      <c r="G1267" s="296" t="n"/>
      <c r="H1267" s="297">
        <f>IFERROR(VLOOKUP($C1267,$C$5:$H$18,6,0)+SUMIF($C$19:$C1267,$C1267,$F$19:$F1267)-SUMIF($C$19:$C1267,$C1267,$G$19:$G1267),"")</f>
        <v/>
      </c>
      <c r="I1267" s="296" t="n"/>
      <c r="J1267" s="252" t="n"/>
      <c r="K1267" s="252" t="n"/>
      <c r="L1267" s="298" t="n"/>
      <c r="M1267" s="254">
        <f>IF($B1267="","",--TEXT($B1267,"yyyymm"))</f>
        <v/>
      </c>
      <c r="N1267" s="0" t="n"/>
      <c r="O1267" s="0" t="n"/>
      <c r="P1267" s="0" t="n"/>
      <c r="Q1267" s="0" t="n"/>
      <c r="R1267" s="0" t="n"/>
      <c r="S1267" s="0" t="n"/>
      <c r="T1267" s="0" t="n"/>
      <c r="U1267" s="0" t="n"/>
      <c r="V1267" s="0" t="n"/>
      <c r="W1267" s="0" t="n"/>
      <c r="X1267" s="42" t="n"/>
      <c r="Y1267" s="42" t="n"/>
      <c r="Z1267" s="42" t="n"/>
    </row>
    <row r="1268" ht="23" customFormat="1" customHeight="1" s="204">
      <c r="A1268" s="255">
        <f>IF(B1268="","",COUNTA($B$5:B1268))</f>
        <v/>
      </c>
      <c r="B1268" s="294" t="n"/>
      <c r="C1268" s="247" t="n"/>
      <c r="D1268" s="248" t="n"/>
      <c r="E1268" s="295" t="n"/>
      <c r="F1268" s="296" t="n"/>
      <c r="G1268" s="296" t="n"/>
      <c r="H1268" s="297">
        <f>IFERROR(VLOOKUP($C1268,$C$5:$H$18,6,0)+SUMIF($C$19:$C1268,$C1268,$F$19:$F1268)-SUMIF($C$19:$C1268,$C1268,$G$19:$G1268),"")</f>
        <v/>
      </c>
      <c r="I1268" s="296" t="n"/>
      <c r="J1268" s="252" t="n"/>
      <c r="K1268" s="252" t="n"/>
      <c r="L1268" s="298" t="n"/>
      <c r="M1268" s="254">
        <f>IF($B1268="","",--TEXT($B1268,"yyyymm"))</f>
        <v/>
      </c>
      <c r="N1268" s="0" t="n"/>
      <c r="O1268" s="0" t="n"/>
      <c r="P1268" s="0" t="n"/>
      <c r="Q1268" s="0" t="n"/>
      <c r="R1268" s="0" t="n"/>
      <c r="S1268" s="0" t="n"/>
      <c r="T1268" s="0" t="n"/>
      <c r="U1268" s="0" t="n"/>
      <c r="V1268" s="0" t="n"/>
      <c r="W1268" s="0" t="n"/>
      <c r="X1268" s="42" t="n"/>
      <c r="Y1268" s="42" t="n"/>
      <c r="Z1268" s="42" t="n"/>
    </row>
    <row r="1269" ht="23" customFormat="1" customHeight="1" s="204">
      <c r="A1269" s="255">
        <f>IF(B1269="","",COUNTA($B$5:B1269))</f>
        <v/>
      </c>
      <c r="B1269" s="294" t="n"/>
      <c r="C1269" s="247" t="n"/>
      <c r="D1269" s="248" t="n"/>
      <c r="E1269" s="295" t="n"/>
      <c r="F1269" s="296" t="n"/>
      <c r="G1269" s="296" t="n"/>
      <c r="H1269" s="297">
        <f>IFERROR(VLOOKUP($C1269,$C$5:$H$18,6,0)+SUMIF($C$19:$C1269,$C1269,$F$19:$F1269)-SUMIF($C$19:$C1269,$C1269,$G$19:$G1269),"")</f>
        <v/>
      </c>
      <c r="I1269" s="296" t="n"/>
      <c r="J1269" s="252" t="n"/>
      <c r="K1269" s="252" t="n"/>
      <c r="L1269" s="298" t="n"/>
      <c r="M1269" s="254">
        <f>IF($B1269="","",--TEXT($B1269,"yyyymm"))</f>
        <v/>
      </c>
      <c r="N1269" s="0" t="n"/>
      <c r="O1269" s="0" t="n"/>
      <c r="P1269" s="0" t="n"/>
      <c r="Q1269" s="0" t="n"/>
      <c r="R1269" s="0" t="n"/>
      <c r="S1269" s="0" t="n"/>
      <c r="T1269" s="0" t="n"/>
      <c r="U1269" s="0" t="n"/>
      <c r="V1269" s="0" t="n"/>
      <c r="W1269" s="0" t="n"/>
      <c r="X1269" s="42" t="n"/>
      <c r="Y1269" s="42" t="n"/>
      <c r="Z1269" s="42" t="n"/>
    </row>
    <row r="1270" ht="23" customFormat="1" customHeight="1" s="204">
      <c r="A1270" s="255">
        <f>IF(B1270="","",COUNTA($B$5:B1270))</f>
        <v/>
      </c>
      <c r="B1270" s="294" t="n"/>
      <c r="C1270" s="247" t="n"/>
      <c r="D1270" s="248" t="n"/>
      <c r="E1270" s="295" t="n"/>
      <c r="F1270" s="296" t="n"/>
      <c r="G1270" s="296" t="n"/>
      <c r="H1270" s="297">
        <f>IFERROR(VLOOKUP($C1270,$C$5:$H$18,6,0)+SUMIF($C$19:$C1270,$C1270,$F$19:$F1270)-SUMIF($C$19:$C1270,$C1270,$G$19:$G1270),"")</f>
        <v/>
      </c>
      <c r="I1270" s="296" t="n"/>
      <c r="J1270" s="252" t="n"/>
      <c r="K1270" s="252" t="n"/>
      <c r="L1270" s="298" t="n"/>
      <c r="M1270" s="254">
        <f>IF($B1270="","",--TEXT($B1270,"yyyymm"))</f>
        <v/>
      </c>
      <c r="N1270" s="0" t="n"/>
      <c r="O1270" s="0" t="n"/>
      <c r="P1270" s="0" t="n"/>
      <c r="Q1270" s="0" t="n"/>
      <c r="R1270" s="0" t="n"/>
      <c r="S1270" s="0" t="n"/>
      <c r="T1270" s="0" t="n"/>
      <c r="U1270" s="0" t="n"/>
      <c r="V1270" s="0" t="n"/>
      <c r="W1270" s="0" t="n"/>
      <c r="X1270" s="42" t="n"/>
      <c r="Y1270" s="42" t="n"/>
      <c r="Z1270" s="42" t="n"/>
    </row>
    <row r="1271" ht="23" customFormat="1" customHeight="1" s="204">
      <c r="A1271" s="255">
        <f>IF(B1271="","",COUNTA($B$5:B1271))</f>
        <v/>
      </c>
      <c r="B1271" s="294" t="n"/>
      <c r="C1271" s="247" t="n"/>
      <c r="D1271" s="248" t="n"/>
      <c r="E1271" s="295" t="n"/>
      <c r="F1271" s="296" t="n"/>
      <c r="G1271" s="296" t="n"/>
      <c r="H1271" s="297">
        <f>IFERROR(VLOOKUP($C1271,$C$5:$H$18,6,0)+SUMIF($C$19:$C1271,$C1271,$F$19:$F1271)-SUMIF($C$19:$C1271,$C1271,$G$19:$G1271),"")</f>
        <v/>
      </c>
      <c r="I1271" s="296" t="n"/>
      <c r="J1271" s="252" t="n"/>
      <c r="K1271" s="252" t="n"/>
      <c r="L1271" s="298" t="n"/>
      <c r="M1271" s="254">
        <f>IF($B1271="","",--TEXT($B1271,"yyyymm"))</f>
        <v/>
      </c>
      <c r="N1271" s="0" t="n"/>
      <c r="O1271" s="0" t="n"/>
      <c r="P1271" s="0" t="n"/>
      <c r="Q1271" s="0" t="n"/>
      <c r="R1271" s="0" t="n"/>
      <c r="S1271" s="0" t="n"/>
      <c r="T1271" s="0" t="n"/>
      <c r="U1271" s="0" t="n"/>
      <c r="V1271" s="0" t="n"/>
      <c r="W1271" s="0" t="n"/>
      <c r="X1271" s="42" t="n"/>
      <c r="Y1271" s="42" t="n"/>
      <c r="Z1271" s="42" t="n"/>
    </row>
    <row r="1272" ht="23" customFormat="1" customHeight="1" s="204">
      <c r="A1272" s="255">
        <f>IF(B1272="","",COUNTA($B$5:B1272))</f>
        <v/>
      </c>
      <c r="B1272" s="294" t="n"/>
      <c r="C1272" s="247" t="n"/>
      <c r="D1272" s="248" t="n"/>
      <c r="E1272" s="295" t="n"/>
      <c r="F1272" s="296" t="n"/>
      <c r="G1272" s="296" t="n"/>
      <c r="H1272" s="297">
        <f>IFERROR(VLOOKUP($C1272,$C$5:$H$18,6,0)+SUMIF($C$19:$C1272,$C1272,$F$19:$F1272)-SUMIF($C$19:$C1272,$C1272,$G$19:$G1272),"")</f>
        <v/>
      </c>
      <c r="I1272" s="296" t="n"/>
      <c r="J1272" s="252" t="n"/>
      <c r="K1272" s="252" t="n"/>
      <c r="L1272" s="298" t="n"/>
      <c r="M1272" s="254">
        <f>IF($B1272="","",--TEXT($B1272,"yyyymm"))</f>
        <v/>
      </c>
      <c r="N1272" s="0" t="n"/>
      <c r="O1272" s="0" t="n"/>
      <c r="P1272" s="0" t="n"/>
      <c r="Q1272" s="0" t="n"/>
      <c r="R1272" s="0" t="n"/>
      <c r="S1272" s="0" t="n"/>
      <c r="T1272" s="0" t="n"/>
      <c r="U1272" s="0" t="n"/>
      <c r="V1272" s="0" t="n"/>
      <c r="W1272" s="0" t="n"/>
      <c r="X1272" s="42" t="n"/>
      <c r="Y1272" s="42" t="n"/>
      <c r="Z1272" s="42" t="n"/>
    </row>
    <row r="1273" ht="23" customFormat="1" customHeight="1" s="204">
      <c r="A1273" s="255">
        <f>IF(B1273="","",COUNTA($B$5:B1273))</f>
        <v/>
      </c>
      <c r="B1273" s="294" t="n"/>
      <c r="C1273" s="247" t="n"/>
      <c r="D1273" s="248" t="n"/>
      <c r="E1273" s="295" t="n"/>
      <c r="F1273" s="296" t="n"/>
      <c r="G1273" s="296" t="n"/>
      <c r="H1273" s="297">
        <f>IFERROR(VLOOKUP($C1273,$C$5:$H$18,6,0)+SUMIF($C$19:$C1273,$C1273,$F$19:$F1273)-SUMIF($C$19:$C1273,$C1273,$G$19:$G1273),"")</f>
        <v/>
      </c>
      <c r="I1273" s="296" t="n"/>
      <c r="J1273" s="252" t="n"/>
      <c r="K1273" s="252" t="n"/>
      <c r="L1273" s="298" t="n"/>
      <c r="M1273" s="254">
        <f>IF($B1273="","",--TEXT($B1273,"yyyymm"))</f>
        <v/>
      </c>
      <c r="N1273" s="0" t="n"/>
      <c r="O1273" s="0" t="n"/>
      <c r="P1273" s="0" t="n"/>
      <c r="Q1273" s="0" t="n"/>
      <c r="R1273" s="0" t="n"/>
      <c r="S1273" s="0" t="n"/>
      <c r="T1273" s="0" t="n"/>
      <c r="U1273" s="0" t="n"/>
      <c r="V1273" s="0" t="n"/>
      <c r="W1273" s="0" t="n"/>
      <c r="X1273" s="42" t="n"/>
      <c r="Y1273" s="42" t="n"/>
      <c r="Z1273" s="42" t="n"/>
    </row>
    <row r="1274" ht="23" customFormat="1" customHeight="1" s="204">
      <c r="A1274" s="255">
        <f>IF(B1274="","",COUNTA($B$5:B1274))</f>
        <v/>
      </c>
      <c r="B1274" s="294" t="n"/>
      <c r="C1274" s="247" t="n"/>
      <c r="D1274" s="248" t="n"/>
      <c r="E1274" s="295" t="n"/>
      <c r="F1274" s="296" t="n"/>
      <c r="G1274" s="296" t="n"/>
      <c r="H1274" s="297">
        <f>IFERROR(VLOOKUP($C1274,$C$5:$H$18,6,0)+SUMIF($C$19:$C1274,$C1274,$F$19:$F1274)-SUMIF($C$19:$C1274,$C1274,$G$19:$G1274),"")</f>
        <v/>
      </c>
      <c r="I1274" s="296" t="n"/>
      <c r="J1274" s="252" t="n"/>
      <c r="K1274" s="252" t="n"/>
      <c r="L1274" s="298" t="n"/>
      <c r="M1274" s="254">
        <f>IF($B1274="","",--TEXT($B1274,"yyyymm"))</f>
        <v/>
      </c>
      <c r="N1274" s="0" t="n"/>
      <c r="O1274" s="0" t="n"/>
      <c r="P1274" s="0" t="n"/>
      <c r="Q1274" s="0" t="n"/>
      <c r="R1274" s="0" t="n"/>
      <c r="S1274" s="0" t="n"/>
      <c r="T1274" s="0" t="n"/>
      <c r="U1274" s="0" t="n"/>
      <c r="V1274" s="0" t="n"/>
      <c r="W1274" s="0" t="n"/>
      <c r="X1274" s="42" t="n"/>
      <c r="Y1274" s="42" t="n"/>
      <c r="Z1274" s="42" t="n"/>
    </row>
    <row r="1275" ht="23" customFormat="1" customHeight="1" s="204">
      <c r="A1275" s="255">
        <f>IF(B1275="","",COUNTA($B$5:B1275))</f>
        <v/>
      </c>
      <c r="B1275" s="294" t="n"/>
      <c r="C1275" s="247" t="n"/>
      <c r="D1275" s="248" t="n"/>
      <c r="E1275" s="295" t="n"/>
      <c r="F1275" s="296" t="n"/>
      <c r="G1275" s="296" t="n"/>
      <c r="H1275" s="297">
        <f>IFERROR(VLOOKUP($C1275,$C$5:$H$18,6,0)+SUMIF($C$19:$C1275,$C1275,$F$19:$F1275)-SUMIF($C$19:$C1275,$C1275,$G$19:$G1275),"")</f>
        <v/>
      </c>
      <c r="I1275" s="296" t="n"/>
      <c r="J1275" s="252" t="n"/>
      <c r="K1275" s="252" t="n"/>
      <c r="L1275" s="298" t="n"/>
      <c r="M1275" s="254">
        <f>IF($B1275="","",--TEXT($B1275,"yyyymm"))</f>
        <v/>
      </c>
      <c r="N1275" s="0" t="n"/>
      <c r="O1275" s="0" t="n"/>
      <c r="P1275" s="0" t="n"/>
      <c r="Q1275" s="0" t="n"/>
      <c r="R1275" s="0" t="n"/>
      <c r="S1275" s="0" t="n"/>
      <c r="T1275" s="0" t="n"/>
      <c r="U1275" s="0" t="n"/>
      <c r="V1275" s="0" t="n"/>
      <c r="W1275" s="0" t="n"/>
      <c r="X1275" s="42" t="n"/>
      <c r="Y1275" s="42" t="n"/>
      <c r="Z1275" s="42" t="n"/>
    </row>
    <row r="1276" ht="23" customFormat="1" customHeight="1" s="204">
      <c r="A1276" s="255">
        <f>IF(B1276="","",COUNTA($B$5:B1276))</f>
        <v/>
      </c>
      <c r="B1276" s="294" t="n"/>
      <c r="C1276" s="247" t="n"/>
      <c r="D1276" s="248" t="n"/>
      <c r="E1276" s="295" t="n"/>
      <c r="F1276" s="296" t="n"/>
      <c r="G1276" s="296" t="n"/>
      <c r="H1276" s="297">
        <f>IFERROR(VLOOKUP($C1276,$C$5:$H$18,6,0)+SUMIF($C$19:$C1276,$C1276,$F$19:$F1276)-SUMIF($C$19:$C1276,$C1276,$G$19:$G1276),"")</f>
        <v/>
      </c>
      <c r="I1276" s="296" t="n"/>
      <c r="J1276" s="252" t="n"/>
      <c r="K1276" s="252" t="n"/>
      <c r="L1276" s="298" t="n"/>
      <c r="M1276" s="254">
        <f>IF($B1276="","",--TEXT($B1276,"yyyymm"))</f>
        <v/>
      </c>
      <c r="N1276" s="0" t="n"/>
      <c r="O1276" s="0" t="n"/>
      <c r="P1276" s="0" t="n"/>
      <c r="Q1276" s="0" t="n"/>
      <c r="R1276" s="0" t="n"/>
      <c r="S1276" s="0" t="n"/>
      <c r="T1276" s="0" t="n"/>
      <c r="U1276" s="0" t="n"/>
      <c r="V1276" s="0" t="n"/>
      <c r="W1276" s="0" t="n"/>
      <c r="X1276" s="42" t="n"/>
      <c r="Y1276" s="42" t="n"/>
      <c r="Z1276" s="42" t="n"/>
    </row>
    <row r="1277" ht="23" customFormat="1" customHeight="1" s="204">
      <c r="A1277" s="255">
        <f>IF(B1277="","",COUNTA($B$5:B1277))</f>
        <v/>
      </c>
      <c r="B1277" s="294" t="n"/>
      <c r="C1277" s="247" t="n"/>
      <c r="D1277" s="248" t="n"/>
      <c r="E1277" s="295" t="n"/>
      <c r="F1277" s="296" t="n"/>
      <c r="G1277" s="296" t="n"/>
      <c r="H1277" s="297">
        <f>IFERROR(VLOOKUP($C1277,$C$5:$H$18,6,0)+SUMIF($C$19:$C1277,$C1277,$F$19:$F1277)-SUMIF($C$19:$C1277,$C1277,$G$19:$G1277),"")</f>
        <v/>
      </c>
      <c r="I1277" s="296" t="n"/>
      <c r="J1277" s="252" t="n"/>
      <c r="K1277" s="252" t="n"/>
      <c r="L1277" s="298" t="n"/>
      <c r="M1277" s="254">
        <f>IF($B1277="","",--TEXT($B1277,"yyyymm"))</f>
        <v/>
      </c>
      <c r="N1277" s="0" t="n"/>
      <c r="O1277" s="0" t="n"/>
      <c r="P1277" s="0" t="n"/>
      <c r="Q1277" s="0" t="n"/>
      <c r="R1277" s="0" t="n"/>
      <c r="S1277" s="0" t="n"/>
      <c r="T1277" s="0" t="n"/>
      <c r="U1277" s="0" t="n"/>
      <c r="V1277" s="0" t="n"/>
      <c r="W1277" s="0" t="n"/>
      <c r="X1277" s="42" t="n"/>
      <c r="Y1277" s="42" t="n"/>
      <c r="Z1277" s="42" t="n"/>
    </row>
    <row r="1278" ht="23" customFormat="1" customHeight="1" s="204">
      <c r="A1278" s="255">
        <f>IF(B1278="","",COUNTA($B$5:B1278))</f>
        <v/>
      </c>
      <c r="B1278" s="294" t="n"/>
      <c r="C1278" s="247" t="n"/>
      <c r="D1278" s="248" t="n"/>
      <c r="E1278" s="295" t="n"/>
      <c r="F1278" s="296" t="n"/>
      <c r="G1278" s="296" t="n"/>
      <c r="H1278" s="297">
        <f>IFERROR(VLOOKUP($C1278,$C$5:$H$18,6,0)+SUMIF($C$19:$C1278,$C1278,$F$19:$F1278)-SUMIF($C$19:$C1278,$C1278,$G$19:$G1278),"")</f>
        <v/>
      </c>
      <c r="I1278" s="296" t="n"/>
      <c r="J1278" s="252" t="n"/>
      <c r="K1278" s="252" t="n"/>
      <c r="L1278" s="298" t="n"/>
      <c r="M1278" s="254">
        <f>IF($B1278="","",--TEXT($B1278,"yyyymm"))</f>
        <v/>
      </c>
      <c r="N1278" s="0" t="n"/>
      <c r="O1278" s="0" t="n"/>
      <c r="P1278" s="0" t="n"/>
      <c r="Q1278" s="0" t="n"/>
      <c r="R1278" s="0" t="n"/>
      <c r="S1278" s="0" t="n"/>
      <c r="T1278" s="0" t="n"/>
      <c r="U1278" s="0" t="n"/>
      <c r="V1278" s="0" t="n"/>
      <c r="W1278" s="0" t="n"/>
      <c r="X1278" s="42" t="n"/>
      <c r="Y1278" s="42" t="n"/>
      <c r="Z1278" s="42" t="n"/>
    </row>
    <row r="1279" ht="23" customFormat="1" customHeight="1" s="204">
      <c r="A1279" s="255">
        <f>IF(B1279="","",COUNTA($B$5:B1279))</f>
        <v/>
      </c>
      <c r="B1279" s="294" t="n"/>
      <c r="C1279" s="247" t="n"/>
      <c r="D1279" s="248" t="n"/>
      <c r="E1279" s="295" t="n"/>
      <c r="F1279" s="296" t="n"/>
      <c r="G1279" s="296" t="n"/>
      <c r="H1279" s="297">
        <f>IFERROR(VLOOKUP($C1279,$C$5:$H$18,6,0)+SUMIF($C$19:$C1279,$C1279,$F$19:$F1279)-SUMIF($C$19:$C1279,$C1279,$G$19:$G1279),"")</f>
        <v/>
      </c>
      <c r="I1279" s="296" t="n"/>
      <c r="J1279" s="252" t="n"/>
      <c r="K1279" s="252" t="n"/>
      <c r="L1279" s="298" t="n"/>
      <c r="M1279" s="254">
        <f>IF($B1279="","",--TEXT($B1279,"yyyymm"))</f>
        <v/>
      </c>
      <c r="N1279" s="0" t="n"/>
      <c r="O1279" s="0" t="n"/>
      <c r="P1279" s="0" t="n"/>
      <c r="Q1279" s="0" t="n"/>
      <c r="R1279" s="0" t="n"/>
      <c r="S1279" s="0" t="n"/>
      <c r="T1279" s="0" t="n"/>
      <c r="U1279" s="0" t="n"/>
      <c r="V1279" s="0" t="n"/>
      <c r="W1279" s="0" t="n"/>
      <c r="X1279" s="42" t="n"/>
      <c r="Y1279" s="42" t="n"/>
      <c r="Z1279" s="42" t="n"/>
    </row>
    <row r="1280" ht="23" customFormat="1" customHeight="1" s="204">
      <c r="A1280" s="255">
        <f>IF(B1280="","",COUNTA($B$5:B1280))</f>
        <v/>
      </c>
      <c r="B1280" s="294" t="n"/>
      <c r="C1280" s="247" t="n"/>
      <c r="D1280" s="248" t="n"/>
      <c r="E1280" s="295" t="n"/>
      <c r="F1280" s="296" t="n"/>
      <c r="G1280" s="296" t="n"/>
      <c r="H1280" s="297">
        <f>IFERROR(VLOOKUP($C1280,$C$5:$H$18,6,0)+SUMIF($C$19:$C1280,$C1280,$F$19:$F1280)-SUMIF($C$19:$C1280,$C1280,$G$19:$G1280),"")</f>
        <v/>
      </c>
      <c r="I1280" s="296" t="n"/>
      <c r="J1280" s="252" t="n"/>
      <c r="K1280" s="252" t="n"/>
      <c r="L1280" s="298" t="n"/>
      <c r="M1280" s="254">
        <f>IF($B1280="","",--TEXT($B1280,"yyyymm"))</f>
        <v/>
      </c>
      <c r="N1280" s="0" t="n"/>
      <c r="O1280" s="0" t="n"/>
      <c r="P1280" s="0" t="n"/>
      <c r="Q1280" s="0" t="n"/>
      <c r="R1280" s="0" t="n"/>
      <c r="S1280" s="0" t="n"/>
      <c r="T1280" s="0" t="n"/>
      <c r="U1280" s="0" t="n"/>
      <c r="V1280" s="0" t="n"/>
      <c r="W1280" s="0" t="n"/>
      <c r="X1280" s="42" t="n"/>
      <c r="Y1280" s="42" t="n"/>
      <c r="Z1280" s="42" t="n"/>
    </row>
    <row r="1281" ht="23" customFormat="1" customHeight="1" s="204">
      <c r="A1281" s="255">
        <f>IF(B1281="","",COUNTA($B$5:B1281))</f>
        <v/>
      </c>
      <c r="B1281" s="294" t="n"/>
      <c r="C1281" s="247" t="n"/>
      <c r="D1281" s="248" t="n"/>
      <c r="E1281" s="295" t="n"/>
      <c r="F1281" s="296" t="n"/>
      <c r="G1281" s="296" t="n"/>
      <c r="H1281" s="297">
        <f>IFERROR(VLOOKUP($C1281,$C$5:$H$18,6,0)+SUMIF($C$19:$C1281,$C1281,$F$19:$F1281)-SUMIF($C$19:$C1281,$C1281,$G$19:$G1281),"")</f>
        <v/>
      </c>
      <c r="I1281" s="296" t="n"/>
      <c r="J1281" s="252" t="n"/>
      <c r="K1281" s="252" t="n"/>
      <c r="L1281" s="298" t="n"/>
      <c r="M1281" s="254">
        <f>IF($B1281="","",--TEXT($B1281,"yyyymm"))</f>
        <v/>
      </c>
      <c r="N1281" s="0" t="n"/>
      <c r="O1281" s="0" t="n"/>
      <c r="P1281" s="0" t="n"/>
      <c r="Q1281" s="0" t="n"/>
      <c r="R1281" s="0" t="n"/>
      <c r="S1281" s="0" t="n"/>
      <c r="T1281" s="0" t="n"/>
      <c r="U1281" s="0" t="n"/>
      <c r="V1281" s="0" t="n"/>
      <c r="W1281" s="0" t="n"/>
      <c r="X1281" s="42" t="n"/>
      <c r="Y1281" s="42" t="n"/>
      <c r="Z1281" s="42" t="n"/>
    </row>
    <row r="1282" ht="23" customFormat="1" customHeight="1" s="204">
      <c r="A1282" s="255">
        <f>IF(B1282="","",COUNTA($B$5:B1282))</f>
        <v/>
      </c>
      <c r="B1282" s="294" t="n"/>
      <c r="C1282" s="247" t="n"/>
      <c r="D1282" s="248" t="n"/>
      <c r="E1282" s="295" t="n"/>
      <c r="F1282" s="296" t="n"/>
      <c r="G1282" s="296" t="n"/>
      <c r="H1282" s="297">
        <f>IFERROR(VLOOKUP($C1282,$C$5:$H$18,6,0)+SUMIF($C$19:$C1282,$C1282,$F$19:$F1282)-SUMIF($C$19:$C1282,$C1282,$G$19:$G1282),"")</f>
        <v/>
      </c>
      <c r="I1282" s="296" t="n"/>
      <c r="J1282" s="252" t="n"/>
      <c r="K1282" s="252" t="n"/>
      <c r="L1282" s="298" t="n"/>
      <c r="M1282" s="254">
        <f>IF($B1282="","",--TEXT($B1282,"yyyymm"))</f>
        <v/>
      </c>
      <c r="N1282" s="0" t="n"/>
      <c r="O1282" s="0" t="n"/>
      <c r="P1282" s="0" t="n"/>
      <c r="Q1282" s="0" t="n"/>
      <c r="R1282" s="0" t="n"/>
      <c r="S1282" s="0" t="n"/>
      <c r="T1282" s="0" t="n"/>
      <c r="U1282" s="0" t="n"/>
      <c r="V1282" s="0" t="n"/>
      <c r="W1282" s="0" t="n"/>
      <c r="X1282" s="42" t="n"/>
      <c r="Y1282" s="42" t="n"/>
      <c r="Z1282" s="42" t="n"/>
    </row>
    <row r="1283" ht="23" customFormat="1" customHeight="1" s="204">
      <c r="A1283" s="255">
        <f>IF(B1283="","",COUNTA($B$5:B1283))</f>
        <v/>
      </c>
      <c r="B1283" s="294" t="n"/>
      <c r="C1283" s="247" t="n"/>
      <c r="D1283" s="248" t="n"/>
      <c r="E1283" s="295" t="n"/>
      <c r="F1283" s="296" t="n"/>
      <c r="G1283" s="296" t="n"/>
      <c r="H1283" s="297">
        <f>IFERROR(VLOOKUP($C1283,$C$5:$H$18,6,0)+SUMIF($C$19:$C1283,$C1283,$F$19:$F1283)-SUMIF($C$19:$C1283,$C1283,$G$19:$G1283),"")</f>
        <v/>
      </c>
      <c r="I1283" s="296" t="n"/>
      <c r="J1283" s="252" t="n"/>
      <c r="K1283" s="252" t="n"/>
      <c r="L1283" s="298" t="n"/>
      <c r="M1283" s="254">
        <f>IF($B1283="","",--TEXT($B1283,"yyyymm"))</f>
        <v/>
      </c>
      <c r="N1283" s="0" t="n"/>
      <c r="O1283" s="0" t="n"/>
      <c r="P1283" s="0" t="n"/>
      <c r="Q1283" s="0" t="n"/>
      <c r="R1283" s="0" t="n"/>
      <c r="S1283" s="0" t="n"/>
      <c r="T1283" s="0" t="n"/>
      <c r="U1283" s="0" t="n"/>
      <c r="V1283" s="0" t="n"/>
      <c r="W1283" s="0" t="n"/>
      <c r="X1283" s="42" t="n"/>
      <c r="Y1283" s="42" t="n"/>
      <c r="Z1283" s="42" t="n"/>
    </row>
    <row r="1284" ht="23" customFormat="1" customHeight="1" s="204">
      <c r="A1284" s="255">
        <f>IF(B1284="","",COUNTA($B$5:B1284))</f>
        <v/>
      </c>
      <c r="B1284" s="294" t="n"/>
      <c r="C1284" s="247" t="n"/>
      <c r="D1284" s="248" t="n"/>
      <c r="E1284" s="295" t="n"/>
      <c r="F1284" s="296" t="n"/>
      <c r="G1284" s="296" t="n"/>
      <c r="H1284" s="297">
        <f>IFERROR(VLOOKUP($C1284,$C$5:$H$18,6,0)+SUMIF($C$19:$C1284,$C1284,$F$19:$F1284)-SUMIF($C$19:$C1284,$C1284,$G$19:$G1284),"")</f>
        <v/>
      </c>
      <c r="I1284" s="296" t="n"/>
      <c r="J1284" s="252" t="n"/>
      <c r="K1284" s="252" t="n"/>
      <c r="L1284" s="298" t="n"/>
      <c r="M1284" s="254">
        <f>IF($B1284="","",--TEXT($B1284,"yyyymm"))</f>
        <v/>
      </c>
      <c r="N1284" s="0" t="n"/>
      <c r="O1284" s="0" t="n"/>
      <c r="P1284" s="0" t="n"/>
      <c r="Q1284" s="0" t="n"/>
      <c r="R1284" s="0" t="n"/>
      <c r="S1284" s="0" t="n"/>
      <c r="T1284" s="0" t="n"/>
      <c r="U1284" s="0" t="n"/>
      <c r="V1284" s="0" t="n"/>
      <c r="W1284" s="0" t="n"/>
      <c r="X1284" s="42" t="n"/>
      <c r="Y1284" s="42" t="n"/>
      <c r="Z1284" s="42" t="n"/>
    </row>
    <row r="1285" ht="23" customFormat="1" customHeight="1" s="204">
      <c r="A1285" s="255">
        <f>IF(B1285="","",COUNTA($B$5:B1285))</f>
        <v/>
      </c>
      <c r="B1285" s="294" t="n"/>
      <c r="C1285" s="247" t="n"/>
      <c r="D1285" s="248" t="n"/>
      <c r="E1285" s="295" t="n"/>
      <c r="F1285" s="296" t="n"/>
      <c r="G1285" s="296" t="n"/>
      <c r="H1285" s="297">
        <f>IFERROR(VLOOKUP($C1285,$C$5:$H$18,6,0)+SUMIF($C$19:$C1285,$C1285,$F$19:$F1285)-SUMIF($C$19:$C1285,$C1285,$G$19:$G1285),"")</f>
        <v/>
      </c>
      <c r="I1285" s="296" t="n"/>
      <c r="J1285" s="252" t="n"/>
      <c r="K1285" s="252" t="n"/>
      <c r="L1285" s="298" t="n"/>
      <c r="M1285" s="254">
        <f>IF($B1285="","",--TEXT($B1285,"yyyymm"))</f>
        <v/>
      </c>
      <c r="N1285" s="0" t="n"/>
      <c r="O1285" s="0" t="n"/>
      <c r="P1285" s="0" t="n"/>
      <c r="Q1285" s="0" t="n"/>
      <c r="R1285" s="0" t="n"/>
      <c r="S1285" s="0" t="n"/>
      <c r="T1285" s="0" t="n"/>
      <c r="U1285" s="0" t="n"/>
      <c r="V1285" s="0" t="n"/>
      <c r="W1285" s="0" t="n"/>
      <c r="X1285" s="42" t="n"/>
      <c r="Y1285" s="42" t="n"/>
      <c r="Z1285" s="42" t="n"/>
    </row>
    <row r="1286" ht="23" customFormat="1" customHeight="1" s="204">
      <c r="A1286" s="255">
        <f>IF(B1286="","",COUNTA($B$5:B1286))</f>
        <v/>
      </c>
      <c r="B1286" s="294" t="n"/>
      <c r="C1286" s="247" t="n"/>
      <c r="D1286" s="248" t="n"/>
      <c r="E1286" s="295" t="n"/>
      <c r="F1286" s="296" t="n"/>
      <c r="G1286" s="296" t="n"/>
      <c r="H1286" s="297">
        <f>IFERROR(VLOOKUP($C1286,$C$5:$H$18,6,0)+SUMIF($C$19:$C1286,$C1286,$F$19:$F1286)-SUMIF($C$19:$C1286,$C1286,$G$19:$G1286),"")</f>
        <v/>
      </c>
      <c r="I1286" s="296" t="n"/>
      <c r="J1286" s="252" t="n"/>
      <c r="K1286" s="252" t="n"/>
      <c r="L1286" s="298" t="n"/>
      <c r="M1286" s="254">
        <f>IF($B1286="","",--TEXT($B1286,"yyyymm"))</f>
        <v/>
      </c>
      <c r="N1286" s="0" t="n"/>
      <c r="O1286" s="0" t="n"/>
      <c r="P1286" s="0" t="n"/>
      <c r="Q1286" s="0" t="n"/>
      <c r="R1286" s="0" t="n"/>
      <c r="S1286" s="0" t="n"/>
      <c r="T1286" s="0" t="n"/>
      <c r="U1286" s="0" t="n"/>
      <c r="V1286" s="0" t="n"/>
      <c r="W1286" s="0" t="n"/>
      <c r="X1286" s="42" t="n"/>
      <c r="Y1286" s="42" t="n"/>
      <c r="Z1286" s="42" t="n"/>
    </row>
    <row r="1287" ht="23" customFormat="1" customHeight="1" s="204">
      <c r="A1287" s="255">
        <f>IF(B1287="","",COUNTA($B$5:B1287))</f>
        <v/>
      </c>
      <c r="B1287" s="294" t="n"/>
      <c r="C1287" s="247" t="n"/>
      <c r="D1287" s="248" t="n"/>
      <c r="E1287" s="295" t="n"/>
      <c r="F1287" s="296" t="n"/>
      <c r="G1287" s="296" t="n"/>
      <c r="H1287" s="297">
        <f>IFERROR(VLOOKUP($C1287,$C$5:$H$18,6,0)+SUMIF($C$19:$C1287,$C1287,$F$19:$F1287)-SUMIF($C$19:$C1287,$C1287,$G$19:$G1287),"")</f>
        <v/>
      </c>
      <c r="I1287" s="296" t="n"/>
      <c r="J1287" s="252" t="n"/>
      <c r="K1287" s="252" t="n"/>
      <c r="L1287" s="298" t="n"/>
      <c r="M1287" s="254">
        <f>IF($B1287="","",--TEXT($B1287,"yyyymm"))</f>
        <v/>
      </c>
      <c r="N1287" s="0" t="n"/>
      <c r="O1287" s="0" t="n"/>
      <c r="P1287" s="0" t="n"/>
      <c r="Q1287" s="0" t="n"/>
      <c r="R1287" s="0" t="n"/>
      <c r="S1287" s="0" t="n"/>
      <c r="T1287" s="0" t="n"/>
      <c r="U1287" s="0" t="n"/>
      <c r="V1287" s="0" t="n"/>
      <c r="W1287" s="0" t="n"/>
      <c r="X1287" s="42" t="n"/>
      <c r="Y1287" s="42" t="n"/>
      <c r="Z1287" s="42" t="n"/>
    </row>
    <row r="1288" ht="23" customFormat="1" customHeight="1" s="204">
      <c r="A1288" s="255">
        <f>IF(B1288="","",COUNTA($B$5:B1288))</f>
        <v/>
      </c>
      <c r="B1288" s="294" t="n"/>
      <c r="C1288" s="247" t="n"/>
      <c r="D1288" s="248" t="n"/>
      <c r="E1288" s="295" t="n"/>
      <c r="F1288" s="296" t="n"/>
      <c r="G1288" s="296" t="n"/>
      <c r="H1288" s="297">
        <f>IFERROR(VLOOKUP($C1288,$C$5:$H$18,6,0)+SUMIF($C$19:$C1288,$C1288,$F$19:$F1288)-SUMIF($C$19:$C1288,$C1288,$G$19:$G1288),"")</f>
        <v/>
      </c>
      <c r="I1288" s="296" t="n"/>
      <c r="J1288" s="252" t="n"/>
      <c r="K1288" s="252" t="n"/>
      <c r="L1288" s="298" t="n"/>
      <c r="M1288" s="254">
        <f>IF($B1288="","",--TEXT($B1288,"yyyymm"))</f>
        <v/>
      </c>
      <c r="N1288" s="0" t="n"/>
      <c r="O1288" s="0" t="n"/>
      <c r="P1288" s="0" t="n"/>
      <c r="Q1288" s="0" t="n"/>
      <c r="R1288" s="0" t="n"/>
      <c r="S1288" s="0" t="n"/>
      <c r="T1288" s="0" t="n"/>
      <c r="U1288" s="0" t="n"/>
      <c r="V1288" s="0" t="n"/>
      <c r="W1288" s="0" t="n"/>
      <c r="X1288" s="42" t="n"/>
      <c r="Y1288" s="42" t="n"/>
      <c r="Z1288" s="42" t="n"/>
    </row>
    <row r="1289" ht="23" customFormat="1" customHeight="1" s="204">
      <c r="A1289" s="255">
        <f>IF(B1289="","",COUNTA($B$5:B1289))</f>
        <v/>
      </c>
      <c r="B1289" s="294" t="n"/>
      <c r="C1289" s="247" t="n"/>
      <c r="D1289" s="248" t="n"/>
      <c r="E1289" s="295" t="n"/>
      <c r="F1289" s="296" t="n"/>
      <c r="G1289" s="296" t="n"/>
      <c r="H1289" s="297">
        <f>IFERROR(VLOOKUP($C1289,$C$5:$H$18,6,0)+SUMIF($C$19:$C1289,$C1289,$F$19:$F1289)-SUMIF($C$19:$C1289,$C1289,$G$19:$G1289),"")</f>
        <v/>
      </c>
      <c r="I1289" s="296" t="n"/>
      <c r="J1289" s="252" t="n"/>
      <c r="K1289" s="252" t="n"/>
      <c r="L1289" s="298" t="n"/>
      <c r="M1289" s="254">
        <f>IF($B1289="","",--TEXT($B1289,"yyyymm"))</f>
        <v/>
      </c>
      <c r="N1289" s="0" t="n"/>
      <c r="O1289" s="0" t="n"/>
      <c r="P1289" s="0" t="n"/>
      <c r="Q1289" s="0" t="n"/>
      <c r="R1289" s="0" t="n"/>
      <c r="S1289" s="0" t="n"/>
      <c r="T1289" s="0" t="n"/>
      <c r="U1289" s="0" t="n"/>
      <c r="V1289" s="0" t="n"/>
      <c r="W1289" s="0" t="n"/>
      <c r="X1289" s="42" t="n"/>
      <c r="Y1289" s="42" t="n"/>
      <c r="Z1289" s="42" t="n"/>
    </row>
    <row r="1290" ht="23" customFormat="1" customHeight="1" s="204">
      <c r="A1290" s="255">
        <f>IF(B1290="","",COUNTA($B$5:B1290))</f>
        <v/>
      </c>
      <c r="B1290" s="294" t="n"/>
      <c r="C1290" s="247" t="n"/>
      <c r="D1290" s="248" t="n"/>
      <c r="E1290" s="295" t="n"/>
      <c r="F1290" s="296" t="n"/>
      <c r="G1290" s="296" t="n"/>
      <c r="H1290" s="297">
        <f>IFERROR(VLOOKUP($C1290,$C$5:$H$18,6,0)+SUMIF($C$19:$C1290,$C1290,$F$19:$F1290)-SUMIF($C$19:$C1290,$C1290,$G$19:$G1290),"")</f>
        <v/>
      </c>
      <c r="I1290" s="296" t="n"/>
      <c r="J1290" s="252" t="n"/>
      <c r="K1290" s="252" t="n"/>
      <c r="L1290" s="298" t="n"/>
      <c r="M1290" s="254">
        <f>IF($B1290="","",--TEXT($B1290,"yyyymm"))</f>
        <v/>
      </c>
      <c r="N1290" s="0" t="n"/>
      <c r="O1290" s="0" t="n"/>
      <c r="P1290" s="0" t="n"/>
      <c r="Q1290" s="0" t="n"/>
      <c r="R1290" s="0" t="n"/>
      <c r="S1290" s="0" t="n"/>
      <c r="T1290" s="0" t="n"/>
      <c r="U1290" s="0" t="n"/>
      <c r="V1290" s="0" t="n"/>
      <c r="W1290" s="0" t="n"/>
      <c r="X1290" s="42" t="n"/>
      <c r="Y1290" s="42" t="n"/>
      <c r="Z1290" s="42" t="n"/>
    </row>
    <row r="1291" ht="23" customFormat="1" customHeight="1" s="204">
      <c r="A1291" s="255">
        <f>IF(B1291="","",COUNTA($B$5:B1291))</f>
        <v/>
      </c>
      <c r="B1291" s="294" t="n"/>
      <c r="C1291" s="247" t="n"/>
      <c r="D1291" s="248" t="n"/>
      <c r="E1291" s="295" t="n"/>
      <c r="F1291" s="296" t="n"/>
      <c r="G1291" s="296" t="n"/>
      <c r="H1291" s="297">
        <f>IFERROR(VLOOKUP($C1291,$C$5:$H$18,6,0)+SUMIF($C$19:$C1291,$C1291,$F$19:$F1291)-SUMIF($C$19:$C1291,$C1291,$G$19:$G1291),"")</f>
        <v/>
      </c>
      <c r="I1291" s="296" t="n"/>
      <c r="J1291" s="252" t="n"/>
      <c r="K1291" s="252" t="n"/>
      <c r="L1291" s="298" t="n"/>
      <c r="M1291" s="254">
        <f>IF($B1291="","",--TEXT($B1291,"yyyymm"))</f>
        <v/>
      </c>
      <c r="N1291" s="0" t="n"/>
      <c r="O1291" s="0" t="n"/>
      <c r="P1291" s="0" t="n"/>
      <c r="Q1291" s="0" t="n"/>
      <c r="R1291" s="0" t="n"/>
      <c r="S1291" s="0" t="n"/>
      <c r="T1291" s="0" t="n"/>
      <c r="U1291" s="0" t="n"/>
      <c r="V1291" s="0" t="n"/>
      <c r="W1291" s="0" t="n"/>
      <c r="X1291" s="42" t="n"/>
      <c r="Y1291" s="42" t="n"/>
      <c r="Z1291" s="42" t="n"/>
    </row>
    <row r="1292" ht="23" customFormat="1" customHeight="1" s="204">
      <c r="A1292" s="255">
        <f>IF(B1292="","",COUNTA($B$5:B1292))</f>
        <v/>
      </c>
      <c r="B1292" s="294" t="n"/>
      <c r="C1292" s="247" t="n"/>
      <c r="D1292" s="248" t="n"/>
      <c r="E1292" s="295" t="n"/>
      <c r="F1292" s="296" t="n"/>
      <c r="G1292" s="296" t="n"/>
      <c r="H1292" s="297">
        <f>IFERROR(VLOOKUP($C1292,$C$5:$H$18,6,0)+SUMIF($C$19:$C1292,$C1292,$F$19:$F1292)-SUMIF($C$19:$C1292,$C1292,$G$19:$G1292),"")</f>
        <v/>
      </c>
      <c r="I1292" s="296" t="n"/>
      <c r="J1292" s="252" t="n"/>
      <c r="K1292" s="252" t="n"/>
      <c r="L1292" s="298" t="n"/>
      <c r="M1292" s="254">
        <f>IF($B1292="","",--TEXT($B1292,"yyyymm"))</f>
        <v/>
      </c>
      <c r="N1292" s="0" t="n"/>
      <c r="O1292" s="0" t="n"/>
      <c r="P1292" s="0" t="n"/>
      <c r="Q1292" s="0" t="n"/>
      <c r="R1292" s="0" t="n"/>
      <c r="S1292" s="0" t="n"/>
      <c r="T1292" s="0" t="n"/>
      <c r="U1292" s="0" t="n"/>
      <c r="V1292" s="0" t="n"/>
      <c r="W1292" s="0" t="n"/>
      <c r="X1292" s="42" t="n"/>
      <c r="Y1292" s="42" t="n"/>
      <c r="Z1292" s="42" t="n"/>
    </row>
    <row r="1293" ht="23" customFormat="1" customHeight="1" s="204">
      <c r="A1293" s="255">
        <f>IF(B1293="","",COUNTA($B$5:B1293))</f>
        <v/>
      </c>
      <c r="B1293" s="294" t="n"/>
      <c r="C1293" s="247" t="n"/>
      <c r="D1293" s="248" t="n"/>
      <c r="E1293" s="295" t="n"/>
      <c r="F1293" s="296" t="n"/>
      <c r="G1293" s="296" t="n"/>
      <c r="H1293" s="297">
        <f>IFERROR(VLOOKUP($C1293,$C$5:$H$18,6,0)+SUMIF($C$19:$C1293,$C1293,$F$19:$F1293)-SUMIF($C$19:$C1293,$C1293,$G$19:$G1293),"")</f>
        <v/>
      </c>
      <c r="I1293" s="296" t="n"/>
      <c r="J1293" s="252" t="n"/>
      <c r="K1293" s="252" t="n"/>
      <c r="L1293" s="298" t="n"/>
      <c r="M1293" s="254">
        <f>IF($B1293="","",--TEXT($B1293,"yyyymm"))</f>
        <v/>
      </c>
      <c r="N1293" s="0" t="n"/>
      <c r="O1293" s="0" t="n"/>
      <c r="P1293" s="0" t="n"/>
      <c r="Q1293" s="0" t="n"/>
      <c r="R1293" s="0" t="n"/>
      <c r="S1293" s="0" t="n"/>
      <c r="T1293" s="0" t="n"/>
      <c r="U1293" s="0" t="n"/>
      <c r="V1293" s="0" t="n"/>
      <c r="W1293" s="0" t="n"/>
      <c r="X1293" s="42" t="n"/>
      <c r="Y1293" s="42" t="n"/>
      <c r="Z1293" s="42" t="n"/>
    </row>
    <row r="1294" ht="23" customFormat="1" customHeight="1" s="204">
      <c r="A1294" s="255">
        <f>IF(B1294="","",COUNTA($B$5:B1294))</f>
        <v/>
      </c>
      <c r="B1294" s="294" t="n"/>
      <c r="C1294" s="247" t="n"/>
      <c r="D1294" s="248" t="n"/>
      <c r="E1294" s="295" t="n"/>
      <c r="F1294" s="296" t="n"/>
      <c r="G1294" s="296" t="n"/>
      <c r="H1294" s="297">
        <f>IFERROR(VLOOKUP($C1294,$C$5:$H$18,6,0)+SUMIF($C$19:$C1294,$C1294,$F$19:$F1294)-SUMIF($C$19:$C1294,$C1294,$G$19:$G1294),"")</f>
        <v/>
      </c>
      <c r="I1294" s="296" t="n"/>
      <c r="J1294" s="252" t="n"/>
      <c r="K1294" s="252" t="n"/>
      <c r="L1294" s="298" t="n"/>
      <c r="M1294" s="254">
        <f>IF($B1294="","",--TEXT($B1294,"yyyymm"))</f>
        <v/>
      </c>
      <c r="N1294" s="0" t="n"/>
      <c r="O1294" s="0" t="n"/>
      <c r="P1294" s="0" t="n"/>
      <c r="Q1294" s="0" t="n"/>
      <c r="R1294" s="0" t="n"/>
      <c r="S1294" s="0" t="n"/>
      <c r="T1294" s="0" t="n"/>
      <c r="U1294" s="0" t="n"/>
      <c r="V1294" s="0" t="n"/>
      <c r="W1294" s="0" t="n"/>
      <c r="X1294" s="42" t="n"/>
      <c r="Y1294" s="42" t="n"/>
      <c r="Z1294" s="42" t="n"/>
    </row>
    <row r="1295" ht="23" customFormat="1" customHeight="1" s="204">
      <c r="A1295" s="255">
        <f>IF(B1295="","",COUNTA($B$5:B1295))</f>
        <v/>
      </c>
      <c r="B1295" s="294" t="n"/>
      <c r="C1295" s="247" t="n"/>
      <c r="D1295" s="248" t="n"/>
      <c r="E1295" s="295" t="n"/>
      <c r="F1295" s="296" t="n"/>
      <c r="G1295" s="296" t="n"/>
      <c r="H1295" s="297">
        <f>IFERROR(VLOOKUP($C1295,$C$5:$H$18,6,0)+SUMIF($C$19:$C1295,$C1295,$F$19:$F1295)-SUMIF($C$19:$C1295,$C1295,$G$19:$G1295),"")</f>
        <v/>
      </c>
      <c r="I1295" s="296" t="n"/>
      <c r="J1295" s="252" t="n"/>
      <c r="K1295" s="252" t="n"/>
      <c r="L1295" s="298" t="n"/>
      <c r="M1295" s="254">
        <f>IF($B1295="","",--TEXT($B1295,"yyyymm"))</f>
        <v/>
      </c>
      <c r="N1295" s="0" t="n"/>
      <c r="O1295" s="0" t="n"/>
      <c r="P1295" s="0" t="n"/>
      <c r="Q1295" s="0" t="n"/>
      <c r="R1295" s="0" t="n"/>
      <c r="S1295" s="0" t="n"/>
      <c r="T1295" s="0" t="n"/>
      <c r="U1295" s="0" t="n"/>
      <c r="V1295" s="0" t="n"/>
      <c r="W1295" s="0" t="n"/>
      <c r="X1295" s="42" t="n"/>
      <c r="Y1295" s="42" t="n"/>
      <c r="Z1295" s="42" t="n"/>
    </row>
    <row r="1296" ht="23" customFormat="1" customHeight="1" s="204">
      <c r="A1296" s="255">
        <f>IF(B1296="","",COUNTA($B$5:B1296))</f>
        <v/>
      </c>
      <c r="B1296" s="294" t="n"/>
      <c r="C1296" s="247" t="n"/>
      <c r="D1296" s="248" t="n"/>
      <c r="E1296" s="295" t="n"/>
      <c r="F1296" s="296" t="n"/>
      <c r="G1296" s="296" t="n"/>
      <c r="H1296" s="297">
        <f>IFERROR(VLOOKUP($C1296,$C$5:$H$18,6,0)+SUMIF($C$19:$C1296,$C1296,$F$19:$F1296)-SUMIF($C$19:$C1296,$C1296,$G$19:$G1296),"")</f>
        <v/>
      </c>
      <c r="I1296" s="296" t="n"/>
      <c r="J1296" s="252" t="n"/>
      <c r="K1296" s="252" t="n"/>
      <c r="L1296" s="298" t="n"/>
      <c r="M1296" s="254">
        <f>IF($B1296="","",--TEXT($B1296,"yyyymm"))</f>
        <v/>
      </c>
      <c r="N1296" s="0" t="n"/>
      <c r="O1296" s="0" t="n"/>
      <c r="P1296" s="0" t="n"/>
      <c r="Q1296" s="0" t="n"/>
      <c r="R1296" s="0" t="n"/>
      <c r="S1296" s="0" t="n"/>
      <c r="T1296" s="0" t="n"/>
      <c r="U1296" s="0" t="n"/>
      <c r="V1296" s="0" t="n"/>
      <c r="W1296" s="0" t="n"/>
      <c r="X1296" s="42" t="n"/>
      <c r="Y1296" s="42" t="n"/>
      <c r="Z1296" s="42" t="n"/>
    </row>
    <row r="1297" ht="23" customFormat="1" customHeight="1" s="204">
      <c r="A1297" s="255">
        <f>IF(B1297="","",COUNTA($B$5:B1297))</f>
        <v/>
      </c>
      <c r="B1297" s="294" t="n"/>
      <c r="C1297" s="247" t="n"/>
      <c r="D1297" s="248" t="n"/>
      <c r="E1297" s="295" t="n"/>
      <c r="F1297" s="296" t="n"/>
      <c r="G1297" s="296" t="n"/>
      <c r="H1297" s="297">
        <f>IFERROR(VLOOKUP($C1297,$C$5:$H$18,6,0)+SUMIF($C$19:$C1297,$C1297,$F$19:$F1297)-SUMIF($C$19:$C1297,$C1297,$G$19:$G1297),"")</f>
        <v/>
      </c>
      <c r="I1297" s="296" t="n"/>
      <c r="J1297" s="252" t="n"/>
      <c r="K1297" s="252" t="n"/>
      <c r="L1297" s="298" t="n"/>
      <c r="M1297" s="254">
        <f>IF($B1297="","",--TEXT($B1297,"yyyymm"))</f>
        <v/>
      </c>
      <c r="N1297" s="0" t="n"/>
      <c r="O1297" s="0" t="n"/>
      <c r="P1297" s="0" t="n"/>
      <c r="Q1297" s="0" t="n"/>
      <c r="R1297" s="0" t="n"/>
      <c r="S1297" s="0" t="n"/>
      <c r="T1297" s="0" t="n"/>
      <c r="U1297" s="0" t="n"/>
      <c r="V1297" s="0" t="n"/>
      <c r="W1297" s="0" t="n"/>
      <c r="X1297" s="42" t="n"/>
      <c r="Y1297" s="42" t="n"/>
      <c r="Z1297" s="42" t="n"/>
    </row>
    <row r="1298" ht="23" customFormat="1" customHeight="1" s="204">
      <c r="A1298" s="255">
        <f>IF(B1298="","",COUNTA($B$5:B1298))</f>
        <v/>
      </c>
      <c r="B1298" s="294" t="n"/>
      <c r="C1298" s="247" t="n"/>
      <c r="D1298" s="248" t="n"/>
      <c r="E1298" s="295" t="n"/>
      <c r="F1298" s="296" t="n"/>
      <c r="G1298" s="296" t="n"/>
      <c r="H1298" s="297">
        <f>IFERROR(VLOOKUP($C1298,$C$5:$H$18,6,0)+SUMIF($C$19:$C1298,$C1298,$F$19:$F1298)-SUMIF($C$19:$C1298,$C1298,$G$19:$G1298),"")</f>
        <v/>
      </c>
      <c r="I1298" s="296" t="n"/>
      <c r="J1298" s="252" t="n"/>
      <c r="K1298" s="252" t="n"/>
      <c r="L1298" s="298" t="n"/>
      <c r="M1298" s="254">
        <f>IF($B1298="","",--TEXT($B1298,"yyyymm"))</f>
        <v/>
      </c>
      <c r="N1298" s="0" t="n"/>
      <c r="O1298" s="0" t="n"/>
      <c r="P1298" s="0" t="n"/>
      <c r="Q1298" s="0" t="n"/>
      <c r="R1298" s="0" t="n"/>
      <c r="S1298" s="0" t="n"/>
      <c r="T1298" s="0" t="n"/>
      <c r="U1298" s="0" t="n"/>
      <c r="V1298" s="0" t="n"/>
      <c r="W1298" s="0" t="n"/>
      <c r="X1298" s="42" t="n"/>
      <c r="Y1298" s="42" t="n"/>
      <c r="Z1298" s="42" t="n"/>
    </row>
    <row r="1299" ht="23" customFormat="1" customHeight="1" s="204">
      <c r="A1299" s="255">
        <f>IF(B1299="","",COUNTA($B$5:B1299))</f>
        <v/>
      </c>
      <c r="B1299" s="294" t="n"/>
      <c r="C1299" s="247" t="n"/>
      <c r="D1299" s="248" t="n"/>
      <c r="E1299" s="295" t="n"/>
      <c r="F1299" s="296" t="n"/>
      <c r="G1299" s="296" t="n"/>
      <c r="H1299" s="297">
        <f>IFERROR(VLOOKUP($C1299,$C$5:$H$18,6,0)+SUMIF($C$19:$C1299,$C1299,$F$19:$F1299)-SUMIF($C$19:$C1299,$C1299,$G$19:$G1299),"")</f>
        <v/>
      </c>
      <c r="I1299" s="296" t="n"/>
      <c r="J1299" s="252" t="n"/>
      <c r="K1299" s="252" t="n"/>
      <c r="L1299" s="298" t="n"/>
      <c r="M1299" s="254">
        <f>IF($B1299="","",--TEXT($B1299,"yyyymm"))</f>
        <v/>
      </c>
      <c r="N1299" s="0" t="n"/>
      <c r="O1299" s="0" t="n"/>
      <c r="P1299" s="0" t="n"/>
      <c r="Q1299" s="0" t="n"/>
      <c r="R1299" s="0" t="n"/>
      <c r="S1299" s="0" t="n"/>
      <c r="T1299" s="0" t="n"/>
      <c r="U1299" s="0" t="n"/>
      <c r="V1299" s="0" t="n"/>
      <c r="W1299" s="0" t="n"/>
      <c r="X1299" s="42" t="n"/>
      <c r="Y1299" s="42" t="n"/>
      <c r="Z1299" s="42" t="n"/>
    </row>
    <row r="1300" ht="23" customFormat="1" customHeight="1" s="204">
      <c r="A1300" s="255">
        <f>IF(B1300="","",COUNTA($B$5:B1300))</f>
        <v/>
      </c>
      <c r="B1300" s="294" t="n"/>
      <c r="C1300" s="247" t="n"/>
      <c r="D1300" s="248" t="n"/>
      <c r="E1300" s="295" t="n"/>
      <c r="F1300" s="296" t="n"/>
      <c r="G1300" s="296" t="n"/>
      <c r="H1300" s="297">
        <f>IFERROR(VLOOKUP($C1300,$C$5:$H$18,6,0)+SUMIF($C$19:$C1300,$C1300,$F$19:$F1300)-SUMIF($C$19:$C1300,$C1300,$G$19:$G1300),"")</f>
        <v/>
      </c>
      <c r="I1300" s="296" t="n"/>
      <c r="J1300" s="252" t="n"/>
      <c r="K1300" s="252" t="n"/>
      <c r="L1300" s="298" t="n"/>
      <c r="M1300" s="254">
        <f>IF($B1300="","",--TEXT($B1300,"yyyymm"))</f>
        <v/>
      </c>
      <c r="N1300" s="0" t="n"/>
      <c r="O1300" s="0" t="n"/>
      <c r="P1300" s="0" t="n"/>
      <c r="Q1300" s="0" t="n"/>
      <c r="R1300" s="0" t="n"/>
      <c r="S1300" s="0" t="n"/>
      <c r="T1300" s="0" t="n"/>
      <c r="U1300" s="0" t="n"/>
      <c r="V1300" s="0" t="n"/>
      <c r="W1300" s="0" t="n"/>
      <c r="X1300" s="42" t="n"/>
      <c r="Y1300" s="42" t="n"/>
      <c r="Z1300" s="42" t="n"/>
    </row>
    <row r="1301" ht="23" customFormat="1" customHeight="1" s="204">
      <c r="A1301" s="255">
        <f>IF(B1301="","",COUNTA($B$5:B1301))</f>
        <v/>
      </c>
      <c r="B1301" s="294" t="n"/>
      <c r="C1301" s="247" t="n"/>
      <c r="D1301" s="248" t="n"/>
      <c r="E1301" s="295" t="n"/>
      <c r="F1301" s="296" t="n"/>
      <c r="G1301" s="296" t="n"/>
      <c r="H1301" s="297">
        <f>IFERROR(VLOOKUP($C1301,$C$5:$H$18,6,0)+SUMIF($C$19:$C1301,$C1301,$F$19:$F1301)-SUMIF($C$19:$C1301,$C1301,$G$19:$G1301),"")</f>
        <v/>
      </c>
      <c r="I1301" s="296" t="n"/>
      <c r="J1301" s="252" t="n"/>
      <c r="K1301" s="252" t="n"/>
      <c r="L1301" s="298" t="n"/>
      <c r="M1301" s="254">
        <f>IF($B1301="","",--TEXT($B1301,"yyyymm"))</f>
        <v/>
      </c>
      <c r="N1301" s="0" t="n"/>
      <c r="O1301" s="0" t="n"/>
      <c r="P1301" s="0" t="n"/>
      <c r="Q1301" s="0" t="n"/>
      <c r="R1301" s="0" t="n"/>
      <c r="S1301" s="0" t="n"/>
      <c r="T1301" s="0" t="n"/>
      <c r="U1301" s="0" t="n"/>
      <c r="V1301" s="0" t="n"/>
      <c r="W1301" s="0" t="n"/>
      <c r="X1301" s="42" t="n"/>
      <c r="Y1301" s="42" t="n"/>
      <c r="Z1301" s="42" t="n"/>
    </row>
    <row r="1302" ht="23" customFormat="1" customHeight="1" s="204">
      <c r="A1302" s="255">
        <f>IF(B1302="","",COUNTA($B$5:B1302))</f>
        <v/>
      </c>
      <c r="B1302" s="294" t="n"/>
      <c r="C1302" s="247" t="n"/>
      <c r="D1302" s="248" t="n"/>
      <c r="E1302" s="295" t="n"/>
      <c r="F1302" s="296" t="n"/>
      <c r="G1302" s="296" t="n"/>
      <c r="H1302" s="297">
        <f>IFERROR(VLOOKUP($C1302,$C$5:$H$18,6,0)+SUMIF($C$19:$C1302,$C1302,$F$19:$F1302)-SUMIF($C$19:$C1302,$C1302,$G$19:$G1302),"")</f>
        <v/>
      </c>
      <c r="I1302" s="296" t="n"/>
      <c r="J1302" s="252" t="n"/>
      <c r="K1302" s="252" t="n"/>
      <c r="L1302" s="298" t="n"/>
      <c r="M1302" s="254">
        <f>IF($B1302="","",--TEXT($B1302,"yyyymm"))</f>
        <v/>
      </c>
      <c r="N1302" s="0" t="n"/>
      <c r="O1302" s="0" t="n"/>
      <c r="P1302" s="0" t="n"/>
      <c r="Q1302" s="0" t="n"/>
      <c r="R1302" s="0" t="n"/>
      <c r="S1302" s="0" t="n"/>
      <c r="T1302" s="0" t="n"/>
      <c r="U1302" s="0" t="n"/>
      <c r="V1302" s="0" t="n"/>
      <c r="W1302" s="0" t="n"/>
      <c r="X1302" s="42" t="n"/>
      <c r="Y1302" s="42" t="n"/>
      <c r="Z1302" s="42" t="n"/>
    </row>
    <row r="1303" ht="23" customFormat="1" customHeight="1" s="204">
      <c r="A1303" s="255">
        <f>IF(B1303="","",COUNTA($B$5:B1303))</f>
        <v/>
      </c>
      <c r="B1303" s="294" t="n"/>
      <c r="C1303" s="247" t="n"/>
      <c r="D1303" s="248" t="n"/>
      <c r="E1303" s="295" t="n"/>
      <c r="F1303" s="296" t="n"/>
      <c r="G1303" s="296" t="n"/>
      <c r="H1303" s="297">
        <f>IFERROR(VLOOKUP($C1303,$C$5:$H$18,6,0)+SUMIF($C$19:$C1303,$C1303,$F$19:$F1303)-SUMIF($C$19:$C1303,$C1303,$G$19:$G1303),"")</f>
        <v/>
      </c>
      <c r="I1303" s="296" t="n"/>
      <c r="J1303" s="252" t="n"/>
      <c r="K1303" s="252" t="n"/>
      <c r="L1303" s="298" t="n"/>
      <c r="M1303" s="254">
        <f>IF($B1303="","",--TEXT($B1303,"yyyymm"))</f>
        <v/>
      </c>
      <c r="N1303" s="0" t="n"/>
      <c r="O1303" s="0" t="n"/>
      <c r="P1303" s="0" t="n"/>
      <c r="Q1303" s="0" t="n"/>
      <c r="R1303" s="0" t="n"/>
      <c r="S1303" s="0" t="n"/>
      <c r="T1303" s="0" t="n"/>
      <c r="U1303" s="0" t="n"/>
      <c r="V1303" s="0" t="n"/>
      <c r="W1303" s="0" t="n"/>
      <c r="X1303" s="42" t="n"/>
      <c r="Y1303" s="42" t="n"/>
      <c r="Z1303" s="42" t="n"/>
    </row>
    <row r="1304" ht="23" customFormat="1" customHeight="1" s="204">
      <c r="A1304" s="255">
        <f>IF(B1304="","",COUNTA($B$5:B1304))</f>
        <v/>
      </c>
      <c r="B1304" s="294" t="n"/>
      <c r="C1304" s="247" t="n"/>
      <c r="D1304" s="248" t="n"/>
      <c r="E1304" s="295" t="n"/>
      <c r="F1304" s="296" t="n"/>
      <c r="G1304" s="296" t="n"/>
      <c r="H1304" s="297">
        <f>IFERROR(VLOOKUP($C1304,$C$5:$H$18,6,0)+SUMIF($C$19:$C1304,$C1304,$F$19:$F1304)-SUMIF($C$19:$C1304,$C1304,$G$19:$G1304),"")</f>
        <v/>
      </c>
      <c r="I1304" s="296" t="n"/>
      <c r="J1304" s="252" t="n"/>
      <c r="K1304" s="252" t="n"/>
      <c r="L1304" s="298" t="n"/>
      <c r="M1304" s="254">
        <f>IF($B1304="","",--TEXT($B1304,"yyyymm"))</f>
        <v/>
      </c>
      <c r="N1304" s="0" t="n"/>
      <c r="O1304" s="0" t="n"/>
      <c r="P1304" s="0" t="n"/>
      <c r="Q1304" s="0" t="n"/>
      <c r="R1304" s="0" t="n"/>
      <c r="S1304" s="0" t="n"/>
      <c r="T1304" s="0" t="n"/>
      <c r="U1304" s="0" t="n"/>
      <c r="V1304" s="0" t="n"/>
      <c r="W1304" s="0" t="n"/>
      <c r="X1304" s="42" t="n"/>
      <c r="Y1304" s="42" t="n"/>
      <c r="Z1304" s="42" t="n"/>
    </row>
    <row r="1305" ht="23" customFormat="1" customHeight="1" s="204">
      <c r="A1305" s="255">
        <f>IF(B1305="","",COUNTA($B$5:B1305))</f>
        <v/>
      </c>
      <c r="B1305" s="294" t="n"/>
      <c r="C1305" s="247" t="n"/>
      <c r="D1305" s="248" t="n"/>
      <c r="E1305" s="295" t="n"/>
      <c r="F1305" s="296" t="n"/>
      <c r="G1305" s="296" t="n"/>
      <c r="H1305" s="297">
        <f>IFERROR(VLOOKUP($C1305,$C$5:$H$18,6,0)+SUMIF($C$19:$C1305,$C1305,$F$19:$F1305)-SUMIF($C$19:$C1305,$C1305,$G$19:$G1305),"")</f>
        <v/>
      </c>
      <c r="I1305" s="296" t="n"/>
      <c r="J1305" s="252" t="n"/>
      <c r="K1305" s="252" t="n"/>
      <c r="L1305" s="298" t="n"/>
      <c r="M1305" s="254">
        <f>IF($B1305="","",--TEXT($B1305,"yyyymm"))</f>
        <v/>
      </c>
      <c r="N1305" s="0" t="n"/>
      <c r="O1305" s="0" t="n"/>
      <c r="P1305" s="0" t="n"/>
      <c r="Q1305" s="0" t="n"/>
      <c r="R1305" s="0" t="n"/>
      <c r="S1305" s="0" t="n"/>
      <c r="T1305" s="0" t="n"/>
      <c r="U1305" s="0" t="n"/>
      <c r="V1305" s="0" t="n"/>
      <c r="W1305" s="0" t="n"/>
      <c r="X1305" s="42" t="n"/>
      <c r="Y1305" s="42" t="n"/>
      <c r="Z1305" s="42" t="n"/>
    </row>
    <row r="1306" ht="23" customFormat="1" customHeight="1" s="204">
      <c r="A1306" s="255">
        <f>IF(B1306="","",COUNTA($B$5:B1306))</f>
        <v/>
      </c>
      <c r="B1306" s="294" t="n"/>
      <c r="C1306" s="247" t="n"/>
      <c r="D1306" s="248" t="n"/>
      <c r="E1306" s="295" t="n"/>
      <c r="F1306" s="296" t="n"/>
      <c r="G1306" s="296" t="n"/>
      <c r="H1306" s="297">
        <f>IFERROR(VLOOKUP($C1306,$C$5:$H$18,6,0)+SUMIF($C$19:$C1306,$C1306,$F$19:$F1306)-SUMIF($C$19:$C1306,$C1306,$G$19:$G1306),"")</f>
        <v/>
      </c>
      <c r="I1306" s="296" t="n"/>
      <c r="J1306" s="252" t="n"/>
      <c r="K1306" s="252" t="n"/>
      <c r="L1306" s="298" t="n"/>
      <c r="M1306" s="254">
        <f>IF($B1306="","",--TEXT($B1306,"yyyymm"))</f>
        <v/>
      </c>
      <c r="N1306" s="0" t="n"/>
      <c r="O1306" s="0" t="n"/>
      <c r="P1306" s="0" t="n"/>
      <c r="Q1306" s="0" t="n"/>
      <c r="R1306" s="0" t="n"/>
      <c r="S1306" s="0" t="n"/>
      <c r="T1306" s="0" t="n"/>
      <c r="U1306" s="0" t="n"/>
      <c r="V1306" s="0" t="n"/>
      <c r="W1306" s="0" t="n"/>
      <c r="X1306" s="42" t="n"/>
      <c r="Y1306" s="42" t="n"/>
      <c r="Z1306" s="42" t="n"/>
    </row>
    <row r="1307" ht="23" customFormat="1" customHeight="1" s="204">
      <c r="A1307" s="255">
        <f>IF(B1307="","",COUNTA($B$5:B1307))</f>
        <v/>
      </c>
      <c r="B1307" s="294" t="n"/>
      <c r="C1307" s="247" t="n"/>
      <c r="D1307" s="248" t="n"/>
      <c r="E1307" s="295" t="n"/>
      <c r="F1307" s="296" t="n"/>
      <c r="G1307" s="296" t="n"/>
      <c r="H1307" s="297">
        <f>IFERROR(VLOOKUP($C1307,$C$5:$H$18,6,0)+SUMIF($C$19:$C1307,$C1307,$F$19:$F1307)-SUMIF($C$19:$C1307,$C1307,$G$19:$G1307),"")</f>
        <v/>
      </c>
      <c r="I1307" s="296" t="n"/>
      <c r="J1307" s="252" t="n"/>
      <c r="K1307" s="252" t="n"/>
      <c r="L1307" s="298" t="n"/>
      <c r="M1307" s="254">
        <f>IF($B1307="","",--TEXT($B1307,"yyyymm"))</f>
        <v/>
      </c>
      <c r="N1307" s="0" t="n"/>
      <c r="O1307" s="0" t="n"/>
      <c r="P1307" s="0" t="n"/>
      <c r="Q1307" s="0" t="n"/>
      <c r="R1307" s="0" t="n"/>
      <c r="S1307" s="0" t="n"/>
      <c r="T1307" s="0" t="n"/>
      <c r="U1307" s="0" t="n"/>
      <c r="V1307" s="0" t="n"/>
      <c r="W1307" s="0" t="n"/>
      <c r="X1307" s="42" t="n"/>
      <c r="Y1307" s="42" t="n"/>
      <c r="Z1307" s="42" t="n"/>
    </row>
    <row r="1308" ht="23" customFormat="1" customHeight="1" s="204">
      <c r="A1308" s="255">
        <f>IF(B1308="","",COUNTA($B$5:B1308))</f>
        <v/>
      </c>
      <c r="B1308" s="294" t="n"/>
      <c r="C1308" s="247" t="n"/>
      <c r="D1308" s="248" t="n"/>
      <c r="E1308" s="295" t="n"/>
      <c r="F1308" s="296" t="n"/>
      <c r="G1308" s="296" t="n"/>
      <c r="H1308" s="297">
        <f>IFERROR(VLOOKUP($C1308,$C$5:$H$18,6,0)+SUMIF($C$19:$C1308,$C1308,$F$19:$F1308)-SUMIF($C$19:$C1308,$C1308,$G$19:$G1308),"")</f>
        <v/>
      </c>
      <c r="I1308" s="296" t="n"/>
      <c r="J1308" s="252" t="n"/>
      <c r="K1308" s="252" t="n"/>
      <c r="L1308" s="298" t="n"/>
      <c r="M1308" s="254">
        <f>IF($B1308="","",--TEXT($B1308,"yyyymm"))</f>
        <v/>
      </c>
      <c r="N1308" s="0" t="n"/>
      <c r="O1308" s="0" t="n"/>
      <c r="P1308" s="0" t="n"/>
      <c r="Q1308" s="0" t="n"/>
      <c r="R1308" s="0" t="n"/>
      <c r="S1308" s="0" t="n"/>
      <c r="T1308" s="0" t="n"/>
      <c r="U1308" s="0" t="n"/>
      <c r="V1308" s="0" t="n"/>
      <c r="W1308" s="0" t="n"/>
      <c r="X1308" s="42" t="n"/>
      <c r="Y1308" s="42" t="n"/>
      <c r="Z1308" s="42" t="n"/>
    </row>
    <row r="1309" ht="23" customFormat="1" customHeight="1" s="204">
      <c r="A1309" s="255">
        <f>IF(B1309="","",COUNTA($B$5:B1309))</f>
        <v/>
      </c>
      <c r="B1309" s="294" t="n"/>
      <c r="C1309" s="247" t="n"/>
      <c r="D1309" s="248" t="n"/>
      <c r="E1309" s="295" t="n"/>
      <c r="F1309" s="296" t="n"/>
      <c r="G1309" s="296" t="n"/>
      <c r="H1309" s="297">
        <f>IFERROR(VLOOKUP($C1309,$C$5:$H$18,6,0)+SUMIF($C$19:$C1309,$C1309,$F$19:$F1309)-SUMIF($C$19:$C1309,$C1309,$G$19:$G1309),"")</f>
        <v/>
      </c>
      <c r="I1309" s="296" t="n"/>
      <c r="J1309" s="252" t="n"/>
      <c r="K1309" s="252" t="n"/>
      <c r="L1309" s="298" t="n"/>
      <c r="M1309" s="254">
        <f>IF($B1309="","",--TEXT($B1309,"yyyymm"))</f>
        <v/>
      </c>
      <c r="N1309" s="0" t="n"/>
      <c r="O1309" s="0" t="n"/>
      <c r="P1309" s="0" t="n"/>
      <c r="Q1309" s="0" t="n"/>
      <c r="R1309" s="0" t="n"/>
      <c r="S1309" s="0" t="n"/>
      <c r="T1309" s="0" t="n"/>
      <c r="U1309" s="0" t="n"/>
      <c r="V1309" s="0" t="n"/>
      <c r="W1309" s="0" t="n"/>
      <c r="X1309" s="42" t="n"/>
      <c r="Y1309" s="42" t="n"/>
      <c r="Z1309" s="42" t="n"/>
    </row>
    <row r="1310" ht="23" customFormat="1" customHeight="1" s="204">
      <c r="A1310" s="255">
        <f>IF(B1310="","",COUNTA($B$5:B1310))</f>
        <v/>
      </c>
      <c r="B1310" s="294" t="n"/>
      <c r="C1310" s="247" t="n"/>
      <c r="D1310" s="248" t="n"/>
      <c r="E1310" s="295" t="n"/>
      <c r="F1310" s="296" t="n"/>
      <c r="G1310" s="296" t="n"/>
      <c r="H1310" s="297">
        <f>IFERROR(VLOOKUP($C1310,$C$5:$H$18,6,0)+SUMIF($C$19:$C1310,$C1310,$F$19:$F1310)-SUMIF($C$19:$C1310,$C1310,$G$19:$G1310),"")</f>
        <v/>
      </c>
      <c r="I1310" s="296" t="n"/>
      <c r="J1310" s="252" t="n"/>
      <c r="K1310" s="252" t="n"/>
      <c r="L1310" s="298" t="n"/>
      <c r="M1310" s="254">
        <f>IF($B1310="","",--TEXT($B1310,"yyyymm"))</f>
        <v/>
      </c>
      <c r="N1310" s="0" t="n"/>
      <c r="O1310" s="0" t="n"/>
      <c r="P1310" s="0" t="n"/>
      <c r="Q1310" s="0" t="n"/>
      <c r="R1310" s="0" t="n"/>
      <c r="S1310" s="0" t="n"/>
      <c r="T1310" s="0" t="n"/>
      <c r="U1310" s="0" t="n"/>
      <c r="V1310" s="0" t="n"/>
      <c r="W1310" s="0" t="n"/>
      <c r="X1310" s="42" t="n"/>
      <c r="Y1310" s="42" t="n"/>
      <c r="Z1310" s="42" t="n"/>
    </row>
    <row r="1311" ht="23" customFormat="1" customHeight="1" s="204">
      <c r="A1311" s="255">
        <f>IF(B1311="","",COUNTA($B$5:B1311))</f>
        <v/>
      </c>
      <c r="B1311" s="294" t="n"/>
      <c r="C1311" s="247" t="n"/>
      <c r="D1311" s="248" t="n"/>
      <c r="E1311" s="295" t="n"/>
      <c r="F1311" s="296" t="n"/>
      <c r="G1311" s="296" t="n"/>
      <c r="H1311" s="297">
        <f>IFERROR(VLOOKUP($C1311,$C$5:$H$18,6,0)+SUMIF($C$19:$C1311,$C1311,$F$19:$F1311)-SUMIF($C$19:$C1311,$C1311,$G$19:$G1311),"")</f>
        <v/>
      </c>
      <c r="I1311" s="296" t="n"/>
      <c r="J1311" s="252" t="n"/>
      <c r="K1311" s="252" t="n"/>
      <c r="L1311" s="298" t="n"/>
      <c r="M1311" s="254">
        <f>IF($B1311="","",--TEXT($B1311,"yyyymm"))</f>
        <v/>
      </c>
      <c r="N1311" s="0" t="n"/>
      <c r="O1311" s="0" t="n"/>
      <c r="P1311" s="0" t="n"/>
      <c r="Q1311" s="0" t="n"/>
      <c r="R1311" s="0" t="n"/>
      <c r="S1311" s="0" t="n"/>
      <c r="T1311" s="0" t="n"/>
      <c r="U1311" s="0" t="n"/>
      <c r="V1311" s="0" t="n"/>
      <c r="W1311" s="0" t="n"/>
      <c r="X1311" s="42" t="n"/>
      <c r="Y1311" s="42" t="n"/>
      <c r="Z1311" s="42" t="n"/>
    </row>
    <row r="1312" ht="23" customFormat="1" customHeight="1" s="204">
      <c r="A1312" s="255">
        <f>IF(B1312="","",COUNTA($B$5:B1312))</f>
        <v/>
      </c>
      <c r="B1312" s="294" t="n"/>
      <c r="C1312" s="247" t="n"/>
      <c r="D1312" s="248" t="n"/>
      <c r="E1312" s="295" t="n"/>
      <c r="F1312" s="296" t="n"/>
      <c r="G1312" s="296" t="n"/>
      <c r="H1312" s="297">
        <f>IFERROR(VLOOKUP($C1312,$C$5:$H$18,6,0)+SUMIF($C$19:$C1312,$C1312,$F$19:$F1312)-SUMIF($C$19:$C1312,$C1312,$G$19:$G1312),"")</f>
        <v/>
      </c>
      <c r="I1312" s="296" t="n"/>
      <c r="J1312" s="252" t="n"/>
      <c r="K1312" s="252" t="n"/>
      <c r="L1312" s="298" t="n"/>
      <c r="M1312" s="254">
        <f>IF($B1312="","",--TEXT($B1312,"yyyymm"))</f>
        <v/>
      </c>
      <c r="N1312" s="0" t="n"/>
      <c r="O1312" s="0" t="n"/>
      <c r="P1312" s="0" t="n"/>
      <c r="Q1312" s="0" t="n"/>
      <c r="R1312" s="0" t="n"/>
      <c r="S1312" s="0" t="n"/>
      <c r="T1312" s="0" t="n"/>
      <c r="U1312" s="0" t="n"/>
      <c r="V1312" s="0" t="n"/>
      <c r="W1312" s="0" t="n"/>
      <c r="X1312" s="42" t="n"/>
      <c r="Y1312" s="42" t="n"/>
      <c r="Z1312" s="42" t="n"/>
    </row>
    <row r="1313" ht="23" customFormat="1" customHeight="1" s="204">
      <c r="A1313" s="255">
        <f>IF(B1313="","",COUNTA($B$5:B1313))</f>
        <v/>
      </c>
      <c r="B1313" s="294" t="n"/>
      <c r="C1313" s="247" t="n"/>
      <c r="D1313" s="248" t="n"/>
      <c r="E1313" s="295" t="n"/>
      <c r="F1313" s="296" t="n"/>
      <c r="G1313" s="296" t="n"/>
      <c r="H1313" s="297">
        <f>IFERROR(VLOOKUP($C1313,$C$5:$H$18,6,0)+SUMIF($C$19:$C1313,$C1313,$F$19:$F1313)-SUMIF($C$19:$C1313,$C1313,$G$19:$G1313),"")</f>
        <v/>
      </c>
      <c r="I1313" s="296" t="n"/>
      <c r="J1313" s="252" t="n"/>
      <c r="K1313" s="252" t="n"/>
      <c r="L1313" s="298" t="n"/>
      <c r="M1313" s="254">
        <f>IF($B1313="","",--TEXT($B1313,"yyyymm"))</f>
        <v/>
      </c>
      <c r="N1313" s="0" t="n"/>
      <c r="O1313" s="0" t="n"/>
      <c r="P1313" s="0" t="n"/>
      <c r="Q1313" s="0" t="n"/>
      <c r="R1313" s="0" t="n"/>
      <c r="S1313" s="0" t="n"/>
      <c r="T1313" s="0" t="n"/>
      <c r="U1313" s="0" t="n"/>
      <c r="V1313" s="0" t="n"/>
      <c r="W1313" s="0" t="n"/>
      <c r="X1313" s="42" t="n"/>
      <c r="Y1313" s="42" t="n"/>
      <c r="Z1313" s="42" t="n"/>
    </row>
    <row r="1314" ht="23" customFormat="1" customHeight="1" s="204">
      <c r="A1314" s="255">
        <f>IF(B1314="","",COUNTA($B$5:B1314))</f>
        <v/>
      </c>
      <c r="B1314" s="294" t="n"/>
      <c r="C1314" s="247" t="n"/>
      <c r="D1314" s="248" t="n"/>
      <c r="E1314" s="295" t="n"/>
      <c r="F1314" s="296" t="n"/>
      <c r="G1314" s="296" t="n"/>
      <c r="H1314" s="297">
        <f>IFERROR(VLOOKUP($C1314,$C$5:$H$18,6,0)+SUMIF($C$19:$C1314,$C1314,$F$19:$F1314)-SUMIF($C$19:$C1314,$C1314,$G$19:$G1314),"")</f>
        <v/>
      </c>
      <c r="I1314" s="296" t="n"/>
      <c r="J1314" s="252" t="n"/>
      <c r="K1314" s="252" t="n"/>
      <c r="L1314" s="298" t="n"/>
      <c r="M1314" s="254">
        <f>IF($B1314="","",--TEXT($B1314,"yyyymm"))</f>
        <v/>
      </c>
      <c r="N1314" s="0" t="n"/>
      <c r="O1314" s="0" t="n"/>
      <c r="P1314" s="0" t="n"/>
      <c r="Q1314" s="0" t="n"/>
      <c r="R1314" s="0" t="n"/>
      <c r="S1314" s="0" t="n"/>
      <c r="T1314" s="0" t="n"/>
      <c r="U1314" s="0" t="n"/>
      <c r="V1314" s="0" t="n"/>
      <c r="W1314" s="0" t="n"/>
      <c r="X1314" s="42" t="n"/>
      <c r="Y1314" s="42" t="n"/>
      <c r="Z1314" s="42" t="n"/>
    </row>
    <row r="1315" ht="23" customFormat="1" customHeight="1" s="204">
      <c r="A1315" s="255">
        <f>IF(B1315="","",COUNTA($B$5:B1315))</f>
        <v/>
      </c>
      <c r="B1315" s="294" t="n"/>
      <c r="C1315" s="247" t="n"/>
      <c r="D1315" s="248" t="n"/>
      <c r="E1315" s="295" t="n"/>
      <c r="F1315" s="296" t="n"/>
      <c r="G1315" s="296" t="n"/>
      <c r="H1315" s="297">
        <f>IFERROR(VLOOKUP($C1315,$C$5:$H$18,6,0)+SUMIF($C$19:$C1315,$C1315,$F$19:$F1315)-SUMIF($C$19:$C1315,$C1315,$G$19:$G1315),"")</f>
        <v/>
      </c>
      <c r="I1315" s="296" t="n"/>
      <c r="J1315" s="252" t="n"/>
      <c r="K1315" s="252" t="n"/>
      <c r="L1315" s="298" t="n"/>
      <c r="M1315" s="254">
        <f>IF($B1315="","",--TEXT($B1315,"yyyymm"))</f>
        <v/>
      </c>
      <c r="N1315" s="0" t="n"/>
      <c r="O1315" s="0" t="n"/>
      <c r="P1315" s="0" t="n"/>
      <c r="Q1315" s="0" t="n"/>
      <c r="R1315" s="0" t="n"/>
      <c r="S1315" s="0" t="n"/>
      <c r="T1315" s="0" t="n"/>
      <c r="U1315" s="0" t="n"/>
      <c r="V1315" s="0" t="n"/>
      <c r="W1315" s="0" t="n"/>
      <c r="X1315" s="42" t="n"/>
      <c r="Y1315" s="42" t="n"/>
      <c r="Z1315" s="42" t="n"/>
    </row>
    <row r="1316" ht="23" customFormat="1" customHeight="1" s="204">
      <c r="A1316" s="255">
        <f>IF(B1316="","",COUNTA($B$5:B1316))</f>
        <v/>
      </c>
      <c r="B1316" s="294" t="n"/>
      <c r="C1316" s="247" t="n"/>
      <c r="D1316" s="248" t="n"/>
      <c r="E1316" s="295" t="n"/>
      <c r="F1316" s="296" t="n"/>
      <c r="G1316" s="296" t="n"/>
      <c r="H1316" s="297">
        <f>IFERROR(VLOOKUP($C1316,$C$5:$H$18,6,0)+SUMIF($C$19:$C1316,$C1316,$F$19:$F1316)-SUMIF($C$19:$C1316,$C1316,$G$19:$G1316),"")</f>
        <v/>
      </c>
      <c r="I1316" s="296" t="n"/>
      <c r="J1316" s="252" t="n"/>
      <c r="K1316" s="252" t="n"/>
      <c r="L1316" s="298" t="n"/>
      <c r="M1316" s="254">
        <f>IF($B1316="","",--TEXT($B1316,"yyyymm"))</f>
        <v/>
      </c>
      <c r="N1316" s="0" t="n"/>
      <c r="O1316" s="0" t="n"/>
      <c r="P1316" s="0" t="n"/>
      <c r="Q1316" s="0" t="n"/>
      <c r="R1316" s="0" t="n"/>
      <c r="S1316" s="0" t="n"/>
      <c r="T1316" s="0" t="n"/>
      <c r="U1316" s="0" t="n"/>
      <c r="V1316" s="0" t="n"/>
      <c r="W1316" s="0" t="n"/>
      <c r="X1316" s="42" t="n"/>
      <c r="Y1316" s="42" t="n"/>
      <c r="Z1316" s="42" t="n"/>
    </row>
    <row r="1317" ht="23" customFormat="1" customHeight="1" s="204">
      <c r="A1317" s="255">
        <f>IF(B1317="","",COUNTA($B$5:B1317))</f>
        <v/>
      </c>
      <c r="B1317" s="294" t="n"/>
      <c r="C1317" s="247" t="n"/>
      <c r="D1317" s="248" t="n"/>
      <c r="E1317" s="295" t="n"/>
      <c r="F1317" s="296" t="n"/>
      <c r="G1317" s="296" t="n"/>
      <c r="H1317" s="297">
        <f>IFERROR(VLOOKUP($C1317,$C$5:$H$18,6,0)+SUMIF($C$19:$C1317,$C1317,$F$19:$F1317)-SUMIF($C$19:$C1317,$C1317,$G$19:$G1317),"")</f>
        <v/>
      </c>
      <c r="I1317" s="296" t="n"/>
      <c r="J1317" s="252" t="n"/>
      <c r="K1317" s="252" t="n"/>
      <c r="L1317" s="298" t="n"/>
      <c r="M1317" s="254">
        <f>IF($B1317="","",--TEXT($B1317,"yyyymm"))</f>
        <v/>
      </c>
      <c r="N1317" s="0" t="n"/>
      <c r="O1317" s="0" t="n"/>
      <c r="P1317" s="0" t="n"/>
      <c r="Q1317" s="0" t="n"/>
      <c r="R1317" s="0" t="n"/>
      <c r="S1317" s="0" t="n"/>
      <c r="T1317" s="0" t="n"/>
      <c r="U1317" s="0" t="n"/>
      <c r="V1317" s="0" t="n"/>
      <c r="W1317" s="0" t="n"/>
      <c r="X1317" s="42" t="n"/>
      <c r="Y1317" s="42" t="n"/>
      <c r="Z1317" s="42" t="n"/>
    </row>
    <row r="1318" ht="23" customFormat="1" customHeight="1" s="204">
      <c r="A1318" s="255">
        <f>IF(B1318="","",COUNTA($B$5:B1318))</f>
        <v/>
      </c>
      <c r="B1318" s="294" t="n"/>
      <c r="C1318" s="247" t="n"/>
      <c r="D1318" s="248" t="n"/>
      <c r="E1318" s="295" t="n"/>
      <c r="F1318" s="296" t="n"/>
      <c r="G1318" s="296" t="n"/>
      <c r="H1318" s="297">
        <f>IFERROR(VLOOKUP($C1318,$C$5:$H$18,6,0)+SUMIF($C$19:$C1318,$C1318,$F$19:$F1318)-SUMIF($C$19:$C1318,$C1318,$G$19:$G1318),"")</f>
        <v/>
      </c>
      <c r="I1318" s="296" t="n"/>
      <c r="J1318" s="252" t="n"/>
      <c r="K1318" s="252" t="n"/>
      <c r="L1318" s="298" t="n"/>
      <c r="M1318" s="254">
        <f>IF($B1318="","",--TEXT($B1318,"yyyymm"))</f>
        <v/>
      </c>
      <c r="N1318" s="0" t="n"/>
      <c r="O1318" s="0" t="n"/>
      <c r="P1318" s="0" t="n"/>
      <c r="Q1318" s="0" t="n"/>
      <c r="R1318" s="0" t="n"/>
      <c r="S1318" s="0" t="n"/>
      <c r="T1318" s="0" t="n"/>
      <c r="U1318" s="0" t="n"/>
      <c r="V1318" s="0" t="n"/>
      <c r="W1318" s="0" t="n"/>
      <c r="X1318" s="42" t="n"/>
      <c r="Y1318" s="42" t="n"/>
      <c r="Z1318" s="42" t="n"/>
    </row>
    <row r="1319" ht="23" customFormat="1" customHeight="1" s="204">
      <c r="A1319" s="255">
        <f>IF(B1319="","",COUNTA($B$5:B1319))</f>
        <v/>
      </c>
      <c r="B1319" s="294" t="n"/>
      <c r="C1319" s="247" t="n"/>
      <c r="D1319" s="248" t="n"/>
      <c r="E1319" s="295" t="n"/>
      <c r="F1319" s="296" t="n"/>
      <c r="G1319" s="296" t="n"/>
      <c r="H1319" s="297">
        <f>IFERROR(VLOOKUP($C1319,$C$5:$H$18,6,0)+SUMIF($C$19:$C1319,$C1319,$F$19:$F1319)-SUMIF($C$19:$C1319,$C1319,$G$19:$G1319),"")</f>
        <v/>
      </c>
      <c r="I1319" s="296" t="n"/>
      <c r="J1319" s="252" t="n"/>
      <c r="K1319" s="252" t="n"/>
      <c r="L1319" s="298" t="n"/>
      <c r="M1319" s="254">
        <f>IF($B1319="","",--TEXT($B1319,"yyyymm"))</f>
        <v/>
      </c>
      <c r="N1319" s="0" t="n"/>
      <c r="O1319" s="0" t="n"/>
      <c r="P1319" s="0" t="n"/>
      <c r="Q1319" s="0" t="n"/>
      <c r="R1319" s="0" t="n"/>
      <c r="S1319" s="0" t="n"/>
      <c r="T1319" s="0" t="n"/>
      <c r="U1319" s="0" t="n"/>
      <c r="V1319" s="0" t="n"/>
      <c r="W1319" s="0" t="n"/>
      <c r="X1319" s="42" t="n"/>
      <c r="Y1319" s="42" t="n"/>
      <c r="Z1319" s="42" t="n"/>
    </row>
    <row r="1320" ht="23" customFormat="1" customHeight="1" s="204">
      <c r="A1320" s="255">
        <f>IF(B1320="","",COUNTA($B$5:B1320))</f>
        <v/>
      </c>
      <c r="B1320" s="294" t="n"/>
      <c r="C1320" s="247" t="n"/>
      <c r="D1320" s="248" t="n"/>
      <c r="E1320" s="295" t="n"/>
      <c r="F1320" s="296" t="n"/>
      <c r="G1320" s="296" t="n"/>
      <c r="H1320" s="297">
        <f>IFERROR(VLOOKUP($C1320,$C$5:$H$18,6,0)+SUMIF($C$19:$C1320,$C1320,$F$19:$F1320)-SUMIF($C$19:$C1320,$C1320,$G$19:$G1320),"")</f>
        <v/>
      </c>
      <c r="I1320" s="296" t="n"/>
      <c r="J1320" s="252" t="n"/>
      <c r="K1320" s="252" t="n"/>
      <c r="L1320" s="298" t="n"/>
      <c r="M1320" s="254">
        <f>IF($B1320="","",--TEXT($B1320,"yyyymm"))</f>
        <v/>
      </c>
      <c r="N1320" s="0" t="n"/>
      <c r="O1320" s="0" t="n"/>
      <c r="P1320" s="0" t="n"/>
      <c r="Q1320" s="0" t="n"/>
      <c r="R1320" s="0" t="n"/>
      <c r="S1320" s="0" t="n"/>
      <c r="T1320" s="0" t="n"/>
      <c r="U1320" s="0" t="n"/>
      <c r="V1320" s="0" t="n"/>
      <c r="W1320" s="0" t="n"/>
      <c r="X1320" s="42" t="n"/>
      <c r="Y1320" s="42" t="n"/>
      <c r="Z1320" s="42" t="n"/>
    </row>
    <row r="1321" ht="23" customFormat="1" customHeight="1" s="204">
      <c r="A1321" s="255">
        <f>IF(B1321="","",COUNTA($B$5:B1321))</f>
        <v/>
      </c>
      <c r="B1321" s="294" t="n"/>
      <c r="C1321" s="247" t="n"/>
      <c r="D1321" s="248" t="n"/>
      <c r="E1321" s="295" t="n"/>
      <c r="F1321" s="296" t="n"/>
      <c r="G1321" s="296" t="n"/>
      <c r="H1321" s="297">
        <f>IFERROR(VLOOKUP($C1321,$C$5:$H$18,6,0)+SUMIF($C$19:$C1321,$C1321,$F$19:$F1321)-SUMIF($C$19:$C1321,$C1321,$G$19:$G1321),"")</f>
        <v/>
      </c>
      <c r="I1321" s="296" t="n"/>
      <c r="J1321" s="252" t="n"/>
      <c r="K1321" s="252" t="n"/>
      <c r="L1321" s="298" t="n"/>
      <c r="M1321" s="254">
        <f>IF($B1321="","",--TEXT($B1321,"yyyymm"))</f>
        <v/>
      </c>
      <c r="N1321" s="0" t="n"/>
      <c r="O1321" s="0" t="n"/>
      <c r="P1321" s="0" t="n"/>
      <c r="Q1321" s="0" t="n"/>
      <c r="R1321" s="0" t="n"/>
      <c r="S1321" s="0" t="n"/>
      <c r="T1321" s="0" t="n"/>
      <c r="U1321" s="0" t="n"/>
      <c r="V1321" s="0" t="n"/>
      <c r="W1321" s="0" t="n"/>
      <c r="X1321" s="42" t="n"/>
      <c r="Y1321" s="42" t="n"/>
      <c r="Z1321" s="42" t="n"/>
    </row>
    <row r="1322" ht="23" customFormat="1" customHeight="1" s="204">
      <c r="A1322" s="255">
        <f>IF(B1322="","",COUNTA($B$5:B1322))</f>
        <v/>
      </c>
      <c r="B1322" s="294" t="n"/>
      <c r="C1322" s="247" t="n"/>
      <c r="D1322" s="248" t="n"/>
      <c r="E1322" s="295" t="n"/>
      <c r="F1322" s="296" t="n"/>
      <c r="G1322" s="296" t="n"/>
      <c r="H1322" s="297">
        <f>IFERROR(VLOOKUP($C1322,$C$5:$H$18,6,0)+SUMIF($C$19:$C1322,$C1322,$F$19:$F1322)-SUMIF($C$19:$C1322,$C1322,$G$19:$G1322),"")</f>
        <v/>
      </c>
      <c r="I1322" s="296" t="n"/>
      <c r="J1322" s="252" t="n"/>
      <c r="K1322" s="252" t="n"/>
      <c r="L1322" s="298" t="n"/>
      <c r="M1322" s="254">
        <f>IF($B1322="","",--TEXT($B1322,"yyyymm"))</f>
        <v/>
      </c>
      <c r="N1322" s="0" t="n"/>
      <c r="O1322" s="0" t="n"/>
      <c r="P1322" s="0" t="n"/>
      <c r="Q1322" s="0" t="n"/>
      <c r="R1322" s="0" t="n"/>
      <c r="S1322" s="0" t="n"/>
      <c r="T1322" s="0" t="n"/>
      <c r="U1322" s="0" t="n"/>
      <c r="V1322" s="0" t="n"/>
      <c r="W1322" s="0" t="n"/>
      <c r="X1322" s="42" t="n"/>
      <c r="Y1322" s="42" t="n"/>
      <c r="Z1322" s="42" t="n"/>
    </row>
    <row r="1323" ht="23" customFormat="1" customHeight="1" s="204">
      <c r="A1323" s="255">
        <f>IF(B1323="","",COUNTA($B$5:B1323))</f>
        <v/>
      </c>
      <c r="B1323" s="294" t="n"/>
      <c r="C1323" s="247" t="n"/>
      <c r="D1323" s="248" t="n"/>
      <c r="E1323" s="295" t="n"/>
      <c r="F1323" s="296" t="n"/>
      <c r="G1323" s="296" t="n"/>
      <c r="H1323" s="297">
        <f>IFERROR(VLOOKUP($C1323,$C$5:$H$18,6,0)+SUMIF($C$19:$C1323,$C1323,$F$19:$F1323)-SUMIF($C$19:$C1323,$C1323,$G$19:$G1323),"")</f>
        <v/>
      </c>
      <c r="I1323" s="296" t="n"/>
      <c r="J1323" s="252" t="n"/>
      <c r="K1323" s="252" t="n"/>
      <c r="L1323" s="298" t="n"/>
      <c r="M1323" s="254">
        <f>IF($B1323="","",--TEXT($B1323,"yyyymm"))</f>
        <v/>
      </c>
      <c r="N1323" s="0" t="n"/>
      <c r="O1323" s="0" t="n"/>
      <c r="P1323" s="0" t="n"/>
      <c r="Q1323" s="0" t="n"/>
      <c r="R1323" s="0" t="n"/>
      <c r="S1323" s="0" t="n"/>
      <c r="T1323" s="0" t="n"/>
      <c r="U1323" s="0" t="n"/>
      <c r="V1323" s="0" t="n"/>
      <c r="W1323" s="0" t="n"/>
      <c r="X1323" s="42" t="n"/>
      <c r="Y1323" s="42" t="n"/>
      <c r="Z1323" s="42" t="n"/>
    </row>
    <row r="1324" ht="23" customFormat="1" customHeight="1" s="204">
      <c r="A1324" s="255">
        <f>IF(B1324="","",COUNTA($B$5:B1324))</f>
        <v/>
      </c>
      <c r="B1324" s="294" t="n"/>
      <c r="C1324" s="247" t="n"/>
      <c r="D1324" s="248" t="n"/>
      <c r="E1324" s="295" t="n"/>
      <c r="F1324" s="296" t="n"/>
      <c r="G1324" s="296" t="n"/>
      <c r="H1324" s="297">
        <f>IFERROR(VLOOKUP($C1324,$C$5:$H$18,6,0)+SUMIF($C$19:$C1324,$C1324,$F$19:$F1324)-SUMIF($C$19:$C1324,$C1324,$G$19:$G1324),"")</f>
        <v/>
      </c>
      <c r="I1324" s="296" t="n"/>
      <c r="J1324" s="252" t="n"/>
      <c r="K1324" s="252" t="n"/>
      <c r="L1324" s="298" t="n"/>
      <c r="M1324" s="254">
        <f>IF($B1324="","",--TEXT($B1324,"yyyymm"))</f>
        <v/>
      </c>
      <c r="N1324" s="0" t="n"/>
      <c r="O1324" s="0" t="n"/>
      <c r="P1324" s="0" t="n"/>
      <c r="Q1324" s="0" t="n"/>
      <c r="R1324" s="0" t="n"/>
      <c r="S1324" s="0" t="n"/>
      <c r="T1324" s="0" t="n"/>
      <c r="U1324" s="0" t="n"/>
      <c r="V1324" s="0" t="n"/>
      <c r="W1324" s="0" t="n"/>
      <c r="X1324" s="42" t="n"/>
      <c r="Y1324" s="42" t="n"/>
      <c r="Z1324" s="42" t="n"/>
    </row>
    <row r="1325" ht="23" customFormat="1" customHeight="1" s="204">
      <c r="A1325" s="255">
        <f>IF(B1325="","",COUNTA($B$5:B1325))</f>
        <v/>
      </c>
      <c r="B1325" s="294" t="n"/>
      <c r="C1325" s="247" t="n"/>
      <c r="D1325" s="248" t="n"/>
      <c r="E1325" s="295" t="n"/>
      <c r="F1325" s="296" t="n"/>
      <c r="G1325" s="296" t="n"/>
      <c r="H1325" s="297">
        <f>IFERROR(VLOOKUP($C1325,$C$5:$H$18,6,0)+SUMIF($C$19:$C1325,$C1325,$F$19:$F1325)-SUMIF($C$19:$C1325,$C1325,$G$19:$G1325),"")</f>
        <v/>
      </c>
      <c r="I1325" s="296" t="n"/>
      <c r="J1325" s="252" t="n"/>
      <c r="K1325" s="252" t="n"/>
      <c r="L1325" s="298" t="n"/>
      <c r="M1325" s="254">
        <f>IF($B1325="","",--TEXT($B1325,"yyyymm"))</f>
        <v/>
      </c>
      <c r="N1325" s="0" t="n"/>
      <c r="O1325" s="0" t="n"/>
      <c r="P1325" s="0" t="n"/>
      <c r="Q1325" s="0" t="n"/>
      <c r="R1325" s="0" t="n"/>
      <c r="S1325" s="0" t="n"/>
      <c r="T1325" s="0" t="n"/>
      <c r="U1325" s="0" t="n"/>
      <c r="V1325" s="0" t="n"/>
      <c r="W1325" s="0" t="n"/>
      <c r="X1325" s="42" t="n"/>
      <c r="Y1325" s="42" t="n"/>
      <c r="Z1325" s="42" t="n"/>
    </row>
    <row r="1326" ht="23" customFormat="1" customHeight="1" s="204">
      <c r="A1326" s="255">
        <f>IF(B1326="","",COUNTA($B$5:B1326))</f>
        <v/>
      </c>
      <c r="B1326" s="294" t="n"/>
      <c r="C1326" s="247" t="n"/>
      <c r="D1326" s="248" t="n"/>
      <c r="E1326" s="295" t="n"/>
      <c r="F1326" s="296" t="n"/>
      <c r="G1326" s="296" t="n"/>
      <c r="H1326" s="297">
        <f>IFERROR(VLOOKUP($C1326,$C$5:$H$18,6,0)+SUMIF($C$19:$C1326,$C1326,$F$19:$F1326)-SUMIF($C$19:$C1326,$C1326,$G$19:$G1326),"")</f>
        <v/>
      </c>
      <c r="I1326" s="296" t="n"/>
      <c r="J1326" s="252" t="n"/>
      <c r="K1326" s="252" t="n"/>
      <c r="L1326" s="298" t="n"/>
      <c r="M1326" s="254">
        <f>IF($B1326="","",--TEXT($B1326,"yyyymm"))</f>
        <v/>
      </c>
      <c r="N1326" s="0" t="n"/>
      <c r="O1326" s="0" t="n"/>
      <c r="P1326" s="0" t="n"/>
      <c r="Q1326" s="0" t="n"/>
      <c r="R1326" s="0" t="n"/>
      <c r="S1326" s="0" t="n"/>
      <c r="T1326" s="0" t="n"/>
      <c r="U1326" s="0" t="n"/>
      <c r="V1326" s="0" t="n"/>
      <c r="W1326" s="0" t="n"/>
      <c r="X1326" s="42" t="n"/>
      <c r="Y1326" s="42" t="n"/>
      <c r="Z1326" s="42" t="n"/>
    </row>
    <row r="1327" ht="23" customFormat="1" customHeight="1" s="204">
      <c r="A1327" s="255">
        <f>IF(B1327="","",COUNTA($B$5:B1327))</f>
        <v/>
      </c>
      <c r="B1327" s="294" t="n"/>
      <c r="C1327" s="247" t="n"/>
      <c r="D1327" s="248" t="n"/>
      <c r="E1327" s="295" t="n"/>
      <c r="F1327" s="296" t="n"/>
      <c r="G1327" s="296" t="n"/>
      <c r="H1327" s="297">
        <f>IFERROR(VLOOKUP($C1327,$C$5:$H$18,6,0)+SUMIF($C$19:$C1327,$C1327,$F$19:$F1327)-SUMIF($C$19:$C1327,$C1327,$G$19:$G1327),"")</f>
        <v/>
      </c>
      <c r="I1327" s="296" t="n"/>
      <c r="J1327" s="252" t="n"/>
      <c r="K1327" s="252" t="n"/>
      <c r="L1327" s="298" t="n"/>
      <c r="M1327" s="254">
        <f>IF($B1327="","",--TEXT($B1327,"yyyymm"))</f>
        <v/>
      </c>
      <c r="N1327" s="0" t="n"/>
      <c r="O1327" s="0" t="n"/>
      <c r="P1327" s="0" t="n"/>
      <c r="Q1327" s="0" t="n"/>
      <c r="R1327" s="0" t="n"/>
      <c r="S1327" s="0" t="n"/>
      <c r="T1327" s="0" t="n"/>
      <c r="U1327" s="0" t="n"/>
      <c r="V1327" s="0" t="n"/>
      <c r="W1327" s="0" t="n"/>
      <c r="X1327" s="42" t="n"/>
      <c r="Y1327" s="42" t="n"/>
      <c r="Z1327" s="42" t="n"/>
    </row>
    <row r="1328" ht="23" customFormat="1" customHeight="1" s="204">
      <c r="A1328" s="255">
        <f>IF(B1328="","",COUNTA($B$5:B1328))</f>
        <v/>
      </c>
      <c r="B1328" s="294" t="n"/>
      <c r="C1328" s="247" t="n"/>
      <c r="D1328" s="248" t="n"/>
      <c r="E1328" s="295" t="n"/>
      <c r="F1328" s="296" t="n"/>
      <c r="G1328" s="296" t="n"/>
      <c r="H1328" s="297">
        <f>IFERROR(VLOOKUP($C1328,$C$5:$H$18,6,0)+SUMIF($C$19:$C1328,$C1328,$F$19:$F1328)-SUMIF($C$19:$C1328,$C1328,$G$19:$G1328),"")</f>
        <v/>
      </c>
      <c r="I1328" s="296" t="n"/>
      <c r="J1328" s="252" t="n"/>
      <c r="K1328" s="252" t="n"/>
      <c r="L1328" s="298" t="n"/>
      <c r="M1328" s="254">
        <f>IF($B1328="","",--TEXT($B1328,"yyyymm"))</f>
        <v/>
      </c>
      <c r="N1328" s="0" t="n"/>
      <c r="O1328" s="0" t="n"/>
      <c r="P1328" s="0" t="n"/>
      <c r="Q1328" s="0" t="n"/>
      <c r="R1328" s="0" t="n"/>
      <c r="S1328" s="0" t="n"/>
      <c r="T1328" s="0" t="n"/>
      <c r="U1328" s="0" t="n"/>
      <c r="V1328" s="0" t="n"/>
      <c r="W1328" s="0" t="n"/>
      <c r="X1328" s="42" t="n"/>
      <c r="Y1328" s="42" t="n"/>
      <c r="Z1328" s="42" t="n"/>
    </row>
    <row r="1329" ht="23" customFormat="1" customHeight="1" s="204">
      <c r="A1329" s="255">
        <f>IF(B1329="","",COUNTA($B$5:B1329))</f>
        <v/>
      </c>
      <c r="B1329" s="294" t="n"/>
      <c r="C1329" s="247" t="n"/>
      <c r="D1329" s="248" t="n"/>
      <c r="E1329" s="295" t="n"/>
      <c r="F1329" s="296" t="n"/>
      <c r="G1329" s="296" t="n"/>
      <c r="H1329" s="297">
        <f>IFERROR(VLOOKUP($C1329,$C$5:$H$18,6,0)+SUMIF($C$19:$C1329,$C1329,$F$19:$F1329)-SUMIF($C$19:$C1329,$C1329,$G$19:$G1329),"")</f>
        <v/>
      </c>
      <c r="I1329" s="296" t="n"/>
      <c r="J1329" s="252" t="n"/>
      <c r="K1329" s="252" t="n"/>
      <c r="L1329" s="298" t="n"/>
      <c r="M1329" s="254">
        <f>IF($B1329="","",--TEXT($B1329,"yyyymm"))</f>
        <v/>
      </c>
      <c r="N1329" s="0" t="n"/>
      <c r="O1329" s="0" t="n"/>
      <c r="P1329" s="0" t="n"/>
      <c r="Q1329" s="0" t="n"/>
      <c r="R1329" s="0" t="n"/>
      <c r="S1329" s="0" t="n"/>
      <c r="T1329" s="0" t="n"/>
      <c r="U1329" s="0" t="n"/>
      <c r="V1329" s="0" t="n"/>
      <c r="W1329" s="0" t="n"/>
      <c r="X1329" s="42" t="n"/>
      <c r="Y1329" s="42" t="n"/>
      <c r="Z1329" s="42" t="n"/>
    </row>
    <row r="1330" ht="23" customFormat="1" customHeight="1" s="204">
      <c r="A1330" s="255">
        <f>IF(B1330="","",COUNTA($B$5:B1330))</f>
        <v/>
      </c>
      <c r="B1330" s="294" t="n"/>
      <c r="C1330" s="247" t="n"/>
      <c r="D1330" s="248" t="n"/>
      <c r="E1330" s="295" t="n"/>
      <c r="F1330" s="296" t="n"/>
      <c r="G1330" s="296" t="n"/>
      <c r="H1330" s="297">
        <f>IFERROR(VLOOKUP($C1330,$C$5:$H$18,6,0)+SUMIF($C$19:$C1330,$C1330,$F$19:$F1330)-SUMIF($C$19:$C1330,$C1330,$G$19:$G1330),"")</f>
        <v/>
      </c>
      <c r="I1330" s="296" t="n"/>
      <c r="J1330" s="252" t="n"/>
      <c r="K1330" s="252" t="n"/>
      <c r="L1330" s="298" t="n"/>
      <c r="M1330" s="254">
        <f>IF($B1330="","",--TEXT($B1330,"yyyymm"))</f>
        <v/>
      </c>
      <c r="N1330" s="0" t="n"/>
      <c r="O1330" s="0" t="n"/>
      <c r="P1330" s="0" t="n"/>
      <c r="Q1330" s="0" t="n"/>
      <c r="R1330" s="0" t="n"/>
      <c r="S1330" s="0" t="n"/>
      <c r="T1330" s="0" t="n"/>
      <c r="U1330" s="0" t="n"/>
      <c r="V1330" s="0" t="n"/>
      <c r="W1330" s="0" t="n"/>
      <c r="X1330" s="42" t="n"/>
      <c r="Y1330" s="42" t="n"/>
      <c r="Z1330" s="42" t="n"/>
    </row>
    <row r="1331" ht="23" customFormat="1" customHeight="1" s="204">
      <c r="A1331" s="255">
        <f>IF(B1331="","",COUNTA($B$5:B1331))</f>
        <v/>
      </c>
      <c r="B1331" s="294" t="n"/>
      <c r="C1331" s="247" t="n"/>
      <c r="D1331" s="248" t="n"/>
      <c r="E1331" s="295" t="n"/>
      <c r="F1331" s="296" t="n"/>
      <c r="G1331" s="296" t="n"/>
      <c r="H1331" s="297">
        <f>IFERROR(VLOOKUP($C1331,$C$5:$H$18,6,0)+SUMIF($C$19:$C1331,$C1331,$F$19:$F1331)-SUMIF($C$19:$C1331,$C1331,$G$19:$G1331),"")</f>
        <v/>
      </c>
      <c r="I1331" s="296" t="n"/>
      <c r="J1331" s="252" t="n"/>
      <c r="K1331" s="252" t="n"/>
      <c r="L1331" s="298" t="n"/>
      <c r="M1331" s="254">
        <f>IF($B1331="","",--TEXT($B1331,"yyyymm"))</f>
        <v/>
      </c>
      <c r="N1331" s="0" t="n"/>
      <c r="O1331" s="0" t="n"/>
      <c r="P1331" s="0" t="n"/>
      <c r="Q1331" s="0" t="n"/>
      <c r="R1331" s="0" t="n"/>
      <c r="S1331" s="0" t="n"/>
      <c r="T1331" s="0" t="n"/>
      <c r="U1331" s="0" t="n"/>
      <c r="V1331" s="0" t="n"/>
      <c r="W1331" s="0" t="n"/>
      <c r="X1331" s="42" t="n"/>
      <c r="Y1331" s="42" t="n"/>
      <c r="Z1331" s="42" t="n"/>
    </row>
    <row r="1332" ht="23" customFormat="1" customHeight="1" s="204">
      <c r="A1332" s="255">
        <f>IF(B1332="","",COUNTA($B$5:B1332))</f>
        <v/>
      </c>
      <c r="B1332" s="294" t="n"/>
      <c r="C1332" s="247" t="n"/>
      <c r="D1332" s="248" t="n"/>
      <c r="E1332" s="295" t="n"/>
      <c r="F1332" s="296" t="n"/>
      <c r="G1332" s="296" t="n"/>
      <c r="H1332" s="297">
        <f>IFERROR(VLOOKUP($C1332,$C$5:$H$18,6,0)+SUMIF($C$19:$C1332,$C1332,$F$19:$F1332)-SUMIF($C$19:$C1332,$C1332,$G$19:$G1332),"")</f>
        <v/>
      </c>
      <c r="I1332" s="296" t="n"/>
      <c r="J1332" s="252" t="n"/>
      <c r="K1332" s="252" t="n"/>
      <c r="L1332" s="298" t="n"/>
      <c r="M1332" s="254">
        <f>IF($B1332="","",--TEXT($B1332,"yyyymm"))</f>
        <v/>
      </c>
      <c r="N1332" s="0" t="n"/>
      <c r="O1332" s="0" t="n"/>
      <c r="P1332" s="0" t="n"/>
      <c r="Q1332" s="0" t="n"/>
      <c r="R1332" s="0" t="n"/>
      <c r="S1332" s="0" t="n"/>
      <c r="T1332" s="0" t="n"/>
      <c r="U1332" s="0" t="n"/>
      <c r="V1332" s="0" t="n"/>
      <c r="W1332" s="0" t="n"/>
      <c r="X1332" s="42" t="n"/>
      <c r="Y1332" s="42" t="n"/>
      <c r="Z1332" s="42" t="n"/>
    </row>
    <row r="1333" ht="23" customFormat="1" customHeight="1" s="204">
      <c r="A1333" s="255">
        <f>IF(B1333="","",COUNTA($B$5:B1333))</f>
        <v/>
      </c>
      <c r="B1333" s="294" t="n"/>
      <c r="C1333" s="247" t="n"/>
      <c r="D1333" s="248" t="n"/>
      <c r="E1333" s="295" t="n"/>
      <c r="F1333" s="296" t="n"/>
      <c r="G1333" s="296" t="n"/>
      <c r="H1333" s="297">
        <f>IFERROR(VLOOKUP($C1333,$C$5:$H$18,6,0)+SUMIF($C$19:$C1333,$C1333,$F$19:$F1333)-SUMIF($C$19:$C1333,$C1333,$G$19:$G1333),"")</f>
        <v/>
      </c>
      <c r="I1333" s="296" t="n"/>
      <c r="J1333" s="252" t="n"/>
      <c r="K1333" s="252" t="n"/>
      <c r="L1333" s="298" t="n"/>
      <c r="M1333" s="254">
        <f>IF($B1333="","",--TEXT($B1333,"yyyymm"))</f>
        <v/>
      </c>
      <c r="N1333" s="0" t="n"/>
      <c r="O1333" s="0" t="n"/>
      <c r="P1333" s="0" t="n"/>
      <c r="Q1333" s="0" t="n"/>
      <c r="R1333" s="0" t="n"/>
      <c r="S1333" s="0" t="n"/>
      <c r="T1333" s="0" t="n"/>
      <c r="U1333" s="0" t="n"/>
      <c r="V1333" s="0" t="n"/>
      <c r="W1333" s="0" t="n"/>
      <c r="X1333" s="42" t="n"/>
      <c r="Y1333" s="42" t="n"/>
      <c r="Z1333" s="42" t="n"/>
    </row>
    <row r="1334" ht="23" customFormat="1" customHeight="1" s="204">
      <c r="A1334" s="255">
        <f>IF(B1334="","",COUNTA($B$5:B1334))</f>
        <v/>
      </c>
      <c r="B1334" s="294" t="n"/>
      <c r="C1334" s="247" t="n"/>
      <c r="D1334" s="248" t="n"/>
      <c r="E1334" s="295" t="n"/>
      <c r="F1334" s="296" t="n"/>
      <c r="G1334" s="296" t="n"/>
      <c r="H1334" s="297">
        <f>IFERROR(VLOOKUP($C1334,$C$5:$H$18,6,0)+SUMIF($C$19:$C1334,$C1334,$F$19:$F1334)-SUMIF($C$19:$C1334,$C1334,$G$19:$G1334),"")</f>
        <v/>
      </c>
      <c r="I1334" s="296" t="n"/>
      <c r="J1334" s="252" t="n"/>
      <c r="K1334" s="252" t="n"/>
      <c r="L1334" s="298" t="n"/>
      <c r="M1334" s="254">
        <f>IF($B1334="","",--TEXT($B1334,"yyyymm"))</f>
        <v/>
      </c>
      <c r="N1334" s="0" t="n"/>
      <c r="O1334" s="0" t="n"/>
      <c r="P1334" s="0" t="n"/>
      <c r="Q1334" s="0" t="n"/>
      <c r="R1334" s="0" t="n"/>
      <c r="S1334" s="0" t="n"/>
      <c r="T1334" s="0" t="n"/>
      <c r="U1334" s="0" t="n"/>
      <c r="V1334" s="0" t="n"/>
      <c r="W1334" s="0" t="n"/>
      <c r="X1334" s="42" t="n"/>
      <c r="Y1334" s="42" t="n"/>
      <c r="Z1334" s="42" t="n"/>
    </row>
    <row r="1335" ht="23" customFormat="1" customHeight="1" s="204">
      <c r="A1335" s="255">
        <f>IF(B1335="","",COUNTA($B$5:B1335))</f>
        <v/>
      </c>
      <c r="B1335" s="294" t="n"/>
      <c r="C1335" s="247" t="n"/>
      <c r="D1335" s="248" t="n"/>
      <c r="E1335" s="295" t="n"/>
      <c r="F1335" s="296" t="n"/>
      <c r="G1335" s="296" t="n"/>
      <c r="H1335" s="297">
        <f>IFERROR(VLOOKUP($C1335,$C$5:$H$18,6,0)+SUMIF($C$19:$C1335,$C1335,$F$19:$F1335)-SUMIF($C$19:$C1335,$C1335,$G$19:$G1335),"")</f>
        <v/>
      </c>
      <c r="I1335" s="296" t="n"/>
      <c r="J1335" s="252" t="n"/>
      <c r="K1335" s="252" t="n"/>
      <c r="L1335" s="298" t="n"/>
      <c r="M1335" s="254">
        <f>IF($B1335="","",--TEXT($B1335,"yyyymm"))</f>
        <v/>
      </c>
      <c r="N1335" s="0" t="n"/>
      <c r="O1335" s="0" t="n"/>
      <c r="P1335" s="0" t="n"/>
      <c r="Q1335" s="0" t="n"/>
      <c r="R1335" s="0" t="n"/>
      <c r="S1335" s="0" t="n"/>
      <c r="T1335" s="0" t="n"/>
      <c r="U1335" s="0" t="n"/>
      <c r="V1335" s="0" t="n"/>
      <c r="W1335" s="0" t="n"/>
      <c r="X1335" s="42" t="n"/>
      <c r="Y1335" s="42" t="n"/>
      <c r="Z1335" s="42" t="n"/>
    </row>
    <row r="1336" ht="23" customFormat="1" customHeight="1" s="204">
      <c r="A1336" s="255">
        <f>IF(B1336="","",COUNTA($B$5:B1336))</f>
        <v/>
      </c>
      <c r="B1336" s="294" t="n"/>
      <c r="C1336" s="247" t="n"/>
      <c r="D1336" s="248" t="n"/>
      <c r="E1336" s="295" t="n"/>
      <c r="F1336" s="296" t="n"/>
      <c r="G1336" s="296" t="n"/>
      <c r="H1336" s="297">
        <f>IFERROR(VLOOKUP($C1336,$C$5:$H$18,6,0)+SUMIF($C$19:$C1336,$C1336,$F$19:$F1336)-SUMIF($C$19:$C1336,$C1336,$G$19:$G1336),"")</f>
        <v/>
      </c>
      <c r="I1336" s="296" t="n"/>
      <c r="J1336" s="252" t="n"/>
      <c r="K1336" s="252" t="n"/>
      <c r="L1336" s="298" t="n"/>
      <c r="M1336" s="254">
        <f>IF($B1336="","",--TEXT($B1336,"yyyymm"))</f>
        <v/>
      </c>
      <c r="N1336" s="0" t="n"/>
      <c r="O1336" s="0" t="n"/>
      <c r="P1336" s="0" t="n"/>
      <c r="Q1336" s="0" t="n"/>
      <c r="R1336" s="0" t="n"/>
      <c r="S1336" s="0" t="n"/>
      <c r="T1336" s="0" t="n"/>
      <c r="U1336" s="0" t="n"/>
      <c r="V1336" s="0" t="n"/>
      <c r="W1336" s="0" t="n"/>
      <c r="X1336" s="42" t="n"/>
      <c r="Y1336" s="42" t="n"/>
      <c r="Z1336" s="42" t="n"/>
    </row>
    <row r="1337" ht="23" customFormat="1" customHeight="1" s="204">
      <c r="A1337" s="255">
        <f>IF(B1337="","",COUNTA($B$5:B1337))</f>
        <v/>
      </c>
      <c r="B1337" s="294" t="n"/>
      <c r="C1337" s="247" t="n"/>
      <c r="D1337" s="248" t="n"/>
      <c r="E1337" s="295" t="n"/>
      <c r="F1337" s="296" t="n"/>
      <c r="G1337" s="296" t="n"/>
      <c r="H1337" s="297">
        <f>IFERROR(VLOOKUP($C1337,$C$5:$H$18,6,0)+SUMIF($C$19:$C1337,$C1337,$F$19:$F1337)-SUMIF($C$19:$C1337,$C1337,$G$19:$G1337),"")</f>
        <v/>
      </c>
      <c r="I1337" s="296" t="n"/>
      <c r="J1337" s="252" t="n"/>
      <c r="K1337" s="252" t="n"/>
      <c r="L1337" s="298" t="n"/>
      <c r="M1337" s="254">
        <f>IF($B1337="","",--TEXT($B1337,"yyyymm"))</f>
        <v/>
      </c>
      <c r="N1337" s="0" t="n"/>
      <c r="O1337" s="0" t="n"/>
      <c r="P1337" s="0" t="n"/>
      <c r="Q1337" s="0" t="n"/>
      <c r="R1337" s="0" t="n"/>
      <c r="S1337" s="0" t="n"/>
      <c r="T1337" s="0" t="n"/>
      <c r="U1337" s="0" t="n"/>
      <c r="V1337" s="0" t="n"/>
      <c r="W1337" s="0" t="n"/>
      <c r="X1337" s="42" t="n"/>
      <c r="Y1337" s="42" t="n"/>
      <c r="Z1337" s="42" t="n"/>
    </row>
    <row r="1338" ht="23" customFormat="1" customHeight="1" s="204">
      <c r="A1338" s="255">
        <f>IF(B1338="","",COUNTA($B$5:B1338))</f>
        <v/>
      </c>
      <c r="B1338" s="294" t="n"/>
      <c r="C1338" s="247" t="n"/>
      <c r="D1338" s="248" t="n"/>
      <c r="E1338" s="295" t="n"/>
      <c r="F1338" s="296" t="n"/>
      <c r="G1338" s="296" t="n"/>
      <c r="H1338" s="297">
        <f>IFERROR(VLOOKUP($C1338,$C$5:$H$18,6,0)+SUMIF($C$19:$C1338,$C1338,$F$19:$F1338)-SUMIF($C$19:$C1338,$C1338,$G$19:$G1338),"")</f>
        <v/>
      </c>
      <c r="I1338" s="296" t="n"/>
      <c r="J1338" s="252" t="n"/>
      <c r="K1338" s="252" t="n"/>
      <c r="L1338" s="298" t="n"/>
      <c r="M1338" s="254">
        <f>IF($B1338="","",--TEXT($B1338,"yyyymm"))</f>
        <v/>
      </c>
      <c r="N1338" s="0" t="n"/>
      <c r="O1338" s="0" t="n"/>
      <c r="P1338" s="0" t="n"/>
      <c r="Q1338" s="0" t="n"/>
      <c r="R1338" s="0" t="n"/>
      <c r="S1338" s="0" t="n"/>
      <c r="T1338" s="0" t="n"/>
      <c r="U1338" s="0" t="n"/>
      <c r="V1338" s="0" t="n"/>
      <c r="W1338" s="0" t="n"/>
      <c r="X1338" s="42" t="n"/>
      <c r="Y1338" s="42" t="n"/>
      <c r="Z1338" s="42" t="n"/>
    </row>
    <row r="1339" ht="23" customFormat="1" customHeight="1" s="204">
      <c r="A1339" s="255">
        <f>IF(B1339="","",COUNTA($B$5:B1339))</f>
        <v/>
      </c>
      <c r="B1339" s="294" t="n"/>
      <c r="C1339" s="247" t="n"/>
      <c r="D1339" s="248" t="n"/>
      <c r="E1339" s="295" t="n"/>
      <c r="F1339" s="296" t="n"/>
      <c r="G1339" s="296" t="n"/>
      <c r="H1339" s="297">
        <f>IFERROR(VLOOKUP($C1339,$C$5:$H$18,6,0)+SUMIF($C$19:$C1339,$C1339,$F$19:$F1339)-SUMIF($C$19:$C1339,$C1339,$G$19:$G1339),"")</f>
        <v/>
      </c>
      <c r="I1339" s="296" t="n"/>
      <c r="J1339" s="252" t="n"/>
      <c r="K1339" s="252" t="n"/>
      <c r="L1339" s="298" t="n"/>
      <c r="M1339" s="254">
        <f>IF($B1339="","",--TEXT($B1339,"yyyymm"))</f>
        <v/>
      </c>
      <c r="N1339" s="0" t="n"/>
      <c r="O1339" s="0" t="n"/>
      <c r="P1339" s="0" t="n"/>
      <c r="Q1339" s="0" t="n"/>
      <c r="R1339" s="0" t="n"/>
      <c r="S1339" s="0" t="n"/>
      <c r="T1339" s="0" t="n"/>
      <c r="U1339" s="0" t="n"/>
      <c r="V1339" s="0" t="n"/>
      <c r="W1339" s="0" t="n"/>
      <c r="X1339" s="42" t="n"/>
      <c r="Y1339" s="42" t="n"/>
      <c r="Z1339" s="42" t="n"/>
    </row>
    <row r="1340" ht="23" customFormat="1" customHeight="1" s="204">
      <c r="A1340" s="255">
        <f>IF(B1340="","",COUNTA($B$5:B1340))</f>
        <v/>
      </c>
      <c r="B1340" s="294" t="n"/>
      <c r="C1340" s="247" t="n"/>
      <c r="D1340" s="248" t="n"/>
      <c r="E1340" s="295" t="n"/>
      <c r="F1340" s="296" t="n"/>
      <c r="G1340" s="296" t="n"/>
      <c r="H1340" s="297">
        <f>IFERROR(VLOOKUP($C1340,$C$5:$H$18,6,0)+SUMIF($C$19:$C1340,$C1340,$F$19:$F1340)-SUMIF($C$19:$C1340,$C1340,$G$19:$G1340),"")</f>
        <v/>
      </c>
      <c r="I1340" s="296" t="n"/>
      <c r="J1340" s="252" t="n"/>
      <c r="K1340" s="252" t="n"/>
      <c r="L1340" s="298" t="n"/>
      <c r="M1340" s="254">
        <f>IF($B1340="","",--TEXT($B1340,"yyyymm"))</f>
        <v/>
      </c>
      <c r="N1340" s="0" t="n"/>
      <c r="O1340" s="0" t="n"/>
      <c r="P1340" s="0" t="n"/>
      <c r="Q1340" s="0" t="n"/>
      <c r="R1340" s="0" t="n"/>
      <c r="S1340" s="0" t="n"/>
      <c r="T1340" s="0" t="n"/>
      <c r="U1340" s="0" t="n"/>
      <c r="V1340" s="0" t="n"/>
      <c r="W1340" s="0" t="n"/>
      <c r="X1340" s="42" t="n"/>
      <c r="Y1340" s="42" t="n"/>
      <c r="Z1340" s="42" t="n"/>
    </row>
    <row r="1341" ht="23" customFormat="1" customHeight="1" s="204">
      <c r="A1341" s="255">
        <f>IF(B1341="","",COUNTA($B$5:B1341))</f>
        <v/>
      </c>
      <c r="B1341" s="294" t="n"/>
      <c r="C1341" s="247" t="n"/>
      <c r="D1341" s="248" t="n"/>
      <c r="E1341" s="295" t="n"/>
      <c r="F1341" s="296" t="n"/>
      <c r="G1341" s="296" t="n"/>
      <c r="H1341" s="297">
        <f>IFERROR(VLOOKUP($C1341,$C$5:$H$18,6,0)+SUMIF($C$19:$C1341,$C1341,$F$19:$F1341)-SUMIF($C$19:$C1341,$C1341,$G$19:$G1341),"")</f>
        <v/>
      </c>
      <c r="I1341" s="296" t="n"/>
      <c r="J1341" s="252" t="n"/>
      <c r="K1341" s="252" t="n"/>
      <c r="L1341" s="298" t="n"/>
      <c r="M1341" s="254">
        <f>IF($B1341="","",--TEXT($B1341,"yyyymm"))</f>
        <v/>
      </c>
      <c r="N1341" s="0" t="n"/>
      <c r="O1341" s="0" t="n"/>
      <c r="P1341" s="0" t="n"/>
      <c r="Q1341" s="0" t="n"/>
      <c r="R1341" s="0" t="n"/>
      <c r="S1341" s="0" t="n"/>
      <c r="T1341" s="0" t="n"/>
      <c r="U1341" s="0" t="n"/>
      <c r="V1341" s="0" t="n"/>
      <c r="W1341" s="0" t="n"/>
      <c r="X1341" s="42" t="n"/>
      <c r="Y1341" s="42" t="n"/>
      <c r="Z1341" s="42" t="n"/>
    </row>
    <row r="1342" ht="23" customFormat="1" customHeight="1" s="204">
      <c r="A1342" s="255">
        <f>IF(B1342="","",COUNTA($B$5:B1342))</f>
        <v/>
      </c>
      <c r="B1342" s="294" t="n"/>
      <c r="C1342" s="247" t="n"/>
      <c r="D1342" s="248" t="n"/>
      <c r="E1342" s="295" t="n"/>
      <c r="F1342" s="296" t="n"/>
      <c r="G1342" s="296" t="n"/>
      <c r="H1342" s="297">
        <f>IFERROR(VLOOKUP($C1342,$C$5:$H$18,6,0)+SUMIF($C$19:$C1342,$C1342,$F$19:$F1342)-SUMIF($C$19:$C1342,$C1342,$G$19:$G1342),"")</f>
        <v/>
      </c>
      <c r="I1342" s="296" t="n"/>
      <c r="J1342" s="252" t="n"/>
      <c r="K1342" s="252" t="n"/>
      <c r="L1342" s="298" t="n"/>
      <c r="M1342" s="254">
        <f>IF($B1342="","",--TEXT($B1342,"yyyymm"))</f>
        <v/>
      </c>
      <c r="N1342" s="0" t="n"/>
      <c r="O1342" s="0" t="n"/>
      <c r="P1342" s="0" t="n"/>
      <c r="Q1342" s="0" t="n"/>
      <c r="R1342" s="0" t="n"/>
      <c r="S1342" s="0" t="n"/>
      <c r="T1342" s="0" t="n"/>
      <c r="U1342" s="0" t="n"/>
      <c r="V1342" s="0" t="n"/>
      <c r="W1342" s="0" t="n"/>
      <c r="X1342" s="42" t="n"/>
      <c r="Y1342" s="42" t="n"/>
      <c r="Z1342" s="42" t="n"/>
    </row>
    <row r="1343" ht="23" customFormat="1" customHeight="1" s="204">
      <c r="A1343" s="255">
        <f>IF(B1343="","",COUNTA($B$5:B1343))</f>
        <v/>
      </c>
      <c r="B1343" s="294" t="n"/>
      <c r="C1343" s="247" t="n"/>
      <c r="D1343" s="248" t="n"/>
      <c r="E1343" s="295" t="n"/>
      <c r="F1343" s="296" t="n"/>
      <c r="G1343" s="296" t="n"/>
      <c r="H1343" s="297">
        <f>IFERROR(VLOOKUP($C1343,$C$5:$H$18,6,0)+SUMIF($C$19:$C1343,$C1343,$F$19:$F1343)-SUMIF($C$19:$C1343,$C1343,$G$19:$G1343),"")</f>
        <v/>
      </c>
      <c r="I1343" s="296" t="n"/>
      <c r="J1343" s="252" t="n"/>
      <c r="K1343" s="252" t="n"/>
      <c r="L1343" s="298" t="n"/>
      <c r="M1343" s="254">
        <f>IF($B1343="","",--TEXT($B1343,"yyyymm"))</f>
        <v/>
      </c>
      <c r="N1343" s="0" t="n"/>
      <c r="O1343" s="0" t="n"/>
      <c r="P1343" s="0" t="n"/>
      <c r="Q1343" s="0" t="n"/>
      <c r="R1343" s="0" t="n"/>
      <c r="S1343" s="0" t="n"/>
      <c r="T1343" s="0" t="n"/>
      <c r="U1343" s="0" t="n"/>
      <c r="V1343" s="0" t="n"/>
      <c r="W1343" s="0" t="n"/>
      <c r="X1343" s="42" t="n"/>
      <c r="Y1343" s="42" t="n"/>
      <c r="Z1343" s="42" t="n"/>
    </row>
    <row r="1344" ht="23" customFormat="1" customHeight="1" s="204">
      <c r="A1344" s="255">
        <f>IF(B1344="","",COUNTA($B$5:B1344))</f>
        <v/>
      </c>
      <c r="B1344" s="294" t="n"/>
      <c r="C1344" s="247" t="n"/>
      <c r="D1344" s="248" t="n"/>
      <c r="E1344" s="295" t="n"/>
      <c r="F1344" s="296" t="n"/>
      <c r="G1344" s="296" t="n"/>
      <c r="H1344" s="297">
        <f>IFERROR(VLOOKUP($C1344,$C$5:$H$18,6,0)+SUMIF($C$19:$C1344,$C1344,$F$19:$F1344)-SUMIF($C$19:$C1344,$C1344,$G$19:$G1344),"")</f>
        <v/>
      </c>
      <c r="I1344" s="296" t="n"/>
      <c r="J1344" s="252" t="n"/>
      <c r="K1344" s="252" t="n"/>
      <c r="L1344" s="298" t="n"/>
      <c r="M1344" s="254">
        <f>IF($B1344="","",--TEXT($B1344,"yyyymm"))</f>
        <v/>
      </c>
      <c r="N1344" s="0" t="n"/>
      <c r="O1344" s="0" t="n"/>
      <c r="P1344" s="0" t="n"/>
      <c r="Q1344" s="0" t="n"/>
      <c r="R1344" s="0" t="n"/>
      <c r="S1344" s="0" t="n"/>
      <c r="T1344" s="0" t="n"/>
      <c r="U1344" s="0" t="n"/>
      <c r="V1344" s="0" t="n"/>
      <c r="W1344" s="0" t="n"/>
      <c r="X1344" s="42" t="n"/>
      <c r="Y1344" s="42" t="n"/>
      <c r="Z1344" s="42" t="n"/>
    </row>
    <row r="1345" ht="23" customFormat="1" customHeight="1" s="204">
      <c r="A1345" s="255">
        <f>IF(B1345="","",COUNTA($B$5:B1345))</f>
        <v/>
      </c>
      <c r="B1345" s="294" t="n"/>
      <c r="C1345" s="247" t="n"/>
      <c r="D1345" s="248" t="n"/>
      <c r="E1345" s="295" t="n"/>
      <c r="F1345" s="296" t="n"/>
      <c r="G1345" s="296" t="n"/>
      <c r="H1345" s="297">
        <f>IFERROR(VLOOKUP($C1345,$C$5:$H$18,6,0)+SUMIF($C$19:$C1345,$C1345,$F$19:$F1345)-SUMIF($C$19:$C1345,$C1345,$G$19:$G1345),"")</f>
        <v/>
      </c>
      <c r="I1345" s="296" t="n"/>
      <c r="J1345" s="252" t="n"/>
      <c r="K1345" s="252" t="n"/>
      <c r="L1345" s="298" t="n"/>
      <c r="M1345" s="254">
        <f>IF($B1345="","",--TEXT($B1345,"yyyymm"))</f>
        <v/>
      </c>
      <c r="N1345" s="0" t="n"/>
      <c r="O1345" s="0" t="n"/>
      <c r="P1345" s="0" t="n"/>
      <c r="Q1345" s="0" t="n"/>
      <c r="R1345" s="0" t="n"/>
      <c r="S1345" s="0" t="n"/>
      <c r="T1345" s="0" t="n"/>
      <c r="U1345" s="0" t="n"/>
      <c r="V1345" s="0" t="n"/>
      <c r="W1345" s="0" t="n"/>
      <c r="X1345" s="42" t="n"/>
      <c r="Y1345" s="42" t="n"/>
      <c r="Z1345" s="42" t="n"/>
    </row>
    <row r="1346" ht="23" customFormat="1" customHeight="1" s="204">
      <c r="A1346" s="255">
        <f>IF(B1346="","",COUNTA($B$5:B1346))</f>
        <v/>
      </c>
      <c r="B1346" s="294" t="n"/>
      <c r="C1346" s="247" t="n"/>
      <c r="D1346" s="248" t="n"/>
      <c r="E1346" s="295" t="n"/>
      <c r="F1346" s="296" t="n"/>
      <c r="G1346" s="296" t="n"/>
      <c r="H1346" s="297">
        <f>IFERROR(VLOOKUP($C1346,$C$5:$H$18,6,0)+SUMIF($C$19:$C1346,$C1346,$F$19:$F1346)-SUMIF($C$19:$C1346,$C1346,$G$19:$G1346),"")</f>
        <v/>
      </c>
      <c r="I1346" s="296" t="n"/>
      <c r="J1346" s="252" t="n"/>
      <c r="K1346" s="252" t="n"/>
      <c r="L1346" s="298" t="n"/>
      <c r="M1346" s="254">
        <f>IF($B1346="","",--TEXT($B1346,"yyyymm"))</f>
        <v/>
      </c>
      <c r="N1346" s="0" t="n"/>
      <c r="O1346" s="0" t="n"/>
      <c r="P1346" s="0" t="n"/>
      <c r="Q1346" s="0" t="n"/>
      <c r="R1346" s="0" t="n"/>
      <c r="S1346" s="0" t="n"/>
      <c r="T1346" s="0" t="n"/>
      <c r="U1346" s="0" t="n"/>
      <c r="V1346" s="0" t="n"/>
      <c r="W1346" s="0" t="n"/>
      <c r="X1346" s="42" t="n"/>
      <c r="Y1346" s="42" t="n"/>
      <c r="Z1346" s="42" t="n"/>
    </row>
    <row r="1347" ht="23" customFormat="1" customHeight="1" s="204">
      <c r="A1347" s="255">
        <f>IF(B1347="","",COUNTA($B$5:B1347))</f>
        <v/>
      </c>
      <c r="B1347" s="294" t="n"/>
      <c r="C1347" s="247" t="n"/>
      <c r="D1347" s="248" t="n"/>
      <c r="E1347" s="295" t="n"/>
      <c r="F1347" s="296" t="n"/>
      <c r="G1347" s="296" t="n"/>
      <c r="H1347" s="297">
        <f>IFERROR(VLOOKUP($C1347,$C$5:$H$18,6,0)+SUMIF($C$19:$C1347,$C1347,$F$19:$F1347)-SUMIF($C$19:$C1347,$C1347,$G$19:$G1347),"")</f>
        <v/>
      </c>
      <c r="I1347" s="296" t="n"/>
      <c r="J1347" s="252" t="n"/>
      <c r="K1347" s="252" t="n"/>
      <c r="L1347" s="298" t="n"/>
      <c r="M1347" s="254">
        <f>IF($B1347="","",--TEXT($B1347,"yyyymm"))</f>
        <v/>
      </c>
      <c r="N1347" s="0" t="n"/>
      <c r="O1347" s="0" t="n"/>
      <c r="P1347" s="0" t="n"/>
      <c r="Q1347" s="0" t="n"/>
      <c r="R1347" s="0" t="n"/>
      <c r="S1347" s="0" t="n"/>
      <c r="T1347" s="0" t="n"/>
      <c r="U1347" s="0" t="n"/>
      <c r="V1347" s="0" t="n"/>
      <c r="W1347" s="0" t="n"/>
      <c r="X1347" s="42" t="n"/>
      <c r="Y1347" s="42" t="n"/>
      <c r="Z1347" s="42" t="n"/>
    </row>
    <row r="1348" ht="23" customFormat="1" customHeight="1" s="204">
      <c r="A1348" s="255">
        <f>IF(B1348="","",COUNTA($B$5:B1348))</f>
        <v/>
      </c>
      <c r="B1348" s="294" t="n"/>
      <c r="C1348" s="247" t="n"/>
      <c r="D1348" s="248" t="n"/>
      <c r="E1348" s="295" t="n"/>
      <c r="F1348" s="296" t="n"/>
      <c r="G1348" s="296" t="n"/>
      <c r="H1348" s="297">
        <f>IFERROR(VLOOKUP($C1348,$C$5:$H$18,6,0)+SUMIF($C$19:$C1348,$C1348,$F$19:$F1348)-SUMIF($C$19:$C1348,$C1348,$G$19:$G1348),"")</f>
        <v/>
      </c>
      <c r="I1348" s="296" t="n"/>
      <c r="J1348" s="252" t="n"/>
      <c r="K1348" s="252" t="n"/>
      <c r="L1348" s="298" t="n"/>
      <c r="M1348" s="254">
        <f>IF($B1348="","",--TEXT($B1348,"yyyymm"))</f>
        <v/>
      </c>
      <c r="N1348" s="0" t="n"/>
      <c r="O1348" s="0" t="n"/>
      <c r="P1348" s="0" t="n"/>
      <c r="Q1348" s="0" t="n"/>
      <c r="R1348" s="0" t="n"/>
      <c r="S1348" s="0" t="n"/>
      <c r="T1348" s="0" t="n"/>
      <c r="U1348" s="0" t="n"/>
      <c r="V1348" s="0" t="n"/>
      <c r="W1348" s="0" t="n"/>
      <c r="X1348" s="42" t="n"/>
      <c r="Y1348" s="42" t="n"/>
      <c r="Z1348" s="42" t="n"/>
    </row>
    <row r="1349" ht="23" customFormat="1" customHeight="1" s="204">
      <c r="A1349" s="255">
        <f>IF(B1349="","",COUNTA($B$5:B1349))</f>
        <v/>
      </c>
      <c r="B1349" s="294" t="n"/>
      <c r="C1349" s="247" t="n"/>
      <c r="D1349" s="248" t="n"/>
      <c r="E1349" s="295" t="n"/>
      <c r="F1349" s="296" t="n"/>
      <c r="G1349" s="296" t="n"/>
      <c r="H1349" s="297">
        <f>IFERROR(VLOOKUP($C1349,$C$5:$H$18,6,0)+SUMIF($C$19:$C1349,$C1349,$F$19:$F1349)-SUMIF($C$19:$C1349,$C1349,$G$19:$G1349),"")</f>
        <v/>
      </c>
      <c r="I1349" s="296" t="n"/>
      <c r="J1349" s="252" t="n"/>
      <c r="K1349" s="252" t="n"/>
      <c r="L1349" s="298" t="n"/>
      <c r="M1349" s="254">
        <f>IF($B1349="","",--TEXT($B1349,"yyyymm"))</f>
        <v/>
      </c>
      <c r="N1349" s="0" t="n"/>
      <c r="O1349" s="0" t="n"/>
      <c r="P1349" s="0" t="n"/>
      <c r="Q1349" s="0" t="n"/>
      <c r="R1349" s="0" t="n"/>
      <c r="S1349" s="0" t="n"/>
      <c r="T1349" s="0" t="n"/>
      <c r="U1349" s="0" t="n"/>
      <c r="V1349" s="0" t="n"/>
      <c r="W1349" s="0" t="n"/>
      <c r="X1349" s="42" t="n"/>
      <c r="Y1349" s="42" t="n"/>
      <c r="Z1349" s="42" t="n"/>
    </row>
    <row r="1350" ht="23" customFormat="1" customHeight="1" s="204">
      <c r="A1350" s="255">
        <f>IF(B1350="","",COUNTA($B$5:B1350))</f>
        <v/>
      </c>
      <c r="B1350" s="294" t="n"/>
      <c r="C1350" s="247" t="n"/>
      <c r="D1350" s="248" t="n"/>
      <c r="E1350" s="295" t="n"/>
      <c r="F1350" s="296" t="n"/>
      <c r="G1350" s="296" t="n"/>
      <c r="H1350" s="297">
        <f>IFERROR(VLOOKUP($C1350,$C$5:$H$18,6,0)+SUMIF($C$19:$C1350,$C1350,$F$19:$F1350)-SUMIF($C$19:$C1350,$C1350,$G$19:$G1350),"")</f>
        <v/>
      </c>
      <c r="I1350" s="296" t="n"/>
      <c r="J1350" s="252" t="n"/>
      <c r="K1350" s="252" t="n"/>
      <c r="L1350" s="298" t="n"/>
      <c r="M1350" s="254">
        <f>IF($B1350="","",--TEXT($B1350,"yyyymm"))</f>
        <v/>
      </c>
      <c r="N1350" s="0" t="n"/>
      <c r="O1350" s="0" t="n"/>
      <c r="P1350" s="0" t="n"/>
      <c r="Q1350" s="0" t="n"/>
      <c r="R1350" s="0" t="n"/>
      <c r="S1350" s="0" t="n"/>
      <c r="T1350" s="0" t="n"/>
      <c r="U1350" s="0" t="n"/>
      <c r="V1350" s="0" t="n"/>
      <c r="W1350" s="0" t="n"/>
      <c r="X1350" s="42" t="n"/>
      <c r="Y1350" s="42" t="n"/>
      <c r="Z1350" s="42" t="n"/>
    </row>
    <row r="1351" ht="23" customFormat="1" customHeight="1" s="204">
      <c r="A1351" s="255">
        <f>IF(B1351="","",COUNTA($B$5:B1351))</f>
        <v/>
      </c>
      <c r="B1351" s="294" t="n"/>
      <c r="C1351" s="247" t="n"/>
      <c r="D1351" s="248" t="n"/>
      <c r="E1351" s="295" t="n"/>
      <c r="F1351" s="296" t="n"/>
      <c r="G1351" s="296" t="n"/>
      <c r="H1351" s="297">
        <f>IFERROR(VLOOKUP($C1351,$C$5:$H$18,6,0)+SUMIF($C$19:$C1351,$C1351,$F$19:$F1351)-SUMIF($C$19:$C1351,$C1351,$G$19:$G1351),"")</f>
        <v/>
      </c>
      <c r="I1351" s="296" t="n"/>
      <c r="J1351" s="252" t="n"/>
      <c r="K1351" s="252" t="n"/>
      <c r="L1351" s="298" t="n"/>
      <c r="M1351" s="254">
        <f>IF($B1351="","",--TEXT($B1351,"yyyymm"))</f>
        <v/>
      </c>
      <c r="N1351" s="0" t="n"/>
      <c r="O1351" s="0" t="n"/>
      <c r="P1351" s="0" t="n"/>
      <c r="Q1351" s="0" t="n"/>
      <c r="R1351" s="0" t="n"/>
      <c r="S1351" s="0" t="n"/>
      <c r="T1351" s="0" t="n"/>
      <c r="U1351" s="0" t="n"/>
      <c r="V1351" s="0" t="n"/>
      <c r="W1351" s="0" t="n"/>
      <c r="X1351" s="42" t="n"/>
      <c r="Y1351" s="42" t="n"/>
      <c r="Z1351" s="42" t="n"/>
    </row>
    <row r="1352" ht="23" customFormat="1" customHeight="1" s="204">
      <c r="A1352" s="255">
        <f>IF(B1352="","",COUNTA($B$5:B1352))</f>
        <v/>
      </c>
      <c r="B1352" s="294" t="n"/>
      <c r="C1352" s="247" t="n"/>
      <c r="D1352" s="248" t="n"/>
      <c r="E1352" s="295" t="n"/>
      <c r="F1352" s="296" t="n"/>
      <c r="G1352" s="296" t="n"/>
      <c r="H1352" s="297">
        <f>IFERROR(VLOOKUP($C1352,$C$5:$H$18,6,0)+SUMIF($C$19:$C1352,$C1352,$F$19:$F1352)-SUMIF($C$19:$C1352,$C1352,$G$19:$G1352),"")</f>
        <v/>
      </c>
      <c r="I1352" s="296" t="n"/>
      <c r="J1352" s="252" t="n"/>
      <c r="K1352" s="252" t="n"/>
      <c r="L1352" s="298" t="n"/>
      <c r="M1352" s="254">
        <f>IF($B1352="","",--TEXT($B1352,"yyyymm"))</f>
        <v/>
      </c>
      <c r="N1352" s="0" t="n"/>
      <c r="O1352" s="0" t="n"/>
      <c r="P1352" s="0" t="n"/>
      <c r="Q1352" s="0" t="n"/>
      <c r="R1352" s="0" t="n"/>
      <c r="S1352" s="0" t="n"/>
      <c r="T1352" s="0" t="n"/>
      <c r="U1352" s="0" t="n"/>
      <c r="V1352" s="0" t="n"/>
      <c r="W1352" s="0" t="n"/>
      <c r="X1352" s="42" t="n"/>
      <c r="Y1352" s="42" t="n"/>
      <c r="Z1352" s="42" t="n"/>
    </row>
    <row r="1353" ht="23" customFormat="1" customHeight="1" s="204">
      <c r="A1353" s="255">
        <f>IF(B1353="","",COUNTA($B$5:B1353))</f>
        <v/>
      </c>
      <c r="B1353" s="294" t="n"/>
      <c r="C1353" s="247" t="n"/>
      <c r="D1353" s="248" t="n"/>
      <c r="E1353" s="295" t="n"/>
      <c r="F1353" s="296" t="n"/>
      <c r="G1353" s="296" t="n"/>
      <c r="H1353" s="297">
        <f>IFERROR(VLOOKUP($C1353,$C$5:$H$18,6,0)+SUMIF($C$19:$C1353,$C1353,$F$19:$F1353)-SUMIF($C$19:$C1353,$C1353,$G$19:$G1353),"")</f>
        <v/>
      </c>
      <c r="I1353" s="296" t="n"/>
      <c r="J1353" s="252" t="n"/>
      <c r="K1353" s="252" t="n"/>
      <c r="L1353" s="298" t="n"/>
      <c r="M1353" s="254">
        <f>IF($B1353="","",--TEXT($B1353,"yyyymm"))</f>
        <v/>
      </c>
      <c r="N1353" s="0" t="n"/>
      <c r="O1353" s="0" t="n"/>
      <c r="P1353" s="0" t="n"/>
      <c r="Q1353" s="0" t="n"/>
      <c r="R1353" s="0" t="n"/>
      <c r="S1353" s="0" t="n"/>
      <c r="T1353" s="0" t="n"/>
      <c r="U1353" s="0" t="n"/>
      <c r="V1353" s="0" t="n"/>
      <c r="W1353" s="0" t="n"/>
      <c r="X1353" s="42" t="n"/>
      <c r="Y1353" s="42" t="n"/>
      <c r="Z1353" s="42" t="n"/>
    </row>
    <row r="1354" ht="23" customFormat="1" customHeight="1" s="204">
      <c r="A1354" s="255">
        <f>IF(B1354="","",COUNTA($B$5:B1354))</f>
        <v/>
      </c>
      <c r="B1354" s="294" t="n"/>
      <c r="C1354" s="247" t="n"/>
      <c r="D1354" s="248" t="n"/>
      <c r="E1354" s="295" t="n"/>
      <c r="F1354" s="296" t="n"/>
      <c r="G1354" s="296" t="n"/>
      <c r="H1354" s="297">
        <f>IFERROR(VLOOKUP($C1354,$C$5:$H$18,6,0)+SUMIF($C$19:$C1354,$C1354,$F$19:$F1354)-SUMIF($C$19:$C1354,$C1354,$G$19:$G1354),"")</f>
        <v/>
      </c>
      <c r="I1354" s="296" t="n"/>
      <c r="J1354" s="252" t="n"/>
      <c r="K1354" s="252" t="n"/>
      <c r="L1354" s="298" t="n"/>
      <c r="M1354" s="254">
        <f>IF($B1354="","",--TEXT($B1354,"yyyymm"))</f>
        <v/>
      </c>
      <c r="N1354" s="0" t="n"/>
      <c r="O1354" s="0" t="n"/>
      <c r="P1354" s="0" t="n"/>
      <c r="Q1354" s="0" t="n"/>
      <c r="R1354" s="0" t="n"/>
      <c r="S1354" s="0" t="n"/>
      <c r="T1354" s="0" t="n"/>
      <c r="U1354" s="0" t="n"/>
      <c r="V1354" s="0" t="n"/>
      <c r="W1354" s="0" t="n"/>
      <c r="X1354" s="42" t="n"/>
      <c r="Y1354" s="42" t="n"/>
      <c r="Z1354" s="42" t="n"/>
    </row>
    <row r="1355" ht="23" customFormat="1" customHeight="1" s="204">
      <c r="A1355" s="255">
        <f>IF(B1355="","",COUNTA($B$5:B1355))</f>
        <v/>
      </c>
      <c r="B1355" s="294" t="n"/>
      <c r="C1355" s="247" t="n"/>
      <c r="D1355" s="248" t="n"/>
      <c r="E1355" s="295" t="n"/>
      <c r="F1355" s="296" t="n"/>
      <c r="G1355" s="296" t="n"/>
      <c r="H1355" s="297">
        <f>IFERROR(VLOOKUP($C1355,$C$5:$H$18,6,0)+SUMIF($C$19:$C1355,$C1355,$F$19:$F1355)-SUMIF($C$19:$C1355,$C1355,$G$19:$G1355),"")</f>
        <v/>
      </c>
      <c r="I1355" s="296" t="n"/>
      <c r="J1355" s="252" t="n"/>
      <c r="K1355" s="252" t="n"/>
      <c r="L1355" s="298" t="n"/>
      <c r="M1355" s="254">
        <f>IF($B1355="","",--TEXT($B1355,"yyyymm"))</f>
        <v/>
      </c>
      <c r="N1355" s="0" t="n"/>
      <c r="O1355" s="0" t="n"/>
      <c r="P1355" s="0" t="n"/>
      <c r="Q1355" s="0" t="n"/>
      <c r="R1355" s="0" t="n"/>
      <c r="S1355" s="0" t="n"/>
      <c r="T1355" s="0" t="n"/>
      <c r="U1355" s="0" t="n"/>
      <c r="V1355" s="0" t="n"/>
      <c r="W1355" s="0" t="n"/>
      <c r="X1355" s="42" t="n"/>
      <c r="Y1355" s="42" t="n"/>
      <c r="Z1355" s="42" t="n"/>
    </row>
    <row r="1356" ht="23" customFormat="1" customHeight="1" s="204">
      <c r="A1356" s="255">
        <f>IF(B1356="","",COUNTA($B$5:B1356))</f>
        <v/>
      </c>
      <c r="B1356" s="294" t="n"/>
      <c r="C1356" s="247" t="n"/>
      <c r="D1356" s="248" t="n"/>
      <c r="E1356" s="295" t="n"/>
      <c r="F1356" s="296" t="n"/>
      <c r="G1356" s="296" t="n"/>
      <c r="H1356" s="297">
        <f>IFERROR(VLOOKUP($C1356,$C$5:$H$18,6,0)+SUMIF($C$19:$C1356,$C1356,$F$19:$F1356)-SUMIF($C$19:$C1356,$C1356,$G$19:$G1356),"")</f>
        <v/>
      </c>
      <c r="I1356" s="296" t="n"/>
      <c r="J1356" s="252" t="n"/>
      <c r="K1356" s="252" t="n"/>
      <c r="L1356" s="298" t="n"/>
      <c r="M1356" s="254">
        <f>IF($B1356="","",--TEXT($B1356,"yyyymm"))</f>
        <v/>
      </c>
      <c r="N1356" s="0" t="n"/>
      <c r="O1356" s="0" t="n"/>
      <c r="P1356" s="0" t="n"/>
      <c r="Q1356" s="0" t="n"/>
      <c r="R1356" s="0" t="n"/>
      <c r="S1356" s="0" t="n"/>
      <c r="T1356" s="0" t="n"/>
      <c r="U1356" s="0" t="n"/>
      <c r="V1356" s="0" t="n"/>
      <c r="W1356" s="0" t="n"/>
      <c r="X1356" s="42" t="n"/>
      <c r="Y1356" s="42" t="n"/>
      <c r="Z1356" s="42" t="n"/>
    </row>
    <row r="1357" ht="23" customFormat="1" customHeight="1" s="204">
      <c r="A1357" s="255">
        <f>IF(B1357="","",COUNTA($B$5:B1357))</f>
        <v/>
      </c>
      <c r="B1357" s="294" t="n"/>
      <c r="C1357" s="247" t="n"/>
      <c r="D1357" s="248" t="n"/>
      <c r="E1357" s="295" t="n"/>
      <c r="F1357" s="296" t="n"/>
      <c r="G1357" s="296" t="n"/>
      <c r="H1357" s="297">
        <f>IFERROR(VLOOKUP($C1357,$C$5:$H$18,6,0)+SUMIF($C$19:$C1357,$C1357,$F$19:$F1357)-SUMIF($C$19:$C1357,$C1357,$G$19:$G1357),"")</f>
        <v/>
      </c>
      <c r="I1357" s="296" t="n"/>
      <c r="J1357" s="252" t="n"/>
      <c r="K1357" s="252" t="n"/>
      <c r="L1357" s="298" t="n"/>
      <c r="M1357" s="254">
        <f>IF($B1357="","",--TEXT($B1357,"yyyymm"))</f>
        <v/>
      </c>
      <c r="N1357" s="0" t="n"/>
      <c r="O1357" s="0" t="n"/>
      <c r="P1357" s="0" t="n"/>
      <c r="Q1357" s="0" t="n"/>
      <c r="R1357" s="0" t="n"/>
      <c r="S1357" s="0" t="n"/>
      <c r="T1357" s="0" t="n"/>
      <c r="U1357" s="0" t="n"/>
      <c r="V1357" s="0" t="n"/>
      <c r="W1357" s="0" t="n"/>
      <c r="X1357" s="42" t="n"/>
      <c r="Y1357" s="42" t="n"/>
      <c r="Z1357" s="42" t="n"/>
    </row>
    <row r="1358" ht="23" customFormat="1" customHeight="1" s="204">
      <c r="A1358" s="255">
        <f>IF(B1358="","",COUNTA($B$5:B1358))</f>
        <v/>
      </c>
      <c r="B1358" s="294" t="n"/>
      <c r="C1358" s="247" t="n"/>
      <c r="D1358" s="248" t="n"/>
      <c r="E1358" s="295" t="n"/>
      <c r="F1358" s="296" t="n"/>
      <c r="G1358" s="296" t="n"/>
      <c r="H1358" s="297">
        <f>IFERROR(VLOOKUP($C1358,$C$5:$H$18,6,0)+SUMIF($C$19:$C1358,$C1358,$F$19:$F1358)-SUMIF($C$19:$C1358,$C1358,$G$19:$G1358),"")</f>
        <v/>
      </c>
      <c r="I1358" s="296" t="n"/>
      <c r="J1358" s="252" t="n"/>
      <c r="K1358" s="252" t="n"/>
      <c r="L1358" s="298" t="n"/>
      <c r="M1358" s="254">
        <f>IF($B1358="","",--TEXT($B1358,"yyyymm"))</f>
        <v/>
      </c>
      <c r="N1358" s="0" t="n"/>
      <c r="O1358" s="0" t="n"/>
      <c r="P1358" s="0" t="n"/>
      <c r="Q1358" s="0" t="n"/>
      <c r="R1358" s="0" t="n"/>
      <c r="S1358" s="0" t="n"/>
      <c r="T1358" s="0" t="n"/>
      <c r="U1358" s="0" t="n"/>
      <c r="V1358" s="0" t="n"/>
      <c r="W1358" s="0" t="n"/>
      <c r="X1358" s="42" t="n"/>
      <c r="Y1358" s="42" t="n"/>
      <c r="Z1358" s="42" t="n"/>
    </row>
    <row r="1359" ht="23" customFormat="1" customHeight="1" s="204">
      <c r="A1359" s="255">
        <f>IF(B1359="","",COUNTA($B$5:B1359))</f>
        <v/>
      </c>
      <c r="B1359" s="294" t="n"/>
      <c r="C1359" s="247" t="n"/>
      <c r="D1359" s="248" t="n"/>
      <c r="E1359" s="295" t="n"/>
      <c r="F1359" s="296" t="n"/>
      <c r="G1359" s="296" t="n"/>
      <c r="H1359" s="297">
        <f>IFERROR(VLOOKUP($C1359,$C$5:$H$18,6,0)+SUMIF($C$19:$C1359,$C1359,$F$19:$F1359)-SUMIF($C$19:$C1359,$C1359,$G$19:$G1359),"")</f>
        <v/>
      </c>
      <c r="I1359" s="296" t="n"/>
      <c r="J1359" s="252" t="n"/>
      <c r="K1359" s="252" t="n"/>
      <c r="L1359" s="298" t="n"/>
      <c r="M1359" s="254">
        <f>IF($B1359="","",--TEXT($B1359,"yyyymm"))</f>
        <v/>
      </c>
      <c r="N1359" s="0" t="n"/>
      <c r="O1359" s="0" t="n"/>
      <c r="P1359" s="0" t="n"/>
      <c r="Q1359" s="0" t="n"/>
      <c r="R1359" s="0" t="n"/>
      <c r="S1359" s="0" t="n"/>
      <c r="T1359" s="0" t="n"/>
      <c r="U1359" s="0" t="n"/>
      <c r="V1359" s="0" t="n"/>
      <c r="W1359" s="0" t="n"/>
      <c r="X1359" s="42" t="n"/>
      <c r="Y1359" s="42" t="n"/>
      <c r="Z1359" s="42" t="n"/>
    </row>
    <row r="1360" ht="23" customFormat="1" customHeight="1" s="204">
      <c r="A1360" s="255">
        <f>IF(B1360="","",COUNTA($B$5:B1360))</f>
        <v/>
      </c>
      <c r="B1360" s="294" t="n"/>
      <c r="C1360" s="247" t="n"/>
      <c r="D1360" s="248" t="n"/>
      <c r="E1360" s="295" t="n"/>
      <c r="F1360" s="296" t="n"/>
      <c r="G1360" s="296" t="n"/>
      <c r="H1360" s="297">
        <f>IFERROR(VLOOKUP($C1360,$C$5:$H$18,6,0)+SUMIF($C$19:$C1360,$C1360,$F$19:$F1360)-SUMIF($C$19:$C1360,$C1360,$G$19:$G1360),"")</f>
        <v/>
      </c>
      <c r="I1360" s="296" t="n"/>
      <c r="J1360" s="252" t="n"/>
      <c r="K1360" s="252" t="n"/>
      <c r="L1360" s="298" t="n"/>
      <c r="M1360" s="254">
        <f>IF($B1360="","",--TEXT($B1360,"yyyymm"))</f>
        <v/>
      </c>
      <c r="N1360" s="0" t="n"/>
      <c r="O1360" s="0" t="n"/>
      <c r="P1360" s="0" t="n"/>
      <c r="Q1360" s="0" t="n"/>
      <c r="R1360" s="0" t="n"/>
      <c r="S1360" s="0" t="n"/>
      <c r="T1360" s="0" t="n"/>
      <c r="U1360" s="0" t="n"/>
      <c r="V1360" s="0" t="n"/>
      <c r="W1360" s="0" t="n"/>
      <c r="X1360" s="42" t="n"/>
      <c r="Y1360" s="42" t="n"/>
      <c r="Z1360" s="42" t="n"/>
    </row>
    <row r="1361" ht="23" customFormat="1" customHeight="1" s="204">
      <c r="A1361" s="255">
        <f>IF(B1361="","",COUNTA($B$5:B1361))</f>
        <v/>
      </c>
      <c r="B1361" s="294" t="n"/>
      <c r="C1361" s="247" t="n"/>
      <c r="D1361" s="248" t="n"/>
      <c r="E1361" s="295" t="n"/>
      <c r="F1361" s="296" t="n"/>
      <c r="G1361" s="296" t="n"/>
      <c r="H1361" s="297">
        <f>IFERROR(VLOOKUP($C1361,$C$5:$H$18,6,0)+SUMIF($C$19:$C1361,$C1361,$F$19:$F1361)-SUMIF($C$19:$C1361,$C1361,$G$19:$G1361),"")</f>
        <v/>
      </c>
      <c r="I1361" s="296" t="n"/>
      <c r="J1361" s="252" t="n"/>
      <c r="K1361" s="252" t="n"/>
      <c r="L1361" s="298" t="n"/>
      <c r="M1361" s="254">
        <f>IF($B1361="","",--TEXT($B1361,"yyyymm"))</f>
        <v/>
      </c>
      <c r="N1361" s="0" t="n"/>
      <c r="O1361" s="0" t="n"/>
      <c r="P1361" s="0" t="n"/>
      <c r="Q1361" s="0" t="n"/>
      <c r="R1361" s="0" t="n"/>
      <c r="S1361" s="0" t="n"/>
      <c r="T1361" s="0" t="n"/>
      <c r="U1361" s="0" t="n"/>
      <c r="V1361" s="0" t="n"/>
      <c r="W1361" s="0" t="n"/>
      <c r="X1361" s="42" t="n"/>
      <c r="Y1361" s="42" t="n"/>
      <c r="Z1361" s="42" t="n"/>
    </row>
    <row r="1362" ht="23" customFormat="1" customHeight="1" s="204">
      <c r="A1362" s="255">
        <f>IF(B1362="","",COUNTA($B$5:B1362))</f>
        <v/>
      </c>
      <c r="B1362" s="294" t="n"/>
      <c r="C1362" s="247" t="n"/>
      <c r="D1362" s="248" t="n"/>
      <c r="E1362" s="295" t="n"/>
      <c r="F1362" s="296" t="n"/>
      <c r="G1362" s="296" t="n"/>
      <c r="H1362" s="297">
        <f>IFERROR(VLOOKUP($C1362,$C$5:$H$18,6,0)+SUMIF($C$19:$C1362,$C1362,$F$19:$F1362)-SUMIF($C$19:$C1362,$C1362,$G$19:$G1362),"")</f>
        <v/>
      </c>
      <c r="I1362" s="296" t="n"/>
      <c r="J1362" s="252" t="n"/>
      <c r="K1362" s="252" t="n"/>
      <c r="L1362" s="298" t="n"/>
      <c r="M1362" s="254">
        <f>IF($B1362="","",--TEXT($B1362,"yyyymm"))</f>
        <v/>
      </c>
      <c r="N1362" s="0" t="n"/>
      <c r="O1362" s="0" t="n"/>
      <c r="P1362" s="0" t="n"/>
      <c r="Q1362" s="0" t="n"/>
      <c r="R1362" s="0" t="n"/>
      <c r="S1362" s="0" t="n"/>
      <c r="T1362" s="0" t="n"/>
      <c r="U1362" s="0" t="n"/>
      <c r="V1362" s="0" t="n"/>
      <c r="W1362" s="0" t="n"/>
      <c r="X1362" s="42" t="n"/>
      <c r="Y1362" s="42" t="n"/>
      <c r="Z1362" s="42" t="n"/>
    </row>
    <row r="1363" ht="23" customFormat="1" customHeight="1" s="204">
      <c r="A1363" s="255">
        <f>IF(B1363="","",COUNTA($B$5:B1363))</f>
        <v/>
      </c>
      <c r="B1363" s="294" t="n"/>
      <c r="C1363" s="247" t="n"/>
      <c r="D1363" s="248" t="n"/>
      <c r="E1363" s="295" t="n"/>
      <c r="F1363" s="296" t="n"/>
      <c r="G1363" s="296" t="n"/>
      <c r="H1363" s="297">
        <f>IFERROR(VLOOKUP($C1363,$C$5:$H$18,6,0)+SUMIF($C$19:$C1363,$C1363,$F$19:$F1363)-SUMIF($C$19:$C1363,$C1363,$G$19:$G1363),"")</f>
        <v/>
      </c>
      <c r="I1363" s="296" t="n"/>
      <c r="J1363" s="252" t="n"/>
      <c r="K1363" s="252" t="n"/>
      <c r="L1363" s="298" t="n"/>
      <c r="M1363" s="254">
        <f>IF($B1363="","",--TEXT($B1363,"yyyymm"))</f>
        <v/>
      </c>
      <c r="N1363" s="0" t="n"/>
      <c r="O1363" s="0" t="n"/>
      <c r="P1363" s="0" t="n"/>
      <c r="Q1363" s="0" t="n"/>
      <c r="R1363" s="0" t="n"/>
      <c r="S1363" s="0" t="n"/>
      <c r="T1363" s="0" t="n"/>
      <c r="U1363" s="0" t="n"/>
      <c r="V1363" s="0" t="n"/>
      <c r="W1363" s="0" t="n"/>
      <c r="X1363" s="42" t="n"/>
      <c r="Y1363" s="42" t="n"/>
      <c r="Z1363" s="42" t="n"/>
    </row>
    <row r="1364" ht="23" customFormat="1" customHeight="1" s="204">
      <c r="A1364" s="255">
        <f>IF(B1364="","",COUNTA($B$5:B1364))</f>
        <v/>
      </c>
      <c r="B1364" s="294" t="n"/>
      <c r="C1364" s="247" t="n"/>
      <c r="D1364" s="248" t="n"/>
      <c r="E1364" s="295" t="n"/>
      <c r="F1364" s="296" t="n"/>
      <c r="G1364" s="296" t="n"/>
      <c r="H1364" s="297">
        <f>IFERROR(VLOOKUP($C1364,$C$5:$H$18,6,0)+SUMIF($C$19:$C1364,$C1364,$F$19:$F1364)-SUMIF($C$19:$C1364,$C1364,$G$19:$G1364),"")</f>
        <v/>
      </c>
      <c r="I1364" s="296" t="n"/>
      <c r="J1364" s="252" t="n"/>
      <c r="K1364" s="252" t="n"/>
      <c r="L1364" s="298" t="n"/>
      <c r="M1364" s="254">
        <f>IF($B1364="","",--TEXT($B1364,"yyyymm"))</f>
        <v/>
      </c>
      <c r="N1364" s="0" t="n"/>
      <c r="O1364" s="0" t="n"/>
      <c r="P1364" s="0" t="n"/>
      <c r="Q1364" s="0" t="n"/>
      <c r="R1364" s="0" t="n"/>
      <c r="S1364" s="0" t="n"/>
      <c r="T1364" s="0" t="n"/>
      <c r="U1364" s="0" t="n"/>
      <c r="V1364" s="0" t="n"/>
      <c r="W1364" s="0" t="n"/>
      <c r="X1364" s="42" t="n"/>
      <c r="Y1364" s="42" t="n"/>
      <c r="Z1364" s="42" t="n"/>
    </row>
    <row r="1365" ht="23" customFormat="1" customHeight="1" s="204">
      <c r="A1365" s="255">
        <f>IF(B1365="","",COUNTA($B$5:B1365))</f>
        <v/>
      </c>
      <c r="B1365" s="294" t="n"/>
      <c r="C1365" s="247" t="n"/>
      <c r="D1365" s="248" t="n"/>
      <c r="E1365" s="295" t="n"/>
      <c r="F1365" s="296" t="n"/>
      <c r="G1365" s="296" t="n"/>
      <c r="H1365" s="297">
        <f>IFERROR(VLOOKUP($C1365,$C$5:$H$18,6,0)+SUMIF($C$19:$C1365,$C1365,$F$19:$F1365)-SUMIF($C$19:$C1365,$C1365,$G$19:$G1365),"")</f>
        <v/>
      </c>
      <c r="I1365" s="296" t="n"/>
      <c r="J1365" s="252" t="n"/>
      <c r="K1365" s="252" t="n"/>
      <c r="L1365" s="298" t="n"/>
      <c r="M1365" s="254">
        <f>IF($B1365="","",--TEXT($B1365,"yyyymm"))</f>
        <v/>
      </c>
      <c r="N1365" s="0" t="n"/>
      <c r="O1365" s="0" t="n"/>
      <c r="P1365" s="0" t="n"/>
      <c r="Q1365" s="0" t="n"/>
      <c r="R1365" s="0" t="n"/>
      <c r="S1365" s="0" t="n"/>
      <c r="T1365" s="0" t="n"/>
      <c r="U1365" s="0" t="n"/>
      <c r="V1365" s="0" t="n"/>
      <c r="W1365" s="0" t="n"/>
      <c r="X1365" s="42" t="n"/>
      <c r="Y1365" s="42" t="n"/>
      <c r="Z1365" s="42" t="n"/>
    </row>
    <row r="1366" ht="23" customFormat="1" customHeight="1" s="204">
      <c r="A1366" s="255">
        <f>IF(B1366="","",COUNTA($B$5:B1366))</f>
        <v/>
      </c>
      <c r="B1366" s="294" t="n"/>
      <c r="C1366" s="247" t="n"/>
      <c r="D1366" s="248" t="n"/>
      <c r="E1366" s="295" t="n"/>
      <c r="F1366" s="296" t="n"/>
      <c r="G1366" s="296" t="n"/>
      <c r="H1366" s="297">
        <f>IFERROR(VLOOKUP($C1366,$C$5:$H$18,6,0)+SUMIF($C$19:$C1366,$C1366,$F$19:$F1366)-SUMIF($C$19:$C1366,$C1366,$G$19:$G1366),"")</f>
        <v/>
      </c>
      <c r="I1366" s="296" t="n"/>
      <c r="J1366" s="252" t="n"/>
      <c r="K1366" s="252" t="n"/>
      <c r="L1366" s="298" t="n"/>
      <c r="M1366" s="254">
        <f>IF($B1366="","",--TEXT($B1366,"yyyymm"))</f>
        <v/>
      </c>
      <c r="N1366" s="0" t="n"/>
      <c r="O1366" s="0" t="n"/>
      <c r="P1366" s="0" t="n"/>
      <c r="Q1366" s="0" t="n"/>
      <c r="R1366" s="0" t="n"/>
      <c r="S1366" s="0" t="n"/>
      <c r="T1366" s="0" t="n"/>
      <c r="U1366" s="0" t="n"/>
      <c r="V1366" s="0" t="n"/>
      <c r="W1366" s="0" t="n"/>
      <c r="X1366" s="42" t="n"/>
      <c r="Y1366" s="42" t="n"/>
      <c r="Z1366" s="42" t="n"/>
    </row>
    <row r="1367" ht="23" customFormat="1" customHeight="1" s="204">
      <c r="A1367" s="255">
        <f>IF(B1367="","",COUNTA($B$5:B1367))</f>
        <v/>
      </c>
      <c r="B1367" s="294" t="n"/>
      <c r="C1367" s="247" t="n"/>
      <c r="D1367" s="248" t="n"/>
      <c r="E1367" s="295" t="n"/>
      <c r="F1367" s="296" t="n"/>
      <c r="G1367" s="296" t="n"/>
      <c r="H1367" s="297">
        <f>IFERROR(VLOOKUP($C1367,$C$5:$H$18,6,0)+SUMIF($C$19:$C1367,$C1367,$F$19:$F1367)-SUMIF($C$19:$C1367,$C1367,$G$19:$G1367),"")</f>
        <v/>
      </c>
      <c r="I1367" s="296" t="n"/>
      <c r="J1367" s="252" t="n"/>
      <c r="K1367" s="252" t="n"/>
      <c r="L1367" s="298" t="n"/>
      <c r="M1367" s="254">
        <f>IF($B1367="","",--TEXT($B1367,"yyyymm"))</f>
        <v/>
      </c>
      <c r="N1367" s="0" t="n"/>
      <c r="O1367" s="0" t="n"/>
      <c r="P1367" s="0" t="n"/>
      <c r="Q1367" s="0" t="n"/>
      <c r="R1367" s="0" t="n"/>
      <c r="S1367" s="0" t="n"/>
      <c r="T1367" s="0" t="n"/>
      <c r="U1367" s="0" t="n"/>
      <c r="V1367" s="0" t="n"/>
      <c r="W1367" s="0" t="n"/>
      <c r="X1367" s="42" t="n"/>
      <c r="Y1367" s="42" t="n"/>
      <c r="Z1367" s="42" t="n"/>
    </row>
    <row r="1368" ht="23" customFormat="1" customHeight="1" s="204">
      <c r="A1368" s="255">
        <f>IF(B1368="","",COUNTA($B$5:B1368))</f>
        <v/>
      </c>
      <c r="B1368" s="294" t="n"/>
      <c r="C1368" s="247" t="n"/>
      <c r="D1368" s="248" t="n"/>
      <c r="E1368" s="295" t="n"/>
      <c r="F1368" s="296" t="n"/>
      <c r="G1368" s="296" t="n"/>
      <c r="H1368" s="297">
        <f>IFERROR(VLOOKUP($C1368,$C$5:$H$18,6,0)+SUMIF($C$19:$C1368,$C1368,$F$19:$F1368)-SUMIF($C$19:$C1368,$C1368,$G$19:$G1368),"")</f>
        <v/>
      </c>
      <c r="I1368" s="296" t="n"/>
      <c r="J1368" s="252" t="n"/>
      <c r="K1368" s="252" t="n"/>
      <c r="L1368" s="298" t="n"/>
      <c r="M1368" s="254">
        <f>IF($B1368="","",--TEXT($B1368,"yyyymm"))</f>
        <v/>
      </c>
      <c r="N1368" s="0" t="n"/>
      <c r="O1368" s="0" t="n"/>
      <c r="P1368" s="0" t="n"/>
      <c r="Q1368" s="0" t="n"/>
      <c r="R1368" s="0" t="n"/>
      <c r="S1368" s="0" t="n"/>
      <c r="T1368" s="0" t="n"/>
      <c r="U1368" s="0" t="n"/>
      <c r="V1368" s="0" t="n"/>
      <c r="W1368" s="0" t="n"/>
      <c r="X1368" s="42" t="n"/>
      <c r="Y1368" s="42" t="n"/>
      <c r="Z1368" s="42" t="n"/>
    </row>
    <row r="1369" ht="23" customFormat="1" customHeight="1" s="204">
      <c r="A1369" s="255">
        <f>IF(B1369="","",COUNTA($B$5:B1369))</f>
        <v/>
      </c>
      <c r="B1369" s="294" t="n"/>
      <c r="C1369" s="247" t="n"/>
      <c r="D1369" s="248" t="n"/>
      <c r="E1369" s="295" t="n"/>
      <c r="F1369" s="296" t="n"/>
      <c r="G1369" s="296" t="n"/>
      <c r="H1369" s="297">
        <f>IFERROR(VLOOKUP($C1369,$C$5:$H$18,6,0)+SUMIF($C$19:$C1369,$C1369,$F$19:$F1369)-SUMIF($C$19:$C1369,$C1369,$G$19:$G1369),"")</f>
        <v/>
      </c>
      <c r="I1369" s="296" t="n"/>
      <c r="J1369" s="252" t="n"/>
      <c r="K1369" s="252" t="n"/>
      <c r="L1369" s="298" t="n"/>
      <c r="M1369" s="254">
        <f>IF($B1369="","",--TEXT($B1369,"yyyymm"))</f>
        <v/>
      </c>
      <c r="N1369" s="0" t="n"/>
      <c r="O1369" s="0" t="n"/>
      <c r="P1369" s="0" t="n"/>
      <c r="Q1369" s="0" t="n"/>
      <c r="R1369" s="0" t="n"/>
      <c r="S1369" s="0" t="n"/>
      <c r="T1369" s="0" t="n"/>
      <c r="U1369" s="0" t="n"/>
      <c r="V1369" s="0" t="n"/>
      <c r="W1369" s="0" t="n"/>
      <c r="X1369" s="42" t="n"/>
      <c r="Y1369" s="42" t="n"/>
      <c r="Z1369" s="42" t="n"/>
    </row>
    <row r="1370" ht="23" customFormat="1" customHeight="1" s="204">
      <c r="A1370" s="255">
        <f>IF(B1370="","",COUNTA($B$5:B1370))</f>
        <v/>
      </c>
      <c r="B1370" s="294" t="n"/>
      <c r="C1370" s="247" t="n"/>
      <c r="D1370" s="248" t="n"/>
      <c r="E1370" s="295" t="n"/>
      <c r="F1370" s="296" t="n"/>
      <c r="G1370" s="296" t="n"/>
      <c r="H1370" s="297">
        <f>IFERROR(VLOOKUP($C1370,$C$5:$H$18,6,0)+SUMIF($C$19:$C1370,$C1370,$F$19:$F1370)-SUMIF($C$19:$C1370,$C1370,$G$19:$G1370),"")</f>
        <v/>
      </c>
      <c r="I1370" s="296" t="n"/>
      <c r="J1370" s="252" t="n"/>
      <c r="K1370" s="252" t="n"/>
      <c r="L1370" s="298" t="n"/>
      <c r="M1370" s="254">
        <f>IF($B1370="","",--TEXT($B1370,"yyyymm"))</f>
        <v/>
      </c>
      <c r="N1370" s="0" t="n"/>
      <c r="O1370" s="0" t="n"/>
      <c r="P1370" s="0" t="n"/>
      <c r="Q1370" s="0" t="n"/>
      <c r="R1370" s="0" t="n"/>
      <c r="S1370" s="0" t="n"/>
      <c r="T1370" s="0" t="n"/>
      <c r="U1370" s="0" t="n"/>
      <c r="V1370" s="0" t="n"/>
      <c r="W1370" s="0" t="n"/>
      <c r="X1370" s="42" t="n"/>
      <c r="Y1370" s="42" t="n"/>
      <c r="Z1370" s="42" t="n"/>
    </row>
    <row r="1371" ht="23" customFormat="1" customHeight="1" s="204">
      <c r="A1371" s="255">
        <f>IF(B1371="","",COUNTA($B$5:B1371))</f>
        <v/>
      </c>
      <c r="B1371" s="294" t="n"/>
      <c r="C1371" s="247" t="n"/>
      <c r="D1371" s="248" t="n"/>
      <c r="E1371" s="295" t="n"/>
      <c r="F1371" s="296" t="n"/>
      <c r="G1371" s="296" t="n"/>
      <c r="H1371" s="297">
        <f>IFERROR(VLOOKUP($C1371,$C$5:$H$18,6,0)+SUMIF($C$19:$C1371,$C1371,$F$19:$F1371)-SUMIF($C$19:$C1371,$C1371,$G$19:$G1371),"")</f>
        <v/>
      </c>
      <c r="I1371" s="296" t="n"/>
      <c r="J1371" s="252" t="n"/>
      <c r="K1371" s="252" t="n"/>
      <c r="L1371" s="298" t="n"/>
      <c r="M1371" s="254">
        <f>IF($B1371="","",--TEXT($B1371,"yyyymm"))</f>
        <v/>
      </c>
      <c r="N1371" s="0" t="n"/>
      <c r="O1371" s="0" t="n"/>
      <c r="P1371" s="0" t="n"/>
      <c r="Q1371" s="0" t="n"/>
      <c r="R1371" s="0" t="n"/>
      <c r="S1371" s="0" t="n"/>
      <c r="T1371" s="0" t="n"/>
      <c r="U1371" s="0" t="n"/>
      <c r="V1371" s="0" t="n"/>
      <c r="W1371" s="0" t="n"/>
      <c r="X1371" s="42" t="n"/>
      <c r="Y1371" s="42" t="n"/>
      <c r="Z1371" s="42" t="n"/>
    </row>
    <row r="1372" ht="23" customFormat="1" customHeight="1" s="204">
      <c r="A1372" s="255">
        <f>IF(B1372="","",COUNTA($B$5:B1372))</f>
        <v/>
      </c>
      <c r="B1372" s="294" t="n"/>
      <c r="C1372" s="247" t="n"/>
      <c r="D1372" s="248" t="n"/>
      <c r="E1372" s="295" t="n"/>
      <c r="F1372" s="296" t="n"/>
      <c r="G1372" s="296" t="n"/>
      <c r="H1372" s="297">
        <f>IFERROR(VLOOKUP($C1372,$C$5:$H$18,6,0)+SUMIF($C$19:$C1372,$C1372,$F$19:$F1372)-SUMIF($C$19:$C1372,$C1372,$G$19:$G1372),"")</f>
        <v/>
      </c>
      <c r="I1372" s="296" t="n"/>
      <c r="J1372" s="252" t="n"/>
      <c r="K1372" s="252" t="n"/>
      <c r="L1372" s="298" t="n"/>
      <c r="M1372" s="254">
        <f>IF($B1372="","",--TEXT($B1372,"yyyymm"))</f>
        <v/>
      </c>
      <c r="N1372" s="0" t="n"/>
      <c r="O1372" s="0" t="n"/>
      <c r="P1372" s="0" t="n"/>
      <c r="Q1372" s="0" t="n"/>
      <c r="R1372" s="0" t="n"/>
      <c r="S1372" s="0" t="n"/>
      <c r="T1372" s="0" t="n"/>
      <c r="U1372" s="0" t="n"/>
      <c r="V1372" s="0" t="n"/>
      <c r="W1372" s="0" t="n"/>
      <c r="X1372" s="42" t="n"/>
      <c r="Y1372" s="42" t="n"/>
      <c r="Z1372" s="42" t="n"/>
    </row>
    <row r="1373" ht="23" customFormat="1" customHeight="1" s="204">
      <c r="A1373" s="255">
        <f>IF(B1373="","",COUNTA($B$5:B1373))</f>
        <v/>
      </c>
      <c r="B1373" s="294" t="n"/>
      <c r="C1373" s="247" t="n"/>
      <c r="D1373" s="248" t="n"/>
      <c r="E1373" s="295" t="n"/>
      <c r="F1373" s="296" t="n"/>
      <c r="G1373" s="296" t="n"/>
      <c r="H1373" s="297">
        <f>IFERROR(VLOOKUP($C1373,$C$5:$H$18,6,0)+SUMIF($C$19:$C1373,$C1373,$F$19:$F1373)-SUMIF($C$19:$C1373,$C1373,$G$19:$G1373),"")</f>
        <v/>
      </c>
      <c r="I1373" s="296" t="n"/>
      <c r="J1373" s="252" t="n"/>
      <c r="K1373" s="252" t="n"/>
      <c r="L1373" s="298" t="n"/>
      <c r="M1373" s="254">
        <f>IF($B1373="","",--TEXT($B1373,"yyyymm"))</f>
        <v/>
      </c>
      <c r="N1373" s="0" t="n"/>
      <c r="O1373" s="0" t="n"/>
      <c r="P1373" s="0" t="n"/>
      <c r="Q1373" s="0" t="n"/>
      <c r="R1373" s="0" t="n"/>
      <c r="S1373" s="0" t="n"/>
      <c r="T1373" s="0" t="n"/>
      <c r="U1373" s="0" t="n"/>
      <c r="V1373" s="0" t="n"/>
      <c r="W1373" s="0" t="n"/>
      <c r="X1373" s="42" t="n"/>
      <c r="Y1373" s="42" t="n"/>
      <c r="Z1373" s="42" t="n"/>
    </row>
    <row r="1374" ht="23" customFormat="1" customHeight="1" s="204">
      <c r="A1374" s="255">
        <f>IF(B1374="","",COUNTA($B$5:B1374))</f>
        <v/>
      </c>
      <c r="B1374" s="294" t="n"/>
      <c r="C1374" s="247" t="n"/>
      <c r="D1374" s="248" t="n"/>
      <c r="E1374" s="295" t="n"/>
      <c r="F1374" s="296" t="n"/>
      <c r="G1374" s="296" t="n"/>
      <c r="H1374" s="297">
        <f>IFERROR(VLOOKUP($C1374,$C$5:$H$18,6,0)+SUMIF($C$19:$C1374,$C1374,$F$19:$F1374)-SUMIF($C$19:$C1374,$C1374,$G$19:$G1374),"")</f>
        <v/>
      </c>
      <c r="I1374" s="296" t="n"/>
      <c r="J1374" s="252" t="n"/>
      <c r="K1374" s="252" t="n"/>
      <c r="L1374" s="298" t="n"/>
      <c r="M1374" s="254">
        <f>IF($B1374="","",--TEXT($B1374,"yyyymm"))</f>
        <v/>
      </c>
      <c r="N1374" s="0" t="n"/>
      <c r="O1374" s="0" t="n"/>
      <c r="P1374" s="0" t="n"/>
      <c r="Q1374" s="0" t="n"/>
      <c r="R1374" s="0" t="n"/>
      <c r="S1374" s="0" t="n"/>
      <c r="T1374" s="0" t="n"/>
      <c r="U1374" s="0" t="n"/>
      <c r="V1374" s="0" t="n"/>
      <c r="W1374" s="0" t="n"/>
      <c r="X1374" s="42" t="n"/>
      <c r="Y1374" s="42" t="n"/>
      <c r="Z1374" s="42" t="n"/>
    </row>
    <row r="1375" ht="23" customFormat="1" customHeight="1" s="204">
      <c r="A1375" s="255">
        <f>IF(B1375="","",COUNTA($B$5:B1375))</f>
        <v/>
      </c>
      <c r="B1375" s="294" t="n"/>
      <c r="C1375" s="247" t="n"/>
      <c r="D1375" s="248" t="n"/>
      <c r="E1375" s="295" t="n"/>
      <c r="F1375" s="296" t="n"/>
      <c r="G1375" s="296" t="n"/>
      <c r="H1375" s="297">
        <f>IFERROR(VLOOKUP($C1375,$C$5:$H$18,6,0)+SUMIF($C$19:$C1375,$C1375,$F$19:$F1375)-SUMIF($C$19:$C1375,$C1375,$G$19:$G1375),"")</f>
        <v/>
      </c>
      <c r="I1375" s="296" t="n"/>
      <c r="J1375" s="252" t="n"/>
      <c r="K1375" s="252" t="n"/>
      <c r="L1375" s="298" t="n"/>
      <c r="M1375" s="254">
        <f>IF($B1375="","",--TEXT($B1375,"yyyymm"))</f>
        <v/>
      </c>
      <c r="N1375" s="0" t="n"/>
      <c r="O1375" s="0" t="n"/>
      <c r="P1375" s="0" t="n"/>
      <c r="Q1375" s="0" t="n"/>
      <c r="R1375" s="0" t="n"/>
      <c r="S1375" s="0" t="n"/>
      <c r="T1375" s="0" t="n"/>
      <c r="U1375" s="0" t="n"/>
      <c r="V1375" s="0" t="n"/>
      <c r="W1375" s="0" t="n"/>
      <c r="X1375" s="42" t="n"/>
      <c r="Y1375" s="42" t="n"/>
      <c r="Z1375" s="42" t="n"/>
    </row>
    <row r="1376" ht="23" customFormat="1" customHeight="1" s="204">
      <c r="A1376" s="255">
        <f>IF(B1376="","",COUNTA($B$5:B1376))</f>
        <v/>
      </c>
      <c r="B1376" s="294" t="n"/>
      <c r="C1376" s="247" t="n"/>
      <c r="D1376" s="248" t="n"/>
      <c r="E1376" s="295" t="n"/>
      <c r="F1376" s="296" t="n"/>
      <c r="G1376" s="296" t="n"/>
      <c r="H1376" s="297">
        <f>IFERROR(VLOOKUP($C1376,$C$5:$H$18,6,0)+SUMIF($C$19:$C1376,$C1376,$F$19:$F1376)-SUMIF($C$19:$C1376,$C1376,$G$19:$G1376),"")</f>
        <v/>
      </c>
      <c r="I1376" s="296" t="n"/>
      <c r="J1376" s="252" t="n"/>
      <c r="K1376" s="252" t="n"/>
      <c r="L1376" s="298" t="n"/>
      <c r="M1376" s="254">
        <f>IF($B1376="","",--TEXT($B1376,"yyyymm"))</f>
        <v/>
      </c>
      <c r="N1376" s="0" t="n"/>
      <c r="O1376" s="0" t="n"/>
      <c r="P1376" s="0" t="n"/>
      <c r="Q1376" s="0" t="n"/>
      <c r="R1376" s="0" t="n"/>
      <c r="S1376" s="0" t="n"/>
      <c r="T1376" s="0" t="n"/>
      <c r="U1376" s="0" t="n"/>
      <c r="V1376" s="0" t="n"/>
      <c r="W1376" s="0" t="n"/>
      <c r="X1376" s="42" t="n"/>
      <c r="Y1376" s="42" t="n"/>
      <c r="Z1376" s="42" t="n"/>
    </row>
    <row r="1377" ht="23" customFormat="1" customHeight="1" s="204">
      <c r="A1377" s="255">
        <f>IF(B1377="","",COUNTA($B$5:B1377))</f>
        <v/>
      </c>
      <c r="B1377" s="294" t="n"/>
      <c r="C1377" s="247" t="n"/>
      <c r="D1377" s="248" t="n"/>
      <c r="E1377" s="295" t="n"/>
      <c r="F1377" s="296" t="n"/>
      <c r="G1377" s="296" t="n"/>
      <c r="H1377" s="297">
        <f>IFERROR(VLOOKUP($C1377,$C$5:$H$18,6,0)+SUMIF($C$19:$C1377,$C1377,$F$19:$F1377)-SUMIF($C$19:$C1377,$C1377,$G$19:$G1377),"")</f>
        <v/>
      </c>
      <c r="I1377" s="296" t="n"/>
      <c r="J1377" s="252" t="n"/>
      <c r="K1377" s="252" t="n"/>
      <c r="L1377" s="298" t="n"/>
      <c r="M1377" s="254">
        <f>IF($B1377="","",--TEXT($B1377,"yyyymm"))</f>
        <v/>
      </c>
      <c r="N1377" s="0" t="n"/>
      <c r="O1377" s="0" t="n"/>
      <c r="P1377" s="0" t="n"/>
      <c r="Q1377" s="0" t="n"/>
      <c r="R1377" s="0" t="n"/>
      <c r="S1377" s="0" t="n"/>
      <c r="T1377" s="0" t="n"/>
      <c r="U1377" s="0" t="n"/>
      <c r="V1377" s="0" t="n"/>
      <c r="W1377" s="0" t="n"/>
      <c r="X1377" s="42" t="n"/>
      <c r="Y1377" s="42" t="n"/>
      <c r="Z1377" s="42" t="n"/>
    </row>
    <row r="1378" ht="23" customFormat="1" customHeight="1" s="204">
      <c r="A1378" s="255">
        <f>IF(B1378="","",COUNTA($B$5:B1378))</f>
        <v/>
      </c>
      <c r="B1378" s="294" t="n"/>
      <c r="C1378" s="247" t="n"/>
      <c r="D1378" s="248" t="n"/>
      <c r="E1378" s="295" t="n"/>
      <c r="F1378" s="296" t="n"/>
      <c r="G1378" s="296" t="n"/>
      <c r="H1378" s="297">
        <f>IFERROR(VLOOKUP($C1378,$C$5:$H$18,6,0)+SUMIF($C$19:$C1378,$C1378,$F$19:$F1378)-SUMIF($C$19:$C1378,$C1378,$G$19:$G1378),"")</f>
        <v/>
      </c>
      <c r="I1378" s="296" t="n"/>
      <c r="J1378" s="252" t="n"/>
      <c r="K1378" s="252" t="n"/>
      <c r="L1378" s="298" t="n"/>
      <c r="M1378" s="254">
        <f>IF($B1378="","",--TEXT($B1378,"yyyymm"))</f>
        <v/>
      </c>
      <c r="N1378" s="0" t="n"/>
      <c r="O1378" s="0" t="n"/>
      <c r="P1378" s="0" t="n"/>
      <c r="Q1378" s="0" t="n"/>
      <c r="R1378" s="0" t="n"/>
      <c r="S1378" s="0" t="n"/>
      <c r="T1378" s="0" t="n"/>
      <c r="U1378" s="0" t="n"/>
      <c r="V1378" s="0" t="n"/>
      <c r="W1378" s="0" t="n"/>
      <c r="X1378" s="42" t="n"/>
      <c r="Y1378" s="42" t="n"/>
      <c r="Z1378" s="42" t="n"/>
    </row>
    <row r="1379" ht="23" customFormat="1" customHeight="1" s="204">
      <c r="A1379" s="255">
        <f>IF(B1379="","",COUNTA($B$5:B1379))</f>
        <v/>
      </c>
      <c r="B1379" s="294" t="n"/>
      <c r="C1379" s="247" t="n"/>
      <c r="D1379" s="248" t="n"/>
      <c r="E1379" s="295" t="n"/>
      <c r="F1379" s="296" t="n"/>
      <c r="G1379" s="296" t="n"/>
      <c r="H1379" s="297">
        <f>IFERROR(VLOOKUP($C1379,$C$5:$H$18,6,0)+SUMIF($C$19:$C1379,$C1379,$F$19:$F1379)-SUMIF($C$19:$C1379,$C1379,$G$19:$G1379),"")</f>
        <v/>
      </c>
      <c r="I1379" s="296" t="n"/>
      <c r="J1379" s="252" t="n"/>
      <c r="K1379" s="252" t="n"/>
      <c r="L1379" s="298" t="n"/>
      <c r="M1379" s="254">
        <f>IF($B1379="","",--TEXT($B1379,"yyyymm"))</f>
        <v/>
      </c>
      <c r="N1379" s="0" t="n"/>
      <c r="O1379" s="0" t="n"/>
      <c r="P1379" s="0" t="n"/>
      <c r="Q1379" s="0" t="n"/>
      <c r="R1379" s="0" t="n"/>
      <c r="S1379" s="0" t="n"/>
      <c r="T1379" s="0" t="n"/>
      <c r="U1379" s="0" t="n"/>
      <c r="V1379" s="0" t="n"/>
      <c r="W1379" s="0" t="n"/>
      <c r="X1379" s="42" t="n"/>
      <c r="Y1379" s="42" t="n"/>
      <c r="Z1379" s="42" t="n"/>
    </row>
    <row r="1380" ht="23" customFormat="1" customHeight="1" s="204">
      <c r="A1380" s="255">
        <f>IF(B1380="","",COUNTA($B$5:B1380))</f>
        <v/>
      </c>
      <c r="B1380" s="294" t="n"/>
      <c r="C1380" s="247" t="n"/>
      <c r="D1380" s="248" t="n"/>
      <c r="E1380" s="295" t="n"/>
      <c r="F1380" s="296" t="n"/>
      <c r="G1380" s="296" t="n"/>
      <c r="H1380" s="297">
        <f>IFERROR(VLOOKUP($C1380,$C$5:$H$18,6,0)+SUMIF($C$19:$C1380,$C1380,$F$19:$F1380)-SUMIF($C$19:$C1380,$C1380,$G$19:$G1380),"")</f>
        <v/>
      </c>
      <c r="I1380" s="296" t="n"/>
      <c r="J1380" s="252" t="n"/>
      <c r="K1380" s="252" t="n"/>
      <c r="L1380" s="298" t="n"/>
      <c r="M1380" s="254">
        <f>IF($B1380="","",--TEXT($B1380,"yyyymm"))</f>
        <v/>
      </c>
      <c r="N1380" s="0" t="n"/>
      <c r="O1380" s="0" t="n"/>
      <c r="P1380" s="0" t="n"/>
      <c r="Q1380" s="0" t="n"/>
      <c r="R1380" s="0" t="n"/>
      <c r="S1380" s="0" t="n"/>
      <c r="T1380" s="0" t="n"/>
      <c r="U1380" s="0" t="n"/>
      <c r="V1380" s="0" t="n"/>
      <c r="W1380" s="0" t="n"/>
      <c r="X1380" s="42" t="n"/>
      <c r="Y1380" s="42" t="n"/>
      <c r="Z1380" s="42" t="n"/>
    </row>
    <row r="1381" ht="23" customFormat="1" customHeight="1" s="204">
      <c r="A1381" s="255">
        <f>IF(B1381="","",COUNTA($B$5:B1381))</f>
        <v/>
      </c>
      <c r="B1381" s="294" t="n"/>
      <c r="C1381" s="247" t="n"/>
      <c r="D1381" s="248" t="n"/>
      <c r="E1381" s="295" t="n"/>
      <c r="F1381" s="296" t="n"/>
      <c r="G1381" s="296" t="n"/>
      <c r="H1381" s="297">
        <f>IFERROR(VLOOKUP($C1381,$C$5:$H$18,6,0)+SUMIF($C$19:$C1381,$C1381,$F$19:$F1381)-SUMIF($C$19:$C1381,$C1381,$G$19:$G1381),"")</f>
        <v/>
      </c>
      <c r="I1381" s="296" t="n"/>
      <c r="J1381" s="252" t="n"/>
      <c r="K1381" s="252" t="n"/>
      <c r="L1381" s="298" t="n"/>
      <c r="M1381" s="254">
        <f>IF($B1381="","",--TEXT($B1381,"yyyymm"))</f>
        <v/>
      </c>
      <c r="N1381" s="0" t="n"/>
      <c r="O1381" s="0" t="n"/>
      <c r="P1381" s="0" t="n"/>
      <c r="Q1381" s="0" t="n"/>
      <c r="R1381" s="0" t="n"/>
      <c r="S1381" s="0" t="n"/>
      <c r="T1381" s="0" t="n"/>
      <c r="U1381" s="0" t="n"/>
      <c r="V1381" s="0" t="n"/>
      <c r="W1381" s="0" t="n"/>
      <c r="X1381" s="42" t="n"/>
      <c r="Y1381" s="42" t="n"/>
      <c r="Z1381" s="42" t="n"/>
    </row>
    <row r="1382" ht="23" customFormat="1" customHeight="1" s="204">
      <c r="A1382" s="255">
        <f>IF(B1382="","",COUNTA($B$5:B1382))</f>
        <v/>
      </c>
      <c r="B1382" s="294" t="n"/>
      <c r="C1382" s="247" t="n"/>
      <c r="D1382" s="248" t="n"/>
      <c r="E1382" s="295" t="n"/>
      <c r="F1382" s="296" t="n"/>
      <c r="G1382" s="296" t="n"/>
      <c r="H1382" s="297">
        <f>IFERROR(VLOOKUP($C1382,$C$5:$H$18,6,0)+SUMIF($C$19:$C1382,$C1382,$F$19:$F1382)-SUMIF($C$19:$C1382,$C1382,$G$19:$G1382),"")</f>
        <v/>
      </c>
      <c r="I1382" s="296" t="n"/>
      <c r="J1382" s="252" t="n"/>
      <c r="K1382" s="252" t="n"/>
      <c r="L1382" s="298" t="n"/>
      <c r="M1382" s="254">
        <f>IF($B1382="","",--TEXT($B1382,"yyyymm"))</f>
        <v/>
      </c>
      <c r="N1382" s="0" t="n"/>
      <c r="O1382" s="0" t="n"/>
      <c r="P1382" s="0" t="n"/>
      <c r="Q1382" s="0" t="n"/>
      <c r="R1382" s="0" t="n"/>
      <c r="S1382" s="0" t="n"/>
      <c r="T1382" s="0" t="n"/>
      <c r="U1382" s="0" t="n"/>
      <c r="V1382" s="0" t="n"/>
      <c r="W1382" s="0" t="n"/>
      <c r="X1382" s="42" t="n"/>
      <c r="Y1382" s="42" t="n"/>
      <c r="Z1382" s="42" t="n"/>
    </row>
    <row r="1383" ht="23" customFormat="1" customHeight="1" s="204">
      <c r="A1383" s="255">
        <f>IF(B1383="","",COUNTA($B$5:B1383))</f>
        <v/>
      </c>
      <c r="B1383" s="294" t="n"/>
      <c r="C1383" s="247" t="n"/>
      <c r="D1383" s="248" t="n"/>
      <c r="E1383" s="295" t="n"/>
      <c r="F1383" s="296" t="n"/>
      <c r="G1383" s="296" t="n"/>
      <c r="H1383" s="297">
        <f>IFERROR(VLOOKUP($C1383,$C$5:$H$18,6,0)+SUMIF($C$19:$C1383,$C1383,$F$19:$F1383)-SUMIF($C$19:$C1383,$C1383,$G$19:$G1383),"")</f>
        <v/>
      </c>
      <c r="I1383" s="296" t="n"/>
      <c r="J1383" s="252" t="n"/>
      <c r="K1383" s="252" t="n"/>
      <c r="L1383" s="298" t="n"/>
      <c r="M1383" s="254">
        <f>IF($B1383="","",--TEXT($B1383,"yyyymm"))</f>
        <v/>
      </c>
      <c r="N1383" s="0" t="n"/>
      <c r="O1383" s="0" t="n"/>
      <c r="P1383" s="0" t="n"/>
      <c r="Q1383" s="0" t="n"/>
      <c r="R1383" s="0" t="n"/>
      <c r="S1383" s="0" t="n"/>
      <c r="T1383" s="0" t="n"/>
      <c r="U1383" s="0" t="n"/>
      <c r="V1383" s="0" t="n"/>
      <c r="W1383" s="0" t="n"/>
      <c r="X1383" s="42" t="n"/>
      <c r="Y1383" s="42" t="n"/>
      <c r="Z1383" s="42" t="n"/>
    </row>
    <row r="1384" ht="23" customFormat="1" customHeight="1" s="204">
      <c r="A1384" s="255">
        <f>IF(B1384="","",COUNTA($B$5:B1384))</f>
        <v/>
      </c>
      <c r="B1384" s="294" t="n"/>
      <c r="C1384" s="247" t="n"/>
      <c r="D1384" s="248" t="n"/>
      <c r="E1384" s="295" t="n"/>
      <c r="F1384" s="296" t="n"/>
      <c r="G1384" s="296" t="n"/>
      <c r="H1384" s="297">
        <f>IFERROR(VLOOKUP($C1384,$C$5:$H$18,6,0)+SUMIF($C$19:$C1384,$C1384,$F$19:$F1384)-SUMIF($C$19:$C1384,$C1384,$G$19:$G1384),"")</f>
        <v/>
      </c>
      <c r="I1384" s="296" t="n"/>
      <c r="J1384" s="252" t="n"/>
      <c r="K1384" s="252" t="n"/>
      <c r="L1384" s="298" t="n"/>
      <c r="M1384" s="254">
        <f>IF($B1384="","",--TEXT($B1384,"yyyymm"))</f>
        <v/>
      </c>
      <c r="N1384" s="0" t="n"/>
      <c r="O1384" s="0" t="n"/>
      <c r="P1384" s="0" t="n"/>
      <c r="Q1384" s="0" t="n"/>
      <c r="R1384" s="0" t="n"/>
      <c r="S1384" s="0" t="n"/>
      <c r="T1384" s="0" t="n"/>
      <c r="U1384" s="0" t="n"/>
      <c r="V1384" s="0" t="n"/>
      <c r="W1384" s="0" t="n"/>
      <c r="X1384" s="42" t="n"/>
      <c r="Y1384" s="42" t="n"/>
      <c r="Z1384" s="42" t="n"/>
    </row>
    <row r="1385" ht="23" customFormat="1" customHeight="1" s="204">
      <c r="A1385" s="255">
        <f>IF(B1385="","",COUNTA($B$5:B1385))</f>
        <v/>
      </c>
      <c r="B1385" s="294" t="n"/>
      <c r="C1385" s="247" t="n"/>
      <c r="D1385" s="248" t="n"/>
      <c r="E1385" s="295" t="n"/>
      <c r="F1385" s="296" t="n"/>
      <c r="G1385" s="296" t="n"/>
      <c r="H1385" s="297">
        <f>IFERROR(VLOOKUP($C1385,$C$5:$H$18,6,0)+SUMIF($C$19:$C1385,$C1385,$F$19:$F1385)-SUMIF($C$19:$C1385,$C1385,$G$19:$G1385),"")</f>
        <v/>
      </c>
      <c r="I1385" s="296" t="n"/>
      <c r="J1385" s="252" t="n"/>
      <c r="K1385" s="252" t="n"/>
      <c r="L1385" s="298" t="n"/>
      <c r="M1385" s="254">
        <f>IF($B1385="","",--TEXT($B1385,"yyyymm"))</f>
        <v/>
      </c>
      <c r="N1385" s="0" t="n"/>
      <c r="O1385" s="0" t="n"/>
      <c r="P1385" s="0" t="n"/>
      <c r="Q1385" s="0" t="n"/>
      <c r="R1385" s="0" t="n"/>
      <c r="S1385" s="0" t="n"/>
      <c r="T1385" s="0" t="n"/>
      <c r="U1385" s="0" t="n"/>
      <c r="V1385" s="0" t="n"/>
      <c r="W1385" s="0" t="n"/>
      <c r="X1385" s="42" t="n"/>
      <c r="Y1385" s="42" t="n"/>
      <c r="Z1385" s="42" t="n"/>
    </row>
    <row r="1386" ht="23" customFormat="1" customHeight="1" s="204">
      <c r="A1386" s="255">
        <f>IF(B1386="","",COUNTA($B$5:B1386))</f>
        <v/>
      </c>
      <c r="B1386" s="294" t="n"/>
      <c r="C1386" s="247" t="n"/>
      <c r="D1386" s="248" t="n"/>
      <c r="E1386" s="295" t="n"/>
      <c r="F1386" s="296" t="n"/>
      <c r="G1386" s="296" t="n"/>
      <c r="H1386" s="297">
        <f>IFERROR(VLOOKUP($C1386,$C$5:$H$18,6,0)+SUMIF($C$19:$C1386,$C1386,$F$19:$F1386)-SUMIF($C$19:$C1386,$C1386,$G$19:$G1386),"")</f>
        <v/>
      </c>
      <c r="I1386" s="296" t="n"/>
      <c r="J1386" s="252" t="n"/>
      <c r="K1386" s="252" t="n"/>
      <c r="L1386" s="298" t="n"/>
      <c r="M1386" s="254">
        <f>IF($B1386="","",--TEXT($B1386,"yyyymm"))</f>
        <v/>
      </c>
      <c r="N1386" s="0" t="n"/>
      <c r="O1386" s="0" t="n"/>
      <c r="P1386" s="0" t="n"/>
      <c r="Q1386" s="0" t="n"/>
      <c r="R1386" s="0" t="n"/>
      <c r="S1386" s="0" t="n"/>
      <c r="T1386" s="0" t="n"/>
      <c r="U1386" s="0" t="n"/>
      <c r="V1386" s="0" t="n"/>
      <c r="W1386" s="0" t="n"/>
      <c r="X1386" s="42" t="n"/>
      <c r="Y1386" s="42" t="n"/>
      <c r="Z1386" s="42" t="n"/>
    </row>
    <row r="1387" ht="23" customFormat="1" customHeight="1" s="204">
      <c r="A1387" s="255">
        <f>IF(B1387="","",COUNTA($B$5:B1387))</f>
        <v/>
      </c>
      <c r="B1387" s="294" t="n"/>
      <c r="C1387" s="247" t="n"/>
      <c r="D1387" s="248" t="n"/>
      <c r="E1387" s="295" t="n"/>
      <c r="F1387" s="296" t="n"/>
      <c r="G1387" s="296" t="n"/>
      <c r="H1387" s="297">
        <f>IFERROR(VLOOKUP($C1387,$C$5:$H$18,6,0)+SUMIF($C$19:$C1387,$C1387,$F$19:$F1387)-SUMIF($C$19:$C1387,$C1387,$G$19:$G1387),"")</f>
        <v/>
      </c>
      <c r="I1387" s="296" t="n"/>
      <c r="J1387" s="252" t="n"/>
      <c r="K1387" s="252" t="n"/>
      <c r="L1387" s="298" t="n"/>
      <c r="M1387" s="254">
        <f>IF($B1387="","",--TEXT($B1387,"yyyymm"))</f>
        <v/>
      </c>
      <c r="N1387" s="0" t="n"/>
      <c r="O1387" s="0" t="n"/>
      <c r="P1387" s="0" t="n"/>
      <c r="Q1387" s="0" t="n"/>
      <c r="R1387" s="0" t="n"/>
      <c r="S1387" s="0" t="n"/>
      <c r="T1387" s="0" t="n"/>
      <c r="U1387" s="0" t="n"/>
      <c r="V1387" s="0" t="n"/>
      <c r="W1387" s="0" t="n"/>
      <c r="X1387" s="42" t="n"/>
      <c r="Y1387" s="42" t="n"/>
      <c r="Z1387" s="42" t="n"/>
    </row>
    <row r="1388" ht="23" customFormat="1" customHeight="1" s="204">
      <c r="A1388" s="255">
        <f>IF(B1388="","",COUNTA($B$5:B1388))</f>
        <v/>
      </c>
      <c r="B1388" s="294" t="n"/>
      <c r="C1388" s="247" t="n"/>
      <c r="D1388" s="248" t="n"/>
      <c r="E1388" s="295" t="n"/>
      <c r="F1388" s="296" t="n"/>
      <c r="G1388" s="296" t="n"/>
      <c r="H1388" s="297">
        <f>IFERROR(VLOOKUP($C1388,$C$5:$H$18,6,0)+SUMIF($C$19:$C1388,$C1388,$F$19:$F1388)-SUMIF($C$19:$C1388,$C1388,$G$19:$G1388),"")</f>
        <v/>
      </c>
      <c r="I1388" s="296" t="n"/>
      <c r="J1388" s="252" t="n"/>
      <c r="K1388" s="252" t="n"/>
      <c r="L1388" s="298" t="n"/>
      <c r="M1388" s="254">
        <f>IF($B1388="","",--TEXT($B1388,"yyyymm"))</f>
        <v/>
      </c>
      <c r="N1388" s="0" t="n"/>
      <c r="O1388" s="0" t="n"/>
      <c r="P1388" s="0" t="n"/>
      <c r="Q1388" s="0" t="n"/>
      <c r="R1388" s="0" t="n"/>
      <c r="S1388" s="0" t="n"/>
      <c r="T1388" s="0" t="n"/>
      <c r="U1388" s="0" t="n"/>
      <c r="V1388" s="0" t="n"/>
      <c r="W1388" s="0" t="n"/>
      <c r="X1388" s="42" t="n"/>
      <c r="Y1388" s="42" t="n"/>
      <c r="Z1388" s="42" t="n"/>
    </row>
    <row r="1389" ht="23" customFormat="1" customHeight="1" s="204">
      <c r="A1389" s="255">
        <f>IF(B1389="","",COUNTA($B$5:B1389))</f>
        <v/>
      </c>
      <c r="B1389" s="294" t="n"/>
      <c r="C1389" s="247" t="n"/>
      <c r="D1389" s="248" t="n"/>
      <c r="E1389" s="295" t="n"/>
      <c r="F1389" s="296" t="n"/>
      <c r="G1389" s="296" t="n"/>
      <c r="H1389" s="297">
        <f>IFERROR(VLOOKUP($C1389,$C$5:$H$18,6,0)+SUMIF($C$19:$C1389,$C1389,$F$19:$F1389)-SUMIF($C$19:$C1389,$C1389,$G$19:$G1389),"")</f>
        <v/>
      </c>
      <c r="I1389" s="296" t="n"/>
      <c r="J1389" s="252" t="n"/>
      <c r="K1389" s="252" t="n"/>
      <c r="L1389" s="298" t="n"/>
      <c r="M1389" s="254">
        <f>IF($B1389="","",--TEXT($B1389,"yyyymm"))</f>
        <v/>
      </c>
      <c r="N1389" s="0" t="n"/>
      <c r="O1389" s="0" t="n"/>
      <c r="P1389" s="0" t="n"/>
      <c r="Q1389" s="0" t="n"/>
      <c r="R1389" s="0" t="n"/>
      <c r="S1389" s="0" t="n"/>
      <c r="T1389" s="0" t="n"/>
      <c r="U1389" s="0" t="n"/>
      <c r="V1389" s="0" t="n"/>
      <c r="W1389" s="0" t="n"/>
      <c r="X1389" s="42" t="n"/>
      <c r="Y1389" s="42" t="n"/>
      <c r="Z1389" s="42" t="n"/>
    </row>
    <row r="1390" ht="23" customFormat="1" customHeight="1" s="204">
      <c r="A1390" s="255">
        <f>IF(B1390="","",COUNTA($B$5:B1390))</f>
        <v/>
      </c>
      <c r="B1390" s="294" t="n"/>
      <c r="C1390" s="247" t="n"/>
      <c r="D1390" s="248" t="n"/>
      <c r="E1390" s="295" t="n"/>
      <c r="F1390" s="296" t="n"/>
      <c r="G1390" s="296" t="n"/>
      <c r="H1390" s="297">
        <f>IFERROR(VLOOKUP($C1390,$C$5:$H$18,6,0)+SUMIF($C$19:$C1390,$C1390,$F$19:$F1390)-SUMIF($C$19:$C1390,$C1390,$G$19:$G1390),"")</f>
        <v/>
      </c>
      <c r="I1390" s="296" t="n"/>
      <c r="J1390" s="252" t="n"/>
      <c r="K1390" s="252" t="n"/>
      <c r="L1390" s="298" t="n"/>
      <c r="M1390" s="254">
        <f>IF($B1390="","",--TEXT($B1390,"yyyymm"))</f>
        <v/>
      </c>
      <c r="N1390" s="0" t="n"/>
      <c r="O1390" s="0" t="n"/>
      <c r="P1390" s="0" t="n"/>
      <c r="Q1390" s="0" t="n"/>
      <c r="R1390" s="0" t="n"/>
      <c r="S1390" s="0" t="n"/>
      <c r="T1390" s="0" t="n"/>
      <c r="U1390" s="0" t="n"/>
      <c r="V1390" s="0" t="n"/>
      <c r="W1390" s="0" t="n"/>
      <c r="X1390" s="42" t="n"/>
      <c r="Y1390" s="42" t="n"/>
      <c r="Z1390" s="42" t="n"/>
    </row>
    <row r="1391" ht="23" customFormat="1" customHeight="1" s="204">
      <c r="A1391" s="255">
        <f>IF(B1391="","",COUNTA($B$5:B1391))</f>
        <v/>
      </c>
      <c r="B1391" s="294" t="n"/>
      <c r="C1391" s="247" t="n"/>
      <c r="D1391" s="248" t="n"/>
      <c r="E1391" s="295" t="n"/>
      <c r="F1391" s="296" t="n"/>
      <c r="G1391" s="296" t="n"/>
      <c r="H1391" s="297">
        <f>IFERROR(VLOOKUP($C1391,$C$5:$H$18,6,0)+SUMIF($C$19:$C1391,$C1391,$F$19:$F1391)-SUMIF($C$19:$C1391,$C1391,$G$19:$G1391),"")</f>
        <v/>
      </c>
      <c r="I1391" s="296" t="n"/>
      <c r="J1391" s="252" t="n"/>
      <c r="K1391" s="252" t="n"/>
      <c r="L1391" s="298" t="n"/>
      <c r="M1391" s="254">
        <f>IF($B1391="","",--TEXT($B1391,"yyyymm"))</f>
        <v/>
      </c>
      <c r="N1391" s="0" t="n"/>
      <c r="O1391" s="0" t="n"/>
      <c r="P1391" s="0" t="n"/>
      <c r="Q1391" s="0" t="n"/>
      <c r="R1391" s="0" t="n"/>
      <c r="S1391" s="0" t="n"/>
      <c r="T1391" s="0" t="n"/>
      <c r="U1391" s="0" t="n"/>
      <c r="V1391" s="0" t="n"/>
      <c r="W1391" s="0" t="n"/>
      <c r="X1391" s="42" t="n"/>
      <c r="Y1391" s="42" t="n"/>
      <c r="Z1391" s="42" t="n"/>
    </row>
    <row r="1392" ht="23" customFormat="1" customHeight="1" s="204">
      <c r="A1392" s="255">
        <f>IF(B1392="","",COUNTA($B$5:B1392))</f>
        <v/>
      </c>
      <c r="B1392" s="294" t="n"/>
      <c r="C1392" s="247" t="n"/>
      <c r="D1392" s="248" t="n"/>
      <c r="E1392" s="295" t="n"/>
      <c r="F1392" s="296" t="n"/>
      <c r="G1392" s="296" t="n"/>
      <c r="H1392" s="297">
        <f>IFERROR(VLOOKUP($C1392,$C$5:$H$18,6,0)+SUMIF($C$19:$C1392,$C1392,$F$19:$F1392)-SUMIF($C$19:$C1392,$C1392,$G$19:$G1392),"")</f>
        <v/>
      </c>
      <c r="I1392" s="296" t="n"/>
      <c r="J1392" s="252" t="n"/>
      <c r="K1392" s="252" t="n"/>
      <c r="L1392" s="298" t="n"/>
      <c r="M1392" s="254">
        <f>IF($B1392="","",--TEXT($B1392,"yyyymm"))</f>
        <v/>
      </c>
      <c r="N1392" s="0" t="n"/>
      <c r="O1392" s="0" t="n"/>
      <c r="P1392" s="0" t="n"/>
      <c r="Q1392" s="0" t="n"/>
      <c r="R1392" s="0" t="n"/>
      <c r="S1392" s="0" t="n"/>
      <c r="T1392" s="0" t="n"/>
      <c r="U1392" s="0" t="n"/>
      <c r="V1392" s="0" t="n"/>
      <c r="W1392" s="0" t="n"/>
      <c r="X1392" s="42" t="n"/>
      <c r="Y1392" s="42" t="n"/>
      <c r="Z1392" s="42" t="n"/>
    </row>
    <row r="1393" ht="23" customFormat="1" customHeight="1" s="204">
      <c r="A1393" s="255">
        <f>IF(B1393="","",COUNTA($B$5:B1393))</f>
        <v/>
      </c>
      <c r="B1393" s="294" t="n"/>
      <c r="C1393" s="247" t="n"/>
      <c r="D1393" s="248" t="n"/>
      <c r="E1393" s="295" t="n"/>
      <c r="F1393" s="296" t="n"/>
      <c r="G1393" s="296" t="n"/>
      <c r="H1393" s="297">
        <f>IFERROR(VLOOKUP($C1393,$C$5:$H$18,6,0)+SUMIF($C$19:$C1393,$C1393,$F$19:$F1393)-SUMIF($C$19:$C1393,$C1393,$G$19:$G1393),"")</f>
        <v/>
      </c>
      <c r="I1393" s="296" t="n"/>
      <c r="J1393" s="252" t="n"/>
      <c r="K1393" s="252" t="n"/>
      <c r="L1393" s="298" t="n"/>
      <c r="M1393" s="254">
        <f>IF($B1393="","",--TEXT($B1393,"yyyymm"))</f>
        <v/>
      </c>
      <c r="N1393" s="0" t="n"/>
      <c r="O1393" s="0" t="n"/>
      <c r="P1393" s="0" t="n"/>
      <c r="Q1393" s="0" t="n"/>
      <c r="R1393" s="0" t="n"/>
      <c r="S1393" s="0" t="n"/>
      <c r="T1393" s="0" t="n"/>
      <c r="U1393" s="0" t="n"/>
      <c r="V1393" s="0" t="n"/>
      <c r="W1393" s="0" t="n"/>
      <c r="X1393" s="42" t="n"/>
      <c r="Y1393" s="42" t="n"/>
      <c r="Z1393" s="42" t="n"/>
    </row>
    <row r="1394" ht="23" customFormat="1" customHeight="1" s="204">
      <c r="A1394" s="255">
        <f>IF(B1394="","",COUNTA($B$5:B1394))</f>
        <v/>
      </c>
      <c r="B1394" s="294" t="n"/>
      <c r="C1394" s="247" t="n"/>
      <c r="D1394" s="248" t="n"/>
      <c r="E1394" s="295" t="n"/>
      <c r="F1394" s="296" t="n"/>
      <c r="G1394" s="296" t="n"/>
      <c r="H1394" s="297">
        <f>IFERROR(VLOOKUP($C1394,$C$5:$H$18,6,0)+SUMIF($C$19:$C1394,$C1394,$F$19:$F1394)-SUMIF($C$19:$C1394,$C1394,$G$19:$G1394),"")</f>
        <v/>
      </c>
      <c r="I1394" s="296" t="n"/>
      <c r="J1394" s="252" t="n"/>
      <c r="K1394" s="252" t="n"/>
      <c r="L1394" s="298" t="n"/>
      <c r="M1394" s="254">
        <f>IF($B1394="","",--TEXT($B1394,"yyyymm"))</f>
        <v/>
      </c>
      <c r="N1394" s="0" t="n"/>
      <c r="O1394" s="0" t="n"/>
      <c r="P1394" s="0" t="n"/>
      <c r="Q1394" s="0" t="n"/>
      <c r="R1394" s="0" t="n"/>
      <c r="S1394" s="0" t="n"/>
      <c r="T1394" s="0" t="n"/>
      <c r="U1394" s="0" t="n"/>
      <c r="V1394" s="0" t="n"/>
      <c r="W1394" s="0" t="n"/>
      <c r="X1394" s="42" t="n"/>
      <c r="Y1394" s="42" t="n"/>
      <c r="Z1394" s="42" t="n"/>
    </row>
    <row r="1395" ht="23" customFormat="1" customHeight="1" s="204">
      <c r="A1395" s="255">
        <f>IF(B1395="","",COUNTA($B$5:B1395))</f>
        <v/>
      </c>
      <c r="B1395" s="294" t="n"/>
      <c r="C1395" s="247" t="n"/>
      <c r="D1395" s="248" t="n"/>
      <c r="E1395" s="295" t="n"/>
      <c r="F1395" s="296" t="n"/>
      <c r="G1395" s="296" t="n"/>
      <c r="H1395" s="297">
        <f>IFERROR(VLOOKUP($C1395,$C$5:$H$18,6,0)+SUMIF($C$19:$C1395,$C1395,$F$19:$F1395)-SUMIF($C$19:$C1395,$C1395,$G$19:$G1395),"")</f>
        <v/>
      </c>
      <c r="I1395" s="296" t="n"/>
      <c r="J1395" s="252" t="n"/>
      <c r="K1395" s="252" t="n"/>
      <c r="L1395" s="298" t="n"/>
      <c r="M1395" s="254">
        <f>IF($B1395="","",--TEXT($B1395,"yyyymm"))</f>
        <v/>
      </c>
      <c r="N1395" s="0" t="n"/>
      <c r="O1395" s="0" t="n"/>
      <c r="P1395" s="0" t="n"/>
      <c r="Q1395" s="0" t="n"/>
      <c r="R1395" s="0" t="n"/>
      <c r="S1395" s="0" t="n"/>
      <c r="T1395" s="0" t="n"/>
      <c r="U1395" s="0" t="n"/>
      <c r="V1395" s="0" t="n"/>
      <c r="W1395" s="0" t="n"/>
      <c r="X1395" s="42" t="n"/>
      <c r="Y1395" s="42" t="n"/>
      <c r="Z1395" s="42" t="n"/>
    </row>
    <row r="1396" ht="23" customFormat="1" customHeight="1" s="204">
      <c r="A1396" s="255">
        <f>IF(B1396="","",COUNTA($B$5:B1396))</f>
        <v/>
      </c>
      <c r="B1396" s="294" t="n"/>
      <c r="C1396" s="247" t="n"/>
      <c r="D1396" s="248" t="n"/>
      <c r="E1396" s="295" t="n"/>
      <c r="F1396" s="296" t="n"/>
      <c r="G1396" s="296" t="n"/>
      <c r="H1396" s="297">
        <f>IFERROR(VLOOKUP($C1396,$C$5:$H$18,6,0)+SUMIF($C$19:$C1396,$C1396,$F$19:$F1396)-SUMIF($C$19:$C1396,$C1396,$G$19:$G1396),"")</f>
        <v/>
      </c>
      <c r="I1396" s="296" t="n"/>
      <c r="J1396" s="252" t="n"/>
      <c r="K1396" s="252" t="n"/>
      <c r="L1396" s="298" t="n"/>
      <c r="M1396" s="254">
        <f>IF($B1396="","",--TEXT($B1396,"yyyymm"))</f>
        <v/>
      </c>
      <c r="N1396" s="0" t="n"/>
      <c r="O1396" s="0" t="n"/>
      <c r="P1396" s="0" t="n"/>
      <c r="Q1396" s="0" t="n"/>
      <c r="R1396" s="0" t="n"/>
      <c r="S1396" s="0" t="n"/>
      <c r="T1396" s="0" t="n"/>
      <c r="U1396" s="0" t="n"/>
      <c r="V1396" s="0" t="n"/>
      <c r="W1396" s="0" t="n"/>
      <c r="X1396" s="42" t="n"/>
      <c r="Y1396" s="42" t="n"/>
      <c r="Z1396" s="42" t="n"/>
    </row>
    <row r="1397" ht="23" customFormat="1" customHeight="1" s="204">
      <c r="A1397" s="255">
        <f>IF(B1397="","",COUNTA($B$5:B1397))</f>
        <v/>
      </c>
      <c r="B1397" s="294" t="n"/>
      <c r="C1397" s="247" t="n"/>
      <c r="D1397" s="248" t="n"/>
      <c r="E1397" s="295" t="n"/>
      <c r="F1397" s="296" t="n"/>
      <c r="G1397" s="296" t="n"/>
      <c r="H1397" s="297">
        <f>IFERROR(VLOOKUP($C1397,$C$5:$H$18,6,0)+SUMIF($C$19:$C1397,$C1397,$F$19:$F1397)-SUMIF($C$19:$C1397,$C1397,$G$19:$G1397),"")</f>
        <v/>
      </c>
      <c r="I1397" s="296" t="n"/>
      <c r="J1397" s="252" t="n"/>
      <c r="K1397" s="252" t="n"/>
      <c r="L1397" s="298" t="n"/>
      <c r="M1397" s="254">
        <f>IF($B1397="","",--TEXT($B1397,"yyyymm"))</f>
        <v/>
      </c>
      <c r="N1397" s="0" t="n"/>
      <c r="O1397" s="0" t="n"/>
      <c r="P1397" s="0" t="n"/>
      <c r="Q1397" s="0" t="n"/>
      <c r="R1397" s="0" t="n"/>
      <c r="S1397" s="0" t="n"/>
      <c r="T1397" s="0" t="n"/>
      <c r="U1397" s="0" t="n"/>
      <c r="V1397" s="0" t="n"/>
      <c r="W1397" s="0" t="n"/>
      <c r="X1397" s="42" t="n"/>
      <c r="Y1397" s="42" t="n"/>
      <c r="Z1397" s="42" t="n"/>
    </row>
    <row r="1398" ht="23" customFormat="1" customHeight="1" s="204">
      <c r="A1398" s="255">
        <f>IF(B1398="","",COUNTA($B$5:B1398))</f>
        <v/>
      </c>
      <c r="B1398" s="294" t="n"/>
      <c r="C1398" s="247" t="n"/>
      <c r="D1398" s="248" t="n"/>
      <c r="E1398" s="295" t="n"/>
      <c r="F1398" s="296" t="n"/>
      <c r="G1398" s="296" t="n"/>
      <c r="H1398" s="297">
        <f>IFERROR(VLOOKUP($C1398,$C$5:$H$18,6,0)+SUMIF($C$19:$C1398,$C1398,$F$19:$F1398)-SUMIF($C$19:$C1398,$C1398,$G$19:$G1398),"")</f>
        <v/>
      </c>
      <c r="I1398" s="296" t="n"/>
      <c r="J1398" s="252" t="n"/>
      <c r="K1398" s="252" t="n"/>
      <c r="L1398" s="298" t="n"/>
      <c r="M1398" s="254">
        <f>IF($B1398="","",--TEXT($B1398,"yyyymm"))</f>
        <v/>
      </c>
      <c r="N1398" s="0" t="n"/>
      <c r="O1398" s="0" t="n"/>
      <c r="P1398" s="0" t="n"/>
      <c r="Q1398" s="0" t="n"/>
      <c r="R1398" s="0" t="n"/>
      <c r="S1398" s="0" t="n"/>
      <c r="T1398" s="0" t="n"/>
      <c r="U1398" s="0" t="n"/>
      <c r="V1398" s="0" t="n"/>
      <c r="W1398" s="0" t="n"/>
      <c r="X1398" s="42" t="n"/>
      <c r="Y1398" s="42" t="n"/>
      <c r="Z1398" s="42" t="n"/>
    </row>
    <row r="1399" ht="23" customFormat="1" customHeight="1" s="204">
      <c r="A1399" s="255">
        <f>IF(B1399="","",COUNTA($B$5:B1399))</f>
        <v/>
      </c>
      <c r="B1399" s="294" t="n"/>
      <c r="C1399" s="247" t="n"/>
      <c r="D1399" s="248" t="n"/>
      <c r="E1399" s="295" t="n"/>
      <c r="F1399" s="296" t="n"/>
      <c r="G1399" s="296" t="n"/>
      <c r="H1399" s="297">
        <f>IFERROR(VLOOKUP($C1399,$C$5:$H$18,6,0)+SUMIF($C$19:$C1399,$C1399,$F$19:$F1399)-SUMIF($C$19:$C1399,$C1399,$G$19:$G1399),"")</f>
        <v/>
      </c>
      <c r="I1399" s="296" t="n"/>
      <c r="J1399" s="252" t="n"/>
      <c r="K1399" s="252" t="n"/>
      <c r="L1399" s="298" t="n"/>
      <c r="M1399" s="254">
        <f>IF($B1399="","",--TEXT($B1399,"yyyymm"))</f>
        <v/>
      </c>
      <c r="N1399" s="0" t="n"/>
      <c r="O1399" s="0" t="n"/>
      <c r="P1399" s="0" t="n"/>
      <c r="Q1399" s="0" t="n"/>
      <c r="R1399" s="0" t="n"/>
      <c r="S1399" s="0" t="n"/>
      <c r="T1399" s="0" t="n"/>
      <c r="U1399" s="0" t="n"/>
      <c r="V1399" s="0" t="n"/>
      <c r="W1399" s="0" t="n"/>
      <c r="X1399" s="42" t="n"/>
      <c r="Y1399" s="42" t="n"/>
      <c r="Z1399" s="42" t="n"/>
    </row>
    <row r="1400" ht="23" customFormat="1" customHeight="1" s="204">
      <c r="A1400" s="255">
        <f>IF(B1400="","",COUNTA($B$5:B1400))</f>
        <v/>
      </c>
      <c r="B1400" s="294" t="n"/>
      <c r="C1400" s="247" t="n"/>
      <c r="D1400" s="248" t="n"/>
      <c r="E1400" s="295" t="n"/>
      <c r="F1400" s="296" t="n"/>
      <c r="G1400" s="296" t="n"/>
      <c r="H1400" s="297">
        <f>IFERROR(VLOOKUP($C1400,$C$5:$H$18,6,0)+SUMIF($C$19:$C1400,$C1400,$F$19:$F1400)-SUMIF($C$19:$C1400,$C1400,$G$19:$G1400),"")</f>
        <v/>
      </c>
      <c r="I1400" s="296" t="n"/>
      <c r="J1400" s="252" t="n"/>
      <c r="K1400" s="252" t="n"/>
      <c r="L1400" s="298" t="n"/>
      <c r="M1400" s="254">
        <f>IF($B1400="","",--TEXT($B1400,"yyyymm"))</f>
        <v/>
      </c>
      <c r="N1400" s="0" t="n"/>
      <c r="O1400" s="0" t="n"/>
      <c r="P1400" s="0" t="n"/>
      <c r="Q1400" s="0" t="n"/>
      <c r="R1400" s="0" t="n"/>
      <c r="S1400" s="0" t="n"/>
      <c r="T1400" s="0" t="n"/>
      <c r="U1400" s="0" t="n"/>
      <c r="V1400" s="0" t="n"/>
      <c r="W1400" s="0" t="n"/>
      <c r="X1400" s="42" t="n"/>
      <c r="Y1400" s="42" t="n"/>
      <c r="Z1400" s="42" t="n"/>
    </row>
    <row r="1401" ht="23" customFormat="1" customHeight="1" s="204">
      <c r="A1401" s="255">
        <f>IF(B1401="","",COUNTA($B$5:B1401))</f>
        <v/>
      </c>
      <c r="B1401" s="294" t="n"/>
      <c r="C1401" s="247" t="n"/>
      <c r="D1401" s="248" t="n"/>
      <c r="E1401" s="295" t="n"/>
      <c r="F1401" s="296" t="n"/>
      <c r="G1401" s="296" t="n"/>
      <c r="H1401" s="297">
        <f>IFERROR(VLOOKUP($C1401,$C$5:$H$18,6,0)+SUMIF($C$19:$C1401,$C1401,$F$19:$F1401)-SUMIF($C$19:$C1401,$C1401,$G$19:$G1401),"")</f>
        <v/>
      </c>
      <c r="I1401" s="296" t="n"/>
      <c r="J1401" s="252" t="n"/>
      <c r="K1401" s="252" t="n"/>
      <c r="L1401" s="298" t="n"/>
      <c r="M1401" s="254">
        <f>IF($B1401="","",--TEXT($B1401,"yyyymm"))</f>
        <v/>
      </c>
      <c r="N1401" s="0" t="n"/>
      <c r="O1401" s="0" t="n"/>
      <c r="P1401" s="0" t="n"/>
      <c r="Q1401" s="0" t="n"/>
      <c r="R1401" s="0" t="n"/>
      <c r="S1401" s="0" t="n"/>
      <c r="T1401" s="0" t="n"/>
      <c r="U1401" s="0" t="n"/>
      <c r="V1401" s="0" t="n"/>
      <c r="W1401" s="0" t="n"/>
      <c r="X1401" s="42" t="n"/>
      <c r="Y1401" s="42" t="n"/>
      <c r="Z1401" s="42" t="n"/>
    </row>
    <row r="1402" ht="23" customFormat="1" customHeight="1" s="204">
      <c r="A1402" s="255">
        <f>IF(B1402="","",COUNTA($B$5:B1402))</f>
        <v/>
      </c>
      <c r="B1402" s="294" t="n"/>
      <c r="C1402" s="247" t="n"/>
      <c r="D1402" s="248" t="n"/>
      <c r="E1402" s="295" t="n"/>
      <c r="F1402" s="296" t="n"/>
      <c r="G1402" s="296" t="n"/>
      <c r="H1402" s="297">
        <f>IFERROR(VLOOKUP($C1402,$C$5:$H$18,6,0)+SUMIF($C$19:$C1402,$C1402,$F$19:$F1402)-SUMIF($C$19:$C1402,$C1402,$G$19:$G1402),"")</f>
        <v/>
      </c>
      <c r="I1402" s="296" t="n"/>
      <c r="J1402" s="252" t="n"/>
      <c r="K1402" s="252" t="n"/>
      <c r="L1402" s="298" t="n"/>
      <c r="M1402" s="254">
        <f>IF($B1402="","",--TEXT($B1402,"yyyymm"))</f>
        <v/>
      </c>
      <c r="N1402" s="0" t="n"/>
      <c r="O1402" s="0" t="n"/>
      <c r="P1402" s="0" t="n"/>
      <c r="Q1402" s="0" t="n"/>
      <c r="R1402" s="0" t="n"/>
      <c r="S1402" s="0" t="n"/>
      <c r="T1402" s="0" t="n"/>
      <c r="U1402" s="0" t="n"/>
      <c r="V1402" s="0" t="n"/>
      <c r="W1402" s="0" t="n"/>
      <c r="X1402" s="42" t="n"/>
      <c r="Y1402" s="42" t="n"/>
      <c r="Z1402" s="42" t="n"/>
    </row>
    <row r="1403" ht="23" customFormat="1" customHeight="1" s="204">
      <c r="A1403" s="255">
        <f>IF(B1403="","",COUNTA($B$5:B1403))</f>
        <v/>
      </c>
      <c r="B1403" s="294" t="n"/>
      <c r="C1403" s="247" t="n"/>
      <c r="D1403" s="248" t="n"/>
      <c r="E1403" s="295" t="n"/>
      <c r="F1403" s="296" t="n"/>
      <c r="G1403" s="296" t="n"/>
      <c r="H1403" s="297">
        <f>IFERROR(VLOOKUP($C1403,$C$5:$H$18,6,0)+SUMIF($C$19:$C1403,$C1403,$F$19:$F1403)-SUMIF($C$19:$C1403,$C1403,$G$19:$G1403),"")</f>
        <v/>
      </c>
      <c r="I1403" s="296" t="n"/>
      <c r="J1403" s="252" t="n"/>
      <c r="K1403" s="252" t="n"/>
      <c r="L1403" s="298" t="n"/>
      <c r="M1403" s="254">
        <f>IF($B1403="","",--TEXT($B1403,"yyyymm"))</f>
        <v/>
      </c>
      <c r="N1403" s="0" t="n"/>
      <c r="O1403" s="0" t="n"/>
      <c r="P1403" s="0" t="n"/>
      <c r="Q1403" s="0" t="n"/>
      <c r="R1403" s="0" t="n"/>
      <c r="S1403" s="0" t="n"/>
      <c r="T1403" s="0" t="n"/>
      <c r="U1403" s="0" t="n"/>
      <c r="V1403" s="0" t="n"/>
      <c r="W1403" s="0" t="n"/>
      <c r="X1403" s="42" t="n"/>
      <c r="Y1403" s="42" t="n"/>
      <c r="Z1403" s="42" t="n"/>
    </row>
    <row r="1404" ht="23" customFormat="1" customHeight="1" s="204">
      <c r="A1404" s="255">
        <f>IF(B1404="","",COUNTA($B$5:B1404))</f>
        <v/>
      </c>
      <c r="B1404" s="294" t="n"/>
      <c r="C1404" s="247" t="n"/>
      <c r="D1404" s="248" t="n"/>
      <c r="E1404" s="295" t="n"/>
      <c r="F1404" s="296" t="n"/>
      <c r="G1404" s="296" t="n"/>
      <c r="H1404" s="297">
        <f>IFERROR(VLOOKUP($C1404,$C$5:$H$18,6,0)+SUMIF($C$19:$C1404,$C1404,$F$19:$F1404)-SUMIF($C$19:$C1404,$C1404,$G$19:$G1404),"")</f>
        <v/>
      </c>
      <c r="I1404" s="296" t="n"/>
      <c r="J1404" s="252" t="n"/>
      <c r="K1404" s="252" t="n"/>
      <c r="L1404" s="298" t="n"/>
      <c r="M1404" s="254">
        <f>IF($B1404="","",--TEXT($B1404,"yyyymm"))</f>
        <v/>
      </c>
      <c r="N1404" s="0" t="n"/>
      <c r="O1404" s="0" t="n"/>
      <c r="P1404" s="0" t="n"/>
      <c r="Q1404" s="0" t="n"/>
      <c r="R1404" s="0" t="n"/>
      <c r="S1404" s="0" t="n"/>
      <c r="T1404" s="0" t="n"/>
      <c r="U1404" s="0" t="n"/>
      <c r="V1404" s="0" t="n"/>
      <c r="W1404" s="0" t="n"/>
      <c r="X1404" s="42" t="n"/>
      <c r="Y1404" s="42" t="n"/>
      <c r="Z1404" s="42" t="n"/>
    </row>
    <row r="1405" ht="23" customFormat="1" customHeight="1" s="204">
      <c r="A1405" s="255">
        <f>IF(B1405="","",COUNTA($B$5:B1405))</f>
        <v/>
      </c>
      <c r="B1405" s="294" t="n"/>
      <c r="C1405" s="247" t="n"/>
      <c r="D1405" s="248" t="n"/>
      <c r="E1405" s="295" t="n"/>
      <c r="F1405" s="296" t="n"/>
      <c r="G1405" s="296" t="n"/>
      <c r="H1405" s="297">
        <f>IFERROR(VLOOKUP($C1405,$C$5:$H$18,6,0)+SUMIF($C$19:$C1405,$C1405,$F$19:$F1405)-SUMIF($C$19:$C1405,$C1405,$G$19:$G1405),"")</f>
        <v/>
      </c>
      <c r="I1405" s="296" t="n"/>
      <c r="J1405" s="252" t="n"/>
      <c r="K1405" s="252" t="n"/>
      <c r="L1405" s="298" t="n"/>
      <c r="M1405" s="254">
        <f>IF($B1405="","",--TEXT($B1405,"yyyymm"))</f>
        <v/>
      </c>
      <c r="N1405" s="0" t="n"/>
      <c r="O1405" s="0" t="n"/>
      <c r="P1405" s="0" t="n"/>
      <c r="Q1405" s="0" t="n"/>
      <c r="R1405" s="0" t="n"/>
      <c r="S1405" s="0" t="n"/>
      <c r="T1405" s="0" t="n"/>
      <c r="U1405" s="0" t="n"/>
      <c r="V1405" s="0" t="n"/>
      <c r="W1405" s="0" t="n"/>
      <c r="X1405" s="42" t="n"/>
      <c r="Y1405" s="42" t="n"/>
      <c r="Z1405" s="42" t="n"/>
    </row>
    <row r="1406" ht="23" customFormat="1" customHeight="1" s="204">
      <c r="A1406" s="255">
        <f>IF(B1406="","",COUNTA($B$5:B1406))</f>
        <v/>
      </c>
      <c r="B1406" s="294" t="n"/>
      <c r="C1406" s="247" t="n"/>
      <c r="D1406" s="248" t="n"/>
      <c r="E1406" s="295" t="n"/>
      <c r="F1406" s="296" t="n"/>
      <c r="G1406" s="296" t="n"/>
      <c r="H1406" s="297">
        <f>IFERROR(VLOOKUP($C1406,$C$5:$H$18,6,0)+SUMIF($C$19:$C1406,$C1406,$F$19:$F1406)-SUMIF($C$19:$C1406,$C1406,$G$19:$G1406),"")</f>
        <v/>
      </c>
      <c r="I1406" s="296" t="n"/>
      <c r="J1406" s="252" t="n"/>
      <c r="K1406" s="252" t="n"/>
      <c r="L1406" s="298" t="n"/>
      <c r="M1406" s="254">
        <f>IF($B1406="","",--TEXT($B1406,"yyyymm"))</f>
        <v/>
      </c>
      <c r="N1406" s="0" t="n"/>
      <c r="O1406" s="0" t="n"/>
      <c r="P1406" s="0" t="n"/>
      <c r="Q1406" s="0" t="n"/>
      <c r="R1406" s="0" t="n"/>
      <c r="S1406" s="0" t="n"/>
      <c r="T1406" s="0" t="n"/>
      <c r="U1406" s="0" t="n"/>
      <c r="V1406" s="0" t="n"/>
      <c r="W1406" s="0" t="n"/>
      <c r="X1406" s="42" t="n"/>
      <c r="Y1406" s="42" t="n"/>
      <c r="Z1406" s="42" t="n"/>
    </row>
    <row r="1407" ht="23" customFormat="1" customHeight="1" s="204">
      <c r="A1407" s="255">
        <f>IF(B1407="","",COUNTA($B$5:B1407))</f>
        <v/>
      </c>
      <c r="B1407" s="294" t="n"/>
      <c r="C1407" s="247" t="n"/>
      <c r="D1407" s="248" t="n"/>
      <c r="E1407" s="295" t="n"/>
      <c r="F1407" s="296" t="n"/>
      <c r="G1407" s="296" t="n"/>
      <c r="H1407" s="297">
        <f>IFERROR(VLOOKUP($C1407,$C$5:$H$18,6,0)+SUMIF($C$19:$C1407,$C1407,$F$19:$F1407)-SUMIF($C$19:$C1407,$C1407,$G$19:$G1407),"")</f>
        <v/>
      </c>
      <c r="I1407" s="296" t="n"/>
      <c r="J1407" s="252" t="n"/>
      <c r="K1407" s="252" t="n"/>
      <c r="L1407" s="298" t="n"/>
      <c r="M1407" s="254">
        <f>IF($B1407="","",--TEXT($B1407,"yyyymm"))</f>
        <v/>
      </c>
      <c r="N1407" s="0" t="n"/>
      <c r="O1407" s="0" t="n"/>
      <c r="P1407" s="0" t="n"/>
      <c r="Q1407" s="0" t="n"/>
      <c r="R1407" s="0" t="n"/>
      <c r="S1407" s="0" t="n"/>
      <c r="T1407" s="0" t="n"/>
      <c r="U1407" s="0" t="n"/>
      <c r="V1407" s="0" t="n"/>
      <c r="W1407" s="0" t="n"/>
      <c r="X1407" s="42" t="n"/>
      <c r="Y1407" s="42" t="n"/>
      <c r="Z1407" s="42" t="n"/>
    </row>
    <row r="1408" ht="23" customFormat="1" customHeight="1" s="204">
      <c r="A1408" s="255">
        <f>IF(B1408="","",COUNTA($B$5:B1408))</f>
        <v/>
      </c>
      <c r="B1408" s="294" t="n"/>
      <c r="C1408" s="247" t="n"/>
      <c r="D1408" s="248" t="n"/>
      <c r="E1408" s="295" t="n"/>
      <c r="F1408" s="296" t="n"/>
      <c r="G1408" s="296" t="n"/>
      <c r="H1408" s="297">
        <f>IFERROR(VLOOKUP($C1408,$C$5:$H$18,6,0)+SUMIF($C$19:$C1408,$C1408,$F$19:$F1408)-SUMIF($C$19:$C1408,$C1408,$G$19:$G1408),"")</f>
        <v/>
      </c>
      <c r="I1408" s="296" t="n"/>
      <c r="J1408" s="252" t="n"/>
      <c r="K1408" s="252" t="n"/>
      <c r="L1408" s="298" t="n"/>
      <c r="M1408" s="254">
        <f>IF($B1408="","",--TEXT($B1408,"yyyymm"))</f>
        <v/>
      </c>
      <c r="N1408" s="0" t="n"/>
      <c r="O1408" s="0" t="n"/>
      <c r="P1408" s="0" t="n"/>
      <c r="Q1408" s="0" t="n"/>
      <c r="R1408" s="0" t="n"/>
      <c r="S1408" s="0" t="n"/>
      <c r="T1408" s="0" t="n"/>
      <c r="U1408" s="0" t="n"/>
      <c r="V1408" s="0" t="n"/>
      <c r="W1408" s="0" t="n"/>
      <c r="X1408" s="42" t="n"/>
      <c r="Y1408" s="42" t="n"/>
      <c r="Z1408" s="42" t="n"/>
    </row>
    <row r="1409" ht="23" customFormat="1" customHeight="1" s="204">
      <c r="A1409" s="255">
        <f>IF(B1409="","",COUNTA($B$5:B1409))</f>
        <v/>
      </c>
      <c r="B1409" s="294" t="n"/>
      <c r="C1409" s="247" t="n"/>
      <c r="D1409" s="248" t="n"/>
      <c r="E1409" s="295" t="n"/>
      <c r="F1409" s="296" t="n"/>
      <c r="G1409" s="296" t="n"/>
      <c r="H1409" s="297">
        <f>IFERROR(VLOOKUP($C1409,$C$5:$H$18,6,0)+SUMIF($C$19:$C1409,$C1409,$F$19:$F1409)-SUMIF($C$19:$C1409,$C1409,$G$19:$G1409),"")</f>
        <v/>
      </c>
      <c r="I1409" s="296" t="n"/>
      <c r="J1409" s="252" t="n"/>
      <c r="K1409" s="252" t="n"/>
      <c r="L1409" s="298" t="n"/>
      <c r="M1409" s="254">
        <f>IF($B1409="","",--TEXT($B1409,"yyyymm"))</f>
        <v/>
      </c>
      <c r="N1409" s="0" t="n"/>
      <c r="O1409" s="0" t="n"/>
      <c r="P1409" s="0" t="n"/>
      <c r="Q1409" s="0" t="n"/>
      <c r="R1409" s="0" t="n"/>
      <c r="S1409" s="0" t="n"/>
      <c r="T1409" s="0" t="n"/>
      <c r="U1409" s="0" t="n"/>
      <c r="V1409" s="0" t="n"/>
      <c r="W1409" s="0" t="n"/>
      <c r="X1409" s="42" t="n"/>
      <c r="Y1409" s="42" t="n"/>
      <c r="Z1409" s="42" t="n"/>
    </row>
    <row r="1410" ht="23" customFormat="1" customHeight="1" s="204">
      <c r="A1410" s="255">
        <f>IF(B1410="","",COUNTA($B$5:B1410))</f>
        <v/>
      </c>
      <c r="B1410" s="294" t="n"/>
      <c r="C1410" s="247" t="n"/>
      <c r="D1410" s="248" t="n"/>
      <c r="E1410" s="295" t="n"/>
      <c r="F1410" s="296" t="n"/>
      <c r="G1410" s="296" t="n"/>
      <c r="H1410" s="297">
        <f>IFERROR(VLOOKUP($C1410,$C$5:$H$18,6,0)+SUMIF($C$19:$C1410,$C1410,$F$19:$F1410)-SUMIF($C$19:$C1410,$C1410,$G$19:$G1410),"")</f>
        <v/>
      </c>
      <c r="I1410" s="296" t="n"/>
      <c r="J1410" s="252" t="n"/>
      <c r="K1410" s="252" t="n"/>
      <c r="L1410" s="298" t="n"/>
      <c r="M1410" s="254">
        <f>IF($B1410="","",--TEXT($B1410,"yyyymm"))</f>
        <v/>
      </c>
      <c r="N1410" s="0" t="n"/>
      <c r="O1410" s="0" t="n"/>
      <c r="P1410" s="0" t="n"/>
      <c r="Q1410" s="0" t="n"/>
      <c r="R1410" s="0" t="n"/>
      <c r="S1410" s="0" t="n"/>
      <c r="T1410" s="0" t="n"/>
      <c r="U1410" s="0" t="n"/>
      <c r="V1410" s="0" t="n"/>
      <c r="W1410" s="0" t="n"/>
      <c r="X1410" s="42" t="n"/>
      <c r="Y1410" s="42" t="n"/>
      <c r="Z1410" s="42" t="n"/>
    </row>
    <row r="1411" ht="23" customFormat="1" customHeight="1" s="204">
      <c r="A1411" s="255">
        <f>IF(B1411="","",COUNTA($B$5:B1411))</f>
        <v/>
      </c>
      <c r="B1411" s="294" t="n"/>
      <c r="C1411" s="247" t="n"/>
      <c r="D1411" s="248" t="n"/>
      <c r="E1411" s="295" t="n"/>
      <c r="F1411" s="296" t="n"/>
      <c r="G1411" s="296" t="n"/>
      <c r="H1411" s="297">
        <f>IFERROR(VLOOKUP($C1411,$C$5:$H$18,6,0)+SUMIF($C$19:$C1411,$C1411,$F$19:$F1411)-SUMIF($C$19:$C1411,$C1411,$G$19:$G1411),"")</f>
        <v/>
      </c>
      <c r="I1411" s="296" t="n"/>
      <c r="J1411" s="252" t="n"/>
      <c r="K1411" s="252" t="n"/>
      <c r="L1411" s="298" t="n"/>
      <c r="M1411" s="254">
        <f>IF($B1411="","",--TEXT($B1411,"yyyymm"))</f>
        <v/>
      </c>
      <c r="N1411" s="0" t="n"/>
      <c r="O1411" s="0" t="n"/>
      <c r="P1411" s="0" t="n"/>
      <c r="Q1411" s="0" t="n"/>
      <c r="R1411" s="0" t="n"/>
      <c r="S1411" s="0" t="n"/>
      <c r="T1411" s="0" t="n"/>
      <c r="U1411" s="0" t="n"/>
      <c r="V1411" s="0" t="n"/>
      <c r="W1411" s="0" t="n"/>
      <c r="X1411" s="42" t="n"/>
      <c r="Y1411" s="42" t="n"/>
      <c r="Z1411" s="42" t="n"/>
    </row>
    <row r="1412" ht="23" customFormat="1" customHeight="1" s="204">
      <c r="A1412" s="255">
        <f>IF(B1412="","",COUNTA($B$5:B1412))</f>
        <v/>
      </c>
      <c r="B1412" s="294" t="n"/>
      <c r="C1412" s="247" t="n"/>
      <c r="D1412" s="248" t="n"/>
      <c r="E1412" s="295" t="n"/>
      <c r="F1412" s="296" t="n"/>
      <c r="G1412" s="296" t="n"/>
      <c r="H1412" s="297">
        <f>IFERROR(VLOOKUP($C1412,$C$5:$H$18,6,0)+SUMIF($C$19:$C1412,$C1412,$F$19:$F1412)-SUMIF($C$19:$C1412,$C1412,$G$19:$G1412),"")</f>
        <v/>
      </c>
      <c r="I1412" s="296" t="n"/>
      <c r="J1412" s="252" t="n"/>
      <c r="K1412" s="252" t="n"/>
      <c r="L1412" s="298" t="n"/>
      <c r="M1412" s="254">
        <f>IF($B1412="","",--TEXT($B1412,"yyyymm"))</f>
        <v/>
      </c>
      <c r="N1412" s="0" t="n"/>
      <c r="O1412" s="0" t="n"/>
      <c r="P1412" s="0" t="n"/>
      <c r="Q1412" s="0" t="n"/>
      <c r="R1412" s="0" t="n"/>
      <c r="S1412" s="0" t="n"/>
      <c r="T1412" s="0" t="n"/>
      <c r="U1412" s="0" t="n"/>
      <c r="V1412" s="0" t="n"/>
      <c r="W1412" s="0" t="n"/>
      <c r="X1412" s="42" t="n"/>
      <c r="Y1412" s="42" t="n"/>
      <c r="Z1412" s="42" t="n"/>
    </row>
    <row r="1413" ht="23" customFormat="1" customHeight="1" s="204">
      <c r="A1413" s="255">
        <f>IF(B1413="","",COUNTA($B$5:B1413))</f>
        <v/>
      </c>
      <c r="B1413" s="294" t="n"/>
      <c r="C1413" s="247" t="n"/>
      <c r="D1413" s="248" t="n"/>
      <c r="E1413" s="295" t="n"/>
      <c r="F1413" s="296" t="n"/>
      <c r="G1413" s="296" t="n"/>
      <c r="H1413" s="297">
        <f>IFERROR(VLOOKUP($C1413,$C$5:$H$18,6,0)+SUMIF($C$19:$C1413,$C1413,$F$19:$F1413)-SUMIF($C$19:$C1413,$C1413,$G$19:$G1413),"")</f>
        <v/>
      </c>
      <c r="I1413" s="296" t="n"/>
      <c r="J1413" s="252" t="n"/>
      <c r="K1413" s="252" t="n"/>
      <c r="L1413" s="298" t="n"/>
      <c r="M1413" s="254">
        <f>IF($B1413="","",--TEXT($B1413,"yyyymm"))</f>
        <v/>
      </c>
      <c r="N1413" s="0" t="n"/>
      <c r="O1413" s="0" t="n"/>
      <c r="P1413" s="0" t="n"/>
      <c r="Q1413" s="0" t="n"/>
      <c r="R1413" s="0" t="n"/>
      <c r="S1413" s="0" t="n"/>
      <c r="T1413" s="0" t="n"/>
      <c r="U1413" s="0" t="n"/>
      <c r="V1413" s="0" t="n"/>
      <c r="W1413" s="0" t="n"/>
      <c r="X1413" s="42" t="n"/>
      <c r="Y1413" s="42" t="n"/>
      <c r="Z1413" s="42" t="n"/>
    </row>
    <row r="1414" ht="23" customFormat="1" customHeight="1" s="204">
      <c r="A1414" s="255">
        <f>IF(B1414="","",COUNTA($B$5:B1414))</f>
        <v/>
      </c>
      <c r="B1414" s="294" t="n"/>
      <c r="C1414" s="247" t="n"/>
      <c r="D1414" s="248" t="n"/>
      <c r="E1414" s="295" t="n"/>
      <c r="F1414" s="296" t="n"/>
      <c r="G1414" s="296" t="n"/>
      <c r="H1414" s="297">
        <f>IFERROR(VLOOKUP($C1414,$C$5:$H$18,6,0)+SUMIF($C$19:$C1414,$C1414,$F$19:$F1414)-SUMIF($C$19:$C1414,$C1414,$G$19:$G1414),"")</f>
        <v/>
      </c>
      <c r="I1414" s="296" t="n"/>
      <c r="J1414" s="252" t="n"/>
      <c r="K1414" s="252" t="n"/>
      <c r="L1414" s="298" t="n"/>
      <c r="M1414" s="254">
        <f>IF($B1414="","",--TEXT($B1414,"yyyymm"))</f>
        <v/>
      </c>
      <c r="N1414" s="0" t="n"/>
      <c r="O1414" s="0" t="n"/>
      <c r="P1414" s="0" t="n"/>
      <c r="Q1414" s="0" t="n"/>
      <c r="R1414" s="0" t="n"/>
      <c r="S1414" s="0" t="n"/>
      <c r="T1414" s="0" t="n"/>
      <c r="U1414" s="0" t="n"/>
      <c r="V1414" s="0" t="n"/>
      <c r="W1414" s="0" t="n"/>
      <c r="X1414" s="42" t="n"/>
      <c r="Y1414" s="42" t="n"/>
      <c r="Z1414" s="42" t="n"/>
    </row>
    <row r="1415" ht="23" customFormat="1" customHeight="1" s="204">
      <c r="A1415" s="255">
        <f>IF(B1415="","",COUNTA($B$5:B1415))</f>
        <v/>
      </c>
      <c r="B1415" s="294" t="n"/>
      <c r="C1415" s="247" t="n"/>
      <c r="D1415" s="248" t="n"/>
      <c r="E1415" s="295" t="n"/>
      <c r="F1415" s="296" t="n"/>
      <c r="G1415" s="296" t="n"/>
      <c r="H1415" s="297">
        <f>IFERROR(VLOOKUP($C1415,$C$5:$H$18,6,0)+SUMIF($C$19:$C1415,$C1415,$F$19:$F1415)-SUMIF($C$19:$C1415,$C1415,$G$19:$G1415),"")</f>
        <v/>
      </c>
      <c r="I1415" s="296" t="n"/>
      <c r="J1415" s="252" t="n"/>
      <c r="K1415" s="252" t="n"/>
      <c r="L1415" s="298" t="n"/>
      <c r="M1415" s="254">
        <f>IF($B1415="","",--TEXT($B1415,"yyyymm"))</f>
        <v/>
      </c>
      <c r="N1415" s="0" t="n"/>
      <c r="O1415" s="0" t="n"/>
      <c r="P1415" s="0" t="n"/>
      <c r="Q1415" s="0" t="n"/>
      <c r="R1415" s="0" t="n"/>
      <c r="S1415" s="0" t="n"/>
      <c r="T1415" s="0" t="n"/>
      <c r="U1415" s="0" t="n"/>
      <c r="V1415" s="0" t="n"/>
      <c r="W1415" s="0" t="n"/>
      <c r="X1415" s="42" t="n"/>
      <c r="Y1415" s="42" t="n"/>
      <c r="Z1415" s="42" t="n"/>
    </row>
    <row r="1416" ht="23" customFormat="1" customHeight="1" s="204">
      <c r="A1416" s="255">
        <f>IF(B1416="","",COUNTA($B$5:B1416))</f>
        <v/>
      </c>
      <c r="B1416" s="294" t="n"/>
      <c r="C1416" s="247" t="n"/>
      <c r="D1416" s="248" t="n"/>
      <c r="E1416" s="295" t="n"/>
      <c r="F1416" s="296" t="n"/>
      <c r="G1416" s="296" t="n"/>
      <c r="H1416" s="297">
        <f>IFERROR(VLOOKUP($C1416,$C$5:$H$18,6,0)+SUMIF($C$19:$C1416,$C1416,$F$19:$F1416)-SUMIF($C$19:$C1416,$C1416,$G$19:$G1416),"")</f>
        <v/>
      </c>
      <c r="I1416" s="296" t="n"/>
      <c r="J1416" s="252" t="n"/>
      <c r="K1416" s="252" t="n"/>
      <c r="L1416" s="298" t="n"/>
      <c r="M1416" s="254">
        <f>IF($B1416="","",--TEXT($B1416,"yyyymm"))</f>
        <v/>
      </c>
      <c r="N1416" s="0" t="n"/>
      <c r="O1416" s="0" t="n"/>
      <c r="P1416" s="0" t="n"/>
      <c r="Q1416" s="0" t="n"/>
      <c r="R1416" s="0" t="n"/>
      <c r="S1416" s="0" t="n"/>
      <c r="T1416" s="0" t="n"/>
      <c r="U1416" s="0" t="n"/>
      <c r="V1416" s="0" t="n"/>
      <c r="W1416" s="0" t="n"/>
      <c r="X1416" s="42" t="n"/>
      <c r="Y1416" s="42" t="n"/>
      <c r="Z1416" s="42" t="n"/>
    </row>
    <row r="1417" ht="23" customFormat="1" customHeight="1" s="204">
      <c r="A1417" s="255">
        <f>IF(B1417="","",COUNTA($B$5:B1417))</f>
        <v/>
      </c>
      <c r="B1417" s="294" t="n"/>
      <c r="C1417" s="247" t="n"/>
      <c r="D1417" s="248" t="n"/>
      <c r="E1417" s="295" t="n"/>
      <c r="F1417" s="296" t="n"/>
      <c r="G1417" s="296" t="n"/>
      <c r="H1417" s="297">
        <f>IFERROR(VLOOKUP($C1417,$C$5:$H$18,6,0)+SUMIF($C$19:$C1417,$C1417,$F$19:$F1417)-SUMIF($C$19:$C1417,$C1417,$G$19:$G1417),"")</f>
        <v/>
      </c>
      <c r="I1417" s="296" t="n"/>
      <c r="J1417" s="252" t="n"/>
      <c r="K1417" s="252" t="n"/>
      <c r="L1417" s="298" t="n"/>
      <c r="M1417" s="254">
        <f>IF($B1417="","",--TEXT($B1417,"yyyymm"))</f>
        <v/>
      </c>
      <c r="N1417" s="0" t="n"/>
      <c r="O1417" s="0" t="n"/>
      <c r="P1417" s="0" t="n"/>
      <c r="Q1417" s="0" t="n"/>
      <c r="R1417" s="0" t="n"/>
      <c r="S1417" s="0" t="n"/>
      <c r="T1417" s="0" t="n"/>
      <c r="U1417" s="0" t="n"/>
      <c r="V1417" s="0" t="n"/>
      <c r="W1417" s="0" t="n"/>
      <c r="X1417" s="42" t="n"/>
      <c r="Y1417" s="42" t="n"/>
      <c r="Z1417" s="42" t="n"/>
    </row>
    <row r="1418" ht="23" customFormat="1" customHeight="1" s="204">
      <c r="A1418" s="255">
        <f>IF(B1418="","",COUNTA($B$5:B1418))</f>
        <v/>
      </c>
      <c r="B1418" s="294" t="n"/>
      <c r="C1418" s="247" t="n"/>
      <c r="D1418" s="248" t="n"/>
      <c r="E1418" s="295" t="n"/>
      <c r="F1418" s="296" t="n"/>
      <c r="G1418" s="296" t="n"/>
      <c r="H1418" s="297">
        <f>IFERROR(VLOOKUP($C1418,$C$5:$H$18,6,0)+SUMIF($C$19:$C1418,$C1418,$F$19:$F1418)-SUMIF($C$19:$C1418,$C1418,$G$19:$G1418),"")</f>
        <v/>
      </c>
      <c r="I1418" s="296" t="n"/>
      <c r="J1418" s="252" t="n"/>
      <c r="K1418" s="252" t="n"/>
      <c r="L1418" s="298" t="n"/>
      <c r="M1418" s="254">
        <f>IF($B1418="","",--TEXT($B1418,"yyyymm"))</f>
        <v/>
      </c>
      <c r="N1418" s="0" t="n"/>
      <c r="O1418" s="0" t="n"/>
      <c r="P1418" s="0" t="n"/>
      <c r="Q1418" s="0" t="n"/>
      <c r="R1418" s="0" t="n"/>
      <c r="S1418" s="0" t="n"/>
      <c r="T1418" s="0" t="n"/>
      <c r="U1418" s="0" t="n"/>
      <c r="V1418" s="0" t="n"/>
      <c r="W1418" s="0" t="n"/>
      <c r="X1418" s="42" t="n"/>
      <c r="Y1418" s="42" t="n"/>
      <c r="Z1418" s="42" t="n"/>
    </row>
    <row r="1419" ht="23" customFormat="1" customHeight="1" s="204">
      <c r="A1419" s="255">
        <f>IF(B1419="","",COUNTA($B$5:B1419))</f>
        <v/>
      </c>
      <c r="B1419" s="294" t="n"/>
      <c r="C1419" s="247" t="n"/>
      <c r="D1419" s="248" t="n"/>
      <c r="E1419" s="295" t="n"/>
      <c r="F1419" s="296" t="n"/>
      <c r="G1419" s="296" t="n"/>
      <c r="H1419" s="297">
        <f>IFERROR(VLOOKUP($C1419,$C$5:$H$18,6,0)+SUMIF($C$19:$C1419,$C1419,$F$19:$F1419)-SUMIF($C$19:$C1419,$C1419,$G$19:$G1419),"")</f>
        <v/>
      </c>
      <c r="I1419" s="296" t="n"/>
      <c r="J1419" s="252" t="n"/>
      <c r="K1419" s="252" t="n"/>
      <c r="L1419" s="298" t="n"/>
      <c r="M1419" s="254">
        <f>IF($B1419="","",--TEXT($B1419,"yyyymm"))</f>
        <v/>
      </c>
      <c r="N1419" s="0" t="n"/>
      <c r="O1419" s="0" t="n"/>
      <c r="P1419" s="0" t="n"/>
      <c r="Q1419" s="0" t="n"/>
      <c r="R1419" s="0" t="n"/>
      <c r="S1419" s="0" t="n"/>
      <c r="T1419" s="0" t="n"/>
      <c r="U1419" s="0" t="n"/>
      <c r="V1419" s="0" t="n"/>
      <c r="W1419" s="0" t="n"/>
      <c r="X1419" s="42" t="n"/>
      <c r="Y1419" s="42" t="n"/>
      <c r="Z1419" s="42" t="n"/>
    </row>
    <row r="1420" ht="23" customFormat="1" customHeight="1" s="204">
      <c r="A1420" s="255">
        <f>IF(B1420="","",COUNTA($B$5:B1420))</f>
        <v/>
      </c>
      <c r="B1420" s="294" t="n"/>
      <c r="C1420" s="247" t="n"/>
      <c r="D1420" s="248" t="n"/>
      <c r="E1420" s="295" t="n"/>
      <c r="F1420" s="296" t="n"/>
      <c r="G1420" s="296" t="n"/>
      <c r="H1420" s="297">
        <f>IFERROR(VLOOKUP($C1420,$C$5:$H$18,6,0)+SUMIF($C$19:$C1420,$C1420,$F$19:$F1420)-SUMIF($C$19:$C1420,$C1420,$G$19:$G1420),"")</f>
        <v/>
      </c>
      <c r="I1420" s="296" t="n"/>
      <c r="J1420" s="252" t="n"/>
      <c r="K1420" s="252" t="n"/>
      <c r="L1420" s="298" t="n"/>
      <c r="M1420" s="254">
        <f>IF($B1420="","",--TEXT($B1420,"yyyymm"))</f>
        <v/>
      </c>
      <c r="N1420" s="0" t="n"/>
      <c r="O1420" s="0" t="n"/>
      <c r="P1420" s="0" t="n"/>
      <c r="Q1420" s="0" t="n"/>
      <c r="R1420" s="0" t="n"/>
      <c r="S1420" s="0" t="n"/>
      <c r="T1420" s="0" t="n"/>
      <c r="U1420" s="0" t="n"/>
      <c r="V1420" s="0" t="n"/>
      <c r="W1420" s="0" t="n"/>
      <c r="X1420" s="42" t="n"/>
      <c r="Y1420" s="42" t="n"/>
      <c r="Z1420" s="42" t="n"/>
    </row>
    <row r="1421" ht="23" customFormat="1" customHeight="1" s="204">
      <c r="A1421" s="255">
        <f>IF(B1421="","",COUNTA($B$5:B1421))</f>
        <v/>
      </c>
      <c r="B1421" s="294" t="n"/>
      <c r="C1421" s="247" t="n"/>
      <c r="D1421" s="248" t="n"/>
      <c r="E1421" s="295" t="n"/>
      <c r="F1421" s="296" t="n"/>
      <c r="G1421" s="296" t="n"/>
      <c r="H1421" s="297">
        <f>IFERROR(VLOOKUP($C1421,$C$5:$H$18,6,0)+SUMIF($C$19:$C1421,$C1421,$F$19:$F1421)-SUMIF($C$19:$C1421,$C1421,$G$19:$G1421),"")</f>
        <v/>
      </c>
      <c r="I1421" s="296" t="n"/>
      <c r="J1421" s="252" t="n"/>
      <c r="K1421" s="252" t="n"/>
      <c r="L1421" s="298" t="n"/>
      <c r="M1421" s="254">
        <f>IF($B1421="","",--TEXT($B1421,"yyyymm"))</f>
        <v/>
      </c>
      <c r="N1421" s="0" t="n"/>
      <c r="O1421" s="0" t="n"/>
      <c r="P1421" s="0" t="n"/>
      <c r="Q1421" s="0" t="n"/>
      <c r="R1421" s="0" t="n"/>
      <c r="S1421" s="0" t="n"/>
      <c r="T1421" s="0" t="n"/>
      <c r="U1421" s="0" t="n"/>
      <c r="V1421" s="0" t="n"/>
      <c r="W1421" s="0" t="n"/>
      <c r="X1421" s="42" t="n"/>
      <c r="Y1421" s="42" t="n"/>
      <c r="Z1421" s="42" t="n"/>
    </row>
    <row r="1422" ht="23" customFormat="1" customHeight="1" s="204">
      <c r="A1422" s="255">
        <f>IF(B1422="","",COUNTA($B$5:B1422))</f>
        <v/>
      </c>
      <c r="B1422" s="294" t="n"/>
      <c r="C1422" s="247" t="n"/>
      <c r="D1422" s="248" t="n"/>
      <c r="E1422" s="295" t="n"/>
      <c r="F1422" s="296" t="n"/>
      <c r="G1422" s="296" t="n"/>
      <c r="H1422" s="297">
        <f>IFERROR(VLOOKUP($C1422,$C$5:$H$18,6,0)+SUMIF($C$19:$C1422,$C1422,$F$19:$F1422)-SUMIF($C$19:$C1422,$C1422,$G$19:$G1422),"")</f>
        <v/>
      </c>
      <c r="I1422" s="296" t="n"/>
      <c r="J1422" s="252" t="n"/>
      <c r="K1422" s="252" t="n"/>
      <c r="L1422" s="298" t="n"/>
      <c r="M1422" s="254">
        <f>IF($B1422="","",--TEXT($B1422,"yyyymm"))</f>
        <v/>
      </c>
      <c r="N1422" s="0" t="n"/>
      <c r="O1422" s="0" t="n"/>
      <c r="P1422" s="0" t="n"/>
      <c r="Q1422" s="0" t="n"/>
      <c r="R1422" s="0" t="n"/>
      <c r="S1422" s="0" t="n"/>
      <c r="T1422" s="0" t="n"/>
      <c r="U1422" s="0" t="n"/>
      <c r="V1422" s="0" t="n"/>
      <c r="W1422" s="0" t="n"/>
      <c r="X1422" s="42" t="n"/>
      <c r="Y1422" s="42" t="n"/>
      <c r="Z1422" s="42" t="n"/>
    </row>
    <row r="1423" ht="23" customFormat="1" customHeight="1" s="204">
      <c r="A1423" s="255">
        <f>IF(B1423="","",COUNTA($B$5:B1423))</f>
        <v/>
      </c>
      <c r="B1423" s="294" t="n"/>
      <c r="C1423" s="247" t="n"/>
      <c r="D1423" s="248" t="n"/>
      <c r="E1423" s="295" t="n"/>
      <c r="F1423" s="296" t="n"/>
      <c r="G1423" s="296" t="n"/>
      <c r="H1423" s="297">
        <f>IFERROR(VLOOKUP($C1423,$C$5:$H$18,6,0)+SUMIF($C$19:$C1423,$C1423,$F$19:$F1423)-SUMIF($C$19:$C1423,$C1423,$G$19:$G1423),"")</f>
        <v/>
      </c>
      <c r="I1423" s="296" t="n"/>
      <c r="J1423" s="252" t="n"/>
      <c r="K1423" s="252" t="n"/>
      <c r="L1423" s="298" t="n"/>
      <c r="M1423" s="254">
        <f>IF($B1423="","",--TEXT($B1423,"yyyymm"))</f>
        <v/>
      </c>
      <c r="N1423" s="0" t="n"/>
      <c r="O1423" s="0" t="n"/>
      <c r="P1423" s="0" t="n"/>
      <c r="Q1423" s="0" t="n"/>
      <c r="R1423" s="0" t="n"/>
      <c r="S1423" s="0" t="n"/>
      <c r="T1423" s="0" t="n"/>
      <c r="U1423" s="0" t="n"/>
      <c r="V1423" s="0" t="n"/>
      <c r="W1423" s="0" t="n"/>
      <c r="X1423" s="42" t="n"/>
      <c r="Y1423" s="42" t="n"/>
      <c r="Z1423" s="42" t="n"/>
    </row>
    <row r="1424" ht="23" customFormat="1" customHeight="1" s="204">
      <c r="A1424" s="255">
        <f>IF(B1424="","",COUNTA($B$5:B1424))</f>
        <v/>
      </c>
      <c r="B1424" s="294" t="n"/>
      <c r="C1424" s="247" t="n"/>
      <c r="D1424" s="248" t="n"/>
      <c r="E1424" s="295" t="n"/>
      <c r="F1424" s="296" t="n"/>
      <c r="G1424" s="296" t="n"/>
      <c r="H1424" s="297">
        <f>IFERROR(VLOOKUP($C1424,$C$5:$H$18,6,0)+SUMIF($C$19:$C1424,$C1424,$F$19:$F1424)-SUMIF($C$19:$C1424,$C1424,$G$19:$G1424),"")</f>
        <v/>
      </c>
      <c r="I1424" s="296" t="n"/>
      <c r="J1424" s="252" t="n"/>
      <c r="K1424" s="252" t="n"/>
      <c r="L1424" s="298" t="n"/>
      <c r="M1424" s="254">
        <f>IF($B1424="","",--TEXT($B1424,"yyyymm"))</f>
        <v/>
      </c>
      <c r="N1424" s="0" t="n"/>
      <c r="O1424" s="0" t="n"/>
      <c r="P1424" s="0" t="n"/>
      <c r="Q1424" s="0" t="n"/>
      <c r="R1424" s="0" t="n"/>
      <c r="S1424" s="0" t="n"/>
      <c r="T1424" s="0" t="n"/>
      <c r="U1424" s="0" t="n"/>
      <c r="V1424" s="0" t="n"/>
      <c r="W1424" s="0" t="n"/>
      <c r="X1424" s="42" t="n"/>
      <c r="Y1424" s="42" t="n"/>
      <c r="Z1424" s="42" t="n"/>
    </row>
    <row r="1425" ht="23" customFormat="1" customHeight="1" s="204">
      <c r="A1425" s="255">
        <f>IF(B1425="","",COUNTA($B$5:B1425))</f>
        <v/>
      </c>
      <c r="B1425" s="294" t="n"/>
      <c r="C1425" s="247" t="n"/>
      <c r="D1425" s="248" t="n"/>
      <c r="E1425" s="295" t="n"/>
      <c r="F1425" s="296" t="n"/>
      <c r="G1425" s="296" t="n"/>
      <c r="H1425" s="297">
        <f>IFERROR(VLOOKUP($C1425,$C$5:$H$18,6,0)+SUMIF($C$19:$C1425,$C1425,$F$19:$F1425)-SUMIF($C$19:$C1425,$C1425,$G$19:$G1425),"")</f>
        <v/>
      </c>
      <c r="I1425" s="296" t="n"/>
      <c r="J1425" s="252" t="n"/>
      <c r="K1425" s="252" t="n"/>
      <c r="L1425" s="298" t="n"/>
      <c r="M1425" s="254">
        <f>IF($B1425="","",--TEXT($B1425,"yyyymm"))</f>
        <v/>
      </c>
      <c r="N1425" s="0" t="n"/>
      <c r="O1425" s="0" t="n"/>
      <c r="P1425" s="0" t="n"/>
      <c r="Q1425" s="0" t="n"/>
      <c r="R1425" s="0" t="n"/>
      <c r="S1425" s="0" t="n"/>
      <c r="T1425" s="0" t="n"/>
      <c r="U1425" s="0" t="n"/>
      <c r="V1425" s="0" t="n"/>
      <c r="W1425" s="0" t="n"/>
      <c r="X1425" s="42" t="n"/>
      <c r="Y1425" s="42" t="n"/>
      <c r="Z1425" s="42" t="n"/>
    </row>
    <row r="1426" ht="23" customFormat="1" customHeight="1" s="204">
      <c r="A1426" s="255">
        <f>IF(B1426="","",COUNTA($B$5:B1426))</f>
        <v/>
      </c>
      <c r="B1426" s="294" t="n"/>
      <c r="C1426" s="247" t="n"/>
      <c r="D1426" s="248" t="n"/>
      <c r="E1426" s="295" t="n"/>
      <c r="F1426" s="296" t="n"/>
      <c r="G1426" s="296" t="n"/>
      <c r="H1426" s="297">
        <f>IFERROR(VLOOKUP($C1426,$C$5:$H$18,6,0)+SUMIF($C$19:$C1426,$C1426,$F$19:$F1426)-SUMIF($C$19:$C1426,$C1426,$G$19:$G1426),"")</f>
        <v/>
      </c>
      <c r="I1426" s="296" t="n"/>
      <c r="J1426" s="252" t="n"/>
      <c r="K1426" s="252" t="n"/>
      <c r="L1426" s="298" t="n"/>
      <c r="M1426" s="254">
        <f>IF($B1426="","",--TEXT($B1426,"yyyymm"))</f>
        <v/>
      </c>
      <c r="N1426" s="0" t="n"/>
      <c r="O1426" s="0" t="n"/>
      <c r="P1426" s="0" t="n"/>
      <c r="Q1426" s="0" t="n"/>
      <c r="R1426" s="0" t="n"/>
      <c r="S1426" s="0" t="n"/>
      <c r="T1426" s="0" t="n"/>
      <c r="U1426" s="0" t="n"/>
      <c r="V1426" s="0" t="n"/>
      <c r="W1426" s="0" t="n"/>
      <c r="X1426" s="42" t="n"/>
      <c r="Y1426" s="42" t="n"/>
      <c r="Z1426" s="42" t="n"/>
    </row>
    <row r="1427" ht="23" customFormat="1" customHeight="1" s="204">
      <c r="A1427" s="255">
        <f>IF(B1427="","",COUNTA($B$5:B1427))</f>
        <v/>
      </c>
      <c r="B1427" s="294" t="n"/>
      <c r="C1427" s="247" t="n"/>
      <c r="D1427" s="248" t="n"/>
      <c r="E1427" s="295" t="n"/>
      <c r="F1427" s="296" t="n"/>
      <c r="G1427" s="296" t="n"/>
      <c r="H1427" s="297">
        <f>IFERROR(VLOOKUP($C1427,$C$5:$H$18,6,0)+SUMIF($C$19:$C1427,$C1427,$F$19:$F1427)-SUMIF($C$19:$C1427,$C1427,$G$19:$G1427),"")</f>
        <v/>
      </c>
      <c r="I1427" s="296" t="n"/>
      <c r="J1427" s="252" t="n"/>
      <c r="K1427" s="252" t="n"/>
      <c r="L1427" s="298" t="n"/>
      <c r="M1427" s="254">
        <f>IF($B1427="","",--TEXT($B1427,"yyyymm"))</f>
        <v/>
      </c>
      <c r="N1427" s="0" t="n"/>
      <c r="O1427" s="0" t="n"/>
      <c r="P1427" s="0" t="n"/>
      <c r="Q1427" s="0" t="n"/>
      <c r="R1427" s="0" t="n"/>
      <c r="S1427" s="0" t="n"/>
      <c r="T1427" s="0" t="n"/>
      <c r="U1427" s="0" t="n"/>
      <c r="V1427" s="0" t="n"/>
      <c r="W1427" s="0" t="n"/>
      <c r="X1427" s="42" t="n"/>
      <c r="Y1427" s="42" t="n"/>
      <c r="Z1427" s="42" t="n"/>
    </row>
    <row r="1428" ht="23" customFormat="1" customHeight="1" s="204">
      <c r="A1428" s="255">
        <f>IF(B1428="","",COUNTA($B$5:B1428))</f>
        <v/>
      </c>
      <c r="B1428" s="294" t="n"/>
      <c r="C1428" s="247" t="n"/>
      <c r="D1428" s="248" t="n"/>
      <c r="E1428" s="295" t="n"/>
      <c r="F1428" s="296" t="n"/>
      <c r="G1428" s="296" t="n"/>
      <c r="H1428" s="297">
        <f>IFERROR(VLOOKUP($C1428,$C$5:$H$18,6,0)+SUMIF($C$19:$C1428,$C1428,$F$19:$F1428)-SUMIF($C$19:$C1428,$C1428,$G$19:$G1428),"")</f>
        <v/>
      </c>
      <c r="I1428" s="296" t="n"/>
      <c r="J1428" s="252" t="n"/>
      <c r="K1428" s="252" t="n"/>
      <c r="L1428" s="298" t="n"/>
      <c r="M1428" s="254">
        <f>IF($B1428="","",--TEXT($B1428,"yyyymm"))</f>
        <v/>
      </c>
      <c r="N1428" s="0" t="n"/>
      <c r="O1428" s="0" t="n"/>
      <c r="P1428" s="0" t="n"/>
      <c r="Q1428" s="0" t="n"/>
      <c r="R1428" s="0" t="n"/>
      <c r="S1428" s="0" t="n"/>
      <c r="T1428" s="0" t="n"/>
      <c r="U1428" s="0" t="n"/>
      <c r="V1428" s="0" t="n"/>
      <c r="W1428" s="0" t="n"/>
      <c r="X1428" s="42" t="n"/>
      <c r="Y1428" s="42" t="n"/>
      <c r="Z1428" s="42" t="n"/>
    </row>
    <row r="1429" ht="23" customFormat="1" customHeight="1" s="204">
      <c r="A1429" s="255">
        <f>IF(B1429="","",COUNTA($B$5:B1429))</f>
        <v/>
      </c>
      <c r="B1429" s="294" t="n"/>
      <c r="C1429" s="247" t="n"/>
      <c r="D1429" s="248" t="n"/>
      <c r="E1429" s="295" t="n"/>
      <c r="F1429" s="296" t="n"/>
      <c r="G1429" s="296" t="n"/>
      <c r="H1429" s="297">
        <f>IFERROR(VLOOKUP($C1429,$C$5:$H$18,6,0)+SUMIF($C$19:$C1429,$C1429,$F$19:$F1429)-SUMIF($C$19:$C1429,$C1429,$G$19:$G1429),"")</f>
        <v/>
      </c>
      <c r="I1429" s="296" t="n"/>
      <c r="J1429" s="252" t="n"/>
      <c r="K1429" s="252" t="n"/>
      <c r="L1429" s="298" t="n"/>
      <c r="M1429" s="254">
        <f>IF($B1429="","",--TEXT($B1429,"yyyymm"))</f>
        <v/>
      </c>
      <c r="N1429" s="0" t="n"/>
      <c r="O1429" s="0" t="n"/>
      <c r="P1429" s="0" t="n"/>
      <c r="Q1429" s="0" t="n"/>
      <c r="R1429" s="0" t="n"/>
      <c r="S1429" s="0" t="n"/>
      <c r="T1429" s="0" t="n"/>
      <c r="U1429" s="0" t="n"/>
      <c r="V1429" s="0" t="n"/>
      <c r="W1429" s="0" t="n"/>
      <c r="X1429" s="42" t="n"/>
      <c r="Y1429" s="42" t="n"/>
      <c r="Z1429" s="42" t="n"/>
    </row>
    <row r="1430" ht="23" customFormat="1" customHeight="1" s="204">
      <c r="A1430" s="255">
        <f>IF(B1430="","",COUNTA($B$5:B1430))</f>
        <v/>
      </c>
      <c r="B1430" s="294" t="n"/>
      <c r="C1430" s="247" t="n"/>
      <c r="D1430" s="248" t="n"/>
      <c r="E1430" s="295" t="n"/>
      <c r="F1430" s="296" t="n"/>
      <c r="G1430" s="296" t="n"/>
      <c r="H1430" s="297">
        <f>IFERROR(VLOOKUP($C1430,$C$5:$H$18,6,0)+SUMIF($C$19:$C1430,$C1430,$F$19:$F1430)-SUMIF($C$19:$C1430,$C1430,$G$19:$G1430),"")</f>
        <v/>
      </c>
      <c r="I1430" s="296" t="n"/>
      <c r="J1430" s="252" t="n"/>
      <c r="K1430" s="252" t="n"/>
      <c r="L1430" s="298" t="n"/>
      <c r="M1430" s="254">
        <f>IF($B1430="","",--TEXT($B1430,"yyyymm"))</f>
        <v/>
      </c>
      <c r="N1430" s="0" t="n"/>
      <c r="O1430" s="0" t="n"/>
      <c r="P1430" s="0" t="n"/>
      <c r="Q1430" s="0" t="n"/>
      <c r="R1430" s="0" t="n"/>
      <c r="S1430" s="0" t="n"/>
      <c r="T1430" s="0" t="n"/>
      <c r="U1430" s="0" t="n"/>
      <c r="V1430" s="0" t="n"/>
      <c r="W1430" s="0" t="n"/>
      <c r="X1430" s="42" t="n"/>
      <c r="Y1430" s="42" t="n"/>
      <c r="Z1430" s="42" t="n"/>
    </row>
    <row r="1431" ht="23" customFormat="1" customHeight="1" s="204">
      <c r="A1431" s="255">
        <f>IF(B1431="","",COUNTA($B$5:B1431))</f>
        <v/>
      </c>
      <c r="B1431" s="294" t="n"/>
      <c r="C1431" s="247" t="n"/>
      <c r="D1431" s="248" t="n"/>
      <c r="E1431" s="295" t="n"/>
      <c r="F1431" s="296" t="n"/>
      <c r="G1431" s="296" t="n"/>
      <c r="H1431" s="297">
        <f>IFERROR(VLOOKUP($C1431,$C$5:$H$18,6,0)+SUMIF($C$19:$C1431,$C1431,$F$19:$F1431)-SUMIF($C$19:$C1431,$C1431,$G$19:$G1431),"")</f>
        <v/>
      </c>
      <c r="I1431" s="296" t="n"/>
      <c r="J1431" s="252" t="n"/>
      <c r="K1431" s="252" t="n"/>
      <c r="L1431" s="298" t="n"/>
      <c r="M1431" s="254">
        <f>IF($B1431="","",--TEXT($B1431,"yyyymm"))</f>
        <v/>
      </c>
      <c r="N1431" s="0" t="n"/>
      <c r="O1431" s="0" t="n"/>
      <c r="P1431" s="0" t="n"/>
      <c r="Q1431" s="0" t="n"/>
      <c r="R1431" s="0" t="n"/>
      <c r="S1431" s="0" t="n"/>
      <c r="T1431" s="0" t="n"/>
      <c r="U1431" s="0" t="n"/>
      <c r="V1431" s="0" t="n"/>
      <c r="W1431" s="0" t="n"/>
      <c r="X1431" s="42" t="n"/>
      <c r="Y1431" s="42" t="n"/>
      <c r="Z1431" s="42" t="n"/>
    </row>
    <row r="1432" ht="23" customFormat="1" customHeight="1" s="204">
      <c r="A1432" s="255">
        <f>IF(B1432="","",COUNTA($B$5:B1432))</f>
        <v/>
      </c>
      <c r="B1432" s="294" t="n"/>
      <c r="C1432" s="247" t="n"/>
      <c r="D1432" s="248" t="n"/>
      <c r="E1432" s="295" t="n"/>
      <c r="F1432" s="296" t="n"/>
      <c r="G1432" s="296" t="n"/>
      <c r="H1432" s="297">
        <f>IFERROR(VLOOKUP($C1432,$C$5:$H$18,6,0)+SUMIF($C$19:$C1432,$C1432,$F$19:$F1432)-SUMIF($C$19:$C1432,$C1432,$G$19:$G1432),"")</f>
        <v/>
      </c>
      <c r="I1432" s="296" t="n"/>
      <c r="J1432" s="252" t="n"/>
      <c r="K1432" s="252" t="n"/>
      <c r="L1432" s="298" t="n"/>
      <c r="M1432" s="254">
        <f>IF($B1432="","",--TEXT($B1432,"yyyymm"))</f>
        <v/>
      </c>
      <c r="N1432" s="0" t="n"/>
      <c r="O1432" s="0" t="n"/>
      <c r="P1432" s="0" t="n"/>
      <c r="Q1432" s="0" t="n"/>
      <c r="R1432" s="0" t="n"/>
      <c r="S1432" s="0" t="n"/>
      <c r="T1432" s="0" t="n"/>
      <c r="U1432" s="0" t="n"/>
      <c r="V1432" s="0" t="n"/>
      <c r="W1432" s="0" t="n"/>
      <c r="X1432" s="42" t="n"/>
      <c r="Y1432" s="42" t="n"/>
      <c r="Z1432" s="42" t="n"/>
    </row>
    <row r="1433" ht="23" customFormat="1" customHeight="1" s="204">
      <c r="A1433" s="255">
        <f>IF(B1433="","",COUNTA($B$5:B1433))</f>
        <v/>
      </c>
      <c r="B1433" s="294" t="n"/>
      <c r="C1433" s="247" t="n"/>
      <c r="D1433" s="248" t="n"/>
      <c r="E1433" s="295" t="n"/>
      <c r="F1433" s="296" t="n"/>
      <c r="G1433" s="296" t="n"/>
      <c r="H1433" s="297">
        <f>IFERROR(VLOOKUP($C1433,$C$5:$H$18,6,0)+SUMIF($C$19:$C1433,$C1433,$F$19:$F1433)-SUMIF($C$19:$C1433,$C1433,$G$19:$G1433),"")</f>
        <v/>
      </c>
      <c r="I1433" s="296" t="n"/>
      <c r="J1433" s="252" t="n"/>
      <c r="K1433" s="252" t="n"/>
      <c r="L1433" s="298" t="n"/>
      <c r="M1433" s="254">
        <f>IF($B1433="","",--TEXT($B1433,"yyyymm"))</f>
        <v/>
      </c>
      <c r="N1433" s="0" t="n"/>
      <c r="O1433" s="0" t="n"/>
      <c r="P1433" s="0" t="n"/>
      <c r="Q1433" s="0" t="n"/>
      <c r="R1433" s="0" t="n"/>
      <c r="S1433" s="0" t="n"/>
      <c r="T1433" s="0" t="n"/>
      <c r="U1433" s="0" t="n"/>
      <c r="V1433" s="0" t="n"/>
      <c r="W1433" s="0" t="n"/>
      <c r="X1433" s="42" t="n"/>
      <c r="Y1433" s="42" t="n"/>
      <c r="Z1433" s="42" t="n"/>
    </row>
    <row r="1434" ht="23" customFormat="1" customHeight="1" s="204">
      <c r="A1434" s="255">
        <f>IF(B1434="","",COUNTA($B$5:B1434))</f>
        <v/>
      </c>
      <c r="B1434" s="294" t="n"/>
      <c r="C1434" s="247" t="n"/>
      <c r="D1434" s="248" t="n"/>
      <c r="E1434" s="295" t="n"/>
      <c r="F1434" s="296" t="n"/>
      <c r="G1434" s="296" t="n"/>
      <c r="H1434" s="297">
        <f>IFERROR(VLOOKUP($C1434,$C$5:$H$18,6,0)+SUMIF($C$19:$C1434,$C1434,$F$19:$F1434)-SUMIF($C$19:$C1434,$C1434,$G$19:$G1434),"")</f>
        <v/>
      </c>
      <c r="I1434" s="296" t="n"/>
      <c r="J1434" s="252" t="n"/>
      <c r="K1434" s="252" t="n"/>
      <c r="L1434" s="298" t="n"/>
      <c r="M1434" s="254">
        <f>IF($B1434="","",--TEXT($B1434,"yyyymm"))</f>
        <v/>
      </c>
      <c r="N1434" s="0" t="n"/>
      <c r="O1434" s="0" t="n"/>
      <c r="P1434" s="0" t="n"/>
      <c r="Q1434" s="0" t="n"/>
      <c r="R1434" s="0" t="n"/>
      <c r="S1434" s="0" t="n"/>
      <c r="T1434" s="0" t="n"/>
      <c r="U1434" s="0" t="n"/>
      <c r="V1434" s="0" t="n"/>
      <c r="W1434" s="0" t="n"/>
      <c r="X1434" s="42" t="n"/>
      <c r="Y1434" s="42" t="n"/>
      <c r="Z1434" s="42" t="n"/>
    </row>
    <row r="1435" ht="23" customFormat="1" customHeight="1" s="204">
      <c r="A1435" s="255">
        <f>IF(B1435="","",COUNTA($B$5:B1435))</f>
        <v/>
      </c>
      <c r="B1435" s="294" t="n"/>
      <c r="C1435" s="247" t="n"/>
      <c r="D1435" s="248" t="n"/>
      <c r="E1435" s="295" t="n"/>
      <c r="F1435" s="296" t="n"/>
      <c r="G1435" s="296" t="n"/>
      <c r="H1435" s="297">
        <f>IFERROR(VLOOKUP($C1435,$C$5:$H$18,6,0)+SUMIF($C$19:$C1435,$C1435,$F$19:$F1435)-SUMIF($C$19:$C1435,$C1435,$G$19:$G1435),"")</f>
        <v/>
      </c>
      <c r="I1435" s="296" t="n"/>
      <c r="J1435" s="252" t="n"/>
      <c r="K1435" s="252" t="n"/>
      <c r="L1435" s="298" t="n"/>
      <c r="M1435" s="254">
        <f>IF($B1435="","",--TEXT($B1435,"yyyymm"))</f>
        <v/>
      </c>
      <c r="N1435" s="0" t="n"/>
      <c r="O1435" s="0" t="n"/>
      <c r="P1435" s="0" t="n"/>
      <c r="Q1435" s="0" t="n"/>
      <c r="R1435" s="0" t="n"/>
      <c r="S1435" s="0" t="n"/>
      <c r="T1435" s="0" t="n"/>
      <c r="U1435" s="0" t="n"/>
      <c r="V1435" s="0" t="n"/>
      <c r="W1435" s="0" t="n"/>
      <c r="X1435" s="42" t="n"/>
      <c r="Y1435" s="42" t="n"/>
      <c r="Z1435" s="42" t="n"/>
    </row>
    <row r="1436" ht="23" customFormat="1" customHeight="1" s="204">
      <c r="A1436" s="255">
        <f>IF(B1436="","",COUNTA($B$5:B1436))</f>
        <v/>
      </c>
      <c r="B1436" s="294" t="n"/>
      <c r="C1436" s="247" t="n"/>
      <c r="D1436" s="248" t="n"/>
      <c r="E1436" s="295" t="n"/>
      <c r="F1436" s="296" t="n"/>
      <c r="G1436" s="296" t="n"/>
      <c r="H1436" s="297">
        <f>IFERROR(VLOOKUP($C1436,$C$5:$H$18,6,0)+SUMIF($C$19:$C1436,$C1436,$F$19:$F1436)-SUMIF($C$19:$C1436,$C1436,$G$19:$G1436),"")</f>
        <v/>
      </c>
      <c r="I1436" s="296" t="n"/>
      <c r="J1436" s="252" t="n"/>
      <c r="K1436" s="252" t="n"/>
      <c r="L1436" s="298" t="n"/>
      <c r="M1436" s="254">
        <f>IF($B1436="","",--TEXT($B1436,"yyyymm"))</f>
        <v/>
      </c>
      <c r="N1436" s="0" t="n"/>
      <c r="O1436" s="0" t="n"/>
      <c r="P1436" s="0" t="n"/>
      <c r="Q1436" s="0" t="n"/>
      <c r="R1436" s="0" t="n"/>
      <c r="S1436" s="0" t="n"/>
      <c r="T1436" s="0" t="n"/>
      <c r="U1436" s="0" t="n"/>
      <c r="V1436" s="0" t="n"/>
      <c r="W1436" s="0" t="n"/>
      <c r="X1436" s="42" t="n"/>
      <c r="Y1436" s="42" t="n"/>
      <c r="Z1436" s="42" t="n"/>
    </row>
    <row r="1437" ht="23" customFormat="1" customHeight="1" s="204">
      <c r="A1437" s="255">
        <f>IF(B1437="","",COUNTA($B$5:B1437))</f>
        <v/>
      </c>
      <c r="B1437" s="294" t="n"/>
      <c r="C1437" s="247" t="n"/>
      <c r="D1437" s="248" t="n"/>
      <c r="E1437" s="295" t="n"/>
      <c r="F1437" s="296" t="n"/>
      <c r="G1437" s="296" t="n"/>
      <c r="H1437" s="297">
        <f>IFERROR(VLOOKUP($C1437,$C$5:$H$18,6,0)+SUMIF($C$19:$C1437,$C1437,$F$19:$F1437)-SUMIF($C$19:$C1437,$C1437,$G$19:$G1437),"")</f>
        <v/>
      </c>
      <c r="I1437" s="296" t="n"/>
      <c r="J1437" s="252" t="n"/>
      <c r="K1437" s="252" t="n"/>
      <c r="L1437" s="298" t="n"/>
      <c r="M1437" s="254">
        <f>IF($B1437="","",--TEXT($B1437,"yyyymm"))</f>
        <v/>
      </c>
      <c r="N1437" s="0" t="n"/>
      <c r="O1437" s="0" t="n"/>
      <c r="P1437" s="0" t="n"/>
      <c r="Q1437" s="0" t="n"/>
      <c r="R1437" s="0" t="n"/>
      <c r="S1437" s="0" t="n"/>
      <c r="T1437" s="0" t="n"/>
      <c r="U1437" s="0" t="n"/>
      <c r="V1437" s="0" t="n"/>
      <c r="W1437" s="0" t="n"/>
      <c r="X1437" s="42" t="n"/>
      <c r="Y1437" s="42" t="n"/>
      <c r="Z1437" s="42" t="n"/>
    </row>
    <row r="1438" ht="23" customFormat="1" customHeight="1" s="204">
      <c r="A1438" s="255">
        <f>IF(B1438="","",COUNTA($B$5:B1438))</f>
        <v/>
      </c>
      <c r="B1438" s="294" t="n"/>
      <c r="C1438" s="247" t="n"/>
      <c r="D1438" s="248" t="n"/>
      <c r="E1438" s="295" t="n"/>
      <c r="F1438" s="296" t="n"/>
      <c r="G1438" s="296" t="n"/>
      <c r="H1438" s="297">
        <f>IFERROR(VLOOKUP($C1438,$C$5:$H$18,6,0)+SUMIF($C$19:$C1438,$C1438,$F$19:$F1438)-SUMIF($C$19:$C1438,$C1438,$G$19:$G1438),"")</f>
        <v/>
      </c>
      <c r="I1438" s="296" t="n"/>
      <c r="J1438" s="252" t="n"/>
      <c r="K1438" s="252" t="n"/>
      <c r="L1438" s="298" t="n"/>
      <c r="M1438" s="254">
        <f>IF($B1438="","",--TEXT($B1438,"yyyymm"))</f>
        <v/>
      </c>
      <c r="N1438" s="0" t="n"/>
      <c r="O1438" s="0" t="n"/>
      <c r="P1438" s="0" t="n"/>
      <c r="Q1438" s="0" t="n"/>
      <c r="R1438" s="0" t="n"/>
      <c r="S1438" s="0" t="n"/>
      <c r="T1438" s="0" t="n"/>
      <c r="U1438" s="0" t="n"/>
      <c r="V1438" s="0" t="n"/>
      <c r="W1438" s="0" t="n"/>
      <c r="X1438" s="42" t="n"/>
      <c r="Y1438" s="42" t="n"/>
      <c r="Z1438" s="42" t="n"/>
    </row>
    <row r="1439" ht="23" customFormat="1" customHeight="1" s="204">
      <c r="A1439" s="255">
        <f>IF(B1439="","",COUNTA($B$5:B1439))</f>
        <v/>
      </c>
      <c r="B1439" s="294" t="n"/>
      <c r="C1439" s="247" t="n"/>
      <c r="D1439" s="248" t="n"/>
      <c r="E1439" s="295" t="n"/>
      <c r="F1439" s="296" t="n"/>
      <c r="G1439" s="296" t="n"/>
      <c r="H1439" s="297">
        <f>IFERROR(VLOOKUP($C1439,$C$5:$H$18,6,0)+SUMIF($C$19:$C1439,$C1439,$F$19:$F1439)-SUMIF($C$19:$C1439,$C1439,$G$19:$G1439),"")</f>
        <v/>
      </c>
      <c r="I1439" s="296" t="n"/>
      <c r="J1439" s="252" t="n"/>
      <c r="K1439" s="252" t="n"/>
      <c r="L1439" s="298" t="n"/>
      <c r="M1439" s="254">
        <f>IF($B1439="","",--TEXT($B1439,"yyyymm"))</f>
        <v/>
      </c>
      <c r="N1439" s="0" t="n"/>
      <c r="O1439" s="0" t="n"/>
      <c r="P1439" s="0" t="n"/>
      <c r="Q1439" s="0" t="n"/>
      <c r="R1439" s="0" t="n"/>
      <c r="S1439" s="0" t="n"/>
      <c r="T1439" s="0" t="n"/>
      <c r="U1439" s="0" t="n"/>
      <c r="V1439" s="0" t="n"/>
      <c r="W1439" s="0" t="n"/>
      <c r="X1439" s="42" t="n"/>
      <c r="Y1439" s="42" t="n"/>
      <c r="Z1439" s="42" t="n"/>
    </row>
    <row r="1440" ht="23" customFormat="1" customHeight="1" s="204">
      <c r="A1440" s="255">
        <f>IF(B1440="","",COUNTA($B$5:B1440))</f>
        <v/>
      </c>
      <c r="B1440" s="294" t="n"/>
      <c r="C1440" s="247" t="n"/>
      <c r="D1440" s="248" t="n"/>
      <c r="E1440" s="295" t="n"/>
      <c r="F1440" s="296" t="n"/>
      <c r="G1440" s="296" t="n"/>
      <c r="H1440" s="297">
        <f>IFERROR(VLOOKUP($C1440,$C$5:$H$18,6,0)+SUMIF($C$19:$C1440,$C1440,$F$19:$F1440)-SUMIF($C$19:$C1440,$C1440,$G$19:$G1440),"")</f>
        <v/>
      </c>
      <c r="I1440" s="296" t="n"/>
      <c r="J1440" s="252" t="n"/>
      <c r="K1440" s="252" t="n"/>
      <c r="L1440" s="298" t="n"/>
      <c r="M1440" s="254">
        <f>IF($B1440="","",--TEXT($B1440,"yyyymm"))</f>
        <v/>
      </c>
      <c r="N1440" s="0" t="n"/>
      <c r="O1440" s="0" t="n"/>
      <c r="P1440" s="0" t="n"/>
      <c r="Q1440" s="0" t="n"/>
      <c r="R1440" s="0" t="n"/>
      <c r="S1440" s="0" t="n"/>
      <c r="T1440" s="0" t="n"/>
      <c r="U1440" s="0" t="n"/>
      <c r="V1440" s="0" t="n"/>
      <c r="W1440" s="0" t="n"/>
      <c r="X1440" s="42" t="n"/>
      <c r="Y1440" s="42" t="n"/>
      <c r="Z1440" s="42" t="n"/>
    </row>
    <row r="1441" ht="23" customFormat="1" customHeight="1" s="204">
      <c r="A1441" s="255">
        <f>IF(B1441="","",COUNTA($B$5:B1441))</f>
        <v/>
      </c>
      <c r="B1441" s="294" t="n"/>
      <c r="C1441" s="247" t="n"/>
      <c r="D1441" s="248" t="n"/>
      <c r="E1441" s="295" t="n"/>
      <c r="F1441" s="296" t="n"/>
      <c r="G1441" s="296" t="n"/>
      <c r="H1441" s="297">
        <f>IFERROR(VLOOKUP($C1441,$C$5:$H$18,6,0)+SUMIF($C$19:$C1441,$C1441,$F$19:$F1441)-SUMIF($C$19:$C1441,$C1441,$G$19:$G1441),"")</f>
        <v/>
      </c>
      <c r="I1441" s="296" t="n"/>
      <c r="J1441" s="252" t="n"/>
      <c r="K1441" s="252" t="n"/>
      <c r="L1441" s="298" t="n"/>
      <c r="M1441" s="254">
        <f>IF($B1441="","",--TEXT($B1441,"yyyymm"))</f>
        <v/>
      </c>
      <c r="N1441" s="0" t="n"/>
      <c r="O1441" s="0" t="n"/>
      <c r="P1441" s="0" t="n"/>
      <c r="Q1441" s="0" t="n"/>
      <c r="R1441" s="0" t="n"/>
      <c r="S1441" s="0" t="n"/>
      <c r="T1441" s="0" t="n"/>
      <c r="U1441" s="0" t="n"/>
      <c r="V1441" s="0" t="n"/>
      <c r="W1441" s="0" t="n"/>
      <c r="X1441" s="42" t="n"/>
      <c r="Y1441" s="42" t="n"/>
      <c r="Z1441" s="42" t="n"/>
    </row>
    <row r="1442" ht="23" customFormat="1" customHeight="1" s="204">
      <c r="A1442" s="255">
        <f>IF(B1442="","",COUNTA($B$5:B1442))</f>
        <v/>
      </c>
      <c r="B1442" s="294" t="n"/>
      <c r="C1442" s="247" t="n"/>
      <c r="D1442" s="248" t="n"/>
      <c r="E1442" s="295" t="n"/>
      <c r="F1442" s="296" t="n"/>
      <c r="G1442" s="296" t="n"/>
      <c r="H1442" s="297">
        <f>IFERROR(VLOOKUP($C1442,$C$5:$H$18,6,0)+SUMIF($C$19:$C1442,$C1442,$F$19:$F1442)-SUMIF($C$19:$C1442,$C1442,$G$19:$G1442),"")</f>
        <v/>
      </c>
      <c r="I1442" s="296" t="n"/>
      <c r="J1442" s="252" t="n"/>
      <c r="K1442" s="252" t="n"/>
      <c r="L1442" s="298" t="n"/>
      <c r="M1442" s="254">
        <f>IF($B1442="","",--TEXT($B1442,"yyyymm"))</f>
        <v/>
      </c>
      <c r="N1442" s="0" t="n"/>
      <c r="O1442" s="0" t="n"/>
      <c r="P1442" s="0" t="n"/>
      <c r="Q1442" s="0" t="n"/>
      <c r="R1442" s="0" t="n"/>
      <c r="S1442" s="0" t="n"/>
      <c r="T1442" s="0" t="n"/>
      <c r="U1442" s="0" t="n"/>
      <c r="V1442" s="0" t="n"/>
      <c r="W1442" s="0" t="n"/>
      <c r="X1442" s="42" t="n"/>
      <c r="Y1442" s="42" t="n"/>
      <c r="Z1442" s="42" t="n"/>
    </row>
    <row r="1443" ht="23" customFormat="1" customHeight="1" s="204">
      <c r="A1443" s="255">
        <f>IF(B1443="","",COUNTA($B$5:B1443))</f>
        <v/>
      </c>
      <c r="B1443" s="294" t="n"/>
      <c r="C1443" s="247" t="n"/>
      <c r="D1443" s="248" t="n"/>
      <c r="E1443" s="295" t="n"/>
      <c r="F1443" s="296" t="n"/>
      <c r="G1443" s="296" t="n"/>
      <c r="H1443" s="297">
        <f>IFERROR(VLOOKUP($C1443,$C$5:$H$18,6,0)+SUMIF($C$19:$C1443,$C1443,$F$19:$F1443)-SUMIF($C$19:$C1443,$C1443,$G$19:$G1443),"")</f>
        <v/>
      </c>
      <c r="I1443" s="296" t="n"/>
      <c r="J1443" s="252" t="n"/>
      <c r="K1443" s="252" t="n"/>
      <c r="L1443" s="298" t="n"/>
      <c r="M1443" s="254">
        <f>IF($B1443="","",--TEXT($B1443,"yyyymm"))</f>
        <v/>
      </c>
      <c r="N1443" s="0" t="n"/>
      <c r="O1443" s="0" t="n"/>
      <c r="P1443" s="0" t="n"/>
      <c r="Q1443" s="0" t="n"/>
      <c r="R1443" s="0" t="n"/>
      <c r="S1443" s="0" t="n"/>
      <c r="T1443" s="0" t="n"/>
      <c r="U1443" s="0" t="n"/>
      <c r="V1443" s="0" t="n"/>
      <c r="W1443" s="0" t="n"/>
      <c r="X1443" s="42" t="n"/>
      <c r="Y1443" s="42" t="n"/>
      <c r="Z1443" s="42" t="n"/>
    </row>
    <row r="1444" ht="23" customFormat="1" customHeight="1" s="204">
      <c r="A1444" s="255">
        <f>IF(B1444="","",COUNTA($B$5:B1444))</f>
        <v/>
      </c>
      <c r="B1444" s="294" t="n"/>
      <c r="C1444" s="247" t="n"/>
      <c r="D1444" s="248" t="n"/>
      <c r="E1444" s="295" t="n"/>
      <c r="F1444" s="296" t="n"/>
      <c r="G1444" s="296" t="n"/>
      <c r="H1444" s="297">
        <f>IFERROR(VLOOKUP($C1444,$C$5:$H$18,6,0)+SUMIF($C$19:$C1444,$C1444,$F$19:$F1444)-SUMIF($C$19:$C1444,$C1444,$G$19:$G1444),"")</f>
        <v/>
      </c>
      <c r="I1444" s="296" t="n"/>
      <c r="J1444" s="252" t="n"/>
      <c r="K1444" s="252" t="n"/>
      <c r="L1444" s="298" t="n"/>
      <c r="M1444" s="254">
        <f>IF($B1444="","",--TEXT($B1444,"yyyymm"))</f>
        <v/>
      </c>
      <c r="N1444" s="0" t="n"/>
      <c r="O1444" s="0" t="n"/>
      <c r="P1444" s="0" t="n"/>
      <c r="Q1444" s="0" t="n"/>
      <c r="R1444" s="0" t="n"/>
      <c r="S1444" s="0" t="n"/>
      <c r="T1444" s="0" t="n"/>
      <c r="U1444" s="0" t="n"/>
      <c r="V1444" s="0" t="n"/>
      <c r="W1444" s="0" t="n"/>
      <c r="X1444" s="42" t="n"/>
      <c r="Y1444" s="42" t="n"/>
      <c r="Z1444" s="42" t="n"/>
    </row>
    <row r="1445" ht="23" customFormat="1" customHeight="1" s="204">
      <c r="A1445" s="255">
        <f>IF(B1445="","",COUNTA($B$5:B1445))</f>
        <v/>
      </c>
      <c r="B1445" s="294" t="n"/>
      <c r="C1445" s="247" t="n"/>
      <c r="D1445" s="248" t="n"/>
      <c r="E1445" s="295" t="n"/>
      <c r="F1445" s="296" t="n"/>
      <c r="G1445" s="296" t="n"/>
      <c r="H1445" s="297">
        <f>IFERROR(VLOOKUP($C1445,$C$5:$H$18,6,0)+SUMIF($C$19:$C1445,$C1445,$F$19:$F1445)-SUMIF($C$19:$C1445,$C1445,$G$19:$G1445),"")</f>
        <v/>
      </c>
      <c r="I1445" s="296" t="n"/>
      <c r="J1445" s="252" t="n"/>
      <c r="K1445" s="252" t="n"/>
      <c r="L1445" s="298" t="n"/>
      <c r="M1445" s="254">
        <f>IF($B1445="","",--TEXT($B1445,"yyyymm"))</f>
        <v/>
      </c>
      <c r="N1445" s="0" t="n"/>
      <c r="O1445" s="0" t="n"/>
      <c r="P1445" s="0" t="n"/>
      <c r="Q1445" s="0" t="n"/>
      <c r="R1445" s="0" t="n"/>
      <c r="S1445" s="0" t="n"/>
      <c r="T1445" s="0" t="n"/>
      <c r="U1445" s="0" t="n"/>
      <c r="V1445" s="0" t="n"/>
      <c r="W1445" s="0" t="n"/>
      <c r="X1445" s="42" t="n"/>
      <c r="Y1445" s="42" t="n"/>
      <c r="Z1445" s="42" t="n"/>
    </row>
    <row r="1446" ht="23" customFormat="1" customHeight="1" s="204">
      <c r="A1446" s="255">
        <f>IF(B1446="","",COUNTA($B$5:B1446))</f>
        <v/>
      </c>
      <c r="B1446" s="294" t="n"/>
      <c r="C1446" s="247" t="n"/>
      <c r="D1446" s="248" t="n"/>
      <c r="E1446" s="295" t="n"/>
      <c r="F1446" s="296" t="n"/>
      <c r="G1446" s="296" t="n"/>
      <c r="H1446" s="297">
        <f>IFERROR(VLOOKUP($C1446,$C$5:$H$18,6,0)+SUMIF($C$19:$C1446,$C1446,$F$19:$F1446)-SUMIF($C$19:$C1446,$C1446,$G$19:$G1446),"")</f>
        <v/>
      </c>
      <c r="I1446" s="296" t="n"/>
      <c r="J1446" s="252" t="n"/>
      <c r="K1446" s="252" t="n"/>
      <c r="L1446" s="298" t="n"/>
      <c r="M1446" s="254">
        <f>IF($B1446="","",--TEXT($B1446,"yyyymm"))</f>
        <v/>
      </c>
      <c r="N1446" s="0" t="n"/>
      <c r="O1446" s="0" t="n"/>
      <c r="P1446" s="0" t="n"/>
      <c r="Q1446" s="0" t="n"/>
      <c r="R1446" s="0" t="n"/>
      <c r="S1446" s="0" t="n"/>
      <c r="T1446" s="0" t="n"/>
      <c r="U1446" s="0" t="n"/>
      <c r="V1446" s="0" t="n"/>
      <c r="W1446" s="0" t="n"/>
      <c r="X1446" s="42" t="n"/>
      <c r="Y1446" s="42" t="n"/>
      <c r="Z1446" s="42" t="n"/>
    </row>
    <row r="1447" ht="23" customFormat="1" customHeight="1" s="204">
      <c r="A1447" s="255">
        <f>IF(B1447="","",COUNTA($B$5:B1447))</f>
        <v/>
      </c>
      <c r="B1447" s="294" t="n"/>
      <c r="C1447" s="247" t="n"/>
      <c r="D1447" s="248" t="n"/>
      <c r="E1447" s="295" t="n"/>
      <c r="F1447" s="296" t="n"/>
      <c r="G1447" s="296" t="n"/>
      <c r="H1447" s="297">
        <f>IFERROR(VLOOKUP($C1447,$C$5:$H$18,6,0)+SUMIF($C$19:$C1447,$C1447,$F$19:$F1447)-SUMIF($C$19:$C1447,$C1447,$G$19:$G1447),"")</f>
        <v/>
      </c>
      <c r="I1447" s="296" t="n"/>
      <c r="J1447" s="252" t="n"/>
      <c r="K1447" s="252" t="n"/>
      <c r="L1447" s="298" t="n"/>
      <c r="M1447" s="254">
        <f>IF($B1447="","",--TEXT($B1447,"yyyymm"))</f>
        <v/>
      </c>
      <c r="N1447" s="0" t="n"/>
      <c r="O1447" s="0" t="n"/>
      <c r="P1447" s="0" t="n"/>
      <c r="Q1447" s="0" t="n"/>
      <c r="R1447" s="0" t="n"/>
      <c r="S1447" s="0" t="n"/>
      <c r="T1447" s="0" t="n"/>
      <c r="U1447" s="0" t="n"/>
      <c r="V1447" s="0" t="n"/>
      <c r="W1447" s="0" t="n"/>
      <c r="X1447" s="42" t="n"/>
      <c r="Y1447" s="42" t="n"/>
      <c r="Z1447" s="42" t="n"/>
    </row>
    <row r="1448" ht="23" customFormat="1" customHeight="1" s="204">
      <c r="A1448" s="255">
        <f>IF(B1448="","",COUNTA($B$5:B1448))</f>
        <v/>
      </c>
      <c r="B1448" s="294" t="n"/>
      <c r="C1448" s="247" t="n"/>
      <c r="D1448" s="248" t="n"/>
      <c r="E1448" s="295" t="n"/>
      <c r="F1448" s="296" t="n"/>
      <c r="G1448" s="296" t="n"/>
      <c r="H1448" s="297">
        <f>IFERROR(VLOOKUP($C1448,$C$5:$H$18,6,0)+SUMIF($C$19:$C1448,$C1448,$F$19:$F1448)-SUMIF($C$19:$C1448,$C1448,$G$19:$G1448),"")</f>
        <v/>
      </c>
      <c r="I1448" s="296" t="n"/>
      <c r="J1448" s="252" t="n"/>
      <c r="K1448" s="252" t="n"/>
      <c r="L1448" s="298" t="n"/>
      <c r="M1448" s="254">
        <f>IF($B1448="","",--TEXT($B1448,"yyyymm"))</f>
        <v/>
      </c>
      <c r="N1448" s="0" t="n"/>
      <c r="O1448" s="0" t="n"/>
      <c r="P1448" s="0" t="n"/>
      <c r="Q1448" s="0" t="n"/>
      <c r="R1448" s="0" t="n"/>
      <c r="S1448" s="0" t="n"/>
      <c r="T1448" s="0" t="n"/>
      <c r="U1448" s="0" t="n"/>
      <c r="V1448" s="0" t="n"/>
      <c r="W1448" s="0" t="n"/>
      <c r="X1448" s="42" t="n"/>
      <c r="Y1448" s="42" t="n"/>
      <c r="Z1448" s="42" t="n"/>
    </row>
    <row r="1449" ht="23" customFormat="1" customHeight="1" s="204">
      <c r="A1449" s="255">
        <f>IF(B1449="","",COUNTA($B$5:B1449))</f>
        <v/>
      </c>
      <c r="B1449" s="294" t="n"/>
      <c r="C1449" s="247" t="n"/>
      <c r="D1449" s="248" t="n"/>
      <c r="E1449" s="295" t="n"/>
      <c r="F1449" s="296" t="n"/>
      <c r="G1449" s="296" t="n"/>
      <c r="H1449" s="297">
        <f>IFERROR(VLOOKUP($C1449,$C$5:$H$18,6,0)+SUMIF($C$19:$C1449,$C1449,$F$19:$F1449)-SUMIF($C$19:$C1449,$C1449,$G$19:$G1449),"")</f>
        <v/>
      </c>
      <c r="I1449" s="296" t="n"/>
      <c r="J1449" s="252" t="n"/>
      <c r="K1449" s="252" t="n"/>
      <c r="L1449" s="298" t="n"/>
      <c r="M1449" s="254">
        <f>IF($B1449="","",--TEXT($B1449,"yyyymm"))</f>
        <v/>
      </c>
      <c r="N1449" s="0" t="n"/>
      <c r="O1449" s="0" t="n"/>
      <c r="P1449" s="0" t="n"/>
      <c r="Q1449" s="0" t="n"/>
      <c r="R1449" s="0" t="n"/>
      <c r="S1449" s="0" t="n"/>
      <c r="T1449" s="0" t="n"/>
      <c r="U1449" s="0" t="n"/>
      <c r="V1449" s="0" t="n"/>
      <c r="W1449" s="0" t="n"/>
      <c r="X1449" s="42" t="n"/>
      <c r="Y1449" s="42" t="n"/>
      <c r="Z1449" s="42" t="n"/>
    </row>
    <row r="1450" ht="23" customFormat="1" customHeight="1" s="204">
      <c r="A1450" s="255">
        <f>IF(B1450="","",COUNTA($B$5:B1450))</f>
        <v/>
      </c>
      <c r="B1450" s="294" t="n"/>
      <c r="C1450" s="247" t="n"/>
      <c r="D1450" s="248" t="n"/>
      <c r="E1450" s="295" t="n"/>
      <c r="F1450" s="296" t="n"/>
      <c r="G1450" s="296" t="n"/>
      <c r="H1450" s="297">
        <f>IFERROR(VLOOKUP($C1450,$C$5:$H$18,6,0)+SUMIF($C$19:$C1450,$C1450,$F$19:$F1450)-SUMIF($C$19:$C1450,$C1450,$G$19:$G1450),"")</f>
        <v/>
      </c>
      <c r="I1450" s="296" t="n"/>
      <c r="J1450" s="252" t="n"/>
      <c r="K1450" s="252" t="n"/>
      <c r="L1450" s="298" t="n"/>
      <c r="M1450" s="254">
        <f>IF($B1450="","",--TEXT($B1450,"yyyymm"))</f>
        <v/>
      </c>
      <c r="N1450" s="0" t="n"/>
      <c r="O1450" s="0" t="n"/>
      <c r="P1450" s="0" t="n"/>
      <c r="Q1450" s="0" t="n"/>
      <c r="R1450" s="0" t="n"/>
      <c r="S1450" s="0" t="n"/>
      <c r="T1450" s="0" t="n"/>
      <c r="U1450" s="0" t="n"/>
      <c r="V1450" s="0" t="n"/>
      <c r="W1450" s="0" t="n"/>
      <c r="X1450" s="42" t="n"/>
      <c r="Y1450" s="42" t="n"/>
      <c r="Z1450" s="42" t="n"/>
    </row>
    <row r="1451" ht="23" customFormat="1" customHeight="1" s="204">
      <c r="A1451" s="255">
        <f>IF(B1451="","",COUNTA($B$5:B1451))</f>
        <v/>
      </c>
      <c r="B1451" s="294" t="n"/>
      <c r="C1451" s="247" t="n"/>
      <c r="D1451" s="248" t="n"/>
      <c r="E1451" s="295" t="n"/>
      <c r="F1451" s="296" t="n"/>
      <c r="G1451" s="296" t="n"/>
      <c r="H1451" s="297">
        <f>IFERROR(VLOOKUP($C1451,$C$5:$H$18,6,0)+SUMIF($C$19:$C1451,$C1451,$F$19:$F1451)-SUMIF($C$19:$C1451,$C1451,$G$19:$G1451),"")</f>
        <v/>
      </c>
      <c r="I1451" s="296" t="n"/>
      <c r="J1451" s="252" t="n"/>
      <c r="K1451" s="252" t="n"/>
      <c r="L1451" s="298" t="n"/>
      <c r="M1451" s="254">
        <f>IF($B1451="","",--TEXT($B1451,"yyyymm"))</f>
        <v/>
      </c>
      <c r="N1451" s="0" t="n"/>
      <c r="O1451" s="0" t="n"/>
      <c r="P1451" s="0" t="n"/>
      <c r="Q1451" s="0" t="n"/>
      <c r="R1451" s="0" t="n"/>
      <c r="S1451" s="0" t="n"/>
      <c r="T1451" s="0" t="n"/>
      <c r="U1451" s="0" t="n"/>
      <c r="V1451" s="0" t="n"/>
      <c r="W1451" s="0" t="n"/>
      <c r="X1451" s="42" t="n"/>
      <c r="Y1451" s="42" t="n"/>
      <c r="Z1451" s="42" t="n"/>
    </row>
    <row r="1452" ht="23" customFormat="1" customHeight="1" s="204">
      <c r="A1452" s="255">
        <f>IF(B1452="","",COUNTA($B$5:B1452))</f>
        <v/>
      </c>
      <c r="B1452" s="294" t="n"/>
      <c r="C1452" s="247" t="n"/>
      <c r="D1452" s="248" t="n"/>
      <c r="E1452" s="295" t="n"/>
      <c r="F1452" s="296" t="n"/>
      <c r="G1452" s="296" t="n"/>
      <c r="H1452" s="297">
        <f>IFERROR(VLOOKUP($C1452,$C$5:$H$18,6,0)+SUMIF($C$19:$C1452,$C1452,$F$19:$F1452)-SUMIF($C$19:$C1452,$C1452,$G$19:$G1452),"")</f>
        <v/>
      </c>
      <c r="I1452" s="296" t="n"/>
      <c r="J1452" s="252" t="n"/>
      <c r="K1452" s="252" t="n"/>
      <c r="L1452" s="298" t="n"/>
      <c r="M1452" s="254">
        <f>IF($B1452="","",--TEXT($B1452,"yyyymm"))</f>
        <v/>
      </c>
      <c r="N1452" s="0" t="n"/>
      <c r="O1452" s="0" t="n"/>
      <c r="P1452" s="0" t="n"/>
      <c r="Q1452" s="0" t="n"/>
      <c r="R1452" s="0" t="n"/>
      <c r="S1452" s="0" t="n"/>
      <c r="T1452" s="0" t="n"/>
      <c r="U1452" s="0" t="n"/>
      <c r="V1452" s="0" t="n"/>
      <c r="W1452" s="0" t="n"/>
      <c r="X1452" s="42" t="n"/>
      <c r="Y1452" s="42" t="n"/>
      <c r="Z1452" s="42" t="n"/>
    </row>
    <row r="1453" ht="23" customFormat="1" customHeight="1" s="204">
      <c r="A1453" s="255">
        <f>IF(B1453="","",COUNTA($B$5:B1453))</f>
        <v/>
      </c>
      <c r="B1453" s="294" t="n"/>
      <c r="C1453" s="247" t="n"/>
      <c r="D1453" s="248" t="n"/>
      <c r="E1453" s="295" t="n"/>
      <c r="F1453" s="296" t="n"/>
      <c r="G1453" s="296" t="n"/>
      <c r="H1453" s="297">
        <f>IFERROR(VLOOKUP($C1453,$C$5:$H$18,6,0)+SUMIF($C$19:$C1453,$C1453,$F$19:$F1453)-SUMIF($C$19:$C1453,$C1453,$G$19:$G1453),"")</f>
        <v/>
      </c>
      <c r="I1453" s="296" t="n"/>
      <c r="J1453" s="252" t="n"/>
      <c r="K1453" s="252" t="n"/>
      <c r="L1453" s="298" t="n"/>
      <c r="M1453" s="254">
        <f>IF($B1453="","",--TEXT($B1453,"yyyymm"))</f>
        <v/>
      </c>
      <c r="N1453" s="0" t="n"/>
      <c r="O1453" s="0" t="n"/>
      <c r="P1453" s="0" t="n"/>
      <c r="Q1453" s="0" t="n"/>
      <c r="R1453" s="0" t="n"/>
      <c r="S1453" s="0" t="n"/>
      <c r="T1453" s="0" t="n"/>
      <c r="U1453" s="0" t="n"/>
      <c r="V1453" s="0" t="n"/>
      <c r="W1453" s="0" t="n"/>
      <c r="X1453" s="42" t="n"/>
      <c r="Y1453" s="42" t="n"/>
      <c r="Z1453" s="42" t="n"/>
    </row>
    <row r="1454" ht="23" customFormat="1" customHeight="1" s="204">
      <c r="A1454" s="255">
        <f>IF(B1454="","",COUNTA($B$5:B1454))</f>
        <v/>
      </c>
      <c r="B1454" s="294" t="n"/>
      <c r="C1454" s="247" t="n"/>
      <c r="D1454" s="248" t="n"/>
      <c r="E1454" s="295" t="n"/>
      <c r="F1454" s="296" t="n"/>
      <c r="G1454" s="296" t="n"/>
      <c r="H1454" s="297">
        <f>IFERROR(VLOOKUP($C1454,$C$5:$H$18,6,0)+SUMIF($C$19:$C1454,$C1454,$F$19:$F1454)-SUMIF($C$19:$C1454,$C1454,$G$19:$G1454),"")</f>
        <v/>
      </c>
      <c r="I1454" s="296" t="n"/>
      <c r="J1454" s="252" t="n"/>
      <c r="K1454" s="252" t="n"/>
      <c r="L1454" s="298" t="n"/>
      <c r="M1454" s="254">
        <f>IF($B1454="","",--TEXT($B1454,"yyyymm"))</f>
        <v/>
      </c>
      <c r="N1454" s="0" t="n"/>
      <c r="O1454" s="0" t="n"/>
      <c r="P1454" s="0" t="n"/>
      <c r="Q1454" s="0" t="n"/>
      <c r="R1454" s="0" t="n"/>
      <c r="S1454" s="0" t="n"/>
      <c r="T1454" s="0" t="n"/>
      <c r="U1454" s="0" t="n"/>
      <c r="V1454" s="0" t="n"/>
      <c r="W1454" s="0" t="n"/>
      <c r="X1454" s="42" t="n"/>
      <c r="Y1454" s="42" t="n"/>
      <c r="Z1454" s="42" t="n"/>
    </row>
    <row r="1455" ht="23" customFormat="1" customHeight="1" s="204">
      <c r="A1455" s="255">
        <f>IF(B1455="","",COUNTA($B$5:B1455))</f>
        <v/>
      </c>
      <c r="B1455" s="294" t="n"/>
      <c r="C1455" s="247" t="n"/>
      <c r="D1455" s="248" t="n"/>
      <c r="E1455" s="295" t="n"/>
      <c r="F1455" s="296" t="n"/>
      <c r="G1455" s="296" t="n"/>
      <c r="H1455" s="297">
        <f>IFERROR(VLOOKUP($C1455,$C$5:$H$18,6,0)+SUMIF($C$19:$C1455,$C1455,$F$19:$F1455)-SUMIF($C$19:$C1455,$C1455,$G$19:$G1455),"")</f>
        <v/>
      </c>
      <c r="I1455" s="296" t="n"/>
      <c r="J1455" s="252" t="n"/>
      <c r="K1455" s="252" t="n"/>
      <c r="L1455" s="298" t="n"/>
      <c r="M1455" s="254">
        <f>IF($B1455="","",--TEXT($B1455,"yyyymm"))</f>
        <v/>
      </c>
      <c r="N1455" s="0" t="n"/>
      <c r="O1455" s="0" t="n"/>
      <c r="P1455" s="0" t="n"/>
      <c r="Q1455" s="0" t="n"/>
      <c r="R1455" s="0" t="n"/>
      <c r="S1455" s="0" t="n"/>
      <c r="T1455" s="0" t="n"/>
      <c r="U1455" s="0" t="n"/>
      <c r="V1455" s="0" t="n"/>
      <c r="W1455" s="0" t="n"/>
      <c r="X1455" s="42" t="n"/>
      <c r="Y1455" s="42" t="n"/>
      <c r="Z1455" s="42" t="n"/>
    </row>
    <row r="1456" ht="23" customFormat="1" customHeight="1" s="204">
      <c r="A1456" s="255">
        <f>IF(B1456="","",COUNTA($B$5:B1456))</f>
        <v/>
      </c>
      <c r="B1456" s="294" t="n"/>
      <c r="C1456" s="247" t="n"/>
      <c r="D1456" s="248" t="n"/>
      <c r="E1456" s="295" t="n"/>
      <c r="F1456" s="296" t="n"/>
      <c r="G1456" s="296" t="n"/>
      <c r="H1456" s="297">
        <f>IFERROR(VLOOKUP($C1456,$C$5:$H$18,6,0)+SUMIF($C$19:$C1456,$C1456,$F$19:$F1456)-SUMIF($C$19:$C1456,$C1456,$G$19:$G1456),"")</f>
        <v/>
      </c>
      <c r="I1456" s="296" t="n"/>
      <c r="J1456" s="252" t="n"/>
      <c r="K1456" s="252" t="n"/>
      <c r="L1456" s="298" t="n"/>
      <c r="M1456" s="254">
        <f>IF($B1456="","",--TEXT($B1456,"yyyymm"))</f>
        <v/>
      </c>
      <c r="N1456" s="0" t="n"/>
      <c r="O1456" s="0" t="n"/>
      <c r="P1456" s="0" t="n"/>
      <c r="Q1456" s="0" t="n"/>
      <c r="R1456" s="0" t="n"/>
      <c r="S1456" s="0" t="n"/>
      <c r="T1456" s="0" t="n"/>
      <c r="U1456" s="0" t="n"/>
      <c r="V1456" s="0" t="n"/>
      <c r="W1456" s="0" t="n"/>
      <c r="X1456" s="42" t="n"/>
      <c r="Y1456" s="42" t="n"/>
      <c r="Z1456" s="42" t="n"/>
    </row>
    <row r="1457" ht="23" customFormat="1" customHeight="1" s="204">
      <c r="A1457" s="255">
        <f>IF(B1457="","",COUNTA($B$5:B1457))</f>
        <v/>
      </c>
      <c r="B1457" s="294" t="n"/>
      <c r="C1457" s="247" t="n"/>
      <c r="D1457" s="248" t="n"/>
      <c r="E1457" s="295" t="n"/>
      <c r="F1457" s="296" t="n"/>
      <c r="G1457" s="296" t="n"/>
      <c r="H1457" s="297">
        <f>IFERROR(VLOOKUP($C1457,$C$5:$H$18,6,0)+SUMIF($C$19:$C1457,$C1457,$F$19:$F1457)-SUMIF($C$19:$C1457,$C1457,$G$19:$G1457),"")</f>
        <v/>
      </c>
      <c r="I1457" s="296" t="n"/>
      <c r="J1457" s="252" t="n"/>
      <c r="K1457" s="252" t="n"/>
      <c r="L1457" s="298" t="n"/>
      <c r="M1457" s="254">
        <f>IF($B1457="","",--TEXT($B1457,"yyyymm"))</f>
        <v/>
      </c>
      <c r="N1457" s="0" t="n"/>
      <c r="O1457" s="0" t="n"/>
      <c r="P1457" s="0" t="n"/>
      <c r="Q1457" s="0" t="n"/>
      <c r="R1457" s="0" t="n"/>
      <c r="S1457" s="0" t="n"/>
      <c r="T1457" s="0" t="n"/>
      <c r="U1457" s="0" t="n"/>
      <c r="V1457" s="0" t="n"/>
      <c r="W1457" s="0" t="n"/>
      <c r="X1457" s="42" t="n"/>
      <c r="Y1457" s="42" t="n"/>
      <c r="Z1457" s="42" t="n"/>
    </row>
    <row r="1458" ht="23" customFormat="1" customHeight="1" s="204">
      <c r="A1458" s="255">
        <f>IF(B1458="","",COUNTA($B$5:B1458))</f>
        <v/>
      </c>
      <c r="B1458" s="294" t="n"/>
      <c r="C1458" s="247" t="n"/>
      <c r="D1458" s="248" t="n"/>
      <c r="E1458" s="295" t="n"/>
      <c r="F1458" s="296" t="n"/>
      <c r="G1458" s="296" t="n"/>
      <c r="H1458" s="297">
        <f>IFERROR(VLOOKUP($C1458,$C$5:$H$18,6,0)+SUMIF($C$19:$C1458,$C1458,$F$19:$F1458)-SUMIF($C$19:$C1458,$C1458,$G$19:$G1458),"")</f>
        <v/>
      </c>
      <c r="I1458" s="296" t="n"/>
      <c r="J1458" s="252" t="n"/>
      <c r="K1458" s="252" t="n"/>
      <c r="L1458" s="298" t="n"/>
      <c r="M1458" s="254">
        <f>IF($B1458="","",--TEXT($B1458,"yyyymm"))</f>
        <v/>
      </c>
      <c r="N1458" s="0" t="n"/>
      <c r="O1458" s="0" t="n"/>
      <c r="P1458" s="0" t="n"/>
      <c r="Q1458" s="0" t="n"/>
      <c r="R1458" s="0" t="n"/>
      <c r="S1458" s="0" t="n"/>
      <c r="T1458" s="0" t="n"/>
      <c r="U1458" s="0" t="n"/>
      <c r="V1458" s="0" t="n"/>
      <c r="W1458" s="0" t="n"/>
      <c r="X1458" s="42" t="n"/>
      <c r="Y1458" s="42" t="n"/>
      <c r="Z1458" s="42" t="n"/>
    </row>
    <row r="1459" ht="23" customFormat="1" customHeight="1" s="204">
      <c r="A1459" s="255">
        <f>IF(B1459="","",COUNTA($B$5:B1459))</f>
        <v/>
      </c>
      <c r="B1459" s="294" t="n"/>
      <c r="C1459" s="247" t="n"/>
      <c r="D1459" s="248" t="n"/>
      <c r="E1459" s="295" t="n"/>
      <c r="F1459" s="296" t="n"/>
      <c r="G1459" s="296" t="n"/>
      <c r="H1459" s="297">
        <f>IFERROR(VLOOKUP($C1459,$C$5:$H$18,6,0)+SUMIF($C$19:$C1459,$C1459,$F$19:$F1459)-SUMIF($C$19:$C1459,$C1459,$G$19:$G1459),"")</f>
        <v/>
      </c>
      <c r="I1459" s="296" t="n"/>
      <c r="J1459" s="252" t="n"/>
      <c r="K1459" s="252" t="n"/>
      <c r="L1459" s="298" t="n"/>
      <c r="M1459" s="254">
        <f>IF($B1459="","",--TEXT($B1459,"yyyymm"))</f>
        <v/>
      </c>
      <c r="N1459" s="0" t="n"/>
      <c r="O1459" s="0" t="n"/>
      <c r="P1459" s="0" t="n"/>
      <c r="Q1459" s="0" t="n"/>
      <c r="R1459" s="0" t="n"/>
      <c r="S1459" s="0" t="n"/>
      <c r="T1459" s="0" t="n"/>
      <c r="U1459" s="0" t="n"/>
      <c r="V1459" s="0" t="n"/>
      <c r="W1459" s="0" t="n"/>
      <c r="X1459" s="42" t="n"/>
      <c r="Y1459" s="42" t="n"/>
      <c r="Z1459" s="42" t="n"/>
    </row>
    <row r="1460" ht="23" customFormat="1" customHeight="1" s="204">
      <c r="A1460" s="255">
        <f>IF(B1460="","",COUNTA($B$5:B1460))</f>
        <v/>
      </c>
      <c r="B1460" s="294" t="n"/>
      <c r="C1460" s="247" t="n"/>
      <c r="D1460" s="248" t="n"/>
      <c r="E1460" s="295" t="n"/>
      <c r="F1460" s="296" t="n"/>
      <c r="G1460" s="296" t="n"/>
      <c r="H1460" s="297">
        <f>IFERROR(VLOOKUP($C1460,$C$5:$H$18,6,0)+SUMIF($C$19:$C1460,$C1460,$F$19:$F1460)-SUMIF($C$19:$C1460,$C1460,$G$19:$G1460),"")</f>
        <v/>
      </c>
      <c r="I1460" s="296" t="n"/>
      <c r="J1460" s="252" t="n"/>
      <c r="K1460" s="252" t="n"/>
      <c r="L1460" s="298" t="n"/>
      <c r="M1460" s="254">
        <f>IF($B1460="","",--TEXT($B1460,"yyyymm"))</f>
        <v/>
      </c>
      <c r="N1460" s="0" t="n"/>
      <c r="O1460" s="0" t="n"/>
      <c r="P1460" s="0" t="n"/>
      <c r="Q1460" s="0" t="n"/>
      <c r="R1460" s="0" t="n"/>
      <c r="S1460" s="0" t="n"/>
      <c r="T1460" s="0" t="n"/>
      <c r="U1460" s="0" t="n"/>
      <c r="V1460" s="0" t="n"/>
      <c r="W1460" s="0" t="n"/>
      <c r="X1460" s="42" t="n"/>
      <c r="Y1460" s="42" t="n"/>
      <c r="Z1460" s="42" t="n"/>
    </row>
    <row r="1461" ht="23" customFormat="1" customHeight="1" s="204">
      <c r="A1461" s="255">
        <f>IF(B1461="","",COUNTA($B$5:B1461))</f>
        <v/>
      </c>
      <c r="B1461" s="294" t="n"/>
      <c r="C1461" s="247" t="n"/>
      <c r="D1461" s="248" t="n"/>
      <c r="E1461" s="295" t="n"/>
      <c r="F1461" s="296" t="n"/>
      <c r="G1461" s="296" t="n"/>
      <c r="H1461" s="297">
        <f>IFERROR(VLOOKUP($C1461,$C$5:$H$18,6,0)+SUMIF($C$19:$C1461,$C1461,$F$19:$F1461)-SUMIF($C$19:$C1461,$C1461,$G$19:$G1461),"")</f>
        <v/>
      </c>
      <c r="I1461" s="296" t="n"/>
      <c r="J1461" s="252" t="n"/>
      <c r="K1461" s="252" t="n"/>
      <c r="L1461" s="298" t="n"/>
      <c r="M1461" s="254">
        <f>IF($B1461="","",--TEXT($B1461,"yyyymm"))</f>
        <v/>
      </c>
      <c r="N1461" s="0" t="n"/>
      <c r="O1461" s="0" t="n"/>
      <c r="P1461" s="0" t="n"/>
      <c r="Q1461" s="0" t="n"/>
      <c r="R1461" s="0" t="n"/>
      <c r="S1461" s="0" t="n"/>
      <c r="T1461" s="0" t="n"/>
      <c r="U1461" s="0" t="n"/>
      <c r="V1461" s="0" t="n"/>
      <c r="W1461" s="0" t="n"/>
      <c r="X1461" s="42" t="n"/>
      <c r="Y1461" s="42" t="n"/>
      <c r="Z1461" s="42" t="n"/>
    </row>
    <row r="1462" ht="23" customFormat="1" customHeight="1" s="204">
      <c r="A1462" s="255">
        <f>IF(B1462="","",COUNTA($B$5:B1462))</f>
        <v/>
      </c>
      <c r="B1462" s="294" t="n"/>
      <c r="C1462" s="247" t="n"/>
      <c r="D1462" s="248" t="n"/>
      <c r="E1462" s="295" t="n"/>
      <c r="F1462" s="296" t="n"/>
      <c r="G1462" s="296" t="n"/>
      <c r="H1462" s="297">
        <f>IFERROR(VLOOKUP($C1462,$C$5:$H$18,6,0)+SUMIF($C$19:$C1462,$C1462,$F$19:$F1462)-SUMIF($C$19:$C1462,$C1462,$G$19:$G1462),"")</f>
        <v/>
      </c>
      <c r="I1462" s="296" t="n"/>
      <c r="J1462" s="252" t="n"/>
      <c r="K1462" s="252" t="n"/>
      <c r="L1462" s="298" t="n"/>
      <c r="M1462" s="254">
        <f>IF($B1462="","",--TEXT($B1462,"yyyymm"))</f>
        <v/>
      </c>
      <c r="N1462" s="0" t="n"/>
      <c r="O1462" s="0" t="n"/>
      <c r="P1462" s="0" t="n"/>
      <c r="Q1462" s="0" t="n"/>
      <c r="R1462" s="0" t="n"/>
      <c r="S1462" s="0" t="n"/>
      <c r="T1462" s="0" t="n"/>
      <c r="U1462" s="0" t="n"/>
      <c r="V1462" s="0" t="n"/>
      <c r="W1462" s="0" t="n"/>
      <c r="X1462" s="42" t="n"/>
      <c r="Y1462" s="42" t="n"/>
      <c r="Z1462" s="42" t="n"/>
    </row>
    <row r="1463" ht="23" customFormat="1" customHeight="1" s="204">
      <c r="A1463" s="255">
        <f>IF(B1463="","",COUNTA($B$5:B1463))</f>
        <v/>
      </c>
      <c r="B1463" s="294" t="n"/>
      <c r="C1463" s="247" t="n"/>
      <c r="D1463" s="248" t="n"/>
      <c r="E1463" s="295" t="n"/>
      <c r="F1463" s="296" t="n"/>
      <c r="G1463" s="296" t="n"/>
      <c r="H1463" s="297">
        <f>IFERROR(VLOOKUP($C1463,$C$5:$H$18,6,0)+SUMIF($C$19:$C1463,$C1463,$F$19:$F1463)-SUMIF($C$19:$C1463,$C1463,$G$19:$G1463),"")</f>
        <v/>
      </c>
      <c r="I1463" s="296" t="n"/>
      <c r="J1463" s="252" t="n"/>
      <c r="K1463" s="252" t="n"/>
      <c r="L1463" s="298" t="n"/>
      <c r="M1463" s="254">
        <f>IF($B1463="","",--TEXT($B1463,"yyyymm"))</f>
        <v/>
      </c>
      <c r="N1463" s="0" t="n"/>
      <c r="O1463" s="0" t="n"/>
      <c r="P1463" s="0" t="n"/>
      <c r="Q1463" s="0" t="n"/>
      <c r="R1463" s="0" t="n"/>
      <c r="S1463" s="0" t="n"/>
      <c r="T1463" s="0" t="n"/>
      <c r="U1463" s="0" t="n"/>
      <c r="V1463" s="0" t="n"/>
      <c r="W1463" s="0" t="n"/>
      <c r="X1463" s="42" t="n"/>
      <c r="Y1463" s="42" t="n"/>
      <c r="Z1463" s="42" t="n"/>
    </row>
    <row r="1464" ht="23" customFormat="1" customHeight="1" s="204">
      <c r="A1464" s="255">
        <f>IF(B1464="","",COUNTA($B$5:B1464))</f>
        <v/>
      </c>
      <c r="B1464" s="294" t="n"/>
      <c r="C1464" s="247" t="n"/>
      <c r="D1464" s="248" t="n"/>
      <c r="E1464" s="295" t="n"/>
      <c r="F1464" s="296" t="n"/>
      <c r="G1464" s="296" t="n"/>
      <c r="H1464" s="297">
        <f>IFERROR(VLOOKUP($C1464,$C$5:$H$18,6,0)+SUMIF($C$19:$C1464,$C1464,$F$19:$F1464)-SUMIF($C$19:$C1464,$C1464,$G$19:$G1464),"")</f>
        <v/>
      </c>
      <c r="I1464" s="296" t="n"/>
      <c r="J1464" s="252" t="n"/>
      <c r="K1464" s="252" t="n"/>
      <c r="L1464" s="298" t="n"/>
      <c r="M1464" s="254">
        <f>IF($B1464="","",--TEXT($B1464,"yyyymm"))</f>
        <v/>
      </c>
      <c r="N1464" s="0" t="n"/>
      <c r="O1464" s="0" t="n"/>
      <c r="P1464" s="0" t="n"/>
      <c r="Q1464" s="0" t="n"/>
      <c r="R1464" s="0" t="n"/>
      <c r="S1464" s="0" t="n"/>
      <c r="T1464" s="0" t="n"/>
      <c r="U1464" s="0" t="n"/>
      <c r="V1464" s="0" t="n"/>
      <c r="W1464" s="0" t="n"/>
      <c r="X1464" s="42" t="n"/>
      <c r="Y1464" s="42" t="n"/>
      <c r="Z1464" s="42" t="n"/>
    </row>
    <row r="1465" ht="23" customFormat="1" customHeight="1" s="204">
      <c r="A1465" s="255">
        <f>IF(B1465="","",COUNTA($B$5:B1465))</f>
        <v/>
      </c>
      <c r="B1465" s="294" t="n"/>
      <c r="C1465" s="247" t="n"/>
      <c r="D1465" s="248" t="n"/>
      <c r="E1465" s="295" t="n"/>
      <c r="F1465" s="296" t="n"/>
      <c r="G1465" s="296" t="n"/>
      <c r="H1465" s="297">
        <f>IFERROR(VLOOKUP($C1465,$C$5:$H$18,6,0)+SUMIF($C$19:$C1465,$C1465,$F$19:$F1465)-SUMIF($C$19:$C1465,$C1465,$G$19:$G1465),"")</f>
        <v/>
      </c>
      <c r="I1465" s="296" t="n"/>
      <c r="J1465" s="252" t="n"/>
      <c r="K1465" s="252" t="n"/>
      <c r="L1465" s="298" t="n"/>
      <c r="M1465" s="254">
        <f>IF($B1465="","",--TEXT($B1465,"yyyymm"))</f>
        <v/>
      </c>
      <c r="N1465" s="0" t="n"/>
      <c r="O1465" s="0" t="n"/>
      <c r="P1465" s="0" t="n"/>
      <c r="Q1465" s="0" t="n"/>
      <c r="R1465" s="0" t="n"/>
      <c r="S1465" s="0" t="n"/>
      <c r="T1465" s="0" t="n"/>
      <c r="U1465" s="0" t="n"/>
      <c r="V1465" s="0" t="n"/>
      <c r="W1465" s="0" t="n"/>
      <c r="X1465" s="42" t="n"/>
      <c r="Y1465" s="42" t="n"/>
      <c r="Z1465" s="42" t="n"/>
    </row>
    <row r="1466" ht="23" customFormat="1" customHeight="1" s="204">
      <c r="A1466" s="255">
        <f>IF(B1466="","",COUNTA($B$5:B1466))</f>
        <v/>
      </c>
      <c r="B1466" s="294" t="n"/>
      <c r="C1466" s="247" t="n"/>
      <c r="D1466" s="248" t="n"/>
      <c r="E1466" s="295" t="n"/>
      <c r="F1466" s="296" t="n"/>
      <c r="G1466" s="296" t="n"/>
      <c r="H1466" s="297">
        <f>IFERROR(VLOOKUP($C1466,$C$5:$H$18,6,0)+SUMIF($C$19:$C1466,$C1466,$F$19:$F1466)-SUMIF($C$19:$C1466,$C1466,$G$19:$G1466),"")</f>
        <v/>
      </c>
      <c r="I1466" s="296" t="n"/>
      <c r="J1466" s="252" t="n"/>
      <c r="K1466" s="252" t="n"/>
      <c r="L1466" s="298" t="n"/>
      <c r="M1466" s="254">
        <f>IF($B1466="","",--TEXT($B1466,"yyyymm"))</f>
        <v/>
      </c>
      <c r="N1466" s="0" t="n"/>
      <c r="O1466" s="0" t="n"/>
      <c r="P1466" s="0" t="n"/>
      <c r="Q1466" s="0" t="n"/>
      <c r="R1466" s="0" t="n"/>
      <c r="S1466" s="0" t="n"/>
      <c r="T1466" s="0" t="n"/>
      <c r="U1466" s="0" t="n"/>
      <c r="V1466" s="0" t="n"/>
      <c r="W1466" s="0" t="n"/>
      <c r="X1466" s="42" t="n"/>
      <c r="Y1466" s="42" t="n"/>
      <c r="Z1466" s="42" t="n"/>
    </row>
    <row r="1467" ht="23" customFormat="1" customHeight="1" s="204">
      <c r="A1467" s="255">
        <f>IF(B1467="","",COUNTA($B$5:B1467))</f>
        <v/>
      </c>
      <c r="B1467" s="294" t="n"/>
      <c r="C1467" s="247" t="n"/>
      <c r="D1467" s="248" t="n"/>
      <c r="E1467" s="295" t="n"/>
      <c r="F1467" s="296" t="n"/>
      <c r="G1467" s="296" t="n"/>
      <c r="H1467" s="297">
        <f>IFERROR(VLOOKUP($C1467,$C$5:$H$18,6,0)+SUMIF($C$19:$C1467,$C1467,$F$19:$F1467)-SUMIF($C$19:$C1467,$C1467,$G$19:$G1467),"")</f>
        <v/>
      </c>
      <c r="I1467" s="296" t="n"/>
      <c r="J1467" s="252" t="n"/>
      <c r="K1467" s="252" t="n"/>
      <c r="L1467" s="298" t="n"/>
      <c r="M1467" s="254">
        <f>IF($B1467="","",--TEXT($B1467,"yyyymm"))</f>
        <v/>
      </c>
      <c r="N1467" s="0" t="n"/>
      <c r="O1467" s="0" t="n"/>
      <c r="P1467" s="0" t="n"/>
      <c r="Q1467" s="0" t="n"/>
      <c r="R1467" s="0" t="n"/>
      <c r="S1467" s="0" t="n"/>
      <c r="T1467" s="0" t="n"/>
      <c r="U1467" s="0" t="n"/>
      <c r="V1467" s="0" t="n"/>
      <c r="W1467" s="0" t="n"/>
      <c r="X1467" s="42" t="n"/>
      <c r="Y1467" s="42" t="n"/>
      <c r="Z1467" s="42" t="n"/>
    </row>
    <row r="1468" ht="23" customFormat="1" customHeight="1" s="204">
      <c r="A1468" s="255">
        <f>IF(B1468="","",COUNTA($B$5:B1468))</f>
        <v/>
      </c>
      <c r="B1468" s="294" t="n"/>
      <c r="C1468" s="247" t="n"/>
      <c r="D1468" s="248" t="n"/>
      <c r="E1468" s="295" t="n"/>
      <c r="F1468" s="296" t="n"/>
      <c r="G1468" s="296" t="n"/>
      <c r="H1468" s="297">
        <f>IFERROR(VLOOKUP($C1468,$C$5:$H$18,6,0)+SUMIF($C$19:$C1468,$C1468,$F$19:$F1468)-SUMIF($C$19:$C1468,$C1468,$G$19:$G1468),"")</f>
        <v/>
      </c>
      <c r="I1468" s="296" t="n"/>
      <c r="J1468" s="252" t="n"/>
      <c r="K1468" s="252" t="n"/>
      <c r="L1468" s="298" t="n"/>
      <c r="M1468" s="254">
        <f>IF($B1468="","",--TEXT($B1468,"yyyymm"))</f>
        <v/>
      </c>
      <c r="N1468" s="0" t="n"/>
      <c r="O1468" s="0" t="n"/>
      <c r="P1468" s="0" t="n"/>
      <c r="Q1468" s="0" t="n"/>
      <c r="R1468" s="0" t="n"/>
      <c r="S1468" s="0" t="n"/>
      <c r="T1468" s="0" t="n"/>
      <c r="U1468" s="0" t="n"/>
      <c r="V1468" s="0" t="n"/>
      <c r="W1468" s="0" t="n"/>
      <c r="X1468" s="42" t="n"/>
      <c r="Y1468" s="42" t="n"/>
      <c r="Z1468" s="42" t="n"/>
    </row>
    <row r="1469" ht="23" customFormat="1" customHeight="1" s="204">
      <c r="A1469" s="255">
        <f>IF(B1469="","",COUNTA($B$5:B1469))</f>
        <v/>
      </c>
      <c r="B1469" s="294" t="n"/>
      <c r="C1469" s="247" t="n"/>
      <c r="D1469" s="248" t="n"/>
      <c r="E1469" s="295" t="n"/>
      <c r="F1469" s="296" t="n"/>
      <c r="G1469" s="296" t="n"/>
      <c r="H1469" s="297">
        <f>IFERROR(VLOOKUP($C1469,$C$5:$H$18,6,0)+SUMIF($C$19:$C1469,$C1469,$F$19:$F1469)-SUMIF($C$19:$C1469,$C1469,$G$19:$G1469),"")</f>
        <v/>
      </c>
      <c r="I1469" s="296" t="n"/>
      <c r="J1469" s="252" t="n"/>
      <c r="K1469" s="252" t="n"/>
      <c r="L1469" s="298" t="n"/>
      <c r="M1469" s="254">
        <f>IF($B1469="","",--TEXT($B1469,"yyyymm"))</f>
        <v/>
      </c>
      <c r="N1469" s="0" t="n"/>
      <c r="O1469" s="0" t="n"/>
      <c r="P1469" s="0" t="n"/>
      <c r="Q1469" s="0" t="n"/>
      <c r="R1469" s="0" t="n"/>
      <c r="S1469" s="0" t="n"/>
      <c r="T1469" s="0" t="n"/>
      <c r="U1469" s="0" t="n"/>
      <c r="V1469" s="0" t="n"/>
      <c r="W1469" s="0" t="n"/>
      <c r="X1469" s="42" t="n"/>
      <c r="Y1469" s="42" t="n"/>
      <c r="Z1469" s="42" t="n"/>
    </row>
    <row r="1470" ht="23" customFormat="1" customHeight="1" s="204">
      <c r="A1470" s="255">
        <f>IF(B1470="","",COUNTA($B$5:B1470))</f>
        <v/>
      </c>
      <c r="B1470" s="294" t="n"/>
      <c r="C1470" s="247" t="n"/>
      <c r="D1470" s="248" t="n"/>
      <c r="E1470" s="295" t="n"/>
      <c r="F1470" s="296" t="n"/>
      <c r="G1470" s="296" t="n"/>
      <c r="H1470" s="297">
        <f>IFERROR(VLOOKUP($C1470,$C$5:$H$18,6,0)+SUMIF($C$19:$C1470,$C1470,$F$19:$F1470)-SUMIF($C$19:$C1470,$C1470,$G$19:$G1470),"")</f>
        <v/>
      </c>
      <c r="I1470" s="296" t="n"/>
      <c r="J1470" s="252" t="n"/>
      <c r="K1470" s="252" t="n"/>
      <c r="L1470" s="298" t="n"/>
      <c r="M1470" s="254">
        <f>IF($B1470="","",--TEXT($B1470,"yyyymm"))</f>
        <v/>
      </c>
      <c r="N1470" s="0" t="n"/>
      <c r="O1470" s="0" t="n"/>
      <c r="P1470" s="0" t="n"/>
      <c r="Q1470" s="0" t="n"/>
      <c r="R1470" s="0" t="n"/>
      <c r="S1470" s="0" t="n"/>
      <c r="T1470" s="0" t="n"/>
      <c r="U1470" s="0" t="n"/>
      <c r="V1470" s="0" t="n"/>
      <c r="W1470" s="0" t="n"/>
      <c r="X1470" s="42" t="n"/>
      <c r="Y1470" s="42" t="n"/>
      <c r="Z1470" s="42" t="n"/>
    </row>
    <row r="1471" ht="23" customFormat="1" customHeight="1" s="204">
      <c r="A1471" s="255">
        <f>IF(B1471="","",COUNTA($B$5:B1471))</f>
        <v/>
      </c>
      <c r="B1471" s="294" t="n"/>
      <c r="C1471" s="247" t="n"/>
      <c r="D1471" s="248" t="n"/>
      <c r="E1471" s="295" t="n"/>
      <c r="F1471" s="296" t="n"/>
      <c r="G1471" s="296" t="n"/>
      <c r="H1471" s="297">
        <f>IFERROR(VLOOKUP($C1471,$C$5:$H$18,6,0)+SUMIF($C$19:$C1471,$C1471,$F$19:$F1471)-SUMIF($C$19:$C1471,$C1471,$G$19:$G1471),"")</f>
        <v/>
      </c>
      <c r="I1471" s="296" t="n"/>
      <c r="J1471" s="252" t="n"/>
      <c r="K1471" s="252" t="n"/>
      <c r="L1471" s="298" t="n"/>
      <c r="M1471" s="254">
        <f>IF($B1471="","",--TEXT($B1471,"yyyymm"))</f>
        <v/>
      </c>
      <c r="N1471" s="0" t="n"/>
      <c r="O1471" s="0" t="n"/>
      <c r="P1471" s="0" t="n"/>
      <c r="Q1471" s="0" t="n"/>
      <c r="R1471" s="0" t="n"/>
      <c r="S1471" s="0" t="n"/>
      <c r="T1471" s="0" t="n"/>
      <c r="U1471" s="0" t="n"/>
      <c r="V1471" s="0" t="n"/>
      <c r="W1471" s="0" t="n"/>
      <c r="X1471" s="42" t="n"/>
      <c r="Y1471" s="42" t="n"/>
      <c r="Z1471" s="42" t="n"/>
    </row>
    <row r="1472" ht="23" customFormat="1" customHeight="1" s="204">
      <c r="A1472" s="255">
        <f>IF(B1472="","",COUNTA($B$5:B1472))</f>
        <v/>
      </c>
      <c r="B1472" s="294" t="n"/>
      <c r="C1472" s="247" t="n"/>
      <c r="D1472" s="248" t="n"/>
      <c r="E1472" s="295" t="n"/>
      <c r="F1472" s="296" t="n"/>
      <c r="G1472" s="296" t="n"/>
      <c r="H1472" s="297">
        <f>IFERROR(VLOOKUP($C1472,$C$5:$H$18,6,0)+SUMIF($C$19:$C1472,$C1472,$F$19:$F1472)-SUMIF($C$19:$C1472,$C1472,$G$19:$G1472),"")</f>
        <v/>
      </c>
      <c r="I1472" s="296" t="n"/>
      <c r="J1472" s="252" t="n"/>
      <c r="K1472" s="252" t="n"/>
      <c r="L1472" s="298" t="n"/>
      <c r="M1472" s="254">
        <f>IF($B1472="","",--TEXT($B1472,"yyyymm"))</f>
        <v/>
      </c>
      <c r="N1472" s="0" t="n"/>
      <c r="O1472" s="0" t="n"/>
      <c r="P1472" s="0" t="n"/>
      <c r="Q1472" s="0" t="n"/>
      <c r="R1472" s="0" t="n"/>
      <c r="S1472" s="0" t="n"/>
      <c r="T1472" s="0" t="n"/>
      <c r="U1472" s="0" t="n"/>
      <c r="V1472" s="0" t="n"/>
      <c r="W1472" s="0" t="n"/>
      <c r="X1472" s="42" t="n"/>
      <c r="Y1472" s="42" t="n"/>
      <c r="Z1472" s="42" t="n"/>
    </row>
    <row r="1473" ht="23" customFormat="1" customHeight="1" s="204">
      <c r="A1473" s="255">
        <f>IF(B1473="","",COUNTA($B$5:B1473))</f>
        <v/>
      </c>
      <c r="B1473" s="294" t="n"/>
      <c r="C1473" s="247" t="n"/>
      <c r="D1473" s="248" t="n"/>
      <c r="E1473" s="295" t="n"/>
      <c r="F1473" s="296" t="n"/>
      <c r="G1473" s="296" t="n"/>
      <c r="H1473" s="297">
        <f>IFERROR(VLOOKUP($C1473,$C$5:$H$18,6,0)+SUMIF($C$19:$C1473,$C1473,$F$19:$F1473)-SUMIF($C$19:$C1473,$C1473,$G$19:$G1473),"")</f>
        <v/>
      </c>
      <c r="I1473" s="296" t="n"/>
      <c r="J1473" s="252" t="n"/>
      <c r="K1473" s="252" t="n"/>
      <c r="L1473" s="298" t="n"/>
      <c r="M1473" s="254">
        <f>IF($B1473="","",--TEXT($B1473,"yyyymm"))</f>
        <v/>
      </c>
      <c r="N1473" s="0" t="n"/>
      <c r="O1473" s="0" t="n"/>
      <c r="P1473" s="0" t="n"/>
      <c r="Q1473" s="0" t="n"/>
      <c r="R1473" s="0" t="n"/>
      <c r="S1473" s="0" t="n"/>
      <c r="T1473" s="0" t="n"/>
      <c r="U1473" s="0" t="n"/>
      <c r="V1473" s="0" t="n"/>
      <c r="W1473" s="0" t="n"/>
      <c r="X1473" s="42" t="n"/>
      <c r="Y1473" s="42" t="n"/>
      <c r="Z1473" s="42" t="n"/>
    </row>
    <row r="1474" ht="23" customFormat="1" customHeight="1" s="204">
      <c r="A1474" s="255">
        <f>IF(B1474="","",COUNTA($B$5:B1474))</f>
        <v/>
      </c>
      <c r="B1474" s="294" t="n"/>
      <c r="C1474" s="247" t="n"/>
      <c r="D1474" s="248" t="n"/>
      <c r="E1474" s="295" t="n"/>
      <c r="F1474" s="296" t="n"/>
      <c r="G1474" s="296" t="n"/>
      <c r="H1474" s="297">
        <f>IFERROR(VLOOKUP($C1474,$C$5:$H$18,6,0)+SUMIF($C$19:$C1474,$C1474,$F$19:$F1474)-SUMIF($C$19:$C1474,$C1474,$G$19:$G1474),"")</f>
        <v/>
      </c>
      <c r="I1474" s="296" t="n"/>
      <c r="J1474" s="252" t="n"/>
      <c r="K1474" s="252" t="n"/>
      <c r="L1474" s="298" t="n"/>
      <c r="M1474" s="254">
        <f>IF($B1474="","",--TEXT($B1474,"yyyymm"))</f>
        <v/>
      </c>
      <c r="N1474" s="0" t="n"/>
      <c r="O1474" s="0" t="n"/>
      <c r="P1474" s="0" t="n"/>
      <c r="Q1474" s="0" t="n"/>
      <c r="R1474" s="0" t="n"/>
      <c r="S1474" s="0" t="n"/>
      <c r="T1474" s="0" t="n"/>
      <c r="U1474" s="0" t="n"/>
      <c r="V1474" s="0" t="n"/>
      <c r="W1474" s="0" t="n"/>
      <c r="X1474" s="42" t="n"/>
      <c r="Y1474" s="42" t="n"/>
      <c r="Z1474" s="42" t="n"/>
    </row>
    <row r="1475" ht="23" customFormat="1" customHeight="1" s="204">
      <c r="A1475" s="255">
        <f>IF(B1475="","",COUNTA($B$5:B1475))</f>
        <v/>
      </c>
      <c r="B1475" s="294" t="n"/>
      <c r="C1475" s="247" t="n"/>
      <c r="D1475" s="248" t="n"/>
      <c r="E1475" s="295" t="n"/>
      <c r="F1475" s="296" t="n"/>
      <c r="G1475" s="296" t="n"/>
      <c r="H1475" s="297">
        <f>IFERROR(VLOOKUP($C1475,$C$5:$H$18,6,0)+SUMIF($C$19:$C1475,$C1475,$F$19:$F1475)-SUMIF($C$19:$C1475,$C1475,$G$19:$G1475),"")</f>
        <v/>
      </c>
      <c r="I1475" s="296" t="n"/>
      <c r="J1475" s="252" t="n"/>
      <c r="K1475" s="252" t="n"/>
      <c r="L1475" s="298" t="n"/>
      <c r="M1475" s="254">
        <f>IF($B1475="","",--TEXT($B1475,"yyyymm"))</f>
        <v/>
      </c>
      <c r="N1475" s="0" t="n"/>
      <c r="O1475" s="0" t="n"/>
      <c r="P1475" s="0" t="n"/>
      <c r="Q1475" s="0" t="n"/>
      <c r="R1475" s="0" t="n"/>
      <c r="S1475" s="0" t="n"/>
      <c r="T1475" s="0" t="n"/>
      <c r="U1475" s="0" t="n"/>
      <c r="V1475" s="0" t="n"/>
      <c r="W1475" s="0" t="n"/>
      <c r="X1475" s="42" t="n"/>
      <c r="Y1475" s="42" t="n"/>
      <c r="Z1475" s="42" t="n"/>
    </row>
    <row r="1476" ht="23" customFormat="1" customHeight="1" s="204">
      <c r="A1476" s="255">
        <f>IF(B1476="","",COUNTA($B$5:B1476))</f>
        <v/>
      </c>
      <c r="B1476" s="294" t="n"/>
      <c r="C1476" s="247" t="n"/>
      <c r="D1476" s="248" t="n"/>
      <c r="E1476" s="295" t="n"/>
      <c r="F1476" s="296" t="n"/>
      <c r="G1476" s="296" t="n"/>
      <c r="H1476" s="297">
        <f>IFERROR(VLOOKUP($C1476,$C$5:$H$18,6,0)+SUMIF($C$19:$C1476,$C1476,$F$19:$F1476)-SUMIF($C$19:$C1476,$C1476,$G$19:$G1476),"")</f>
        <v/>
      </c>
      <c r="I1476" s="296" t="n"/>
      <c r="J1476" s="252" t="n"/>
      <c r="K1476" s="252" t="n"/>
      <c r="L1476" s="298" t="n"/>
      <c r="M1476" s="254">
        <f>IF($B1476="","",--TEXT($B1476,"yyyymm"))</f>
        <v/>
      </c>
      <c r="N1476" s="0" t="n"/>
      <c r="O1476" s="0" t="n"/>
      <c r="P1476" s="0" t="n"/>
      <c r="Q1476" s="0" t="n"/>
      <c r="R1476" s="0" t="n"/>
      <c r="S1476" s="0" t="n"/>
      <c r="T1476" s="0" t="n"/>
      <c r="U1476" s="0" t="n"/>
      <c r="V1476" s="0" t="n"/>
      <c r="W1476" s="0" t="n"/>
      <c r="X1476" s="42" t="n"/>
      <c r="Y1476" s="42" t="n"/>
      <c r="Z1476" s="42" t="n"/>
    </row>
    <row r="1477" ht="23" customFormat="1" customHeight="1" s="204">
      <c r="A1477" s="255">
        <f>IF(B1477="","",COUNTA($B$5:B1477))</f>
        <v/>
      </c>
      <c r="B1477" s="294" t="n"/>
      <c r="C1477" s="247" t="n"/>
      <c r="D1477" s="248" t="n"/>
      <c r="E1477" s="295" t="n"/>
      <c r="F1477" s="296" t="n"/>
      <c r="G1477" s="296" t="n"/>
      <c r="H1477" s="297">
        <f>IFERROR(VLOOKUP($C1477,$C$5:$H$18,6,0)+SUMIF($C$19:$C1477,$C1477,$F$19:$F1477)-SUMIF($C$19:$C1477,$C1477,$G$19:$G1477),"")</f>
        <v/>
      </c>
      <c r="I1477" s="296" t="n"/>
      <c r="J1477" s="252" t="n"/>
      <c r="K1477" s="252" t="n"/>
      <c r="L1477" s="298" t="n"/>
      <c r="M1477" s="254">
        <f>IF($B1477="","",--TEXT($B1477,"yyyymm"))</f>
        <v/>
      </c>
      <c r="N1477" s="0" t="n"/>
      <c r="O1477" s="0" t="n"/>
      <c r="P1477" s="0" t="n"/>
      <c r="Q1477" s="0" t="n"/>
      <c r="R1477" s="0" t="n"/>
      <c r="S1477" s="0" t="n"/>
      <c r="T1477" s="0" t="n"/>
      <c r="U1477" s="0" t="n"/>
      <c r="V1477" s="0" t="n"/>
      <c r="W1477" s="0" t="n"/>
      <c r="X1477" s="42" t="n"/>
      <c r="Y1477" s="42" t="n"/>
      <c r="Z1477" s="42" t="n"/>
    </row>
    <row r="1478" ht="23" customFormat="1" customHeight="1" s="204">
      <c r="A1478" s="255">
        <f>IF(B1478="","",COUNTA($B$5:B1478))</f>
        <v/>
      </c>
      <c r="B1478" s="294" t="n"/>
      <c r="C1478" s="247" t="n"/>
      <c r="D1478" s="248" t="n"/>
      <c r="E1478" s="295" t="n"/>
      <c r="F1478" s="296" t="n"/>
      <c r="G1478" s="296" t="n"/>
      <c r="H1478" s="297">
        <f>IFERROR(VLOOKUP($C1478,$C$5:$H$18,6,0)+SUMIF($C$19:$C1478,$C1478,$F$19:$F1478)-SUMIF($C$19:$C1478,$C1478,$G$19:$G1478),"")</f>
        <v/>
      </c>
      <c r="I1478" s="296" t="n"/>
      <c r="J1478" s="252" t="n"/>
      <c r="K1478" s="252" t="n"/>
      <c r="L1478" s="298" t="n"/>
      <c r="M1478" s="254">
        <f>IF($B1478="","",--TEXT($B1478,"yyyymm"))</f>
        <v/>
      </c>
      <c r="N1478" s="0" t="n"/>
      <c r="O1478" s="0" t="n"/>
      <c r="P1478" s="0" t="n"/>
      <c r="Q1478" s="0" t="n"/>
      <c r="R1478" s="0" t="n"/>
      <c r="S1478" s="0" t="n"/>
      <c r="T1478" s="0" t="n"/>
      <c r="U1478" s="0" t="n"/>
      <c r="V1478" s="0" t="n"/>
      <c r="W1478" s="0" t="n"/>
      <c r="X1478" s="42" t="n"/>
      <c r="Y1478" s="42" t="n"/>
      <c r="Z1478" s="42" t="n"/>
    </row>
    <row r="1479" ht="23" customFormat="1" customHeight="1" s="204">
      <c r="A1479" s="255">
        <f>IF(B1479="","",COUNTA($B$5:B1479))</f>
        <v/>
      </c>
      <c r="B1479" s="294" t="n"/>
      <c r="C1479" s="247" t="n"/>
      <c r="D1479" s="248" t="n"/>
      <c r="E1479" s="295" t="n"/>
      <c r="F1479" s="296" t="n"/>
      <c r="G1479" s="296" t="n"/>
      <c r="H1479" s="297">
        <f>IFERROR(VLOOKUP($C1479,$C$5:$H$18,6,0)+SUMIF($C$19:$C1479,$C1479,$F$19:$F1479)-SUMIF($C$19:$C1479,$C1479,$G$19:$G1479),"")</f>
        <v/>
      </c>
      <c r="I1479" s="296" t="n"/>
      <c r="J1479" s="252" t="n"/>
      <c r="K1479" s="252" t="n"/>
      <c r="L1479" s="298" t="n"/>
      <c r="M1479" s="254">
        <f>IF($B1479="","",--TEXT($B1479,"yyyymm"))</f>
        <v/>
      </c>
      <c r="N1479" s="0" t="n"/>
      <c r="O1479" s="0" t="n"/>
      <c r="P1479" s="0" t="n"/>
      <c r="Q1479" s="0" t="n"/>
      <c r="R1479" s="0" t="n"/>
      <c r="S1479" s="0" t="n"/>
      <c r="T1479" s="0" t="n"/>
      <c r="U1479" s="0" t="n"/>
      <c r="V1479" s="0" t="n"/>
      <c r="W1479" s="0" t="n"/>
      <c r="X1479" s="42" t="n"/>
      <c r="Y1479" s="42" t="n"/>
      <c r="Z1479" s="42" t="n"/>
    </row>
    <row r="1480" ht="23" customFormat="1" customHeight="1" s="204">
      <c r="A1480" s="255">
        <f>IF(B1480="","",COUNTA($B$5:B1480))</f>
        <v/>
      </c>
      <c r="B1480" s="294" t="n"/>
      <c r="C1480" s="247" t="n"/>
      <c r="D1480" s="248" t="n"/>
      <c r="E1480" s="295" t="n"/>
      <c r="F1480" s="296" t="n"/>
      <c r="G1480" s="296" t="n"/>
      <c r="H1480" s="297">
        <f>IFERROR(VLOOKUP($C1480,$C$5:$H$18,6,0)+SUMIF($C$19:$C1480,$C1480,$F$19:$F1480)-SUMIF($C$19:$C1480,$C1480,$G$19:$G1480),"")</f>
        <v/>
      </c>
      <c r="I1480" s="296" t="n"/>
      <c r="J1480" s="252" t="n"/>
      <c r="K1480" s="252" t="n"/>
      <c r="L1480" s="298" t="n"/>
      <c r="M1480" s="254">
        <f>IF($B1480="","",--TEXT($B1480,"yyyymm"))</f>
        <v/>
      </c>
      <c r="N1480" s="0" t="n"/>
      <c r="O1480" s="0" t="n"/>
      <c r="P1480" s="0" t="n"/>
      <c r="Q1480" s="0" t="n"/>
      <c r="R1480" s="0" t="n"/>
      <c r="S1480" s="0" t="n"/>
      <c r="T1480" s="0" t="n"/>
      <c r="U1480" s="0" t="n"/>
      <c r="V1480" s="0" t="n"/>
      <c r="W1480" s="0" t="n"/>
      <c r="X1480" s="42" t="n"/>
      <c r="Y1480" s="42" t="n"/>
      <c r="Z1480" s="42" t="n"/>
    </row>
    <row r="1481" ht="23" customFormat="1" customHeight="1" s="204">
      <c r="A1481" s="255">
        <f>IF(B1481="","",COUNTA($B$5:B1481))</f>
        <v/>
      </c>
      <c r="B1481" s="294" t="n"/>
      <c r="C1481" s="247" t="n"/>
      <c r="D1481" s="248" t="n"/>
      <c r="E1481" s="295" t="n"/>
      <c r="F1481" s="296" t="n"/>
      <c r="G1481" s="296" t="n"/>
      <c r="H1481" s="297">
        <f>IFERROR(VLOOKUP($C1481,$C$5:$H$18,6,0)+SUMIF($C$19:$C1481,$C1481,$F$19:$F1481)-SUMIF($C$19:$C1481,$C1481,$G$19:$G1481),"")</f>
        <v/>
      </c>
      <c r="I1481" s="296" t="n"/>
      <c r="J1481" s="252" t="n"/>
      <c r="K1481" s="252" t="n"/>
      <c r="L1481" s="298" t="n"/>
      <c r="M1481" s="254">
        <f>IF($B1481="","",--TEXT($B1481,"yyyymm"))</f>
        <v/>
      </c>
      <c r="N1481" s="0" t="n"/>
      <c r="O1481" s="0" t="n"/>
      <c r="P1481" s="0" t="n"/>
      <c r="Q1481" s="0" t="n"/>
      <c r="R1481" s="0" t="n"/>
      <c r="S1481" s="0" t="n"/>
      <c r="T1481" s="0" t="n"/>
      <c r="U1481" s="0" t="n"/>
      <c r="V1481" s="0" t="n"/>
      <c r="W1481" s="0" t="n"/>
      <c r="X1481" s="42" t="n"/>
      <c r="Y1481" s="42" t="n"/>
      <c r="Z1481" s="42" t="n"/>
    </row>
    <row r="1482" ht="23" customFormat="1" customHeight="1" s="204">
      <c r="A1482" s="255">
        <f>IF(B1482="","",COUNTA($B$5:B1482))</f>
        <v/>
      </c>
      <c r="B1482" s="294" t="n"/>
      <c r="C1482" s="247" t="n"/>
      <c r="D1482" s="248" t="n"/>
      <c r="E1482" s="295" t="n"/>
      <c r="F1482" s="296" t="n"/>
      <c r="G1482" s="296" t="n"/>
      <c r="H1482" s="297">
        <f>IFERROR(VLOOKUP($C1482,$C$5:$H$18,6,0)+SUMIF($C$19:$C1482,$C1482,$F$19:$F1482)-SUMIF($C$19:$C1482,$C1482,$G$19:$G1482),"")</f>
        <v/>
      </c>
      <c r="I1482" s="296" t="n"/>
      <c r="J1482" s="252" t="n"/>
      <c r="K1482" s="252" t="n"/>
      <c r="L1482" s="298" t="n"/>
      <c r="M1482" s="254">
        <f>IF($B1482="","",--TEXT($B1482,"yyyymm"))</f>
        <v/>
      </c>
      <c r="N1482" s="0" t="n"/>
      <c r="O1482" s="0" t="n"/>
      <c r="P1482" s="0" t="n"/>
      <c r="Q1482" s="0" t="n"/>
      <c r="R1482" s="0" t="n"/>
      <c r="S1482" s="0" t="n"/>
      <c r="T1482" s="0" t="n"/>
      <c r="U1482" s="0" t="n"/>
      <c r="V1482" s="0" t="n"/>
      <c r="W1482" s="0" t="n"/>
      <c r="X1482" s="42" t="n"/>
      <c r="Y1482" s="42" t="n"/>
      <c r="Z1482" s="42" t="n"/>
    </row>
    <row r="1483" ht="23" customFormat="1" customHeight="1" s="204">
      <c r="A1483" s="255">
        <f>IF(B1483="","",COUNTA($B$5:B1483))</f>
        <v/>
      </c>
      <c r="B1483" s="294" t="n"/>
      <c r="C1483" s="247" t="n"/>
      <c r="D1483" s="248" t="n"/>
      <c r="E1483" s="295" t="n"/>
      <c r="F1483" s="296" t="n"/>
      <c r="G1483" s="296" t="n"/>
      <c r="H1483" s="297">
        <f>IFERROR(VLOOKUP($C1483,$C$5:$H$18,6,0)+SUMIF($C$19:$C1483,$C1483,$F$19:$F1483)-SUMIF($C$19:$C1483,$C1483,$G$19:$G1483),"")</f>
        <v/>
      </c>
      <c r="I1483" s="296" t="n"/>
      <c r="J1483" s="252" t="n"/>
      <c r="K1483" s="252" t="n"/>
      <c r="L1483" s="298" t="n"/>
      <c r="M1483" s="254">
        <f>IF($B1483="","",--TEXT($B1483,"yyyymm"))</f>
        <v/>
      </c>
      <c r="N1483" s="0" t="n"/>
      <c r="O1483" s="0" t="n"/>
      <c r="P1483" s="0" t="n"/>
      <c r="Q1483" s="0" t="n"/>
      <c r="R1483" s="0" t="n"/>
      <c r="S1483" s="0" t="n"/>
      <c r="T1483" s="0" t="n"/>
      <c r="U1483" s="0" t="n"/>
      <c r="V1483" s="0" t="n"/>
      <c r="W1483" s="0" t="n"/>
      <c r="X1483" s="42" t="n"/>
      <c r="Y1483" s="42" t="n"/>
      <c r="Z1483" s="42" t="n"/>
    </row>
    <row r="1484" ht="23" customFormat="1" customHeight="1" s="204">
      <c r="A1484" s="255">
        <f>IF(B1484="","",COUNTA($B$5:B1484))</f>
        <v/>
      </c>
      <c r="B1484" s="294" t="n"/>
      <c r="C1484" s="247" t="n"/>
      <c r="D1484" s="248" t="n"/>
      <c r="E1484" s="295" t="n"/>
      <c r="F1484" s="296" t="n"/>
      <c r="G1484" s="296" t="n"/>
      <c r="H1484" s="297">
        <f>IFERROR(VLOOKUP($C1484,$C$5:$H$18,6,0)+SUMIF($C$19:$C1484,$C1484,$F$19:$F1484)-SUMIF($C$19:$C1484,$C1484,$G$19:$G1484),"")</f>
        <v/>
      </c>
      <c r="I1484" s="296" t="n"/>
      <c r="J1484" s="252" t="n"/>
      <c r="K1484" s="252" t="n"/>
      <c r="L1484" s="298" t="n"/>
      <c r="M1484" s="254">
        <f>IF($B1484="","",--TEXT($B1484,"yyyymm"))</f>
        <v/>
      </c>
      <c r="N1484" s="0" t="n"/>
      <c r="O1484" s="0" t="n"/>
      <c r="P1484" s="0" t="n"/>
      <c r="Q1484" s="0" t="n"/>
      <c r="R1484" s="0" t="n"/>
      <c r="S1484" s="0" t="n"/>
      <c r="T1484" s="0" t="n"/>
      <c r="U1484" s="0" t="n"/>
      <c r="V1484" s="0" t="n"/>
      <c r="W1484" s="0" t="n"/>
      <c r="X1484" s="42" t="n"/>
      <c r="Y1484" s="42" t="n"/>
      <c r="Z1484" s="42" t="n"/>
    </row>
    <row r="1485" ht="23" customFormat="1" customHeight="1" s="204">
      <c r="A1485" s="255">
        <f>IF(B1485="","",COUNTA($B$5:B1485))</f>
        <v/>
      </c>
      <c r="B1485" s="294" t="n"/>
      <c r="C1485" s="247" t="n"/>
      <c r="D1485" s="248" t="n"/>
      <c r="E1485" s="295" t="n"/>
      <c r="F1485" s="296" t="n"/>
      <c r="G1485" s="296" t="n"/>
      <c r="H1485" s="297">
        <f>IFERROR(VLOOKUP($C1485,$C$5:$H$18,6,0)+SUMIF($C$19:$C1485,$C1485,$F$19:$F1485)-SUMIF($C$19:$C1485,$C1485,$G$19:$G1485),"")</f>
        <v/>
      </c>
      <c r="I1485" s="296" t="n"/>
      <c r="J1485" s="252" t="n"/>
      <c r="K1485" s="252" t="n"/>
      <c r="L1485" s="298" t="n"/>
      <c r="M1485" s="254">
        <f>IF($B1485="","",--TEXT($B1485,"yyyymm"))</f>
        <v/>
      </c>
      <c r="N1485" s="0" t="n"/>
      <c r="O1485" s="0" t="n"/>
      <c r="P1485" s="0" t="n"/>
      <c r="Q1485" s="0" t="n"/>
      <c r="R1485" s="0" t="n"/>
      <c r="S1485" s="0" t="n"/>
      <c r="T1485" s="0" t="n"/>
      <c r="U1485" s="0" t="n"/>
      <c r="V1485" s="0" t="n"/>
      <c r="W1485" s="0" t="n"/>
      <c r="X1485" s="42" t="n"/>
      <c r="Y1485" s="42" t="n"/>
      <c r="Z1485" s="42" t="n"/>
    </row>
    <row r="1486" ht="23" customFormat="1" customHeight="1" s="204">
      <c r="A1486" s="255">
        <f>IF(B1486="","",COUNTA($B$5:B1486))</f>
        <v/>
      </c>
      <c r="B1486" s="294" t="n"/>
      <c r="C1486" s="247" t="n"/>
      <c r="D1486" s="248" t="n"/>
      <c r="E1486" s="295" t="n"/>
      <c r="F1486" s="296" t="n"/>
      <c r="G1486" s="296" t="n"/>
      <c r="H1486" s="297">
        <f>IFERROR(VLOOKUP($C1486,$C$5:$H$18,6,0)+SUMIF($C$19:$C1486,$C1486,$F$19:$F1486)-SUMIF($C$19:$C1486,$C1486,$G$19:$G1486),"")</f>
        <v/>
      </c>
      <c r="I1486" s="296" t="n"/>
      <c r="J1486" s="252" t="n"/>
      <c r="K1486" s="252" t="n"/>
      <c r="L1486" s="298" t="n"/>
      <c r="M1486" s="254">
        <f>IF($B1486="","",--TEXT($B1486,"yyyymm"))</f>
        <v/>
      </c>
      <c r="N1486" s="0" t="n"/>
      <c r="O1486" s="0" t="n"/>
      <c r="P1486" s="0" t="n"/>
      <c r="Q1486" s="0" t="n"/>
      <c r="R1486" s="0" t="n"/>
      <c r="S1486" s="0" t="n"/>
      <c r="T1486" s="0" t="n"/>
      <c r="U1486" s="0" t="n"/>
      <c r="V1486" s="0" t="n"/>
      <c r="W1486" s="0" t="n"/>
      <c r="X1486" s="42" t="n"/>
      <c r="Y1486" s="42" t="n"/>
      <c r="Z1486" s="42" t="n"/>
    </row>
    <row r="1487" ht="23" customFormat="1" customHeight="1" s="204">
      <c r="A1487" s="255">
        <f>IF(B1487="","",COUNTA($B$5:B1487))</f>
        <v/>
      </c>
      <c r="B1487" s="294" t="n"/>
      <c r="C1487" s="247" t="n"/>
      <c r="D1487" s="248" t="n"/>
      <c r="E1487" s="295" t="n"/>
      <c r="F1487" s="296" t="n"/>
      <c r="G1487" s="296" t="n"/>
      <c r="H1487" s="297">
        <f>IFERROR(VLOOKUP($C1487,$C$5:$H$18,6,0)+SUMIF($C$19:$C1487,$C1487,$F$19:$F1487)-SUMIF($C$19:$C1487,$C1487,$G$19:$G1487),"")</f>
        <v/>
      </c>
      <c r="I1487" s="296" t="n"/>
      <c r="J1487" s="252" t="n"/>
      <c r="K1487" s="252" t="n"/>
      <c r="L1487" s="298" t="n"/>
      <c r="M1487" s="254">
        <f>IF($B1487="","",--TEXT($B1487,"yyyymm"))</f>
        <v/>
      </c>
      <c r="N1487" s="0" t="n"/>
      <c r="O1487" s="0" t="n"/>
      <c r="P1487" s="0" t="n"/>
      <c r="Q1487" s="0" t="n"/>
      <c r="R1487" s="0" t="n"/>
      <c r="S1487" s="0" t="n"/>
      <c r="T1487" s="0" t="n"/>
      <c r="U1487" s="0" t="n"/>
      <c r="V1487" s="0" t="n"/>
      <c r="W1487" s="0" t="n"/>
      <c r="X1487" s="42" t="n"/>
      <c r="Y1487" s="42" t="n"/>
      <c r="Z1487" s="42" t="n"/>
    </row>
    <row r="1488" ht="23" customFormat="1" customHeight="1" s="204">
      <c r="A1488" s="255">
        <f>IF(B1488="","",COUNTA($B$5:B1488))</f>
        <v/>
      </c>
      <c r="B1488" s="294" t="n"/>
      <c r="C1488" s="247" t="n"/>
      <c r="D1488" s="248" t="n"/>
      <c r="E1488" s="295" t="n"/>
      <c r="F1488" s="296" t="n"/>
      <c r="G1488" s="296" t="n"/>
      <c r="H1488" s="297">
        <f>IFERROR(VLOOKUP($C1488,$C$5:$H$18,6,0)+SUMIF($C$19:$C1488,$C1488,$F$19:$F1488)-SUMIF($C$19:$C1488,$C1488,$G$19:$G1488),"")</f>
        <v/>
      </c>
      <c r="I1488" s="296" t="n"/>
      <c r="J1488" s="252" t="n"/>
      <c r="K1488" s="252" t="n"/>
      <c r="L1488" s="298" t="n"/>
      <c r="M1488" s="254">
        <f>IF($B1488="","",--TEXT($B1488,"yyyymm"))</f>
        <v/>
      </c>
      <c r="N1488" s="0" t="n"/>
      <c r="O1488" s="0" t="n"/>
      <c r="P1488" s="0" t="n"/>
      <c r="Q1488" s="0" t="n"/>
      <c r="R1488" s="0" t="n"/>
      <c r="S1488" s="0" t="n"/>
      <c r="T1488" s="0" t="n"/>
      <c r="U1488" s="0" t="n"/>
      <c r="V1488" s="0" t="n"/>
      <c r="W1488" s="0" t="n"/>
      <c r="X1488" s="42" t="n"/>
      <c r="Y1488" s="42" t="n"/>
      <c r="Z1488" s="42" t="n"/>
    </row>
    <row r="1489" ht="23" customFormat="1" customHeight="1" s="204">
      <c r="A1489" s="255">
        <f>IF(B1489="","",COUNTA($B$5:B1489))</f>
        <v/>
      </c>
      <c r="B1489" s="294" t="n"/>
      <c r="C1489" s="247" t="n"/>
      <c r="D1489" s="248" t="n"/>
      <c r="E1489" s="295" t="n"/>
      <c r="F1489" s="296" t="n"/>
      <c r="G1489" s="296" t="n"/>
      <c r="H1489" s="297">
        <f>IFERROR(VLOOKUP($C1489,$C$5:$H$18,6,0)+SUMIF($C$19:$C1489,$C1489,$F$19:$F1489)-SUMIF($C$19:$C1489,$C1489,$G$19:$G1489),"")</f>
        <v/>
      </c>
      <c r="I1489" s="296" t="n"/>
      <c r="J1489" s="252" t="n"/>
      <c r="K1489" s="252" t="n"/>
      <c r="L1489" s="298" t="n"/>
      <c r="M1489" s="254">
        <f>IF($B1489="","",--TEXT($B1489,"yyyymm"))</f>
        <v/>
      </c>
      <c r="N1489" s="0" t="n"/>
      <c r="O1489" s="0" t="n"/>
      <c r="P1489" s="0" t="n"/>
      <c r="Q1489" s="0" t="n"/>
      <c r="R1489" s="0" t="n"/>
      <c r="S1489" s="0" t="n"/>
      <c r="T1489" s="0" t="n"/>
      <c r="U1489" s="0" t="n"/>
      <c r="V1489" s="0" t="n"/>
      <c r="W1489" s="0" t="n"/>
      <c r="X1489" s="42" t="n"/>
      <c r="Y1489" s="42" t="n"/>
      <c r="Z1489" s="42" t="n"/>
    </row>
    <row r="1490" ht="23" customFormat="1" customHeight="1" s="204">
      <c r="A1490" s="255">
        <f>IF(B1490="","",COUNTA($B$5:B1490))</f>
        <v/>
      </c>
      <c r="B1490" s="294" t="n"/>
      <c r="C1490" s="247" t="n"/>
      <c r="D1490" s="248" t="n"/>
      <c r="E1490" s="295" t="n"/>
      <c r="F1490" s="296" t="n"/>
      <c r="G1490" s="296" t="n"/>
      <c r="H1490" s="297">
        <f>IFERROR(VLOOKUP($C1490,$C$5:$H$18,6,0)+SUMIF($C$19:$C1490,$C1490,$F$19:$F1490)-SUMIF($C$19:$C1490,$C1490,$G$19:$G1490),"")</f>
        <v/>
      </c>
      <c r="I1490" s="296" t="n"/>
      <c r="J1490" s="252" t="n"/>
      <c r="K1490" s="252" t="n"/>
      <c r="L1490" s="298" t="n"/>
      <c r="M1490" s="254">
        <f>IF($B1490="","",--TEXT($B1490,"yyyymm"))</f>
        <v/>
      </c>
      <c r="N1490" s="0" t="n"/>
      <c r="O1490" s="0" t="n"/>
      <c r="P1490" s="0" t="n"/>
      <c r="Q1490" s="0" t="n"/>
      <c r="R1490" s="0" t="n"/>
      <c r="S1490" s="0" t="n"/>
      <c r="T1490" s="0" t="n"/>
      <c r="U1490" s="0" t="n"/>
      <c r="V1490" s="0" t="n"/>
      <c r="W1490" s="0" t="n"/>
      <c r="X1490" s="42" t="n"/>
      <c r="Y1490" s="42" t="n"/>
      <c r="Z1490" s="42" t="n"/>
    </row>
    <row r="1491" ht="23" customFormat="1" customHeight="1" s="204">
      <c r="A1491" s="255">
        <f>IF(B1491="","",COUNTA($B$5:B1491))</f>
        <v/>
      </c>
      <c r="B1491" s="294" t="n"/>
      <c r="C1491" s="247" t="n"/>
      <c r="D1491" s="248" t="n"/>
      <c r="E1491" s="295" t="n"/>
      <c r="F1491" s="296" t="n"/>
      <c r="G1491" s="296" t="n"/>
      <c r="H1491" s="297">
        <f>IFERROR(VLOOKUP($C1491,$C$5:$H$18,6,0)+SUMIF($C$19:$C1491,$C1491,$F$19:$F1491)-SUMIF($C$19:$C1491,$C1491,$G$19:$G1491),"")</f>
        <v/>
      </c>
      <c r="I1491" s="296" t="n"/>
      <c r="J1491" s="252" t="n"/>
      <c r="K1491" s="252" t="n"/>
      <c r="L1491" s="298" t="n"/>
      <c r="M1491" s="254">
        <f>IF($B1491="","",--TEXT($B1491,"yyyymm"))</f>
        <v/>
      </c>
      <c r="N1491" s="0" t="n"/>
      <c r="O1491" s="0" t="n"/>
      <c r="P1491" s="0" t="n"/>
      <c r="Q1491" s="0" t="n"/>
      <c r="R1491" s="0" t="n"/>
      <c r="S1491" s="0" t="n"/>
      <c r="T1491" s="0" t="n"/>
      <c r="U1491" s="0" t="n"/>
      <c r="V1491" s="0" t="n"/>
      <c r="W1491" s="0" t="n"/>
      <c r="X1491" s="42" t="n"/>
      <c r="Y1491" s="42" t="n"/>
      <c r="Z1491" s="42" t="n"/>
    </row>
    <row r="1492" ht="23" customFormat="1" customHeight="1" s="204">
      <c r="A1492" s="255">
        <f>IF(B1492="","",COUNTA($B$5:B1492))</f>
        <v/>
      </c>
      <c r="B1492" s="294" t="n"/>
      <c r="C1492" s="247" t="n"/>
      <c r="D1492" s="248" t="n"/>
      <c r="E1492" s="295" t="n"/>
      <c r="F1492" s="296" t="n"/>
      <c r="G1492" s="296" t="n"/>
      <c r="H1492" s="297">
        <f>IFERROR(VLOOKUP($C1492,$C$5:$H$18,6,0)+SUMIF($C$19:$C1492,$C1492,$F$19:$F1492)-SUMIF($C$19:$C1492,$C1492,$G$19:$G1492),"")</f>
        <v/>
      </c>
      <c r="I1492" s="296" t="n"/>
      <c r="J1492" s="252" t="n"/>
      <c r="K1492" s="252" t="n"/>
      <c r="L1492" s="298" t="n"/>
      <c r="M1492" s="254">
        <f>IF($B1492="","",--TEXT($B1492,"yyyymm"))</f>
        <v/>
      </c>
      <c r="N1492" s="0" t="n"/>
      <c r="O1492" s="0" t="n"/>
      <c r="P1492" s="0" t="n"/>
      <c r="Q1492" s="0" t="n"/>
      <c r="R1492" s="0" t="n"/>
      <c r="S1492" s="0" t="n"/>
      <c r="T1492" s="0" t="n"/>
      <c r="U1492" s="0" t="n"/>
      <c r="V1492" s="0" t="n"/>
      <c r="W1492" s="0" t="n"/>
      <c r="X1492" s="42" t="n"/>
      <c r="Y1492" s="42" t="n"/>
      <c r="Z1492" s="42" t="n"/>
    </row>
    <row r="1493" ht="23" customFormat="1" customHeight="1" s="204">
      <c r="A1493" s="255">
        <f>IF(B1493="","",COUNTA($B$5:B1493))</f>
        <v/>
      </c>
      <c r="B1493" s="294" t="n"/>
      <c r="C1493" s="247" t="n"/>
      <c r="D1493" s="248" t="n"/>
      <c r="E1493" s="295" t="n"/>
      <c r="F1493" s="296" t="n"/>
      <c r="G1493" s="296" t="n"/>
      <c r="H1493" s="297">
        <f>IFERROR(VLOOKUP($C1493,$C$5:$H$18,6,0)+SUMIF($C$19:$C1493,$C1493,$F$19:$F1493)-SUMIF($C$19:$C1493,$C1493,$G$19:$G1493),"")</f>
        <v/>
      </c>
      <c r="I1493" s="296" t="n"/>
      <c r="J1493" s="252" t="n"/>
      <c r="K1493" s="252" t="n"/>
      <c r="L1493" s="298" t="n"/>
      <c r="M1493" s="254">
        <f>IF($B1493="","",--TEXT($B1493,"yyyymm"))</f>
        <v/>
      </c>
      <c r="N1493" s="0" t="n"/>
      <c r="O1493" s="0" t="n"/>
      <c r="P1493" s="0" t="n"/>
      <c r="Q1493" s="0" t="n"/>
      <c r="R1493" s="0" t="n"/>
      <c r="S1493" s="0" t="n"/>
      <c r="T1493" s="0" t="n"/>
      <c r="U1493" s="0" t="n"/>
      <c r="V1493" s="0" t="n"/>
      <c r="W1493" s="0" t="n"/>
      <c r="X1493" s="42" t="n"/>
      <c r="Y1493" s="42" t="n"/>
      <c r="Z1493" s="42" t="n"/>
    </row>
    <row r="1494" ht="23" customFormat="1" customHeight="1" s="204">
      <c r="A1494" s="255">
        <f>IF(B1494="","",COUNTA($B$5:B1494))</f>
        <v/>
      </c>
      <c r="B1494" s="294" t="n"/>
      <c r="C1494" s="247" t="n"/>
      <c r="D1494" s="248" t="n"/>
      <c r="E1494" s="295" t="n"/>
      <c r="F1494" s="296" t="n"/>
      <c r="G1494" s="296" t="n"/>
      <c r="H1494" s="297">
        <f>IFERROR(VLOOKUP($C1494,$C$5:$H$18,6,0)+SUMIF($C$19:$C1494,$C1494,$F$19:$F1494)-SUMIF($C$19:$C1494,$C1494,$G$19:$G1494),"")</f>
        <v/>
      </c>
      <c r="I1494" s="296" t="n"/>
      <c r="J1494" s="252" t="n"/>
      <c r="K1494" s="252" t="n"/>
      <c r="L1494" s="298" t="n"/>
      <c r="M1494" s="254">
        <f>IF($B1494="","",--TEXT($B1494,"yyyymm"))</f>
        <v/>
      </c>
      <c r="N1494" s="0" t="n"/>
      <c r="O1494" s="0" t="n"/>
      <c r="P1494" s="0" t="n"/>
      <c r="Q1494" s="0" t="n"/>
      <c r="R1494" s="0" t="n"/>
      <c r="S1494" s="0" t="n"/>
      <c r="T1494" s="0" t="n"/>
      <c r="U1494" s="0" t="n"/>
      <c r="V1494" s="0" t="n"/>
      <c r="W1494" s="0" t="n"/>
      <c r="X1494" s="42" t="n"/>
      <c r="Y1494" s="42" t="n"/>
      <c r="Z1494" s="42" t="n"/>
    </row>
    <row r="1495" ht="23" customFormat="1" customHeight="1" s="204">
      <c r="A1495" s="255">
        <f>IF(B1495="","",COUNTA($B$5:B1495))</f>
        <v/>
      </c>
      <c r="B1495" s="294" t="n"/>
      <c r="C1495" s="247" t="n"/>
      <c r="D1495" s="248" t="n"/>
      <c r="E1495" s="295" t="n"/>
      <c r="F1495" s="296" t="n"/>
      <c r="G1495" s="296" t="n"/>
      <c r="H1495" s="297">
        <f>IFERROR(VLOOKUP($C1495,$C$5:$H$18,6,0)+SUMIF($C$19:$C1495,$C1495,$F$19:$F1495)-SUMIF($C$19:$C1495,$C1495,$G$19:$G1495),"")</f>
        <v/>
      </c>
      <c r="I1495" s="296" t="n"/>
      <c r="J1495" s="252" t="n"/>
      <c r="K1495" s="252" t="n"/>
      <c r="L1495" s="298" t="n"/>
      <c r="M1495" s="254">
        <f>IF($B1495="","",--TEXT($B1495,"yyyymm"))</f>
        <v/>
      </c>
      <c r="N1495" s="0" t="n"/>
      <c r="O1495" s="0" t="n"/>
      <c r="P1495" s="0" t="n"/>
      <c r="Q1495" s="0" t="n"/>
      <c r="R1495" s="0" t="n"/>
      <c r="S1495" s="0" t="n"/>
      <c r="T1495" s="0" t="n"/>
      <c r="U1495" s="0" t="n"/>
      <c r="V1495" s="0" t="n"/>
      <c r="W1495" s="0" t="n"/>
      <c r="X1495" s="42" t="n"/>
      <c r="Y1495" s="42" t="n"/>
      <c r="Z1495" s="42" t="n"/>
    </row>
    <row r="1496" ht="23" customFormat="1" customHeight="1" s="204">
      <c r="A1496" s="255">
        <f>IF(B1496="","",COUNTA($B$5:B1496))</f>
        <v/>
      </c>
      <c r="B1496" s="294" t="n"/>
      <c r="C1496" s="247" t="n"/>
      <c r="D1496" s="248" t="n"/>
      <c r="E1496" s="295" t="n"/>
      <c r="F1496" s="296" t="n"/>
      <c r="G1496" s="296" t="n"/>
      <c r="H1496" s="297">
        <f>IFERROR(VLOOKUP($C1496,$C$5:$H$18,6,0)+SUMIF($C$19:$C1496,$C1496,$F$19:$F1496)-SUMIF($C$19:$C1496,$C1496,$G$19:$G1496),"")</f>
        <v/>
      </c>
      <c r="I1496" s="296" t="n"/>
      <c r="J1496" s="252" t="n"/>
      <c r="K1496" s="252" t="n"/>
      <c r="L1496" s="298" t="n"/>
      <c r="M1496" s="254">
        <f>IF($B1496="","",--TEXT($B1496,"yyyymm"))</f>
        <v/>
      </c>
      <c r="N1496" s="0" t="n"/>
      <c r="O1496" s="0" t="n"/>
      <c r="P1496" s="0" t="n"/>
      <c r="Q1496" s="0" t="n"/>
      <c r="R1496" s="0" t="n"/>
      <c r="S1496" s="0" t="n"/>
      <c r="T1496" s="0" t="n"/>
      <c r="U1496" s="0" t="n"/>
      <c r="V1496" s="0" t="n"/>
      <c r="W1496" s="0" t="n"/>
      <c r="X1496" s="42" t="n"/>
      <c r="Y1496" s="42" t="n"/>
      <c r="Z1496" s="42" t="n"/>
    </row>
    <row r="1497" ht="23" customFormat="1" customHeight="1" s="204">
      <c r="A1497" s="255">
        <f>IF(B1497="","",COUNTA($B$5:B1497))</f>
        <v/>
      </c>
      <c r="B1497" s="294" t="n"/>
      <c r="C1497" s="247" t="n"/>
      <c r="D1497" s="248" t="n"/>
      <c r="E1497" s="295" t="n"/>
      <c r="F1497" s="296" t="n"/>
      <c r="G1497" s="296" t="n"/>
      <c r="H1497" s="297">
        <f>IFERROR(VLOOKUP($C1497,$C$5:$H$18,6,0)+SUMIF($C$19:$C1497,$C1497,$F$19:$F1497)-SUMIF($C$19:$C1497,$C1497,$G$19:$G1497),"")</f>
        <v/>
      </c>
      <c r="I1497" s="296" t="n"/>
      <c r="J1497" s="252" t="n"/>
      <c r="K1497" s="252" t="n"/>
      <c r="L1497" s="298" t="n"/>
      <c r="M1497" s="254">
        <f>IF($B1497="","",--TEXT($B1497,"yyyymm"))</f>
        <v/>
      </c>
      <c r="N1497" s="0" t="n"/>
      <c r="O1497" s="0" t="n"/>
      <c r="P1497" s="0" t="n"/>
      <c r="Q1497" s="0" t="n"/>
      <c r="R1497" s="0" t="n"/>
      <c r="S1497" s="0" t="n"/>
      <c r="T1497" s="0" t="n"/>
      <c r="U1497" s="0" t="n"/>
      <c r="V1497" s="0" t="n"/>
      <c r="W1497" s="0" t="n"/>
      <c r="X1497" s="42" t="n"/>
      <c r="Y1497" s="42" t="n"/>
      <c r="Z1497" s="42" t="n"/>
    </row>
    <row r="1498" ht="23" customFormat="1" customHeight="1" s="204">
      <c r="A1498" s="255">
        <f>IF(B1498="","",COUNTA($B$5:B1498))</f>
        <v/>
      </c>
      <c r="B1498" s="294" t="n"/>
      <c r="C1498" s="247" t="n"/>
      <c r="D1498" s="248" t="n"/>
      <c r="E1498" s="295" t="n"/>
      <c r="F1498" s="296" t="n"/>
      <c r="G1498" s="296" t="n"/>
      <c r="H1498" s="297">
        <f>IFERROR(VLOOKUP($C1498,$C$5:$H$18,6,0)+SUMIF($C$19:$C1498,$C1498,$F$19:$F1498)-SUMIF($C$19:$C1498,$C1498,$G$19:$G1498),"")</f>
        <v/>
      </c>
      <c r="I1498" s="296" t="n"/>
      <c r="J1498" s="252" t="n"/>
      <c r="K1498" s="252" t="n"/>
      <c r="L1498" s="298" t="n"/>
      <c r="M1498" s="254">
        <f>IF($B1498="","",--TEXT($B1498,"yyyymm"))</f>
        <v/>
      </c>
      <c r="N1498" s="0" t="n"/>
      <c r="O1498" s="0" t="n"/>
      <c r="P1498" s="0" t="n"/>
      <c r="Q1498" s="0" t="n"/>
      <c r="R1498" s="0" t="n"/>
      <c r="S1498" s="0" t="n"/>
      <c r="T1498" s="0" t="n"/>
      <c r="U1498" s="0" t="n"/>
      <c r="V1498" s="0" t="n"/>
      <c r="W1498" s="0" t="n"/>
      <c r="X1498" s="42" t="n"/>
      <c r="Y1498" s="42" t="n"/>
      <c r="Z1498" s="42" t="n"/>
    </row>
    <row r="1499" ht="23" customFormat="1" customHeight="1" s="204">
      <c r="A1499" s="255">
        <f>IF(B1499="","",COUNTA($B$5:B1499))</f>
        <v/>
      </c>
      <c r="B1499" s="294" t="n"/>
      <c r="C1499" s="247" t="n"/>
      <c r="D1499" s="248" t="n"/>
      <c r="E1499" s="295" t="n"/>
      <c r="F1499" s="296" t="n"/>
      <c r="G1499" s="296" t="n"/>
      <c r="H1499" s="297">
        <f>IFERROR(VLOOKUP($C1499,$C$5:$H$18,6,0)+SUMIF($C$19:$C1499,$C1499,$F$19:$F1499)-SUMIF($C$19:$C1499,$C1499,$G$19:$G1499),"")</f>
        <v/>
      </c>
      <c r="I1499" s="296" t="n"/>
      <c r="J1499" s="252" t="n"/>
      <c r="K1499" s="252" t="n"/>
      <c r="L1499" s="298" t="n"/>
      <c r="M1499" s="254">
        <f>IF($B1499="","",--TEXT($B1499,"yyyymm"))</f>
        <v/>
      </c>
      <c r="N1499" s="0" t="n"/>
      <c r="O1499" s="0" t="n"/>
      <c r="P1499" s="0" t="n"/>
      <c r="Q1499" s="0" t="n"/>
      <c r="R1499" s="0" t="n"/>
      <c r="S1499" s="0" t="n"/>
      <c r="T1499" s="0" t="n"/>
      <c r="U1499" s="0" t="n"/>
      <c r="V1499" s="0" t="n"/>
      <c r="W1499" s="0" t="n"/>
      <c r="X1499" s="42" t="n"/>
      <c r="Y1499" s="42" t="n"/>
      <c r="Z1499" s="42" t="n"/>
    </row>
    <row r="1500" ht="23" customFormat="1" customHeight="1" s="204">
      <c r="A1500" s="255">
        <f>IF(B1500="","",COUNTA($B$5:B1500))</f>
        <v/>
      </c>
      <c r="B1500" s="294" t="n"/>
      <c r="C1500" s="247" t="n"/>
      <c r="D1500" s="248" t="n"/>
      <c r="E1500" s="295" t="n"/>
      <c r="F1500" s="296" t="n"/>
      <c r="G1500" s="296" t="n"/>
      <c r="H1500" s="297">
        <f>IFERROR(VLOOKUP($C1500,$C$5:$H$18,6,0)+SUMIF($C$19:$C1500,$C1500,$F$19:$F1500)-SUMIF($C$19:$C1500,$C1500,$G$19:$G1500),"")</f>
        <v/>
      </c>
      <c r="I1500" s="296" t="n"/>
      <c r="J1500" s="252" t="n"/>
      <c r="K1500" s="252" t="n"/>
      <c r="L1500" s="298" t="n"/>
      <c r="M1500" s="254">
        <f>IF($B1500="","",--TEXT($B1500,"yyyymm"))</f>
        <v/>
      </c>
      <c r="N1500" s="0" t="n"/>
      <c r="O1500" s="0" t="n"/>
      <c r="P1500" s="0" t="n"/>
      <c r="Q1500" s="0" t="n"/>
      <c r="R1500" s="0" t="n"/>
      <c r="S1500" s="0" t="n"/>
      <c r="T1500" s="0" t="n"/>
      <c r="U1500" s="0" t="n"/>
      <c r="V1500" s="0" t="n"/>
      <c r="W1500" s="0" t="n"/>
      <c r="X1500" s="42" t="n"/>
      <c r="Y1500" s="42" t="n"/>
      <c r="Z1500" s="42" t="n"/>
    </row>
    <row r="1501" ht="23" customFormat="1" customHeight="1" s="204">
      <c r="A1501" s="255">
        <f>IF(B1501="","",COUNTA($B$5:B1501))</f>
        <v/>
      </c>
      <c r="B1501" s="294" t="n"/>
      <c r="C1501" s="247" t="n"/>
      <c r="D1501" s="248" t="n"/>
      <c r="E1501" s="295" t="n"/>
      <c r="F1501" s="296" t="n"/>
      <c r="G1501" s="296" t="n"/>
      <c r="H1501" s="297">
        <f>IFERROR(VLOOKUP($C1501,$C$5:$H$18,6,0)+SUMIF($C$19:$C1501,$C1501,$F$19:$F1501)-SUMIF($C$19:$C1501,$C1501,$G$19:$G1501),"")</f>
        <v/>
      </c>
      <c r="I1501" s="296" t="n"/>
      <c r="J1501" s="252" t="n"/>
      <c r="K1501" s="252" t="n"/>
      <c r="L1501" s="298" t="n"/>
      <c r="M1501" s="254">
        <f>IF($B1501="","",--TEXT($B1501,"yyyymm"))</f>
        <v/>
      </c>
      <c r="N1501" s="0" t="n"/>
      <c r="O1501" s="0" t="n"/>
      <c r="P1501" s="0" t="n"/>
      <c r="Q1501" s="0" t="n"/>
      <c r="R1501" s="0" t="n"/>
      <c r="S1501" s="0" t="n"/>
      <c r="T1501" s="0" t="n"/>
      <c r="U1501" s="0" t="n"/>
      <c r="V1501" s="0" t="n"/>
      <c r="W1501" s="0" t="n"/>
      <c r="X1501" s="42" t="n"/>
      <c r="Y1501" s="42" t="n"/>
      <c r="Z1501" s="42" t="n"/>
    </row>
    <row r="1502" ht="23" customFormat="1" customHeight="1" s="204">
      <c r="A1502" s="255">
        <f>IF(B1502="","",COUNTA($B$5:B1502))</f>
        <v/>
      </c>
      <c r="B1502" s="294" t="n"/>
      <c r="C1502" s="247" t="n"/>
      <c r="D1502" s="248" t="n"/>
      <c r="E1502" s="295" t="n"/>
      <c r="F1502" s="296" t="n"/>
      <c r="G1502" s="296" t="n"/>
      <c r="H1502" s="297">
        <f>IFERROR(VLOOKUP($C1502,$C$5:$H$18,6,0)+SUMIF($C$19:$C1502,$C1502,$F$19:$F1502)-SUMIF($C$19:$C1502,$C1502,$G$19:$G1502),"")</f>
        <v/>
      </c>
      <c r="I1502" s="296" t="n"/>
      <c r="J1502" s="252" t="n"/>
      <c r="K1502" s="252" t="n"/>
      <c r="L1502" s="298" t="n"/>
      <c r="M1502" s="254">
        <f>IF($B1502="","",--TEXT($B1502,"yyyymm"))</f>
        <v/>
      </c>
      <c r="N1502" s="0" t="n"/>
      <c r="O1502" s="0" t="n"/>
      <c r="P1502" s="0" t="n"/>
      <c r="Q1502" s="0" t="n"/>
      <c r="R1502" s="0" t="n"/>
      <c r="S1502" s="0" t="n"/>
      <c r="T1502" s="0" t="n"/>
      <c r="U1502" s="0" t="n"/>
      <c r="V1502" s="0" t="n"/>
      <c r="W1502" s="0" t="n"/>
      <c r="X1502" s="42" t="n"/>
      <c r="Y1502" s="42" t="n"/>
      <c r="Z1502" s="42" t="n"/>
    </row>
    <row r="1503" ht="23" customFormat="1" customHeight="1" s="204">
      <c r="A1503" s="255">
        <f>IF(B1503="","",COUNTA($B$5:B1503))</f>
        <v/>
      </c>
      <c r="B1503" s="294" t="n"/>
      <c r="C1503" s="247" t="n"/>
      <c r="D1503" s="248" t="n"/>
      <c r="E1503" s="295" t="n"/>
      <c r="F1503" s="296" t="n"/>
      <c r="G1503" s="296" t="n"/>
      <c r="H1503" s="297">
        <f>IFERROR(VLOOKUP($C1503,$C$5:$H$18,6,0)+SUMIF($C$19:$C1503,$C1503,$F$19:$F1503)-SUMIF($C$19:$C1503,$C1503,$G$19:$G1503),"")</f>
        <v/>
      </c>
      <c r="I1503" s="296" t="n"/>
      <c r="J1503" s="252" t="n"/>
      <c r="K1503" s="252" t="n"/>
      <c r="L1503" s="298" t="n"/>
      <c r="M1503" s="254">
        <f>IF($B1503="","",--TEXT($B1503,"yyyymm"))</f>
        <v/>
      </c>
      <c r="N1503" s="0" t="n"/>
      <c r="O1503" s="0" t="n"/>
      <c r="P1503" s="0" t="n"/>
      <c r="Q1503" s="0" t="n"/>
      <c r="R1503" s="0" t="n"/>
      <c r="S1503" s="0" t="n"/>
      <c r="T1503" s="0" t="n"/>
      <c r="U1503" s="0" t="n"/>
      <c r="V1503" s="0" t="n"/>
      <c r="W1503" s="0" t="n"/>
      <c r="X1503" s="42" t="n"/>
      <c r="Y1503" s="42" t="n"/>
      <c r="Z1503" s="42" t="n"/>
    </row>
    <row r="1504" ht="23" customFormat="1" customHeight="1" s="204">
      <c r="A1504" s="255">
        <f>IF(B1504="","",COUNTA($B$5:B1504))</f>
        <v/>
      </c>
      <c r="B1504" s="294" t="n"/>
      <c r="C1504" s="247" t="n"/>
      <c r="D1504" s="248" t="n"/>
      <c r="E1504" s="295" t="n"/>
      <c r="F1504" s="296" t="n"/>
      <c r="G1504" s="296" t="n"/>
      <c r="H1504" s="297">
        <f>IFERROR(VLOOKUP($C1504,$C$5:$H$18,6,0)+SUMIF($C$19:$C1504,$C1504,$F$19:$F1504)-SUMIF($C$19:$C1504,$C1504,$G$19:$G1504),"")</f>
        <v/>
      </c>
      <c r="I1504" s="296" t="n"/>
      <c r="J1504" s="252" t="n"/>
      <c r="K1504" s="252" t="n"/>
      <c r="L1504" s="298" t="n"/>
      <c r="M1504" s="254">
        <f>IF($B1504="","",--TEXT($B1504,"yyyymm"))</f>
        <v/>
      </c>
      <c r="N1504" s="0" t="n"/>
      <c r="O1504" s="0" t="n"/>
      <c r="P1504" s="0" t="n"/>
      <c r="Q1504" s="0" t="n"/>
      <c r="R1504" s="0" t="n"/>
      <c r="S1504" s="0" t="n"/>
      <c r="T1504" s="0" t="n"/>
      <c r="U1504" s="0" t="n"/>
      <c r="V1504" s="0" t="n"/>
      <c r="W1504" s="0" t="n"/>
      <c r="X1504" s="42" t="n"/>
      <c r="Y1504" s="42" t="n"/>
      <c r="Z1504" s="42" t="n"/>
    </row>
    <row r="1505" ht="23" customFormat="1" customHeight="1" s="204">
      <c r="A1505" s="255">
        <f>IF(B1505="","",COUNTA($B$5:B1505))</f>
        <v/>
      </c>
      <c r="B1505" s="294" t="n"/>
      <c r="C1505" s="247" t="n"/>
      <c r="D1505" s="248" t="n"/>
      <c r="E1505" s="295" t="n"/>
      <c r="F1505" s="296" t="n"/>
      <c r="G1505" s="296" t="n"/>
      <c r="H1505" s="297">
        <f>IFERROR(VLOOKUP($C1505,$C$5:$H$18,6,0)+SUMIF($C$19:$C1505,$C1505,$F$19:$F1505)-SUMIF($C$19:$C1505,$C1505,$G$19:$G1505),"")</f>
        <v/>
      </c>
      <c r="I1505" s="296" t="n"/>
      <c r="J1505" s="252" t="n"/>
      <c r="K1505" s="252" t="n"/>
      <c r="L1505" s="298" t="n"/>
      <c r="M1505" s="254">
        <f>IF($B1505="","",--TEXT($B1505,"yyyymm"))</f>
        <v/>
      </c>
      <c r="N1505" s="0" t="n"/>
      <c r="O1505" s="0" t="n"/>
      <c r="P1505" s="0" t="n"/>
      <c r="Q1505" s="0" t="n"/>
      <c r="R1505" s="0" t="n"/>
      <c r="S1505" s="0" t="n"/>
      <c r="T1505" s="0" t="n"/>
      <c r="U1505" s="0" t="n"/>
      <c r="V1505" s="0" t="n"/>
      <c r="W1505" s="0" t="n"/>
      <c r="X1505" s="42" t="n"/>
      <c r="Y1505" s="42" t="n"/>
      <c r="Z1505" s="42" t="n"/>
    </row>
    <row r="1506" ht="23" customFormat="1" customHeight="1" s="204">
      <c r="A1506" s="255">
        <f>IF(B1506="","",COUNTA($B$5:B1506))</f>
        <v/>
      </c>
      <c r="B1506" s="294" t="n"/>
      <c r="C1506" s="247" t="n"/>
      <c r="D1506" s="248" t="n"/>
      <c r="E1506" s="295" t="n"/>
      <c r="F1506" s="296" t="n"/>
      <c r="G1506" s="296" t="n"/>
      <c r="H1506" s="297">
        <f>IFERROR(VLOOKUP($C1506,$C$5:$H$18,6,0)+SUMIF($C$19:$C1506,$C1506,$F$19:$F1506)-SUMIF($C$19:$C1506,$C1506,$G$19:$G1506),"")</f>
        <v/>
      </c>
      <c r="I1506" s="296" t="n"/>
      <c r="J1506" s="252" t="n"/>
      <c r="K1506" s="252" t="n"/>
      <c r="L1506" s="298" t="n"/>
      <c r="M1506" s="254">
        <f>IF($B1506="","",--TEXT($B1506,"yyyymm"))</f>
        <v/>
      </c>
      <c r="N1506" s="0" t="n"/>
      <c r="O1506" s="0" t="n"/>
      <c r="P1506" s="0" t="n"/>
      <c r="Q1506" s="0" t="n"/>
      <c r="R1506" s="0" t="n"/>
      <c r="S1506" s="0" t="n"/>
      <c r="T1506" s="0" t="n"/>
      <c r="U1506" s="0" t="n"/>
      <c r="V1506" s="0" t="n"/>
      <c r="W1506" s="0" t="n"/>
      <c r="X1506" s="42" t="n"/>
      <c r="Y1506" s="42" t="n"/>
      <c r="Z1506" s="42" t="n"/>
    </row>
    <row r="1507" ht="23" customFormat="1" customHeight="1" s="204">
      <c r="A1507" s="255">
        <f>IF(B1507="","",COUNTA($B$5:B1507))</f>
        <v/>
      </c>
      <c r="B1507" s="294" t="n"/>
      <c r="C1507" s="247" t="n"/>
      <c r="D1507" s="248" t="n"/>
      <c r="E1507" s="295" t="n"/>
      <c r="F1507" s="296" t="n"/>
      <c r="G1507" s="296" t="n"/>
      <c r="H1507" s="297">
        <f>IFERROR(VLOOKUP($C1507,$C$5:$H$18,6,0)+SUMIF($C$19:$C1507,$C1507,$F$19:$F1507)-SUMIF($C$19:$C1507,$C1507,$G$19:$G1507),"")</f>
        <v/>
      </c>
      <c r="I1507" s="296" t="n"/>
      <c r="J1507" s="252" t="n"/>
      <c r="K1507" s="252" t="n"/>
      <c r="L1507" s="298" t="n"/>
      <c r="M1507" s="254">
        <f>IF($B1507="","",--TEXT($B1507,"yyyymm"))</f>
        <v/>
      </c>
      <c r="N1507" s="0" t="n"/>
      <c r="O1507" s="0" t="n"/>
      <c r="P1507" s="0" t="n"/>
      <c r="Q1507" s="0" t="n"/>
      <c r="R1507" s="0" t="n"/>
      <c r="S1507" s="0" t="n"/>
      <c r="T1507" s="0" t="n"/>
      <c r="U1507" s="0" t="n"/>
      <c r="V1507" s="0" t="n"/>
      <c r="W1507" s="0" t="n"/>
      <c r="X1507" s="42" t="n"/>
      <c r="Y1507" s="42" t="n"/>
      <c r="Z1507" s="42" t="n"/>
    </row>
    <row r="1508" ht="23" customFormat="1" customHeight="1" s="204">
      <c r="A1508" s="255">
        <f>IF(B1508="","",COUNTA($B$5:B1508))</f>
        <v/>
      </c>
      <c r="B1508" s="294" t="n"/>
      <c r="C1508" s="247" t="n"/>
      <c r="D1508" s="248" t="n"/>
      <c r="E1508" s="295" t="n"/>
      <c r="F1508" s="296" t="n"/>
      <c r="G1508" s="296" t="n"/>
      <c r="H1508" s="297">
        <f>IFERROR(VLOOKUP($C1508,$C$5:$H$18,6,0)+SUMIF($C$19:$C1508,$C1508,$F$19:$F1508)-SUMIF($C$19:$C1508,$C1508,$G$19:$G1508),"")</f>
        <v/>
      </c>
      <c r="I1508" s="296" t="n"/>
      <c r="J1508" s="252" t="n"/>
      <c r="K1508" s="252" t="n"/>
      <c r="L1508" s="298" t="n"/>
      <c r="M1508" s="254">
        <f>IF($B1508="","",--TEXT($B1508,"yyyymm"))</f>
        <v/>
      </c>
      <c r="N1508" s="0" t="n"/>
      <c r="O1508" s="0" t="n"/>
      <c r="P1508" s="0" t="n"/>
      <c r="Q1508" s="0" t="n"/>
      <c r="R1508" s="0" t="n"/>
      <c r="S1508" s="0" t="n"/>
      <c r="T1508" s="0" t="n"/>
      <c r="U1508" s="0" t="n"/>
      <c r="V1508" s="0" t="n"/>
      <c r="W1508" s="0" t="n"/>
      <c r="X1508" s="42" t="n"/>
      <c r="Y1508" s="42" t="n"/>
      <c r="Z1508" s="42" t="n"/>
    </row>
    <row r="1509" ht="23" customFormat="1" customHeight="1" s="204">
      <c r="A1509" s="255">
        <f>IF(B1509="","",COUNTA($B$5:B1509))</f>
        <v/>
      </c>
      <c r="B1509" s="294" t="n"/>
      <c r="C1509" s="247" t="n"/>
      <c r="D1509" s="248" t="n"/>
      <c r="E1509" s="295" t="n"/>
      <c r="F1509" s="296" t="n"/>
      <c r="G1509" s="296" t="n"/>
      <c r="H1509" s="297">
        <f>IFERROR(VLOOKUP($C1509,$C$5:$H$18,6,0)+SUMIF($C$19:$C1509,$C1509,$F$19:$F1509)-SUMIF($C$19:$C1509,$C1509,$G$19:$G1509),"")</f>
        <v/>
      </c>
      <c r="I1509" s="296" t="n"/>
      <c r="J1509" s="252" t="n"/>
      <c r="K1509" s="252" t="n"/>
      <c r="L1509" s="298" t="n"/>
      <c r="M1509" s="254">
        <f>IF($B1509="","",--TEXT($B1509,"yyyymm"))</f>
        <v/>
      </c>
      <c r="N1509" s="0" t="n"/>
      <c r="O1509" s="0" t="n"/>
      <c r="P1509" s="0" t="n"/>
      <c r="Q1509" s="0" t="n"/>
      <c r="R1509" s="0" t="n"/>
      <c r="S1509" s="0" t="n"/>
      <c r="T1509" s="0" t="n"/>
      <c r="U1509" s="0" t="n"/>
      <c r="V1509" s="0" t="n"/>
      <c r="W1509" s="0" t="n"/>
      <c r="X1509" s="42" t="n"/>
      <c r="Y1509" s="42" t="n"/>
      <c r="Z1509" s="42" t="n"/>
    </row>
    <row r="1510" ht="23" customFormat="1" customHeight="1" s="204">
      <c r="A1510" s="255">
        <f>IF(B1510="","",COUNTA($B$5:B1510))</f>
        <v/>
      </c>
      <c r="B1510" s="294" t="n"/>
      <c r="C1510" s="247" t="n"/>
      <c r="D1510" s="248" t="n"/>
      <c r="E1510" s="295" t="n"/>
      <c r="F1510" s="296" t="n"/>
      <c r="G1510" s="296" t="n"/>
      <c r="H1510" s="297">
        <f>IFERROR(VLOOKUP($C1510,$C$5:$H$18,6,0)+SUMIF($C$19:$C1510,$C1510,$F$19:$F1510)-SUMIF($C$19:$C1510,$C1510,$G$19:$G1510),"")</f>
        <v/>
      </c>
      <c r="I1510" s="296" t="n"/>
      <c r="J1510" s="252" t="n"/>
      <c r="K1510" s="252" t="n"/>
      <c r="L1510" s="298" t="n"/>
      <c r="M1510" s="254">
        <f>IF($B1510="","",--TEXT($B1510,"yyyymm"))</f>
        <v/>
      </c>
      <c r="N1510" s="0" t="n"/>
      <c r="O1510" s="0" t="n"/>
      <c r="P1510" s="0" t="n"/>
      <c r="Q1510" s="0" t="n"/>
      <c r="R1510" s="0" t="n"/>
      <c r="S1510" s="0" t="n"/>
      <c r="T1510" s="0" t="n"/>
      <c r="U1510" s="0" t="n"/>
      <c r="V1510" s="0" t="n"/>
      <c r="W1510" s="0" t="n"/>
      <c r="X1510" s="42" t="n"/>
      <c r="Y1510" s="42" t="n"/>
      <c r="Z1510" s="42" t="n"/>
    </row>
    <row r="1511" ht="23" customFormat="1" customHeight="1" s="204">
      <c r="A1511" s="255">
        <f>IF(B1511="","",COUNTA($B$5:B1511))</f>
        <v/>
      </c>
      <c r="B1511" s="294" t="n"/>
      <c r="C1511" s="247" t="n"/>
      <c r="D1511" s="248" t="n"/>
      <c r="E1511" s="295" t="n"/>
      <c r="F1511" s="296" t="n"/>
      <c r="G1511" s="296" t="n"/>
      <c r="H1511" s="297">
        <f>IFERROR(VLOOKUP($C1511,$C$5:$H$18,6,0)+SUMIF($C$19:$C1511,$C1511,$F$19:$F1511)-SUMIF($C$19:$C1511,$C1511,$G$19:$G1511),"")</f>
        <v/>
      </c>
      <c r="I1511" s="296" t="n"/>
      <c r="J1511" s="252" t="n"/>
      <c r="K1511" s="252" t="n"/>
      <c r="L1511" s="298" t="n"/>
      <c r="M1511" s="254">
        <f>IF($B1511="","",--TEXT($B1511,"yyyymm"))</f>
        <v/>
      </c>
      <c r="N1511" s="0" t="n"/>
      <c r="O1511" s="0" t="n"/>
      <c r="P1511" s="0" t="n"/>
      <c r="Q1511" s="0" t="n"/>
      <c r="R1511" s="0" t="n"/>
      <c r="S1511" s="0" t="n"/>
      <c r="T1511" s="0" t="n"/>
      <c r="U1511" s="0" t="n"/>
      <c r="V1511" s="0" t="n"/>
      <c r="W1511" s="0" t="n"/>
      <c r="X1511" s="42" t="n"/>
      <c r="Y1511" s="42" t="n"/>
      <c r="Z1511" s="42" t="n"/>
    </row>
    <row r="1512" ht="23" customFormat="1" customHeight="1" s="204">
      <c r="A1512" s="255">
        <f>IF(B1512="","",COUNTA($B$5:B1512))</f>
        <v/>
      </c>
      <c r="B1512" s="294" t="n"/>
      <c r="C1512" s="247" t="n"/>
      <c r="D1512" s="248" t="n"/>
      <c r="E1512" s="295" t="n"/>
      <c r="F1512" s="296" t="n"/>
      <c r="G1512" s="296" t="n"/>
      <c r="H1512" s="297">
        <f>IFERROR(VLOOKUP($C1512,$C$5:$H$18,6,0)+SUMIF($C$19:$C1512,$C1512,$F$19:$F1512)-SUMIF($C$19:$C1512,$C1512,$G$19:$G1512),"")</f>
        <v/>
      </c>
      <c r="I1512" s="296" t="n"/>
      <c r="J1512" s="252" t="n"/>
      <c r="K1512" s="252" t="n"/>
      <c r="L1512" s="298" t="n"/>
      <c r="M1512" s="254">
        <f>IF($B1512="","",--TEXT($B1512,"yyyymm"))</f>
        <v/>
      </c>
      <c r="N1512" s="0" t="n"/>
      <c r="O1512" s="0" t="n"/>
      <c r="P1512" s="0" t="n"/>
      <c r="Q1512" s="0" t="n"/>
      <c r="R1512" s="0" t="n"/>
      <c r="S1512" s="0" t="n"/>
      <c r="T1512" s="0" t="n"/>
      <c r="U1512" s="0" t="n"/>
      <c r="V1512" s="0" t="n"/>
      <c r="W1512" s="0" t="n"/>
      <c r="X1512" s="42" t="n"/>
      <c r="Y1512" s="42" t="n"/>
      <c r="Z1512" s="42" t="n"/>
    </row>
    <row r="1513" ht="23" customFormat="1" customHeight="1" s="204">
      <c r="A1513" s="255">
        <f>IF(B1513="","",COUNTA($B$5:B1513))</f>
        <v/>
      </c>
      <c r="B1513" s="294" t="n"/>
      <c r="C1513" s="247" t="n"/>
      <c r="D1513" s="248" t="n"/>
      <c r="E1513" s="295" t="n"/>
      <c r="F1513" s="296" t="n"/>
      <c r="G1513" s="296" t="n"/>
      <c r="H1513" s="297">
        <f>IFERROR(VLOOKUP($C1513,$C$5:$H$18,6,0)+SUMIF($C$19:$C1513,$C1513,$F$19:$F1513)-SUMIF($C$19:$C1513,$C1513,$G$19:$G1513),"")</f>
        <v/>
      </c>
      <c r="I1513" s="296" t="n"/>
      <c r="J1513" s="252" t="n"/>
      <c r="K1513" s="252" t="n"/>
      <c r="L1513" s="298" t="n"/>
      <c r="M1513" s="254">
        <f>IF($B1513="","",--TEXT($B1513,"yyyymm"))</f>
        <v/>
      </c>
      <c r="N1513" s="0" t="n"/>
      <c r="O1513" s="0" t="n"/>
      <c r="P1513" s="0" t="n"/>
      <c r="Q1513" s="0" t="n"/>
      <c r="R1513" s="0" t="n"/>
      <c r="S1513" s="0" t="n"/>
      <c r="T1513" s="0" t="n"/>
      <c r="U1513" s="0" t="n"/>
      <c r="V1513" s="0" t="n"/>
      <c r="W1513" s="0" t="n"/>
      <c r="X1513" s="42" t="n"/>
      <c r="Y1513" s="42" t="n"/>
      <c r="Z1513" s="42" t="n"/>
    </row>
    <row r="1514" ht="23" customFormat="1" customHeight="1" s="204">
      <c r="A1514" s="255">
        <f>IF(B1514="","",COUNTA($B$5:B1514))</f>
        <v/>
      </c>
      <c r="B1514" s="294" t="n"/>
      <c r="C1514" s="247" t="n"/>
      <c r="D1514" s="248" t="n"/>
      <c r="E1514" s="295" t="n"/>
      <c r="F1514" s="296" t="n"/>
      <c r="G1514" s="296" t="n"/>
      <c r="H1514" s="297">
        <f>IFERROR(VLOOKUP($C1514,$C$5:$H$18,6,0)+SUMIF($C$19:$C1514,$C1514,$F$19:$F1514)-SUMIF($C$19:$C1514,$C1514,$G$19:$G1514),"")</f>
        <v/>
      </c>
      <c r="I1514" s="296" t="n"/>
      <c r="J1514" s="252" t="n"/>
      <c r="K1514" s="252" t="n"/>
      <c r="L1514" s="298" t="n"/>
      <c r="M1514" s="254">
        <f>IF($B1514="","",--TEXT($B1514,"yyyymm"))</f>
        <v/>
      </c>
      <c r="N1514" s="0" t="n"/>
      <c r="O1514" s="0" t="n"/>
      <c r="P1514" s="0" t="n"/>
      <c r="Q1514" s="0" t="n"/>
      <c r="R1514" s="0" t="n"/>
      <c r="S1514" s="0" t="n"/>
      <c r="T1514" s="0" t="n"/>
      <c r="U1514" s="0" t="n"/>
      <c r="V1514" s="0" t="n"/>
      <c r="W1514" s="0" t="n"/>
      <c r="X1514" s="42" t="n"/>
      <c r="Y1514" s="42" t="n"/>
      <c r="Z1514" s="42" t="n"/>
    </row>
    <row r="1515" ht="23" customFormat="1" customHeight="1" s="204">
      <c r="A1515" s="255">
        <f>IF(B1515="","",COUNTA($B$5:B1515))</f>
        <v/>
      </c>
      <c r="B1515" s="294" t="n"/>
      <c r="C1515" s="247" t="n"/>
      <c r="D1515" s="248" t="n"/>
      <c r="E1515" s="295" t="n"/>
      <c r="F1515" s="296" t="n"/>
      <c r="G1515" s="296" t="n"/>
      <c r="H1515" s="297">
        <f>IFERROR(VLOOKUP($C1515,$C$5:$H$18,6,0)+SUMIF($C$19:$C1515,$C1515,$F$19:$F1515)-SUMIF($C$19:$C1515,$C1515,$G$19:$G1515),"")</f>
        <v/>
      </c>
      <c r="I1515" s="296" t="n"/>
      <c r="J1515" s="252" t="n"/>
      <c r="K1515" s="252" t="n"/>
      <c r="L1515" s="298" t="n"/>
      <c r="M1515" s="254">
        <f>IF($B1515="","",--TEXT($B1515,"yyyymm"))</f>
        <v/>
      </c>
      <c r="N1515" s="0" t="n"/>
      <c r="O1515" s="0" t="n"/>
      <c r="P1515" s="0" t="n"/>
      <c r="Q1515" s="0" t="n"/>
      <c r="R1515" s="0" t="n"/>
      <c r="S1515" s="0" t="n"/>
      <c r="T1515" s="0" t="n"/>
      <c r="U1515" s="0" t="n"/>
      <c r="V1515" s="0" t="n"/>
      <c r="W1515" s="0" t="n"/>
      <c r="X1515" s="42" t="n"/>
      <c r="Y1515" s="42" t="n"/>
      <c r="Z1515" s="42" t="n"/>
    </row>
    <row r="1516" ht="23" customFormat="1" customHeight="1" s="204">
      <c r="A1516" s="255">
        <f>IF(B1516="","",COUNTA($B$5:B1516))</f>
        <v/>
      </c>
      <c r="B1516" s="294" t="n"/>
      <c r="C1516" s="247" t="n"/>
      <c r="D1516" s="248" t="n"/>
      <c r="E1516" s="295" t="n"/>
      <c r="F1516" s="296" t="n"/>
      <c r="G1516" s="296" t="n"/>
      <c r="H1516" s="297">
        <f>IFERROR(VLOOKUP($C1516,$C$5:$H$18,6,0)+SUMIF($C$19:$C1516,$C1516,$F$19:$F1516)-SUMIF($C$19:$C1516,$C1516,$G$19:$G1516),"")</f>
        <v/>
      </c>
      <c r="I1516" s="296" t="n"/>
      <c r="J1516" s="252" t="n"/>
      <c r="K1516" s="252" t="n"/>
      <c r="L1516" s="298" t="n"/>
      <c r="M1516" s="254">
        <f>IF($B1516="","",--TEXT($B1516,"yyyymm"))</f>
        <v/>
      </c>
      <c r="N1516" s="0" t="n"/>
      <c r="O1516" s="0" t="n"/>
      <c r="P1516" s="0" t="n"/>
      <c r="Q1516" s="0" t="n"/>
      <c r="R1516" s="0" t="n"/>
      <c r="S1516" s="0" t="n"/>
      <c r="T1516" s="0" t="n"/>
      <c r="U1516" s="0" t="n"/>
      <c r="V1516" s="0" t="n"/>
      <c r="W1516" s="0" t="n"/>
      <c r="X1516" s="42" t="n"/>
      <c r="Y1516" s="42" t="n"/>
      <c r="Z1516" s="42" t="n"/>
    </row>
    <row r="1517" ht="23" customFormat="1" customHeight="1" s="204">
      <c r="A1517" s="255">
        <f>IF(B1517="","",COUNTA($B$5:B1517))</f>
        <v/>
      </c>
      <c r="B1517" s="294" t="n"/>
      <c r="C1517" s="247" t="n"/>
      <c r="D1517" s="248" t="n"/>
      <c r="E1517" s="295" t="n"/>
      <c r="F1517" s="296" t="n"/>
      <c r="G1517" s="296" t="n"/>
      <c r="H1517" s="297">
        <f>IFERROR(VLOOKUP($C1517,$C$5:$H$18,6,0)+SUMIF($C$19:$C1517,$C1517,$F$19:$F1517)-SUMIF($C$19:$C1517,$C1517,$G$19:$G1517),"")</f>
        <v/>
      </c>
      <c r="I1517" s="296" t="n"/>
      <c r="J1517" s="252" t="n"/>
      <c r="K1517" s="252" t="n"/>
      <c r="L1517" s="298" t="n"/>
      <c r="M1517" s="254">
        <f>IF($B1517="","",--TEXT($B1517,"yyyymm"))</f>
        <v/>
      </c>
      <c r="N1517" s="0" t="n"/>
      <c r="O1517" s="0" t="n"/>
      <c r="P1517" s="0" t="n"/>
      <c r="Q1517" s="0" t="n"/>
      <c r="R1517" s="0" t="n"/>
      <c r="S1517" s="0" t="n"/>
      <c r="T1517" s="0" t="n"/>
      <c r="U1517" s="0" t="n"/>
      <c r="V1517" s="0" t="n"/>
      <c r="W1517" s="0" t="n"/>
      <c r="X1517" s="42" t="n"/>
      <c r="Y1517" s="42" t="n"/>
      <c r="Z1517" s="42" t="n"/>
    </row>
    <row r="1518" ht="23" customFormat="1" customHeight="1" s="204">
      <c r="A1518" s="255">
        <f>IF(B1518="","",COUNTA($B$5:B1518))</f>
        <v/>
      </c>
      <c r="B1518" s="294" t="n"/>
      <c r="C1518" s="247" t="n"/>
      <c r="D1518" s="248" t="n"/>
      <c r="E1518" s="295" t="n"/>
      <c r="F1518" s="296" t="n"/>
      <c r="G1518" s="296" t="n"/>
      <c r="H1518" s="297">
        <f>IFERROR(VLOOKUP($C1518,$C$5:$H$18,6,0)+SUMIF($C$19:$C1518,$C1518,$F$19:$F1518)-SUMIF($C$19:$C1518,$C1518,$G$19:$G1518),"")</f>
        <v/>
      </c>
      <c r="I1518" s="296" t="n"/>
      <c r="J1518" s="252" t="n"/>
      <c r="K1518" s="252" t="n"/>
      <c r="L1518" s="298" t="n"/>
      <c r="M1518" s="254">
        <f>IF($B1518="","",--TEXT($B1518,"yyyymm"))</f>
        <v/>
      </c>
      <c r="N1518" s="0" t="n"/>
      <c r="O1518" s="0" t="n"/>
      <c r="P1518" s="0" t="n"/>
      <c r="Q1518" s="0" t="n"/>
      <c r="R1518" s="0" t="n"/>
      <c r="S1518" s="0" t="n"/>
      <c r="T1518" s="0" t="n"/>
      <c r="U1518" s="0" t="n"/>
      <c r="V1518" s="0" t="n"/>
      <c r="W1518" s="0" t="n"/>
      <c r="X1518" s="42" t="n"/>
      <c r="Y1518" s="42" t="n"/>
      <c r="Z1518" s="42" t="n"/>
    </row>
    <row r="1519" ht="23" customFormat="1" customHeight="1" s="204">
      <c r="A1519" s="255">
        <f>IF(B1519="","",COUNTA($B$5:B1519))</f>
        <v/>
      </c>
      <c r="B1519" s="294" t="n"/>
      <c r="C1519" s="247" t="n"/>
      <c r="D1519" s="248" t="n"/>
      <c r="E1519" s="295" t="n"/>
      <c r="F1519" s="296" t="n"/>
      <c r="G1519" s="296" t="n"/>
      <c r="H1519" s="297">
        <f>IFERROR(VLOOKUP($C1519,$C$5:$H$18,6,0)+SUMIF($C$19:$C1519,$C1519,$F$19:$F1519)-SUMIF($C$19:$C1519,$C1519,$G$19:$G1519),"")</f>
        <v/>
      </c>
      <c r="I1519" s="296" t="n"/>
      <c r="J1519" s="252" t="n"/>
      <c r="K1519" s="252" t="n"/>
      <c r="L1519" s="298" t="n"/>
      <c r="M1519" s="254">
        <f>IF($B1519="","",--TEXT($B1519,"yyyymm"))</f>
        <v/>
      </c>
      <c r="N1519" s="0" t="n"/>
      <c r="O1519" s="0" t="n"/>
      <c r="P1519" s="0" t="n"/>
      <c r="Q1519" s="0" t="n"/>
      <c r="R1519" s="0" t="n"/>
      <c r="S1519" s="0" t="n"/>
      <c r="T1519" s="0" t="n"/>
      <c r="U1519" s="0" t="n"/>
      <c r="V1519" s="0" t="n"/>
      <c r="W1519" s="0" t="n"/>
      <c r="X1519" s="42" t="n"/>
      <c r="Y1519" s="42" t="n"/>
      <c r="Z1519" s="42" t="n"/>
    </row>
    <row r="1520" ht="23" customFormat="1" customHeight="1" s="204">
      <c r="A1520" s="255">
        <f>IF(B1520="","",COUNTA($B$5:B1520))</f>
        <v/>
      </c>
      <c r="B1520" s="294" t="n"/>
      <c r="C1520" s="247" t="n"/>
      <c r="D1520" s="248" t="n"/>
      <c r="E1520" s="295" t="n"/>
      <c r="F1520" s="296" t="n"/>
      <c r="G1520" s="296" t="n"/>
      <c r="H1520" s="297">
        <f>IFERROR(VLOOKUP($C1520,$C$5:$H$18,6,0)+SUMIF($C$19:$C1520,$C1520,$F$19:$F1520)-SUMIF($C$19:$C1520,$C1520,$G$19:$G1520),"")</f>
        <v/>
      </c>
      <c r="I1520" s="296" t="n"/>
      <c r="J1520" s="252" t="n"/>
      <c r="K1520" s="252" t="n"/>
      <c r="L1520" s="298" t="n"/>
      <c r="M1520" s="254">
        <f>IF($B1520="","",--TEXT($B1520,"yyyymm"))</f>
        <v/>
      </c>
      <c r="N1520" s="0" t="n"/>
      <c r="O1520" s="0" t="n"/>
      <c r="P1520" s="0" t="n"/>
      <c r="Q1520" s="0" t="n"/>
      <c r="R1520" s="0" t="n"/>
      <c r="S1520" s="0" t="n"/>
      <c r="T1520" s="0" t="n"/>
      <c r="U1520" s="0" t="n"/>
      <c r="V1520" s="0" t="n"/>
      <c r="W1520" s="0" t="n"/>
      <c r="X1520" s="42" t="n"/>
      <c r="Y1520" s="42" t="n"/>
      <c r="Z1520" s="42" t="n"/>
    </row>
    <row r="1521" ht="23" customFormat="1" customHeight="1" s="204">
      <c r="A1521" s="255">
        <f>IF(B1521="","",COUNTA($B$5:B1521))</f>
        <v/>
      </c>
      <c r="B1521" s="294" t="n"/>
      <c r="C1521" s="247" t="n"/>
      <c r="D1521" s="248" t="n"/>
      <c r="E1521" s="295" t="n"/>
      <c r="F1521" s="296" t="n"/>
      <c r="G1521" s="296" t="n"/>
      <c r="H1521" s="297">
        <f>IFERROR(VLOOKUP($C1521,$C$5:$H$18,6,0)+SUMIF($C$19:$C1521,$C1521,$F$19:$F1521)-SUMIF($C$19:$C1521,$C1521,$G$19:$G1521),"")</f>
        <v/>
      </c>
      <c r="I1521" s="296" t="n"/>
      <c r="J1521" s="252" t="n"/>
      <c r="K1521" s="252" t="n"/>
      <c r="L1521" s="298" t="n"/>
      <c r="M1521" s="254">
        <f>IF($B1521="","",--TEXT($B1521,"yyyymm"))</f>
        <v/>
      </c>
      <c r="N1521" s="0" t="n"/>
      <c r="O1521" s="0" t="n"/>
      <c r="P1521" s="0" t="n"/>
      <c r="Q1521" s="0" t="n"/>
      <c r="R1521" s="0" t="n"/>
      <c r="S1521" s="0" t="n"/>
      <c r="T1521" s="0" t="n"/>
      <c r="U1521" s="0" t="n"/>
      <c r="V1521" s="0" t="n"/>
      <c r="W1521" s="0" t="n"/>
      <c r="X1521" s="42" t="n"/>
      <c r="Y1521" s="42" t="n"/>
      <c r="Z1521" s="42" t="n"/>
    </row>
    <row r="1522" ht="23" customFormat="1" customHeight="1" s="204">
      <c r="A1522" s="255">
        <f>IF(B1522="","",COUNTA($B$5:B1522))</f>
        <v/>
      </c>
      <c r="B1522" s="294" t="n"/>
      <c r="C1522" s="247" t="n"/>
      <c r="D1522" s="248" t="n"/>
      <c r="E1522" s="295" t="n"/>
      <c r="F1522" s="296" t="n"/>
      <c r="G1522" s="296" t="n"/>
      <c r="H1522" s="297">
        <f>IFERROR(VLOOKUP($C1522,$C$5:$H$18,6,0)+SUMIF($C$19:$C1522,$C1522,$F$19:$F1522)-SUMIF($C$19:$C1522,$C1522,$G$19:$G1522),"")</f>
        <v/>
      </c>
      <c r="I1522" s="296" t="n"/>
      <c r="J1522" s="252" t="n"/>
      <c r="K1522" s="252" t="n"/>
      <c r="L1522" s="298" t="n"/>
      <c r="M1522" s="254">
        <f>IF($B1522="","",--TEXT($B1522,"yyyymm"))</f>
        <v/>
      </c>
      <c r="N1522" s="0" t="n"/>
      <c r="O1522" s="0" t="n"/>
      <c r="P1522" s="0" t="n"/>
      <c r="Q1522" s="0" t="n"/>
      <c r="R1522" s="0" t="n"/>
      <c r="S1522" s="0" t="n"/>
      <c r="T1522" s="0" t="n"/>
      <c r="U1522" s="0" t="n"/>
      <c r="V1522" s="0" t="n"/>
      <c r="W1522" s="0" t="n"/>
      <c r="X1522" s="42" t="n"/>
      <c r="Y1522" s="42" t="n"/>
      <c r="Z1522" s="42" t="n"/>
    </row>
    <row r="1523" ht="23" customFormat="1" customHeight="1" s="204">
      <c r="A1523" s="255">
        <f>IF(B1523="","",COUNTA($B$5:B1523))</f>
        <v/>
      </c>
      <c r="B1523" s="294" t="n"/>
      <c r="C1523" s="247" t="n"/>
      <c r="D1523" s="248" t="n"/>
      <c r="E1523" s="295" t="n"/>
      <c r="F1523" s="296" t="n"/>
      <c r="G1523" s="296" t="n"/>
      <c r="H1523" s="297">
        <f>IFERROR(VLOOKUP($C1523,$C$5:$H$18,6,0)+SUMIF($C$19:$C1523,$C1523,$F$19:$F1523)-SUMIF($C$19:$C1523,$C1523,$G$19:$G1523),"")</f>
        <v/>
      </c>
      <c r="I1523" s="296" t="n"/>
      <c r="J1523" s="252" t="n"/>
      <c r="K1523" s="252" t="n"/>
      <c r="L1523" s="298" t="n"/>
      <c r="M1523" s="254">
        <f>IF($B1523="","",--TEXT($B1523,"yyyymm"))</f>
        <v/>
      </c>
      <c r="N1523" s="0" t="n"/>
      <c r="O1523" s="0" t="n"/>
      <c r="P1523" s="0" t="n"/>
      <c r="Q1523" s="0" t="n"/>
      <c r="R1523" s="0" t="n"/>
      <c r="S1523" s="0" t="n"/>
      <c r="T1523" s="0" t="n"/>
      <c r="U1523" s="0" t="n"/>
      <c r="V1523" s="0" t="n"/>
      <c r="W1523" s="0" t="n"/>
      <c r="X1523" s="42" t="n"/>
      <c r="Y1523" s="42" t="n"/>
      <c r="Z1523" s="42" t="n"/>
    </row>
    <row r="1524" ht="23" customFormat="1" customHeight="1" s="204">
      <c r="A1524" s="255">
        <f>IF(B1524="","",COUNTA($B$5:B1524))</f>
        <v/>
      </c>
      <c r="B1524" s="294" t="n"/>
      <c r="C1524" s="247" t="n"/>
      <c r="D1524" s="248" t="n"/>
      <c r="E1524" s="295" t="n"/>
      <c r="F1524" s="296" t="n"/>
      <c r="G1524" s="296" t="n"/>
      <c r="H1524" s="297">
        <f>IFERROR(VLOOKUP($C1524,$C$5:$H$18,6,0)+SUMIF($C$19:$C1524,$C1524,$F$19:$F1524)-SUMIF($C$19:$C1524,$C1524,$G$19:$G1524),"")</f>
        <v/>
      </c>
      <c r="I1524" s="296" t="n"/>
      <c r="J1524" s="252" t="n"/>
      <c r="K1524" s="252" t="n"/>
      <c r="L1524" s="298" t="n"/>
      <c r="M1524" s="254">
        <f>IF($B1524="","",--TEXT($B1524,"yyyymm"))</f>
        <v/>
      </c>
      <c r="N1524" s="0" t="n"/>
      <c r="O1524" s="0" t="n"/>
      <c r="P1524" s="0" t="n"/>
      <c r="Q1524" s="0" t="n"/>
      <c r="R1524" s="0" t="n"/>
      <c r="S1524" s="0" t="n"/>
      <c r="T1524" s="0" t="n"/>
      <c r="U1524" s="0" t="n"/>
      <c r="V1524" s="0" t="n"/>
      <c r="W1524" s="0" t="n"/>
      <c r="X1524" s="42" t="n"/>
      <c r="Y1524" s="42" t="n"/>
      <c r="Z1524" s="42" t="n"/>
    </row>
    <row r="1525" ht="23" customFormat="1" customHeight="1" s="204">
      <c r="A1525" s="255">
        <f>IF(B1525="","",COUNTA($B$5:B1525))</f>
        <v/>
      </c>
      <c r="B1525" s="294" t="n"/>
      <c r="C1525" s="247" t="n"/>
      <c r="D1525" s="248" t="n"/>
      <c r="E1525" s="295" t="n"/>
      <c r="F1525" s="296" t="n"/>
      <c r="G1525" s="296" t="n"/>
      <c r="H1525" s="297">
        <f>IFERROR(VLOOKUP($C1525,$C$5:$H$18,6,0)+SUMIF($C$19:$C1525,$C1525,$F$19:$F1525)-SUMIF($C$19:$C1525,$C1525,$G$19:$G1525),"")</f>
        <v/>
      </c>
      <c r="I1525" s="296" t="n"/>
      <c r="J1525" s="252" t="n"/>
      <c r="K1525" s="252" t="n"/>
      <c r="L1525" s="298" t="n"/>
      <c r="M1525" s="254">
        <f>IF($B1525="","",--TEXT($B1525,"yyyymm"))</f>
        <v/>
      </c>
      <c r="N1525" s="0" t="n"/>
      <c r="O1525" s="0" t="n"/>
      <c r="P1525" s="0" t="n"/>
      <c r="Q1525" s="0" t="n"/>
      <c r="R1525" s="0" t="n"/>
      <c r="S1525" s="0" t="n"/>
      <c r="T1525" s="0" t="n"/>
      <c r="U1525" s="0" t="n"/>
      <c r="V1525" s="0" t="n"/>
      <c r="W1525" s="0" t="n"/>
      <c r="X1525" s="42" t="n"/>
      <c r="Y1525" s="42" t="n"/>
      <c r="Z1525" s="42" t="n"/>
    </row>
    <row r="1526" ht="23" customFormat="1" customHeight="1" s="204">
      <c r="A1526" s="255">
        <f>IF(B1526="","",COUNTA($B$5:B1526))</f>
        <v/>
      </c>
      <c r="B1526" s="294" t="n"/>
      <c r="C1526" s="247" t="n"/>
      <c r="D1526" s="248" t="n"/>
      <c r="E1526" s="295" t="n"/>
      <c r="F1526" s="296" t="n"/>
      <c r="G1526" s="296" t="n"/>
      <c r="H1526" s="297">
        <f>IFERROR(VLOOKUP($C1526,$C$5:$H$18,6,0)+SUMIF($C$19:$C1526,$C1526,$F$19:$F1526)-SUMIF($C$19:$C1526,$C1526,$G$19:$G1526),"")</f>
        <v/>
      </c>
      <c r="I1526" s="296" t="n"/>
      <c r="J1526" s="252" t="n"/>
      <c r="K1526" s="252" t="n"/>
      <c r="L1526" s="298" t="n"/>
      <c r="M1526" s="254">
        <f>IF($B1526="","",--TEXT($B1526,"yyyymm"))</f>
        <v/>
      </c>
      <c r="N1526" s="0" t="n"/>
      <c r="O1526" s="0" t="n"/>
      <c r="P1526" s="0" t="n"/>
      <c r="Q1526" s="0" t="n"/>
      <c r="R1526" s="0" t="n"/>
      <c r="S1526" s="0" t="n"/>
      <c r="T1526" s="0" t="n"/>
      <c r="U1526" s="0" t="n"/>
      <c r="V1526" s="0" t="n"/>
      <c r="W1526" s="0" t="n"/>
      <c r="X1526" s="42" t="n"/>
      <c r="Y1526" s="42" t="n"/>
      <c r="Z1526" s="42" t="n"/>
    </row>
    <row r="1527" ht="23" customFormat="1" customHeight="1" s="204">
      <c r="A1527" s="255">
        <f>IF(B1527="","",COUNTA($B$5:B1527))</f>
        <v/>
      </c>
      <c r="B1527" s="294" t="n"/>
      <c r="C1527" s="247" t="n"/>
      <c r="D1527" s="248" t="n"/>
      <c r="E1527" s="295" t="n"/>
      <c r="F1527" s="296" t="n"/>
      <c r="G1527" s="296" t="n"/>
      <c r="H1527" s="297">
        <f>IFERROR(VLOOKUP($C1527,$C$5:$H$18,6,0)+SUMIF($C$19:$C1527,$C1527,$F$19:$F1527)-SUMIF($C$19:$C1527,$C1527,$G$19:$G1527),"")</f>
        <v/>
      </c>
      <c r="I1527" s="296" t="n"/>
      <c r="J1527" s="252" t="n"/>
      <c r="K1527" s="252" t="n"/>
      <c r="L1527" s="298" t="n"/>
      <c r="M1527" s="254">
        <f>IF($B1527="","",--TEXT($B1527,"yyyymm"))</f>
        <v/>
      </c>
      <c r="N1527" s="0" t="n"/>
      <c r="O1527" s="0" t="n"/>
      <c r="P1527" s="0" t="n"/>
      <c r="Q1527" s="0" t="n"/>
      <c r="R1527" s="0" t="n"/>
      <c r="S1527" s="0" t="n"/>
      <c r="T1527" s="0" t="n"/>
      <c r="U1527" s="0" t="n"/>
      <c r="V1527" s="0" t="n"/>
      <c r="W1527" s="0" t="n"/>
      <c r="X1527" s="42" t="n"/>
      <c r="Y1527" s="42" t="n"/>
      <c r="Z1527" s="42" t="n"/>
    </row>
    <row r="1528" ht="23" customFormat="1" customHeight="1" s="204">
      <c r="A1528" s="255">
        <f>IF(B1528="","",COUNTA($B$5:B1528))</f>
        <v/>
      </c>
      <c r="B1528" s="294" t="n"/>
      <c r="C1528" s="247" t="n"/>
      <c r="D1528" s="248" t="n"/>
      <c r="E1528" s="295" t="n"/>
      <c r="F1528" s="296" t="n"/>
      <c r="G1528" s="296" t="n"/>
      <c r="H1528" s="297">
        <f>IFERROR(VLOOKUP($C1528,$C$5:$H$18,6,0)+SUMIF($C$19:$C1528,$C1528,$F$19:$F1528)-SUMIF($C$19:$C1528,$C1528,$G$19:$G1528),"")</f>
        <v/>
      </c>
      <c r="I1528" s="296" t="n"/>
      <c r="J1528" s="252" t="n"/>
      <c r="K1528" s="252" t="n"/>
      <c r="L1528" s="298" t="n"/>
      <c r="M1528" s="254">
        <f>IF($B1528="","",--TEXT($B1528,"yyyymm"))</f>
        <v/>
      </c>
      <c r="N1528" s="0" t="n"/>
      <c r="O1528" s="0" t="n"/>
      <c r="P1528" s="0" t="n"/>
      <c r="Q1528" s="0" t="n"/>
      <c r="R1528" s="0" t="n"/>
      <c r="S1528" s="0" t="n"/>
      <c r="T1528" s="0" t="n"/>
      <c r="U1528" s="0" t="n"/>
      <c r="V1528" s="0" t="n"/>
      <c r="W1528" s="0" t="n"/>
      <c r="X1528" s="42" t="n"/>
      <c r="Y1528" s="42" t="n"/>
      <c r="Z1528" s="42" t="n"/>
    </row>
    <row r="1529" ht="23" customFormat="1" customHeight="1" s="204">
      <c r="A1529" s="255">
        <f>IF(B1529="","",COUNTA($B$5:B1529))</f>
        <v/>
      </c>
      <c r="B1529" s="294" t="n"/>
      <c r="C1529" s="247" t="n"/>
      <c r="D1529" s="248" t="n"/>
      <c r="E1529" s="295" t="n"/>
      <c r="F1529" s="296" t="n"/>
      <c r="G1529" s="296" t="n"/>
      <c r="H1529" s="297">
        <f>IFERROR(VLOOKUP($C1529,$C$5:$H$18,6,0)+SUMIF($C$19:$C1529,$C1529,$F$19:$F1529)-SUMIF($C$19:$C1529,$C1529,$G$19:$G1529),"")</f>
        <v/>
      </c>
      <c r="I1529" s="296" t="n"/>
      <c r="J1529" s="252" t="n"/>
      <c r="K1529" s="252" t="n"/>
      <c r="L1529" s="298" t="n"/>
      <c r="M1529" s="254">
        <f>IF($B1529="","",--TEXT($B1529,"yyyymm"))</f>
        <v/>
      </c>
      <c r="N1529" s="0" t="n"/>
      <c r="O1529" s="0" t="n"/>
      <c r="P1529" s="0" t="n"/>
      <c r="Q1529" s="0" t="n"/>
      <c r="R1529" s="0" t="n"/>
      <c r="S1529" s="0" t="n"/>
      <c r="T1529" s="0" t="n"/>
      <c r="U1529" s="0" t="n"/>
      <c r="V1529" s="0" t="n"/>
      <c r="W1529" s="0" t="n"/>
      <c r="X1529" s="42" t="n"/>
      <c r="Y1529" s="42" t="n"/>
      <c r="Z1529" s="42" t="n"/>
    </row>
    <row r="1530" ht="23" customFormat="1" customHeight="1" s="204">
      <c r="A1530" s="255">
        <f>IF(B1530="","",COUNTA($B$5:B1530))</f>
        <v/>
      </c>
      <c r="B1530" s="294" t="n"/>
      <c r="C1530" s="247" t="n"/>
      <c r="D1530" s="248" t="n"/>
      <c r="E1530" s="295" t="n"/>
      <c r="F1530" s="296" t="n"/>
      <c r="G1530" s="296" t="n"/>
      <c r="H1530" s="297">
        <f>IFERROR(VLOOKUP($C1530,$C$5:$H$18,6,0)+SUMIF($C$19:$C1530,$C1530,$F$19:$F1530)-SUMIF($C$19:$C1530,$C1530,$G$19:$G1530),"")</f>
        <v/>
      </c>
      <c r="I1530" s="296" t="n"/>
      <c r="J1530" s="252" t="n"/>
      <c r="K1530" s="252" t="n"/>
      <c r="L1530" s="298" t="n"/>
      <c r="M1530" s="254">
        <f>IF($B1530="","",--TEXT($B1530,"yyyymm"))</f>
        <v/>
      </c>
      <c r="N1530" s="0" t="n"/>
      <c r="O1530" s="0" t="n"/>
      <c r="P1530" s="0" t="n"/>
      <c r="Q1530" s="0" t="n"/>
      <c r="R1530" s="0" t="n"/>
      <c r="S1530" s="0" t="n"/>
      <c r="T1530" s="0" t="n"/>
      <c r="U1530" s="0" t="n"/>
      <c r="V1530" s="0" t="n"/>
      <c r="W1530" s="0" t="n"/>
      <c r="X1530" s="42" t="n"/>
      <c r="Y1530" s="42" t="n"/>
      <c r="Z1530" s="42" t="n"/>
    </row>
    <row r="1531" ht="23" customFormat="1" customHeight="1" s="204">
      <c r="A1531" s="255">
        <f>IF(B1531="","",COUNTA($B$5:B1531))</f>
        <v/>
      </c>
      <c r="B1531" s="294" t="n"/>
      <c r="C1531" s="247" t="n"/>
      <c r="D1531" s="248" t="n"/>
      <c r="E1531" s="295" t="n"/>
      <c r="F1531" s="296" t="n"/>
      <c r="G1531" s="296" t="n"/>
      <c r="H1531" s="297">
        <f>IFERROR(VLOOKUP($C1531,$C$5:$H$18,6,0)+SUMIF($C$19:$C1531,$C1531,$F$19:$F1531)-SUMIF($C$19:$C1531,$C1531,$G$19:$G1531),"")</f>
        <v/>
      </c>
      <c r="I1531" s="296" t="n"/>
      <c r="J1531" s="252" t="n"/>
      <c r="K1531" s="252" t="n"/>
      <c r="L1531" s="298" t="n"/>
      <c r="M1531" s="254">
        <f>IF($B1531="","",--TEXT($B1531,"yyyymm"))</f>
        <v/>
      </c>
      <c r="N1531" s="0" t="n"/>
      <c r="O1531" s="0" t="n"/>
      <c r="P1531" s="0" t="n"/>
      <c r="Q1531" s="0" t="n"/>
      <c r="R1531" s="0" t="n"/>
      <c r="S1531" s="0" t="n"/>
      <c r="T1531" s="0" t="n"/>
      <c r="U1531" s="0" t="n"/>
      <c r="V1531" s="0" t="n"/>
      <c r="W1531" s="0" t="n"/>
      <c r="X1531" s="42" t="n"/>
      <c r="Y1531" s="42" t="n"/>
      <c r="Z1531" s="42" t="n"/>
    </row>
    <row r="1532" ht="23" customFormat="1" customHeight="1" s="204">
      <c r="A1532" s="255">
        <f>IF(B1532="","",COUNTA($B$5:B1532))</f>
        <v/>
      </c>
      <c r="B1532" s="294" t="n"/>
      <c r="C1532" s="247" t="n"/>
      <c r="D1532" s="248" t="n"/>
      <c r="E1532" s="295" t="n"/>
      <c r="F1532" s="296" t="n"/>
      <c r="G1532" s="296" t="n"/>
      <c r="H1532" s="297">
        <f>IFERROR(VLOOKUP($C1532,$C$5:$H$18,6,0)+SUMIF($C$19:$C1532,$C1532,$F$19:$F1532)-SUMIF($C$19:$C1532,$C1532,$G$19:$G1532),"")</f>
        <v/>
      </c>
      <c r="I1532" s="296" t="n"/>
      <c r="J1532" s="252" t="n"/>
      <c r="K1532" s="252" t="n"/>
      <c r="L1532" s="298" t="n"/>
      <c r="M1532" s="254">
        <f>IF($B1532="","",--TEXT($B1532,"yyyymm"))</f>
        <v/>
      </c>
      <c r="N1532" s="0" t="n"/>
      <c r="O1532" s="0" t="n"/>
      <c r="P1532" s="0" t="n"/>
      <c r="Q1532" s="0" t="n"/>
      <c r="R1532" s="0" t="n"/>
      <c r="S1532" s="0" t="n"/>
      <c r="T1532" s="0" t="n"/>
      <c r="U1532" s="0" t="n"/>
      <c r="V1532" s="0" t="n"/>
      <c r="W1532" s="0" t="n"/>
      <c r="X1532" s="42" t="n"/>
      <c r="Y1532" s="42" t="n"/>
      <c r="Z1532" s="42" t="n"/>
    </row>
    <row r="1533" ht="23" customFormat="1" customHeight="1" s="204">
      <c r="A1533" s="255">
        <f>IF(B1533="","",COUNTA($B$5:B1533))</f>
        <v/>
      </c>
      <c r="B1533" s="294" t="n"/>
      <c r="C1533" s="247" t="n"/>
      <c r="D1533" s="248" t="n"/>
      <c r="E1533" s="295" t="n"/>
      <c r="F1533" s="296" t="n"/>
      <c r="G1533" s="296" t="n"/>
      <c r="H1533" s="297">
        <f>IFERROR(VLOOKUP($C1533,$C$5:$H$18,6,0)+SUMIF($C$19:$C1533,$C1533,$F$19:$F1533)-SUMIF($C$19:$C1533,$C1533,$G$19:$G1533),"")</f>
        <v/>
      </c>
      <c r="I1533" s="296" t="n"/>
      <c r="J1533" s="252" t="n"/>
      <c r="K1533" s="252" t="n"/>
      <c r="L1533" s="298" t="n"/>
      <c r="M1533" s="254">
        <f>IF($B1533="","",--TEXT($B1533,"yyyymm"))</f>
        <v/>
      </c>
      <c r="N1533" s="0" t="n"/>
      <c r="O1533" s="0" t="n"/>
      <c r="P1533" s="0" t="n"/>
      <c r="Q1533" s="0" t="n"/>
      <c r="R1533" s="0" t="n"/>
      <c r="S1533" s="0" t="n"/>
      <c r="T1533" s="0" t="n"/>
      <c r="U1533" s="0" t="n"/>
      <c r="V1533" s="0" t="n"/>
      <c r="W1533" s="0" t="n"/>
      <c r="X1533" s="42" t="n"/>
      <c r="Y1533" s="42" t="n"/>
      <c r="Z1533" s="42" t="n"/>
    </row>
    <row r="1534" ht="23" customFormat="1" customHeight="1" s="204">
      <c r="A1534" s="255">
        <f>IF(B1534="","",COUNTA($B$5:B1534))</f>
        <v/>
      </c>
      <c r="B1534" s="294" t="n"/>
      <c r="C1534" s="247" t="n"/>
      <c r="D1534" s="248" t="n"/>
      <c r="E1534" s="295" t="n"/>
      <c r="F1534" s="296" t="n"/>
      <c r="G1534" s="296" t="n"/>
      <c r="H1534" s="297">
        <f>IFERROR(VLOOKUP($C1534,$C$5:$H$18,6,0)+SUMIF($C$19:$C1534,$C1534,$F$19:$F1534)-SUMIF($C$19:$C1534,$C1534,$G$19:$G1534),"")</f>
        <v/>
      </c>
      <c r="I1534" s="296" t="n"/>
      <c r="J1534" s="252" t="n"/>
      <c r="K1534" s="252" t="n"/>
      <c r="L1534" s="298" t="n"/>
      <c r="M1534" s="254">
        <f>IF($B1534="","",--TEXT($B1534,"yyyymm"))</f>
        <v/>
      </c>
      <c r="N1534" s="0" t="n"/>
      <c r="O1534" s="0" t="n"/>
      <c r="P1534" s="0" t="n"/>
      <c r="Q1534" s="0" t="n"/>
      <c r="R1534" s="0" t="n"/>
      <c r="S1534" s="0" t="n"/>
      <c r="T1534" s="0" t="n"/>
      <c r="U1534" s="0" t="n"/>
      <c r="V1534" s="0" t="n"/>
      <c r="W1534" s="0" t="n"/>
      <c r="X1534" s="42" t="n"/>
      <c r="Y1534" s="42" t="n"/>
      <c r="Z1534" s="42" t="n"/>
    </row>
    <row r="1535" ht="23" customFormat="1" customHeight="1" s="204">
      <c r="A1535" s="255">
        <f>IF(B1535="","",COUNTA($B$5:B1535))</f>
        <v/>
      </c>
      <c r="B1535" s="294" t="n"/>
      <c r="C1535" s="247" t="n"/>
      <c r="D1535" s="248" t="n"/>
      <c r="E1535" s="295" t="n"/>
      <c r="F1535" s="296" t="n"/>
      <c r="G1535" s="296" t="n"/>
      <c r="H1535" s="297">
        <f>IFERROR(VLOOKUP($C1535,$C$5:$H$18,6,0)+SUMIF($C$19:$C1535,$C1535,$F$19:$F1535)-SUMIF($C$19:$C1535,$C1535,$G$19:$G1535),"")</f>
        <v/>
      </c>
      <c r="I1535" s="296" t="n"/>
      <c r="J1535" s="252" t="n"/>
      <c r="K1535" s="252" t="n"/>
      <c r="L1535" s="298" t="n"/>
      <c r="M1535" s="254">
        <f>IF($B1535="","",--TEXT($B1535,"yyyymm"))</f>
        <v/>
      </c>
      <c r="N1535" s="0" t="n"/>
      <c r="O1535" s="0" t="n"/>
      <c r="P1535" s="0" t="n"/>
      <c r="Q1535" s="0" t="n"/>
      <c r="R1535" s="0" t="n"/>
      <c r="S1535" s="0" t="n"/>
      <c r="T1535" s="0" t="n"/>
      <c r="U1535" s="0" t="n"/>
      <c r="V1535" s="0" t="n"/>
      <c r="W1535" s="0" t="n"/>
      <c r="X1535" s="42" t="n"/>
      <c r="Y1535" s="42" t="n"/>
      <c r="Z1535" s="42" t="n"/>
    </row>
    <row r="1536" ht="23" customFormat="1" customHeight="1" s="204">
      <c r="A1536" s="255">
        <f>IF(B1536="","",COUNTA($B$5:B1536))</f>
        <v/>
      </c>
      <c r="B1536" s="294" t="n"/>
      <c r="C1536" s="247" t="n"/>
      <c r="D1536" s="248" t="n"/>
      <c r="E1536" s="295" t="n"/>
      <c r="F1536" s="296" t="n"/>
      <c r="G1536" s="296" t="n"/>
      <c r="H1536" s="297">
        <f>IFERROR(VLOOKUP($C1536,$C$5:$H$18,6,0)+SUMIF($C$19:$C1536,$C1536,$F$19:$F1536)-SUMIF($C$19:$C1536,$C1536,$G$19:$G1536),"")</f>
        <v/>
      </c>
      <c r="I1536" s="296" t="n"/>
      <c r="J1536" s="252" t="n"/>
      <c r="K1536" s="252" t="n"/>
      <c r="L1536" s="298" t="n"/>
      <c r="M1536" s="254">
        <f>IF($B1536="","",--TEXT($B1536,"yyyymm"))</f>
        <v/>
      </c>
      <c r="N1536" s="0" t="n"/>
      <c r="O1536" s="0" t="n"/>
      <c r="P1536" s="0" t="n"/>
      <c r="Q1536" s="0" t="n"/>
      <c r="R1536" s="0" t="n"/>
      <c r="S1536" s="0" t="n"/>
      <c r="T1536" s="0" t="n"/>
      <c r="U1536" s="0" t="n"/>
      <c r="V1536" s="0" t="n"/>
      <c r="W1536" s="0" t="n"/>
      <c r="X1536" s="42" t="n"/>
      <c r="Y1536" s="42" t="n"/>
      <c r="Z1536" s="42" t="n"/>
    </row>
    <row r="1537" ht="23" customFormat="1" customHeight="1" s="204">
      <c r="A1537" s="255">
        <f>IF(B1537="","",COUNTA($B$5:B1537))</f>
        <v/>
      </c>
      <c r="B1537" s="294" t="n"/>
      <c r="C1537" s="247" t="n"/>
      <c r="D1537" s="248" t="n"/>
      <c r="E1537" s="295" t="n"/>
      <c r="F1537" s="296" t="n"/>
      <c r="G1537" s="296" t="n"/>
      <c r="H1537" s="297">
        <f>IFERROR(VLOOKUP($C1537,$C$5:$H$18,6,0)+SUMIF($C$19:$C1537,$C1537,$F$19:$F1537)-SUMIF($C$19:$C1537,$C1537,$G$19:$G1537),"")</f>
        <v/>
      </c>
      <c r="I1537" s="296" t="n"/>
      <c r="J1537" s="252" t="n"/>
      <c r="K1537" s="252" t="n"/>
      <c r="L1537" s="298" t="n"/>
      <c r="M1537" s="254">
        <f>IF($B1537="","",--TEXT($B1537,"yyyymm"))</f>
        <v/>
      </c>
      <c r="N1537" s="0" t="n"/>
      <c r="O1537" s="0" t="n"/>
      <c r="P1537" s="0" t="n"/>
      <c r="Q1537" s="0" t="n"/>
      <c r="R1537" s="0" t="n"/>
      <c r="S1537" s="0" t="n"/>
      <c r="T1537" s="0" t="n"/>
      <c r="U1537" s="0" t="n"/>
      <c r="V1537" s="0" t="n"/>
      <c r="W1537" s="0" t="n"/>
      <c r="X1537" s="42" t="n"/>
      <c r="Y1537" s="42" t="n"/>
      <c r="Z1537" s="42" t="n"/>
    </row>
    <row r="1538" ht="23" customFormat="1" customHeight="1" s="204">
      <c r="A1538" s="255">
        <f>IF(B1538="","",COUNTA($B$5:B1538))</f>
        <v/>
      </c>
      <c r="B1538" s="294" t="n"/>
      <c r="C1538" s="247" t="n"/>
      <c r="D1538" s="248" t="n"/>
      <c r="E1538" s="295" t="n"/>
      <c r="F1538" s="296" t="n"/>
      <c r="G1538" s="296" t="n"/>
      <c r="H1538" s="297">
        <f>IFERROR(VLOOKUP($C1538,$C$5:$H$18,6,0)+SUMIF($C$19:$C1538,$C1538,$F$19:$F1538)-SUMIF($C$19:$C1538,$C1538,$G$19:$G1538),"")</f>
        <v/>
      </c>
      <c r="I1538" s="296" t="n"/>
      <c r="J1538" s="252" t="n"/>
      <c r="K1538" s="252" t="n"/>
      <c r="L1538" s="298" t="n"/>
      <c r="M1538" s="254">
        <f>IF($B1538="","",--TEXT($B1538,"yyyymm"))</f>
        <v/>
      </c>
      <c r="N1538" s="0" t="n"/>
      <c r="O1538" s="0" t="n"/>
      <c r="P1538" s="0" t="n"/>
      <c r="Q1538" s="0" t="n"/>
      <c r="R1538" s="0" t="n"/>
      <c r="S1538" s="0" t="n"/>
      <c r="T1538" s="0" t="n"/>
      <c r="U1538" s="0" t="n"/>
      <c r="V1538" s="0" t="n"/>
      <c r="W1538" s="0" t="n"/>
      <c r="X1538" s="42" t="n"/>
      <c r="Y1538" s="42" t="n"/>
      <c r="Z1538" s="42" t="n"/>
    </row>
    <row r="1539" ht="23" customFormat="1" customHeight="1" s="204">
      <c r="A1539" s="255">
        <f>IF(B1539="","",COUNTA($B$5:B1539))</f>
        <v/>
      </c>
      <c r="B1539" s="294" t="n"/>
      <c r="C1539" s="247" t="n"/>
      <c r="D1539" s="248" t="n"/>
      <c r="E1539" s="295" t="n"/>
      <c r="F1539" s="296" t="n"/>
      <c r="G1539" s="296" t="n"/>
      <c r="H1539" s="297">
        <f>IFERROR(VLOOKUP($C1539,$C$5:$H$18,6,0)+SUMIF($C$19:$C1539,$C1539,$F$19:$F1539)-SUMIF($C$19:$C1539,$C1539,$G$19:$G1539),"")</f>
        <v/>
      </c>
      <c r="I1539" s="296" t="n"/>
      <c r="J1539" s="252" t="n"/>
      <c r="K1539" s="252" t="n"/>
      <c r="L1539" s="298" t="n"/>
      <c r="M1539" s="254">
        <f>IF($B1539="","",--TEXT($B1539,"yyyymm"))</f>
        <v/>
      </c>
      <c r="N1539" s="0" t="n"/>
      <c r="O1539" s="0" t="n"/>
      <c r="P1539" s="0" t="n"/>
      <c r="Q1539" s="0" t="n"/>
      <c r="R1539" s="0" t="n"/>
      <c r="S1539" s="0" t="n"/>
      <c r="T1539" s="0" t="n"/>
      <c r="U1539" s="0" t="n"/>
      <c r="V1539" s="0" t="n"/>
      <c r="W1539" s="0" t="n"/>
      <c r="X1539" s="42" t="n"/>
      <c r="Y1539" s="42" t="n"/>
      <c r="Z1539" s="42" t="n"/>
    </row>
    <row r="1540" ht="23" customFormat="1" customHeight="1" s="204">
      <c r="A1540" s="255">
        <f>IF(B1540="","",COUNTA($B$5:B1540))</f>
        <v/>
      </c>
      <c r="B1540" s="294" t="n"/>
      <c r="C1540" s="247" t="n"/>
      <c r="D1540" s="248" t="n"/>
      <c r="E1540" s="295" t="n"/>
      <c r="F1540" s="296" t="n"/>
      <c r="G1540" s="296" t="n"/>
      <c r="H1540" s="297">
        <f>IFERROR(VLOOKUP($C1540,$C$5:$H$18,6,0)+SUMIF($C$19:$C1540,$C1540,$F$19:$F1540)-SUMIF($C$19:$C1540,$C1540,$G$19:$G1540),"")</f>
        <v/>
      </c>
      <c r="I1540" s="296" t="n"/>
      <c r="J1540" s="252" t="n"/>
      <c r="K1540" s="252" t="n"/>
      <c r="L1540" s="298" t="n"/>
      <c r="M1540" s="254">
        <f>IF($B1540="","",--TEXT($B1540,"yyyymm"))</f>
        <v/>
      </c>
      <c r="N1540" s="0" t="n"/>
      <c r="O1540" s="0" t="n"/>
      <c r="P1540" s="0" t="n"/>
      <c r="Q1540" s="0" t="n"/>
      <c r="R1540" s="0" t="n"/>
      <c r="S1540" s="0" t="n"/>
      <c r="T1540" s="0" t="n"/>
      <c r="U1540" s="0" t="n"/>
      <c r="V1540" s="0" t="n"/>
      <c r="W1540" s="0" t="n"/>
      <c r="X1540" s="42" t="n"/>
      <c r="Y1540" s="42" t="n"/>
      <c r="Z1540" s="42" t="n"/>
    </row>
    <row r="1541" ht="23" customFormat="1" customHeight="1" s="204">
      <c r="A1541" s="255">
        <f>IF(B1541="","",COUNTA($B$5:B1541))</f>
        <v/>
      </c>
      <c r="B1541" s="294" t="n"/>
      <c r="C1541" s="247" t="n"/>
      <c r="D1541" s="248" t="n"/>
      <c r="E1541" s="295" t="n"/>
      <c r="F1541" s="296" t="n"/>
      <c r="G1541" s="296" t="n"/>
      <c r="H1541" s="297">
        <f>IFERROR(VLOOKUP($C1541,$C$5:$H$18,6,0)+SUMIF($C$19:$C1541,$C1541,$F$19:$F1541)-SUMIF($C$19:$C1541,$C1541,$G$19:$G1541),"")</f>
        <v/>
      </c>
      <c r="I1541" s="296" t="n"/>
      <c r="J1541" s="252" t="n"/>
      <c r="K1541" s="252" t="n"/>
      <c r="L1541" s="298" t="n"/>
      <c r="M1541" s="254">
        <f>IF($B1541="","",--TEXT($B1541,"yyyymm"))</f>
        <v/>
      </c>
      <c r="N1541" s="0" t="n"/>
      <c r="O1541" s="0" t="n"/>
      <c r="P1541" s="0" t="n"/>
      <c r="Q1541" s="0" t="n"/>
      <c r="R1541" s="0" t="n"/>
      <c r="S1541" s="0" t="n"/>
      <c r="T1541" s="0" t="n"/>
      <c r="U1541" s="0" t="n"/>
      <c r="V1541" s="0" t="n"/>
      <c r="W1541" s="0" t="n"/>
      <c r="X1541" s="42" t="n"/>
      <c r="Y1541" s="42" t="n"/>
      <c r="Z1541" s="42" t="n"/>
    </row>
    <row r="1542" ht="23" customFormat="1" customHeight="1" s="204">
      <c r="A1542" s="255">
        <f>IF(B1542="","",COUNTA($B$5:B1542))</f>
        <v/>
      </c>
      <c r="B1542" s="294" t="n"/>
      <c r="C1542" s="247" t="n"/>
      <c r="D1542" s="248" t="n"/>
      <c r="E1542" s="295" t="n"/>
      <c r="F1542" s="296" t="n"/>
      <c r="G1542" s="296" t="n"/>
      <c r="H1542" s="297">
        <f>IFERROR(VLOOKUP($C1542,$C$5:$H$18,6,0)+SUMIF($C$19:$C1542,$C1542,$F$19:$F1542)-SUMIF($C$19:$C1542,$C1542,$G$19:$G1542),"")</f>
        <v/>
      </c>
      <c r="I1542" s="296" t="n"/>
      <c r="J1542" s="252" t="n"/>
      <c r="K1542" s="252" t="n"/>
      <c r="L1542" s="298" t="n"/>
      <c r="M1542" s="254">
        <f>IF($B1542="","",--TEXT($B1542,"yyyymm"))</f>
        <v/>
      </c>
      <c r="N1542" s="0" t="n"/>
      <c r="O1542" s="0" t="n"/>
      <c r="P1542" s="0" t="n"/>
      <c r="Q1542" s="0" t="n"/>
      <c r="R1542" s="0" t="n"/>
      <c r="S1542" s="0" t="n"/>
      <c r="T1542" s="0" t="n"/>
      <c r="U1542" s="0" t="n"/>
      <c r="V1542" s="0" t="n"/>
      <c r="W1542" s="0" t="n"/>
      <c r="X1542" s="42" t="n"/>
      <c r="Y1542" s="42" t="n"/>
      <c r="Z1542" s="42" t="n"/>
    </row>
    <row r="1543" ht="23" customFormat="1" customHeight="1" s="204">
      <c r="A1543" s="255">
        <f>IF(B1543="","",COUNTA($B$5:B1543))</f>
        <v/>
      </c>
      <c r="B1543" s="294" t="n"/>
      <c r="C1543" s="247" t="n"/>
      <c r="D1543" s="248" t="n"/>
      <c r="E1543" s="295" t="n"/>
      <c r="F1543" s="296" t="n"/>
      <c r="G1543" s="296" t="n"/>
      <c r="H1543" s="297">
        <f>IFERROR(VLOOKUP($C1543,$C$5:$H$18,6,0)+SUMIF($C$19:$C1543,$C1543,$F$19:$F1543)-SUMIF($C$19:$C1543,$C1543,$G$19:$G1543),"")</f>
        <v/>
      </c>
      <c r="I1543" s="296" t="n"/>
      <c r="J1543" s="252" t="n"/>
      <c r="K1543" s="252" t="n"/>
      <c r="L1543" s="298" t="n"/>
      <c r="M1543" s="254">
        <f>IF($B1543="","",--TEXT($B1543,"yyyymm"))</f>
        <v/>
      </c>
      <c r="N1543" s="0" t="n"/>
      <c r="O1543" s="0" t="n"/>
      <c r="P1543" s="0" t="n"/>
      <c r="Q1543" s="0" t="n"/>
      <c r="R1543" s="0" t="n"/>
      <c r="S1543" s="0" t="n"/>
      <c r="T1543" s="0" t="n"/>
      <c r="U1543" s="0" t="n"/>
      <c r="V1543" s="0" t="n"/>
      <c r="W1543" s="0" t="n"/>
      <c r="X1543" s="42" t="n"/>
      <c r="Y1543" s="42" t="n"/>
      <c r="Z1543" s="42" t="n"/>
    </row>
    <row r="1544" ht="23" customFormat="1" customHeight="1" s="204">
      <c r="A1544" s="255">
        <f>IF(B1544="","",COUNTA($B$5:B1544))</f>
        <v/>
      </c>
      <c r="B1544" s="294" t="n"/>
      <c r="C1544" s="247" t="n"/>
      <c r="D1544" s="248" t="n"/>
      <c r="E1544" s="295" t="n"/>
      <c r="F1544" s="296" t="n"/>
      <c r="G1544" s="296" t="n"/>
      <c r="H1544" s="297">
        <f>IFERROR(VLOOKUP($C1544,$C$5:$H$18,6,0)+SUMIF($C$19:$C1544,$C1544,$F$19:$F1544)-SUMIF($C$19:$C1544,$C1544,$G$19:$G1544),"")</f>
        <v/>
      </c>
      <c r="I1544" s="296" t="n"/>
      <c r="J1544" s="252" t="n"/>
      <c r="K1544" s="252" t="n"/>
      <c r="L1544" s="298" t="n"/>
      <c r="M1544" s="254">
        <f>IF($B1544="","",--TEXT($B1544,"yyyymm"))</f>
        <v/>
      </c>
      <c r="N1544" s="0" t="n"/>
      <c r="O1544" s="0" t="n"/>
      <c r="P1544" s="0" t="n"/>
      <c r="Q1544" s="0" t="n"/>
      <c r="R1544" s="0" t="n"/>
      <c r="S1544" s="0" t="n"/>
      <c r="T1544" s="0" t="n"/>
      <c r="U1544" s="0" t="n"/>
      <c r="V1544" s="0" t="n"/>
      <c r="W1544" s="0" t="n"/>
      <c r="X1544" s="42" t="n"/>
      <c r="Y1544" s="42" t="n"/>
      <c r="Z1544" s="42" t="n"/>
    </row>
    <row r="1545" ht="23" customFormat="1" customHeight="1" s="204">
      <c r="A1545" s="255">
        <f>IF(B1545="","",COUNTA($B$5:B1545))</f>
        <v/>
      </c>
      <c r="B1545" s="294" t="n"/>
      <c r="C1545" s="247" t="n"/>
      <c r="D1545" s="248" t="n"/>
      <c r="E1545" s="295" t="n"/>
      <c r="F1545" s="296" t="n"/>
      <c r="G1545" s="296" t="n"/>
      <c r="H1545" s="297">
        <f>IFERROR(VLOOKUP($C1545,$C$5:$H$18,6,0)+SUMIF($C$19:$C1545,$C1545,$F$19:$F1545)-SUMIF($C$19:$C1545,$C1545,$G$19:$G1545),"")</f>
        <v/>
      </c>
      <c r="I1545" s="296" t="n"/>
      <c r="J1545" s="252" t="n"/>
      <c r="K1545" s="252" t="n"/>
      <c r="L1545" s="298" t="n"/>
      <c r="M1545" s="254">
        <f>IF($B1545="","",--TEXT($B1545,"yyyymm"))</f>
        <v/>
      </c>
      <c r="N1545" s="0" t="n"/>
      <c r="O1545" s="0" t="n"/>
      <c r="P1545" s="0" t="n"/>
      <c r="Q1545" s="0" t="n"/>
      <c r="R1545" s="0" t="n"/>
      <c r="S1545" s="0" t="n"/>
      <c r="T1545" s="0" t="n"/>
      <c r="U1545" s="0" t="n"/>
      <c r="V1545" s="0" t="n"/>
      <c r="W1545" s="0" t="n"/>
      <c r="X1545" s="42" t="n"/>
      <c r="Y1545" s="42" t="n"/>
      <c r="Z1545" s="42" t="n"/>
    </row>
    <row r="1546" ht="23" customFormat="1" customHeight="1" s="204">
      <c r="A1546" s="255">
        <f>IF(B1546="","",COUNTA($B$5:B1546))</f>
        <v/>
      </c>
      <c r="B1546" s="294" t="n"/>
      <c r="C1546" s="247" t="n"/>
      <c r="D1546" s="248" t="n"/>
      <c r="E1546" s="295" t="n"/>
      <c r="F1546" s="296" t="n"/>
      <c r="G1546" s="296" t="n"/>
      <c r="H1546" s="297">
        <f>IFERROR(VLOOKUP($C1546,$C$5:$H$18,6,0)+SUMIF($C$19:$C1546,$C1546,$F$19:$F1546)-SUMIF($C$19:$C1546,$C1546,$G$19:$G1546),"")</f>
        <v/>
      </c>
      <c r="I1546" s="296" t="n"/>
      <c r="J1546" s="252" t="n"/>
      <c r="K1546" s="252" t="n"/>
      <c r="L1546" s="298" t="n"/>
      <c r="M1546" s="254">
        <f>IF($B1546="","",--TEXT($B1546,"yyyymm"))</f>
        <v/>
      </c>
      <c r="N1546" s="0" t="n"/>
      <c r="O1546" s="0" t="n"/>
      <c r="P1546" s="0" t="n"/>
      <c r="Q1546" s="0" t="n"/>
      <c r="R1546" s="0" t="n"/>
      <c r="S1546" s="0" t="n"/>
      <c r="T1546" s="0" t="n"/>
      <c r="U1546" s="0" t="n"/>
      <c r="V1546" s="0" t="n"/>
      <c r="W1546" s="0" t="n"/>
      <c r="X1546" s="42" t="n"/>
      <c r="Y1546" s="42" t="n"/>
      <c r="Z1546" s="42" t="n"/>
    </row>
    <row r="1547" ht="23" customFormat="1" customHeight="1" s="204">
      <c r="A1547" s="255">
        <f>IF(B1547="","",COUNTA($B$5:B1547))</f>
        <v/>
      </c>
      <c r="B1547" s="294" t="n"/>
      <c r="C1547" s="247" t="n"/>
      <c r="D1547" s="248" t="n"/>
      <c r="E1547" s="295" t="n"/>
      <c r="F1547" s="296" t="n"/>
      <c r="G1547" s="296" t="n"/>
      <c r="H1547" s="297">
        <f>IFERROR(VLOOKUP($C1547,$C$5:$H$18,6,0)+SUMIF($C$19:$C1547,$C1547,$F$19:$F1547)-SUMIF($C$19:$C1547,$C1547,$G$19:$G1547),"")</f>
        <v/>
      </c>
      <c r="I1547" s="296" t="n"/>
      <c r="J1547" s="252" t="n"/>
      <c r="K1547" s="252" t="n"/>
      <c r="L1547" s="298" t="n"/>
      <c r="M1547" s="254">
        <f>IF($B1547="","",--TEXT($B1547,"yyyymm"))</f>
        <v/>
      </c>
      <c r="N1547" s="0" t="n"/>
      <c r="O1547" s="0" t="n"/>
      <c r="P1547" s="0" t="n"/>
      <c r="Q1547" s="0" t="n"/>
      <c r="R1547" s="0" t="n"/>
      <c r="S1547" s="0" t="n"/>
      <c r="T1547" s="0" t="n"/>
      <c r="U1547" s="0" t="n"/>
      <c r="V1547" s="0" t="n"/>
      <c r="W1547" s="0" t="n"/>
      <c r="X1547" s="42" t="n"/>
      <c r="Y1547" s="42" t="n"/>
      <c r="Z1547" s="42" t="n"/>
    </row>
    <row r="1548" ht="23" customFormat="1" customHeight="1" s="204">
      <c r="A1548" s="255">
        <f>IF(B1548="","",COUNTA($B$5:B1548))</f>
        <v/>
      </c>
      <c r="B1548" s="294" t="n"/>
      <c r="C1548" s="247" t="n"/>
      <c r="D1548" s="248" t="n"/>
      <c r="E1548" s="295" t="n"/>
      <c r="F1548" s="296" t="n"/>
      <c r="G1548" s="296" t="n"/>
      <c r="H1548" s="297">
        <f>IFERROR(VLOOKUP($C1548,$C$5:$H$18,6,0)+SUMIF($C$19:$C1548,$C1548,$F$19:$F1548)-SUMIF($C$19:$C1548,$C1548,$G$19:$G1548),"")</f>
        <v/>
      </c>
      <c r="I1548" s="296" t="n"/>
      <c r="J1548" s="252" t="n"/>
      <c r="K1548" s="252" t="n"/>
      <c r="L1548" s="298" t="n"/>
      <c r="M1548" s="254">
        <f>IF($B1548="","",--TEXT($B1548,"yyyymm"))</f>
        <v/>
      </c>
      <c r="N1548" s="0" t="n"/>
      <c r="O1548" s="0" t="n"/>
      <c r="P1548" s="0" t="n"/>
      <c r="Q1548" s="0" t="n"/>
      <c r="R1548" s="0" t="n"/>
      <c r="S1548" s="0" t="n"/>
      <c r="T1548" s="0" t="n"/>
      <c r="U1548" s="0" t="n"/>
      <c r="V1548" s="0" t="n"/>
      <c r="W1548" s="0" t="n"/>
      <c r="X1548" s="42" t="n"/>
      <c r="Y1548" s="42" t="n"/>
      <c r="Z1548" s="42" t="n"/>
    </row>
    <row r="1549" ht="23" customFormat="1" customHeight="1" s="204">
      <c r="A1549" s="255">
        <f>IF(B1549="","",COUNTA($B$5:B1549))</f>
        <v/>
      </c>
      <c r="B1549" s="294" t="n"/>
      <c r="C1549" s="247" t="n"/>
      <c r="D1549" s="248" t="n"/>
      <c r="E1549" s="295" t="n"/>
      <c r="F1549" s="296" t="n"/>
      <c r="G1549" s="296" t="n"/>
      <c r="H1549" s="297">
        <f>IFERROR(VLOOKUP($C1549,$C$5:$H$18,6,0)+SUMIF($C$19:$C1549,$C1549,$F$19:$F1549)-SUMIF($C$19:$C1549,$C1549,$G$19:$G1549),"")</f>
        <v/>
      </c>
      <c r="I1549" s="296" t="n"/>
      <c r="J1549" s="252" t="n"/>
      <c r="K1549" s="252" t="n"/>
      <c r="L1549" s="298" t="n"/>
      <c r="M1549" s="254">
        <f>IF($B1549="","",--TEXT($B1549,"yyyymm"))</f>
        <v/>
      </c>
      <c r="N1549" s="0" t="n"/>
      <c r="O1549" s="0" t="n"/>
      <c r="P1549" s="0" t="n"/>
      <c r="Q1549" s="0" t="n"/>
      <c r="R1549" s="0" t="n"/>
      <c r="S1549" s="0" t="n"/>
      <c r="T1549" s="0" t="n"/>
      <c r="U1549" s="0" t="n"/>
      <c r="V1549" s="0" t="n"/>
      <c r="W1549" s="0" t="n"/>
      <c r="X1549" s="42" t="n"/>
      <c r="Y1549" s="42" t="n"/>
      <c r="Z1549" s="42" t="n"/>
    </row>
    <row r="1550" ht="23" customFormat="1" customHeight="1" s="204">
      <c r="A1550" s="255">
        <f>IF(B1550="","",COUNTA($B$5:B1550))</f>
        <v/>
      </c>
      <c r="B1550" s="294" t="n"/>
      <c r="C1550" s="247" t="n"/>
      <c r="D1550" s="248" t="n"/>
      <c r="E1550" s="295" t="n"/>
      <c r="F1550" s="296" t="n"/>
      <c r="G1550" s="296" t="n"/>
      <c r="H1550" s="297">
        <f>IFERROR(VLOOKUP($C1550,$C$5:$H$18,6,0)+SUMIF($C$19:$C1550,$C1550,$F$19:$F1550)-SUMIF($C$19:$C1550,$C1550,$G$19:$G1550),"")</f>
        <v/>
      </c>
      <c r="I1550" s="296" t="n"/>
      <c r="J1550" s="252" t="n"/>
      <c r="K1550" s="252" t="n"/>
      <c r="L1550" s="298" t="n"/>
      <c r="M1550" s="254">
        <f>IF($B1550="","",--TEXT($B1550,"yyyymm"))</f>
        <v/>
      </c>
      <c r="N1550" s="0" t="n"/>
      <c r="O1550" s="0" t="n"/>
      <c r="P1550" s="0" t="n"/>
      <c r="Q1550" s="0" t="n"/>
      <c r="R1550" s="0" t="n"/>
      <c r="S1550" s="0" t="n"/>
      <c r="T1550" s="0" t="n"/>
      <c r="U1550" s="0" t="n"/>
      <c r="V1550" s="0" t="n"/>
      <c r="W1550" s="0" t="n"/>
      <c r="X1550" s="42" t="n"/>
      <c r="Y1550" s="42" t="n"/>
      <c r="Z1550" s="42" t="n"/>
    </row>
    <row r="1551" ht="23" customFormat="1" customHeight="1" s="204">
      <c r="A1551" s="255">
        <f>IF(B1551="","",COUNTA($B$5:B1551))</f>
        <v/>
      </c>
      <c r="B1551" s="294" t="n"/>
      <c r="C1551" s="247" t="n"/>
      <c r="D1551" s="248" t="n"/>
      <c r="E1551" s="295" t="n"/>
      <c r="F1551" s="296" t="n"/>
      <c r="G1551" s="296" t="n"/>
      <c r="H1551" s="297">
        <f>IFERROR(VLOOKUP($C1551,$C$5:$H$18,6,0)+SUMIF($C$19:$C1551,$C1551,$F$19:$F1551)-SUMIF($C$19:$C1551,$C1551,$G$19:$G1551),"")</f>
        <v/>
      </c>
      <c r="I1551" s="296" t="n"/>
      <c r="J1551" s="252" t="n"/>
      <c r="K1551" s="252" t="n"/>
      <c r="L1551" s="298" t="n"/>
      <c r="M1551" s="254">
        <f>IF($B1551="","",--TEXT($B1551,"yyyymm"))</f>
        <v/>
      </c>
      <c r="N1551" s="0" t="n"/>
      <c r="O1551" s="0" t="n"/>
      <c r="P1551" s="0" t="n"/>
      <c r="Q1551" s="0" t="n"/>
      <c r="R1551" s="0" t="n"/>
      <c r="S1551" s="0" t="n"/>
      <c r="T1551" s="0" t="n"/>
      <c r="U1551" s="0" t="n"/>
      <c r="V1551" s="0" t="n"/>
      <c r="W1551" s="0" t="n"/>
      <c r="X1551" s="42" t="n"/>
      <c r="Y1551" s="42" t="n"/>
      <c r="Z1551" s="42" t="n"/>
    </row>
    <row r="1552" ht="23" customFormat="1" customHeight="1" s="204">
      <c r="A1552" s="255">
        <f>IF(B1552="","",COUNTA($B$5:B1552))</f>
        <v/>
      </c>
      <c r="B1552" s="294" t="n"/>
      <c r="C1552" s="247" t="n"/>
      <c r="D1552" s="248" t="n"/>
      <c r="E1552" s="295" t="n"/>
      <c r="F1552" s="296" t="n"/>
      <c r="G1552" s="296" t="n"/>
      <c r="H1552" s="297">
        <f>IFERROR(VLOOKUP($C1552,$C$5:$H$18,6,0)+SUMIF($C$19:$C1552,$C1552,$F$19:$F1552)-SUMIF($C$19:$C1552,$C1552,$G$19:$G1552),"")</f>
        <v/>
      </c>
      <c r="I1552" s="296" t="n"/>
      <c r="J1552" s="252" t="n"/>
      <c r="K1552" s="252" t="n"/>
      <c r="L1552" s="298" t="n"/>
      <c r="M1552" s="254">
        <f>IF($B1552="","",--TEXT($B1552,"yyyymm"))</f>
        <v/>
      </c>
      <c r="N1552" s="0" t="n"/>
      <c r="O1552" s="0" t="n"/>
      <c r="P1552" s="0" t="n"/>
      <c r="Q1552" s="0" t="n"/>
      <c r="R1552" s="0" t="n"/>
      <c r="S1552" s="0" t="n"/>
      <c r="T1552" s="0" t="n"/>
      <c r="U1552" s="0" t="n"/>
      <c r="V1552" s="0" t="n"/>
      <c r="W1552" s="0" t="n"/>
      <c r="X1552" s="42" t="n"/>
      <c r="Y1552" s="42" t="n"/>
      <c r="Z1552" s="42" t="n"/>
    </row>
    <row r="1553" ht="23" customFormat="1" customHeight="1" s="204">
      <c r="A1553" s="255">
        <f>IF(B1553="","",COUNTA($B$5:B1553))</f>
        <v/>
      </c>
      <c r="B1553" s="294" t="n"/>
      <c r="C1553" s="247" t="n"/>
      <c r="D1553" s="248" t="n"/>
      <c r="E1553" s="295" t="n"/>
      <c r="F1553" s="296" t="n"/>
      <c r="G1553" s="296" t="n"/>
      <c r="H1553" s="297">
        <f>IFERROR(VLOOKUP($C1553,$C$5:$H$18,6,0)+SUMIF($C$19:$C1553,$C1553,$F$19:$F1553)-SUMIF($C$19:$C1553,$C1553,$G$19:$G1553),"")</f>
        <v/>
      </c>
      <c r="I1553" s="296" t="n"/>
      <c r="J1553" s="252" t="n"/>
      <c r="K1553" s="252" t="n"/>
      <c r="L1553" s="298" t="n"/>
      <c r="M1553" s="254">
        <f>IF($B1553="","",--TEXT($B1553,"yyyymm"))</f>
        <v/>
      </c>
      <c r="N1553" s="0" t="n"/>
      <c r="O1553" s="0" t="n"/>
      <c r="P1553" s="0" t="n"/>
      <c r="Q1553" s="0" t="n"/>
      <c r="R1553" s="0" t="n"/>
      <c r="S1553" s="0" t="n"/>
      <c r="T1553" s="0" t="n"/>
      <c r="U1553" s="0" t="n"/>
      <c r="V1553" s="0" t="n"/>
      <c r="W1553" s="0" t="n"/>
      <c r="X1553" s="42" t="n"/>
      <c r="Y1553" s="42" t="n"/>
      <c r="Z1553" s="42" t="n"/>
    </row>
    <row r="1554" ht="23" customFormat="1" customHeight="1" s="204">
      <c r="A1554" s="255">
        <f>IF(B1554="","",COUNTA($B$5:B1554))</f>
        <v/>
      </c>
      <c r="B1554" s="294" t="n"/>
      <c r="C1554" s="247" t="n"/>
      <c r="D1554" s="248" t="n"/>
      <c r="E1554" s="295" t="n"/>
      <c r="F1554" s="296" t="n"/>
      <c r="G1554" s="296" t="n"/>
      <c r="H1554" s="297">
        <f>IFERROR(VLOOKUP($C1554,$C$5:$H$18,6,0)+SUMIF($C$19:$C1554,$C1554,$F$19:$F1554)-SUMIF($C$19:$C1554,$C1554,$G$19:$G1554),"")</f>
        <v/>
      </c>
      <c r="I1554" s="296" t="n"/>
      <c r="J1554" s="252" t="n"/>
      <c r="K1554" s="252" t="n"/>
      <c r="L1554" s="298" t="n"/>
      <c r="M1554" s="254">
        <f>IF($B1554="","",--TEXT($B1554,"yyyymm"))</f>
        <v/>
      </c>
      <c r="N1554" s="0" t="n"/>
      <c r="O1554" s="0" t="n"/>
      <c r="P1554" s="0" t="n"/>
      <c r="Q1554" s="0" t="n"/>
      <c r="R1554" s="0" t="n"/>
      <c r="S1554" s="0" t="n"/>
      <c r="T1554" s="0" t="n"/>
      <c r="U1554" s="0" t="n"/>
      <c r="V1554" s="0" t="n"/>
      <c r="W1554" s="0" t="n"/>
      <c r="X1554" s="42" t="n"/>
      <c r="Y1554" s="42" t="n"/>
      <c r="Z1554" s="42" t="n"/>
    </row>
    <row r="1555" ht="23" customFormat="1" customHeight="1" s="204">
      <c r="A1555" s="255">
        <f>IF(B1555="","",COUNTA($B$5:B1555))</f>
        <v/>
      </c>
      <c r="B1555" s="294" t="n"/>
      <c r="C1555" s="247" t="n"/>
      <c r="D1555" s="248" t="n"/>
      <c r="E1555" s="295" t="n"/>
      <c r="F1555" s="296" t="n"/>
      <c r="G1555" s="296" t="n"/>
      <c r="H1555" s="297">
        <f>IFERROR(VLOOKUP($C1555,$C$5:$H$18,6,0)+SUMIF($C$19:$C1555,$C1555,$F$19:$F1555)-SUMIF($C$19:$C1555,$C1555,$G$19:$G1555),"")</f>
        <v/>
      </c>
      <c r="I1555" s="296" t="n"/>
      <c r="J1555" s="252" t="n"/>
      <c r="K1555" s="252" t="n"/>
      <c r="L1555" s="298" t="n"/>
      <c r="M1555" s="254">
        <f>IF($B1555="","",--TEXT($B1555,"yyyymm"))</f>
        <v/>
      </c>
      <c r="N1555" s="0" t="n"/>
      <c r="O1555" s="0" t="n"/>
      <c r="P1555" s="0" t="n"/>
      <c r="Q1555" s="0" t="n"/>
      <c r="R1555" s="0" t="n"/>
      <c r="S1555" s="0" t="n"/>
      <c r="T1555" s="0" t="n"/>
      <c r="U1555" s="0" t="n"/>
      <c r="V1555" s="0" t="n"/>
      <c r="W1555" s="0" t="n"/>
      <c r="X1555" s="42" t="n"/>
      <c r="Y1555" s="42" t="n"/>
      <c r="Z1555" s="42" t="n"/>
    </row>
    <row r="1556" ht="23" customFormat="1" customHeight="1" s="204">
      <c r="A1556" s="255">
        <f>IF(B1556="","",COUNTA($B$5:B1556))</f>
        <v/>
      </c>
      <c r="B1556" s="294" t="n"/>
      <c r="C1556" s="247" t="n"/>
      <c r="D1556" s="248" t="n"/>
      <c r="E1556" s="295" t="n"/>
      <c r="F1556" s="296" t="n"/>
      <c r="G1556" s="296" t="n"/>
      <c r="H1556" s="297">
        <f>IFERROR(VLOOKUP($C1556,$C$5:$H$18,6,0)+SUMIF($C$19:$C1556,$C1556,$F$19:$F1556)-SUMIF($C$19:$C1556,$C1556,$G$19:$G1556),"")</f>
        <v/>
      </c>
      <c r="I1556" s="296" t="n"/>
      <c r="J1556" s="252" t="n"/>
      <c r="K1556" s="252" t="n"/>
      <c r="L1556" s="298" t="n"/>
      <c r="M1556" s="254">
        <f>IF($B1556="","",--TEXT($B1556,"yyyymm"))</f>
        <v/>
      </c>
      <c r="N1556" s="0" t="n"/>
      <c r="O1556" s="0" t="n"/>
      <c r="P1556" s="0" t="n"/>
      <c r="Q1556" s="0" t="n"/>
      <c r="R1556" s="0" t="n"/>
      <c r="S1556" s="0" t="n"/>
      <c r="T1556" s="0" t="n"/>
      <c r="U1556" s="0" t="n"/>
      <c r="V1556" s="0" t="n"/>
      <c r="W1556" s="0" t="n"/>
      <c r="X1556" s="42" t="n"/>
      <c r="Y1556" s="42" t="n"/>
      <c r="Z1556" s="42" t="n"/>
    </row>
    <row r="1557" ht="23" customFormat="1" customHeight="1" s="204">
      <c r="A1557" s="255">
        <f>IF(B1557="","",COUNTA($B$5:B1557))</f>
        <v/>
      </c>
      <c r="B1557" s="294" t="n"/>
      <c r="C1557" s="247" t="n"/>
      <c r="D1557" s="248" t="n"/>
      <c r="E1557" s="295" t="n"/>
      <c r="F1557" s="296" t="n"/>
      <c r="G1557" s="296" t="n"/>
      <c r="H1557" s="297">
        <f>IFERROR(VLOOKUP($C1557,$C$5:$H$18,6,0)+SUMIF($C$19:$C1557,$C1557,$F$19:$F1557)-SUMIF($C$19:$C1557,$C1557,$G$19:$G1557),"")</f>
        <v/>
      </c>
      <c r="I1557" s="296" t="n"/>
      <c r="J1557" s="252" t="n"/>
      <c r="K1557" s="252" t="n"/>
      <c r="L1557" s="298" t="n"/>
      <c r="M1557" s="254">
        <f>IF($B1557="","",--TEXT($B1557,"yyyymm"))</f>
        <v/>
      </c>
      <c r="N1557" s="0" t="n"/>
      <c r="O1557" s="0" t="n"/>
      <c r="P1557" s="0" t="n"/>
      <c r="Q1557" s="0" t="n"/>
      <c r="R1557" s="0" t="n"/>
      <c r="S1557" s="0" t="n"/>
      <c r="T1557" s="0" t="n"/>
      <c r="U1557" s="0" t="n"/>
      <c r="V1557" s="0" t="n"/>
      <c r="W1557" s="0" t="n"/>
      <c r="X1557" s="42" t="n"/>
      <c r="Y1557" s="42" t="n"/>
      <c r="Z1557" s="42" t="n"/>
    </row>
    <row r="1558" ht="23" customFormat="1" customHeight="1" s="204">
      <c r="A1558" s="255">
        <f>IF(B1558="","",COUNTA($B$5:B1558))</f>
        <v/>
      </c>
      <c r="B1558" s="294" t="n"/>
      <c r="C1558" s="247" t="n"/>
      <c r="D1558" s="248" t="n"/>
      <c r="E1558" s="295" t="n"/>
      <c r="F1558" s="296" t="n"/>
      <c r="G1558" s="296" t="n"/>
      <c r="H1558" s="297">
        <f>IFERROR(VLOOKUP($C1558,$C$5:$H$18,6,0)+SUMIF($C$19:$C1558,$C1558,$F$19:$F1558)-SUMIF($C$19:$C1558,$C1558,$G$19:$G1558),"")</f>
        <v/>
      </c>
      <c r="I1558" s="296" t="n"/>
      <c r="J1558" s="252" t="n"/>
      <c r="K1558" s="252" t="n"/>
      <c r="L1558" s="298" t="n"/>
      <c r="M1558" s="254">
        <f>IF($B1558="","",--TEXT($B1558,"yyyymm"))</f>
        <v/>
      </c>
      <c r="N1558" s="0" t="n"/>
      <c r="O1558" s="0" t="n"/>
      <c r="P1558" s="0" t="n"/>
      <c r="Q1558" s="0" t="n"/>
      <c r="R1558" s="0" t="n"/>
      <c r="S1558" s="0" t="n"/>
      <c r="T1558" s="0" t="n"/>
      <c r="U1558" s="0" t="n"/>
      <c r="V1558" s="0" t="n"/>
      <c r="W1558" s="0" t="n"/>
      <c r="X1558" s="42" t="n"/>
      <c r="Y1558" s="42" t="n"/>
      <c r="Z1558" s="42" t="n"/>
    </row>
    <row r="1559" ht="23" customFormat="1" customHeight="1" s="204">
      <c r="A1559" s="255">
        <f>IF(B1559="","",COUNTA($B$5:B1559))</f>
        <v/>
      </c>
      <c r="B1559" s="294" t="n"/>
      <c r="C1559" s="247" t="n"/>
      <c r="D1559" s="248" t="n"/>
      <c r="E1559" s="295" t="n"/>
      <c r="F1559" s="296" t="n"/>
      <c r="G1559" s="296" t="n"/>
      <c r="H1559" s="297">
        <f>IFERROR(VLOOKUP($C1559,$C$5:$H$18,6,0)+SUMIF($C$19:$C1559,$C1559,$F$19:$F1559)-SUMIF($C$19:$C1559,$C1559,$G$19:$G1559),"")</f>
        <v/>
      </c>
      <c r="I1559" s="296" t="n"/>
      <c r="J1559" s="252" t="n"/>
      <c r="K1559" s="252" t="n"/>
      <c r="L1559" s="298" t="n"/>
      <c r="M1559" s="254">
        <f>IF($B1559="","",--TEXT($B1559,"yyyymm"))</f>
        <v/>
      </c>
      <c r="N1559" s="0" t="n"/>
      <c r="O1559" s="0" t="n"/>
      <c r="P1559" s="0" t="n"/>
      <c r="Q1559" s="0" t="n"/>
      <c r="R1559" s="0" t="n"/>
      <c r="S1559" s="0" t="n"/>
      <c r="T1559" s="0" t="n"/>
      <c r="U1559" s="0" t="n"/>
      <c r="V1559" s="0" t="n"/>
      <c r="W1559" s="0" t="n"/>
      <c r="X1559" s="42" t="n"/>
      <c r="Y1559" s="42" t="n"/>
      <c r="Z1559" s="42" t="n"/>
    </row>
    <row r="1560" ht="23" customFormat="1" customHeight="1" s="204">
      <c r="A1560" s="255">
        <f>IF(B1560="","",COUNTA($B$5:B1560))</f>
        <v/>
      </c>
      <c r="B1560" s="294" t="n"/>
      <c r="C1560" s="247" t="n"/>
      <c r="D1560" s="248" t="n"/>
      <c r="E1560" s="295" t="n"/>
      <c r="F1560" s="296" t="n"/>
      <c r="G1560" s="296" t="n"/>
      <c r="H1560" s="297">
        <f>IFERROR(VLOOKUP($C1560,$C$5:$H$18,6,0)+SUMIF($C$19:$C1560,$C1560,$F$19:$F1560)-SUMIF($C$19:$C1560,$C1560,$G$19:$G1560),"")</f>
        <v/>
      </c>
      <c r="I1560" s="296" t="n"/>
      <c r="J1560" s="252" t="n"/>
      <c r="K1560" s="252" t="n"/>
      <c r="L1560" s="298" t="n"/>
      <c r="M1560" s="254">
        <f>IF($B1560="","",--TEXT($B1560,"yyyymm"))</f>
        <v/>
      </c>
      <c r="N1560" s="0" t="n"/>
      <c r="O1560" s="0" t="n"/>
      <c r="P1560" s="0" t="n"/>
      <c r="Q1560" s="0" t="n"/>
      <c r="R1560" s="0" t="n"/>
      <c r="S1560" s="0" t="n"/>
      <c r="T1560" s="0" t="n"/>
      <c r="U1560" s="0" t="n"/>
      <c r="V1560" s="0" t="n"/>
      <c r="W1560" s="0" t="n"/>
      <c r="X1560" s="42" t="n"/>
      <c r="Y1560" s="42" t="n"/>
      <c r="Z1560" s="42" t="n"/>
    </row>
    <row r="1561" ht="23" customFormat="1" customHeight="1" s="204">
      <c r="A1561" s="255">
        <f>IF(B1561="","",COUNTA($B$5:B1561))</f>
        <v/>
      </c>
      <c r="B1561" s="294" t="n"/>
      <c r="C1561" s="247" t="n"/>
      <c r="D1561" s="248" t="n"/>
      <c r="E1561" s="295" t="n"/>
      <c r="F1561" s="296" t="n"/>
      <c r="G1561" s="296" t="n"/>
      <c r="H1561" s="297">
        <f>IFERROR(VLOOKUP($C1561,$C$5:$H$18,6,0)+SUMIF($C$19:$C1561,$C1561,$F$19:$F1561)-SUMIF($C$19:$C1561,$C1561,$G$19:$G1561),"")</f>
        <v/>
      </c>
      <c r="I1561" s="296" t="n"/>
      <c r="J1561" s="252" t="n"/>
      <c r="K1561" s="252" t="n"/>
      <c r="L1561" s="298" t="n"/>
      <c r="M1561" s="254">
        <f>IF($B1561="","",--TEXT($B1561,"yyyymm"))</f>
        <v/>
      </c>
      <c r="N1561" s="0" t="n"/>
      <c r="O1561" s="0" t="n"/>
      <c r="P1561" s="0" t="n"/>
      <c r="Q1561" s="0" t="n"/>
      <c r="R1561" s="0" t="n"/>
      <c r="S1561" s="0" t="n"/>
      <c r="T1561" s="0" t="n"/>
      <c r="U1561" s="0" t="n"/>
      <c r="V1561" s="0" t="n"/>
      <c r="W1561" s="0" t="n"/>
      <c r="X1561" s="42" t="n"/>
      <c r="Y1561" s="42" t="n"/>
      <c r="Z1561" s="42" t="n"/>
    </row>
    <row r="1562" ht="23" customFormat="1" customHeight="1" s="204">
      <c r="A1562" s="255">
        <f>IF(B1562="","",COUNTA($B$5:B1562))</f>
        <v/>
      </c>
      <c r="B1562" s="294" t="n"/>
      <c r="C1562" s="247" t="n"/>
      <c r="D1562" s="248" t="n"/>
      <c r="E1562" s="295" t="n"/>
      <c r="F1562" s="296" t="n"/>
      <c r="G1562" s="296" t="n"/>
      <c r="H1562" s="297">
        <f>IFERROR(VLOOKUP($C1562,$C$5:$H$18,6,0)+SUMIF($C$19:$C1562,$C1562,$F$19:$F1562)-SUMIF($C$19:$C1562,$C1562,$G$19:$G1562),"")</f>
        <v/>
      </c>
      <c r="I1562" s="296" t="n"/>
      <c r="J1562" s="252" t="n"/>
      <c r="K1562" s="252" t="n"/>
      <c r="L1562" s="298" t="n"/>
      <c r="M1562" s="254">
        <f>IF($B1562="","",--TEXT($B1562,"yyyymm"))</f>
        <v/>
      </c>
      <c r="N1562" s="0" t="n"/>
      <c r="O1562" s="0" t="n"/>
      <c r="P1562" s="0" t="n"/>
      <c r="Q1562" s="0" t="n"/>
      <c r="R1562" s="0" t="n"/>
      <c r="S1562" s="0" t="n"/>
      <c r="T1562" s="0" t="n"/>
      <c r="U1562" s="0" t="n"/>
      <c r="V1562" s="0" t="n"/>
      <c r="W1562" s="0" t="n"/>
      <c r="X1562" s="42" t="n"/>
      <c r="Y1562" s="42" t="n"/>
      <c r="Z1562" s="42" t="n"/>
    </row>
    <row r="1563" ht="23" customFormat="1" customHeight="1" s="204">
      <c r="A1563" s="255">
        <f>IF(B1563="","",COUNTA($B$5:B1563))</f>
        <v/>
      </c>
      <c r="B1563" s="294" t="n"/>
      <c r="C1563" s="247" t="n"/>
      <c r="D1563" s="248" t="n"/>
      <c r="E1563" s="295" t="n"/>
      <c r="F1563" s="296" t="n"/>
      <c r="G1563" s="296" t="n"/>
      <c r="H1563" s="297">
        <f>IFERROR(VLOOKUP($C1563,$C$5:$H$18,6,0)+SUMIF($C$19:$C1563,$C1563,$F$19:$F1563)-SUMIF($C$19:$C1563,$C1563,$G$19:$G1563),"")</f>
        <v/>
      </c>
      <c r="I1563" s="296" t="n"/>
      <c r="J1563" s="252" t="n"/>
      <c r="K1563" s="252" t="n"/>
      <c r="L1563" s="298" t="n"/>
      <c r="M1563" s="254">
        <f>IF($B1563="","",--TEXT($B1563,"yyyymm"))</f>
        <v/>
      </c>
      <c r="N1563" s="0" t="n"/>
      <c r="O1563" s="0" t="n"/>
      <c r="P1563" s="0" t="n"/>
      <c r="Q1563" s="0" t="n"/>
      <c r="R1563" s="0" t="n"/>
      <c r="S1563" s="0" t="n"/>
      <c r="T1563" s="0" t="n"/>
      <c r="U1563" s="0" t="n"/>
      <c r="V1563" s="0" t="n"/>
      <c r="W1563" s="0" t="n"/>
      <c r="X1563" s="42" t="n"/>
      <c r="Y1563" s="42" t="n"/>
      <c r="Z1563" s="42" t="n"/>
    </row>
    <row r="1564" ht="23" customFormat="1" customHeight="1" s="204">
      <c r="A1564" s="255">
        <f>IF(B1564="","",COUNTA($B$5:B1564))</f>
        <v/>
      </c>
      <c r="B1564" s="294" t="n"/>
      <c r="C1564" s="247" t="n"/>
      <c r="D1564" s="248" t="n"/>
      <c r="E1564" s="295" t="n"/>
      <c r="F1564" s="296" t="n"/>
      <c r="G1564" s="296" t="n"/>
      <c r="H1564" s="297">
        <f>IFERROR(VLOOKUP($C1564,$C$5:$H$18,6,0)+SUMIF($C$19:$C1564,$C1564,$F$19:$F1564)-SUMIF($C$19:$C1564,$C1564,$G$19:$G1564),"")</f>
        <v/>
      </c>
      <c r="I1564" s="296" t="n"/>
      <c r="J1564" s="252" t="n"/>
      <c r="K1564" s="252" t="n"/>
      <c r="L1564" s="298" t="n"/>
      <c r="M1564" s="254">
        <f>IF($B1564="","",--TEXT($B1564,"yyyymm"))</f>
        <v/>
      </c>
      <c r="N1564" s="0" t="n"/>
      <c r="O1564" s="0" t="n"/>
      <c r="P1564" s="0" t="n"/>
      <c r="Q1564" s="0" t="n"/>
      <c r="R1564" s="0" t="n"/>
      <c r="S1564" s="0" t="n"/>
      <c r="T1564" s="0" t="n"/>
      <c r="U1564" s="0" t="n"/>
      <c r="V1564" s="0" t="n"/>
      <c r="W1564" s="0" t="n"/>
      <c r="X1564" s="42" t="n"/>
      <c r="Y1564" s="42" t="n"/>
      <c r="Z1564" s="42" t="n"/>
    </row>
    <row r="1565" ht="23" customFormat="1" customHeight="1" s="204">
      <c r="A1565" s="255">
        <f>IF(B1565="","",COUNTA($B$5:B1565))</f>
        <v/>
      </c>
      <c r="B1565" s="294" t="n"/>
      <c r="C1565" s="247" t="n"/>
      <c r="D1565" s="248" t="n"/>
      <c r="E1565" s="295" t="n"/>
      <c r="F1565" s="296" t="n"/>
      <c r="G1565" s="296" t="n"/>
      <c r="H1565" s="297">
        <f>IFERROR(VLOOKUP($C1565,$C$5:$H$18,6,0)+SUMIF($C$19:$C1565,$C1565,$F$19:$F1565)-SUMIF($C$19:$C1565,$C1565,$G$19:$G1565),"")</f>
        <v/>
      </c>
      <c r="I1565" s="296" t="n"/>
      <c r="J1565" s="252" t="n"/>
      <c r="K1565" s="252" t="n"/>
      <c r="L1565" s="298" t="n"/>
      <c r="M1565" s="254">
        <f>IF($B1565="","",--TEXT($B1565,"yyyymm"))</f>
        <v/>
      </c>
      <c r="N1565" s="0" t="n"/>
      <c r="O1565" s="0" t="n"/>
      <c r="P1565" s="0" t="n"/>
      <c r="Q1565" s="0" t="n"/>
      <c r="R1565" s="0" t="n"/>
      <c r="S1565" s="0" t="n"/>
      <c r="T1565" s="0" t="n"/>
      <c r="U1565" s="0" t="n"/>
      <c r="V1565" s="0" t="n"/>
      <c r="W1565" s="0" t="n"/>
      <c r="X1565" s="42" t="n"/>
      <c r="Y1565" s="42" t="n"/>
      <c r="Z1565" s="42" t="n"/>
    </row>
    <row r="1566" ht="23" customFormat="1" customHeight="1" s="204">
      <c r="A1566" s="255">
        <f>IF(B1566="","",COUNTA($B$5:B1566))</f>
        <v/>
      </c>
      <c r="B1566" s="294" t="n"/>
      <c r="C1566" s="247" t="n"/>
      <c r="D1566" s="248" t="n"/>
      <c r="E1566" s="295" t="n"/>
      <c r="F1566" s="296" t="n"/>
      <c r="G1566" s="296" t="n"/>
      <c r="H1566" s="297">
        <f>IFERROR(VLOOKUP($C1566,$C$5:$H$18,6,0)+SUMIF($C$19:$C1566,$C1566,$F$19:$F1566)-SUMIF($C$19:$C1566,$C1566,$G$19:$G1566),"")</f>
        <v/>
      </c>
      <c r="I1566" s="296" t="n"/>
      <c r="J1566" s="252" t="n"/>
      <c r="K1566" s="252" t="n"/>
      <c r="L1566" s="298" t="n"/>
      <c r="M1566" s="254">
        <f>IF($B1566="","",--TEXT($B1566,"yyyymm"))</f>
        <v/>
      </c>
      <c r="N1566" s="0" t="n"/>
      <c r="O1566" s="0" t="n"/>
      <c r="P1566" s="0" t="n"/>
      <c r="Q1566" s="0" t="n"/>
      <c r="R1566" s="0" t="n"/>
      <c r="S1566" s="0" t="n"/>
      <c r="T1566" s="0" t="n"/>
      <c r="U1566" s="0" t="n"/>
      <c r="V1566" s="0" t="n"/>
      <c r="W1566" s="0" t="n"/>
      <c r="X1566" s="42" t="n"/>
      <c r="Y1566" s="42" t="n"/>
      <c r="Z1566" s="42" t="n"/>
    </row>
    <row r="1567" ht="23" customFormat="1" customHeight="1" s="204">
      <c r="A1567" s="255">
        <f>IF(B1567="","",COUNTA($B$5:B1567))</f>
        <v/>
      </c>
      <c r="B1567" s="294" t="n"/>
      <c r="C1567" s="247" t="n"/>
      <c r="D1567" s="248" t="n"/>
      <c r="E1567" s="295" t="n"/>
      <c r="F1567" s="296" t="n"/>
      <c r="G1567" s="296" t="n"/>
      <c r="H1567" s="297">
        <f>IFERROR(VLOOKUP($C1567,$C$5:$H$18,6,0)+SUMIF($C$19:$C1567,$C1567,$F$19:$F1567)-SUMIF($C$19:$C1567,$C1567,$G$19:$G1567),"")</f>
        <v/>
      </c>
      <c r="I1567" s="296" t="n"/>
      <c r="J1567" s="252" t="n"/>
      <c r="K1567" s="252" t="n"/>
      <c r="L1567" s="298" t="n"/>
      <c r="M1567" s="254">
        <f>IF($B1567="","",--TEXT($B1567,"yyyymm"))</f>
        <v/>
      </c>
      <c r="N1567" s="0" t="n"/>
      <c r="O1567" s="0" t="n"/>
      <c r="P1567" s="0" t="n"/>
      <c r="Q1567" s="0" t="n"/>
      <c r="R1567" s="0" t="n"/>
      <c r="S1567" s="0" t="n"/>
      <c r="T1567" s="0" t="n"/>
      <c r="U1567" s="0" t="n"/>
      <c r="V1567" s="0" t="n"/>
      <c r="W1567" s="0" t="n"/>
      <c r="X1567" s="42" t="n"/>
      <c r="Y1567" s="42" t="n"/>
      <c r="Z1567" s="42" t="n"/>
    </row>
    <row r="1568" ht="23" customFormat="1" customHeight="1" s="204">
      <c r="A1568" s="255">
        <f>IF(B1568="","",COUNTA($B$5:B1568))</f>
        <v/>
      </c>
      <c r="B1568" s="294" t="n"/>
      <c r="C1568" s="247" t="n"/>
      <c r="D1568" s="248" t="n"/>
      <c r="E1568" s="295" t="n"/>
      <c r="F1568" s="296" t="n"/>
      <c r="G1568" s="296" t="n"/>
      <c r="H1568" s="297">
        <f>IFERROR(VLOOKUP($C1568,$C$5:$H$18,6,0)+SUMIF($C$19:$C1568,$C1568,$F$19:$F1568)-SUMIF($C$19:$C1568,$C1568,$G$19:$G1568),"")</f>
        <v/>
      </c>
      <c r="I1568" s="296" t="n"/>
      <c r="J1568" s="252" t="n"/>
      <c r="K1568" s="252" t="n"/>
      <c r="L1568" s="298" t="n"/>
      <c r="M1568" s="254">
        <f>IF($B1568="","",--TEXT($B1568,"yyyymm"))</f>
        <v/>
      </c>
      <c r="N1568" s="0" t="n"/>
      <c r="O1568" s="0" t="n"/>
      <c r="P1568" s="0" t="n"/>
      <c r="Q1568" s="0" t="n"/>
      <c r="R1568" s="0" t="n"/>
      <c r="S1568" s="0" t="n"/>
      <c r="T1568" s="0" t="n"/>
      <c r="U1568" s="0" t="n"/>
      <c r="V1568" s="0" t="n"/>
      <c r="W1568" s="0" t="n"/>
      <c r="X1568" s="42" t="n"/>
      <c r="Y1568" s="42" t="n"/>
      <c r="Z1568" s="42" t="n"/>
    </row>
    <row r="1569" ht="23" customFormat="1" customHeight="1" s="204">
      <c r="A1569" s="255">
        <f>IF(B1569="","",COUNTA($B$5:B1569))</f>
        <v/>
      </c>
      <c r="B1569" s="294" t="n"/>
      <c r="C1569" s="247" t="n"/>
      <c r="D1569" s="248" t="n"/>
      <c r="E1569" s="295" t="n"/>
      <c r="F1569" s="296" t="n"/>
      <c r="G1569" s="296" t="n"/>
      <c r="H1569" s="297">
        <f>IFERROR(VLOOKUP($C1569,$C$5:$H$18,6,0)+SUMIF($C$19:$C1569,$C1569,$F$19:$F1569)-SUMIF($C$19:$C1569,$C1569,$G$19:$G1569),"")</f>
        <v/>
      </c>
      <c r="I1569" s="296" t="n"/>
      <c r="J1569" s="252" t="n"/>
      <c r="K1569" s="252" t="n"/>
      <c r="L1569" s="298" t="n"/>
      <c r="M1569" s="254">
        <f>IF($B1569="","",--TEXT($B1569,"yyyymm"))</f>
        <v/>
      </c>
      <c r="N1569" s="0" t="n"/>
      <c r="O1569" s="0" t="n"/>
      <c r="P1569" s="0" t="n"/>
      <c r="Q1569" s="0" t="n"/>
      <c r="R1569" s="0" t="n"/>
      <c r="S1569" s="0" t="n"/>
      <c r="T1569" s="0" t="n"/>
      <c r="U1569" s="0" t="n"/>
      <c r="V1569" s="0" t="n"/>
      <c r="W1569" s="0" t="n"/>
      <c r="X1569" s="42" t="n"/>
      <c r="Y1569" s="42" t="n"/>
      <c r="Z1569" s="42" t="n"/>
    </row>
    <row r="1570" ht="23" customFormat="1" customHeight="1" s="204">
      <c r="A1570" s="255">
        <f>IF(B1570="","",COUNTA($B$5:B1570))</f>
        <v/>
      </c>
      <c r="B1570" s="294" t="n"/>
      <c r="C1570" s="247" t="n"/>
      <c r="D1570" s="248" t="n"/>
      <c r="E1570" s="295" t="n"/>
      <c r="F1570" s="296" t="n"/>
      <c r="G1570" s="296" t="n"/>
      <c r="H1570" s="297">
        <f>IFERROR(VLOOKUP($C1570,$C$5:$H$18,6,0)+SUMIF($C$19:$C1570,$C1570,$F$19:$F1570)-SUMIF($C$19:$C1570,$C1570,$G$19:$G1570),"")</f>
        <v/>
      </c>
      <c r="I1570" s="296" t="n"/>
      <c r="J1570" s="252" t="n"/>
      <c r="K1570" s="252" t="n"/>
      <c r="L1570" s="298" t="n"/>
      <c r="M1570" s="254">
        <f>IF($B1570="","",--TEXT($B1570,"yyyymm"))</f>
        <v/>
      </c>
      <c r="N1570" s="0" t="n"/>
      <c r="O1570" s="0" t="n"/>
      <c r="P1570" s="0" t="n"/>
      <c r="Q1570" s="0" t="n"/>
      <c r="R1570" s="0" t="n"/>
      <c r="S1570" s="0" t="n"/>
      <c r="T1570" s="0" t="n"/>
      <c r="U1570" s="0" t="n"/>
      <c r="V1570" s="0" t="n"/>
      <c r="W1570" s="0" t="n"/>
      <c r="X1570" s="42" t="n"/>
      <c r="Y1570" s="42" t="n"/>
      <c r="Z1570" s="42" t="n"/>
    </row>
    <row r="1571" ht="23" customFormat="1" customHeight="1" s="204">
      <c r="A1571" s="255">
        <f>IF(B1571="","",COUNTA($B$5:B1571))</f>
        <v/>
      </c>
      <c r="B1571" s="294" t="n"/>
      <c r="C1571" s="247" t="n"/>
      <c r="D1571" s="248" t="n"/>
      <c r="E1571" s="295" t="n"/>
      <c r="F1571" s="296" t="n"/>
      <c r="G1571" s="296" t="n"/>
      <c r="H1571" s="297">
        <f>IFERROR(VLOOKUP($C1571,$C$5:$H$18,6,0)+SUMIF($C$19:$C1571,$C1571,$F$19:$F1571)-SUMIF($C$19:$C1571,$C1571,$G$19:$G1571),"")</f>
        <v/>
      </c>
      <c r="I1571" s="296" t="n"/>
      <c r="J1571" s="252" t="n"/>
      <c r="K1571" s="252" t="n"/>
      <c r="L1571" s="298" t="n"/>
      <c r="M1571" s="254">
        <f>IF($B1571="","",--TEXT($B1571,"yyyymm"))</f>
        <v/>
      </c>
      <c r="N1571" s="0" t="n"/>
      <c r="O1571" s="0" t="n"/>
      <c r="P1571" s="0" t="n"/>
      <c r="Q1571" s="0" t="n"/>
      <c r="R1571" s="0" t="n"/>
      <c r="S1571" s="0" t="n"/>
      <c r="T1571" s="0" t="n"/>
      <c r="U1571" s="0" t="n"/>
      <c r="V1571" s="0" t="n"/>
      <c r="W1571" s="0" t="n"/>
      <c r="X1571" s="42" t="n"/>
      <c r="Y1571" s="42" t="n"/>
      <c r="Z1571" s="42" t="n"/>
    </row>
    <row r="1572" ht="23" customFormat="1" customHeight="1" s="204">
      <c r="A1572" s="255">
        <f>IF(B1572="","",COUNTA($B$5:B1572))</f>
        <v/>
      </c>
      <c r="B1572" s="294" t="n"/>
      <c r="C1572" s="247" t="n"/>
      <c r="D1572" s="248" t="n"/>
      <c r="E1572" s="295" t="n"/>
      <c r="F1572" s="296" t="n"/>
      <c r="G1572" s="296" t="n"/>
      <c r="H1572" s="297">
        <f>IFERROR(VLOOKUP($C1572,$C$5:$H$18,6,0)+SUMIF($C$19:$C1572,$C1572,$F$19:$F1572)-SUMIF($C$19:$C1572,$C1572,$G$19:$G1572),"")</f>
        <v/>
      </c>
      <c r="I1572" s="296" t="n"/>
      <c r="J1572" s="252" t="n"/>
      <c r="K1572" s="252" t="n"/>
      <c r="L1572" s="298" t="n"/>
      <c r="M1572" s="254">
        <f>IF($B1572="","",--TEXT($B1572,"yyyymm"))</f>
        <v/>
      </c>
      <c r="N1572" s="0" t="n"/>
      <c r="O1572" s="0" t="n"/>
      <c r="P1572" s="0" t="n"/>
      <c r="Q1572" s="0" t="n"/>
      <c r="R1572" s="0" t="n"/>
      <c r="S1572" s="0" t="n"/>
      <c r="T1572" s="0" t="n"/>
      <c r="U1572" s="0" t="n"/>
      <c r="V1572" s="0" t="n"/>
      <c r="W1572" s="0" t="n"/>
      <c r="X1572" s="42" t="n"/>
      <c r="Y1572" s="42" t="n"/>
      <c r="Z1572" s="42" t="n"/>
    </row>
    <row r="1573" ht="23" customFormat="1" customHeight="1" s="204">
      <c r="A1573" s="255">
        <f>IF(B1573="","",COUNTA($B$5:B1573))</f>
        <v/>
      </c>
      <c r="B1573" s="294" t="n"/>
      <c r="C1573" s="247" t="n"/>
      <c r="D1573" s="248" t="n"/>
      <c r="E1573" s="295" t="n"/>
      <c r="F1573" s="296" t="n"/>
      <c r="G1573" s="296" t="n"/>
      <c r="H1573" s="297">
        <f>IFERROR(VLOOKUP($C1573,$C$5:$H$18,6,0)+SUMIF($C$19:$C1573,$C1573,$F$19:$F1573)-SUMIF($C$19:$C1573,$C1573,$G$19:$G1573),"")</f>
        <v/>
      </c>
      <c r="I1573" s="296" t="n"/>
      <c r="J1573" s="252" t="n"/>
      <c r="K1573" s="252" t="n"/>
      <c r="L1573" s="298" t="n"/>
      <c r="M1573" s="254">
        <f>IF($B1573="","",--TEXT($B1573,"yyyymm"))</f>
        <v/>
      </c>
      <c r="N1573" s="0" t="n"/>
      <c r="O1573" s="0" t="n"/>
      <c r="P1573" s="0" t="n"/>
      <c r="Q1573" s="0" t="n"/>
      <c r="R1573" s="0" t="n"/>
      <c r="S1573" s="0" t="n"/>
      <c r="T1573" s="0" t="n"/>
      <c r="U1573" s="0" t="n"/>
      <c r="V1573" s="0" t="n"/>
      <c r="W1573" s="0" t="n"/>
      <c r="X1573" s="42" t="n"/>
      <c r="Y1573" s="42" t="n"/>
      <c r="Z1573" s="42" t="n"/>
    </row>
    <row r="1574" ht="23" customFormat="1" customHeight="1" s="204">
      <c r="A1574" s="255">
        <f>IF(B1574="","",COUNTA($B$5:B1574))</f>
        <v/>
      </c>
      <c r="B1574" s="294" t="n"/>
      <c r="C1574" s="247" t="n"/>
      <c r="D1574" s="248" t="n"/>
      <c r="E1574" s="295" t="n"/>
      <c r="F1574" s="296" t="n"/>
      <c r="G1574" s="296" t="n"/>
      <c r="H1574" s="297">
        <f>IFERROR(VLOOKUP($C1574,$C$5:$H$18,6,0)+SUMIF($C$19:$C1574,$C1574,$F$19:$F1574)-SUMIF($C$19:$C1574,$C1574,$G$19:$G1574),"")</f>
        <v/>
      </c>
      <c r="I1574" s="296" t="n"/>
      <c r="J1574" s="252" t="n"/>
      <c r="K1574" s="252" t="n"/>
      <c r="L1574" s="298" t="n"/>
      <c r="M1574" s="254">
        <f>IF($B1574="","",--TEXT($B1574,"yyyymm"))</f>
        <v/>
      </c>
      <c r="N1574" s="0" t="n"/>
      <c r="O1574" s="0" t="n"/>
      <c r="P1574" s="0" t="n"/>
      <c r="Q1574" s="0" t="n"/>
      <c r="R1574" s="0" t="n"/>
      <c r="S1574" s="0" t="n"/>
      <c r="T1574" s="0" t="n"/>
      <c r="U1574" s="0" t="n"/>
      <c r="V1574" s="0" t="n"/>
      <c r="W1574" s="0" t="n"/>
      <c r="X1574" s="42" t="n"/>
      <c r="Y1574" s="42" t="n"/>
      <c r="Z1574" s="42" t="n"/>
    </row>
    <row r="1575" ht="23" customFormat="1" customHeight="1" s="204">
      <c r="A1575" s="255">
        <f>IF(B1575="","",COUNTA($B$5:B1575))</f>
        <v/>
      </c>
      <c r="B1575" s="294" t="n"/>
      <c r="C1575" s="247" t="n"/>
      <c r="D1575" s="248" t="n"/>
      <c r="E1575" s="295" t="n"/>
      <c r="F1575" s="296" t="n"/>
      <c r="G1575" s="296" t="n"/>
      <c r="H1575" s="297">
        <f>IFERROR(VLOOKUP($C1575,$C$5:$H$18,6,0)+SUMIF($C$19:$C1575,$C1575,$F$19:$F1575)-SUMIF($C$19:$C1575,$C1575,$G$19:$G1575),"")</f>
        <v/>
      </c>
      <c r="I1575" s="296" t="n"/>
      <c r="J1575" s="252" t="n"/>
      <c r="K1575" s="252" t="n"/>
      <c r="L1575" s="298" t="n"/>
      <c r="M1575" s="254">
        <f>IF($B1575="","",--TEXT($B1575,"yyyymm"))</f>
        <v/>
      </c>
      <c r="N1575" s="0" t="n"/>
      <c r="O1575" s="0" t="n"/>
      <c r="P1575" s="0" t="n"/>
      <c r="Q1575" s="0" t="n"/>
      <c r="R1575" s="0" t="n"/>
      <c r="S1575" s="0" t="n"/>
      <c r="T1575" s="0" t="n"/>
      <c r="U1575" s="0" t="n"/>
      <c r="V1575" s="0" t="n"/>
      <c r="W1575" s="0" t="n"/>
      <c r="X1575" s="42" t="n"/>
      <c r="Y1575" s="42" t="n"/>
      <c r="Z1575" s="42" t="n"/>
    </row>
    <row r="1576" ht="23" customFormat="1" customHeight="1" s="204">
      <c r="A1576" s="255">
        <f>IF(B1576="","",COUNTA($B$5:B1576))</f>
        <v/>
      </c>
      <c r="B1576" s="294" t="n"/>
      <c r="C1576" s="247" t="n"/>
      <c r="D1576" s="248" t="n"/>
      <c r="E1576" s="295" t="n"/>
      <c r="F1576" s="296" t="n"/>
      <c r="G1576" s="296" t="n"/>
      <c r="H1576" s="297">
        <f>IFERROR(VLOOKUP($C1576,$C$5:$H$18,6,0)+SUMIF($C$19:$C1576,$C1576,$F$19:$F1576)-SUMIF($C$19:$C1576,$C1576,$G$19:$G1576),"")</f>
        <v/>
      </c>
      <c r="I1576" s="296" t="n"/>
      <c r="J1576" s="252" t="n"/>
      <c r="K1576" s="252" t="n"/>
      <c r="L1576" s="298" t="n"/>
      <c r="M1576" s="254">
        <f>IF($B1576="","",--TEXT($B1576,"yyyymm"))</f>
        <v/>
      </c>
      <c r="N1576" s="0" t="n"/>
      <c r="O1576" s="0" t="n"/>
      <c r="P1576" s="0" t="n"/>
      <c r="Q1576" s="0" t="n"/>
      <c r="R1576" s="0" t="n"/>
      <c r="S1576" s="0" t="n"/>
      <c r="T1576" s="0" t="n"/>
      <c r="U1576" s="0" t="n"/>
      <c r="V1576" s="0" t="n"/>
      <c r="W1576" s="0" t="n"/>
      <c r="X1576" s="42" t="n"/>
      <c r="Y1576" s="42" t="n"/>
      <c r="Z1576" s="42" t="n"/>
    </row>
    <row r="1577" ht="23" customFormat="1" customHeight="1" s="204">
      <c r="A1577" s="255">
        <f>IF(B1577="","",COUNTA($B$5:B1577))</f>
        <v/>
      </c>
      <c r="B1577" s="294" t="n"/>
      <c r="C1577" s="247" t="n"/>
      <c r="D1577" s="248" t="n"/>
      <c r="E1577" s="295" t="n"/>
      <c r="F1577" s="296" t="n"/>
      <c r="G1577" s="296" t="n"/>
      <c r="H1577" s="297">
        <f>IFERROR(VLOOKUP($C1577,$C$5:$H$18,6,0)+SUMIF($C$19:$C1577,$C1577,$F$19:$F1577)-SUMIF($C$19:$C1577,$C1577,$G$19:$G1577),"")</f>
        <v/>
      </c>
      <c r="I1577" s="296" t="n"/>
      <c r="J1577" s="252" t="n"/>
      <c r="K1577" s="252" t="n"/>
      <c r="L1577" s="298" t="n"/>
      <c r="M1577" s="254">
        <f>IF($B1577="","",--TEXT($B1577,"yyyymm"))</f>
        <v/>
      </c>
      <c r="N1577" s="0" t="n"/>
      <c r="O1577" s="0" t="n"/>
      <c r="P1577" s="0" t="n"/>
      <c r="Q1577" s="0" t="n"/>
      <c r="R1577" s="0" t="n"/>
      <c r="S1577" s="0" t="n"/>
      <c r="T1577" s="0" t="n"/>
      <c r="U1577" s="0" t="n"/>
      <c r="V1577" s="0" t="n"/>
      <c r="W1577" s="0" t="n"/>
      <c r="X1577" s="42" t="n"/>
      <c r="Y1577" s="42" t="n"/>
      <c r="Z1577" s="42" t="n"/>
    </row>
    <row r="1578" ht="23" customFormat="1" customHeight="1" s="204">
      <c r="A1578" s="255">
        <f>IF(B1578="","",COUNTA($B$5:B1578))</f>
        <v/>
      </c>
      <c r="B1578" s="294" t="n"/>
      <c r="C1578" s="247" t="n"/>
      <c r="D1578" s="248" t="n"/>
      <c r="E1578" s="295" t="n"/>
      <c r="F1578" s="296" t="n"/>
      <c r="G1578" s="296" t="n"/>
      <c r="H1578" s="297">
        <f>IFERROR(VLOOKUP($C1578,$C$5:$H$18,6,0)+SUMIF($C$19:$C1578,$C1578,$F$19:$F1578)-SUMIF($C$19:$C1578,$C1578,$G$19:$G1578),"")</f>
        <v/>
      </c>
      <c r="I1578" s="296" t="n"/>
      <c r="J1578" s="252" t="n"/>
      <c r="K1578" s="252" t="n"/>
      <c r="L1578" s="298" t="n"/>
      <c r="M1578" s="254">
        <f>IF($B1578="","",--TEXT($B1578,"yyyymm"))</f>
        <v/>
      </c>
      <c r="N1578" s="0" t="n"/>
      <c r="O1578" s="0" t="n"/>
      <c r="P1578" s="0" t="n"/>
      <c r="Q1578" s="0" t="n"/>
      <c r="R1578" s="0" t="n"/>
      <c r="S1578" s="0" t="n"/>
      <c r="T1578" s="0" t="n"/>
      <c r="U1578" s="0" t="n"/>
      <c r="V1578" s="0" t="n"/>
      <c r="W1578" s="0" t="n"/>
      <c r="X1578" s="42" t="n"/>
      <c r="Y1578" s="42" t="n"/>
      <c r="Z1578" s="42" t="n"/>
    </row>
    <row r="1579" ht="23" customFormat="1" customHeight="1" s="204">
      <c r="A1579" s="255">
        <f>IF(B1579="","",COUNTA($B$5:B1579))</f>
        <v/>
      </c>
      <c r="B1579" s="294" t="n"/>
      <c r="C1579" s="247" t="n"/>
      <c r="D1579" s="248" t="n"/>
      <c r="E1579" s="295" t="n"/>
      <c r="F1579" s="296" t="n"/>
      <c r="G1579" s="296" t="n"/>
      <c r="H1579" s="297">
        <f>IFERROR(VLOOKUP($C1579,$C$5:$H$18,6,0)+SUMIF($C$19:$C1579,$C1579,$F$19:$F1579)-SUMIF($C$19:$C1579,$C1579,$G$19:$G1579),"")</f>
        <v/>
      </c>
      <c r="I1579" s="296" t="n"/>
      <c r="J1579" s="252" t="n"/>
      <c r="K1579" s="252" t="n"/>
      <c r="L1579" s="298" t="n"/>
      <c r="M1579" s="254">
        <f>IF($B1579="","",--TEXT($B1579,"yyyymm"))</f>
        <v/>
      </c>
      <c r="N1579" s="0" t="n"/>
      <c r="O1579" s="0" t="n"/>
      <c r="P1579" s="0" t="n"/>
      <c r="Q1579" s="0" t="n"/>
      <c r="R1579" s="0" t="n"/>
      <c r="S1579" s="0" t="n"/>
      <c r="T1579" s="0" t="n"/>
      <c r="U1579" s="0" t="n"/>
      <c r="V1579" s="0" t="n"/>
      <c r="W1579" s="0" t="n"/>
      <c r="X1579" s="42" t="n"/>
      <c r="Y1579" s="42" t="n"/>
      <c r="Z1579" s="42" t="n"/>
    </row>
    <row r="1580" ht="23" customFormat="1" customHeight="1" s="204">
      <c r="A1580" s="255">
        <f>IF(B1580="","",COUNTA($B$5:B1580))</f>
        <v/>
      </c>
      <c r="B1580" s="294" t="n"/>
      <c r="C1580" s="247" t="n"/>
      <c r="D1580" s="248" t="n"/>
      <c r="E1580" s="295" t="n"/>
      <c r="F1580" s="296" t="n"/>
      <c r="G1580" s="296" t="n"/>
      <c r="H1580" s="297">
        <f>IFERROR(VLOOKUP($C1580,$C$5:$H$18,6,0)+SUMIF($C$19:$C1580,$C1580,$F$19:$F1580)-SUMIF($C$19:$C1580,$C1580,$G$19:$G1580),"")</f>
        <v/>
      </c>
      <c r="I1580" s="296" t="n"/>
      <c r="J1580" s="252" t="n"/>
      <c r="K1580" s="252" t="n"/>
      <c r="L1580" s="298" t="n"/>
      <c r="M1580" s="254">
        <f>IF($B1580="","",--TEXT($B1580,"yyyymm"))</f>
        <v/>
      </c>
      <c r="N1580" s="0" t="n"/>
      <c r="O1580" s="0" t="n"/>
      <c r="P1580" s="0" t="n"/>
      <c r="Q1580" s="0" t="n"/>
      <c r="R1580" s="0" t="n"/>
      <c r="S1580" s="0" t="n"/>
      <c r="T1580" s="0" t="n"/>
      <c r="U1580" s="0" t="n"/>
      <c r="V1580" s="0" t="n"/>
      <c r="W1580" s="0" t="n"/>
      <c r="X1580" s="42" t="n"/>
      <c r="Y1580" s="42" t="n"/>
      <c r="Z1580" s="42" t="n"/>
    </row>
    <row r="1581" ht="23" customFormat="1" customHeight="1" s="204">
      <c r="A1581" s="255">
        <f>IF(B1581="","",COUNTA($B$5:B1581))</f>
        <v/>
      </c>
      <c r="B1581" s="294" t="n"/>
      <c r="C1581" s="247" t="n"/>
      <c r="D1581" s="248" t="n"/>
      <c r="E1581" s="295" t="n"/>
      <c r="F1581" s="296" t="n"/>
      <c r="G1581" s="296" t="n"/>
      <c r="H1581" s="297">
        <f>IFERROR(VLOOKUP($C1581,$C$5:$H$18,6,0)+SUMIF($C$19:$C1581,$C1581,$F$19:$F1581)-SUMIF($C$19:$C1581,$C1581,$G$19:$G1581),"")</f>
        <v/>
      </c>
      <c r="I1581" s="296" t="n"/>
      <c r="J1581" s="252" t="n"/>
      <c r="K1581" s="252" t="n"/>
      <c r="L1581" s="298" t="n"/>
      <c r="M1581" s="254">
        <f>IF($B1581="","",--TEXT($B1581,"yyyymm"))</f>
        <v/>
      </c>
      <c r="N1581" s="0" t="n"/>
      <c r="O1581" s="0" t="n"/>
      <c r="P1581" s="0" t="n"/>
      <c r="Q1581" s="0" t="n"/>
      <c r="R1581" s="0" t="n"/>
      <c r="S1581" s="0" t="n"/>
      <c r="T1581" s="0" t="n"/>
      <c r="U1581" s="0" t="n"/>
      <c r="V1581" s="0" t="n"/>
      <c r="W1581" s="0" t="n"/>
      <c r="X1581" s="42" t="n"/>
      <c r="Y1581" s="42" t="n"/>
      <c r="Z1581" s="42" t="n"/>
    </row>
    <row r="1582" ht="23" customFormat="1" customHeight="1" s="204">
      <c r="A1582" s="255">
        <f>IF(B1582="","",COUNTA($B$5:B1582))</f>
        <v/>
      </c>
      <c r="B1582" s="294" t="n"/>
      <c r="C1582" s="247" t="n"/>
      <c r="D1582" s="248" t="n"/>
      <c r="E1582" s="295" t="n"/>
      <c r="F1582" s="296" t="n"/>
      <c r="G1582" s="296" t="n"/>
      <c r="H1582" s="297">
        <f>IFERROR(VLOOKUP($C1582,$C$5:$H$18,6,0)+SUMIF($C$19:$C1582,$C1582,$F$19:$F1582)-SUMIF($C$19:$C1582,$C1582,$G$19:$G1582),"")</f>
        <v/>
      </c>
      <c r="I1582" s="296" t="n"/>
      <c r="J1582" s="252" t="n"/>
      <c r="K1582" s="252" t="n"/>
      <c r="L1582" s="298" t="n"/>
      <c r="M1582" s="254">
        <f>IF($B1582="","",--TEXT($B1582,"yyyymm"))</f>
        <v/>
      </c>
      <c r="N1582" s="0" t="n"/>
      <c r="O1582" s="0" t="n"/>
      <c r="P1582" s="0" t="n"/>
      <c r="Q1582" s="0" t="n"/>
      <c r="R1582" s="0" t="n"/>
      <c r="S1582" s="0" t="n"/>
      <c r="T1582" s="0" t="n"/>
      <c r="U1582" s="0" t="n"/>
      <c r="V1582" s="0" t="n"/>
      <c r="W1582" s="0" t="n"/>
      <c r="X1582" s="42" t="n"/>
      <c r="Y1582" s="42" t="n"/>
      <c r="Z1582" s="42" t="n"/>
    </row>
    <row r="1583" ht="23" customFormat="1" customHeight="1" s="204">
      <c r="A1583" s="255">
        <f>IF(B1583="","",COUNTA($B$5:B1583))</f>
        <v/>
      </c>
      <c r="B1583" s="294" t="n"/>
      <c r="C1583" s="247" t="n"/>
      <c r="D1583" s="248" t="n"/>
      <c r="E1583" s="295" t="n"/>
      <c r="F1583" s="296" t="n"/>
      <c r="G1583" s="296" t="n"/>
      <c r="H1583" s="297">
        <f>IFERROR(VLOOKUP($C1583,$C$5:$H$18,6,0)+SUMIF($C$19:$C1583,$C1583,$F$19:$F1583)-SUMIF($C$19:$C1583,$C1583,$G$19:$G1583),"")</f>
        <v/>
      </c>
      <c r="I1583" s="296" t="n"/>
      <c r="J1583" s="252" t="n"/>
      <c r="K1583" s="252" t="n"/>
      <c r="L1583" s="298" t="n"/>
      <c r="M1583" s="254">
        <f>IF($B1583="","",--TEXT($B1583,"yyyymm"))</f>
        <v/>
      </c>
      <c r="N1583" s="0" t="n"/>
      <c r="O1583" s="0" t="n"/>
      <c r="P1583" s="0" t="n"/>
      <c r="Q1583" s="0" t="n"/>
      <c r="R1583" s="0" t="n"/>
      <c r="S1583" s="0" t="n"/>
      <c r="T1583" s="0" t="n"/>
      <c r="U1583" s="0" t="n"/>
      <c r="V1583" s="0" t="n"/>
      <c r="W1583" s="0" t="n"/>
      <c r="X1583" s="42" t="n"/>
      <c r="Y1583" s="42" t="n"/>
      <c r="Z1583" s="42" t="n"/>
    </row>
    <row r="1584" ht="23" customFormat="1" customHeight="1" s="204">
      <c r="A1584" s="255">
        <f>IF(B1584="","",COUNTA($B$5:B1584))</f>
        <v/>
      </c>
      <c r="B1584" s="294" t="n"/>
      <c r="C1584" s="247" t="n"/>
      <c r="D1584" s="248" t="n"/>
      <c r="E1584" s="295" t="n"/>
      <c r="F1584" s="296" t="n"/>
      <c r="G1584" s="296" t="n"/>
      <c r="H1584" s="297">
        <f>IFERROR(VLOOKUP($C1584,$C$5:$H$18,6,0)+SUMIF($C$19:$C1584,$C1584,$F$19:$F1584)-SUMIF($C$19:$C1584,$C1584,$G$19:$G1584),"")</f>
        <v/>
      </c>
      <c r="I1584" s="296" t="n"/>
      <c r="J1584" s="252" t="n"/>
      <c r="K1584" s="252" t="n"/>
      <c r="L1584" s="298" t="n"/>
      <c r="M1584" s="254">
        <f>IF($B1584="","",--TEXT($B1584,"yyyymm"))</f>
        <v/>
      </c>
      <c r="N1584" s="0" t="n"/>
      <c r="O1584" s="0" t="n"/>
      <c r="P1584" s="0" t="n"/>
      <c r="Q1584" s="0" t="n"/>
      <c r="R1584" s="0" t="n"/>
      <c r="S1584" s="0" t="n"/>
      <c r="T1584" s="0" t="n"/>
      <c r="U1584" s="0" t="n"/>
      <c r="V1584" s="0" t="n"/>
      <c r="W1584" s="0" t="n"/>
      <c r="X1584" s="42" t="n"/>
      <c r="Y1584" s="42" t="n"/>
      <c r="Z1584" s="42" t="n"/>
    </row>
    <row r="1585" ht="23" customFormat="1" customHeight="1" s="204">
      <c r="A1585" s="255">
        <f>IF(B1585="","",COUNTA($B$5:B1585))</f>
        <v/>
      </c>
      <c r="B1585" s="294" t="n"/>
      <c r="C1585" s="247" t="n"/>
      <c r="D1585" s="248" t="n"/>
      <c r="E1585" s="295" t="n"/>
      <c r="F1585" s="296" t="n"/>
      <c r="G1585" s="296" t="n"/>
      <c r="H1585" s="297">
        <f>IFERROR(VLOOKUP($C1585,$C$5:$H$18,6,0)+SUMIF($C$19:$C1585,$C1585,$F$19:$F1585)-SUMIF($C$19:$C1585,$C1585,$G$19:$G1585),"")</f>
        <v/>
      </c>
      <c r="I1585" s="296" t="n"/>
      <c r="J1585" s="252" t="n"/>
      <c r="K1585" s="252" t="n"/>
      <c r="L1585" s="298" t="n"/>
      <c r="M1585" s="254">
        <f>IF($B1585="","",--TEXT($B1585,"yyyymm"))</f>
        <v/>
      </c>
      <c r="N1585" s="0" t="n"/>
      <c r="O1585" s="0" t="n"/>
      <c r="P1585" s="0" t="n"/>
      <c r="Q1585" s="0" t="n"/>
      <c r="R1585" s="0" t="n"/>
      <c r="S1585" s="0" t="n"/>
      <c r="T1585" s="0" t="n"/>
      <c r="U1585" s="0" t="n"/>
      <c r="V1585" s="0" t="n"/>
      <c r="W1585" s="0" t="n"/>
      <c r="X1585" s="42" t="n"/>
      <c r="Y1585" s="42" t="n"/>
      <c r="Z1585" s="42" t="n"/>
    </row>
    <row r="1586" ht="23" customFormat="1" customHeight="1" s="204">
      <c r="A1586" s="255">
        <f>IF(B1586="","",COUNTA($B$5:B1586))</f>
        <v/>
      </c>
      <c r="B1586" s="294" t="n"/>
      <c r="C1586" s="247" t="n"/>
      <c r="D1586" s="248" t="n"/>
      <c r="E1586" s="295" t="n"/>
      <c r="F1586" s="296" t="n"/>
      <c r="G1586" s="296" t="n"/>
      <c r="H1586" s="297">
        <f>IFERROR(VLOOKUP($C1586,$C$5:$H$18,6,0)+SUMIF($C$19:$C1586,$C1586,$F$19:$F1586)-SUMIF($C$19:$C1586,$C1586,$G$19:$G1586),"")</f>
        <v/>
      </c>
      <c r="I1586" s="296" t="n"/>
      <c r="J1586" s="252" t="n"/>
      <c r="K1586" s="252" t="n"/>
      <c r="L1586" s="298" t="n"/>
      <c r="M1586" s="254">
        <f>IF($B1586="","",--TEXT($B1586,"yyyymm"))</f>
        <v/>
      </c>
      <c r="N1586" s="0" t="n"/>
      <c r="O1586" s="0" t="n"/>
      <c r="P1586" s="0" t="n"/>
      <c r="Q1586" s="0" t="n"/>
      <c r="R1586" s="0" t="n"/>
      <c r="S1586" s="0" t="n"/>
      <c r="T1586" s="0" t="n"/>
      <c r="U1586" s="0" t="n"/>
      <c r="V1586" s="0" t="n"/>
      <c r="W1586" s="0" t="n"/>
      <c r="X1586" s="42" t="n"/>
      <c r="Y1586" s="42" t="n"/>
      <c r="Z1586" s="42" t="n"/>
    </row>
    <row r="1587" ht="23" customFormat="1" customHeight="1" s="204">
      <c r="A1587" s="255">
        <f>IF(B1587="","",COUNTA($B$5:B1587))</f>
        <v/>
      </c>
      <c r="B1587" s="294" t="n"/>
      <c r="C1587" s="247" t="n"/>
      <c r="D1587" s="248" t="n"/>
      <c r="E1587" s="295" t="n"/>
      <c r="F1587" s="296" t="n"/>
      <c r="G1587" s="296" t="n"/>
      <c r="H1587" s="297">
        <f>IFERROR(VLOOKUP($C1587,$C$5:$H$18,6,0)+SUMIF($C$19:$C1587,$C1587,$F$19:$F1587)-SUMIF($C$19:$C1587,$C1587,$G$19:$G1587),"")</f>
        <v/>
      </c>
      <c r="I1587" s="296" t="n"/>
      <c r="J1587" s="252" t="n"/>
      <c r="K1587" s="252" t="n"/>
      <c r="L1587" s="298" t="n"/>
      <c r="M1587" s="254">
        <f>IF($B1587="","",--TEXT($B1587,"yyyymm"))</f>
        <v/>
      </c>
      <c r="N1587" s="0" t="n"/>
      <c r="O1587" s="0" t="n"/>
      <c r="P1587" s="0" t="n"/>
      <c r="Q1587" s="0" t="n"/>
      <c r="R1587" s="0" t="n"/>
      <c r="S1587" s="0" t="n"/>
      <c r="T1587" s="0" t="n"/>
      <c r="U1587" s="0" t="n"/>
      <c r="V1587" s="0" t="n"/>
      <c r="W1587" s="0" t="n"/>
      <c r="X1587" s="42" t="n"/>
      <c r="Y1587" s="42" t="n"/>
      <c r="Z1587" s="42" t="n"/>
    </row>
    <row r="1588" ht="23" customFormat="1" customHeight="1" s="204">
      <c r="A1588" s="255">
        <f>IF(B1588="","",COUNTA($B$5:B1588))</f>
        <v/>
      </c>
      <c r="B1588" s="294" t="n"/>
      <c r="C1588" s="247" t="n"/>
      <c r="D1588" s="248" t="n"/>
      <c r="E1588" s="295" t="n"/>
      <c r="F1588" s="296" t="n"/>
      <c r="G1588" s="296" t="n"/>
      <c r="H1588" s="297">
        <f>IFERROR(VLOOKUP($C1588,$C$5:$H$18,6,0)+SUMIF($C$19:$C1588,$C1588,$F$19:$F1588)-SUMIF($C$19:$C1588,$C1588,$G$19:$G1588),"")</f>
        <v/>
      </c>
      <c r="I1588" s="296" t="n"/>
      <c r="J1588" s="252" t="n"/>
      <c r="K1588" s="252" t="n"/>
      <c r="L1588" s="298" t="n"/>
      <c r="M1588" s="254">
        <f>IF($B1588="","",--TEXT($B1588,"yyyymm"))</f>
        <v/>
      </c>
      <c r="N1588" s="0" t="n"/>
      <c r="O1588" s="0" t="n"/>
      <c r="P1588" s="0" t="n"/>
      <c r="Q1588" s="0" t="n"/>
      <c r="R1588" s="0" t="n"/>
      <c r="S1588" s="0" t="n"/>
      <c r="T1588" s="0" t="n"/>
      <c r="U1588" s="0" t="n"/>
      <c r="V1588" s="0" t="n"/>
      <c r="W1588" s="0" t="n"/>
      <c r="X1588" s="42" t="n"/>
      <c r="Y1588" s="42" t="n"/>
      <c r="Z1588" s="42" t="n"/>
    </row>
    <row r="1589" ht="23" customFormat="1" customHeight="1" s="204">
      <c r="A1589" s="255">
        <f>IF(B1589="","",COUNTA($B$5:B1589))</f>
        <v/>
      </c>
      <c r="B1589" s="294" t="n"/>
      <c r="C1589" s="247" t="n"/>
      <c r="D1589" s="248" t="n"/>
      <c r="E1589" s="295" t="n"/>
      <c r="F1589" s="296" t="n"/>
      <c r="G1589" s="296" t="n"/>
      <c r="H1589" s="297">
        <f>IFERROR(VLOOKUP($C1589,$C$5:$H$18,6,0)+SUMIF($C$19:$C1589,$C1589,$F$19:$F1589)-SUMIF($C$19:$C1589,$C1589,$G$19:$G1589),"")</f>
        <v/>
      </c>
      <c r="I1589" s="296" t="n"/>
      <c r="J1589" s="252" t="n"/>
      <c r="K1589" s="252" t="n"/>
      <c r="L1589" s="298" t="n"/>
      <c r="M1589" s="254">
        <f>IF($B1589="","",--TEXT($B1589,"yyyymm"))</f>
        <v/>
      </c>
      <c r="N1589" s="0" t="n"/>
      <c r="O1589" s="0" t="n"/>
      <c r="P1589" s="0" t="n"/>
      <c r="Q1589" s="0" t="n"/>
      <c r="R1589" s="0" t="n"/>
      <c r="S1589" s="0" t="n"/>
      <c r="T1589" s="0" t="n"/>
      <c r="U1589" s="0" t="n"/>
      <c r="V1589" s="0" t="n"/>
      <c r="W1589" s="0" t="n"/>
      <c r="X1589" s="42" t="n"/>
      <c r="Y1589" s="42" t="n"/>
      <c r="Z1589" s="42" t="n"/>
    </row>
    <row r="1590" ht="23" customFormat="1" customHeight="1" s="204">
      <c r="A1590" s="255">
        <f>IF(B1590="","",COUNTA($B$5:B1590))</f>
        <v/>
      </c>
      <c r="B1590" s="294" t="n"/>
      <c r="C1590" s="247" t="n"/>
      <c r="D1590" s="248" t="n"/>
      <c r="E1590" s="295" t="n"/>
      <c r="F1590" s="296" t="n"/>
      <c r="G1590" s="296" t="n"/>
      <c r="H1590" s="297">
        <f>IFERROR(VLOOKUP($C1590,$C$5:$H$18,6,0)+SUMIF($C$19:$C1590,$C1590,$F$19:$F1590)-SUMIF($C$19:$C1590,$C1590,$G$19:$G1590),"")</f>
        <v/>
      </c>
      <c r="I1590" s="296" t="n"/>
      <c r="J1590" s="252" t="n"/>
      <c r="K1590" s="252" t="n"/>
      <c r="L1590" s="298" t="n"/>
      <c r="M1590" s="254">
        <f>IF($B1590="","",--TEXT($B1590,"yyyymm"))</f>
        <v/>
      </c>
      <c r="N1590" s="0" t="n"/>
      <c r="O1590" s="0" t="n"/>
      <c r="P1590" s="0" t="n"/>
      <c r="Q1590" s="0" t="n"/>
      <c r="R1590" s="0" t="n"/>
      <c r="S1590" s="0" t="n"/>
      <c r="T1590" s="0" t="n"/>
      <c r="U1590" s="0" t="n"/>
      <c r="V1590" s="0" t="n"/>
      <c r="W1590" s="0" t="n"/>
      <c r="X1590" s="42" t="n"/>
      <c r="Y1590" s="42" t="n"/>
      <c r="Z1590" s="42" t="n"/>
    </row>
    <row r="1591" ht="23" customFormat="1" customHeight="1" s="204">
      <c r="A1591" s="255">
        <f>IF(B1591="","",COUNTA($B$5:B1591))</f>
        <v/>
      </c>
      <c r="B1591" s="294" t="n"/>
      <c r="C1591" s="247" t="n"/>
      <c r="D1591" s="248" t="n"/>
      <c r="E1591" s="295" t="n"/>
      <c r="F1591" s="296" t="n"/>
      <c r="G1591" s="296" t="n"/>
      <c r="H1591" s="297">
        <f>IFERROR(VLOOKUP($C1591,$C$5:$H$18,6,0)+SUMIF($C$19:$C1591,$C1591,$F$19:$F1591)-SUMIF($C$19:$C1591,$C1591,$G$19:$G1591),"")</f>
        <v/>
      </c>
      <c r="I1591" s="296" t="n"/>
      <c r="J1591" s="252" t="n"/>
      <c r="K1591" s="252" t="n"/>
      <c r="L1591" s="298" t="n"/>
      <c r="M1591" s="254">
        <f>IF($B1591="","",--TEXT($B1591,"yyyymm"))</f>
        <v/>
      </c>
      <c r="N1591" s="0" t="n"/>
      <c r="O1591" s="0" t="n"/>
      <c r="P1591" s="0" t="n"/>
      <c r="Q1591" s="0" t="n"/>
      <c r="R1591" s="0" t="n"/>
      <c r="S1591" s="0" t="n"/>
      <c r="T1591" s="0" t="n"/>
      <c r="U1591" s="0" t="n"/>
      <c r="V1591" s="0" t="n"/>
      <c r="W1591" s="0" t="n"/>
      <c r="X1591" s="42" t="n"/>
      <c r="Y1591" s="42" t="n"/>
      <c r="Z1591" s="42" t="n"/>
    </row>
    <row r="1592" ht="23" customFormat="1" customHeight="1" s="204">
      <c r="A1592" s="255">
        <f>IF(B1592="","",COUNTA($B$5:B1592))</f>
        <v/>
      </c>
      <c r="B1592" s="294" t="n"/>
      <c r="C1592" s="247" t="n"/>
      <c r="D1592" s="248" t="n"/>
      <c r="E1592" s="295" t="n"/>
      <c r="F1592" s="296" t="n"/>
      <c r="G1592" s="296" t="n"/>
      <c r="H1592" s="297">
        <f>IFERROR(VLOOKUP($C1592,$C$5:$H$18,6,0)+SUMIF($C$19:$C1592,$C1592,$F$19:$F1592)-SUMIF($C$19:$C1592,$C1592,$G$19:$G1592),"")</f>
        <v/>
      </c>
      <c r="I1592" s="296" t="n"/>
      <c r="J1592" s="252" t="n"/>
      <c r="K1592" s="252" t="n"/>
      <c r="L1592" s="298" t="n"/>
      <c r="M1592" s="254">
        <f>IF($B1592="","",--TEXT($B1592,"yyyymm"))</f>
        <v/>
      </c>
      <c r="N1592" s="0" t="n"/>
      <c r="O1592" s="0" t="n"/>
      <c r="P1592" s="0" t="n"/>
      <c r="Q1592" s="0" t="n"/>
      <c r="R1592" s="0" t="n"/>
      <c r="S1592" s="0" t="n"/>
      <c r="T1592" s="0" t="n"/>
      <c r="U1592" s="0" t="n"/>
      <c r="V1592" s="0" t="n"/>
      <c r="W1592" s="0" t="n"/>
      <c r="X1592" s="42" t="n"/>
      <c r="Y1592" s="42" t="n"/>
      <c r="Z1592" s="42" t="n"/>
    </row>
    <row r="1593" ht="23" customFormat="1" customHeight="1" s="204">
      <c r="A1593" s="255">
        <f>IF(B1593="","",COUNTA($B$5:B1593))</f>
        <v/>
      </c>
      <c r="B1593" s="294" t="n"/>
      <c r="C1593" s="247" t="n"/>
      <c r="D1593" s="248" t="n"/>
      <c r="E1593" s="295" t="n"/>
      <c r="F1593" s="296" t="n"/>
      <c r="G1593" s="296" t="n"/>
      <c r="H1593" s="297">
        <f>IFERROR(VLOOKUP($C1593,$C$5:$H$18,6,0)+SUMIF($C$19:$C1593,$C1593,$F$19:$F1593)-SUMIF($C$19:$C1593,$C1593,$G$19:$G1593),"")</f>
        <v/>
      </c>
      <c r="I1593" s="296" t="n"/>
      <c r="J1593" s="252" t="n"/>
      <c r="K1593" s="252" t="n"/>
      <c r="L1593" s="298" t="n"/>
      <c r="M1593" s="254">
        <f>IF($B1593="","",--TEXT($B1593,"yyyymm"))</f>
        <v/>
      </c>
      <c r="N1593" s="0" t="n"/>
      <c r="O1593" s="0" t="n"/>
      <c r="P1593" s="0" t="n"/>
      <c r="Q1593" s="0" t="n"/>
      <c r="R1593" s="0" t="n"/>
      <c r="S1593" s="0" t="n"/>
      <c r="T1593" s="0" t="n"/>
      <c r="U1593" s="0" t="n"/>
      <c r="V1593" s="0" t="n"/>
      <c r="W1593" s="0" t="n"/>
      <c r="X1593" s="42" t="n"/>
      <c r="Y1593" s="42" t="n"/>
      <c r="Z1593" s="42" t="n"/>
    </row>
    <row r="1594" ht="23" customFormat="1" customHeight="1" s="204">
      <c r="A1594" s="255">
        <f>IF(B1594="","",COUNTA($B$5:B1594))</f>
        <v/>
      </c>
      <c r="B1594" s="294" t="n"/>
      <c r="C1594" s="247" t="n"/>
      <c r="D1594" s="248" t="n"/>
      <c r="E1594" s="295" t="n"/>
      <c r="F1594" s="296" t="n"/>
      <c r="G1594" s="296" t="n"/>
      <c r="H1594" s="297">
        <f>IFERROR(VLOOKUP($C1594,$C$5:$H$18,6,0)+SUMIF($C$19:$C1594,$C1594,$F$19:$F1594)-SUMIF($C$19:$C1594,$C1594,$G$19:$G1594),"")</f>
        <v/>
      </c>
      <c r="I1594" s="296" t="n"/>
      <c r="J1594" s="252" t="n"/>
      <c r="K1594" s="252" t="n"/>
      <c r="L1594" s="298" t="n"/>
      <c r="M1594" s="254">
        <f>IF($B1594="","",--TEXT($B1594,"yyyymm"))</f>
        <v/>
      </c>
      <c r="N1594" s="0" t="n"/>
      <c r="O1594" s="0" t="n"/>
      <c r="P1594" s="0" t="n"/>
      <c r="Q1594" s="0" t="n"/>
      <c r="R1594" s="0" t="n"/>
      <c r="S1594" s="0" t="n"/>
      <c r="T1594" s="0" t="n"/>
      <c r="U1594" s="0" t="n"/>
      <c r="V1594" s="0" t="n"/>
      <c r="W1594" s="0" t="n"/>
      <c r="X1594" s="42" t="n"/>
      <c r="Y1594" s="42" t="n"/>
      <c r="Z1594" s="42" t="n"/>
    </row>
    <row r="1595" ht="23" customFormat="1" customHeight="1" s="204">
      <c r="A1595" s="255">
        <f>IF(B1595="","",COUNTA($B$5:B1595))</f>
        <v/>
      </c>
      <c r="B1595" s="294" t="n"/>
      <c r="C1595" s="247" t="n"/>
      <c r="D1595" s="248" t="n"/>
      <c r="E1595" s="295" t="n"/>
      <c r="F1595" s="296" t="n"/>
      <c r="G1595" s="296" t="n"/>
      <c r="H1595" s="297">
        <f>IFERROR(VLOOKUP($C1595,$C$5:$H$18,6,0)+SUMIF($C$19:$C1595,$C1595,$F$19:$F1595)-SUMIF($C$19:$C1595,$C1595,$G$19:$G1595),"")</f>
        <v/>
      </c>
      <c r="I1595" s="296" t="n"/>
      <c r="J1595" s="252" t="n"/>
      <c r="K1595" s="252" t="n"/>
      <c r="L1595" s="298" t="n"/>
      <c r="M1595" s="254">
        <f>IF($B1595="","",--TEXT($B1595,"yyyymm"))</f>
        <v/>
      </c>
      <c r="N1595" s="0" t="n"/>
      <c r="O1595" s="0" t="n"/>
      <c r="P1595" s="0" t="n"/>
      <c r="Q1595" s="0" t="n"/>
      <c r="R1595" s="0" t="n"/>
      <c r="S1595" s="0" t="n"/>
      <c r="T1595" s="0" t="n"/>
      <c r="U1595" s="0" t="n"/>
      <c r="V1595" s="0" t="n"/>
      <c r="W1595" s="0" t="n"/>
      <c r="X1595" s="42" t="n"/>
      <c r="Y1595" s="42" t="n"/>
      <c r="Z1595" s="42" t="n"/>
    </row>
    <row r="1596" ht="23" customFormat="1" customHeight="1" s="204">
      <c r="A1596" s="255">
        <f>IF(B1596="","",COUNTA($B$5:B1596))</f>
        <v/>
      </c>
      <c r="B1596" s="294" t="n"/>
      <c r="C1596" s="247" t="n"/>
      <c r="D1596" s="248" t="n"/>
      <c r="E1596" s="295" t="n"/>
      <c r="F1596" s="296" t="n"/>
      <c r="G1596" s="296" t="n"/>
      <c r="H1596" s="297">
        <f>IFERROR(VLOOKUP($C1596,$C$5:$H$18,6,0)+SUMIF($C$19:$C1596,$C1596,$F$19:$F1596)-SUMIF($C$19:$C1596,$C1596,$G$19:$G1596),"")</f>
        <v/>
      </c>
      <c r="I1596" s="296" t="n"/>
      <c r="J1596" s="252" t="n"/>
      <c r="K1596" s="252" t="n"/>
      <c r="L1596" s="298" t="n"/>
      <c r="M1596" s="254">
        <f>IF($B1596="","",--TEXT($B1596,"yyyymm"))</f>
        <v/>
      </c>
      <c r="N1596" s="0" t="n"/>
      <c r="O1596" s="0" t="n"/>
      <c r="P1596" s="0" t="n"/>
      <c r="Q1596" s="0" t="n"/>
      <c r="R1596" s="0" t="n"/>
      <c r="S1596" s="0" t="n"/>
      <c r="T1596" s="0" t="n"/>
      <c r="U1596" s="0" t="n"/>
      <c r="V1596" s="0" t="n"/>
      <c r="W1596" s="0" t="n"/>
      <c r="X1596" s="42" t="n"/>
      <c r="Y1596" s="42" t="n"/>
      <c r="Z1596" s="42" t="n"/>
    </row>
    <row r="1597" ht="23" customFormat="1" customHeight="1" s="204">
      <c r="A1597" s="255">
        <f>IF(B1597="","",COUNTA($B$5:B1597))</f>
        <v/>
      </c>
      <c r="B1597" s="294" t="n"/>
      <c r="C1597" s="247" t="n"/>
      <c r="D1597" s="248" t="n"/>
      <c r="E1597" s="295" t="n"/>
      <c r="F1597" s="296" t="n"/>
      <c r="G1597" s="296" t="n"/>
      <c r="H1597" s="297">
        <f>IFERROR(VLOOKUP($C1597,$C$5:$H$18,6,0)+SUMIF($C$19:$C1597,$C1597,$F$19:$F1597)-SUMIF($C$19:$C1597,$C1597,$G$19:$G1597),"")</f>
        <v/>
      </c>
      <c r="I1597" s="296" t="n"/>
      <c r="J1597" s="252" t="n"/>
      <c r="K1597" s="252" t="n"/>
      <c r="L1597" s="298" t="n"/>
      <c r="M1597" s="254">
        <f>IF($B1597="","",--TEXT($B1597,"yyyymm"))</f>
        <v/>
      </c>
      <c r="N1597" s="0" t="n"/>
      <c r="O1597" s="0" t="n"/>
      <c r="P1597" s="0" t="n"/>
      <c r="Q1597" s="0" t="n"/>
      <c r="R1597" s="0" t="n"/>
      <c r="S1597" s="0" t="n"/>
      <c r="T1597" s="0" t="n"/>
      <c r="U1597" s="0" t="n"/>
      <c r="V1597" s="0" t="n"/>
      <c r="W1597" s="0" t="n"/>
      <c r="X1597" s="42" t="n"/>
      <c r="Y1597" s="42" t="n"/>
      <c r="Z1597" s="42" t="n"/>
    </row>
    <row r="1598" ht="23" customFormat="1" customHeight="1" s="204">
      <c r="A1598" s="255">
        <f>IF(B1598="","",COUNTA($B$5:B1598))</f>
        <v/>
      </c>
      <c r="B1598" s="294" t="n"/>
      <c r="C1598" s="247" t="n"/>
      <c r="D1598" s="248" t="n"/>
      <c r="E1598" s="295" t="n"/>
      <c r="F1598" s="296" t="n"/>
      <c r="G1598" s="296" t="n"/>
      <c r="H1598" s="297">
        <f>IFERROR(VLOOKUP($C1598,$C$5:$H$18,6,0)+SUMIF($C$19:$C1598,$C1598,$F$19:$F1598)-SUMIF($C$19:$C1598,$C1598,$G$19:$G1598),"")</f>
        <v/>
      </c>
      <c r="I1598" s="296" t="n"/>
      <c r="J1598" s="252" t="n"/>
      <c r="K1598" s="252" t="n"/>
      <c r="L1598" s="298" t="n"/>
      <c r="M1598" s="254">
        <f>IF($B1598="","",--TEXT($B1598,"yyyymm"))</f>
        <v/>
      </c>
      <c r="N1598" s="0" t="n"/>
      <c r="O1598" s="0" t="n"/>
      <c r="P1598" s="0" t="n"/>
      <c r="Q1598" s="0" t="n"/>
      <c r="R1598" s="0" t="n"/>
      <c r="S1598" s="0" t="n"/>
      <c r="T1598" s="0" t="n"/>
      <c r="U1598" s="0" t="n"/>
      <c r="V1598" s="0" t="n"/>
      <c r="W1598" s="0" t="n"/>
      <c r="X1598" s="42" t="n"/>
      <c r="Y1598" s="42" t="n"/>
      <c r="Z1598" s="42" t="n"/>
    </row>
    <row r="1599" ht="23" customFormat="1" customHeight="1" s="204">
      <c r="A1599" s="255">
        <f>IF(B1599="","",COUNTA($B$5:B1599))</f>
        <v/>
      </c>
      <c r="B1599" s="294" t="n"/>
      <c r="C1599" s="247" t="n"/>
      <c r="D1599" s="248" t="n"/>
      <c r="E1599" s="295" t="n"/>
      <c r="F1599" s="296" t="n"/>
      <c r="G1599" s="296" t="n"/>
      <c r="H1599" s="297">
        <f>IFERROR(VLOOKUP($C1599,$C$5:$H$18,6,0)+SUMIF($C$19:$C1599,$C1599,$F$19:$F1599)-SUMIF($C$19:$C1599,$C1599,$G$19:$G1599),"")</f>
        <v/>
      </c>
      <c r="I1599" s="296" t="n"/>
      <c r="J1599" s="252" t="n"/>
      <c r="K1599" s="252" t="n"/>
      <c r="L1599" s="298" t="n"/>
      <c r="M1599" s="254">
        <f>IF($B1599="","",--TEXT($B1599,"yyyymm"))</f>
        <v/>
      </c>
      <c r="N1599" s="0" t="n"/>
      <c r="O1599" s="0" t="n"/>
      <c r="P1599" s="0" t="n"/>
      <c r="Q1599" s="0" t="n"/>
      <c r="R1599" s="0" t="n"/>
      <c r="S1599" s="0" t="n"/>
      <c r="T1599" s="0" t="n"/>
      <c r="U1599" s="0" t="n"/>
      <c r="V1599" s="0" t="n"/>
      <c r="W1599" s="0" t="n"/>
      <c r="X1599" s="42" t="n"/>
      <c r="Y1599" s="42" t="n"/>
      <c r="Z1599" s="42" t="n"/>
    </row>
    <row r="1600" ht="23" customFormat="1" customHeight="1" s="204">
      <c r="A1600" s="255">
        <f>IF(B1600="","",COUNTA($B$5:B1600))</f>
        <v/>
      </c>
      <c r="B1600" s="294" t="n"/>
      <c r="C1600" s="247" t="n"/>
      <c r="D1600" s="248" t="n"/>
      <c r="E1600" s="295" t="n"/>
      <c r="F1600" s="296" t="n"/>
      <c r="G1600" s="296" t="n"/>
      <c r="H1600" s="297">
        <f>IFERROR(VLOOKUP($C1600,$C$5:$H$18,6,0)+SUMIF($C$19:$C1600,$C1600,$F$19:$F1600)-SUMIF($C$19:$C1600,$C1600,$G$19:$G1600),"")</f>
        <v/>
      </c>
      <c r="I1600" s="296" t="n"/>
      <c r="J1600" s="252" t="n"/>
      <c r="K1600" s="252" t="n"/>
      <c r="L1600" s="298" t="n"/>
      <c r="M1600" s="254">
        <f>IF($B1600="","",--TEXT($B1600,"yyyymm"))</f>
        <v/>
      </c>
      <c r="N1600" s="0" t="n"/>
      <c r="O1600" s="0" t="n"/>
      <c r="P1600" s="0" t="n"/>
      <c r="Q1600" s="0" t="n"/>
      <c r="R1600" s="0" t="n"/>
      <c r="S1600" s="0" t="n"/>
      <c r="T1600" s="0" t="n"/>
      <c r="U1600" s="0" t="n"/>
      <c r="V1600" s="0" t="n"/>
      <c r="W1600" s="0" t="n"/>
      <c r="X1600" s="42" t="n"/>
      <c r="Y1600" s="42" t="n"/>
      <c r="Z1600" s="42" t="n"/>
    </row>
    <row r="1601" ht="23" customFormat="1" customHeight="1" s="204">
      <c r="A1601" s="255">
        <f>IF(B1601="","",COUNTA($B$5:B1601))</f>
        <v/>
      </c>
      <c r="B1601" s="294" t="n"/>
      <c r="C1601" s="247" t="n"/>
      <c r="D1601" s="248" t="n"/>
      <c r="E1601" s="295" t="n"/>
      <c r="F1601" s="296" t="n"/>
      <c r="G1601" s="296" t="n"/>
      <c r="H1601" s="297">
        <f>IFERROR(VLOOKUP($C1601,$C$5:$H$18,6,0)+SUMIF($C$19:$C1601,$C1601,$F$19:$F1601)-SUMIF($C$19:$C1601,$C1601,$G$19:$G1601),"")</f>
        <v/>
      </c>
      <c r="I1601" s="296" t="n"/>
      <c r="J1601" s="252" t="n"/>
      <c r="K1601" s="252" t="n"/>
      <c r="L1601" s="298" t="n"/>
      <c r="M1601" s="254">
        <f>IF($B1601="","",--TEXT($B1601,"yyyymm"))</f>
        <v/>
      </c>
      <c r="N1601" s="0" t="n"/>
      <c r="O1601" s="0" t="n"/>
      <c r="P1601" s="0" t="n"/>
      <c r="Q1601" s="0" t="n"/>
      <c r="R1601" s="0" t="n"/>
      <c r="S1601" s="0" t="n"/>
      <c r="T1601" s="0" t="n"/>
      <c r="U1601" s="0" t="n"/>
      <c r="V1601" s="0" t="n"/>
      <c r="W1601" s="0" t="n"/>
      <c r="X1601" s="42" t="n"/>
      <c r="Y1601" s="42" t="n"/>
      <c r="Z1601" s="42" t="n"/>
    </row>
    <row r="1602" ht="23" customFormat="1" customHeight="1" s="204">
      <c r="A1602" s="255">
        <f>IF(B1602="","",COUNTA($B$5:B1602))</f>
        <v/>
      </c>
      <c r="B1602" s="294" t="n"/>
      <c r="C1602" s="247" t="n"/>
      <c r="D1602" s="248" t="n"/>
      <c r="E1602" s="295" t="n"/>
      <c r="F1602" s="296" t="n"/>
      <c r="G1602" s="296" t="n"/>
      <c r="H1602" s="297">
        <f>IFERROR(VLOOKUP($C1602,$C$5:$H$18,6,0)+SUMIF($C$19:$C1602,$C1602,$F$19:$F1602)-SUMIF($C$19:$C1602,$C1602,$G$19:$G1602),"")</f>
        <v/>
      </c>
      <c r="I1602" s="296" t="n"/>
      <c r="J1602" s="252" t="n"/>
      <c r="K1602" s="252" t="n"/>
      <c r="L1602" s="298" t="n"/>
      <c r="M1602" s="254">
        <f>IF($B1602="","",--TEXT($B1602,"yyyymm"))</f>
        <v/>
      </c>
      <c r="N1602" s="0" t="n"/>
      <c r="O1602" s="0" t="n"/>
      <c r="P1602" s="0" t="n"/>
      <c r="Q1602" s="0" t="n"/>
      <c r="R1602" s="0" t="n"/>
      <c r="S1602" s="0" t="n"/>
      <c r="T1602" s="0" t="n"/>
      <c r="U1602" s="0" t="n"/>
      <c r="V1602" s="0" t="n"/>
      <c r="W1602" s="0" t="n"/>
      <c r="X1602" s="42" t="n"/>
      <c r="Y1602" s="42" t="n"/>
      <c r="Z1602" s="42" t="n"/>
    </row>
    <row r="1603" ht="23" customFormat="1" customHeight="1" s="204">
      <c r="A1603" s="255">
        <f>IF(B1603="","",COUNTA($B$5:B1603))</f>
        <v/>
      </c>
      <c r="B1603" s="294" t="n"/>
      <c r="C1603" s="247" t="n"/>
      <c r="D1603" s="248" t="n"/>
      <c r="E1603" s="295" t="n"/>
      <c r="F1603" s="296" t="n"/>
      <c r="G1603" s="296" t="n"/>
      <c r="H1603" s="297">
        <f>IFERROR(VLOOKUP($C1603,$C$5:$H$18,6,0)+SUMIF($C$19:$C1603,$C1603,$F$19:$F1603)-SUMIF($C$19:$C1603,$C1603,$G$19:$G1603),"")</f>
        <v/>
      </c>
      <c r="I1603" s="296" t="n"/>
      <c r="J1603" s="252" t="n"/>
      <c r="K1603" s="252" t="n"/>
      <c r="L1603" s="298" t="n"/>
      <c r="M1603" s="254">
        <f>IF($B1603="","",--TEXT($B1603,"yyyymm"))</f>
        <v/>
      </c>
      <c r="N1603" s="0" t="n"/>
      <c r="O1603" s="0" t="n"/>
      <c r="P1603" s="0" t="n"/>
      <c r="Q1603" s="0" t="n"/>
      <c r="R1603" s="0" t="n"/>
      <c r="S1603" s="0" t="n"/>
      <c r="T1603" s="0" t="n"/>
      <c r="U1603" s="0" t="n"/>
      <c r="V1603" s="0" t="n"/>
      <c r="W1603" s="0" t="n"/>
      <c r="X1603" s="42" t="n"/>
      <c r="Y1603" s="42" t="n"/>
      <c r="Z1603" s="42" t="n"/>
    </row>
    <row r="1604" ht="23" customFormat="1" customHeight="1" s="204">
      <c r="A1604" s="255">
        <f>IF(B1604="","",COUNTA($B$5:B1604))</f>
        <v/>
      </c>
      <c r="B1604" s="294" t="n"/>
      <c r="C1604" s="247" t="n"/>
      <c r="D1604" s="248" t="n"/>
      <c r="E1604" s="295" t="n"/>
      <c r="F1604" s="296" t="n"/>
      <c r="G1604" s="296" t="n"/>
      <c r="H1604" s="297">
        <f>IFERROR(VLOOKUP($C1604,$C$5:$H$18,6,0)+SUMIF($C$19:$C1604,$C1604,$F$19:$F1604)-SUMIF($C$19:$C1604,$C1604,$G$19:$G1604),"")</f>
        <v/>
      </c>
      <c r="I1604" s="296" t="n"/>
      <c r="J1604" s="252" t="n"/>
      <c r="K1604" s="252" t="n"/>
      <c r="L1604" s="298" t="n"/>
      <c r="M1604" s="254">
        <f>IF($B1604="","",--TEXT($B1604,"yyyymm"))</f>
        <v/>
      </c>
      <c r="N1604" s="0" t="n"/>
      <c r="O1604" s="0" t="n"/>
      <c r="P1604" s="0" t="n"/>
      <c r="Q1604" s="0" t="n"/>
      <c r="R1604" s="0" t="n"/>
      <c r="S1604" s="0" t="n"/>
      <c r="T1604" s="0" t="n"/>
      <c r="U1604" s="0" t="n"/>
      <c r="V1604" s="0" t="n"/>
      <c r="W1604" s="0" t="n"/>
      <c r="X1604" s="42" t="n"/>
      <c r="Y1604" s="42" t="n"/>
      <c r="Z1604" s="42" t="n"/>
    </row>
    <row r="1605" ht="23" customFormat="1" customHeight="1" s="204">
      <c r="A1605" s="255">
        <f>IF(B1605="","",COUNTA($B$5:B1605))</f>
        <v/>
      </c>
      <c r="B1605" s="294" t="n"/>
      <c r="C1605" s="247" t="n"/>
      <c r="D1605" s="248" t="n"/>
      <c r="E1605" s="295" t="n"/>
      <c r="F1605" s="296" t="n"/>
      <c r="G1605" s="296" t="n"/>
      <c r="H1605" s="297">
        <f>IFERROR(VLOOKUP($C1605,$C$5:$H$18,6,0)+SUMIF($C$19:$C1605,$C1605,$F$19:$F1605)-SUMIF($C$19:$C1605,$C1605,$G$19:$G1605),"")</f>
        <v/>
      </c>
      <c r="I1605" s="296" t="n"/>
      <c r="J1605" s="252" t="n"/>
      <c r="K1605" s="252" t="n"/>
      <c r="L1605" s="298" t="n"/>
      <c r="M1605" s="254">
        <f>IF($B1605="","",--TEXT($B1605,"yyyymm"))</f>
        <v/>
      </c>
      <c r="N1605" s="0" t="n"/>
      <c r="O1605" s="0" t="n"/>
      <c r="P1605" s="0" t="n"/>
      <c r="Q1605" s="0" t="n"/>
      <c r="R1605" s="0" t="n"/>
      <c r="S1605" s="0" t="n"/>
      <c r="T1605" s="0" t="n"/>
      <c r="U1605" s="0" t="n"/>
      <c r="V1605" s="0" t="n"/>
      <c r="W1605" s="0" t="n"/>
      <c r="X1605" s="42" t="n"/>
      <c r="Y1605" s="42" t="n"/>
      <c r="Z1605" s="42" t="n"/>
    </row>
    <row r="1606" ht="23" customFormat="1" customHeight="1" s="204">
      <c r="A1606" s="255">
        <f>IF(B1606="","",COUNTA($B$5:B1606))</f>
        <v/>
      </c>
      <c r="B1606" s="294" t="n"/>
      <c r="C1606" s="247" t="n"/>
      <c r="D1606" s="248" t="n"/>
      <c r="E1606" s="295" t="n"/>
      <c r="F1606" s="296" t="n"/>
      <c r="G1606" s="296" t="n"/>
      <c r="H1606" s="297">
        <f>IFERROR(VLOOKUP($C1606,$C$5:$H$18,6,0)+SUMIF($C$19:$C1606,$C1606,$F$19:$F1606)-SUMIF($C$19:$C1606,$C1606,$G$19:$G1606),"")</f>
        <v/>
      </c>
      <c r="I1606" s="296" t="n"/>
      <c r="J1606" s="252" t="n"/>
      <c r="K1606" s="252" t="n"/>
      <c r="L1606" s="298" t="n"/>
      <c r="M1606" s="254">
        <f>IF($B1606="","",--TEXT($B1606,"yyyymm"))</f>
        <v/>
      </c>
      <c r="N1606" s="0" t="n"/>
      <c r="O1606" s="0" t="n"/>
      <c r="P1606" s="0" t="n"/>
      <c r="Q1606" s="0" t="n"/>
      <c r="R1606" s="0" t="n"/>
      <c r="S1606" s="0" t="n"/>
      <c r="T1606" s="0" t="n"/>
      <c r="U1606" s="0" t="n"/>
      <c r="V1606" s="0" t="n"/>
      <c r="W1606" s="0" t="n"/>
      <c r="X1606" s="42" t="n"/>
      <c r="Y1606" s="42" t="n"/>
      <c r="Z1606" s="42" t="n"/>
    </row>
    <row r="1607" ht="23" customFormat="1" customHeight="1" s="204">
      <c r="A1607" s="255">
        <f>IF(B1607="","",COUNTA($B$5:B1607))</f>
        <v/>
      </c>
      <c r="B1607" s="294" t="n"/>
      <c r="C1607" s="247" t="n"/>
      <c r="D1607" s="248" t="n"/>
      <c r="E1607" s="295" t="n"/>
      <c r="F1607" s="296" t="n"/>
      <c r="G1607" s="296" t="n"/>
      <c r="H1607" s="297">
        <f>IFERROR(VLOOKUP($C1607,$C$5:$H$18,6,0)+SUMIF($C$19:$C1607,$C1607,$F$19:$F1607)-SUMIF($C$19:$C1607,$C1607,$G$19:$G1607),"")</f>
        <v/>
      </c>
      <c r="I1607" s="296" t="n"/>
      <c r="J1607" s="252" t="n"/>
      <c r="K1607" s="252" t="n"/>
      <c r="L1607" s="298" t="n"/>
      <c r="M1607" s="254">
        <f>IF($B1607="","",--TEXT($B1607,"yyyymm"))</f>
        <v/>
      </c>
      <c r="N1607" s="0" t="n"/>
      <c r="O1607" s="0" t="n"/>
      <c r="P1607" s="0" t="n"/>
      <c r="Q1607" s="0" t="n"/>
      <c r="R1607" s="0" t="n"/>
      <c r="S1607" s="0" t="n"/>
      <c r="T1607" s="0" t="n"/>
      <c r="U1607" s="0" t="n"/>
      <c r="V1607" s="0" t="n"/>
      <c r="W1607" s="0" t="n"/>
      <c r="X1607" s="42" t="n"/>
      <c r="Y1607" s="42" t="n"/>
      <c r="Z1607" s="42" t="n"/>
    </row>
    <row r="1608" ht="23" customFormat="1" customHeight="1" s="204">
      <c r="A1608" s="255">
        <f>IF(B1608="","",COUNTA($B$5:B1608))</f>
        <v/>
      </c>
      <c r="B1608" s="294" t="n"/>
      <c r="C1608" s="247" t="n"/>
      <c r="D1608" s="248" t="n"/>
      <c r="E1608" s="295" t="n"/>
      <c r="F1608" s="296" t="n"/>
      <c r="G1608" s="296" t="n"/>
      <c r="H1608" s="297">
        <f>IFERROR(VLOOKUP($C1608,$C$5:$H$18,6,0)+SUMIF($C$19:$C1608,$C1608,$F$19:$F1608)-SUMIF($C$19:$C1608,$C1608,$G$19:$G1608),"")</f>
        <v/>
      </c>
      <c r="I1608" s="296" t="n"/>
      <c r="J1608" s="252" t="n"/>
      <c r="K1608" s="252" t="n"/>
      <c r="L1608" s="298" t="n"/>
      <c r="M1608" s="254">
        <f>IF($B1608="","",--TEXT($B1608,"yyyymm"))</f>
        <v/>
      </c>
      <c r="N1608" s="0" t="n"/>
      <c r="O1608" s="0" t="n"/>
      <c r="P1608" s="0" t="n"/>
      <c r="Q1608" s="0" t="n"/>
      <c r="R1608" s="0" t="n"/>
      <c r="S1608" s="0" t="n"/>
      <c r="T1608" s="0" t="n"/>
      <c r="U1608" s="0" t="n"/>
      <c r="V1608" s="0" t="n"/>
      <c r="W1608" s="0" t="n"/>
      <c r="X1608" s="42" t="n"/>
      <c r="Y1608" s="42" t="n"/>
      <c r="Z1608" s="42" t="n"/>
    </row>
    <row r="1609" ht="23" customFormat="1" customHeight="1" s="204">
      <c r="A1609" s="255">
        <f>IF(B1609="","",COUNTA($B$5:B1609))</f>
        <v/>
      </c>
      <c r="B1609" s="294" t="n"/>
      <c r="C1609" s="247" t="n"/>
      <c r="D1609" s="248" t="n"/>
      <c r="E1609" s="295" t="n"/>
      <c r="F1609" s="296" t="n"/>
      <c r="G1609" s="296" t="n"/>
      <c r="H1609" s="297">
        <f>IFERROR(VLOOKUP($C1609,$C$5:$H$18,6,0)+SUMIF($C$19:$C1609,$C1609,$F$19:$F1609)-SUMIF($C$19:$C1609,$C1609,$G$19:$G1609),"")</f>
        <v/>
      </c>
      <c r="I1609" s="296" t="n"/>
      <c r="J1609" s="252" t="n"/>
      <c r="K1609" s="252" t="n"/>
      <c r="L1609" s="298" t="n"/>
      <c r="M1609" s="254">
        <f>IF($B1609="","",--TEXT($B1609,"yyyymm"))</f>
        <v/>
      </c>
      <c r="N1609" s="0" t="n"/>
      <c r="O1609" s="0" t="n"/>
      <c r="P1609" s="0" t="n"/>
      <c r="Q1609" s="0" t="n"/>
      <c r="R1609" s="0" t="n"/>
      <c r="S1609" s="0" t="n"/>
      <c r="T1609" s="0" t="n"/>
      <c r="U1609" s="0" t="n"/>
      <c r="V1609" s="0" t="n"/>
      <c r="W1609" s="0" t="n"/>
      <c r="X1609" s="42" t="n"/>
      <c r="Y1609" s="42" t="n"/>
      <c r="Z1609" s="42" t="n"/>
    </row>
    <row r="1610" ht="23" customFormat="1" customHeight="1" s="204">
      <c r="A1610" s="255">
        <f>IF(B1610="","",COUNTA($B$5:B1610))</f>
        <v/>
      </c>
      <c r="B1610" s="294" t="n"/>
      <c r="C1610" s="247" t="n"/>
      <c r="D1610" s="248" t="n"/>
      <c r="E1610" s="295" t="n"/>
      <c r="F1610" s="296" t="n"/>
      <c r="G1610" s="296" t="n"/>
      <c r="H1610" s="297">
        <f>IFERROR(VLOOKUP($C1610,$C$5:$H$18,6,0)+SUMIF($C$19:$C1610,$C1610,$F$19:$F1610)-SUMIF($C$19:$C1610,$C1610,$G$19:$G1610),"")</f>
        <v/>
      </c>
      <c r="I1610" s="296" t="n"/>
      <c r="J1610" s="252" t="n"/>
      <c r="K1610" s="252" t="n"/>
      <c r="L1610" s="298" t="n"/>
      <c r="M1610" s="254">
        <f>IF($B1610="","",--TEXT($B1610,"yyyymm"))</f>
        <v/>
      </c>
      <c r="N1610" s="0" t="n"/>
      <c r="O1610" s="0" t="n"/>
      <c r="P1610" s="0" t="n"/>
      <c r="Q1610" s="0" t="n"/>
      <c r="R1610" s="0" t="n"/>
      <c r="S1610" s="0" t="n"/>
      <c r="T1610" s="0" t="n"/>
      <c r="U1610" s="0" t="n"/>
      <c r="V1610" s="0" t="n"/>
      <c r="W1610" s="0" t="n"/>
      <c r="X1610" s="42" t="n"/>
      <c r="Y1610" s="42" t="n"/>
      <c r="Z1610" s="42" t="n"/>
    </row>
    <row r="1611" ht="23" customFormat="1" customHeight="1" s="204">
      <c r="A1611" s="255">
        <f>IF(B1611="","",COUNTA($B$5:B1611))</f>
        <v/>
      </c>
      <c r="B1611" s="294" t="n"/>
      <c r="C1611" s="247" t="n"/>
      <c r="D1611" s="248" t="n"/>
      <c r="E1611" s="295" t="n"/>
      <c r="F1611" s="296" t="n"/>
      <c r="G1611" s="296" t="n"/>
      <c r="H1611" s="297">
        <f>IFERROR(VLOOKUP($C1611,$C$5:$H$18,6,0)+SUMIF($C$19:$C1611,$C1611,$F$19:$F1611)-SUMIF($C$19:$C1611,$C1611,$G$19:$G1611),"")</f>
        <v/>
      </c>
      <c r="I1611" s="296" t="n"/>
      <c r="J1611" s="252" t="n"/>
      <c r="K1611" s="252" t="n"/>
      <c r="L1611" s="298" t="n"/>
      <c r="M1611" s="254">
        <f>IF($B1611="","",--TEXT($B1611,"yyyymm"))</f>
        <v/>
      </c>
      <c r="N1611" s="0" t="n"/>
      <c r="O1611" s="0" t="n"/>
      <c r="P1611" s="0" t="n"/>
      <c r="Q1611" s="0" t="n"/>
      <c r="R1611" s="0" t="n"/>
      <c r="S1611" s="0" t="n"/>
      <c r="T1611" s="0" t="n"/>
      <c r="U1611" s="0" t="n"/>
      <c r="V1611" s="0" t="n"/>
      <c r="W1611" s="0" t="n"/>
      <c r="X1611" s="42" t="n"/>
      <c r="Y1611" s="42" t="n"/>
      <c r="Z1611" s="42" t="n"/>
    </row>
    <row r="1612" ht="23" customFormat="1" customHeight="1" s="204">
      <c r="A1612" s="255">
        <f>IF(B1612="","",COUNTA($B$5:B1612))</f>
        <v/>
      </c>
      <c r="B1612" s="294" t="n"/>
      <c r="C1612" s="247" t="n"/>
      <c r="D1612" s="248" t="n"/>
      <c r="E1612" s="295" t="n"/>
      <c r="F1612" s="296" t="n"/>
      <c r="G1612" s="296" t="n"/>
      <c r="H1612" s="297">
        <f>IFERROR(VLOOKUP($C1612,$C$5:$H$18,6,0)+SUMIF($C$19:$C1612,$C1612,$F$19:$F1612)-SUMIF($C$19:$C1612,$C1612,$G$19:$G1612),"")</f>
        <v/>
      </c>
      <c r="I1612" s="296" t="n"/>
      <c r="J1612" s="252" t="n"/>
      <c r="K1612" s="252" t="n"/>
      <c r="L1612" s="298" t="n"/>
      <c r="M1612" s="254">
        <f>IF($B1612="","",--TEXT($B1612,"yyyymm"))</f>
        <v/>
      </c>
      <c r="N1612" s="0" t="n"/>
      <c r="O1612" s="0" t="n"/>
      <c r="P1612" s="0" t="n"/>
      <c r="Q1612" s="0" t="n"/>
      <c r="R1612" s="0" t="n"/>
      <c r="S1612" s="0" t="n"/>
      <c r="T1612" s="0" t="n"/>
      <c r="U1612" s="0" t="n"/>
      <c r="V1612" s="0" t="n"/>
      <c r="W1612" s="0" t="n"/>
      <c r="X1612" s="42" t="n"/>
      <c r="Y1612" s="42" t="n"/>
      <c r="Z1612" s="42" t="n"/>
    </row>
    <row r="1613" ht="23" customFormat="1" customHeight="1" s="204">
      <c r="A1613" s="255">
        <f>IF(B1613="","",COUNTA($B$5:B1613))</f>
        <v/>
      </c>
      <c r="B1613" s="294" t="n"/>
      <c r="C1613" s="247" t="n"/>
      <c r="D1613" s="248" t="n"/>
      <c r="E1613" s="295" t="n"/>
      <c r="F1613" s="296" t="n"/>
      <c r="G1613" s="296" t="n"/>
      <c r="H1613" s="297">
        <f>IFERROR(VLOOKUP($C1613,$C$5:$H$18,6,0)+SUMIF($C$19:$C1613,$C1613,$F$19:$F1613)-SUMIF($C$19:$C1613,$C1613,$G$19:$G1613),"")</f>
        <v/>
      </c>
      <c r="I1613" s="296" t="n"/>
      <c r="J1613" s="252" t="n"/>
      <c r="K1613" s="252" t="n"/>
      <c r="L1613" s="298" t="n"/>
      <c r="M1613" s="254">
        <f>IF($B1613="","",--TEXT($B1613,"yyyymm"))</f>
        <v/>
      </c>
      <c r="N1613" s="0" t="n"/>
      <c r="O1613" s="0" t="n"/>
      <c r="P1613" s="0" t="n"/>
      <c r="Q1613" s="0" t="n"/>
      <c r="R1613" s="0" t="n"/>
      <c r="S1613" s="0" t="n"/>
      <c r="T1613" s="0" t="n"/>
      <c r="U1613" s="0" t="n"/>
      <c r="V1613" s="0" t="n"/>
      <c r="W1613" s="0" t="n"/>
      <c r="X1613" s="42" t="n"/>
      <c r="Y1613" s="42" t="n"/>
      <c r="Z1613" s="42" t="n"/>
    </row>
    <row r="1614" ht="23" customFormat="1" customHeight="1" s="204">
      <c r="A1614" s="255">
        <f>IF(B1614="","",COUNTA($B$5:B1614))</f>
        <v/>
      </c>
      <c r="B1614" s="294" t="n"/>
      <c r="C1614" s="247" t="n"/>
      <c r="D1614" s="248" t="n"/>
      <c r="E1614" s="295" t="n"/>
      <c r="F1614" s="296" t="n"/>
      <c r="G1614" s="296" t="n"/>
      <c r="H1614" s="297">
        <f>IFERROR(VLOOKUP($C1614,$C$5:$H$18,6,0)+SUMIF($C$19:$C1614,$C1614,$F$19:$F1614)-SUMIF($C$19:$C1614,$C1614,$G$19:$G1614),"")</f>
        <v/>
      </c>
      <c r="I1614" s="296" t="n"/>
      <c r="J1614" s="252" t="n"/>
      <c r="K1614" s="252" t="n"/>
      <c r="L1614" s="298" t="n"/>
      <c r="M1614" s="254">
        <f>IF($B1614="","",--TEXT($B1614,"yyyymm"))</f>
        <v/>
      </c>
      <c r="N1614" s="0" t="n"/>
      <c r="O1614" s="0" t="n"/>
      <c r="P1614" s="0" t="n"/>
      <c r="Q1614" s="0" t="n"/>
      <c r="R1614" s="0" t="n"/>
      <c r="S1614" s="0" t="n"/>
      <c r="T1614" s="0" t="n"/>
      <c r="U1614" s="0" t="n"/>
      <c r="V1614" s="0" t="n"/>
      <c r="W1614" s="0" t="n"/>
      <c r="X1614" s="42" t="n"/>
      <c r="Y1614" s="42" t="n"/>
      <c r="Z1614" s="42" t="n"/>
    </row>
    <row r="1615" ht="23" customFormat="1" customHeight="1" s="204">
      <c r="A1615" s="255">
        <f>IF(B1615="","",COUNTA($B$5:B1615))</f>
        <v/>
      </c>
      <c r="B1615" s="294" t="n"/>
      <c r="C1615" s="247" t="n"/>
      <c r="D1615" s="248" t="n"/>
      <c r="E1615" s="295" t="n"/>
      <c r="F1615" s="296" t="n"/>
      <c r="G1615" s="296" t="n"/>
      <c r="H1615" s="297">
        <f>IFERROR(VLOOKUP($C1615,$C$5:$H$18,6,0)+SUMIF($C$19:$C1615,$C1615,$F$19:$F1615)-SUMIF($C$19:$C1615,$C1615,$G$19:$G1615),"")</f>
        <v/>
      </c>
      <c r="I1615" s="296" t="n"/>
      <c r="J1615" s="252" t="n"/>
      <c r="K1615" s="252" t="n"/>
      <c r="L1615" s="298" t="n"/>
      <c r="M1615" s="254">
        <f>IF($B1615="","",--TEXT($B1615,"yyyymm"))</f>
        <v/>
      </c>
      <c r="N1615" s="0" t="n"/>
      <c r="O1615" s="0" t="n"/>
      <c r="P1615" s="0" t="n"/>
      <c r="Q1615" s="0" t="n"/>
      <c r="R1615" s="0" t="n"/>
      <c r="S1615" s="0" t="n"/>
      <c r="T1615" s="0" t="n"/>
      <c r="U1615" s="0" t="n"/>
      <c r="V1615" s="0" t="n"/>
      <c r="W1615" s="0" t="n"/>
      <c r="X1615" s="42" t="n"/>
      <c r="Y1615" s="42" t="n"/>
      <c r="Z1615" s="42" t="n"/>
    </row>
    <row r="1616" ht="23" customFormat="1" customHeight="1" s="204">
      <c r="A1616" s="255">
        <f>IF(B1616="","",COUNTA($B$5:B1616))</f>
        <v/>
      </c>
      <c r="B1616" s="294" t="n"/>
      <c r="C1616" s="247" t="n"/>
      <c r="D1616" s="248" t="n"/>
      <c r="E1616" s="295" t="n"/>
      <c r="F1616" s="296" t="n"/>
      <c r="G1616" s="296" t="n"/>
      <c r="H1616" s="297">
        <f>IFERROR(VLOOKUP($C1616,$C$5:$H$18,6,0)+SUMIF($C$19:$C1616,$C1616,$F$19:$F1616)-SUMIF($C$19:$C1616,$C1616,$G$19:$G1616),"")</f>
        <v/>
      </c>
      <c r="I1616" s="296" t="n"/>
      <c r="J1616" s="252" t="n"/>
      <c r="K1616" s="252" t="n"/>
      <c r="L1616" s="298" t="n"/>
      <c r="M1616" s="254">
        <f>IF($B1616="","",--TEXT($B1616,"yyyymm"))</f>
        <v/>
      </c>
      <c r="N1616" s="0" t="n"/>
      <c r="O1616" s="0" t="n"/>
      <c r="P1616" s="0" t="n"/>
      <c r="Q1616" s="0" t="n"/>
      <c r="R1616" s="0" t="n"/>
      <c r="S1616" s="0" t="n"/>
      <c r="T1616" s="0" t="n"/>
      <c r="U1616" s="0" t="n"/>
      <c r="V1616" s="0" t="n"/>
      <c r="W1616" s="0" t="n"/>
      <c r="X1616" s="42" t="n"/>
      <c r="Y1616" s="42" t="n"/>
      <c r="Z1616" s="42" t="n"/>
    </row>
    <row r="1617" ht="23" customFormat="1" customHeight="1" s="204">
      <c r="A1617" s="255">
        <f>IF(B1617="","",COUNTA($B$5:B1617))</f>
        <v/>
      </c>
      <c r="B1617" s="294" t="n"/>
      <c r="C1617" s="247" t="n"/>
      <c r="D1617" s="248" t="n"/>
      <c r="E1617" s="295" t="n"/>
      <c r="F1617" s="296" t="n"/>
      <c r="G1617" s="296" t="n"/>
      <c r="H1617" s="297">
        <f>IFERROR(VLOOKUP($C1617,$C$5:$H$18,6,0)+SUMIF($C$19:$C1617,$C1617,$F$19:$F1617)-SUMIF($C$19:$C1617,$C1617,$G$19:$G1617),"")</f>
        <v/>
      </c>
      <c r="I1617" s="296" t="n"/>
      <c r="J1617" s="252" t="n"/>
      <c r="K1617" s="252" t="n"/>
      <c r="L1617" s="298" t="n"/>
      <c r="M1617" s="254">
        <f>IF($B1617="","",--TEXT($B1617,"yyyymm"))</f>
        <v/>
      </c>
      <c r="N1617" s="0" t="n"/>
      <c r="O1617" s="0" t="n"/>
      <c r="P1617" s="0" t="n"/>
      <c r="Q1617" s="0" t="n"/>
      <c r="R1617" s="0" t="n"/>
      <c r="S1617" s="0" t="n"/>
      <c r="T1617" s="0" t="n"/>
      <c r="U1617" s="0" t="n"/>
      <c r="V1617" s="0" t="n"/>
      <c r="W1617" s="0" t="n"/>
      <c r="X1617" s="42" t="n"/>
      <c r="Y1617" s="42" t="n"/>
      <c r="Z1617" s="42" t="n"/>
    </row>
    <row r="1618" ht="23" customFormat="1" customHeight="1" s="204">
      <c r="A1618" s="255">
        <f>IF(B1618="","",COUNTA($B$5:B1618))</f>
        <v/>
      </c>
      <c r="B1618" s="294" t="n"/>
      <c r="C1618" s="247" t="n"/>
      <c r="D1618" s="248" t="n"/>
      <c r="E1618" s="295" t="n"/>
      <c r="F1618" s="296" t="n"/>
      <c r="G1618" s="296" t="n"/>
      <c r="H1618" s="297">
        <f>IFERROR(VLOOKUP($C1618,$C$5:$H$18,6,0)+SUMIF($C$19:$C1618,$C1618,$F$19:$F1618)-SUMIF($C$19:$C1618,$C1618,$G$19:$G1618),"")</f>
        <v/>
      </c>
      <c r="I1618" s="296" t="n"/>
      <c r="J1618" s="252" t="n"/>
      <c r="K1618" s="252" t="n"/>
      <c r="L1618" s="298" t="n"/>
      <c r="M1618" s="254">
        <f>IF($B1618="","",--TEXT($B1618,"yyyymm"))</f>
        <v/>
      </c>
      <c r="N1618" s="0" t="n"/>
      <c r="O1618" s="0" t="n"/>
      <c r="P1618" s="0" t="n"/>
      <c r="Q1618" s="0" t="n"/>
      <c r="R1618" s="0" t="n"/>
      <c r="S1618" s="0" t="n"/>
      <c r="T1618" s="0" t="n"/>
      <c r="U1618" s="0" t="n"/>
      <c r="V1618" s="0" t="n"/>
      <c r="W1618" s="0" t="n"/>
      <c r="X1618" s="42" t="n"/>
      <c r="Y1618" s="42" t="n"/>
      <c r="Z1618" s="42" t="n"/>
    </row>
    <row r="1619" ht="23" customFormat="1" customHeight="1" s="204">
      <c r="A1619" s="255">
        <f>IF(B1619="","",COUNTA($B$5:B1619))</f>
        <v/>
      </c>
      <c r="B1619" s="294" t="n"/>
      <c r="C1619" s="247" t="n"/>
      <c r="D1619" s="248" t="n"/>
      <c r="E1619" s="295" t="n"/>
      <c r="F1619" s="296" t="n"/>
      <c r="G1619" s="296" t="n"/>
      <c r="H1619" s="297">
        <f>IFERROR(VLOOKUP($C1619,$C$5:$H$18,6,0)+SUMIF($C$19:$C1619,$C1619,$F$19:$F1619)-SUMIF($C$19:$C1619,$C1619,$G$19:$G1619),"")</f>
        <v/>
      </c>
      <c r="I1619" s="296" t="n"/>
      <c r="J1619" s="252" t="n"/>
      <c r="K1619" s="252" t="n"/>
      <c r="L1619" s="298" t="n"/>
      <c r="M1619" s="254">
        <f>IF($B1619="","",--TEXT($B1619,"yyyymm"))</f>
        <v/>
      </c>
      <c r="N1619" s="0" t="n"/>
      <c r="O1619" s="0" t="n"/>
      <c r="P1619" s="0" t="n"/>
      <c r="Q1619" s="0" t="n"/>
      <c r="R1619" s="0" t="n"/>
      <c r="S1619" s="0" t="n"/>
      <c r="T1619" s="0" t="n"/>
      <c r="U1619" s="0" t="n"/>
      <c r="V1619" s="0" t="n"/>
      <c r="W1619" s="0" t="n"/>
      <c r="X1619" s="42" t="n"/>
      <c r="Y1619" s="42" t="n"/>
      <c r="Z1619" s="42" t="n"/>
    </row>
    <row r="1620" ht="23" customFormat="1" customHeight="1" s="204">
      <c r="A1620" s="255">
        <f>IF(B1620="","",COUNTA($B$5:B1620))</f>
        <v/>
      </c>
      <c r="B1620" s="294" t="n"/>
      <c r="C1620" s="247" t="n"/>
      <c r="D1620" s="248" t="n"/>
      <c r="E1620" s="295" t="n"/>
      <c r="F1620" s="296" t="n"/>
      <c r="G1620" s="296" t="n"/>
      <c r="H1620" s="297">
        <f>IFERROR(VLOOKUP($C1620,$C$5:$H$18,6,0)+SUMIF($C$19:$C1620,$C1620,$F$19:$F1620)-SUMIF($C$19:$C1620,$C1620,$G$19:$G1620),"")</f>
        <v/>
      </c>
      <c r="I1620" s="296" t="n"/>
      <c r="J1620" s="252" t="n"/>
      <c r="K1620" s="252" t="n"/>
      <c r="L1620" s="298" t="n"/>
      <c r="M1620" s="254">
        <f>IF($B1620="","",--TEXT($B1620,"yyyymm"))</f>
        <v/>
      </c>
      <c r="N1620" s="0" t="n"/>
      <c r="O1620" s="0" t="n"/>
      <c r="P1620" s="0" t="n"/>
      <c r="Q1620" s="0" t="n"/>
      <c r="R1620" s="0" t="n"/>
      <c r="S1620" s="0" t="n"/>
      <c r="T1620" s="0" t="n"/>
      <c r="U1620" s="0" t="n"/>
      <c r="V1620" s="0" t="n"/>
      <c r="W1620" s="0" t="n"/>
      <c r="X1620" s="42" t="n"/>
      <c r="Y1620" s="42" t="n"/>
      <c r="Z1620" s="42" t="n"/>
    </row>
    <row r="1621" ht="23" customFormat="1" customHeight="1" s="204">
      <c r="A1621" s="255">
        <f>IF(B1621="","",COUNTA($B$5:B1621))</f>
        <v/>
      </c>
      <c r="B1621" s="294" t="n"/>
      <c r="C1621" s="247" t="n"/>
      <c r="D1621" s="248" t="n"/>
      <c r="E1621" s="295" t="n"/>
      <c r="F1621" s="296" t="n"/>
      <c r="G1621" s="296" t="n"/>
      <c r="H1621" s="297">
        <f>IFERROR(VLOOKUP($C1621,$C$5:$H$18,6,0)+SUMIF($C$19:$C1621,$C1621,$F$19:$F1621)-SUMIF($C$19:$C1621,$C1621,$G$19:$G1621),"")</f>
        <v/>
      </c>
      <c r="I1621" s="296" t="n"/>
      <c r="J1621" s="252" t="n"/>
      <c r="K1621" s="252" t="n"/>
      <c r="L1621" s="298" t="n"/>
      <c r="M1621" s="254">
        <f>IF($B1621="","",--TEXT($B1621,"yyyymm"))</f>
        <v/>
      </c>
      <c r="N1621" s="0" t="n"/>
      <c r="O1621" s="0" t="n"/>
      <c r="P1621" s="0" t="n"/>
      <c r="Q1621" s="0" t="n"/>
      <c r="R1621" s="0" t="n"/>
      <c r="S1621" s="0" t="n"/>
      <c r="T1621" s="0" t="n"/>
      <c r="U1621" s="0" t="n"/>
      <c r="V1621" s="0" t="n"/>
      <c r="W1621" s="0" t="n"/>
      <c r="X1621" s="42" t="n"/>
      <c r="Y1621" s="42" t="n"/>
      <c r="Z1621" s="42" t="n"/>
    </row>
    <row r="1622" ht="23" customFormat="1" customHeight="1" s="204">
      <c r="A1622" s="255">
        <f>IF(B1622="","",COUNTA($B$5:B1622))</f>
        <v/>
      </c>
      <c r="B1622" s="294" t="n"/>
      <c r="C1622" s="247" t="n"/>
      <c r="D1622" s="248" t="n"/>
      <c r="E1622" s="295" t="n"/>
      <c r="F1622" s="296" t="n"/>
      <c r="G1622" s="296" t="n"/>
      <c r="H1622" s="297">
        <f>IFERROR(VLOOKUP($C1622,$C$5:$H$18,6,0)+SUMIF($C$19:$C1622,$C1622,$F$19:$F1622)-SUMIF($C$19:$C1622,$C1622,$G$19:$G1622),"")</f>
        <v/>
      </c>
      <c r="I1622" s="296" t="n"/>
      <c r="J1622" s="252" t="n"/>
      <c r="K1622" s="252" t="n"/>
      <c r="L1622" s="298" t="n"/>
      <c r="M1622" s="254">
        <f>IF($B1622="","",--TEXT($B1622,"yyyymm"))</f>
        <v/>
      </c>
      <c r="N1622" s="0" t="n"/>
      <c r="O1622" s="0" t="n"/>
      <c r="P1622" s="0" t="n"/>
      <c r="Q1622" s="0" t="n"/>
      <c r="R1622" s="0" t="n"/>
      <c r="S1622" s="0" t="n"/>
      <c r="T1622" s="0" t="n"/>
      <c r="U1622" s="0" t="n"/>
      <c r="V1622" s="0" t="n"/>
      <c r="W1622" s="0" t="n"/>
      <c r="X1622" s="42" t="n"/>
      <c r="Y1622" s="42" t="n"/>
      <c r="Z1622" s="42" t="n"/>
    </row>
    <row r="1623" ht="23" customFormat="1" customHeight="1" s="204">
      <c r="A1623" s="255">
        <f>IF(B1623="","",COUNTA($B$5:B1623))</f>
        <v/>
      </c>
      <c r="B1623" s="294" t="n"/>
      <c r="C1623" s="247" t="n"/>
      <c r="D1623" s="248" t="n"/>
      <c r="E1623" s="295" t="n"/>
      <c r="F1623" s="296" t="n"/>
      <c r="G1623" s="296" t="n"/>
      <c r="H1623" s="297">
        <f>IFERROR(VLOOKUP($C1623,$C$5:$H$18,6,0)+SUMIF($C$19:$C1623,$C1623,$F$19:$F1623)-SUMIF($C$19:$C1623,$C1623,$G$19:$G1623),"")</f>
        <v/>
      </c>
      <c r="I1623" s="296" t="n"/>
      <c r="J1623" s="252" t="n"/>
      <c r="K1623" s="252" t="n"/>
      <c r="L1623" s="298" t="n"/>
      <c r="M1623" s="254">
        <f>IF($B1623="","",--TEXT($B1623,"yyyymm"))</f>
        <v/>
      </c>
      <c r="N1623" s="0" t="n"/>
      <c r="O1623" s="0" t="n"/>
      <c r="P1623" s="0" t="n"/>
      <c r="Q1623" s="0" t="n"/>
      <c r="R1623" s="0" t="n"/>
      <c r="S1623" s="0" t="n"/>
      <c r="T1623" s="0" t="n"/>
      <c r="U1623" s="0" t="n"/>
      <c r="V1623" s="0" t="n"/>
      <c r="W1623" s="0" t="n"/>
      <c r="X1623" s="42" t="n"/>
      <c r="Y1623" s="42" t="n"/>
      <c r="Z1623" s="42" t="n"/>
    </row>
    <row r="1624" ht="23" customFormat="1" customHeight="1" s="204">
      <c r="A1624" s="255">
        <f>IF(B1624="","",COUNTA($B$5:B1624))</f>
        <v/>
      </c>
      <c r="B1624" s="294" t="n"/>
      <c r="C1624" s="247" t="n"/>
      <c r="D1624" s="248" t="n"/>
      <c r="E1624" s="295" t="n"/>
      <c r="F1624" s="296" t="n"/>
      <c r="G1624" s="296" t="n"/>
      <c r="H1624" s="297">
        <f>IFERROR(VLOOKUP($C1624,$C$5:$H$18,6,0)+SUMIF($C$19:$C1624,$C1624,$F$19:$F1624)-SUMIF($C$19:$C1624,$C1624,$G$19:$G1624),"")</f>
        <v/>
      </c>
      <c r="I1624" s="296" t="n"/>
      <c r="J1624" s="252" t="n"/>
      <c r="K1624" s="252" t="n"/>
      <c r="L1624" s="298" t="n"/>
      <c r="M1624" s="254">
        <f>IF($B1624="","",--TEXT($B1624,"yyyymm"))</f>
        <v/>
      </c>
      <c r="N1624" s="0" t="n"/>
      <c r="O1624" s="0" t="n"/>
      <c r="P1624" s="0" t="n"/>
      <c r="Q1624" s="0" t="n"/>
      <c r="R1624" s="0" t="n"/>
      <c r="S1624" s="0" t="n"/>
      <c r="T1624" s="0" t="n"/>
      <c r="U1624" s="0" t="n"/>
      <c r="V1624" s="0" t="n"/>
      <c r="W1624" s="0" t="n"/>
      <c r="X1624" s="42" t="n"/>
      <c r="Y1624" s="42" t="n"/>
      <c r="Z1624" s="42" t="n"/>
    </row>
    <row r="1625" ht="23" customFormat="1" customHeight="1" s="204">
      <c r="A1625" s="255">
        <f>IF(B1625="","",COUNTA($B$5:B1625))</f>
        <v/>
      </c>
      <c r="B1625" s="294" t="n"/>
      <c r="C1625" s="247" t="n"/>
      <c r="D1625" s="248" t="n"/>
      <c r="E1625" s="295" t="n"/>
      <c r="F1625" s="296" t="n"/>
      <c r="G1625" s="296" t="n"/>
      <c r="H1625" s="297">
        <f>IFERROR(VLOOKUP($C1625,$C$5:$H$18,6,0)+SUMIF($C$19:$C1625,$C1625,$F$19:$F1625)-SUMIF($C$19:$C1625,$C1625,$G$19:$G1625),"")</f>
        <v/>
      </c>
      <c r="I1625" s="296" t="n"/>
      <c r="J1625" s="252" t="n"/>
      <c r="K1625" s="252" t="n"/>
      <c r="L1625" s="298" t="n"/>
      <c r="M1625" s="254">
        <f>IF($B1625="","",--TEXT($B1625,"yyyymm"))</f>
        <v/>
      </c>
      <c r="N1625" s="0" t="n"/>
      <c r="O1625" s="0" t="n"/>
      <c r="P1625" s="0" t="n"/>
      <c r="Q1625" s="0" t="n"/>
      <c r="R1625" s="0" t="n"/>
      <c r="S1625" s="0" t="n"/>
      <c r="T1625" s="0" t="n"/>
      <c r="U1625" s="0" t="n"/>
      <c r="V1625" s="0" t="n"/>
      <c r="W1625" s="0" t="n"/>
      <c r="X1625" s="42" t="n"/>
      <c r="Y1625" s="42" t="n"/>
      <c r="Z1625" s="42" t="n"/>
    </row>
    <row r="1626" ht="23" customFormat="1" customHeight="1" s="204">
      <c r="A1626" s="255">
        <f>IF(B1626="","",COUNTA($B$5:B1626))</f>
        <v/>
      </c>
      <c r="B1626" s="294" t="n"/>
      <c r="C1626" s="247" t="n"/>
      <c r="D1626" s="248" t="n"/>
      <c r="E1626" s="295" t="n"/>
      <c r="F1626" s="296" t="n"/>
      <c r="G1626" s="296" t="n"/>
      <c r="H1626" s="297">
        <f>IFERROR(VLOOKUP($C1626,$C$5:$H$18,6,0)+SUMIF($C$19:$C1626,$C1626,$F$19:$F1626)-SUMIF($C$19:$C1626,$C1626,$G$19:$G1626),"")</f>
        <v/>
      </c>
      <c r="I1626" s="296" t="n"/>
      <c r="J1626" s="252" t="n"/>
      <c r="K1626" s="252" t="n"/>
      <c r="L1626" s="298" t="n"/>
      <c r="M1626" s="254">
        <f>IF($B1626="","",--TEXT($B1626,"yyyymm"))</f>
        <v/>
      </c>
      <c r="N1626" s="0" t="n"/>
      <c r="O1626" s="0" t="n"/>
      <c r="P1626" s="0" t="n"/>
      <c r="Q1626" s="0" t="n"/>
      <c r="R1626" s="0" t="n"/>
      <c r="S1626" s="0" t="n"/>
      <c r="T1626" s="0" t="n"/>
      <c r="U1626" s="0" t="n"/>
      <c r="V1626" s="0" t="n"/>
      <c r="W1626" s="0" t="n"/>
      <c r="X1626" s="42" t="n"/>
      <c r="Y1626" s="42" t="n"/>
      <c r="Z1626" s="42" t="n"/>
    </row>
    <row r="1627" ht="23" customFormat="1" customHeight="1" s="204">
      <c r="A1627" s="255">
        <f>IF(B1627="","",COUNTA($B$5:B1627))</f>
        <v/>
      </c>
      <c r="B1627" s="294" t="n"/>
      <c r="C1627" s="247" t="n"/>
      <c r="D1627" s="248" t="n"/>
      <c r="E1627" s="295" t="n"/>
      <c r="F1627" s="296" t="n"/>
      <c r="G1627" s="296" t="n"/>
      <c r="H1627" s="297">
        <f>IFERROR(VLOOKUP($C1627,$C$5:$H$18,6,0)+SUMIF($C$19:$C1627,$C1627,$F$19:$F1627)-SUMIF($C$19:$C1627,$C1627,$G$19:$G1627),"")</f>
        <v/>
      </c>
      <c r="I1627" s="296" t="n"/>
      <c r="J1627" s="252" t="n"/>
      <c r="K1627" s="252" t="n"/>
      <c r="L1627" s="298" t="n"/>
      <c r="M1627" s="254">
        <f>IF($B1627="","",--TEXT($B1627,"yyyymm"))</f>
        <v/>
      </c>
      <c r="N1627" s="0" t="n"/>
      <c r="O1627" s="0" t="n"/>
      <c r="P1627" s="0" t="n"/>
      <c r="Q1627" s="0" t="n"/>
      <c r="R1627" s="0" t="n"/>
      <c r="S1627" s="0" t="n"/>
      <c r="T1627" s="0" t="n"/>
      <c r="U1627" s="0" t="n"/>
      <c r="V1627" s="0" t="n"/>
      <c r="W1627" s="0" t="n"/>
      <c r="X1627" s="42" t="n"/>
      <c r="Y1627" s="42" t="n"/>
      <c r="Z1627" s="42" t="n"/>
    </row>
    <row r="1628" ht="23" customFormat="1" customHeight="1" s="204">
      <c r="A1628" s="255">
        <f>IF(B1628="","",COUNTA($B$5:B1628))</f>
        <v/>
      </c>
      <c r="B1628" s="294" t="n"/>
      <c r="C1628" s="247" t="n"/>
      <c r="D1628" s="248" t="n"/>
      <c r="E1628" s="295" t="n"/>
      <c r="F1628" s="296" t="n"/>
      <c r="G1628" s="296" t="n"/>
      <c r="H1628" s="297">
        <f>IFERROR(VLOOKUP($C1628,$C$5:$H$18,6,0)+SUMIF($C$19:$C1628,$C1628,$F$19:$F1628)-SUMIF($C$19:$C1628,$C1628,$G$19:$G1628),"")</f>
        <v/>
      </c>
      <c r="I1628" s="296" t="n"/>
      <c r="J1628" s="252" t="n"/>
      <c r="K1628" s="252" t="n"/>
      <c r="L1628" s="298" t="n"/>
      <c r="M1628" s="254">
        <f>IF($B1628="","",--TEXT($B1628,"yyyymm"))</f>
        <v/>
      </c>
      <c r="N1628" s="0" t="n"/>
      <c r="O1628" s="0" t="n"/>
      <c r="P1628" s="0" t="n"/>
      <c r="Q1628" s="0" t="n"/>
      <c r="R1628" s="0" t="n"/>
      <c r="S1628" s="0" t="n"/>
      <c r="T1628" s="0" t="n"/>
      <c r="U1628" s="0" t="n"/>
      <c r="V1628" s="0" t="n"/>
      <c r="W1628" s="0" t="n"/>
      <c r="X1628" s="42" t="n"/>
      <c r="Y1628" s="42" t="n"/>
      <c r="Z1628" s="42" t="n"/>
    </row>
    <row r="1629" ht="23" customFormat="1" customHeight="1" s="204">
      <c r="A1629" s="255">
        <f>IF(B1629="","",COUNTA($B$5:B1629))</f>
        <v/>
      </c>
      <c r="B1629" s="294" t="n"/>
      <c r="C1629" s="247" t="n"/>
      <c r="D1629" s="248" t="n"/>
      <c r="E1629" s="295" t="n"/>
      <c r="F1629" s="296" t="n"/>
      <c r="G1629" s="296" t="n"/>
      <c r="H1629" s="297">
        <f>IFERROR(VLOOKUP($C1629,$C$5:$H$18,6,0)+SUMIF($C$19:$C1629,$C1629,$F$19:$F1629)-SUMIF($C$19:$C1629,$C1629,$G$19:$G1629),"")</f>
        <v/>
      </c>
      <c r="I1629" s="296" t="n"/>
      <c r="J1629" s="252" t="n"/>
      <c r="K1629" s="252" t="n"/>
      <c r="L1629" s="298" t="n"/>
      <c r="M1629" s="254">
        <f>IF($B1629="","",--TEXT($B1629,"yyyymm"))</f>
        <v/>
      </c>
      <c r="N1629" s="0" t="n"/>
      <c r="O1629" s="0" t="n"/>
      <c r="P1629" s="0" t="n"/>
      <c r="Q1629" s="0" t="n"/>
      <c r="R1629" s="0" t="n"/>
      <c r="S1629" s="0" t="n"/>
      <c r="T1629" s="0" t="n"/>
      <c r="U1629" s="0" t="n"/>
      <c r="V1629" s="0" t="n"/>
      <c r="W1629" s="0" t="n"/>
      <c r="X1629" s="42" t="n"/>
      <c r="Y1629" s="42" t="n"/>
      <c r="Z1629" s="42" t="n"/>
    </row>
    <row r="1630" ht="23" customFormat="1" customHeight="1" s="204">
      <c r="A1630" s="255">
        <f>IF(B1630="","",COUNTA($B$5:B1630))</f>
        <v/>
      </c>
      <c r="B1630" s="294" t="n"/>
      <c r="C1630" s="247" t="n"/>
      <c r="D1630" s="248" t="n"/>
      <c r="E1630" s="295" t="n"/>
      <c r="F1630" s="296" t="n"/>
      <c r="G1630" s="296" t="n"/>
      <c r="H1630" s="297">
        <f>IFERROR(VLOOKUP($C1630,$C$5:$H$18,6,0)+SUMIF($C$19:$C1630,$C1630,$F$19:$F1630)-SUMIF($C$19:$C1630,$C1630,$G$19:$G1630),"")</f>
        <v/>
      </c>
      <c r="I1630" s="296" t="n"/>
      <c r="J1630" s="252" t="n"/>
      <c r="K1630" s="252" t="n"/>
      <c r="L1630" s="298" t="n"/>
      <c r="M1630" s="254">
        <f>IF($B1630="","",--TEXT($B1630,"yyyymm"))</f>
        <v/>
      </c>
      <c r="N1630" s="0" t="n"/>
      <c r="O1630" s="0" t="n"/>
      <c r="P1630" s="0" t="n"/>
      <c r="Q1630" s="0" t="n"/>
      <c r="R1630" s="0" t="n"/>
      <c r="S1630" s="0" t="n"/>
      <c r="T1630" s="0" t="n"/>
      <c r="U1630" s="0" t="n"/>
      <c r="V1630" s="0" t="n"/>
      <c r="W1630" s="0" t="n"/>
      <c r="X1630" s="42" t="n"/>
      <c r="Y1630" s="42" t="n"/>
      <c r="Z1630" s="42" t="n"/>
    </row>
    <row r="1631" ht="23" customFormat="1" customHeight="1" s="204">
      <c r="A1631" s="255">
        <f>IF(B1631="","",COUNTA($B$5:B1631))</f>
        <v/>
      </c>
      <c r="B1631" s="294" t="n"/>
      <c r="C1631" s="247" t="n"/>
      <c r="D1631" s="248" t="n"/>
      <c r="E1631" s="295" t="n"/>
      <c r="F1631" s="296" t="n"/>
      <c r="G1631" s="296" t="n"/>
      <c r="H1631" s="297">
        <f>IFERROR(VLOOKUP($C1631,$C$5:$H$18,6,0)+SUMIF($C$19:$C1631,$C1631,$F$19:$F1631)-SUMIF($C$19:$C1631,$C1631,$G$19:$G1631),"")</f>
        <v/>
      </c>
      <c r="I1631" s="296" t="n"/>
      <c r="J1631" s="252" t="n"/>
      <c r="K1631" s="252" t="n"/>
      <c r="L1631" s="298" t="n"/>
      <c r="M1631" s="254">
        <f>IF($B1631="","",--TEXT($B1631,"yyyymm"))</f>
        <v/>
      </c>
      <c r="N1631" s="0" t="n"/>
      <c r="O1631" s="0" t="n"/>
      <c r="P1631" s="0" t="n"/>
      <c r="Q1631" s="0" t="n"/>
      <c r="R1631" s="0" t="n"/>
      <c r="S1631" s="0" t="n"/>
      <c r="T1631" s="0" t="n"/>
      <c r="U1631" s="0" t="n"/>
      <c r="V1631" s="0" t="n"/>
      <c r="W1631" s="0" t="n"/>
      <c r="X1631" s="42" t="n"/>
      <c r="Y1631" s="42" t="n"/>
      <c r="Z1631" s="42" t="n"/>
    </row>
    <row r="1632" ht="23" customFormat="1" customHeight="1" s="204">
      <c r="A1632" s="255">
        <f>IF(B1632="","",COUNTA($B$5:B1632))</f>
        <v/>
      </c>
      <c r="B1632" s="294" t="n"/>
      <c r="C1632" s="247" t="n"/>
      <c r="D1632" s="248" t="n"/>
      <c r="E1632" s="295" t="n"/>
      <c r="F1632" s="296" t="n"/>
      <c r="G1632" s="296" t="n"/>
      <c r="H1632" s="297">
        <f>IFERROR(VLOOKUP($C1632,$C$5:$H$18,6,0)+SUMIF($C$19:$C1632,$C1632,$F$19:$F1632)-SUMIF($C$19:$C1632,$C1632,$G$19:$G1632),"")</f>
        <v/>
      </c>
      <c r="I1632" s="296" t="n"/>
      <c r="J1632" s="252" t="n"/>
      <c r="K1632" s="252" t="n"/>
      <c r="L1632" s="298" t="n"/>
      <c r="M1632" s="254">
        <f>IF($B1632="","",--TEXT($B1632,"yyyymm"))</f>
        <v/>
      </c>
      <c r="N1632" s="0" t="n"/>
      <c r="O1632" s="0" t="n"/>
      <c r="P1632" s="0" t="n"/>
      <c r="Q1632" s="0" t="n"/>
      <c r="R1632" s="0" t="n"/>
      <c r="S1632" s="0" t="n"/>
      <c r="T1632" s="0" t="n"/>
      <c r="U1632" s="0" t="n"/>
      <c r="V1632" s="0" t="n"/>
      <c r="W1632" s="0" t="n"/>
      <c r="X1632" s="42" t="n"/>
      <c r="Y1632" s="42" t="n"/>
      <c r="Z1632" s="42" t="n"/>
    </row>
    <row r="1633" ht="23" customFormat="1" customHeight="1" s="204">
      <c r="A1633" s="255">
        <f>IF(B1633="","",COUNTA($B$5:B1633))</f>
        <v/>
      </c>
      <c r="B1633" s="294" t="n"/>
      <c r="C1633" s="247" t="n"/>
      <c r="D1633" s="248" t="n"/>
      <c r="E1633" s="295" t="n"/>
      <c r="F1633" s="296" t="n"/>
      <c r="G1633" s="296" t="n"/>
      <c r="H1633" s="297">
        <f>IFERROR(VLOOKUP($C1633,$C$5:$H$18,6,0)+SUMIF($C$19:$C1633,$C1633,$F$19:$F1633)-SUMIF($C$19:$C1633,$C1633,$G$19:$G1633),"")</f>
        <v/>
      </c>
      <c r="I1633" s="296" t="n"/>
      <c r="J1633" s="252" t="n"/>
      <c r="K1633" s="252" t="n"/>
      <c r="L1633" s="298" t="n"/>
      <c r="M1633" s="254">
        <f>IF($B1633="","",--TEXT($B1633,"yyyymm"))</f>
        <v/>
      </c>
      <c r="N1633" s="0" t="n"/>
      <c r="O1633" s="0" t="n"/>
      <c r="P1633" s="0" t="n"/>
      <c r="Q1633" s="0" t="n"/>
      <c r="R1633" s="0" t="n"/>
      <c r="S1633" s="0" t="n"/>
      <c r="T1633" s="0" t="n"/>
      <c r="U1633" s="0" t="n"/>
      <c r="V1633" s="0" t="n"/>
      <c r="W1633" s="0" t="n"/>
      <c r="X1633" s="42" t="n"/>
      <c r="Y1633" s="42" t="n"/>
      <c r="Z1633" s="42" t="n"/>
    </row>
    <row r="1634" ht="23" customFormat="1" customHeight="1" s="204">
      <c r="A1634" s="255">
        <f>IF(B1634="","",COUNTA($B$5:B1634))</f>
        <v/>
      </c>
      <c r="B1634" s="294" t="n"/>
      <c r="C1634" s="247" t="n"/>
      <c r="D1634" s="248" t="n"/>
      <c r="E1634" s="295" t="n"/>
      <c r="F1634" s="296" t="n"/>
      <c r="G1634" s="296" t="n"/>
      <c r="H1634" s="297">
        <f>IFERROR(VLOOKUP($C1634,$C$5:$H$18,6,0)+SUMIF($C$19:$C1634,$C1634,$F$19:$F1634)-SUMIF($C$19:$C1634,$C1634,$G$19:$G1634),"")</f>
        <v/>
      </c>
      <c r="I1634" s="296" t="n"/>
      <c r="J1634" s="252" t="n"/>
      <c r="K1634" s="252" t="n"/>
      <c r="L1634" s="298" t="n"/>
      <c r="M1634" s="254">
        <f>IF($B1634="","",--TEXT($B1634,"yyyymm"))</f>
        <v/>
      </c>
      <c r="N1634" s="0" t="n"/>
      <c r="O1634" s="0" t="n"/>
      <c r="P1634" s="0" t="n"/>
      <c r="Q1634" s="0" t="n"/>
      <c r="R1634" s="0" t="n"/>
      <c r="S1634" s="0" t="n"/>
      <c r="T1634" s="0" t="n"/>
      <c r="U1634" s="0" t="n"/>
      <c r="V1634" s="0" t="n"/>
      <c r="W1634" s="0" t="n"/>
      <c r="X1634" s="42" t="n"/>
      <c r="Y1634" s="42" t="n"/>
      <c r="Z1634" s="42" t="n"/>
    </row>
    <row r="1635" ht="23" customFormat="1" customHeight="1" s="204">
      <c r="A1635" s="255">
        <f>IF(B1635="","",COUNTA($B$5:B1635))</f>
        <v/>
      </c>
      <c r="B1635" s="294" t="n"/>
      <c r="C1635" s="247" t="n"/>
      <c r="D1635" s="248" t="n"/>
      <c r="E1635" s="295" t="n"/>
      <c r="F1635" s="296" t="n"/>
      <c r="G1635" s="296" t="n"/>
      <c r="H1635" s="297">
        <f>IFERROR(VLOOKUP($C1635,$C$5:$H$18,6,0)+SUMIF($C$19:$C1635,$C1635,$F$19:$F1635)-SUMIF($C$19:$C1635,$C1635,$G$19:$G1635),"")</f>
        <v/>
      </c>
      <c r="I1635" s="296" t="n"/>
      <c r="J1635" s="252" t="n"/>
      <c r="K1635" s="252" t="n"/>
      <c r="L1635" s="298" t="n"/>
      <c r="M1635" s="254">
        <f>IF($B1635="","",--TEXT($B1635,"yyyymm"))</f>
        <v/>
      </c>
      <c r="N1635" s="0" t="n"/>
      <c r="O1635" s="0" t="n"/>
      <c r="P1635" s="0" t="n"/>
      <c r="Q1635" s="0" t="n"/>
      <c r="R1635" s="0" t="n"/>
      <c r="S1635" s="0" t="n"/>
      <c r="T1635" s="0" t="n"/>
      <c r="U1635" s="0" t="n"/>
      <c r="V1635" s="0" t="n"/>
      <c r="W1635" s="0" t="n"/>
      <c r="X1635" s="42" t="n"/>
      <c r="Y1635" s="42" t="n"/>
      <c r="Z1635" s="42" t="n"/>
    </row>
    <row r="1636" ht="23" customFormat="1" customHeight="1" s="204">
      <c r="A1636" s="255">
        <f>IF(B1636="","",COUNTA($B$5:B1636))</f>
        <v/>
      </c>
      <c r="B1636" s="294" t="n"/>
      <c r="C1636" s="247" t="n"/>
      <c r="D1636" s="248" t="n"/>
      <c r="E1636" s="295" t="n"/>
      <c r="F1636" s="296" t="n"/>
      <c r="G1636" s="296" t="n"/>
      <c r="H1636" s="297">
        <f>IFERROR(VLOOKUP($C1636,$C$5:$H$18,6,0)+SUMIF($C$19:$C1636,$C1636,$F$19:$F1636)-SUMIF($C$19:$C1636,$C1636,$G$19:$G1636),"")</f>
        <v/>
      </c>
      <c r="I1636" s="296" t="n"/>
      <c r="J1636" s="252" t="n"/>
      <c r="K1636" s="252" t="n"/>
      <c r="L1636" s="298" t="n"/>
      <c r="M1636" s="254">
        <f>IF($B1636="","",--TEXT($B1636,"yyyymm"))</f>
        <v/>
      </c>
      <c r="N1636" s="0" t="n"/>
      <c r="O1636" s="0" t="n"/>
      <c r="P1636" s="0" t="n"/>
      <c r="Q1636" s="0" t="n"/>
      <c r="R1636" s="0" t="n"/>
      <c r="S1636" s="0" t="n"/>
      <c r="T1636" s="0" t="n"/>
      <c r="U1636" s="0" t="n"/>
      <c r="V1636" s="0" t="n"/>
      <c r="W1636" s="0" t="n"/>
      <c r="X1636" s="42" t="n"/>
      <c r="Y1636" s="42" t="n"/>
      <c r="Z1636" s="42" t="n"/>
    </row>
    <row r="1637" ht="23" customFormat="1" customHeight="1" s="204">
      <c r="A1637" s="255">
        <f>IF(B1637="","",COUNTA($B$5:B1637))</f>
        <v/>
      </c>
      <c r="B1637" s="294" t="n"/>
      <c r="C1637" s="247" t="n"/>
      <c r="D1637" s="248" t="n"/>
      <c r="E1637" s="295" t="n"/>
      <c r="F1637" s="296" t="n"/>
      <c r="G1637" s="296" t="n"/>
      <c r="H1637" s="297">
        <f>IFERROR(VLOOKUP($C1637,$C$5:$H$18,6,0)+SUMIF($C$19:$C1637,$C1637,$F$19:$F1637)-SUMIF($C$19:$C1637,$C1637,$G$19:$G1637),"")</f>
        <v/>
      </c>
      <c r="I1637" s="296" t="n"/>
      <c r="J1637" s="252" t="n"/>
      <c r="K1637" s="252" t="n"/>
      <c r="L1637" s="298" t="n"/>
      <c r="M1637" s="254">
        <f>IF($B1637="","",--TEXT($B1637,"yyyymm"))</f>
        <v/>
      </c>
      <c r="N1637" s="0" t="n"/>
      <c r="O1637" s="0" t="n"/>
      <c r="P1637" s="0" t="n"/>
      <c r="Q1637" s="0" t="n"/>
      <c r="R1637" s="0" t="n"/>
      <c r="S1637" s="0" t="n"/>
      <c r="T1637" s="0" t="n"/>
      <c r="U1637" s="0" t="n"/>
      <c r="V1637" s="0" t="n"/>
      <c r="W1637" s="0" t="n"/>
      <c r="X1637" s="42" t="n"/>
      <c r="Y1637" s="42" t="n"/>
      <c r="Z1637" s="42" t="n"/>
    </row>
    <row r="1638" ht="23" customFormat="1" customHeight="1" s="204">
      <c r="A1638" s="255">
        <f>IF(B1638="","",COUNTA($B$5:B1638))</f>
        <v/>
      </c>
      <c r="B1638" s="294" t="n"/>
      <c r="C1638" s="247" t="n"/>
      <c r="D1638" s="248" t="n"/>
      <c r="E1638" s="295" t="n"/>
      <c r="F1638" s="296" t="n"/>
      <c r="G1638" s="296" t="n"/>
      <c r="H1638" s="297">
        <f>IFERROR(VLOOKUP($C1638,$C$5:$H$18,6,0)+SUMIF($C$19:$C1638,$C1638,$F$19:$F1638)-SUMIF($C$19:$C1638,$C1638,$G$19:$G1638),"")</f>
        <v/>
      </c>
      <c r="I1638" s="296" t="n"/>
      <c r="J1638" s="252" t="n"/>
      <c r="K1638" s="252" t="n"/>
      <c r="L1638" s="298" t="n"/>
      <c r="M1638" s="254">
        <f>IF($B1638="","",--TEXT($B1638,"yyyymm"))</f>
        <v/>
      </c>
      <c r="N1638" s="0" t="n"/>
      <c r="O1638" s="0" t="n"/>
      <c r="P1638" s="0" t="n"/>
      <c r="Q1638" s="0" t="n"/>
      <c r="R1638" s="0" t="n"/>
      <c r="S1638" s="0" t="n"/>
      <c r="T1638" s="0" t="n"/>
      <c r="U1638" s="0" t="n"/>
      <c r="V1638" s="0" t="n"/>
      <c r="W1638" s="0" t="n"/>
      <c r="X1638" s="42" t="n"/>
      <c r="Y1638" s="42" t="n"/>
      <c r="Z1638" s="42" t="n"/>
    </row>
    <row r="1639" ht="23" customFormat="1" customHeight="1" s="204">
      <c r="A1639" s="255">
        <f>IF(B1639="","",COUNTA($B$5:B1639))</f>
        <v/>
      </c>
      <c r="B1639" s="294" t="n"/>
      <c r="C1639" s="247" t="n"/>
      <c r="D1639" s="248" t="n"/>
      <c r="E1639" s="295" t="n"/>
      <c r="F1639" s="296" t="n"/>
      <c r="G1639" s="296" t="n"/>
      <c r="H1639" s="297">
        <f>IFERROR(VLOOKUP($C1639,$C$5:$H$18,6,0)+SUMIF($C$19:$C1639,$C1639,$F$19:$F1639)-SUMIF($C$19:$C1639,$C1639,$G$19:$G1639),"")</f>
        <v/>
      </c>
      <c r="I1639" s="296" t="n"/>
      <c r="J1639" s="252" t="n"/>
      <c r="K1639" s="252" t="n"/>
      <c r="L1639" s="298" t="n"/>
      <c r="M1639" s="254">
        <f>IF($B1639="","",--TEXT($B1639,"yyyymm"))</f>
        <v/>
      </c>
      <c r="N1639" s="0" t="n"/>
      <c r="O1639" s="0" t="n"/>
      <c r="P1639" s="0" t="n"/>
      <c r="Q1639" s="0" t="n"/>
      <c r="R1639" s="0" t="n"/>
      <c r="S1639" s="0" t="n"/>
      <c r="T1639" s="0" t="n"/>
      <c r="U1639" s="0" t="n"/>
      <c r="V1639" s="0" t="n"/>
      <c r="W1639" s="0" t="n"/>
      <c r="X1639" s="42" t="n"/>
      <c r="Y1639" s="42" t="n"/>
      <c r="Z1639" s="42" t="n"/>
    </row>
    <row r="1640" ht="23" customFormat="1" customHeight="1" s="204">
      <c r="A1640" s="255">
        <f>IF(B1640="","",COUNTA($B$5:B1640))</f>
        <v/>
      </c>
      <c r="B1640" s="294" t="n"/>
      <c r="C1640" s="247" t="n"/>
      <c r="D1640" s="248" t="n"/>
      <c r="E1640" s="295" t="n"/>
      <c r="F1640" s="296" t="n"/>
      <c r="G1640" s="296" t="n"/>
      <c r="H1640" s="297">
        <f>IFERROR(VLOOKUP($C1640,$C$5:$H$18,6,0)+SUMIF($C$19:$C1640,$C1640,$F$19:$F1640)-SUMIF($C$19:$C1640,$C1640,$G$19:$G1640),"")</f>
        <v/>
      </c>
      <c r="I1640" s="296" t="n"/>
      <c r="J1640" s="252" t="n"/>
      <c r="K1640" s="252" t="n"/>
      <c r="L1640" s="298" t="n"/>
      <c r="M1640" s="254">
        <f>IF($B1640="","",--TEXT($B1640,"yyyymm"))</f>
        <v/>
      </c>
      <c r="N1640" s="0" t="n"/>
      <c r="O1640" s="0" t="n"/>
      <c r="P1640" s="0" t="n"/>
      <c r="Q1640" s="0" t="n"/>
      <c r="R1640" s="0" t="n"/>
      <c r="S1640" s="0" t="n"/>
      <c r="T1640" s="0" t="n"/>
      <c r="U1640" s="0" t="n"/>
      <c r="V1640" s="0" t="n"/>
      <c r="W1640" s="0" t="n"/>
      <c r="X1640" s="42" t="n"/>
      <c r="Y1640" s="42" t="n"/>
      <c r="Z1640" s="42" t="n"/>
    </row>
    <row r="1641" ht="23" customFormat="1" customHeight="1" s="204">
      <c r="A1641" s="255">
        <f>IF(B1641="","",COUNTA($B$5:B1641))</f>
        <v/>
      </c>
      <c r="B1641" s="294" t="n"/>
      <c r="C1641" s="247" t="n"/>
      <c r="D1641" s="248" t="n"/>
      <c r="E1641" s="295" t="n"/>
      <c r="F1641" s="296" t="n"/>
      <c r="G1641" s="296" t="n"/>
      <c r="H1641" s="297">
        <f>IFERROR(VLOOKUP($C1641,$C$5:$H$18,6,0)+SUMIF($C$19:$C1641,$C1641,$F$19:$F1641)-SUMIF($C$19:$C1641,$C1641,$G$19:$G1641),"")</f>
        <v/>
      </c>
      <c r="I1641" s="296" t="n"/>
      <c r="J1641" s="252" t="n"/>
      <c r="K1641" s="252" t="n"/>
      <c r="L1641" s="298" t="n"/>
      <c r="M1641" s="254">
        <f>IF($B1641="","",--TEXT($B1641,"yyyymm"))</f>
        <v/>
      </c>
      <c r="N1641" s="0" t="n"/>
      <c r="O1641" s="0" t="n"/>
      <c r="P1641" s="0" t="n"/>
      <c r="Q1641" s="0" t="n"/>
      <c r="R1641" s="0" t="n"/>
      <c r="S1641" s="0" t="n"/>
      <c r="T1641" s="0" t="n"/>
      <c r="U1641" s="0" t="n"/>
      <c r="V1641" s="0" t="n"/>
      <c r="W1641" s="0" t="n"/>
      <c r="X1641" s="42" t="n"/>
      <c r="Y1641" s="42" t="n"/>
      <c r="Z1641" s="42" t="n"/>
    </row>
    <row r="1642" ht="23" customFormat="1" customHeight="1" s="204">
      <c r="A1642" s="255">
        <f>IF(B1642="","",COUNTA($B$5:B1642))</f>
        <v/>
      </c>
      <c r="B1642" s="294" t="n"/>
      <c r="C1642" s="247" t="n"/>
      <c r="D1642" s="248" t="n"/>
      <c r="E1642" s="295" t="n"/>
      <c r="F1642" s="296" t="n"/>
      <c r="G1642" s="296" t="n"/>
      <c r="H1642" s="297">
        <f>IFERROR(VLOOKUP($C1642,$C$5:$H$18,6,0)+SUMIF($C$19:$C1642,$C1642,$F$19:$F1642)-SUMIF($C$19:$C1642,$C1642,$G$19:$G1642),"")</f>
        <v/>
      </c>
      <c r="I1642" s="296" t="n"/>
      <c r="J1642" s="252" t="n"/>
      <c r="K1642" s="252" t="n"/>
      <c r="L1642" s="298" t="n"/>
      <c r="M1642" s="254">
        <f>IF($B1642="","",--TEXT($B1642,"yyyymm"))</f>
        <v/>
      </c>
      <c r="N1642" s="0" t="n"/>
      <c r="O1642" s="0" t="n"/>
      <c r="P1642" s="0" t="n"/>
      <c r="Q1642" s="0" t="n"/>
      <c r="R1642" s="0" t="n"/>
      <c r="S1642" s="0" t="n"/>
      <c r="T1642" s="0" t="n"/>
      <c r="U1642" s="0" t="n"/>
      <c r="V1642" s="0" t="n"/>
      <c r="W1642" s="0" t="n"/>
      <c r="X1642" s="42" t="n"/>
      <c r="Y1642" s="42" t="n"/>
      <c r="Z1642" s="42" t="n"/>
    </row>
    <row r="1643" ht="23" customFormat="1" customHeight="1" s="204">
      <c r="A1643" s="255">
        <f>IF(B1643="","",COUNTA($B$5:B1643))</f>
        <v/>
      </c>
      <c r="B1643" s="294" t="n"/>
      <c r="C1643" s="247" t="n"/>
      <c r="D1643" s="248" t="n"/>
      <c r="E1643" s="295" t="n"/>
      <c r="F1643" s="296" t="n"/>
      <c r="G1643" s="296" t="n"/>
      <c r="H1643" s="297">
        <f>IFERROR(VLOOKUP($C1643,$C$5:$H$18,6,0)+SUMIF($C$19:$C1643,$C1643,$F$19:$F1643)-SUMIF($C$19:$C1643,$C1643,$G$19:$G1643),"")</f>
        <v/>
      </c>
      <c r="I1643" s="296" t="n"/>
      <c r="J1643" s="252" t="n"/>
      <c r="K1643" s="252" t="n"/>
      <c r="L1643" s="298" t="n"/>
      <c r="M1643" s="254">
        <f>IF($B1643="","",--TEXT($B1643,"yyyymm"))</f>
        <v/>
      </c>
      <c r="N1643" s="0" t="n"/>
      <c r="O1643" s="0" t="n"/>
      <c r="P1643" s="0" t="n"/>
      <c r="Q1643" s="0" t="n"/>
      <c r="R1643" s="0" t="n"/>
      <c r="S1643" s="0" t="n"/>
      <c r="T1643" s="0" t="n"/>
      <c r="U1643" s="0" t="n"/>
      <c r="V1643" s="0" t="n"/>
      <c r="W1643" s="0" t="n"/>
      <c r="X1643" s="42" t="n"/>
      <c r="Y1643" s="42" t="n"/>
      <c r="Z1643" s="42" t="n"/>
    </row>
    <row r="1644" ht="23" customFormat="1" customHeight="1" s="204">
      <c r="A1644" s="255">
        <f>IF(B1644="","",COUNTA($B$5:B1644))</f>
        <v/>
      </c>
      <c r="B1644" s="294" t="n"/>
      <c r="C1644" s="247" t="n"/>
      <c r="D1644" s="248" t="n"/>
      <c r="E1644" s="295" t="n"/>
      <c r="F1644" s="296" t="n"/>
      <c r="G1644" s="296" t="n"/>
      <c r="H1644" s="297">
        <f>IFERROR(VLOOKUP($C1644,$C$5:$H$18,6,0)+SUMIF($C$19:$C1644,$C1644,$F$19:$F1644)-SUMIF($C$19:$C1644,$C1644,$G$19:$G1644),"")</f>
        <v/>
      </c>
      <c r="I1644" s="296" t="n"/>
      <c r="J1644" s="252" t="n"/>
      <c r="K1644" s="252" t="n"/>
      <c r="L1644" s="298" t="n"/>
      <c r="M1644" s="254">
        <f>IF($B1644="","",--TEXT($B1644,"yyyymm"))</f>
        <v/>
      </c>
      <c r="N1644" s="0" t="n"/>
      <c r="O1644" s="0" t="n"/>
      <c r="P1644" s="0" t="n"/>
      <c r="Q1644" s="0" t="n"/>
      <c r="R1644" s="0" t="n"/>
      <c r="S1644" s="0" t="n"/>
      <c r="T1644" s="0" t="n"/>
      <c r="U1644" s="0" t="n"/>
      <c r="V1644" s="0" t="n"/>
      <c r="W1644" s="0" t="n"/>
      <c r="X1644" s="42" t="n"/>
      <c r="Y1644" s="42" t="n"/>
      <c r="Z1644" s="42" t="n"/>
    </row>
    <row r="1645" ht="23" customFormat="1" customHeight="1" s="204">
      <c r="A1645" s="255">
        <f>IF(B1645="","",COUNTA($B$5:B1645))</f>
        <v/>
      </c>
      <c r="B1645" s="294" t="n"/>
      <c r="C1645" s="247" t="n"/>
      <c r="D1645" s="248" t="n"/>
      <c r="E1645" s="295" t="n"/>
      <c r="F1645" s="296" t="n"/>
      <c r="G1645" s="296" t="n"/>
      <c r="H1645" s="297">
        <f>IFERROR(VLOOKUP($C1645,$C$5:$H$18,6,0)+SUMIF($C$19:$C1645,$C1645,$F$19:$F1645)-SUMIF($C$19:$C1645,$C1645,$G$19:$G1645),"")</f>
        <v/>
      </c>
      <c r="I1645" s="296" t="n"/>
      <c r="J1645" s="252" t="n"/>
      <c r="K1645" s="252" t="n"/>
      <c r="L1645" s="298" t="n"/>
      <c r="M1645" s="254">
        <f>IF($B1645="","",--TEXT($B1645,"yyyymm"))</f>
        <v/>
      </c>
      <c r="N1645" s="0" t="n"/>
      <c r="O1645" s="0" t="n"/>
      <c r="P1645" s="0" t="n"/>
      <c r="Q1645" s="0" t="n"/>
      <c r="R1645" s="0" t="n"/>
      <c r="S1645" s="0" t="n"/>
      <c r="T1645" s="0" t="n"/>
      <c r="U1645" s="0" t="n"/>
      <c r="V1645" s="0" t="n"/>
      <c r="W1645" s="0" t="n"/>
      <c r="X1645" s="42" t="n"/>
      <c r="Y1645" s="42" t="n"/>
      <c r="Z1645" s="42" t="n"/>
    </row>
    <row r="1646" ht="23" customFormat="1" customHeight="1" s="204">
      <c r="A1646" s="255">
        <f>IF(B1646="","",COUNTA($B$5:B1646))</f>
        <v/>
      </c>
      <c r="B1646" s="294" t="n"/>
      <c r="C1646" s="247" t="n"/>
      <c r="D1646" s="248" t="n"/>
      <c r="E1646" s="295" t="n"/>
      <c r="F1646" s="296" t="n"/>
      <c r="G1646" s="296" t="n"/>
      <c r="H1646" s="297">
        <f>IFERROR(VLOOKUP($C1646,$C$5:$H$18,6,0)+SUMIF($C$19:$C1646,$C1646,$F$19:$F1646)-SUMIF($C$19:$C1646,$C1646,$G$19:$G1646),"")</f>
        <v/>
      </c>
      <c r="I1646" s="296" t="n"/>
      <c r="J1646" s="252" t="n"/>
      <c r="K1646" s="252" t="n"/>
      <c r="L1646" s="298" t="n"/>
      <c r="M1646" s="254">
        <f>IF($B1646="","",--TEXT($B1646,"yyyymm"))</f>
        <v/>
      </c>
      <c r="N1646" s="0" t="n"/>
      <c r="O1646" s="0" t="n"/>
      <c r="P1646" s="0" t="n"/>
      <c r="Q1646" s="0" t="n"/>
      <c r="R1646" s="0" t="n"/>
      <c r="S1646" s="0" t="n"/>
      <c r="T1646" s="0" t="n"/>
      <c r="U1646" s="0" t="n"/>
      <c r="V1646" s="0" t="n"/>
      <c r="W1646" s="0" t="n"/>
      <c r="X1646" s="42" t="n"/>
      <c r="Y1646" s="42" t="n"/>
      <c r="Z1646" s="42" t="n"/>
    </row>
    <row r="1647" ht="23" customFormat="1" customHeight="1" s="204">
      <c r="A1647" s="255">
        <f>IF(B1647="","",COUNTA($B$5:B1647))</f>
        <v/>
      </c>
      <c r="B1647" s="294" t="n"/>
      <c r="C1647" s="247" t="n"/>
      <c r="D1647" s="248" t="n"/>
      <c r="E1647" s="295" t="n"/>
      <c r="F1647" s="296" t="n"/>
      <c r="G1647" s="296" t="n"/>
      <c r="H1647" s="297">
        <f>IFERROR(VLOOKUP($C1647,$C$5:$H$18,6,0)+SUMIF($C$19:$C1647,$C1647,$F$19:$F1647)-SUMIF($C$19:$C1647,$C1647,$G$19:$G1647),"")</f>
        <v/>
      </c>
      <c r="I1647" s="296" t="n"/>
      <c r="J1647" s="252" t="n"/>
      <c r="K1647" s="252" t="n"/>
      <c r="L1647" s="298" t="n"/>
      <c r="M1647" s="254">
        <f>IF($B1647="","",--TEXT($B1647,"yyyymm"))</f>
        <v/>
      </c>
      <c r="N1647" s="0" t="n"/>
      <c r="O1647" s="0" t="n"/>
      <c r="P1647" s="0" t="n"/>
      <c r="Q1647" s="0" t="n"/>
      <c r="R1647" s="0" t="n"/>
      <c r="S1647" s="0" t="n"/>
      <c r="T1647" s="0" t="n"/>
      <c r="U1647" s="0" t="n"/>
      <c r="V1647" s="0" t="n"/>
      <c r="W1647" s="0" t="n"/>
      <c r="X1647" s="42" t="n"/>
      <c r="Y1647" s="42" t="n"/>
      <c r="Z1647" s="42" t="n"/>
    </row>
    <row r="1648" ht="23" customFormat="1" customHeight="1" s="204">
      <c r="A1648" s="255">
        <f>IF(B1648="","",COUNTA($B$5:B1648))</f>
        <v/>
      </c>
      <c r="B1648" s="294" t="n"/>
      <c r="C1648" s="247" t="n"/>
      <c r="D1648" s="248" t="n"/>
      <c r="E1648" s="295" t="n"/>
      <c r="F1648" s="296" t="n"/>
      <c r="G1648" s="296" t="n"/>
      <c r="H1648" s="297">
        <f>IFERROR(VLOOKUP($C1648,$C$5:$H$18,6,0)+SUMIF($C$19:$C1648,$C1648,$F$19:$F1648)-SUMIF($C$19:$C1648,$C1648,$G$19:$G1648),"")</f>
        <v/>
      </c>
      <c r="I1648" s="296" t="n"/>
      <c r="J1648" s="252" t="n"/>
      <c r="K1648" s="252" t="n"/>
      <c r="L1648" s="298" t="n"/>
      <c r="M1648" s="254">
        <f>IF($B1648="","",--TEXT($B1648,"yyyymm"))</f>
        <v/>
      </c>
      <c r="N1648" s="0" t="n"/>
      <c r="O1648" s="0" t="n"/>
      <c r="P1648" s="0" t="n"/>
      <c r="Q1648" s="0" t="n"/>
      <c r="R1648" s="0" t="n"/>
      <c r="S1648" s="0" t="n"/>
      <c r="T1648" s="0" t="n"/>
      <c r="U1648" s="0" t="n"/>
      <c r="V1648" s="0" t="n"/>
      <c r="W1648" s="0" t="n"/>
      <c r="X1648" s="42" t="n"/>
      <c r="Y1648" s="42" t="n"/>
      <c r="Z1648" s="42" t="n"/>
    </row>
    <row r="1649" ht="23" customFormat="1" customHeight="1" s="204">
      <c r="A1649" s="255">
        <f>IF(B1649="","",COUNTA($B$5:B1649))</f>
        <v/>
      </c>
      <c r="B1649" s="294" t="n"/>
      <c r="C1649" s="247" t="n"/>
      <c r="D1649" s="248" t="n"/>
      <c r="E1649" s="295" t="n"/>
      <c r="F1649" s="296" t="n"/>
      <c r="G1649" s="296" t="n"/>
      <c r="H1649" s="297">
        <f>IFERROR(VLOOKUP($C1649,$C$5:$H$18,6,0)+SUMIF($C$19:$C1649,$C1649,$F$19:$F1649)-SUMIF($C$19:$C1649,$C1649,$G$19:$G1649),"")</f>
        <v/>
      </c>
      <c r="I1649" s="296" t="n"/>
      <c r="J1649" s="252" t="n"/>
      <c r="K1649" s="252" t="n"/>
      <c r="L1649" s="298" t="n"/>
      <c r="M1649" s="254">
        <f>IF($B1649="","",--TEXT($B1649,"yyyymm"))</f>
        <v/>
      </c>
      <c r="N1649" s="0" t="n"/>
      <c r="O1649" s="0" t="n"/>
      <c r="P1649" s="0" t="n"/>
      <c r="Q1649" s="0" t="n"/>
      <c r="R1649" s="0" t="n"/>
      <c r="S1649" s="0" t="n"/>
      <c r="T1649" s="0" t="n"/>
      <c r="U1649" s="0" t="n"/>
      <c r="V1649" s="0" t="n"/>
      <c r="W1649" s="0" t="n"/>
      <c r="X1649" s="42" t="n"/>
      <c r="Y1649" s="42" t="n"/>
      <c r="Z1649" s="42" t="n"/>
    </row>
    <row r="1650" ht="23" customFormat="1" customHeight="1" s="204">
      <c r="A1650" s="255">
        <f>IF(B1650="","",COUNTA($B$5:B1650))</f>
        <v/>
      </c>
      <c r="B1650" s="294" t="n"/>
      <c r="C1650" s="247" t="n"/>
      <c r="D1650" s="248" t="n"/>
      <c r="E1650" s="295" t="n"/>
      <c r="F1650" s="296" t="n"/>
      <c r="G1650" s="296" t="n"/>
      <c r="H1650" s="297">
        <f>IFERROR(VLOOKUP($C1650,$C$5:$H$18,6,0)+SUMIF($C$19:$C1650,$C1650,$F$19:$F1650)-SUMIF($C$19:$C1650,$C1650,$G$19:$G1650),"")</f>
        <v/>
      </c>
      <c r="I1650" s="296" t="n"/>
      <c r="J1650" s="252" t="n"/>
      <c r="K1650" s="252" t="n"/>
      <c r="L1650" s="298" t="n"/>
      <c r="M1650" s="254">
        <f>IF($B1650="","",--TEXT($B1650,"yyyymm"))</f>
        <v/>
      </c>
      <c r="N1650" s="0" t="n"/>
      <c r="O1650" s="0" t="n"/>
      <c r="P1650" s="0" t="n"/>
      <c r="Q1650" s="0" t="n"/>
      <c r="R1650" s="0" t="n"/>
      <c r="S1650" s="0" t="n"/>
      <c r="T1650" s="0" t="n"/>
      <c r="U1650" s="0" t="n"/>
      <c r="V1650" s="0" t="n"/>
      <c r="W1650" s="0" t="n"/>
      <c r="X1650" s="42" t="n"/>
      <c r="Y1650" s="42" t="n"/>
      <c r="Z1650" s="42" t="n"/>
    </row>
    <row r="1651" ht="23" customFormat="1" customHeight="1" s="204">
      <c r="A1651" s="255">
        <f>IF(B1651="","",COUNTA($B$5:B1651))</f>
        <v/>
      </c>
      <c r="B1651" s="294" t="n"/>
      <c r="C1651" s="247" t="n"/>
      <c r="D1651" s="248" t="n"/>
      <c r="E1651" s="295" t="n"/>
      <c r="F1651" s="296" t="n"/>
      <c r="G1651" s="296" t="n"/>
      <c r="H1651" s="297">
        <f>IFERROR(VLOOKUP($C1651,$C$5:$H$18,6,0)+SUMIF($C$19:$C1651,$C1651,$F$19:$F1651)-SUMIF($C$19:$C1651,$C1651,$G$19:$G1651),"")</f>
        <v/>
      </c>
      <c r="I1651" s="296" t="n"/>
      <c r="J1651" s="252" t="n"/>
      <c r="K1651" s="252" t="n"/>
      <c r="L1651" s="298" t="n"/>
      <c r="M1651" s="254">
        <f>IF($B1651="","",--TEXT($B1651,"yyyymm"))</f>
        <v/>
      </c>
      <c r="N1651" s="0" t="n"/>
      <c r="O1651" s="0" t="n"/>
      <c r="P1651" s="0" t="n"/>
      <c r="Q1651" s="0" t="n"/>
      <c r="R1651" s="0" t="n"/>
      <c r="S1651" s="0" t="n"/>
      <c r="T1651" s="0" t="n"/>
      <c r="U1651" s="0" t="n"/>
      <c r="V1651" s="0" t="n"/>
      <c r="W1651" s="0" t="n"/>
      <c r="X1651" s="42" t="n"/>
      <c r="Y1651" s="42" t="n"/>
      <c r="Z1651" s="42" t="n"/>
    </row>
    <row r="1652" ht="23" customFormat="1" customHeight="1" s="204">
      <c r="A1652" s="255">
        <f>IF(B1652="","",COUNTA($B$5:B1652))</f>
        <v/>
      </c>
      <c r="B1652" s="294" t="n"/>
      <c r="C1652" s="247" t="n"/>
      <c r="D1652" s="248" t="n"/>
      <c r="E1652" s="295" t="n"/>
      <c r="F1652" s="296" t="n"/>
      <c r="G1652" s="296" t="n"/>
      <c r="H1652" s="297">
        <f>IFERROR(VLOOKUP($C1652,$C$5:$H$18,6,0)+SUMIF($C$19:$C1652,$C1652,$F$19:$F1652)-SUMIF($C$19:$C1652,$C1652,$G$19:$G1652),"")</f>
        <v/>
      </c>
      <c r="I1652" s="296" t="n"/>
      <c r="J1652" s="252" t="n"/>
      <c r="K1652" s="252" t="n"/>
      <c r="L1652" s="298" t="n"/>
      <c r="M1652" s="254">
        <f>IF($B1652="","",--TEXT($B1652,"yyyymm"))</f>
        <v/>
      </c>
      <c r="N1652" s="0" t="n"/>
      <c r="O1652" s="0" t="n"/>
      <c r="P1652" s="0" t="n"/>
      <c r="Q1652" s="0" t="n"/>
      <c r="R1652" s="0" t="n"/>
      <c r="S1652" s="0" t="n"/>
      <c r="T1652" s="0" t="n"/>
      <c r="U1652" s="0" t="n"/>
      <c r="V1652" s="0" t="n"/>
      <c r="W1652" s="0" t="n"/>
      <c r="X1652" s="42" t="n"/>
      <c r="Y1652" s="42" t="n"/>
      <c r="Z1652" s="42" t="n"/>
    </row>
    <row r="1653" ht="23" customFormat="1" customHeight="1" s="204">
      <c r="A1653" s="255">
        <f>IF(B1653="","",COUNTA($B$5:B1653))</f>
        <v/>
      </c>
      <c r="B1653" s="294" t="n"/>
      <c r="C1653" s="247" t="n"/>
      <c r="D1653" s="248" t="n"/>
      <c r="E1653" s="295" t="n"/>
      <c r="F1653" s="296" t="n"/>
      <c r="G1653" s="296" t="n"/>
      <c r="H1653" s="297">
        <f>IFERROR(VLOOKUP($C1653,$C$5:$H$18,6,0)+SUMIF($C$19:$C1653,$C1653,$F$19:$F1653)-SUMIF($C$19:$C1653,$C1653,$G$19:$G1653),"")</f>
        <v/>
      </c>
      <c r="I1653" s="296" t="n"/>
      <c r="J1653" s="252" t="n"/>
      <c r="K1653" s="252" t="n"/>
      <c r="L1653" s="298" t="n"/>
      <c r="M1653" s="254">
        <f>IF($B1653="","",--TEXT($B1653,"yyyymm"))</f>
        <v/>
      </c>
      <c r="N1653" s="0" t="n"/>
      <c r="O1653" s="0" t="n"/>
      <c r="P1653" s="0" t="n"/>
      <c r="Q1653" s="0" t="n"/>
      <c r="R1653" s="0" t="n"/>
      <c r="S1653" s="0" t="n"/>
      <c r="T1653" s="0" t="n"/>
      <c r="U1653" s="0" t="n"/>
      <c r="V1653" s="0" t="n"/>
      <c r="W1653" s="0" t="n"/>
      <c r="X1653" s="42" t="n"/>
      <c r="Y1653" s="42" t="n"/>
      <c r="Z1653" s="42" t="n"/>
    </row>
    <row r="1654" ht="23" customFormat="1" customHeight="1" s="204">
      <c r="A1654" s="255">
        <f>IF(B1654="","",COUNTA($B$5:B1654))</f>
        <v/>
      </c>
      <c r="B1654" s="294" t="n"/>
      <c r="C1654" s="247" t="n"/>
      <c r="D1654" s="248" t="n"/>
      <c r="E1654" s="295" t="n"/>
      <c r="F1654" s="296" t="n"/>
      <c r="G1654" s="296" t="n"/>
      <c r="H1654" s="297">
        <f>IFERROR(VLOOKUP($C1654,$C$5:$H$18,6,0)+SUMIF($C$19:$C1654,$C1654,$F$19:$F1654)-SUMIF($C$19:$C1654,$C1654,$G$19:$G1654),"")</f>
        <v/>
      </c>
      <c r="I1654" s="296" t="n"/>
      <c r="J1654" s="252" t="n"/>
      <c r="K1654" s="252" t="n"/>
      <c r="L1654" s="298" t="n"/>
      <c r="M1654" s="254">
        <f>IF($B1654="","",--TEXT($B1654,"yyyymm"))</f>
        <v/>
      </c>
      <c r="N1654" s="0" t="n"/>
      <c r="O1654" s="0" t="n"/>
      <c r="P1654" s="0" t="n"/>
      <c r="Q1654" s="0" t="n"/>
      <c r="R1654" s="0" t="n"/>
      <c r="S1654" s="0" t="n"/>
      <c r="T1654" s="0" t="n"/>
      <c r="U1654" s="0" t="n"/>
      <c r="V1654" s="0" t="n"/>
      <c r="W1654" s="0" t="n"/>
      <c r="X1654" s="42" t="n"/>
      <c r="Y1654" s="42" t="n"/>
      <c r="Z1654" s="42" t="n"/>
    </row>
    <row r="1655" ht="23" customFormat="1" customHeight="1" s="204">
      <c r="A1655" s="255">
        <f>IF(B1655="","",COUNTA($B$5:B1655))</f>
        <v/>
      </c>
      <c r="B1655" s="294" t="n"/>
      <c r="C1655" s="247" t="n"/>
      <c r="D1655" s="248" t="n"/>
      <c r="E1655" s="295" t="n"/>
      <c r="F1655" s="296" t="n"/>
      <c r="G1655" s="296" t="n"/>
      <c r="H1655" s="297">
        <f>IFERROR(VLOOKUP($C1655,$C$5:$H$18,6,0)+SUMIF($C$19:$C1655,$C1655,$F$19:$F1655)-SUMIF($C$19:$C1655,$C1655,$G$19:$G1655),"")</f>
        <v/>
      </c>
      <c r="I1655" s="296" t="n"/>
      <c r="J1655" s="252" t="n"/>
      <c r="K1655" s="252" t="n"/>
      <c r="L1655" s="298" t="n"/>
      <c r="M1655" s="254">
        <f>IF($B1655="","",--TEXT($B1655,"yyyymm"))</f>
        <v/>
      </c>
      <c r="N1655" s="0" t="n"/>
      <c r="O1655" s="0" t="n"/>
      <c r="P1655" s="0" t="n"/>
      <c r="Q1655" s="0" t="n"/>
      <c r="R1655" s="0" t="n"/>
      <c r="S1655" s="0" t="n"/>
      <c r="T1655" s="0" t="n"/>
      <c r="U1655" s="0" t="n"/>
      <c r="V1655" s="0" t="n"/>
      <c r="W1655" s="0" t="n"/>
      <c r="X1655" s="42" t="n"/>
      <c r="Y1655" s="42" t="n"/>
      <c r="Z1655" s="42" t="n"/>
    </row>
    <row r="1656" ht="23" customFormat="1" customHeight="1" s="204">
      <c r="A1656" s="255">
        <f>IF(B1656="","",COUNTA($B$5:B1656))</f>
        <v/>
      </c>
      <c r="B1656" s="294" t="n"/>
      <c r="C1656" s="247" t="n"/>
      <c r="D1656" s="248" t="n"/>
      <c r="E1656" s="295" t="n"/>
      <c r="F1656" s="296" t="n"/>
      <c r="G1656" s="296" t="n"/>
      <c r="H1656" s="297">
        <f>IFERROR(VLOOKUP($C1656,$C$5:$H$18,6,0)+SUMIF($C$19:$C1656,$C1656,$F$19:$F1656)-SUMIF($C$19:$C1656,$C1656,$G$19:$G1656),"")</f>
        <v/>
      </c>
      <c r="I1656" s="296" t="n"/>
      <c r="J1656" s="252" t="n"/>
      <c r="K1656" s="252" t="n"/>
      <c r="L1656" s="298" t="n"/>
      <c r="M1656" s="254">
        <f>IF($B1656="","",--TEXT($B1656,"yyyymm"))</f>
        <v/>
      </c>
      <c r="N1656" s="0" t="n"/>
      <c r="O1656" s="0" t="n"/>
      <c r="P1656" s="0" t="n"/>
      <c r="Q1656" s="0" t="n"/>
      <c r="R1656" s="0" t="n"/>
      <c r="S1656" s="0" t="n"/>
      <c r="T1656" s="0" t="n"/>
      <c r="U1656" s="0" t="n"/>
      <c r="V1656" s="0" t="n"/>
      <c r="W1656" s="0" t="n"/>
      <c r="X1656" s="42" t="n"/>
      <c r="Y1656" s="42" t="n"/>
      <c r="Z1656" s="42" t="n"/>
    </row>
    <row r="1657" ht="23" customFormat="1" customHeight="1" s="204">
      <c r="A1657" s="255">
        <f>IF(B1657="","",COUNTA($B$5:B1657))</f>
        <v/>
      </c>
      <c r="B1657" s="294" t="n"/>
      <c r="C1657" s="247" t="n"/>
      <c r="D1657" s="248" t="n"/>
      <c r="E1657" s="295" t="n"/>
      <c r="F1657" s="296" t="n"/>
      <c r="G1657" s="296" t="n"/>
      <c r="H1657" s="297">
        <f>IFERROR(VLOOKUP($C1657,$C$5:$H$18,6,0)+SUMIF($C$19:$C1657,$C1657,$F$19:$F1657)-SUMIF($C$19:$C1657,$C1657,$G$19:$G1657),"")</f>
        <v/>
      </c>
      <c r="I1657" s="296" t="n"/>
      <c r="J1657" s="252" t="n"/>
      <c r="K1657" s="252" t="n"/>
      <c r="L1657" s="298" t="n"/>
      <c r="M1657" s="254">
        <f>IF($B1657="","",--TEXT($B1657,"yyyymm"))</f>
        <v/>
      </c>
      <c r="N1657" s="0" t="n"/>
      <c r="O1657" s="0" t="n"/>
      <c r="P1657" s="0" t="n"/>
      <c r="Q1657" s="0" t="n"/>
      <c r="R1657" s="0" t="n"/>
      <c r="S1657" s="0" t="n"/>
      <c r="T1657" s="0" t="n"/>
      <c r="U1657" s="0" t="n"/>
      <c r="V1657" s="0" t="n"/>
      <c r="W1657" s="0" t="n"/>
      <c r="X1657" s="42" t="n"/>
      <c r="Y1657" s="42" t="n"/>
      <c r="Z1657" s="42" t="n"/>
    </row>
    <row r="1658" ht="23" customFormat="1" customHeight="1" s="204">
      <c r="A1658" s="255">
        <f>IF(B1658="","",COUNTA($B$5:B1658))</f>
        <v/>
      </c>
      <c r="B1658" s="294" t="n"/>
      <c r="C1658" s="247" t="n"/>
      <c r="D1658" s="248" t="n"/>
      <c r="E1658" s="295" t="n"/>
      <c r="F1658" s="296" t="n"/>
      <c r="G1658" s="296" t="n"/>
      <c r="H1658" s="297">
        <f>IFERROR(VLOOKUP($C1658,$C$5:$H$18,6,0)+SUMIF($C$19:$C1658,$C1658,$F$19:$F1658)-SUMIF($C$19:$C1658,$C1658,$G$19:$G1658),"")</f>
        <v/>
      </c>
      <c r="I1658" s="296" t="n"/>
      <c r="J1658" s="252" t="n"/>
      <c r="K1658" s="252" t="n"/>
      <c r="L1658" s="298" t="n"/>
      <c r="M1658" s="254">
        <f>IF($B1658="","",--TEXT($B1658,"yyyymm"))</f>
        <v/>
      </c>
      <c r="N1658" s="0" t="n"/>
      <c r="O1658" s="0" t="n"/>
      <c r="P1658" s="0" t="n"/>
      <c r="Q1658" s="0" t="n"/>
      <c r="R1658" s="0" t="n"/>
      <c r="S1658" s="0" t="n"/>
      <c r="T1658" s="0" t="n"/>
      <c r="U1658" s="0" t="n"/>
      <c r="V1658" s="0" t="n"/>
      <c r="W1658" s="0" t="n"/>
      <c r="X1658" s="42" t="n"/>
      <c r="Y1658" s="42" t="n"/>
      <c r="Z1658" s="42" t="n"/>
    </row>
    <row r="1659" ht="23" customFormat="1" customHeight="1" s="204">
      <c r="A1659" s="255">
        <f>IF(B1659="","",COUNTA($B$5:B1659))</f>
        <v/>
      </c>
      <c r="B1659" s="294" t="n"/>
      <c r="C1659" s="247" t="n"/>
      <c r="D1659" s="248" t="n"/>
      <c r="E1659" s="295" t="n"/>
      <c r="F1659" s="296" t="n"/>
      <c r="G1659" s="296" t="n"/>
      <c r="H1659" s="297">
        <f>IFERROR(VLOOKUP($C1659,$C$5:$H$18,6,0)+SUMIF($C$19:$C1659,$C1659,$F$19:$F1659)-SUMIF($C$19:$C1659,$C1659,$G$19:$G1659),"")</f>
        <v/>
      </c>
      <c r="I1659" s="296" t="n"/>
      <c r="J1659" s="252" t="n"/>
      <c r="K1659" s="252" t="n"/>
      <c r="L1659" s="298" t="n"/>
      <c r="M1659" s="254">
        <f>IF($B1659="","",--TEXT($B1659,"yyyymm"))</f>
        <v/>
      </c>
      <c r="N1659" s="0" t="n"/>
      <c r="O1659" s="0" t="n"/>
      <c r="P1659" s="0" t="n"/>
      <c r="Q1659" s="0" t="n"/>
      <c r="R1659" s="0" t="n"/>
      <c r="S1659" s="0" t="n"/>
      <c r="T1659" s="0" t="n"/>
      <c r="U1659" s="0" t="n"/>
      <c r="V1659" s="0" t="n"/>
      <c r="W1659" s="0" t="n"/>
      <c r="X1659" s="42" t="n"/>
      <c r="Y1659" s="42" t="n"/>
      <c r="Z1659" s="42" t="n"/>
    </row>
    <row r="1660" ht="23" customFormat="1" customHeight="1" s="204">
      <c r="A1660" s="255">
        <f>IF(B1660="","",COUNTA($B$5:B1660))</f>
        <v/>
      </c>
      <c r="B1660" s="294" t="n"/>
      <c r="C1660" s="247" t="n"/>
      <c r="D1660" s="248" t="n"/>
      <c r="E1660" s="295" t="n"/>
      <c r="F1660" s="296" t="n"/>
      <c r="G1660" s="296" t="n"/>
      <c r="H1660" s="297">
        <f>IFERROR(VLOOKUP($C1660,$C$5:$H$18,6,0)+SUMIF($C$19:$C1660,$C1660,$F$19:$F1660)-SUMIF($C$19:$C1660,$C1660,$G$19:$G1660),"")</f>
        <v/>
      </c>
      <c r="I1660" s="296" t="n"/>
      <c r="J1660" s="252" t="n"/>
      <c r="K1660" s="252" t="n"/>
      <c r="L1660" s="298" t="n"/>
      <c r="M1660" s="254">
        <f>IF($B1660="","",--TEXT($B1660,"yyyymm"))</f>
        <v/>
      </c>
      <c r="N1660" s="0" t="n"/>
      <c r="O1660" s="0" t="n"/>
      <c r="P1660" s="0" t="n"/>
      <c r="Q1660" s="0" t="n"/>
      <c r="R1660" s="0" t="n"/>
      <c r="S1660" s="0" t="n"/>
      <c r="T1660" s="0" t="n"/>
      <c r="U1660" s="0" t="n"/>
      <c r="V1660" s="0" t="n"/>
      <c r="W1660" s="0" t="n"/>
      <c r="X1660" s="42" t="n"/>
      <c r="Y1660" s="42" t="n"/>
      <c r="Z1660" s="42" t="n"/>
    </row>
    <row r="1661" ht="23" customFormat="1" customHeight="1" s="204">
      <c r="A1661" s="255">
        <f>IF(B1661="","",COUNTA($B$5:B1661))</f>
        <v/>
      </c>
      <c r="B1661" s="294" t="n"/>
      <c r="C1661" s="247" t="n"/>
      <c r="D1661" s="248" t="n"/>
      <c r="E1661" s="295" t="n"/>
      <c r="F1661" s="296" t="n"/>
      <c r="G1661" s="296" t="n"/>
      <c r="H1661" s="297">
        <f>IFERROR(VLOOKUP($C1661,$C$5:$H$18,6,0)+SUMIF($C$19:$C1661,$C1661,$F$19:$F1661)-SUMIF($C$19:$C1661,$C1661,$G$19:$G1661),"")</f>
        <v/>
      </c>
      <c r="I1661" s="296" t="n"/>
      <c r="J1661" s="252" t="n"/>
      <c r="K1661" s="252" t="n"/>
      <c r="L1661" s="298" t="n"/>
      <c r="M1661" s="254">
        <f>IF($B1661="","",--TEXT($B1661,"yyyymm"))</f>
        <v/>
      </c>
      <c r="N1661" s="0" t="n"/>
      <c r="O1661" s="0" t="n"/>
      <c r="P1661" s="0" t="n"/>
      <c r="Q1661" s="0" t="n"/>
      <c r="R1661" s="0" t="n"/>
      <c r="S1661" s="0" t="n"/>
      <c r="T1661" s="0" t="n"/>
      <c r="U1661" s="0" t="n"/>
      <c r="V1661" s="0" t="n"/>
      <c r="W1661" s="0" t="n"/>
      <c r="X1661" s="42" t="n"/>
      <c r="Y1661" s="42" t="n"/>
      <c r="Z1661" s="42" t="n"/>
    </row>
    <row r="1662" ht="23" customFormat="1" customHeight="1" s="204">
      <c r="A1662" s="255">
        <f>IF(B1662="","",COUNTA($B$5:B1662))</f>
        <v/>
      </c>
      <c r="B1662" s="294" t="n"/>
      <c r="C1662" s="247" t="n"/>
      <c r="D1662" s="248" t="n"/>
      <c r="E1662" s="295" t="n"/>
      <c r="F1662" s="296" t="n"/>
      <c r="G1662" s="296" t="n"/>
      <c r="H1662" s="297">
        <f>IFERROR(VLOOKUP($C1662,$C$5:$H$18,6,0)+SUMIF($C$19:$C1662,$C1662,$F$19:$F1662)-SUMIF($C$19:$C1662,$C1662,$G$19:$G1662),"")</f>
        <v/>
      </c>
      <c r="I1662" s="296" t="n"/>
      <c r="J1662" s="252" t="n"/>
      <c r="K1662" s="252" t="n"/>
      <c r="L1662" s="298" t="n"/>
      <c r="M1662" s="254">
        <f>IF($B1662="","",--TEXT($B1662,"yyyymm"))</f>
        <v/>
      </c>
      <c r="N1662" s="0" t="n"/>
      <c r="O1662" s="0" t="n"/>
      <c r="P1662" s="0" t="n"/>
      <c r="Q1662" s="0" t="n"/>
      <c r="R1662" s="0" t="n"/>
      <c r="S1662" s="0" t="n"/>
      <c r="T1662" s="0" t="n"/>
      <c r="U1662" s="0" t="n"/>
      <c r="V1662" s="0" t="n"/>
      <c r="W1662" s="0" t="n"/>
      <c r="X1662" s="42" t="n"/>
      <c r="Y1662" s="42" t="n"/>
      <c r="Z1662" s="42" t="n"/>
    </row>
    <row r="1663" ht="23" customFormat="1" customHeight="1" s="204">
      <c r="A1663" s="255">
        <f>IF(B1663="","",COUNTA($B$5:B1663))</f>
        <v/>
      </c>
      <c r="B1663" s="294" t="n"/>
      <c r="C1663" s="247" t="n"/>
      <c r="D1663" s="248" t="n"/>
      <c r="E1663" s="295" t="n"/>
      <c r="F1663" s="296" t="n"/>
      <c r="G1663" s="296" t="n"/>
      <c r="H1663" s="297">
        <f>IFERROR(VLOOKUP($C1663,$C$5:$H$18,6,0)+SUMIF($C$19:$C1663,$C1663,$F$19:$F1663)-SUMIF($C$19:$C1663,$C1663,$G$19:$G1663),"")</f>
        <v/>
      </c>
      <c r="I1663" s="296" t="n"/>
      <c r="J1663" s="252" t="n"/>
      <c r="K1663" s="252" t="n"/>
      <c r="L1663" s="298" t="n"/>
      <c r="M1663" s="254">
        <f>IF($B1663="","",--TEXT($B1663,"yyyymm"))</f>
        <v/>
      </c>
      <c r="N1663" s="0" t="n"/>
      <c r="O1663" s="0" t="n"/>
      <c r="P1663" s="0" t="n"/>
      <c r="Q1663" s="0" t="n"/>
      <c r="R1663" s="0" t="n"/>
      <c r="S1663" s="0" t="n"/>
      <c r="T1663" s="0" t="n"/>
      <c r="U1663" s="0" t="n"/>
      <c r="V1663" s="0" t="n"/>
      <c r="W1663" s="0" t="n"/>
      <c r="X1663" s="42" t="n"/>
      <c r="Y1663" s="42" t="n"/>
      <c r="Z1663" s="42" t="n"/>
    </row>
    <row r="1664" ht="23" customFormat="1" customHeight="1" s="204">
      <c r="A1664" s="255">
        <f>IF(B1664="","",COUNTA($B$5:B1664))</f>
        <v/>
      </c>
      <c r="B1664" s="294" t="n"/>
      <c r="C1664" s="247" t="n"/>
      <c r="D1664" s="248" t="n"/>
      <c r="E1664" s="295" t="n"/>
      <c r="F1664" s="296" t="n"/>
      <c r="G1664" s="296" t="n"/>
      <c r="H1664" s="297">
        <f>IFERROR(VLOOKUP($C1664,$C$5:$H$18,6,0)+SUMIF($C$19:$C1664,$C1664,$F$19:$F1664)-SUMIF($C$19:$C1664,$C1664,$G$19:$G1664),"")</f>
        <v/>
      </c>
      <c r="I1664" s="296" t="n"/>
      <c r="J1664" s="252" t="n"/>
      <c r="K1664" s="252" t="n"/>
      <c r="L1664" s="298" t="n"/>
      <c r="M1664" s="254">
        <f>IF($B1664="","",--TEXT($B1664,"yyyymm"))</f>
        <v/>
      </c>
      <c r="N1664" s="0" t="n"/>
      <c r="O1664" s="0" t="n"/>
      <c r="P1664" s="0" t="n"/>
      <c r="Q1664" s="0" t="n"/>
      <c r="R1664" s="0" t="n"/>
      <c r="S1664" s="0" t="n"/>
      <c r="T1664" s="0" t="n"/>
      <c r="U1664" s="0" t="n"/>
      <c r="V1664" s="0" t="n"/>
      <c r="W1664" s="0" t="n"/>
      <c r="X1664" s="42" t="n"/>
      <c r="Y1664" s="42" t="n"/>
      <c r="Z1664" s="42" t="n"/>
    </row>
    <row r="1665" ht="23" customFormat="1" customHeight="1" s="204">
      <c r="A1665" s="255">
        <f>IF(B1665="","",COUNTA($B$5:B1665))</f>
        <v/>
      </c>
      <c r="B1665" s="294" t="n"/>
      <c r="C1665" s="247" t="n"/>
      <c r="D1665" s="248" t="n"/>
      <c r="E1665" s="295" t="n"/>
      <c r="F1665" s="296" t="n"/>
      <c r="G1665" s="296" t="n"/>
      <c r="H1665" s="297">
        <f>IFERROR(VLOOKUP($C1665,$C$5:$H$18,6,0)+SUMIF($C$19:$C1665,$C1665,$F$19:$F1665)-SUMIF($C$19:$C1665,$C1665,$G$19:$G1665),"")</f>
        <v/>
      </c>
      <c r="I1665" s="296" t="n"/>
      <c r="J1665" s="252" t="n"/>
      <c r="K1665" s="252" t="n"/>
      <c r="L1665" s="298" t="n"/>
      <c r="M1665" s="254">
        <f>IF($B1665="","",--TEXT($B1665,"yyyymm"))</f>
        <v/>
      </c>
      <c r="N1665" s="0" t="n"/>
      <c r="O1665" s="0" t="n"/>
      <c r="P1665" s="0" t="n"/>
      <c r="Q1665" s="0" t="n"/>
      <c r="R1665" s="0" t="n"/>
      <c r="S1665" s="0" t="n"/>
      <c r="T1665" s="0" t="n"/>
      <c r="U1665" s="0" t="n"/>
      <c r="V1665" s="0" t="n"/>
      <c r="W1665" s="0" t="n"/>
      <c r="X1665" s="42" t="n"/>
      <c r="Y1665" s="42" t="n"/>
      <c r="Z1665" s="42" t="n"/>
    </row>
    <row r="1666" ht="23" customFormat="1" customHeight="1" s="204">
      <c r="A1666" s="255">
        <f>IF(B1666="","",COUNTA($B$5:B1666))</f>
        <v/>
      </c>
      <c r="B1666" s="294" t="n"/>
      <c r="C1666" s="247" t="n"/>
      <c r="D1666" s="248" t="n"/>
      <c r="E1666" s="295" t="n"/>
      <c r="F1666" s="296" t="n"/>
      <c r="G1666" s="296" t="n"/>
      <c r="H1666" s="297">
        <f>IFERROR(VLOOKUP($C1666,$C$5:$H$18,6,0)+SUMIF($C$19:$C1666,$C1666,$F$19:$F1666)-SUMIF($C$19:$C1666,$C1666,$G$19:$G1666),"")</f>
        <v/>
      </c>
      <c r="I1666" s="296" t="n"/>
      <c r="J1666" s="252" t="n"/>
      <c r="K1666" s="252" t="n"/>
      <c r="L1666" s="298" t="n"/>
      <c r="M1666" s="254">
        <f>IF($B1666="","",--TEXT($B1666,"yyyymm"))</f>
        <v/>
      </c>
      <c r="N1666" s="0" t="n"/>
      <c r="O1666" s="0" t="n"/>
      <c r="P1666" s="0" t="n"/>
      <c r="Q1666" s="0" t="n"/>
      <c r="R1666" s="0" t="n"/>
      <c r="S1666" s="0" t="n"/>
      <c r="T1666" s="0" t="n"/>
      <c r="U1666" s="0" t="n"/>
      <c r="V1666" s="0" t="n"/>
      <c r="W1666" s="0" t="n"/>
      <c r="X1666" s="42" t="n"/>
      <c r="Y1666" s="42" t="n"/>
      <c r="Z1666" s="42" t="n"/>
    </row>
    <row r="1667" ht="23" customFormat="1" customHeight="1" s="204">
      <c r="A1667" s="255">
        <f>IF(B1667="","",COUNTA($B$5:B1667))</f>
        <v/>
      </c>
      <c r="B1667" s="294" t="n"/>
      <c r="C1667" s="247" t="n"/>
      <c r="D1667" s="248" t="n"/>
      <c r="E1667" s="295" t="n"/>
      <c r="F1667" s="296" t="n"/>
      <c r="G1667" s="296" t="n"/>
      <c r="H1667" s="297">
        <f>IFERROR(VLOOKUP($C1667,$C$5:$H$18,6,0)+SUMIF($C$19:$C1667,$C1667,$F$19:$F1667)-SUMIF($C$19:$C1667,$C1667,$G$19:$G1667),"")</f>
        <v/>
      </c>
      <c r="I1667" s="296" t="n"/>
      <c r="J1667" s="252" t="n"/>
      <c r="K1667" s="252" t="n"/>
      <c r="L1667" s="298" t="n"/>
      <c r="M1667" s="254">
        <f>IF($B1667="","",--TEXT($B1667,"yyyymm"))</f>
        <v/>
      </c>
      <c r="N1667" s="0" t="n"/>
      <c r="O1667" s="0" t="n"/>
      <c r="P1667" s="0" t="n"/>
      <c r="Q1667" s="0" t="n"/>
      <c r="R1667" s="0" t="n"/>
      <c r="S1667" s="0" t="n"/>
      <c r="T1667" s="0" t="n"/>
      <c r="U1667" s="0" t="n"/>
      <c r="V1667" s="0" t="n"/>
      <c r="W1667" s="0" t="n"/>
      <c r="X1667" s="42" t="n"/>
      <c r="Y1667" s="42" t="n"/>
      <c r="Z1667" s="42" t="n"/>
    </row>
    <row r="1668" ht="23" customFormat="1" customHeight="1" s="204">
      <c r="A1668" s="255">
        <f>IF(B1668="","",COUNTA($B$5:B1668))</f>
        <v/>
      </c>
      <c r="B1668" s="294" t="n"/>
      <c r="C1668" s="247" t="n"/>
      <c r="D1668" s="248" t="n"/>
      <c r="E1668" s="295" t="n"/>
      <c r="F1668" s="296" t="n"/>
      <c r="G1668" s="296" t="n"/>
      <c r="H1668" s="297">
        <f>IFERROR(VLOOKUP($C1668,$C$5:$H$18,6,0)+SUMIF($C$19:$C1668,$C1668,$F$19:$F1668)-SUMIF($C$19:$C1668,$C1668,$G$19:$G1668),"")</f>
        <v/>
      </c>
      <c r="I1668" s="296" t="n"/>
      <c r="J1668" s="252" t="n"/>
      <c r="K1668" s="252" t="n"/>
      <c r="L1668" s="298" t="n"/>
      <c r="M1668" s="254">
        <f>IF($B1668="","",--TEXT($B1668,"yyyymm"))</f>
        <v/>
      </c>
      <c r="N1668" s="0" t="n"/>
      <c r="O1668" s="0" t="n"/>
      <c r="P1668" s="0" t="n"/>
      <c r="Q1668" s="0" t="n"/>
      <c r="R1668" s="0" t="n"/>
      <c r="S1668" s="0" t="n"/>
      <c r="T1668" s="0" t="n"/>
      <c r="U1668" s="0" t="n"/>
      <c r="V1668" s="0" t="n"/>
      <c r="W1668" s="0" t="n"/>
      <c r="X1668" s="42" t="n"/>
      <c r="Y1668" s="42" t="n"/>
      <c r="Z1668" s="42" t="n"/>
    </row>
    <row r="1669" ht="23" customFormat="1" customHeight="1" s="204">
      <c r="A1669" s="255">
        <f>IF(B1669="","",COUNTA($B$5:B1669))</f>
        <v/>
      </c>
      <c r="B1669" s="294" t="n"/>
      <c r="C1669" s="247" t="n"/>
      <c r="D1669" s="248" t="n"/>
      <c r="E1669" s="295" t="n"/>
      <c r="F1669" s="296" t="n"/>
      <c r="G1669" s="296" t="n"/>
      <c r="H1669" s="297">
        <f>IFERROR(VLOOKUP($C1669,$C$5:$H$18,6,0)+SUMIF($C$19:$C1669,$C1669,$F$19:$F1669)-SUMIF($C$19:$C1669,$C1669,$G$19:$G1669),"")</f>
        <v/>
      </c>
      <c r="I1669" s="296" t="n"/>
      <c r="J1669" s="252" t="n"/>
      <c r="K1669" s="252" t="n"/>
      <c r="L1669" s="298" t="n"/>
      <c r="M1669" s="254">
        <f>IF($B1669="","",--TEXT($B1669,"yyyymm"))</f>
        <v/>
      </c>
      <c r="N1669" s="0" t="n"/>
      <c r="O1669" s="0" t="n"/>
      <c r="P1669" s="0" t="n"/>
      <c r="Q1669" s="0" t="n"/>
      <c r="R1669" s="0" t="n"/>
      <c r="S1669" s="0" t="n"/>
      <c r="T1669" s="0" t="n"/>
      <c r="U1669" s="0" t="n"/>
      <c r="V1669" s="0" t="n"/>
      <c r="W1669" s="0" t="n"/>
      <c r="X1669" s="42" t="n"/>
      <c r="Y1669" s="42" t="n"/>
      <c r="Z1669" s="42" t="n"/>
    </row>
    <row r="1670" ht="23" customFormat="1" customHeight="1" s="204">
      <c r="A1670" s="255">
        <f>IF(B1670="","",COUNTA($B$5:B1670))</f>
        <v/>
      </c>
      <c r="B1670" s="294" t="n"/>
      <c r="C1670" s="247" t="n"/>
      <c r="D1670" s="248" t="n"/>
      <c r="E1670" s="295" t="n"/>
      <c r="F1670" s="296" t="n"/>
      <c r="G1670" s="296" t="n"/>
      <c r="H1670" s="297">
        <f>IFERROR(VLOOKUP($C1670,$C$5:$H$18,6,0)+SUMIF($C$19:$C1670,$C1670,$F$19:$F1670)-SUMIF($C$19:$C1670,$C1670,$G$19:$G1670),"")</f>
        <v/>
      </c>
      <c r="I1670" s="296" t="n"/>
      <c r="J1670" s="252" t="n"/>
      <c r="K1670" s="252" t="n"/>
      <c r="L1670" s="298" t="n"/>
      <c r="M1670" s="254">
        <f>IF($B1670="","",--TEXT($B1670,"yyyymm"))</f>
        <v/>
      </c>
      <c r="N1670" s="0" t="n"/>
      <c r="O1670" s="0" t="n"/>
      <c r="P1670" s="0" t="n"/>
      <c r="Q1670" s="0" t="n"/>
      <c r="R1670" s="0" t="n"/>
      <c r="S1670" s="0" t="n"/>
      <c r="T1670" s="0" t="n"/>
      <c r="U1670" s="0" t="n"/>
      <c r="V1670" s="0" t="n"/>
      <c r="W1670" s="0" t="n"/>
      <c r="X1670" s="42" t="n"/>
      <c r="Y1670" s="42" t="n"/>
      <c r="Z1670" s="42" t="n"/>
    </row>
    <row r="1671" ht="23" customFormat="1" customHeight="1" s="204">
      <c r="A1671" s="255">
        <f>IF(B1671="","",COUNTA($B$5:B1671))</f>
        <v/>
      </c>
      <c r="B1671" s="294" t="n"/>
      <c r="C1671" s="247" t="n"/>
      <c r="D1671" s="248" t="n"/>
      <c r="E1671" s="295" t="n"/>
      <c r="F1671" s="296" t="n"/>
      <c r="G1671" s="296" t="n"/>
      <c r="H1671" s="297">
        <f>IFERROR(VLOOKUP($C1671,$C$5:$H$18,6,0)+SUMIF($C$19:$C1671,$C1671,$F$19:$F1671)-SUMIF($C$19:$C1671,$C1671,$G$19:$G1671),"")</f>
        <v/>
      </c>
      <c r="I1671" s="296" t="n"/>
      <c r="J1671" s="252" t="n"/>
      <c r="K1671" s="252" t="n"/>
      <c r="L1671" s="298" t="n"/>
      <c r="M1671" s="254">
        <f>IF($B1671="","",--TEXT($B1671,"yyyymm"))</f>
        <v/>
      </c>
      <c r="N1671" s="0" t="n"/>
      <c r="O1671" s="0" t="n"/>
      <c r="P1671" s="0" t="n"/>
      <c r="Q1671" s="0" t="n"/>
      <c r="R1671" s="0" t="n"/>
      <c r="S1671" s="0" t="n"/>
      <c r="T1671" s="0" t="n"/>
      <c r="U1671" s="0" t="n"/>
      <c r="V1671" s="0" t="n"/>
      <c r="W1671" s="0" t="n"/>
      <c r="X1671" s="42" t="n"/>
      <c r="Y1671" s="42" t="n"/>
      <c r="Z1671" s="42" t="n"/>
    </row>
    <row r="1672" ht="23" customFormat="1" customHeight="1" s="204">
      <c r="A1672" s="255">
        <f>IF(B1672="","",COUNTA($B$5:B1672))</f>
        <v/>
      </c>
      <c r="B1672" s="294" t="n"/>
      <c r="C1672" s="247" t="n"/>
      <c r="D1672" s="248" t="n"/>
      <c r="E1672" s="295" t="n"/>
      <c r="F1672" s="296" t="n"/>
      <c r="G1672" s="296" t="n"/>
      <c r="H1672" s="297">
        <f>IFERROR(VLOOKUP($C1672,$C$5:$H$18,6,0)+SUMIF($C$19:$C1672,$C1672,$F$19:$F1672)-SUMIF($C$19:$C1672,$C1672,$G$19:$G1672),"")</f>
        <v/>
      </c>
      <c r="I1672" s="296" t="n"/>
      <c r="J1672" s="252" t="n"/>
      <c r="K1672" s="252" t="n"/>
      <c r="L1672" s="298" t="n"/>
      <c r="M1672" s="254">
        <f>IF($B1672="","",--TEXT($B1672,"yyyymm"))</f>
        <v/>
      </c>
      <c r="N1672" s="0" t="n"/>
      <c r="O1672" s="0" t="n"/>
      <c r="P1672" s="0" t="n"/>
      <c r="Q1672" s="0" t="n"/>
      <c r="R1672" s="0" t="n"/>
      <c r="S1672" s="0" t="n"/>
      <c r="T1672" s="0" t="n"/>
      <c r="U1672" s="0" t="n"/>
      <c r="V1672" s="0" t="n"/>
      <c r="W1672" s="0" t="n"/>
      <c r="X1672" s="42" t="n"/>
      <c r="Y1672" s="42" t="n"/>
      <c r="Z1672" s="42" t="n"/>
    </row>
    <row r="1673" ht="23" customFormat="1" customHeight="1" s="204">
      <c r="A1673" s="255">
        <f>IF(B1673="","",COUNTA($B$5:B1673))</f>
        <v/>
      </c>
      <c r="B1673" s="294" t="n"/>
      <c r="C1673" s="247" t="n"/>
      <c r="D1673" s="248" t="n"/>
      <c r="E1673" s="295" t="n"/>
      <c r="F1673" s="296" t="n"/>
      <c r="G1673" s="296" t="n"/>
      <c r="H1673" s="297">
        <f>IFERROR(VLOOKUP($C1673,$C$5:$H$18,6,0)+SUMIF($C$19:$C1673,$C1673,$F$19:$F1673)-SUMIF($C$19:$C1673,$C1673,$G$19:$G1673),"")</f>
        <v/>
      </c>
      <c r="I1673" s="296" t="n"/>
      <c r="J1673" s="252" t="n"/>
      <c r="K1673" s="252" t="n"/>
      <c r="L1673" s="298" t="n"/>
      <c r="M1673" s="254">
        <f>IF($B1673="","",--TEXT($B1673,"yyyymm"))</f>
        <v/>
      </c>
      <c r="N1673" s="0" t="n"/>
      <c r="O1673" s="0" t="n"/>
      <c r="P1673" s="0" t="n"/>
      <c r="Q1673" s="0" t="n"/>
      <c r="R1673" s="0" t="n"/>
      <c r="S1673" s="0" t="n"/>
      <c r="T1673" s="0" t="n"/>
      <c r="U1673" s="0" t="n"/>
      <c r="V1673" s="0" t="n"/>
      <c r="W1673" s="0" t="n"/>
      <c r="X1673" s="42" t="n"/>
      <c r="Y1673" s="42" t="n"/>
      <c r="Z1673" s="42" t="n"/>
    </row>
    <row r="1674" ht="23" customFormat="1" customHeight="1" s="204">
      <c r="A1674" s="255">
        <f>IF(B1674="","",COUNTA($B$5:B1674))</f>
        <v/>
      </c>
      <c r="B1674" s="294" t="n"/>
      <c r="C1674" s="247" t="n"/>
      <c r="D1674" s="248" t="n"/>
      <c r="E1674" s="295" t="n"/>
      <c r="F1674" s="296" t="n"/>
      <c r="G1674" s="296" t="n"/>
      <c r="H1674" s="297">
        <f>IFERROR(VLOOKUP($C1674,$C$5:$H$18,6,0)+SUMIF($C$19:$C1674,$C1674,$F$19:$F1674)-SUMIF($C$19:$C1674,$C1674,$G$19:$G1674),"")</f>
        <v/>
      </c>
      <c r="I1674" s="296" t="n"/>
      <c r="J1674" s="252" t="n"/>
      <c r="K1674" s="252" t="n"/>
      <c r="L1674" s="298" t="n"/>
      <c r="M1674" s="254">
        <f>IF($B1674="","",--TEXT($B1674,"yyyymm"))</f>
        <v/>
      </c>
      <c r="N1674" s="0" t="n"/>
      <c r="O1674" s="0" t="n"/>
      <c r="P1674" s="0" t="n"/>
      <c r="Q1674" s="0" t="n"/>
      <c r="R1674" s="0" t="n"/>
      <c r="S1674" s="0" t="n"/>
      <c r="T1674" s="0" t="n"/>
      <c r="U1674" s="0" t="n"/>
      <c r="V1674" s="0" t="n"/>
      <c r="W1674" s="0" t="n"/>
      <c r="X1674" s="42" t="n"/>
      <c r="Y1674" s="42" t="n"/>
      <c r="Z1674" s="42" t="n"/>
    </row>
    <row r="1675" ht="23" customFormat="1" customHeight="1" s="204">
      <c r="A1675" s="255">
        <f>IF(B1675="","",COUNTA($B$5:B1675))</f>
        <v/>
      </c>
      <c r="B1675" s="294" t="n"/>
      <c r="C1675" s="247" t="n"/>
      <c r="D1675" s="248" t="n"/>
      <c r="E1675" s="295" t="n"/>
      <c r="F1675" s="296" t="n"/>
      <c r="G1675" s="296" t="n"/>
      <c r="H1675" s="297">
        <f>IFERROR(VLOOKUP($C1675,$C$5:$H$18,6,0)+SUMIF($C$19:$C1675,$C1675,$F$19:$F1675)-SUMIF($C$19:$C1675,$C1675,$G$19:$G1675),"")</f>
        <v/>
      </c>
      <c r="I1675" s="296" t="n"/>
      <c r="J1675" s="252" t="n"/>
      <c r="K1675" s="252" t="n"/>
      <c r="L1675" s="298" t="n"/>
      <c r="M1675" s="254">
        <f>IF($B1675="","",--TEXT($B1675,"yyyymm"))</f>
        <v/>
      </c>
      <c r="N1675" s="0" t="n"/>
      <c r="O1675" s="0" t="n"/>
      <c r="P1675" s="0" t="n"/>
      <c r="Q1675" s="0" t="n"/>
      <c r="R1675" s="0" t="n"/>
      <c r="S1675" s="0" t="n"/>
      <c r="T1675" s="0" t="n"/>
      <c r="U1675" s="0" t="n"/>
      <c r="V1675" s="0" t="n"/>
      <c r="W1675" s="0" t="n"/>
      <c r="X1675" s="42" t="n"/>
      <c r="Y1675" s="42" t="n"/>
      <c r="Z1675" s="42" t="n"/>
    </row>
    <row r="1676" ht="23" customFormat="1" customHeight="1" s="204">
      <c r="A1676" s="255">
        <f>IF(B1676="","",COUNTA($B$5:B1676))</f>
        <v/>
      </c>
      <c r="B1676" s="294" t="n"/>
      <c r="C1676" s="247" t="n"/>
      <c r="D1676" s="248" t="n"/>
      <c r="E1676" s="295" t="n"/>
      <c r="F1676" s="296" t="n"/>
      <c r="G1676" s="296" t="n"/>
      <c r="H1676" s="297">
        <f>IFERROR(VLOOKUP($C1676,$C$5:$H$18,6,0)+SUMIF($C$19:$C1676,$C1676,$F$19:$F1676)-SUMIF($C$19:$C1676,$C1676,$G$19:$G1676),"")</f>
        <v/>
      </c>
      <c r="I1676" s="296" t="n"/>
      <c r="J1676" s="252" t="n"/>
      <c r="K1676" s="252" t="n"/>
      <c r="L1676" s="298" t="n"/>
      <c r="M1676" s="254">
        <f>IF($B1676="","",--TEXT($B1676,"yyyymm"))</f>
        <v/>
      </c>
      <c r="N1676" s="0" t="n"/>
      <c r="O1676" s="0" t="n"/>
      <c r="P1676" s="0" t="n"/>
      <c r="Q1676" s="0" t="n"/>
      <c r="R1676" s="0" t="n"/>
      <c r="S1676" s="0" t="n"/>
      <c r="T1676" s="0" t="n"/>
      <c r="U1676" s="0" t="n"/>
      <c r="V1676" s="0" t="n"/>
      <c r="W1676" s="0" t="n"/>
      <c r="X1676" s="42" t="n"/>
      <c r="Y1676" s="42" t="n"/>
      <c r="Z1676" s="42" t="n"/>
    </row>
    <row r="1677" ht="23" customFormat="1" customHeight="1" s="204">
      <c r="A1677" s="255">
        <f>IF(B1677="","",COUNTA($B$5:B1677))</f>
        <v/>
      </c>
      <c r="B1677" s="294" t="n"/>
      <c r="C1677" s="247" t="n"/>
      <c r="D1677" s="248" t="n"/>
      <c r="E1677" s="295" t="n"/>
      <c r="F1677" s="296" t="n"/>
      <c r="G1677" s="296" t="n"/>
      <c r="H1677" s="297">
        <f>IFERROR(VLOOKUP($C1677,$C$5:$H$18,6,0)+SUMIF($C$19:$C1677,$C1677,$F$19:$F1677)-SUMIF($C$19:$C1677,$C1677,$G$19:$G1677),"")</f>
        <v/>
      </c>
      <c r="I1677" s="296" t="n"/>
      <c r="J1677" s="252" t="n"/>
      <c r="K1677" s="252" t="n"/>
      <c r="L1677" s="298" t="n"/>
      <c r="M1677" s="254">
        <f>IF($B1677="","",--TEXT($B1677,"yyyymm"))</f>
        <v/>
      </c>
      <c r="N1677" s="0" t="n"/>
      <c r="O1677" s="0" t="n"/>
      <c r="P1677" s="0" t="n"/>
      <c r="Q1677" s="0" t="n"/>
      <c r="R1677" s="0" t="n"/>
      <c r="S1677" s="0" t="n"/>
      <c r="T1677" s="0" t="n"/>
      <c r="U1677" s="0" t="n"/>
      <c r="V1677" s="0" t="n"/>
      <c r="W1677" s="0" t="n"/>
      <c r="X1677" s="42" t="n"/>
      <c r="Y1677" s="42" t="n"/>
      <c r="Z1677" s="42" t="n"/>
    </row>
    <row r="1678" ht="23" customFormat="1" customHeight="1" s="204">
      <c r="A1678" s="255">
        <f>IF(B1678="","",COUNTA($B$5:B1678))</f>
        <v/>
      </c>
      <c r="B1678" s="294" t="n"/>
      <c r="C1678" s="247" t="n"/>
      <c r="D1678" s="248" t="n"/>
      <c r="E1678" s="295" t="n"/>
      <c r="F1678" s="296" t="n"/>
      <c r="G1678" s="296" t="n"/>
      <c r="H1678" s="297">
        <f>IFERROR(VLOOKUP($C1678,$C$5:$H$18,6,0)+SUMIF($C$19:$C1678,$C1678,$F$19:$F1678)-SUMIF($C$19:$C1678,$C1678,$G$19:$G1678),"")</f>
        <v/>
      </c>
      <c r="I1678" s="296" t="n"/>
      <c r="J1678" s="252" t="n"/>
      <c r="K1678" s="252" t="n"/>
      <c r="L1678" s="298" t="n"/>
      <c r="M1678" s="254">
        <f>IF($B1678="","",--TEXT($B1678,"yyyymm"))</f>
        <v/>
      </c>
      <c r="N1678" s="0" t="n"/>
      <c r="O1678" s="0" t="n"/>
      <c r="P1678" s="0" t="n"/>
      <c r="Q1678" s="0" t="n"/>
      <c r="R1678" s="0" t="n"/>
      <c r="S1678" s="0" t="n"/>
      <c r="T1678" s="0" t="n"/>
      <c r="U1678" s="0" t="n"/>
      <c r="V1678" s="0" t="n"/>
      <c r="W1678" s="0" t="n"/>
      <c r="X1678" s="42" t="n"/>
      <c r="Y1678" s="42" t="n"/>
      <c r="Z1678" s="42" t="n"/>
    </row>
    <row r="1679" ht="23" customFormat="1" customHeight="1" s="204">
      <c r="A1679" s="255">
        <f>IF(B1679="","",COUNTA($B$5:B1679))</f>
        <v/>
      </c>
      <c r="B1679" s="294" t="n"/>
      <c r="C1679" s="247" t="n"/>
      <c r="D1679" s="248" t="n"/>
      <c r="E1679" s="295" t="n"/>
      <c r="F1679" s="296" t="n"/>
      <c r="G1679" s="296" t="n"/>
      <c r="H1679" s="297">
        <f>IFERROR(VLOOKUP($C1679,$C$5:$H$18,6,0)+SUMIF($C$19:$C1679,$C1679,$F$19:$F1679)-SUMIF($C$19:$C1679,$C1679,$G$19:$G1679),"")</f>
        <v/>
      </c>
      <c r="I1679" s="296" t="n"/>
      <c r="J1679" s="252" t="n"/>
      <c r="K1679" s="252" t="n"/>
      <c r="L1679" s="298" t="n"/>
      <c r="M1679" s="254">
        <f>IF($B1679="","",--TEXT($B1679,"yyyymm"))</f>
        <v/>
      </c>
      <c r="N1679" s="0" t="n"/>
      <c r="O1679" s="0" t="n"/>
      <c r="P1679" s="0" t="n"/>
      <c r="Q1679" s="0" t="n"/>
      <c r="R1679" s="0" t="n"/>
      <c r="S1679" s="0" t="n"/>
      <c r="T1679" s="0" t="n"/>
      <c r="U1679" s="0" t="n"/>
      <c r="V1679" s="0" t="n"/>
      <c r="W1679" s="0" t="n"/>
      <c r="X1679" s="42" t="n"/>
      <c r="Y1679" s="42" t="n"/>
      <c r="Z1679" s="42" t="n"/>
    </row>
    <row r="1680" ht="23" customFormat="1" customHeight="1" s="204">
      <c r="A1680" s="255">
        <f>IF(B1680="","",COUNTA($B$5:B1680))</f>
        <v/>
      </c>
      <c r="B1680" s="294" t="n"/>
      <c r="C1680" s="247" t="n"/>
      <c r="D1680" s="248" t="n"/>
      <c r="E1680" s="295" t="n"/>
      <c r="F1680" s="296" t="n"/>
      <c r="G1680" s="296" t="n"/>
      <c r="H1680" s="297">
        <f>IFERROR(VLOOKUP($C1680,$C$5:$H$18,6,0)+SUMIF($C$19:$C1680,$C1680,$F$19:$F1680)-SUMIF($C$19:$C1680,$C1680,$G$19:$G1680),"")</f>
        <v/>
      </c>
      <c r="I1680" s="296" t="n"/>
      <c r="J1680" s="252" t="n"/>
      <c r="K1680" s="252" t="n"/>
      <c r="L1680" s="298" t="n"/>
      <c r="M1680" s="254">
        <f>IF($B1680="","",--TEXT($B1680,"yyyymm"))</f>
        <v/>
      </c>
      <c r="N1680" s="0" t="n"/>
      <c r="O1680" s="0" t="n"/>
      <c r="P1680" s="0" t="n"/>
      <c r="Q1680" s="0" t="n"/>
      <c r="R1680" s="0" t="n"/>
      <c r="S1680" s="0" t="n"/>
      <c r="T1680" s="0" t="n"/>
      <c r="U1680" s="0" t="n"/>
      <c r="V1680" s="0" t="n"/>
      <c r="W1680" s="0" t="n"/>
      <c r="X1680" s="42" t="n"/>
      <c r="Y1680" s="42" t="n"/>
      <c r="Z1680" s="42" t="n"/>
    </row>
    <row r="1681" ht="23" customFormat="1" customHeight="1" s="204">
      <c r="A1681" s="255">
        <f>IF(B1681="","",COUNTA($B$5:B1681))</f>
        <v/>
      </c>
      <c r="B1681" s="294" t="n"/>
      <c r="C1681" s="247" t="n"/>
      <c r="D1681" s="248" t="n"/>
      <c r="E1681" s="295" t="n"/>
      <c r="F1681" s="296" t="n"/>
      <c r="G1681" s="296" t="n"/>
      <c r="H1681" s="297">
        <f>IFERROR(VLOOKUP($C1681,$C$5:$H$18,6,0)+SUMIF($C$19:$C1681,$C1681,$F$19:$F1681)-SUMIF($C$19:$C1681,$C1681,$G$19:$G1681),"")</f>
        <v/>
      </c>
      <c r="I1681" s="296" t="n"/>
      <c r="J1681" s="252" t="n"/>
      <c r="K1681" s="252" t="n"/>
      <c r="L1681" s="298" t="n"/>
      <c r="M1681" s="254">
        <f>IF($B1681="","",--TEXT($B1681,"yyyymm"))</f>
        <v/>
      </c>
      <c r="N1681" s="0" t="n"/>
      <c r="O1681" s="0" t="n"/>
      <c r="P1681" s="0" t="n"/>
      <c r="Q1681" s="0" t="n"/>
      <c r="R1681" s="0" t="n"/>
      <c r="S1681" s="0" t="n"/>
      <c r="T1681" s="0" t="n"/>
      <c r="U1681" s="0" t="n"/>
      <c r="V1681" s="0" t="n"/>
      <c r="W1681" s="0" t="n"/>
      <c r="X1681" s="42" t="n"/>
      <c r="Y1681" s="42" t="n"/>
      <c r="Z1681" s="42" t="n"/>
    </row>
    <row r="1682" ht="23" customFormat="1" customHeight="1" s="204">
      <c r="A1682" s="255">
        <f>IF(B1682="","",COUNTA($B$5:B1682))</f>
        <v/>
      </c>
      <c r="B1682" s="294" t="n"/>
      <c r="C1682" s="247" t="n"/>
      <c r="D1682" s="248" t="n"/>
      <c r="E1682" s="295" t="n"/>
      <c r="F1682" s="296" t="n"/>
      <c r="G1682" s="296" t="n"/>
      <c r="H1682" s="297">
        <f>IFERROR(VLOOKUP($C1682,$C$5:$H$18,6,0)+SUMIF($C$19:$C1682,$C1682,$F$19:$F1682)-SUMIF($C$19:$C1682,$C1682,$G$19:$G1682),"")</f>
        <v/>
      </c>
      <c r="I1682" s="296" t="n"/>
      <c r="J1682" s="252" t="n"/>
      <c r="K1682" s="252" t="n"/>
      <c r="L1682" s="298" t="n"/>
      <c r="M1682" s="254">
        <f>IF($B1682="","",--TEXT($B1682,"yyyymm"))</f>
        <v/>
      </c>
      <c r="N1682" s="0" t="n"/>
      <c r="O1682" s="0" t="n"/>
      <c r="P1682" s="0" t="n"/>
      <c r="Q1682" s="0" t="n"/>
      <c r="R1682" s="0" t="n"/>
      <c r="S1682" s="0" t="n"/>
      <c r="T1682" s="0" t="n"/>
      <c r="U1682" s="0" t="n"/>
      <c r="V1682" s="0" t="n"/>
      <c r="W1682" s="0" t="n"/>
      <c r="X1682" s="42" t="n"/>
      <c r="Y1682" s="42" t="n"/>
      <c r="Z1682" s="42" t="n"/>
    </row>
    <row r="1683" ht="23" customFormat="1" customHeight="1" s="204">
      <c r="A1683" s="255">
        <f>IF(B1683="","",COUNTA($B$5:B1683))</f>
        <v/>
      </c>
      <c r="B1683" s="294" t="n"/>
      <c r="C1683" s="247" t="n"/>
      <c r="D1683" s="248" t="n"/>
      <c r="E1683" s="295" t="n"/>
      <c r="F1683" s="296" t="n"/>
      <c r="G1683" s="296" t="n"/>
      <c r="H1683" s="297">
        <f>IFERROR(VLOOKUP($C1683,$C$5:$H$18,6,0)+SUMIF($C$19:$C1683,$C1683,$F$19:$F1683)-SUMIF($C$19:$C1683,$C1683,$G$19:$G1683),"")</f>
        <v/>
      </c>
      <c r="I1683" s="296" t="n"/>
      <c r="J1683" s="252" t="n"/>
      <c r="K1683" s="252" t="n"/>
      <c r="L1683" s="298" t="n"/>
      <c r="M1683" s="254">
        <f>IF($B1683="","",--TEXT($B1683,"yyyymm"))</f>
        <v/>
      </c>
      <c r="N1683" s="0" t="n"/>
      <c r="O1683" s="0" t="n"/>
      <c r="P1683" s="0" t="n"/>
      <c r="Q1683" s="0" t="n"/>
      <c r="R1683" s="0" t="n"/>
      <c r="S1683" s="0" t="n"/>
      <c r="T1683" s="0" t="n"/>
      <c r="U1683" s="0" t="n"/>
      <c r="V1683" s="0" t="n"/>
      <c r="W1683" s="0" t="n"/>
      <c r="X1683" s="42" t="n"/>
      <c r="Y1683" s="42" t="n"/>
      <c r="Z1683" s="42" t="n"/>
    </row>
    <row r="1684" ht="23" customFormat="1" customHeight="1" s="204">
      <c r="A1684" s="255">
        <f>IF(B1684="","",COUNTA($B$5:B1684))</f>
        <v/>
      </c>
      <c r="B1684" s="294" t="n"/>
      <c r="C1684" s="247" t="n"/>
      <c r="D1684" s="248" t="n"/>
      <c r="E1684" s="295" t="n"/>
      <c r="F1684" s="296" t="n"/>
      <c r="G1684" s="296" t="n"/>
      <c r="H1684" s="297">
        <f>IFERROR(VLOOKUP($C1684,$C$5:$H$18,6,0)+SUMIF($C$19:$C1684,$C1684,$F$19:$F1684)-SUMIF($C$19:$C1684,$C1684,$G$19:$G1684),"")</f>
        <v/>
      </c>
      <c r="I1684" s="296" t="n"/>
      <c r="J1684" s="252" t="n"/>
      <c r="K1684" s="252" t="n"/>
      <c r="L1684" s="298" t="n"/>
      <c r="M1684" s="254">
        <f>IF($B1684="","",--TEXT($B1684,"yyyymm"))</f>
        <v/>
      </c>
      <c r="N1684" s="0" t="n"/>
      <c r="O1684" s="0" t="n"/>
      <c r="P1684" s="0" t="n"/>
      <c r="Q1684" s="0" t="n"/>
      <c r="R1684" s="0" t="n"/>
      <c r="S1684" s="0" t="n"/>
      <c r="T1684" s="0" t="n"/>
      <c r="U1684" s="0" t="n"/>
      <c r="V1684" s="0" t="n"/>
      <c r="W1684" s="0" t="n"/>
      <c r="X1684" s="42" t="n"/>
      <c r="Y1684" s="42" t="n"/>
      <c r="Z1684" s="42" t="n"/>
    </row>
    <row r="1685" ht="23" customFormat="1" customHeight="1" s="204">
      <c r="A1685" s="255">
        <f>IF(B1685="","",COUNTA($B$5:B1685))</f>
        <v/>
      </c>
      <c r="B1685" s="294" t="n"/>
      <c r="C1685" s="247" t="n"/>
      <c r="D1685" s="248" t="n"/>
      <c r="E1685" s="295" t="n"/>
      <c r="F1685" s="296" t="n"/>
      <c r="G1685" s="296" t="n"/>
      <c r="H1685" s="297">
        <f>IFERROR(VLOOKUP($C1685,$C$5:$H$18,6,0)+SUMIF($C$19:$C1685,$C1685,$F$19:$F1685)-SUMIF($C$19:$C1685,$C1685,$G$19:$G1685),"")</f>
        <v/>
      </c>
      <c r="I1685" s="296" t="n"/>
      <c r="J1685" s="252" t="n"/>
      <c r="K1685" s="252" t="n"/>
      <c r="L1685" s="298" t="n"/>
      <c r="M1685" s="254">
        <f>IF($B1685="","",--TEXT($B1685,"yyyymm"))</f>
        <v/>
      </c>
      <c r="N1685" s="0" t="n"/>
      <c r="O1685" s="0" t="n"/>
      <c r="P1685" s="0" t="n"/>
      <c r="Q1685" s="0" t="n"/>
      <c r="R1685" s="0" t="n"/>
      <c r="S1685" s="0" t="n"/>
      <c r="T1685" s="0" t="n"/>
      <c r="U1685" s="0" t="n"/>
      <c r="V1685" s="0" t="n"/>
      <c r="W1685" s="0" t="n"/>
      <c r="X1685" s="42" t="n"/>
      <c r="Y1685" s="42" t="n"/>
      <c r="Z1685" s="42" t="n"/>
    </row>
    <row r="1686" ht="23" customFormat="1" customHeight="1" s="204">
      <c r="A1686" s="255">
        <f>IF(B1686="","",COUNTA($B$5:B1686))</f>
        <v/>
      </c>
      <c r="B1686" s="294" t="n"/>
      <c r="C1686" s="247" t="n"/>
      <c r="D1686" s="248" t="n"/>
      <c r="E1686" s="295" t="n"/>
      <c r="F1686" s="296" t="n"/>
      <c r="G1686" s="296" t="n"/>
      <c r="H1686" s="297">
        <f>IFERROR(VLOOKUP($C1686,$C$5:$H$18,6,0)+SUMIF($C$19:$C1686,$C1686,$F$19:$F1686)-SUMIF($C$19:$C1686,$C1686,$G$19:$G1686),"")</f>
        <v/>
      </c>
      <c r="I1686" s="296" t="n"/>
      <c r="J1686" s="252" t="n"/>
      <c r="K1686" s="252" t="n"/>
      <c r="L1686" s="298" t="n"/>
      <c r="M1686" s="254">
        <f>IF($B1686="","",--TEXT($B1686,"yyyymm"))</f>
        <v/>
      </c>
      <c r="N1686" s="0" t="n"/>
      <c r="O1686" s="0" t="n"/>
      <c r="P1686" s="0" t="n"/>
      <c r="Q1686" s="0" t="n"/>
      <c r="R1686" s="0" t="n"/>
      <c r="S1686" s="0" t="n"/>
      <c r="T1686" s="0" t="n"/>
      <c r="U1686" s="0" t="n"/>
      <c r="V1686" s="0" t="n"/>
      <c r="W1686" s="0" t="n"/>
      <c r="X1686" s="42" t="n"/>
      <c r="Y1686" s="42" t="n"/>
      <c r="Z1686" s="42" t="n"/>
    </row>
    <row r="1687" ht="23" customFormat="1" customHeight="1" s="204">
      <c r="A1687" s="255">
        <f>IF(B1687="","",COUNTA($B$5:B1687))</f>
        <v/>
      </c>
      <c r="B1687" s="294" t="n"/>
      <c r="C1687" s="247" t="n"/>
      <c r="D1687" s="248" t="n"/>
      <c r="E1687" s="295" t="n"/>
      <c r="F1687" s="296" t="n"/>
      <c r="G1687" s="296" t="n"/>
      <c r="H1687" s="297">
        <f>IFERROR(VLOOKUP($C1687,$C$5:$H$18,6,0)+SUMIF($C$19:$C1687,$C1687,$F$19:$F1687)-SUMIF($C$19:$C1687,$C1687,$G$19:$G1687),"")</f>
        <v/>
      </c>
      <c r="I1687" s="296" t="n"/>
      <c r="J1687" s="252" t="n"/>
      <c r="K1687" s="252" t="n"/>
      <c r="L1687" s="298" t="n"/>
      <c r="M1687" s="254">
        <f>IF($B1687="","",--TEXT($B1687,"yyyymm"))</f>
        <v/>
      </c>
      <c r="N1687" s="0" t="n"/>
      <c r="O1687" s="0" t="n"/>
      <c r="P1687" s="0" t="n"/>
      <c r="Q1687" s="0" t="n"/>
      <c r="R1687" s="0" t="n"/>
      <c r="S1687" s="0" t="n"/>
      <c r="T1687" s="0" t="n"/>
      <c r="U1687" s="0" t="n"/>
      <c r="V1687" s="0" t="n"/>
      <c r="W1687" s="0" t="n"/>
      <c r="X1687" s="42" t="n"/>
      <c r="Y1687" s="42" t="n"/>
      <c r="Z1687" s="42" t="n"/>
    </row>
    <row r="1688" ht="23" customFormat="1" customHeight="1" s="204">
      <c r="A1688" s="255">
        <f>IF(B1688="","",COUNTA($B$5:B1688))</f>
        <v/>
      </c>
      <c r="B1688" s="294" t="n"/>
      <c r="C1688" s="247" t="n"/>
      <c r="D1688" s="248" t="n"/>
      <c r="E1688" s="295" t="n"/>
      <c r="F1688" s="296" t="n"/>
      <c r="G1688" s="296" t="n"/>
      <c r="H1688" s="297">
        <f>IFERROR(VLOOKUP($C1688,$C$5:$H$18,6,0)+SUMIF($C$19:$C1688,$C1688,$F$19:$F1688)-SUMIF($C$19:$C1688,$C1688,$G$19:$G1688),"")</f>
        <v/>
      </c>
      <c r="I1688" s="296" t="n"/>
      <c r="J1688" s="252" t="n"/>
      <c r="K1688" s="252" t="n"/>
      <c r="L1688" s="298" t="n"/>
      <c r="M1688" s="254">
        <f>IF($B1688="","",--TEXT($B1688,"yyyymm"))</f>
        <v/>
      </c>
      <c r="N1688" s="0" t="n"/>
      <c r="O1688" s="0" t="n"/>
      <c r="P1688" s="0" t="n"/>
      <c r="Q1688" s="0" t="n"/>
      <c r="R1688" s="0" t="n"/>
      <c r="S1688" s="0" t="n"/>
      <c r="T1688" s="0" t="n"/>
      <c r="U1688" s="0" t="n"/>
      <c r="V1688" s="0" t="n"/>
      <c r="W1688" s="0" t="n"/>
      <c r="X1688" s="42" t="n"/>
      <c r="Y1688" s="42" t="n"/>
      <c r="Z1688" s="42" t="n"/>
    </row>
    <row r="1689" ht="23" customFormat="1" customHeight="1" s="204">
      <c r="A1689" s="255">
        <f>IF(B1689="","",COUNTA($B$5:B1689))</f>
        <v/>
      </c>
      <c r="B1689" s="294" t="n"/>
      <c r="C1689" s="247" t="n"/>
      <c r="D1689" s="248" t="n"/>
      <c r="E1689" s="295" t="n"/>
      <c r="F1689" s="296" t="n"/>
      <c r="G1689" s="296" t="n"/>
      <c r="H1689" s="297">
        <f>IFERROR(VLOOKUP($C1689,$C$5:$H$18,6,0)+SUMIF($C$19:$C1689,$C1689,$F$19:$F1689)-SUMIF($C$19:$C1689,$C1689,$G$19:$G1689),"")</f>
        <v/>
      </c>
      <c r="I1689" s="296" t="n"/>
      <c r="J1689" s="252" t="n"/>
      <c r="K1689" s="252" t="n"/>
      <c r="L1689" s="298" t="n"/>
      <c r="M1689" s="254">
        <f>IF($B1689="","",--TEXT($B1689,"yyyymm"))</f>
        <v/>
      </c>
      <c r="N1689" s="0" t="n"/>
      <c r="O1689" s="0" t="n"/>
      <c r="P1689" s="0" t="n"/>
      <c r="Q1689" s="0" t="n"/>
      <c r="R1689" s="0" t="n"/>
      <c r="S1689" s="0" t="n"/>
      <c r="T1689" s="0" t="n"/>
      <c r="U1689" s="0" t="n"/>
      <c r="V1689" s="0" t="n"/>
      <c r="W1689" s="0" t="n"/>
      <c r="X1689" s="42" t="n"/>
      <c r="Y1689" s="42" t="n"/>
      <c r="Z1689" s="42" t="n"/>
    </row>
    <row r="1690" ht="23" customFormat="1" customHeight="1" s="204">
      <c r="A1690" s="255">
        <f>IF(B1690="","",COUNTA($B$5:B1690))</f>
        <v/>
      </c>
      <c r="B1690" s="294" t="n"/>
      <c r="C1690" s="247" t="n"/>
      <c r="D1690" s="248" t="n"/>
      <c r="E1690" s="295" t="n"/>
      <c r="F1690" s="296" t="n"/>
      <c r="G1690" s="296" t="n"/>
      <c r="H1690" s="297">
        <f>IFERROR(VLOOKUP($C1690,$C$5:$H$18,6,0)+SUMIF($C$19:$C1690,$C1690,$F$19:$F1690)-SUMIF($C$19:$C1690,$C1690,$G$19:$G1690),"")</f>
        <v/>
      </c>
      <c r="I1690" s="296" t="n"/>
      <c r="J1690" s="252" t="n"/>
      <c r="K1690" s="252" t="n"/>
      <c r="L1690" s="298" t="n"/>
      <c r="M1690" s="254">
        <f>IF($B1690="","",--TEXT($B1690,"yyyymm"))</f>
        <v/>
      </c>
      <c r="N1690" s="0" t="n"/>
      <c r="O1690" s="0" t="n"/>
      <c r="P1690" s="0" t="n"/>
      <c r="Q1690" s="0" t="n"/>
      <c r="R1690" s="0" t="n"/>
      <c r="S1690" s="0" t="n"/>
      <c r="T1690" s="0" t="n"/>
      <c r="U1690" s="0" t="n"/>
      <c r="V1690" s="0" t="n"/>
      <c r="W1690" s="0" t="n"/>
      <c r="X1690" s="42" t="n"/>
      <c r="Y1690" s="42" t="n"/>
      <c r="Z1690" s="42" t="n"/>
    </row>
    <row r="1691" ht="23" customFormat="1" customHeight="1" s="204">
      <c r="A1691" s="255">
        <f>IF(B1691="","",COUNTA($B$5:B1691))</f>
        <v/>
      </c>
      <c r="B1691" s="294" t="n"/>
      <c r="C1691" s="247" t="n"/>
      <c r="D1691" s="248" t="n"/>
      <c r="E1691" s="295" t="n"/>
      <c r="F1691" s="296" t="n"/>
      <c r="G1691" s="296" t="n"/>
      <c r="H1691" s="297">
        <f>IFERROR(VLOOKUP($C1691,$C$5:$H$18,6,0)+SUMIF($C$19:$C1691,$C1691,$F$19:$F1691)-SUMIF($C$19:$C1691,$C1691,$G$19:$G1691),"")</f>
        <v/>
      </c>
      <c r="I1691" s="296" t="n"/>
      <c r="J1691" s="252" t="n"/>
      <c r="K1691" s="252" t="n"/>
      <c r="L1691" s="298" t="n"/>
      <c r="M1691" s="254">
        <f>IF($B1691="","",--TEXT($B1691,"yyyymm"))</f>
        <v/>
      </c>
      <c r="N1691" s="0" t="n"/>
      <c r="O1691" s="0" t="n"/>
      <c r="P1691" s="0" t="n"/>
      <c r="Q1691" s="0" t="n"/>
      <c r="R1691" s="0" t="n"/>
      <c r="S1691" s="0" t="n"/>
      <c r="T1691" s="0" t="n"/>
      <c r="U1691" s="0" t="n"/>
      <c r="V1691" s="0" t="n"/>
      <c r="W1691" s="0" t="n"/>
      <c r="X1691" s="42" t="n"/>
      <c r="Y1691" s="42" t="n"/>
      <c r="Z1691" s="42" t="n"/>
    </row>
    <row r="1692" ht="23" customFormat="1" customHeight="1" s="204">
      <c r="A1692" s="255">
        <f>IF(B1692="","",COUNTA($B$5:B1692))</f>
        <v/>
      </c>
      <c r="B1692" s="294" t="n"/>
      <c r="C1692" s="247" t="n"/>
      <c r="D1692" s="248" t="n"/>
      <c r="E1692" s="295" t="n"/>
      <c r="F1692" s="296" t="n"/>
      <c r="G1692" s="296" t="n"/>
      <c r="H1692" s="297">
        <f>IFERROR(VLOOKUP($C1692,$C$5:$H$18,6,0)+SUMIF($C$19:$C1692,$C1692,$F$19:$F1692)-SUMIF($C$19:$C1692,$C1692,$G$19:$G1692),"")</f>
        <v/>
      </c>
      <c r="I1692" s="296" t="n"/>
      <c r="J1692" s="252" t="n"/>
      <c r="K1692" s="252" t="n"/>
      <c r="L1692" s="298" t="n"/>
      <c r="M1692" s="254">
        <f>IF($B1692="","",--TEXT($B1692,"yyyymm"))</f>
        <v/>
      </c>
      <c r="N1692" s="0" t="n"/>
      <c r="O1692" s="0" t="n"/>
      <c r="P1692" s="0" t="n"/>
      <c r="Q1692" s="0" t="n"/>
      <c r="R1692" s="0" t="n"/>
      <c r="S1692" s="0" t="n"/>
      <c r="T1692" s="0" t="n"/>
      <c r="U1692" s="0" t="n"/>
      <c r="V1692" s="0" t="n"/>
      <c r="W1692" s="0" t="n"/>
      <c r="X1692" s="42" t="n"/>
      <c r="Y1692" s="42" t="n"/>
      <c r="Z1692" s="42" t="n"/>
    </row>
    <row r="1693" ht="23" customFormat="1" customHeight="1" s="204">
      <c r="A1693" s="255">
        <f>IF(B1693="","",COUNTA($B$5:B1693))</f>
        <v/>
      </c>
      <c r="B1693" s="294" t="n"/>
      <c r="C1693" s="247" t="n"/>
      <c r="D1693" s="248" t="n"/>
      <c r="E1693" s="295" t="n"/>
      <c r="F1693" s="296" t="n"/>
      <c r="G1693" s="296" t="n"/>
      <c r="H1693" s="297">
        <f>IFERROR(VLOOKUP($C1693,$C$5:$H$18,6,0)+SUMIF($C$19:$C1693,$C1693,$F$19:$F1693)-SUMIF($C$19:$C1693,$C1693,$G$19:$G1693),"")</f>
        <v/>
      </c>
      <c r="I1693" s="296" t="n"/>
      <c r="J1693" s="252" t="n"/>
      <c r="K1693" s="252" t="n"/>
      <c r="L1693" s="298" t="n"/>
      <c r="M1693" s="254">
        <f>IF($B1693="","",--TEXT($B1693,"yyyymm"))</f>
        <v/>
      </c>
      <c r="N1693" s="0" t="n"/>
      <c r="O1693" s="0" t="n"/>
      <c r="P1693" s="0" t="n"/>
      <c r="Q1693" s="0" t="n"/>
      <c r="R1693" s="0" t="n"/>
      <c r="S1693" s="0" t="n"/>
      <c r="T1693" s="0" t="n"/>
      <c r="U1693" s="0" t="n"/>
      <c r="V1693" s="0" t="n"/>
      <c r="W1693" s="0" t="n"/>
      <c r="X1693" s="42" t="n"/>
      <c r="Y1693" s="42" t="n"/>
      <c r="Z1693" s="42" t="n"/>
    </row>
    <row r="1694" ht="23" customFormat="1" customHeight="1" s="204">
      <c r="A1694" s="255">
        <f>IF(B1694="","",COUNTA($B$5:B1694))</f>
        <v/>
      </c>
      <c r="B1694" s="294" t="n"/>
      <c r="C1694" s="247" t="n"/>
      <c r="D1694" s="248" t="n"/>
      <c r="E1694" s="295" t="n"/>
      <c r="F1694" s="296" t="n"/>
      <c r="G1694" s="296" t="n"/>
      <c r="H1694" s="297">
        <f>IFERROR(VLOOKUP($C1694,$C$5:$H$18,6,0)+SUMIF($C$19:$C1694,$C1694,$F$19:$F1694)-SUMIF($C$19:$C1694,$C1694,$G$19:$G1694),"")</f>
        <v/>
      </c>
      <c r="I1694" s="296" t="n"/>
      <c r="J1694" s="252" t="n"/>
      <c r="K1694" s="252" t="n"/>
      <c r="L1694" s="298" t="n"/>
      <c r="M1694" s="254">
        <f>IF($B1694="","",--TEXT($B1694,"yyyymm"))</f>
        <v/>
      </c>
      <c r="N1694" s="0" t="n"/>
      <c r="O1694" s="0" t="n"/>
      <c r="P1694" s="0" t="n"/>
      <c r="Q1694" s="0" t="n"/>
      <c r="R1694" s="0" t="n"/>
      <c r="S1694" s="0" t="n"/>
      <c r="T1694" s="0" t="n"/>
      <c r="U1694" s="0" t="n"/>
      <c r="V1694" s="0" t="n"/>
      <c r="W1694" s="0" t="n"/>
      <c r="X1694" s="42" t="n"/>
      <c r="Y1694" s="42" t="n"/>
      <c r="Z1694" s="42" t="n"/>
    </row>
    <row r="1695" ht="23" customFormat="1" customHeight="1" s="204">
      <c r="A1695" s="255">
        <f>IF(B1695="","",COUNTA($B$5:B1695))</f>
        <v/>
      </c>
      <c r="B1695" s="294" t="n"/>
      <c r="C1695" s="247" t="n"/>
      <c r="D1695" s="248" t="n"/>
      <c r="E1695" s="295" t="n"/>
      <c r="F1695" s="296" t="n"/>
      <c r="G1695" s="296" t="n"/>
      <c r="H1695" s="297">
        <f>IFERROR(VLOOKUP($C1695,$C$5:$H$18,6,0)+SUMIF($C$19:$C1695,$C1695,$F$19:$F1695)-SUMIF($C$19:$C1695,$C1695,$G$19:$G1695),"")</f>
        <v/>
      </c>
      <c r="I1695" s="296" t="n"/>
      <c r="J1695" s="252" t="n"/>
      <c r="K1695" s="252" t="n"/>
      <c r="L1695" s="298" t="n"/>
      <c r="M1695" s="254">
        <f>IF($B1695="","",--TEXT($B1695,"yyyymm"))</f>
        <v/>
      </c>
      <c r="N1695" s="0" t="n"/>
      <c r="O1695" s="0" t="n"/>
      <c r="P1695" s="0" t="n"/>
      <c r="Q1695" s="0" t="n"/>
      <c r="R1695" s="0" t="n"/>
      <c r="S1695" s="0" t="n"/>
      <c r="T1695" s="0" t="n"/>
      <c r="U1695" s="0" t="n"/>
      <c r="V1695" s="0" t="n"/>
      <c r="W1695" s="0" t="n"/>
      <c r="X1695" s="42" t="n"/>
      <c r="Y1695" s="42" t="n"/>
      <c r="Z1695" s="42" t="n"/>
    </row>
    <row r="1696" ht="23" customFormat="1" customHeight="1" s="204">
      <c r="A1696" s="255">
        <f>IF(B1696="","",COUNTA($B$5:B1696))</f>
        <v/>
      </c>
      <c r="B1696" s="294" t="n"/>
      <c r="C1696" s="247" t="n"/>
      <c r="D1696" s="248" t="n"/>
      <c r="E1696" s="295" t="n"/>
      <c r="F1696" s="296" t="n"/>
      <c r="G1696" s="296" t="n"/>
      <c r="H1696" s="297">
        <f>IFERROR(VLOOKUP($C1696,$C$5:$H$18,6,0)+SUMIF($C$19:$C1696,$C1696,$F$19:$F1696)-SUMIF($C$19:$C1696,$C1696,$G$19:$G1696),"")</f>
        <v/>
      </c>
      <c r="I1696" s="296" t="n"/>
      <c r="J1696" s="252" t="n"/>
      <c r="K1696" s="252" t="n"/>
      <c r="L1696" s="298" t="n"/>
      <c r="M1696" s="254">
        <f>IF($B1696="","",--TEXT($B1696,"yyyymm"))</f>
        <v/>
      </c>
      <c r="N1696" s="0" t="n"/>
      <c r="O1696" s="0" t="n"/>
      <c r="P1696" s="0" t="n"/>
      <c r="Q1696" s="0" t="n"/>
      <c r="R1696" s="0" t="n"/>
      <c r="S1696" s="0" t="n"/>
      <c r="T1696" s="0" t="n"/>
      <c r="U1696" s="0" t="n"/>
      <c r="V1696" s="0" t="n"/>
      <c r="W1696" s="0" t="n"/>
      <c r="X1696" s="42" t="n"/>
      <c r="Y1696" s="42" t="n"/>
      <c r="Z1696" s="42" t="n"/>
    </row>
    <row r="1697" ht="23" customFormat="1" customHeight="1" s="204">
      <c r="A1697" s="255">
        <f>IF(B1697="","",COUNTA($B$5:B1697))</f>
        <v/>
      </c>
      <c r="B1697" s="294" t="n"/>
      <c r="C1697" s="247" t="n"/>
      <c r="D1697" s="248" t="n"/>
      <c r="E1697" s="295" t="n"/>
      <c r="F1697" s="296" t="n"/>
      <c r="G1697" s="296" t="n"/>
      <c r="H1697" s="297">
        <f>IFERROR(VLOOKUP($C1697,$C$5:$H$18,6,0)+SUMIF($C$19:$C1697,$C1697,$F$19:$F1697)-SUMIF($C$19:$C1697,$C1697,$G$19:$G1697),"")</f>
        <v/>
      </c>
      <c r="I1697" s="296" t="n"/>
      <c r="J1697" s="252" t="n"/>
      <c r="K1697" s="252" t="n"/>
      <c r="L1697" s="298" t="n"/>
      <c r="M1697" s="254">
        <f>IF($B1697="","",--TEXT($B1697,"yyyymm"))</f>
        <v/>
      </c>
      <c r="N1697" s="0" t="n"/>
      <c r="O1697" s="0" t="n"/>
      <c r="P1697" s="0" t="n"/>
      <c r="Q1697" s="0" t="n"/>
      <c r="R1697" s="0" t="n"/>
      <c r="S1697" s="0" t="n"/>
      <c r="T1697" s="0" t="n"/>
      <c r="U1697" s="0" t="n"/>
      <c r="V1697" s="0" t="n"/>
      <c r="W1697" s="0" t="n"/>
      <c r="X1697" s="42" t="n"/>
      <c r="Y1697" s="42" t="n"/>
      <c r="Z1697" s="42" t="n"/>
    </row>
    <row r="1698" ht="23" customFormat="1" customHeight="1" s="204">
      <c r="A1698" s="255">
        <f>IF(B1698="","",COUNTA($B$5:B1698))</f>
        <v/>
      </c>
      <c r="B1698" s="294" t="n"/>
      <c r="C1698" s="247" t="n"/>
      <c r="D1698" s="248" t="n"/>
      <c r="E1698" s="295" t="n"/>
      <c r="F1698" s="296" t="n"/>
      <c r="G1698" s="296" t="n"/>
      <c r="H1698" s="297">
        <f>IFERROR(VLOOKUP($C1698,$C$5:$H$18,6,0)+SUMIF($C$19:$C1698,$C1698,$F$19:$F1698)-SUMIF($C$19:$C1698,$C1698,$G$19:$G1698),"")</f>
        <v/>
      </c>
      <c r="I1698" s="296" t="n"/>
      <c r="J1698" s="252" t="n"/>
      <c r="K1698" s="252" t="n"/>
      <c r="L1698" s="298" t="n"/>
      <c r="M1698" s="254">
        <f>IF($B1698="","",--TEXT($B1698,"yyyymm"))</f>
        <v/>
      </c>
      <c r="N1698" s="0" t="n"/>
      <c r="O1698" s="0" t="n"/>
      <c r="P1698" s="0" t="n"/>
      <c r="Q1698" s="0" t="n"/>
      <c r="R1698" s="0" t="n"/>
      <c r="S1698" s="0" t="n"/>
      <c r="T1698" s="0" t="n"/>
      <c r="U1698" s="0" t="n"/>
      <c r="V1698" s="0" t="n"/>
      <c r="W1698" s="0" t="n"/>
      <c r="X1698" s="42" t="n"/>
      <c r="Y1698" s="42" t="n"/>
      <c r="Z1698" s="42" t="n"/>
    </row>
    <row r="1699" ht="23" customFormat="1" customHeight="1" s="204">
      <c r="A1699" s="255">
        <f>IF(B1699="","",COUNTA($B$5:B1699))</f>
        <v/>
      </c>
      <c r="B1699" s="294" t="n"/>
      <c r="C1699" s="247" t="n"/>
      <c r="D1699" s="248" t="n"/>
      <c r="E1699" s="295" t="n"/>
      <c r="F1699" s="296" t="n"/>
      <c r="G1699" s="296" t="n"/>
      <c r="H1699" s="297">
        <f>IFERROR(VLOOKUP($C1699,$C$5:$H$18,6,0)+SUMIF($C$19:$C1699,$C1699,$F$19:$F1699)-SUMIF($C$19:$C1699,$C1699,$G$19:$G1699),"")</f>
        <v/>
      </c>
      <c r="I1699" s="296" t="n"/>
      <c r="J1699" s="252" t="n"/>
      <c r="K1699" s="252" t="n"/>
      <c r="L1699" s="298" t="n"/>
      <c r="M1699" s="254">
        <f>IF($B1699="","",--TEXT($B1699,"yyyymm"))</f>
        <v/>
      </c>
      <c r="N1699" s="0" t="n"/>
      <c r="O1699" s="0" t="n"/>
      <c r="P1699" s="0" t="n"/>
      <c r="Q1699" s="0" t="n"/>
      <c r="R1699" s="0" t="n"/>
      <c r="S1699" s="0" t="n"/>
      <c r="T1699" s="0" t="n"/>
      <c r="U1699" s="0" t="n"/>
      <c r="V1699" s="0" t="n"/>
      <c r="W1699" s="0" t="n"/>
      <c r="X1699" s="42" t="n"/>
      <c r="Y1699" s="42" t="n"/>
      <c r="Z1699" s="42" t="n"/>
    </row>
    <row r="1700" ht="23" customFormat="1" customHeight="1" s="204">
      <c r="A1700" s="255">
        <f>IF(B1700="","",COUNTA($B$5:B1700))</f>
        <v/>
      </c>
      <c r="B1700" s="294" t="n"/>
      <c r="C1700" s="247" t="n"/>
      <c r="D1700" s="248" t="n"/>
      <c r="E1700" s="295" t="n"/>
      <c r="F1700" s="296" t="n"/>
      <c r="G1700" s="296" t="n"/>
      <c r="H1700" s="297">
        <f>IFERROR(VLOOKUP($C1700,$C$5:$H$18,6,0)+SUMIF($C$19:$C1700,$C1700,$F$19:$F1700)-SUMIF($C$19:$C1700,$C1700,$G$19:$G1700),"")</f>
        <v/>
      </c>
      <c r="I1700" s="296" t="n"/>
      <c r="J1700" s="252" t="n"/>
      <c r="K1700" s="252" t="n"/>
      <c r="L1700" s="298" t="n"/>
      <c r="M1700" s="254">
        <f>IF($B1700="","",--TEXT($B1700,"yyyymm"))</f>
        <v/>
      </c>
      <c r="N1700" s="0" t="n"/>
      <c r="O1700" s="0" t="n"/>
      <c r="P1700" s="0" t="n"/>
      <c r="Q1700" s="0" t="n"/>
      <c r="R1700" s="0" t="n"/>
      <c r="S1700" s="0" t="n"/>
      <c r="T1700" s="0" t="n"/>
      <c r="U1700" s="0" t="n"/>
      <c r="V1700" s="0" t="n"/>
      <c r="W1700" s="0" t="n"/>
      <c r="X1700" s="42" t="n"/>
      <c r="Y1700" s="42" t="n"/>
      <c r="Z1700" s="42" t="n"/>
    </row>
    <row r="1701" ht="23" customFormat="1" customHeight="1" s="204">
      <c r="A1701" s="255">
        <f>IF(B1701="","",COUNTA($B$5:B1701))</f>
        <v/>
      </c>
      <c r="B1701" s="294" t="n"/>
      <c r="C1701" s="247" t="n"/>
      <c r="D1701" s="248" t="n"/>
      <c r="E1701" s="295" t="n"/>
      <c r="F1701" s="296" t="n"/>
      <c r="G1701" s="296" t="n"/>
      <c r="H1701" s="297">
        <f>IFERROR(VLOOKUP($C1701,$C$5:$H$18,6,0)+SUMIF($C$19:$C1701,$C1701,$F$19:$F1701)-SUMIF($C$19:$C1701,$C1701,$G$19:$G1701),"")</f>
        <v/>
      </c>
      <c r="I1701" s="296" t="n"/>
      <c r="J1701" s="252" t="n"/>
      <c r="K1701" s="252" t="n"/>
      <c r="L1701" s="298" t="n"/>
      <c r="M1701" s="254">
        <f>IF($B1701="","",--TEXT($B1701,"yyyymm"))</f>
        <v/>
      </c>
      <c r="N1701" s="0" t="n"/>
      <c r="O1701" s="0" t="n"/>
      <c r="P1701" s="0" t="n"/>
      <c r="Q1701" s="0" t="n"/>
      <c r="R1701" s="0" t="n"/>
      <c r="S1701" s="0" t="n"/>
      <c r="T1701" s="0" t="n"/>
      <c r="U1701" s="0" t="n"/>
      <c r="V1701" s="0" t="n"/>
      <c r="W1701" s="0" t="n"/>
      <c r="X1701" s="42" t="n"/>
      <c r="Y1701" s="42" t="n"/>
      <c r="Z1701" s="42" t="n"/>
    </row>
    <row r="1702" ht="23" customFormat="1" customHeight="1" s="204">
      <c r="A1702" s="255">
        <f>IF(B1702="","",COUNTA($B$5:B1702))</f>
        <v/>
      </c>
      <c r="B1702" s="294" t="n"/>
      <c r="C1702" s="247" t="n"/>
      <c r="D1702" s="248" t="n"/>
      <c r="E1702" s="295" t="n"/>
      <c r="F1702" s="296" t="n"/>
      <c r="G1702" s="296" t="n"/>
      <c r="H1702" s="297">
        <f>IFERROR(VLOOKUP($C1702,$C$5:$H$18,6,0)+SUMIF($C$19:$C1702,$C1702,$F$19:$F1702)-SUMIF($C$19:$C1702,$C1702,$G$19:$G1702),"")</f>
        <v/>
      </c>
      <c r="I1702" s="296" t="n"/>
      <c r="J1702" s="252" t="n"/>
      <c r="K1702" s="252" t="n"/>
      <c r="L1702" s="298" t="n"/>
      <c r="M1702" s="254">
        <f>IF($B1702="","",--TEXT($B1702,"yyyymm"))</f>
        <v/>
      </c>
      <c r="N1702" s="0" t="n"/>
      <c r="O1702" s="0" t="n"/>
      <c r="P1702" s="0" t="n"/>
      <c r="Q1702" s="0" t="n"/>
      <c r="R1702" s="0" t="n"/>
      <c r="S1702" s="0" t="n"/>
      <c r="T1702" s="0" t="n"/>
      <c r="U1702" s="0" t="n"/>
      <c r="V1702" s="0" t="n"/>
      <c r="W1702" s="0" t="n"/>
      <c r="X1702" s="42" t="n"/>
      <c r="Y1702" s="42" t="n"/>
      <c r="Z1702" s="42" t="n"/>
    </row>
    <row r="1703" ht="23" customFormat="1" customHeight="1" s="204">
      <c r="A1703" s="255">
        <f>IF(B1703="","",COUNTA($B$5:B1703))</f>
        <v/>
      </c>
      <c r="B1703" s="294" t="n"/>
      <c r="C1703" s="247" t="n"/>
      <c r="D1703" s="248" t="n"/>
      <c r="E1703" s="295" t="n"/>
      <c r="F1703" s="296" t="n"/>
      <c r="G1703" s="296" t="n"/>
      <c r="H1703" s="297">
        <f>IFERROR(VLOOKUP($C1703,$C$5:$H$18,6,0)+SUMIF($C$19:$C1703,$C1703,$F$19:$F1703)-SUMIF($C$19:$C1703,$C1703,$G$19:$G1703),"")</f>
        <v/>
      </c>
      <c r="I1703" s="296" t="n"/>
      <c r="J1703" s="252" t="n"/>
      <c r="K1703" s="252" t="n"/>
      <c r="L1703" s="298" t="n"/>
      <c r="M1703" s="254">
        <f>IF($B1703="","",--TEXT($B1703,"yyyymm"))</f>
        <v/>
      </c>
      <c r="N1703" s="0" t="n"/>
      <c r="O1703" s="0" t="n"/>
      <c r="P1703" s="0" t="n"/>
      <c r="Q1703" s="0" t="n"/>
      <c r="R1703" s="0" t="n"/>
      <c r="S1703" s="0" t="n"/>
      <c r="T1703" s="0" t="n"/>
      <c r="U1703" s="0" t="n"/>
      <c r="V1703" s="0" t="n"/>
      <c r="W1703" s="0" t="n"/>
      <c r="X1703" s="42" t="n"/>
      <c r="Y1703" s="42" t="n"/>
      <c r="Z1703" s="42" t="n"/>
    </row>
    <row r="1704" ht="23" customFormat="1" customHeight="1" s="204">
      <c r="A1704" s="255">
        <f>IF(B1704="","",COUNTA($B$5:B1704))</f>
        <v/>
      </c>
      <c r="B1704" s="294" t="n"/>
      <c r="C1704" s="247" t="n"/>
      <c r="D1704" s="248" t="n"/>
      <c r="E1704" s="295" t="n"/>
      <c r="F1704" s="296" t="n"/>
      <c r="G1704" s="296" t="n"/>
      <c r="H1704" s="297">
        <f>IFERROR(VLOOKUP($C1704,$C$5:$H$18,6,0)+SUMIF($C$19:$C1704,$C1704,$F$19:$F1704)-SUMIF($C$19:$C1704,$C1704,$G$19:$G1704),"")</f>
        <v/>
      </c>
      <c r="I1704" s="296" t="n"/>
      <c r="J1704" s="252" t="n"/>
      <c r="K1704" s="252" t="n"/>
      <c r="L1704" s="298" t="n"/>
      <c r="M1704" s="254">
        <f>IF($B1704="","",--TEXT($B1704,"yyyymm"))</f>
        <v/>
      </c>
      <c r="N1704" s="0" t="n"/>
      <c r="O1704" s="0" t="n"/>
      <c r="P1704" s="0" t="n"/>
      <c r="Q1704" s="0" t="n"/>
      <c r="R1704" s="0" t="n"/>
      <c r="S1704" s="0" t="n"/>
      <c r="T1704" s="0" t="n"/>
      <c r="U1704" s="0" t="n"/>
      <c r="V1704" s="0" t="n"/>
      <c r="W1704" s="0" t="n"/>
      <c r="X1704" s="42" t="n"/>
      <c r="Y1704" s="42" t="n"/>
      <c r="Z1704" s="42" t="n"/>
    </row>
    <row r="1705" ht="23" customFormat="1" customHeight="1" s="204">
      <c r="A1705" s="255">
        <f>IF(B1705="","",COUNTA($B$5:B1705))</f>
        <v/>
      </c>
      <c r="B1705" s="294" t="n"/>
      <c r="C1705" s="247" t="n"/>
      <c r="D1705" s="248" t="n"/>
      <c r="E1705" s="295" t="n"/>
      <c r="F1705" s="296" t="n"/>
      <c r="G1705" s="296" t="n"/>
      <c r="H1705" s="297">
        <f>IFERROR(VLOOKUP($C1705,$C$5:$H$18,6,0)+SUMIF($C$19:$C1705,$C1705,$F$19:$F1705)-SUMIF($C$19:$C1705,$C1705,$G$19:$G1705),"")</f>
        <v/>
      </c>
      <c r="I1705" s="296" t="n"/>
      <c r="J1705" s="252" t="n"/>
      <c r="K1705" s="252" t="n"/>
      <c r="L1705" s="298" t="n"/>
      <c r="M1705" s="254">
        <f>IF($B1705="","",--TEXT($B1705,"yyyymm"))</f>
        <v/>
      </c>
      <c r="N1705" s="0" t="n"/>
      <c r="O1705" s="0" t="n"/>
      <c r="P1705" s="0" t="n"/>
      <c r="Q1705" s="0" t="n"/>
      <c r="R1705" s="0" t="n"/>
      <c r="S1705" s="0" t="n"/>
      <c r="T1705" s="0" t="n"/>
      <c r="U1705" s="0" t="n"/>
      <c r="V1705" s="0" t="n"/>
      <c r="W1705" s="0" t="n"/>
      <c r="X1705" s="42" t="n"/>
      <c r="Y1705" s="42" t="n"/>
      <c r="Z1705" s="42" t="n"/>
    </row>
    <row r="1706" ht="23" customFormat="1" customHeight="1" s="204">
      <c r="A1706" s="255">
        <f>IF(B1706="","",COUNTA($B$5:B1706))</f>
        <v/>
      </c>
      <c r="B1706" s="294" t="n"/>
      <c r="C1706" s="247" t="n"/>
      <c r="D1706" s="248" t="n"/>
      <c r="E1706" s="295" t="n"/>
      <c r="F1706" s="296" t="n"/>
      <c r="G1706" s="296" t="n"/>
      <c r="H1706" s="297">
        <f>IFERROR(VLOOKUP($C1706,$C$5:$H$18,6,0)+SUMIF($C$19:$C1706,$C1706,$F$19:$F1706)-SUMIF($C$19:$C1706,$C1706,$G$19:$G1706),"")</f>
        <v/>
      </c>
      <c r="I1706" s="296" t="n"/>
      <c r="J1706" s="252" t="n"/>
      <c r="K1706" s="252" t="n"/>
      <c r="L1706" s="298" t="n"/>
      <c r="M1706" s="254">
        <f>IF($B1706="","",--TEXT($B1706,"yyyymm"))</f>
        <v/>
      </c>
      <c r="N1706" s="0" t="n"/>
      <c r="O1706" s="0" t="n"/>
      <c r="P1706" s="0" t="n"/>
      <c r="Q1706" s="0" t="n"/>
      <c r="R1706" s="0" t="n"/>
      <c r="S1706" s="0" t="n"/>
      <c r="T1706" s="0" t="n"/>
      <c r="U1706" s="0" t="n"/>
      <c r="V1706" s="0" t="n"/>
      <c r="W1706" s="0" t="n"/>
      <c r="X1706" s="42" t="n"/>
      <c r="Y1706" s="42" t="n"/>
      <c r="Z1706" s="42" t="n"/>
    </row>
    <row r="1707" ht="23" customFormat="1" customHeight="1" s="204">
      <c r="A1707" s="255">
        <f>IF(B1707="","",COUNTA($B$5:B1707))</f>
        <v/>
      </c>
      <c r="B1707" s="294" t="n"/>
      <c r="C1707" s="247" t="n"/>
      <c r="D1707" s="248" t="n"/>
      <c r="E1707" s="295" t="n"/>
      <c r="F1707" s="296" t="n"/>
      <c r="G1707" s="296" t="n"/>
      <c r="H1707" s="297">
        <f>IFERROR(VLOOKUP($C1707,$C$5:$H$18,6,0)+SUMIF($C$19:$C1707,$C1707,$F$19:$F1707)-SUMIF($C$19:$C1707,$C1707,$G$19:$G1707),"")</f>
        <v/>
      </c>
      <c r="I1707" s="296" t="n"/>
      <c r="J1707" s="252" t="n"/>
      <c r="K1707" s="252" t="n"/>
      <c r="L1707" s="298" t="n"/>
      <c r="M1707" s="254">
        <f>IF($B1707="","",--TEXT($B1707,"yyyymm"))</f>
        <v/>
      </c>
      <c r="N1707" s="0" t="n"/>
      <c r="O1707" s="0" t="n"/>
      <c r="P1707" s="0" t="n"/>
      <c r="Q1707" s="0" t="n"/>
      <c r="R1707" s="0" t="n"/>
      <c r="S1707" s="0" t="n"/>
      <c r="T1707" s="0" t="n"/>
      <c r="U1707" s="0" t="n"/>
      <c r="V1707" s="0" t="n"/>
      <c r="W1707" s="0" t="n"/>
      <c r="X1707" s="42" t="n"/>
      <c r="Y1707" s="42" t="n"/>
      <c r="Z1707" s="42" t="n"/>
    </row>
    <row r="1708" ht="23" customFormat="1" customHeight="1" s="204">
      <c r="A1708" s="255">
        <f>IF(B1708="","",COUNTA($B$5:B1708))</f>
        <v/>
      </c>
      <c r="B1708" s="294" t="n"/>
      <c r="C1708" s="247" t="n"/>
      <c r="D1708" s="248" t="n"/>
      <c r="E1708" s="295" t="n"/>
      <c r="F1708" s="296" t="n"/>
      <c r="G1708" s="296" t="n"/>
      <c r="H1708" s="297">
        <f>IFERROR(VLOOKUP($C1708,$C$5:$H$18,6,0)+SUMIF($C$19:$C1708,$C1708,$F$19:$F1708)-SUMIF($C$19:$C1708,$C1708,$G$19:$G1708),"")</f>
        <v/>
      </c>
      <c r="I1708" s="296" t="n"/>
      <c r="J1708" s="252" t="n"/>
      <c r="K1708" s="252" t="n"/>
      <c r="L1708" s="298" t="n"/>
      <c r="M1708" s="254">
        <f>IF($B1708="","",--TEXT($B1708,"yyyymm"))</f>
        <v/>
      </c>
      <c r="N1708" s="0" t="n"/>
      <c r="O1708" s="0" t="n"/>
      <c r="P1708" s="0" t="n"/>
      <c r="Q1708" s="0" t="n"/>
      <c r="R1708" s="0" t="n"/>
      <c r="S1708" s="0" t="n"/>
      <c r="T1708" s="0" t="n"/>
      <c r="U1708" s="0" t="n"/>
      <c r="V1708" s="0" t="n"/>
      <c r="W1708" s="0" t="n"/>
      <c r="X1708" s="42" t="n"/>
      <c r="Y1708" s="42" t="n"/>
      <c r="Z1708" s="42" t="n"/>
    </row>
    <row r="1709" ht="23" customFormat="1" customHeight="1" s="204">
      <c r="A1709" s="255">
        <f>IF(B1709="","",COUNTA($B$5:B1709))</f>
        <v/>
      </c>
      <c r="B1709" s="294" t="n"/>
      <c r="C1709" s="247" t="n"/>
      <c r="D1709" s="248" t="n"/>
      <c r="E1709" s="295" t="n"/>
      <c r="F1709" s="296" t="n"/>
      <c r="G1709" s="296" t="n"/>
      <c r="H1709" s="297">
        <f>IFERROR(VLOOKUP($C1709,$C$5:$H$18,6,0)+SUMIF($C$19:$C1709,$C1709,$F$19:$F1709)-SUMIF($C$19:$C1709,$C1709,$G$19:$G1709),"")</f>
        <v/>
      </c>
      <c r="I1709" s="296" t="n"/>
      <c r="J1709" s="252" t="n"/>
      <c r="K1709" s="252" t="n"/>
      <c r="L1709" s="298" t="n"/>
      <c r="M1709" s="254">
        <f>IF($B1709="","",--TEXT($B1709,"yyyymm"))</f>
        <v/>
      </c>
      <c r="N1709" s="0" t="n"/>
      <c r="O1709" s="0" t="n"/>
      <c r="P1709" s="0" t="n"/>
      <c r="Q1709" s="0" t="n"/>
      <c r="R1709" s="0" t="n"/>
      <c r="S1709" s="0" t="n"/>
      <c r="T1709" s="0" t="n"/>
      <c r="U1709" s="0" t="n"/>
      <c r="V1709" s="0" t="n"/>
      <c r="W1709" s="0" t="n"/>
      <c r="X1709" s="42" t="n"/>
      <c r="Y1709" s="42" t="n"/>
      <c r="Z1709" s="42" t="n"/>
    </row>
    <row r="1710" ht="23" customFormat="1" customHeight="1" s="204">
      <c r="A1710" s="255">
        <f>IF(B1710="","",COUNTA($B$5:B1710))</f>
        <v/>
      </c>
      <c r="B1710" s="294" t="n"/>
      <c r="C1710" s="247" t="n"/>
      <c r="D1710" s="248" t="n"/>
      <c r="E1710" s="295" t="n"/>
      <c r="F1710" s="296" t="n"/>
      <c r="G1710" s="296" t="n"/>
      <c r="H1710" s="297">
        <f>IFERROR(VLOOKUP($C1710,$C$5:$H$18,6,0)+SUMIF($C$19:$C1710,$C1710,$F$19:$F1710)-SUMIF($C$19:$C1710,$C1710,$G$19:$G1710),"")</f>
        <v/>
      </c>
      <c r="I1710" s="296" t="n"/>
      <c r="J1710" s="252" t="n"/>
      <c r="K1710" s="252" t="n"/>
      <c r="L1710" s="298" t="n"/>
      <c r="M1710" s="254">
        <f>IF($B1710="","",--TEXT($B1710,"yyyymm"))</f>
        <v/>
      </c>
      <c r="N1710" s="0" t="n"/>
      <c r="O1710" s="0" t="n"/>
      <c r="P1710" s="0" t="n"/>
      <c r="Q1710" s="0" t="n"/>
      <c r="R1710" s="0" t="n"/>
      <c r="S1710" s="0" t="n"/>
      <c r="T1710" s="0" t="n"/>
      <c r="U1710" s="0" t="n"/>
      <c r="V1710" s="0" t="n"/>
      <c r="W1710" s="0" t="n"/>
      <c r="X1710" s="42" t="n"/>
      <c r="Y1710" s="42" t="n"/>
      <c r="Z1710" s="42" t="n"/>
    </row>
    <row r="1711" ht="23" customFormat="1" customHeight="1" s="204">
      <c r="A1711" s="255">
        <f>IF(B1711="","",COUNTA($B$5:B1711))</f>
        <v/>
      </c>
      <c r="B1711" s="294" t="n"/>
      <c r="C1711" s="247" t="n"/>
      <c r="D1711" s="248" t="n"/>
      <c r="E1711" s="295" t="n"/>
      <c r="F1711" s="296" t="n"/>
      <c r="G1711" s="296" t="n"/>
      <c r="H1711" s="297">
        <f>IFERROR(VLOOKUP($C1711,$C$5:$H$18,6,0)+SUMIF($C$19:$C1711,$C1711,$F$19:$F1711)-SUMIF($C$19:$C1711,$C1711,$G$19:$G1711),"")</f>
        <v/>
      </c>
      <c r="I1711" s="296" t="n"/>
      <c r="J1711" s="252" t="n"/>
      <c r="K1711" s="252" t="n"/>
      <c r="L1711" s="298" t="n"/>
      <c r="M1711" s="254">
        <f>IF($B1711="","",--TEXT($B1711,"yyyymm"))</f>
        <v/>
      </c>
      <c r="N1711" s="0" t="n"/>
      <c r="O1711" s="0" t="n"/>
      <c r="P1711" s="0" t="n"/>
      <c r="Q1711" s="0" t="n"/>
      <c r="R1711" s="0" t="n"/>
      <c r="S1711" s="0" t="n"/>
      <c r="T1711" s="0" t="n"/>
      <c r="U1711" s="0" t="n"/>
      <c r="V1711" s="0" t="n"/>
      <c r="W1711" s="0" t="n"/>
      <c r="X1711" s="42" t="n"/>
      <c r="Y1711" s="42" t="n"/>
      <c r="Z1711" s="42" t="n"/>
    </row>
    <row r="1712" ht="23" customFormat="1" customHeight="1" s="204">
      <c r="A1712" s="255">
        <f>IF(B1712="","",COUNTA($B$5:B1712))</f>
        <v/>
      </c>
      <c r="B1712" s="294" t="n"/>
      <c r="C1712" s="247" t="n"/>
      <c r="D1712" s="248" t="n"/>
      <c r="E1712" s="295" t="n"/>
      <c r="F1712" s="296" t="n"/>
      <c r="G1712" s="296" t="n"/>
      <c r="H1712" s="297">
        <f>IFERROR(VLOOKUP($C1712,$C$5:$H$18,6,0)+SUMIF($C$19:$C1712,$C1712,$F$19:$F1712)-SUMIF($C$19:$C1712,$C1712,$G$19:$G1712),"")</f>
        <v/>
      </c>
      <c r="I1712" s="296" t="n"/>
      <c r="J1712" s="252" t="n"/>
      <c r="K1712" s="252" t="n"/>
      <c r="L1712" s="298" t="n"/>
      <c r="M1712" s="254">
        <f>IF($B1712="","",--TEXT($B1712,"yyyymm"))</f>
        <v/>
      </c>
      <c r="N1712" s="0" t="n"/>
      <c r="O1712" s="0" t="n"/>
      <c r="P1712" s="0" t="n"/>
      <c r="Q1712" s="0" t="n"/>
      <c r="R1712" s="0" t="n"/>
      <c r="S1712" s="0" t="n"/>
      <c r="T1712" s="0" t="n"/>
      <c r="U1712" s="0" t="n"/>
      <c r="V1712" s="0" t="n"/>
      <c r="W1712" s="0" t="n"/>
      <c r="X1712" s="42" t="n"/>
      <c r="Y1712" s="42" t="n"/>
      <c r="Z1712" s="42" t="n"/>
    </row>
    <row r="1713" ht="23" customFormat="1" customHeight="1" s="204">
      <c r="A1713" s="255">
        <f>IF(B1713="","",COUNTA($B$5:B1713))</f>
        <v/>
      </c>
      <c r="B1713" s="294" t="n"/>
      <c r="C1713" s="247" t="n"/>
      <c r="D1713" s="248" t="n"/>
      <c r="E1713" s="295" t="n"/>
      <c r="F1713" s="296" t="n"/>
      <c r="G1713" s="296" t="n"/>
      <c r="H1713" s="297">
        <f>IFERROR(VLOOKUP($C1713,$C$5:$H$18,6,0)+SUMIF($C$19:$C1713,$C1713,$F$19:$F1713)-SUMIF($C$19:$C1713,$C1713,$G$19:$G1713),"")</f>
        <v/>
      </c>
      <c r="I1713" s="296" t="n"/>
      <c r="J1713" s="252" t="n"/>
      <c r="K1713" s="252" t="n"/>
      <c r="L1713" s="298" t="n"/>
      <c r="M1713" s="254">
        <f>IF($B1713="","",--TEXT($B1713,"yyyymm"))</f>
        <v/>
      </c>
      <c r="N1713" s="0" t="n"/>
      <c r="O1713" s="0" t="n"/>
      <c r="P1713" s="0" t="n"/>
      <c r="Q1713" s="0" t="n"/>
      <c r="R1713" s="0" t="n"/>
      <c r="S1713" s="0" t="n"/>
      <c r="T1713" s="0" t="n"/>
      <c r="U1713" s="0" t="n"/>
      <c r="V1713" s="0" t="n"/>
      <c r="W1713" s="0" t="n"/>
      <c r="X1713" s="42" t="n"/>
      <c r="Y1713" s="42" t="n"/>
      <c r="Z1713" s="42" t="n"/>
    </row>
    <row r="1714" ht="23" customFormat="1" customHeight="1" s="204">
      <c r="A1714" s="255">
        <f>IF(B1714="","",COUNTA($B$5:B1714))</f>
        <v/>
      </c>
      <c r="B1714" s="294" t="n"/>
      <c r="C1714" s="247" t="n"/>
      <c r="D1714" s="248" t="n"/>
      <c r="E1714" s="295" t="n"/>
      <c r="F1714" s="296" t="n"/>
      <c r="G1714" s="296" t="n"/>
      <c r="H1714" s="297">
        <f>IFERROR(VLOOKUP($C1714,$C$5:$H$18,6,0)+SUMIF($C$19:$C1714,$C1714,$F$19:$F1714)-SUMIF($C$19:$C1714,$C1714,$G$19:$G1714),"")</f>
        <v/>
      </c>
      <c r="I1714" s="296" t="n"/>
      <c r="J1714" s="252" t="n"/>
      <c r="K1714" s="252" t="n"/>
      <c r="L1714" s="298" t="n"/>
      <c r="M1714" s="254">
        <f>IF($B1714="","",--TEXT($B1714,"yyyymm"))</f>
        <v/>
      </c>
      <c r="N1714" s="0" t="n"/>
      <c r="O1714" s="0" t="n"/>
      <c r="P1714" s="0" t="n"/>
      <c r="Q1714" s="0" t="n"/>
      <c r="R1714" s="0" t="n"/>
      <c r="S1714" s="0" t="n"/>
      <c r="T1714" s="0" t="n"/>
      <c r="U1714" s="0" t="n"/>
      <c r="V1714" s="0" t="n"/>
      <c r="W1714" s="0" t="n"/>
      <c r="X1714" s="42" t="n"/>
      <c r="Y1714" s="42" t="n"/>
      <c r="Z1714" s="42" t="n"/>
    </row>
    <row r="1715" ht="23" customFormat="1" customHeight="1" s="204">
      <c r="A1715" s="255">
        <f>IF(B1715="","",COUNTA($B$5:B1715))</f>
        <v/>
      </c>
      <c r="B1715" s="294" t="n"/>
      <c r="C1715" s="247" t="n"/>
      <c r="D1715" s="248" t="n"/>
      <c r="E1715" s="295" t="n"/>
      <c r="F1715" s="296" t="n"/>
      <c r="G1715" s="296" t="n"/>
      <c r="H1715" s="297">
        <f>IFERROR(VLOOKUP($C1715,$C$5:$H$18,6,0)+SUMIF($C$19:$C1715,$C1715,$F$19:$F1715)-SUMIF($C$19:$C1715,$C1715,$G$19:$G1715),"")</f>
        <v/>
      </c>
      <c r="I1715" s="296" t="n"/>
      <c r="J1715" s="252" t="n"/>
      <c r="K1715" s="252" t="n"/>
      <c r="L1715" s="298" t="n"/>
      <c r="M1715" s="254">
        <f>IF($B1715="","",--TEXT($B1715,"yyyymm"))</f>
        <v/>
      </c>
      <c r="N1715" s="0" t="n"/>
      <c r="O1715" s="0" t="n"/>
      <c r="P1715" s="0" t="n"/>
      <c r="Q1715" s="0" t="n"/>
      <c r="R1715" s="0" t="n"/>
      <c r="S1715" s="0" t="n"/>
      <c r="T1715" s="0" t="n"/>
      <c r="U1715" s="0" t="n"/>
      <c r="V1715" s="0" t="n"/>
      <c r="W1715" s="0" t="n"/>
      <c r="X1715" s="42" t="n"/>
      <c r="Y1715" s="42" t="n"/>
      <c r="Z1715" s="42" t="n"/>
    </row>
    <row r="1716" ht="23" customFormat="1" customHeight="1" s="204">
      <c r="A1716" s="255">
        <f>IF(B1716="","",COUNTA($B$5:B1716))</f>
        <v/>
      </c>
      <c r="B1716" s="294" t="n"/>
      <c r="C1716" s="247" t="n"/>
      <c r="D1716" s="248" t="n"/>
      <c r="E1716" s="295" t="n"/>
      <c r="F1716" s="296" t="n"/>
      <c r="G1716" s="296" t="n"/>
      <c r="H1716" s="297">
        <f>IFERROR(VLOOKUP($C1716,$C$5:$H$18,6,0)+SUMIF($C$19:$C1716,$C1716,$F$19:$F1716)-SUMIF($C$19:$C1716,$C1716,$G$19:$G1716),"")</f>
        <v/>
      </c>
      <c r="I1716" s="296" t="n"/>
      <c r="J1716" s="252" t="n"/>
      <c r="K1716" s="252" t="n"/>
      <c r="L1716" s="298" t="n"/>
      <c r="M1716" s="254">
        <f>IF($B1716="","",--TEXT($B1716,"yyyymm"))</f>
        <v/>
      </c>
      <c r="N1716" s="0" t="n"/>
      <c r="O1716" s="0" t="n"/>
      <c r="P1716" s="0" t="n"/>
      <c r="Q1716" s="0" t="n"/>
      <c r="R1716" s="0" t="n"/>
      <c r="S1716" s="0" t="n"/>
      <c r="T1716" s="0" t="n"/>
      <c r="U1716" s="0" t="n"/>
      <c r="V1716" s="0" t="n"/>
      <c r="W1716" s="0" t="n"/>
      <c r="X1716" s="42" t="n"/>
      <c r="Y1716" s="42" t="n"/>
      <c r="Z1716" s="42" t="n"/>
    </row>
    <row r="1717" ht="23" customFormat="1" customHeight="1" s="204">
      <c r="A1717" s="255">
        <f>IF(B1717="","",COUNTA($B$5:B1717))</f>
        <v/>
      </c>
      <c r="B1717" s="294" t="n"/>
      <c r="C1717" s="247" t="n"/>
      <c r="D1717" s="248" t="n"/>
      <c r="E1717" s="295" t="n"/>
      <c r="F1717" s="296" t="n"/>
      <c r="G1717" s="296" t="n"/>
      <c r="H1717" s="297">
        <f>IFERROR(VLOOKUP($C1717,$C$5:$H$18,6,0)+SUMIF($C$19:$C1717,$C1717,$F$19:$F1717)-SUMIF($C$19:$C1717,$C1717,$G$19:$G1717),"")</f>
        <v/>
      </c>
      <c r="I1717" s="296" t="n"/>
      <c r="J1717" s="252" t="n"/>
      <c r="K1717" s="252" t="n"/>
      <c r="L1717" s="298" t="n"/>
      <c r="M1717" s="254">
        <f>IF($B1717="","",--TEXT($B1717,"yyyymm"))</f>
        <v/>
      </c>
      <c r="N1717" s="0" t="n"/>
      <c r="O1717" s="0" t="n"/>
      <c r="P1717" s="0" t="n"/>
      <c r="Q1717" s="0" t="n"/>
      <c r="R1717" s="0" t="n"/>
      <c r="S1717" s="0" t="n"/>
      <c r="T1717" s="0" t="n"/>
      <c r="U1717" s="0" t="n"/>
      <c r="V1717" s="0" t="n"/>
      <c r="W1717" s="0" t="n"/>
      <c r="X1717" s="42" t="n"/>
      <c r="Y1717" s="42" t="n"/>
      <c r="Z1717" s="42" t="n"/>
    </row>
    <row r="1718" ht="23" customFormat="1" customHeight="1" s="204">
      <c r="A1718" s="255">
        <f>IF(B1718="","",COUNTA($B$5:B1718))</f>
        <v/>
      </c>
      <c r="B1718" s="294" t="n"/>
      <c r="C1718" s="247" t="n"/>
      <c r="D1718" s="248" t="n"/>
      <c r="E1718" s="295" t="n"/>
      <c r="F1718" s="296" t="n"/>
      <c r="G1718" s="296" t="n"/>
      <c r="H1718" s="297">
        <f>IFERROR(VLOOKUP($C1718,$C$5:$H$18,6,0)+SUMIF($C$19:$C1718,$C1718,$F$19:$F1718)-SUMIF($C$19:$C1718,$C1718,$G$19:$G1718),"")</f>
        <v/>
      </c>
      <c r="I1718" s="296" t="n"/>
      <c r="J1718" s="252" t="n"/>
      <c r="K1718" s="252" t="n"/>
      <c r="L1718" s="298" t="n"/>
      <c r="M1718" s="254">
        <f>IF($B1718="","",--TEXT($B1718,"yyyymm"))</f>
        <v/>
      </c>
      <c r="N1718" s="0" t="n"/>
      <c r="O1718" s="0" t="n"/>
      <c r="P1718" s="0" t="n"/>
      <c r="Q1718" s="0" t="n"/>
      <c r="R1718" s="0" t="n"/>
      <c r="S1718" s="0" t="n"/>
      <c r="T1718" s="0" t="n"/>
      <c r="U1718" s="0" t="n"/>
      <c r="V1718" s="0" t="n"/>
      <c r="W1718" s="0" t="n"/>
      <c r="X1718" s="42" t="n"/>
      <c r="Y1718" s="42" t="n"/>
      <c r="Z1718" s="42" t="n"/>
    </row>
    <row r="1719" ht="23" customFormat="1" customHeight="1" s="204">
      <c r="A1719" s="255">
        <f>IF(B1719="","",COUNTA($B$5:B1719))</f>
        <v/>
      </c>
      <c r="B1719" s="294" t="n"/>
      <c r="C1719" s="247" t="n"/>
      <c r="D1719" s="248" t="n"/>
      <c r="E1719" s="295" t="n"/>
      <c r="F1719" s="296" t="n"/>
      <c r="G1719" s="296" t="n"/>
      <c r="H1719" s="297">
        <f>IFERROR(VLOOKUP($C1719,$C$5:$H$18,6,0)+SUMIF($C$19:$C1719,$C1719,$F$19:$F1719)-SUMIF($C$19:$C1719,$C1719,$G$19:$G1719),"")</f>
        <v/>
      </c>
      <c r="I1719" s="296" t="n"/>
      <c r="J1719" s="252" t="n"/>
      <c r="K1719" s="252" t="n"/>
      <c r="L1719" s="298" t="n"/>
      <c r="M1719" s="254">
        <f>IF($B1719="","",--TEXT($B1719,"yyyymm"))</f>
        <v/>
      </c>
      <c r="N1719" s="0" t="n"/>
      <c r="O1719" s="0" t="n"/>
      <c r="P1719" s="0" t="n"/>
      <c r="Q1719" s="0" t="n"/>
      <c r="R1719" s="0" t="n"/>
      <c r="S1719" s="0" t="n"/>
      <c r="T1719" s="0" t="n"/>
      <c r="U1719" s="0" t="n"/>
      <c r="V1719" s="0" t="n"/>
      <c r="W1719" s="0" t="n"/>
      <c r="X1719" s="42" t="n"/>
      <c r="Y1719" s="42" t="n"/>
      <c r="Z1719" s="42" t="n"/>
    </row>
    <row r="1720" ht="23" customFormat="1" customHeight="1" s="204">
      <c r="A1720" s="255">
        <f>IF(B1720="","",COUNTA($B$5:B1720))</f>
        <v/>
      </c>
      <c r="B1720" s="294" t="n"/>
      <c r="C1720" s="247" t="n"/>
      <c r="D1720" s="248" t="n"/>
      <c r="E1720" s="295" t="n"/>
      <c r="F1720" s="296" t="n"/>
      <c r="G1720" s="296" t="n"/>
      <c r="H1720" s="297">
        <f>IFERROR(VLOOKUP($C1720,$C$5:$H$18,6,0)+SUMIF($C$19:$C1720,$C1720,$F$19:$F1720)-SUMIF($C$19:$C1720,$C1720,$G$19:$G1720),"")</f>
        <v/>
      </c>
      <c r="I1720" s="296" t="n"/>
      <c r="J1720" s="252" t="n"/>
      <c r="K1720" s="252" t="n"/>
      <c r="L1720" s="298" t="n"/>
      <c r="M1720" s="254">
        <f>IF($B1720="","",--TEXT($B1720,"yyyymm"))</f>
        <v/>
      </c>
      <c r="N1720" s="0" t="n"/>
      <c r="O1720" s="0" t="n"/>
      <c r="P1720" s="0" t="n"/>
      <c r="Q1720" s="0" t="n"/>
      <c r="R1720" s="0" t="n"/>
      <c r="S1720" s="0" t="n"/>
      <c r="T1720" s="0" t="n"/>
      <c r="U1720" s="0" t="n"/>
      <c r="V1720" s="0" t="n"/>
      <c r="W1720" s="0" t="n"/>
      <c r="X1720" s="42" t="n"/>
      <c r="Y1720" s="42" t="n"/>
      <c r="Z1720" s="42" t="n"/>
    </row>
    <row r="1721" ht="23" customFormat="1" customHeight="1" s="204">
      <c r="A1721" s="255">
        <f>IF(B1721="","",COUNTA($B$5:B1721))</f>
        <v/>
      </c>
      <c r="B1721" s="294" t="n"/>
      <c r="C1721" s="247" t="n"/>
      <c r="D1721" s="248" t="n"/>
      <c r="E1721" s="295" t="n"/>
      <c r="F1721" s="296" t="n"/>
      <c r="G1721" s="296" t="n"/>
      <c r="H1721" s="297">
        <f>IFERROR(VLOOKUP($C1721,$C$5:$H$18,6,0)+SUMIF($C$19:$C1721,$C1721,$F$19:$F1721)-SUMIF($C$19:$C1721,$C1721,$G$19:$G1721),"")</f>
        <v/>
      </c>
      <c r="I1721" s="296" t="n"/>
      <c r="J1721" s="252" t="n"/>
      <c r="K1721" s="252" t="n"/>
      <c r="L1721" s="298" t="n"/>
      <c r="M1721" s="254">
        <f>IF($B1721="","",--TEXT($B1721,"yyyymm"))</f>
        <v/>
      </c>
      <c r="N1721" s="0" t="n"/>
      <c r="O1721" s="0" t="n"/>
      <c r="P1721" s="0" t="n"/>
      <c r="Q1721" s="0" t="n"/>
      <c r="R1721" s="0" t="n"/>
      <c r="S1721" s="0" t="n"/>
      <c r="T1721" s="0" t="n"/>
      <c r="U1721" s="0" t="n"/>
      <c r="V1721" s="0" t="n"/>
      <c r="W1721" s="0" t="n"/>
      <c r="X1721" s="42" t="n"/>
      <c r="Y1721" s="42" t="n"/>
      <c r="Z1721" s="42" t="n"/>
    </row>
    <row r="1722" ht="23" customFormat="1" customHeight="1" s="204">
      <c r="A1722" s="255">
        <f>IF(B1722="","",COUNTA($B$5:B1722))</f>
        <v/>
      </c>
      <c r="B1722" s="294" t="n"/>
      <c r="C1722" s="247" t="n"/>
      <c r="D1722" s="248" t="n"/>
      <c r="E1722" s="295" t="n"/>
      <c r="F1722" s="296" t="n"/>
      <c r="G1722" s="296" t="n"/>
      <c r="H1722" s="297">
        <f>IFERROR(VLOOKUP($C1722,$C$5:$H$18,6,0)+SUMIF($C$19:$C1722,$C1722,$F$19:$F1722)-SUMIF($C$19:$C1722,$C1722,$G$19:$G1722),"")</f>
        <v/>
      </c>
      <c r="I1722" s="296" t="n"/>
      <c r="J1722" s="252" t="n"/>
      <c r="K1722" s="252" t="n"/>
      <c r="L1722" s="298" t="n"/>
      <c r="M1722" s="254">
        <f>IF($B1722="","",--TEXT($B1722,"yyyymm"))</f>
        <v/>
      </c>
      <c r="N1722" s="0" t="n"/>
      <c r="O1722" s="0" t="n"/>
      <c r="P1722" s="0" t="n"/>
      <c r="Q1722" s="0" t="n"/>
      <c r="R1722" s="0" t="n"/>
      <c r="S1722" s="0" t="n"/>
      <c r="T1722" s="0" t="n"/>
      <c r="U1722" s="0" t="n"/>
      <c r="V1722" s="0" t="n"/>
      <c r="W1722" s="0" t="n"/>
      <c r="X1722" s="42" t="n"/>
      <c r="Y1722" s="42" t="n"/>
      <c r="Z1722" s="42" t="n"/>
    </row>
    <row r="1723" ht="23" customFormat="1" customHeight="1" s="204">
      <c r="A1723" s="255">
        <f>IF(B1723="","",COUNTA($B$5:B1723))</f>
        <v/>
      </c>
      <c r="B1723" s="294" t="n"/>
      <c r="C1723" s="247" t="n"/>
      <c r="D1723" s="248" t="n"/>
      <c r="E1723" s="295" t="n"/>
      <c r="F1723" s="296" t="n"/>
      <c r="G1723" s="296" t="n"/>
      <c r="H1723" s="297">
        <f>IFERROR(VLOOKUP($C1723,$C$5:$H$18,6,0)+SUMIF($C$19:$C1723,$C1723,$F$19:$F1723)-SUMIF($C$19:$C1723,$C1723,$G$19:$G1723),"")</f>
        <v/>
      </c>
      <c r="I1723" s="296" t="n"/>
      <c r="J1723" s="252" t="n"/>
      <c r="K1723" s="252" t="n"/>
      <c r="L1723" s="298" t="n"/>
      <c r="M1723" s="254">
        <f>IF($B1723="","",--TEXT($B1723,"yyyymm"))</f>
        <v/>
      </c>
      <c r="N1723" s="0" t="n"/>
      <c r="O1723" s="0" t="n"/>
      <c r="P1723" s="0" t="n"/>
      <c r="Q1723" s="0" t="n"/>
      <c r="R1723" s="0" t="n"/>
      <c r="S1723" s="0" t="n"/>
      <c r="T1723" s="0" t="n"/>
      <c r="U1723" s="0" t="n"/>
      <c r="V1723" s="0" t="n"/>
      <c r="W1723" s="0" t="n"/>
      <c r="X1723" s="42" t="n"/>
      <c r="Y1723" s="42" t="n"/>
      <c r="Z1723" s="42" t="n"/>
    </row>
    <row r="1724" ht="23" customFormat="1" customHeight="1" s="204">
      <c r="A1724" s="255">
        <f>IF(B1724="","",COUNTA($B$5:B1724))</f>
        <v/>
      </c>
      <c r="B1724" s="294" t="n"/>
      <c r="C1724" s="247" t="n"/>
      <c r="D1724" s="248" t="n"/>
      <c r="E1724" s="295" t="n"/>
      <c r="F1724" s="296" t="n"/>
      <c r="G1724" s="296" t="n"/>
      <c r="H1724" s="297">
        <f>IFERROR(VLOOKUP($C1724,$C$5:$H$18,6,0)+SUMIF($C$19:$C1724,$C1724,$F$19:$F1724)-SUMIF($C$19:$C1724,$C1724,$G$19:$G1724),"")</f>
        <v/>
      </c>
      <c r="I1724" s="296" t="n"/>
      <c r="J1724" s="252" t="n"/>
      <c r="K1724" s="252" t="n"/>
      <c r="L1724" s="298" t="n"/>
      <c r="M1724" s="254">
        <f>IF($B1724="","",--TEXT($B1724,"yyyymm"))</f>
        <v/>
      </c>
      <c r="N1724" s="0" t="n"/>
      <c r="O1724" s="0" t="n"/>
      <c r="P1724" s="0" t="n"/>
      <c r="Q1724" s="0" t="n"/>
      <c r="R1724" s="0" t="n"/>
      <c r="S1724" s="0" t="n"/>
      <c r="T1724" s="0" t="n"/>
      <c r="U1724" s="0" t="n"/>
      <c r="V1724" s="0" t="n"/>
      <c r="W1724" s="0" t="n"/>
      <c r="X1724" s="42" t="n"/>
      <c r="Y1724" s="42" t="n"/>
      <c r="Z1724" s="42" t="n"/>
    </row>
    <row r="1725" ht="23" customFormat="1" customHeight="1" s="204">
      <c r="A1725" s="255">
        <f>IF(B1725="","",COUNTA($B$5:B1725))</f>
        <v/>
      </c>
      <c r="B1725" s="294" t="n"/>
      <c r="C1725" s="247" t="n"/>
      <c r="D1725" s="248" t="n"/>
      <c r="E1725" s="295" t="n"/>
      <c r="F1725" s="296" t="n"/>
      <c r="G1725" s="296" t="n"/>
      <c r="H1725" s="297">
        <f>IFERROR(VLOOKUP($C1725,$C$5:$H$18,6,0)+SUMIF($C$19:$C1725,$C1725,$F$19:$F1725)-SUMIF($C$19:$C1725,$C1725,$G$19:$G1725),"")</f>
        <v/>
      </c>
      <c r="I1725" s="296" t="n"/>
      <c r="J1725" s="252" t="n"/>
      <c r="K1725" s="252" t="n"/>
      <c r="L1725" s="298" t="n"/>
      <c r="M1725" s="254">
        <f>IF($B1725="","",--TEXT($B1725,"yyyymm"))</f>
        <v/>
      </c>
      <c r="N1725" s="0" t="n"/>
      <c r="O1725" s="0" t="n"/>
      <c r="P1725" s="0" t="n"/>
      <c r="Q1725" s="0" t="n"/>
      <c r="R1725" s="0" t="n"/>
      <c r="S1725" s="0" t="n"/>
      <c r="T1725" s="0" t="n"/>
      <c r="U1725" s="0" t="n"/>
      <c r="V1725" s="0" t="n"/>
      <c r="W1725" s="0" t="n"/>
      <c r="X1725" s="42" t="n"/>
      <c r="Y1725" s="42" t="n"/>
      <c r="Z1725" s="42" t="n"/>
    </row>
    <row r="1726" ht="23" customFormat="1" customHeight="1" s="204">
      <c r="A1726" s="255">
        <f>IF(B1726="","",COUNTA($B$5:B1726))</f>
        <v/>
      </c>
      <c r="B1726" s="294" t="n"/>
      <c r="C1726" s="247" t="n"/>
      <c r="D1726" s="248" t="n"/>
      <c r="E1726" s="295" t="n"/>
      <c r="F1726" s="296" t="n"/>
      <c r="G1726" s="296" t="n"/>
      <c r="H1726" s="297">
        <f>IFERROR(VLOOKUP($C1726,$C$5:$H$18,6,0)+SUMIF($C$19:$C1726,$C1726,$F$19:$F1726)-SUMIF($C$19:$C1726,$C1726,$G$19:$G1726),"")</f>
        <v/>
      </c>
      <c r="I1726" s="296" t="n"/>
      <c r="J1726" s="252" t="n"/>
      <c r="K1726" s="252" t="n"/>
      <c r="L1726" s="298" t="n"/>
      <c r="M1726" s="254">
        <f>IF($B1726="","",--TEXT($B1726,"yyyymm"))</f>
        <v/>
      </c>
      <c r="N1726" s="0" t="n"/>
      <c r="O1726" s="0" t="n"/>
      <c r="P1726" s="0" t="n"/>
      <c r="Q1726" s="0" t="n"/>
      <c r="R1726" s="0" t="n"/>
      <c r="S1726" s="0" t="n"/>
      <c r="T1726" s="0" t="n"/>
      <c r="U1726" s="0" t="n"/>
      <c r="V1726" s="0" t="n"/>
      <c r="W1726" s="0" t="n"/>
      <c r="X1726" s="42" t="n"/>
      <c r="Y1726" s="42" t="n"/>
      <c r="Z1726" s="42" t="n"/>
    </row>
    <row r="1727" ht="23" customFormat="1" customHeight="1" s="204">
      <c r="A1727" s="255">
        <f>IF(B1727="","",COUNTA($B$5:B1727))</f>
        <v/>
      </c>
      <c r="B1727" s="294" t="n"/>
      <c r="C1727" s="247" t="n"/>
      <c r="D1727" s="248" t="n"/>
      <c r="E1727" s="295" t="n"/>
      <c r="F1727" s="296" t="n"/>
      <c r="G1727" s="296" t="n"/>
      <c r="H1727" s="297">
        <f>IFERROR(VLOOKUP($C1727,$C$5:$H$18,6,0)+SUMIF($C$19:$C1727,$C1727,$F$19:$F1727)-SUMIF($C$19:$C1727,$C1727,$G$19:$G1727),"")</f>
        <v/>
      </c>
      <c r="I1727" s="296" t="n"/>
      <c r="J1727" s="252" t="n"/>
      <c r="K1727" s="252" t="n"/>
      <c r="L1727" s="298" t="n"/>
      <c r="M1727" s="254">
        <f>IF($B1727="","",--TEXT($B1727,"yyyymm"))</f>
        <v/>
      </c>
      <c r="N1727" s="0" t="n"/>
      <c r="O1727" s="0" t="n"/>
      <c r="P1727" s="0" t="n"/>
      <c r="Q1727" s="0" t="n"/>
      <c r="R1727" s="0" t="n"/>
      <c r="S1727" s="0" t="n"/>
      <c r="T1727" s="0" t="n"/>
      <c r="U1727" s="0" t="n"/>
      <c r="V1727" s="0" t="n"/>
      <c r="W1727" s="0" t="n"/>
      <c r="X1727" s="42" t="n"/>
      <c r="Y1727" s="42" t="n"/>
      <c r="Z1727" s="42" t="n"/>
    </row>
    <row r="1728" ht="23" customFormat="1" customHeight="1" s="204">
      <c r="A1728" s="255">
        <f>IF(B1728="","",COUNTA($B$5:B1728))</f>
        <v/>
      </c>
      <c r="B1728" s="294" t="n"/>
      <c r="C1728" s="247" t="n"/>
      <c r="D1728" s="248" t="n"/>
      <c r="E1728" s="295" t="n"/>
      <c r="F1728" s="296" t="n"/>
      <c r="G1728" s="296" t="n"/>
      <c r="H1728" s="297">
        <f>IFERROR(VLOOKUP($C1728,$C$5:$H$18,6,0)+SUMIF($C$19:$C1728,$C1728,$F$19:$F1728)-SUMIF($C$19:$C1728,$C1728,$G$19:$G1728),"")</f>
        <v/>
      </c>
      <c r="I1728" s="296" t="n"/>
      <c r="J1728" s="252" t="n"/>
      <c r="K1728" s="252" t="n"/>
      <c r="L1728" s="298" t="n"/>
      <c r="M1728" s="254">
        <f>IF($B1728="","",--TEXT($B1728,"yyyymm"))</f>
        <v/>
      </c>
      <c r="N1728" s="0" t="n"/>
      <c r="O1728" s="0" t="n"/>
      <c r="P1728" s="0" t="n"/>
      <c r="Q1728" s="0" t="n"/>
      <c r="R1728" s="0" t="n"/>
      <c r="S1728" s="0" t="n"/>
      <c r="T1728" s="0" t="n"/>
      <c r="U1728" s="0" t="n"/>
      <c r="V1728" s="0" t="n"/>
      <c r="W1728" s="0" t="n"/>
      <c r="X1728" s="42" t="n"/>
      <c r="Y1728" s="42" t="n"/>
      <c r="Z1728" s="42" t="n"/>
    </row>
    <row r="1729" ht="23" customFormat="1" customHeight="1" s="204">
      <c r="A1729" s="255">
        <f>IF(B1729="","",COUNTA($B$5:B1729))</f>
        <v/>
      </c>
      <c r="B1729" s="294" t="n"/>
      <c r="C1729" s="247" t="n"/>
      <c r="D1729" s="248" t="n"/>
      <c r="E1729" s="295" t="n"/>
      <c r="F1729" s="296" t="n"/>
      <c r="G1729" s="296" t="n"/>
      <c r="H1729" s="297">
        <f>IFERROR(VLOOKUP($C1729,$C$5:$H$18,6,0)+SUMIF($C$19:$C1729,$C1729,$F$19:$F1729)-SUMIF($C$19:$C1729,$C1729,$G$19:$G1729),"")</f>
        <v/>
      </c>
      <c r="I1729" s="296" t="n"/>
      <c r="J1729" s="252" t="n"/>
      <c r="K1729" s="252" t="n"/>
      <c r="L1729" s="298" t="n"/>
      <c r="M1729" s="254">
        <f>IF($B1729="","",--TEXT($B1729,"yyyymm"))</f>
        <v/>
      </c>
      <c r="N1729" s="0" t="n"/>
      <c r="O1729" s="0" t="n"/>
      <c r="P1729" s="0" t="n"/>
      <c r="Q1729" s="0" t="n"/>
      <c r="R1729" s="0" t="n"/>
      <c r="S1729" s="0" t="n"/>
      <c r="T1729" s="0" t="n"/>
      <c r="U1729" s="0" t="n"/>
      <c r="V1729" s="0" t="n"/>
      <c r="W1729" s="0" t="n"/>
      <c r="X1729" s="42" t="n"/>
      <c r="Y1729" s="42" t="n"/>
      <c r="Z1729" s="42" t="n"/>
    </row>
    <row r="1730" ht="23" customFormat="1" customHeight="1" s="204">
      <c r="A1730" s="255">
        <f>IF(B1730="","",COUNTA($B$5:B1730))</f>
        <v/>
      </c>
      <c r="B1730" s="294" t="n"/>
      <c r="C1730" s="247" t="n"/>
      <c r="D1730" s="248" t="n"/>
      <c r="E1730" s="295" t="n"/>
      <c r="F1730" s="296" t="n"/>
      <c r="G1730" s="296" t="n"/>
      <c r="H1730" s="297">
        <f>IFERROR(VLOOKUP($C1730,$C$5:$H$18,6,0)+SUMIF($C$19:$C1730,$C1730,$F$19:$F1730)-SUMIF($C$19:$C1730,$C1730,$G$19:$G1730),"")</f>
        <v/>
      </c>
      <c r="I1730" s="296" t="n"/>
      <c r="J1730" s="252" t="n"/>
      <c r="K1730" s="252" t="n"/>
      <c r="L1730" s="298" t="n"/>
      <c r="M1730" s="254">
        <f>IF($B1730="","",--TEXT($B1730,"yyyymm"))</f>
        <v/>
      </c>
      <c r="N1730" s="0" t="n"/>
      <c r="O1730" s="0" t="n"/>
      <c r="P1730" s="0" t="n"/>
      <c r="Q1730" s="0" t="n"/>
      <c r="R1730" s="0" t="n"/>
      <c r="S1730" s="0" t="n"/>
      <c r="T1730" s="0" t="n"/>
      <c r="U1730" s="0" t="n"/>
      <c r="V1730" s="0" t="n"/>
      <c r="W1730" s="0" t="n"/>
      <c r="X1730" s="42" t="n"/>
      <c r="Y1730" s="42" t="n"/>
      <c r="Z1730" s="42" t="n"/>
    </row>
    <row r="1731" ht="23" customFormat="1" customHeight="1" s="204">
      <c r="A1731" s="255">
        <f>IF(B1731="","",COUNTA($B$5:B1731))</f>
        <v/>
      </c>
      <c r="B1731" s="294" t="n"/>
      <c r="C1731" s="247" t="n"/>
      <c r="D1731" s="248" t="n"/>
      <c r="E1731" s="295" t="n"/>
      <c r="F1731" s="296" t="n"/>
      <c r="G1731" s="296" t="n"/>
      <c r="H1731" s="297">
        <f>IFERROR(VLOOKUP($C1731,$C$5:$H$18,6,0)+SUMIF($C$19:$C1731,$C1731,$F$19:$F1731)-SUMIF($C$19:$C1731,$C1731,$G$19:$G1731),"")</f>
        <v/>
      </c>
      <c r="I1731" s="296" t="n"/>
      <c r="J1731" s="252" t="n"/>
      <c r="K1731" s="252" t="n"/>
      <c r="L1731" s="298" t="n"/>
      <c r="M1731" s="254">
        <f>IF($B1731="","",--TEXT($B1731,"yyyymm"))</f>
        <v/>
      </c>
      <c r="N1731" s="0" t="n"/>
      <c r="O1731" s="0" t="n"/>
      <c r="P1731" s="0" t="n"/>
      <c r="Q1731" s="0" t="n"/>
      <c r="R1731" s="0" t="n"/>
      <c r="S1731" s="0" t="n"/>
      <c r="T1731" s="0" t="n"/>
      <c r="U1731" s="0" t="n"/>
      <c r="V1731" s="0" t="n"/>
      <c r="W1731" s="0" t="n"/>
      <c r="X1731" s="42" t="n"/>
      <c r="Y1731" s="42" t="n"/>
      <c r="Z1731" s="42" t="n"/>
    </row>
    <row r="1732" ht="23" customFormat="1" customHeight="1" s="204">
      <c r="A1732" s="255">
        <f>IF(B1732="","",COUNTA($B$5:B1732))</f>
        <v/>
      </c>
      <c r="B1732" s="294" t="n"/>
      <c r="C1732" s="247" t="n"/>
      <c r="D1732" s="248" t="n"/>
      <c r="E1732" s="295" t="n"/>
      <c r="F1732" s="296" t="n"/>
      <c r="G1732" s="296" t="n"/>
      <c r="H1732" s="297">
        <f>IFERROR(VLOOKUP($C1732,$C$5:$H$18,6,0)+SUMIF($C$19:$C1732,$C1732,$F$19:$F1732)-SUMIF($C$19:$C1732,$C1732,$G$19:$G1732),"")</f>
        <v/>
      </c>
      <c r="I1732" s="296" t="n"/>
      <c r="J1732" s="252" t="n"/>
      <c r="K1732" s="252" t="n"/>
      <c r="L1732" s="298" t="n"/>
      <c r="M1732" s="254">
        <f>IF($B1732="","",--TEXT($B1732,"yyyymm"))</f>
        <v/>
      </c>
      <c r="N1732" s="0" t="n"/>
      <c r="O1732" s="0" t="n"/>
      <c r="P1732" s="0" t="n"/>
      <c r="Q1732" s="0" t="n"/>
      <c r="R1732" s="0" t="n"/>
      <c r="S1732" s="0" t="n"/>
      <c r="T1732" s="0" t="n"/>
      <c r="U1732" s="0" t="n"/>
      <c r="V1732" s="0" t="n"/>
      <c r="W1732" s="0" t="n"/>
      <c r="X1732" s="42" t="n"/>
      <c r="Y1732" s="42" t="n"/>
      <c r="Z1732" s="42" t="n"/>
    </row>
    <row r="1733" ht="23" customFormat="1" customHeight="1" s="204">
      <c r="A1733" s="255">
        <f>IF(B1733="","",COUNTA($B$5:B1733))</f>
        <v/>
      </c>
      <c r="B1733" s="294" t="n"/>
      <c r="C1733" s="247" t="n"/>
      <c r="D1733" s="248" t="n"/>
      <c r="E1733" s="295" t="n"/>
      <c r="F1733" s="296" t="n"/>
      <c r="G1733" s="296" t="n"/>
      <c r="H1733" s="297">
        <f>IFERROR(VLOOKUP($C1733,$C$5:$H$18,6,0)+SUMIF($C$19:$C1733,$C1733,$F$19:$F1733)-SUMIF($C$19:$C1733,$C1733,$G$19:$G1733),"")</f>
        <v/>
      </c>
      <c r="I1733" s="296" t="n"/>
      <c r="J1733" s="252" t="n"/>
      <c r="K1733" s="252" t="n"/>
      <c r="L1733" s="298" t="n"/>
      <c r="M1733" s="254">
        <f>IF($B1733="","",--TEXT($B1733,"yyyymm"))</f>
        <v/>
      </c>
      <c r="N1733" s="0" t="n"/>
      <c r="O1733" s="0" t="n"/>
      <c r="P1733" s="0" t="n"/>
      <c r="Q1733" s="0" t="n"/>
      <c r="R1733" s="0" t="n"/>
      <c r="S1733" s="0" t="n"/>
      <c r="T1733" s="0" t="n"/>
      <c r="U1733" s="0" t="n"/>
      <c r="V1733" s="0" t="n"/>
      <c r="W1733" s="0" t="n"/>
      <c r="X1733" s="42" t="n"/>
      <c r="Y1733" s="42" t="n"/>
      <c r="Z1733" s="42" t="n"/>
    </row>
    <row r="1734" ht="23" customFormat="1" customHeight="1" s="204">
      <c r="A1734" s="255">
        <f>IF(B1734="","",COUNTA($B$5:B1734))</f>
        <v/>
      </c>
      <c r="B1734" s="294" t="n"/>
      <c r="C1734" s="247" t="n"/>
      <c r="D1734" s="248" t="n"/>
      <c r="E1734" s="295" t="n"/>
      <c r="F1734" s="296" t="n"/>
      <c r="G1734" s="296" t="n"/>
      <c r="H1734" s="297">
        <f>IFERROR(VLOOKUP($C1734,$C$5:$H$18,6,0)+SUMIF($C$19:$C1734,$C1734,$F$19:$F1734)-SUMIF($C$19:$C1734,$C1734,$G$19:$G1734),"")</f>
        <v/>
      </c>
      <c r="I1734" s="296" t="n"/>
      <c r="J1734" s="252" t="n"/>
      <c r="K1734" s="252" t="n"/>
      <c r="L1734" s="298" t="n"/>
      <c r="M1734" s="254">
        <f>IF($B1734="","",--TEXT($B1734,"yyyymm"))</f>
        <v/>
      </c>
      <c r="N1734" s="0" t="n"/>
      <c r="O1734" s="0" t="n"/>
      <c r="P1734" s="0" t="n"/>
      <c r="Q1734" s="0" t="n"/>
      <c r="R1734" s="0" t="n"/>
      <c r="S1734" s="0" t="n"/>
      <c r="T1734" s="0" t="n"/>
      <c r="U1734" s="0" t="n"/>
      <c r="V1734" s="0" t="n"/>
      <c r="W1734" s="0" t="n"/>
      <c r="X1734" s="42" t="n"/>
      <c r="Y1734" s="42" t="n"/>
      <c r="Z1734" s="42" t="n"/>
    </row>
    <row r="1735" ht="23" customFormat="1" customHeight="1" s="204">
      <c r="A1735" s="255">
        <f>IF(B1735="","",COUNTA($B$5:B1735))</f>
        <v/>
      </c>
      <c r="B1735" s="294" t="n"/>
      <c r="C1735" s="247" t="n"/>
      <c r="D1735" s="248" t="n"/>
      <c r="E1735" s="295" t="n"/>
      <c r="F1735" s="296" t="n"/>
      <c r="G1735" s="296" t="n"/>
      <c r="H1735" s="297">
        <f>IFERROR(VLOOKUP($C1735,$C$5:$H$18,6,0)+SUMIF($C$19:$C1735,$C1735,$F$19:$F1735)-SUMIF($C$19:$C1735,$C1735,$G$19:$G1735),"")</f>
        <v/>
      </c>
      <c r="I1735" s="296" t="n"/>
      <c r="J1735" s="252" t="n"/>
      <c r="K1735" s="252" t="n"/>
      <c r="L1735" s="298" t="n"/>
      <c r="M1735" s="254">
        <f>IF($B1735="","",--TEXT($B1735,"yyyymm"))</f>
        <v/>
      </c>
      <c r="N1735" s="0" t="n"/>
      <c r="O1735" s="0" t="n"/>
      <c r="P1735" s="0" t="n"/>
      <c r="Q1735" s="0" t="n"/>
      <c r="R1735" s="0" t="n"/>
      <c r="S1735" s="0" t="n"/>
      <c r="T1735" s="0" t="n"/>
      <c r="U1735" s="0" t="n"/>
      <c r="V1735" s="0" t="n"/>
      <c r="W1735" s="0" t="n"/>
      <c r="X1735" s="42" t="n"/>
      <c r="Y1735" s="42" t="n"/>
      <c r="Z1735" s="42" t="n"/>
    </row>
    <row r="1736" ht="23" customFormat="1" customHeight="1" s="204">
      <c r="A1736" s="255">
        <f>IF(B1736="","",COUNTA($B$5:B1736))</f>
        <v/>
      </c>
      <c r="B1736" s="294" t="n"/>
      <c r="C1736" s="247" t="n"/>
      <c r="D1736" s="248" t="n"/>
      <c r="E1736" s="295" t="n"/>
      <c r="F1736" s="296" t="n"/>
      <c r="G1736" s="296" t="n"/>
      <c r="H1736" s="297">
        <f>IFERROR(VLOOKUP($C1736,$C$5:$H$18,6,0)+SUMIF($C$19:$C1736,$C1736,$F$19:$F1736)-SUMIF($C$19:$C1736,$C1736,$G$19:$G1736),"")</f>
        <v/>
      </c>
      <c r="I1736" s="296" t="n"/>
      <c r="J1736" s="252" t="n"/>
      <c r="K1736" s="252" t="n"/>
      <c r="L1736" s="298" t="n"/>
      <c r="M1736" s="254">
        <f>IF($B1736="","",--TEXT($B1736,"yyyymm"))</f>
        <v/>
      </c>
      <c r="N1736" s="0" t="n"/>
      <c r="O1736" s="0" t="n"/>
      <c r="P1736" s="0" t="n"/>
      <c r="Q1736" s="0" t="n"/>
      <c r="R1736" s="0" t="n"/>
      <c r="S1736" s="0" t="n"/>
      <c r="T1736" s="0" t="n"/>
      <c r="U1736" s="0" t="n"/>
      <c r="V1736" s="0" t="n"/>
      <c r="W1736" s="0" t="n"/>
      <c r="X1736" s="42" t="n"/>
      <c r="Y1736" s="42" t="n"/>
      <c r="Z1736" s="42" t="n"/>
    </row>
    <row r="1737" ht="23" customFormat="1" customHeight="1" s="204">
      <c r="A1737" s="255">
        <f>IF(B1737="","",COUNTA($B$5:B1737))</f>
        <v/>
      </c>
      <c r="B1737" s="294" t="n"/>
      <c r="C1737" s="247" t="n"/>
      <c r="D1737" s="248" t="n"/>
      <c r="E1737" s="295" t="n"/>
      <c r="F1737" s="296" t="n"/>
      <c r="G1737" s="296" t="n"/>
      <c r="H1737" s="297">
        <f>IFERROR(VLOOKUP($C1737,$C$5:$H$18,6,0)+SUMIF($C$19:$C1737,$C1737,$F$19:$F1737)-SUMIF($C$19:$C1737,$C1737,$G$19:$G1737),"")</f>
        <v/>
      </c>
      <c r="I1737" s="296" t="n"/>
      <c r="J1737" s="252" t="n"/>
      <c r="K1737" s="252" t="n"/>
      <c r="L1737" s="298" t="n"/>
      <c r="M1737" s="254">
        <f>IF($B1737="","",--TEXT($B1737,"yyyymm"))</f>
        <v/>
      </c>
      <c r="N1737" s="0" t="n"/>
      <c r="O1737" s="0" t="n"/>
      <c r="P1737" s="0" t="n"/>
      <c r="Q1737" s="0" t="n"/>
      <c r="R1737" s="0" t="n"/>
      <c r="S1737" s="0" t="n"/>
      <c r="T1737" s="0" t="n"/>
      <c r="U1737" s="0" t="n"/>
      <c r="V1737" s="0" t="n"/>
      <c r="W1737" s="0" t="n"/>
      <c r="X1737" s="42" t="n"/>
      <c r="Y1737" s="42" t="n"/>
      <c r="Z1737" s="42" t="n"/>
    </row>
    <row r="1738" ht="23" customFormat="1" customHeight="1" s="204">
      <c r="A1738" s="255">
        <f>IF(B1738="","",COUNTA($B$5:B1738))</f>
        <v/>
      </c>
      <c r="B1738" s="294" t="n"/>
      <c r="C1738" s="247" t="n"/>
      <c r="D1738" s="248" t="n"/>
      <c r="E1738" s="295" t="n"/>
      <c r="F1738" s="296" t="n"/>
      <c r="G1738" s="296" t="n"/>
      <c r="H1738" s="297">
        <f>IFERROR(VLOOKUP($C1738,$C$5:$H$18,6,0)+SUMIF($C$19:$C1738,$C1738,$F$19:$F1738)-SUMIF($C$19:$C1738,$C1738,$G$19:$G1738),"")</f>
        <v/>
      </c>
      <c r="I1738" s="296" t="n"/>
      <c r="J1738" s="252" t="n"/>
      <c r="K1738" s="252" t="n"/>
      <c r="L1738" s="298" t="n"/>
      <c r="M1738" s="254">
        <f>IF($B1738="","",--TEXT($B1738,"yyyymm"))</f>
        <v/>
      </c>
      <c r="N1738" s="0" t="n"/>
      <c r="O1738" s="0" t="n"/>
      <c r="P1738" s="0" t="n"/>
      <c r="Q1738" s="0" t="n"/>
      <c r="R1738" s="0" t="n"/>
      <c r="S1738" s="0" t="n"/>
      <c r="T1738" s="0" t="n"/>
      <c r="U1738" s="0" t="n"/>
      <c r="V1738" s="0" t="n"/>
      <c r="W1738" s="0" t="n"/>
      <c r="X1738" s="42" t="n"/>
      <c r="Y1738" s="42" t="n"/>
      <c r="Z1738" s="42" t="n"/>
    </row>
    <row r="1739" ht="23" customFormat="1" customHeight="1" s="204">
      <c r="A1739" s="255">
        <f>IF(B1739="","",COUNTA($B$5:B1739))</f>
        <v/>
      </c>
      <c r="B1739" s="294" t="n"/>
      <c r="C1739" s="247" t="n"/>
      <c r="D1739" s="248" t="n"/>
      <c r="E1739" s="295" t="n"/>
      <c r="F1739" s="296" t="n"/>
      <c r="G1739" s="296" t="n"/>
      <c r="H1739" s="297">
        <f>IFERROR(VLOOKUP($C1739,$C$5:$H$18,6,0)+SUMIF($C$19:$C1739,$C1739,$F$19:$F1739)-SUMIF($C$19:$C1739,$C1739,$G$19:$G1739),"")</f>
        <v/>
      </c>
      <c r="I1739" s="296" t="n"/>
      <c r="J1739" s="252" t="n"/>
      <c r="K1739" s="252" t="n"/>
      <c r="L1739" s="298" t="n"/>
      <c r="M1739" s="254">
        <f>IF($B1739="","",--TEXT($B1739,"yyyymm"))</f>
        <v/>
      </c>
      <c r="N1739" s="0" t="n"/>
      <c r="O1739" s="0" t="n"/>
      <c r="P1739" s="0" t="n"/>
      <c r="Q1739" s="0" t="n"/>
      <c r="R1739" s="0" t="n"/>
      <c r="S1739" s="0" t="n"/>
      <c r="T1739" s="0" t="n"/>
      <c r="U1739" s="0" t="n"/>
      <c r="V1739" s="0" t="n"/>
      <c r="W1739" s="0" t="n"/>
      <c r="X1739" s="42" t="n"/>
      <c r="Y1739" s="42" t="n"/>
      <c r="Z1739" s="42" t="n"/>
    </row>
    <row r="1740" ht="23" customFormat="1" customHeight="1" s="204">
      <c r="A1740" s="255">
        <f>IF(B1740="","",COUNTA($B$5:B1740))</f>
        <v/>
      </c>
      <c r="B1740" s="294" t="n"/>
      <c r="C1740" s="247" t="n"/>
      <c r="D1740" s="248" t="n"/>
      <c r="E1740" s="295" t="n"/>
      <c r="F1740" s="296" t="n"/>
      <c r="G1740" s="296" t="n"/>
      <c r="H1740" s="297">
        <f>IFERROR(VLOOKUP($C1740,$C$5:$H$18,6,0)+SUMIF($C$19:$C1740,$C1740,$F$19:$F1740)-SUMIF($C$19:$C1740,$C1740,$G$19:$G1740),"")</f>
        <v/>
      </c>
      <c r="I1740" s="296" t="n"/>
      <c r="J1740" s="252" t="n"/>
      <c r="K1740" s="252" t="n"/>
      <c r="L1740" s="298" t="n"/>
      <c r="M1740" s="254">
        <f>IF($B1740="","",--TEXT($B1740,"yyyymm"))</f>
        <v/>
      </c>
      <c r="N1740" s="0" t="n"/>
      <c r="O1740" s="0" t="n"/>
      <c r="P1740" s="0" t="n"/>
      <c r="Q1740" s="0" t="n"/>
      <c r="R1740" s="0" t="n"/>
      <c r="S1740" s="0" t="n"/>
      <c r="T1740" s="0" t="n"/>
      <c r="U1740" s="0" t="n"/>
      <c r="V1740" s="0" t="n"/>
      <c r="W1740" s="0" t="n"/>
      <c r="X1740" s="42" t="n"/>
      <c r="Y1740" s="42" t="n"/>
      <c r="Z1740" s="42" t="n"/>
    </row>
    <row r="1741" ht="23" customFormat="1" customHeight="1" s="204">
      <c r="A1741" s="255">
        <f>IF(B1741="","",COUNTA($B$5:B1741))</f>
        <v/>
      </c>
      <c r="B1741" s="294" t="n"/>
      <c r="C1741" s="247" t="n"/>
      <c r="D1741" s="248" t="n"/>
      <c r="E1741" s="295" t="n"/>
      <c r="F1741" s="296" t="n"/>
      <c r="G1741" s="296" t="n"/>
      <c r="H1741" s="297">
        <f>IFERROR(VLOOKUP($C1741,$C$5:$H$18,6,0)+SUMIF($C$19:$C1741,$C1741,$F$19:$F1741)-SUMIF($C$19:$C1741,$C1741,$G$19:$G1741),"")</f>
        <v/>
      </c>
      <c r="I1741" s="296" t="n"/>
      <c r="J1741" s="252" t="n"/>
      <c r="K1741" s="252" t="n"/>
      <c r="L1741" s="298" t="n"/>
      <c r="M1741" s="254">
        <f>IF($B1741="","",--TEXT($B1741,"yyyymm"))</f>
        <v/>
      </c>
      <c r="N1741" s="0" t="n"/>
      <c r="O1741" s="0" t="n"/>
      <c r="P1741" s="0" t="n"/>
      <c r="Q1741" s="0" t="n"/>
      <c r="R1741" s="0" t="n"/>
      <c r="S1741" s="0" t="n"/>
      <c r="T1741" s="0" t="n"/>
      <c r="U1741" s="0" t="n"/>
      <c r="V1741" s="0" t="n"/>
      <c r="W1741" s="0" t="n"/>
      <c r="X1741" s="42" t="n"/>
      <c r="Y1741" s="42" t="n"/>
      <c r="Z1741" s="42" t="n"/>
    </row>
    <row r="1742" ht="23" customFormat="1" customHeight="1" s="204">
      <c r="A1742" s="255">
        <f>IF(B1742="","",COUNTA($B$5:B1742))</f>
        <v/>
      </c>
      <c r="B1742" s="294" t="n"/>
      <c r="C1742" s="247" t="n"/>
      <c r="D1742" s="248" t="n"/>
      <c r="E1742" s="295" t="n"/>
      <c r="F1742" s="296" t="n"/>
      <c r="G1742" s="296" t="n"/>
      <c r="H1742" s="297">
        <f>IFERROR(VLOOKUP($C1742,$C$5:$H$18,6,0)+SUMIF($C$19:$C1742,$C1742,$F$19:$F1742)-SUMIF($C$19:$C1742,$C1742,$G$19:$G1742),"")</f>
        <v/>
      </c>
      <c r="I1742" s="296" t="n"/>
      <c r="J1742" s="252" t="n"/>
      <c r="K1742" s="252" t="n"/>
      <c r="L1742" s="298" t="n"/>
      <c r="M1742" s="254">
        <f>IF($B1742="","",--TEXT($B1742,"yyyymm"))</f>
        <v/>
      </c>
      <c r="N1742" s="0" t="n"/>
      <c r="O1742" s="0" t="n"/>
      <c r="P1742" s="0" t="n"/>
      <c r="Q1742" s="0" t="n"/>
      <c r="R1742" s="0" t="n"/>
      <c r="S1742" s="0" t="n"/>
      <c r="T1742" s="0" t="n"/>
      <c r="U1742" s="0" t="n"/>
      <c r="V1742" s="0" t="n"/>
      <c r="W1742" s="0" t="n"/>
      <c r="X1742" s="42" t="n"/>
      <c r="Y1742" s="42" t="n"/>
      <c r="Z1742" s="42" t="n"/>
    </row>
    <row r="1743" ht="23" customFormat="1" customHeight="1" s="204">
      <c r="A1743" s="255">
        <f>IF(B1743="","",COUNTA($B$5:B1743))</f>
        <v/>
      </c>
      <c r="B1743" s="294" t="n"/>
      <c r="C1743" s="247" t="n"/>
      <c r="D1743" s="248" t="n"/>
      <c r="E1743" s="295" t="n"/>
      <c r="F1743" s="296" t="n"/>
      <c r="G1743" s="296" t="n"/>
      <c r="H1743" s="297">
        <f>IFERROR(VLOOKUP($C1743,$C$5:$H$18,6,0)+SUMIF($C$19:$C1743,$C1743,$F$19:$F1743)-SUMIF($C$19:$C1743,$C1743,$G$19:$G1743),"")</f>
        <v/>
      </c>
      <c r="I1743" s="296" t="n"/>
      <c r="J1743" s="252" t="n"/>
      <c r="K1743" s="252" t="n"/>
      <c r="L1743" s="298" t="n"/>
      <c r="M1743" s="254">
        <f>IF($B1743="","",--TEXT($B1743,"yyyymm"))</f>
        <v/>
      </c>
      <c r="N1743" s="0" t="n"/>
      <c r="O1743" s="0" t="n"/>
      <c r="P1743" s="0" t="n"/>
      <c r="Q1743" s="0" t="n"/>
      <c r="R1743" s="0" t="n"/>
      <c r="S1743" s="0" t="n"/>
      <c r="T1743" s="0" t="n"/>
      <c r="U1743" s="0" t="n"/>
      <c r="V1743" s="0" t="n"/>
      <c r="W1743" s="0" t="n"/>
      <c r="X1743" s="42" t="n"/>
      <c r="Y1743" s="42" t="n"/>
      <c r="Z1743" s="42" t="n"/>
    </row>
    <row r="1744" ht="23" customFormat="1" customHeight="1" s="204">
      <c r="A1744" s="255">
        <f>IF(B1744="","",COUNTA($B$5:B1744))</f>
        <v/>
      </c>
      <c r="B1744" s="294" t="n"/>
      <c r="C1744" s="247" t="n"/>
      <c r="D1744" s="248" t="n"/>
      <c r="E1744" s="295" t="n"/>
      <c r="F1744" s="296" t="n"/>
      <c r="G1744" s="296" t="n"/>
      <c r="H1744" s="297">
        <f>IFERROR(VLOOKUP($C1744,$C$5:$H$18,6,0)+SUMIF($C$19:$C1744,$C1744,$F$19:$F1744)-SUMIF($C$19:$C1744,$C1744,$G$19:$G1744),"")</f>
        <v/>
      </c>
      <c r="I1744" s="296" t="n"/>
      <c r="J1744" s="252" t="n"/>
      <c r="K1744" s="252" t="n"/>
      <c r="L1744" s="298" t="n"/>
      <c r="M1744" s="254">
        <f>IF($B1744="","",--TEXT($B1744,"yyyymm"))</f>
        <v/>
      </c>
      <c r="N1744" s="0" t="n"/>
      <c r="O1744" s="0" t="n"/>
      <c r="P1744" s="0" t="n"/>
      <c r="Q1744" s="0" t="n"/>
      <c r="R1744" s="0" t="n"/>
      <c r="S1744" s="0" t="n"/>
      <c r="T1744" s="0" t="n"/>
      <c r="U1744" s="0" t="n"/>
      <c r="V1744" s="0" t="n"/>
      <c r="W1744" s="0" t="n"/>
      <c r="X1744" s="42" t="n"/>
      <c r="Y1744" s="42" t="n"/>
      <c r="Z1744" s="42" t="n"/>
    </row>
    <row r="1745" ht="23" customFormat="1" customHeight="1" s="204">
      <c r="A1745" s="255">
        <f>IF(B1745="","",COUNTA($B$5:B1745))</f>
        <v/>
      </c>
      <c r="B1745" s="294" t="n"/>
      <c r="C1745" s="247" t="n"/>
      <c r="D1745" s="248" t="n"/>
      <c r="E1745" s="295" t="n"/>
      <c r="F1745" s="296" t="n"/>
      <c r="G1745" s="296" t="n"/>
      <c r="H1745" s="297">
        <f>IFERROR(VLOOKUP($C1745,$C$5:$H$18,6,0)+SUMIF($C$19:$C1745,$C1745,$F$19:$F1745)-SUMIF($C$19:$C1745,$C1745,$G$19:$G1745),"")</f>
        <v/>
      </c>
      <c r="I1745" s="296" t="n"/>
      <c r="J1745" s="252" t="n"/>
      <c r="K1745" s="252" t="n"/>
      <c r="L1745" s="298" t="n"/>
      <c r="M1745" s="254">
        <f>IF($B1745="","",--TEXT($B1745,"yyyymm"))</f>
        <v/>
      </c>
      <c r="N1745" s="0" t="n"/>
      <c r="O1745" s="0" t="n"/>
      <c r="P1745" s="0" t="n"/>
      <c r="Q1745" s="0" t="n"/>
      <c r="R1745" s="0" t="n"/>
      <c r="S1745" s="0" t="n"/>
      <c r="T1745" s="0" t="n"/>
      <c r="U1745" s="0" t="n"/>
      <c r="V1745" s="0" t="n"/>
      <c r="W1745" s="0" t="n"/>
      <c r="X1745" s="42" t="n"/>
      <c r="Y1745" s="42" t="n"/>
      <c r="Z1745" s="42" t="n"/>
    </row>
    <row r="1746" ht="23" customFormat="1" customHeight="1" s="204">
      <c r="A1746" s="255">
        <f>IF(B1746="","",COUNTA($B$5:B1746))</f>
        <v/>
      </c>
      <c r="B1746" s="294" t="n"/>
      <c r="C1746" s="247" t="n"/>
      <c r="D1746" s="248" t="n"/>
      <c r="E1746" s="295" t="n"/>
      <c r="F1746" s="296" t="n"/>
      <c r="G1746" s="296" t="n"/>
      <c r="H1746" s="297">
        <f>IFERROR(VLOOKUP($C1746,$C$5:$H$18,6,0)+SUMIF($C$19:$C1746,$C1746,$F$19:$F1746)-SUMIF($C$19:$C1746,$C1746,$G$19:$G1746),"")</f>
        <v/>
      </c>
      <c r="I1746" s="296" t="n"/>
      <c r="J1746" s="252" t="n"/>
      <c r="K1746" s="252" t="n"/>
      <c r="L1746" s="298" t="n"/>
      <c r="M1746" s="254">
        <f>IF($B1746="","",--TEXT($B1746,"yyyymm"))</f>
        <v/>
      </c>
      <c r="N1746" s="0" t="n"/>
      <c r="O1746" s="0" t="n"/>
      <c r="P1746" s="0" t="n"/>
      <c r="Q1746" s="0" t="n"/>
      <c r="R1746" s="0" t="n"/>
      <c r="S1746" s="0" t="n"/>
      <c r="T1746" s="0" t="n"/>
      <c r="U1746" s="0" t="n"/>
      <c r="V1746" s="0" t="n"/>
      <c r="W1746" s="0" t="n"/>
      <c r="X1746" s="42" t="n"/>
      <c r="Y1746" s="42" t="n"/>
      <c r="Z1746" s="42" t="n"/>
    </row>
    <row r="1747" ht="23" customFormat="1" customHeight="1" s="204">
      <c r="A1747" s="255">
        <f>IF(B1747="","",COUNTA($B$5:B1747))</f>
        <v/>
      </c>
      <c r="B1747" s="294" t="n"/>
      <c r="C1747" s="247" t="n"/>
      <c r="D1747" s="248" t="n"/>
      <c r="E1747" s="295" t="n"/>
      <c r="F1747" s="296" t="n"/>
      <c r="G1747" s="296" t="n"/>
      <c r="H1747" s="297">
        <f>IFERROR(VLOOKUP($C1747,$C$5:$H$18,6,0)+SUMIF($C$19:$C1747,$C1747,$F$19:$F1747)-SUMIF($C$19:$C1747,$C1747,$G$19:$G1747),"")</f>
        <v/>
      </c>
      <c r="I1747" s="296" t="n"/>
      <c r="J1747" s="252" t="n"/>
      <c r="K1747" s="252" t="n"/>
      <c r="L1747" s="298" t="n"/>
      <c r="M1747" s="254">
        <f>IF($B1747="","",--TEXT($B1747,"yyyymm"))</f>
        <v/>
      </c>
      <c r="N1747" s="0" t="n"/>
      <c r="O1747" s="0" t="n"/>
      <c r="P1747" s="0" t="n"/>
      <c r="Q1747" s="0" t="n"/>
      <c r="R1747" s="0" t="n"/>
      <c r="S1747" s="0" t="n"/>
      <c r="T1747" s="0" t="n"/>
      <c r="U1747" s="0" t="n"/>
      <c r="V1747" s="0" t="n"/>
      <c r="W1747" s="0" t="n"/>
      <c r="X1747" s="42" t="n"/>
      <c r="Y1747" s="42" t="n"/>
      <c r="Z1747" s="42" t="n"/>
    </row>
    <row r="1748" ht="23" customFormat="1" customHeight="1" s="204">
      <c r="A1748" s="255">
        <f>IF(B1748="","",COUNTA($B$5:B1748))</f>
        <v/>
      </c>
      <c r="B1748" s="294" t="n"/>
      <c r="C1748" s="247" t="n"/>
      <c r="D1748" s="248" t="n"/>
      <c r="E1748" s="295" t="n"/>
      <c r="F1748" s="296" t="n"/>
      <c r="G1748" s="296" t="n"/>
      <c r="H1748" s="297">
        <f>IFERROR(VLOOKUP($C1748,$C$5:$H$18,6,0)+SUMIF($C$19:$C1748,$C1748,$F$19:$F1748)-SUMIF($C$19:$C1748,$C1748,$G$19:$G1748),"")</f>
        <v/>
      </c>
      <c r="I1748" s="296" t="n"/>
      <c r="J1748" s="252" t="n"/>
      <c r="K1748" s="252" t="n"/>
      <c r="L1748" s="298" t="n"/>
      <c r="M1748" s="254">
        <f>IF($B1748="","",--TEXT($B1748,"yyyymm"))</f>
        <v/>
      </c>
      <c r="N1748" s="0" t="n"/>
      <c r="O1748" s="0" t="n"/>
      <c r="P1748" s="0" t="n"/>
      <c r="Q1748" s="0" t="n"/>
      <c r="R1748" s="0" t="n"/>
      <c r="S1748" s="0" t="n"/>
      <c r="T1748" s="0" t="n"/>
      <c r="U1748" s="0" t="n"/>
      <c r="V1748" s="0" t="n"/>
      <c r="W1748" s="0" t="n"/>
      <c r="X1748" s="42" t="n"/>
      <c r="Y1748" s="42" t="n"/>
      <c r="Z1748" s="42" t="n"/>
    </row>
    <row r="1749" ht="23" customFormat="1" customHeight="1" s="204">
      <c r="A1749" s="255">
        <f>IF(B1749="","",COUNTA($B$5:B1749))</f>
        <v/>
      </c>
      <c r="B1749" s="294" t="n"/>
      <c r="C1749" s="247" t="n"/>
      <c r="D1749" s="248" t="n"/>
      <c r="E1749" s="295" t="n"/>
      <c r="F1749" s="296" t="n"/>
      <c r="G1749" s="296" t="n"/>
      <c r="H1749" s="297">
        <f>IFERROR(VLOOKUP($C1749,$C$5:$H$18,6,0)+SUMIF($C$19:$C1749,$C1749,$F$19:$F1749)-SUMIF($C$19:$C1749,$C1749,$G$19:$G1749),"")</f>
        <v/>
      </c>
      <c r="I1749" s="296" t="n"/>
      <c r="J1749" s="252" t="n"/>
      <c r="K1749" s="252" t="n"/>
      <c r="L1749" s="298" t="n"/>
      <c r="M1749" s="254">
        <f>IF($B1749="","",--TEXT($B1749,"yyyymm"))</f>
        <v/>
      </c>
      <c r="N1749" s="0" t="n"/>
      <c r="O1749" s="0" t="n"/>
      <c r="P1749" s="0" t="n"/>
      <c r="Q1749" s="0" t="n"/>
      <c r="R1749" s="0" t="n"/>
      <c r="S1749" s="0" t="n"/>
      <c r="T1749" s="0" t="n"/>
      <c r="U1749" s="0" t="n"/>
      <c r="V1749" s="0" t="n"/>
      <c r="W1749" s="0" t="n"/>
      <c r="X1749" s="42" t="n"/>
      <c r="Y1749" s="42" t="n"/>
      <c r="Z1749" s="42" t="n"/>
    </row>
    <row r="1750" ht="23" customFormat="1" customHeight="1" s="204">
      <c r="A1750" s="255">
        <f>IF(B1750="","",COUNTA($B$5:B1750))</f>
        <v/>
      </c>
      <c r="B1750" s="294" t="n"/>
      <c r="C1750" s="247" t="n"/>
      <c r="D1750" s="248" t="n"/>
      <c r="E1750" s="295" t="n"/>
      <c r="F1750" s="296" t="n"/>
      <c r="G1750" s="296" t="n"/>
      <c r="H1750" s="297">
        <f>IFERROR(VLOOKUP($C1750,$C$5:$H$18,6,0)+SUMIF($C$19:$C1750,$C1750,$F$19:$F1750)-SUMIF($C$19:$C1750,$C1750,$G$19:$G1750),"")</f>
        <v/>
      </c>
      <c r="I1750" s="296" t="n"/>
      <c r="J1750" s="252" t="n"/>
      <c r="K1750" s="252" t="n"/>
      <c r="L1750" s="298" t="n"/>
      <c r="M1750" s="254">
        <f>IF($B1750="","",--TEXT($B1750,"yyyymm"))</f>
        <v/>
      </c>
      <c r="N1750" s="0" t="n"/>
      <c r="O1750" s="0" t="n"/>
      <c r="P1750" s="0" t="n"/>
      <c r="Q1750" s="0" t="n"/>
      <c r="R1750" s="0" t="n"/>
      <c r="S1750" s="0" t="n"/>
      <c r="T1750" s="0" t="n"/>
      <c r="U1750" s="0" t="n"/>
      <c r="V1750" s="0" t="n"/>
      <c r="W1750" s="0" t="n"/>
      <c r="X1750" s="42" t="n"/>
      <c r="Y1750" s="42" t="n"/>
      <c r="Z1750" s="42" t="n"/>
    </row>
    <row r="1751" ht="23" customFormat="1" customHeight="1" s="204">
      <c r="A1751" s="255">
        <f>IF(B1751="","",COUNTA($B$5:B1751))</f>
        <v/>
      </c>
      <c r="B1751" s="294" t="n"/>
      <c r="C1751" s="247" t="n"/>
      <c r="D1751" s="248" t="n"/>
      <c r="E1751" s="295" t="n"/>
      <c r="F1751" s="296" t="n"/>
      <c r="G1751" s="296" t="n"/>
      <c r="H1751" s="297">
        <f>IFERROR(VLOOKUP($C1751,$C$5:$H$18,6,0)+SUMIF($C$19:$C1751,$C1751,$F$19:$F1751)-SUMIF($C$19:$C1751,$C1751,$G$19:$G1751),"")</f>
        <v/>
      </c>
      <c r="I1751" s="296" t="n"/>
      <c r="J1751" s="252" t="n"/>
      <c r="K1751" s="252" t="n"/>
      <c r="L1751" s="298" t="n"/>
      <c r="M1751" s="254">
        <f>IF($B1751="","",--TEXT($B1751,"yyyymm"))</f>
        <v/>
      </c>
      <c r="N1751" s="0" t="n"/>
      <c r="O1751" s="0" t="n"/>
      <c r="P1751" s="0" t="n"/>
      <c r="Q1751" s="0" t="n"/>
      <c r="R1751" s="0" t="n"/>
      <c r="S1751" s="0" t="n"/>
      <c r="T1751" s="0" t="n"/>
      <c r="U1751" s="0" t="n"/>
      <c r="V1751" s="0" t="n"/>
      <c r="W1751" s="0" t="n"/>
      <c r="X1751" s="42" t="n"/>
      <c r="Y1751" s="42" t="n"/>
      <c r="Z1751" s="42" t="n"/>
    </row>
    <row r="1752" ht="23" customFormat="1" customHeight="1" s="204">
      <c r="A1752" s="255">
        <f>IF(B1752="","",COUNTA($B$5:B1752))</f>
        <v/>
      </c>
      <c r="B1752" s="294" t="n"/>
      <c r="C1752" s="247" t="n"/>
      <c r="D1752" s="248" t="n"/>
      <c r="E1752" s="295" t="n"/>
      <c r="F1752" s="296" t="n"/>
      <c r="G1752" s="296" t="n"/>
      <c r="H1752" s="297">
        <f>IFERROR(VLOOKUP($C1752,$C$5:$H$18,6,0)+SUMIF($C$19:$C1752,$C1752,$F$19:$F1752)-SUMIF($C$19:$C1752,$C1752,$G$19:$G1752),"")</f>
        <v/>
      </c>
      <c r="I1752" s="296" t="n"/>
      <c r="J1752" s="252" t="n"/>
      <c r="K1752" s="252" t="n"/>
      <c r="L1752" s="298" t="n"/>
      <c r="M1752" s="254">
        <f>IF($B1752="","",--TEXT($B1752,"yyyymm"))</f>
        <v/>
      </c>
      <c r="N1752" s="0" t="n"/>
      <c r="O1752" s="0" t="n"/>
      <c r="P1752" s="0" t="n"/>
      <c r="Q1752" s="0" t="n"/>
      <c r="R1752" s="0" t="n"/>
      <c r="S1752" s="0" t="n"/>
      <c r="T1752" s="0" t="n"/>
      <c r="U1752" s="0" t="n"/>
      <c r="V1752" s="0" t="n"/>
      <c r="W1752" s="0" t="n"/>
      <c r="X1752" s="42" t="n"/>
      <c r="Y1752" s="42" t="n"/>
      <c r="Z1752" s="42" t="n"/>
    </row>
    <row r="1753" ht="23" customFormat="1" customHeight="1" s="204">
      <c r="A1753" s="255">
        <f>IF(B1753="","",COUNTA($B$5:B1753))</f>
        <v/>
      </c>
      <c r="B1753" s="294" t="n"/>
      <c r="C1753" s="247" t="n"/>
      <c r="D1753" s="248" t="n"/>
      <c r="E1753" s="295" t="n"/>
      <c r="F1753" s="296" t="n"/>
      <c r="G1753" s="296" t="n"/>
      <c r="H1753" s="297">
        <f>IFERROR(VLOOKUP($C1753,$C$5:$H$18,6,0)+SUMIF($C$19:$C1753,$C1753,$F$19:$F1753)-SUMIF($C$19:$C1753,$C1753,$G$19:$G1753),"")</f>
        <v/>
      </c>
      <c r="I1753" s="296" t="n"/>
      <c r="J1753" s="252" t="n"/>
      <c r="K1753" s="252" t="n"/>
      <c r="L1753" s="298" t="n"/>
      <c r="M1753" s="254">
        <f>IF($B1753="","",--TEXT($B1753,"yyyymm"))</f>
        <v/>
      </c>
      <c r="N1753" s="0" t="n"/>
      <c r="O1753" s="0" t="n"/>
      <c r="P1753" s="0" t="n"/>
      <c r="Q1753" s="0" t="n"/>
      <c r="R1753" s="0" t="n"/>
      <c r="S1753" s="0" t="n"/>
      <c r="T1753" s="0" t="n"/>
      <c r="U1753" s="0" t="n"/>
      <c r="V1753" s="0" t="n"/>
      <c r="W1753" s="0" t="n"/>
      <c r="X1753" s="42" t="n"/>
      <c r="Y1753" s="42" t="n"/>
      <c r="Z1753" s="42" t="n"/>
    </row>
    <row r="1754" ht="23" customFormat="1" customHeight="1" s="204">
      <c r="A1754" s="255">
        <f>IF(B1754="","",COUNTA($B$5:B1754))</f>
        <v/>
      </c>
      <c r="B1754" s="294" t="n"/>
      <c r="C1754" s="247" t="n"/>
      <c r="D1754" s="248" t="n"/>
      <c r="E1754" s="295" t="n"/>
      <c r="F1754" s="296" t="n"/>
      <c r="G1754" s="296" t="n"/>
      <c r="H1754" s="297">
        <f>IFERROR(VLOOKUP($C1754,$C$5:$H$18,6,0)+SUMIF($C$19:$C1754,$C1754,$F$19:$F1754)-SUMIF($C$19:$C1754,$C1754,$G$19:$G1754),"")</f>
        <v/>
      </c>
      <c r="I1754" s="296" t="n"/>
      <c r="J1754" s="252" t="n"/>
      <c r="K1754" s="252" t="n"/>
      <c r="L1754" s="298" t="n"/>
      <c r="M1754" s="254">
        <f>IF($B1754="","",--TEXT($B1754,"yyyymm"))</f>
        <v/>
      </c>
      <c r="N1754" s="0" t="n"/>
      <c r="O1754" s="0" t="n"/>
      <c r="P1754" s="0" t="n"/>
      <c r="Q1754" s="0" t="n"/>
      <c r="R1754" s="0" t="n"/>
      <c r="S1754" s="0" t="n"/>
      <c r="T1754" s="0" t="n"/>
      <c r="U1754" s="0" t="n"/>
      <c r="V1754" s="0" t="n"/>
      <c r="W1754" s="0" t="n"/>
      <c r="X1754" s="42" t="n"/>
      <c r="Y1754" s="42" t="n"/>
      <c r="Z1754" s="42" t="n"/>
    </row>
    <row r="1755" ht="23" customFormat="1" customHeight="1" s="204">
      <c r="A1755" s="255">
        <f>IF(B1755="","",COUNTA($B$5:B1755))</f>
        <v/>
      </c>
      <c r="B1755" s="294" t="n"/>
      <c r="C1755" s="247" t="n"/>
      <c r="D1755" s="248" t="n"/>
      <c r="E1755" s="295" t="n"/>
      <c r="F1755" s="296" t="n"/>
      <c r="G1755" s="296" t="n"/>
      <c r="H1755" s="297">
        <f>IFERROR(VLOOKUP($C1755,$C$5:$H$18,6,0)+SUMIF($C$19:$C1755,$C1755,$F$19:$F1755)-SUMIF($C$19:$C1755,$C1755,$G$19:$G1755),"")</f>
        <v/>
      </c>
      <c r="I1755" s="296" t="n"/>
      <c r="J1755" s="252" t="n"/>
      <c r="K1755" s="252" t="n"/>
      <c r="L1755" s="298" t="n"/>
      <c r="M1755" s="254">
        <f>IF($B1755="","",--TEXT($B1755,"yyyymm"))</f>
        <v/>
      </c>
      <c r="N1755" s="0" t="n"/>
      <c r="O1755" s="0" t="n"/>
      <c r="P1755" s="0" t="n"/>
      <c r="Q1755" s="0" t="n"/>
      <c r="R1755" s="0" t="n"/>
      <c r="S1755" s="0" t="n"/>
      <c r="T1755" s="0" t="n"/>
      <c r="U1755" s="0" t="n"/>
      <c r="V1755" s="0" t="n"/>
      <c r="W1755" s="0" t="n"/>
      <c r="X1755" s="42" t="n"/>
      <c r="Y1755" s="42" t="n"/>
      <c r="Z1755" s="42" t="n"/>
    </row>
    <row r="1756" ht="23" customFormat="1" customHeight="1" s="204">
      <c r="A1756" s="255">
        <f>IF(B1756="","",COUNTA($B$5:B1756))</f>
        <v/>
      </c>
      <c r="B1756" s="294" t="n"/>
      <c r="C1756" s="247" t="n"/>
      <c r="D1756" s="248" t="n"/>
      <c r="E1756" s="295" t="n"/>
      <c r="F1756" s="296" t="n"/>
      <c r="G1756" s="296" t="n"/>
      <c r="H1756" s="297">
        <f>IFERROR(VLOOKUP($C1756,$C$5:$H$18,6,0)+SUMIF($C$19:$C1756,$C1756,$F$19:$F1756)-SUMIF($C$19:$C1756,$C1756,$G$19:$G1756),"")</f>
        <v/>
      </c>
      <c r="I1756" s="296" t="n"/>
      <c r="J1756" s="252" t="n"/>
      <c r="K1756" s="252" t="n"/>
      <c r="L1756" s="298" t="n"/>
      <c r="M1756" s="254">
        <f>IF($B1756="","",--TEXT($B1756,"yyyymm"))</f>
        <v/>
      </c>
      <c r="N1756" s="0" t="n"/>
      <c r="O1756" s="0" t="n"/>
      <c r="P1756" s="0" t="n"/>
      <c r="Q1756" s="0" t="n"/>
      <c r="R1756" s="0" t="n"/>
      <c r="S1756" s="0" t="n"/>
      <c r="T1756" s="0" t="n"/>
      <c r="U1756" s="0" t="n"/>
      <c r="V1756" s="0" t="n"/>
      <c r="W1756" s="0" t="n"/>
      <c r="X1756" s="42" t="n"/>
      <c r="Y1756" s="42" t="n"/>
      <c r="Z1756" s="42" t="n"/>
    </row>
    <row r="1757" ht="23" customFormat="1" customHeight="1" s="204">
      <c r="A1757" s="255">
        <f>IF(B1757="","",COUNTA($B$5:B1757))</f>
        <v/>
      </c>
      <c r="B1757" s="294" t="n"/>
      <c r="C1757" s="247" t="n"/>
      <c r="D1757" s="248" t="n"/>
      <c r="E1757" s="295" t="n"/>
      <c r="F1757" s="296" t="n"/>
      <c r="G1757" s="296" t="n"/>
      <c r="H1757" s="297">
        <f>IFERROR(VLOOKUP($C1757,$C$5:$H$18,6,0)+SUMIF($C$19:$C1757,$C1757,$F$19:$F1757)-SUMIF($C$19:$C1757,$C1757,$G$19:$G1757),"")</f>
        <v/>
      </c>
      <c r="I1757" s="296" t="n"/>
      <c r="J1757" s="252" t="n"/>
      <c r="K1757" s="252" t="n"/>
      <c r="L1757" s="298" t="n"/>
      <c r="M1757" s="254">
        <f>IF($B1757="","",--TEXT($B1757,"yyyymm"))</f>
        <v/>
      </c>
      <c r="N1757" s="0" t="n"/>
      <c r="O1757" s="0" t="n"/>
      <c r="P1757" s="0" t="n"/>
      <c r="Q1757" s="0" t="n"/>
      <c r="R1757" s="0" t="n"/>
      <c r="S1757" s="0" t="n"/>
      <c r="T1757" s="0" t="n"/>
      <c r="U1757" s="0" t="n"/>
      <c r="V1757" s="0" t="n"/>
      <c r="W1757" s="0" t="n"/>
      <c r="X1757" s="42" t="n"/>
      <c r="Y1757" s="42" t="n"/>
      <c r="Z1757" s="42" t="n"/>
    </row>
    <row r="1758" ht="23" customFormat="1" customHeight="1" s="204">
      <c r="A1758" s="255">
        <f>IF(B1758="","",COUNTA($B$5:B1758))</f>
        <v/>
      </c>
      <c r="B1758" s="294" t="n"/>
      <c r="C1758" s="247" t="n"/>
      <c r="D1758" s="248" t="n"/>
      <c r="E1758" s="295" t="n"/>
      <c r="F1758" s="296" t="n"/>
      <c r="G1758" s="296" t="n"/>
      <c r="H1758" s="297">
        <f>IFERROR(VLOOKUP($C1758,$C$5:$H$18,6,0)+SUMIF($C$19:$C1758,$C1758,$F$19:$F1758)-SUMIF($C$19:$C1758,$C1758,$G$19:$G1758),"")</f>
        <v/>
      </c>
      <c r="I1758" s="296" t="n"/>
      <c r="J1758" s="252" t="n"/>
      <c r="K1758" s="252" t="n"/>
      <c r="L1758" s="298" t="n"/>
      <c r="M1758" s="254">
        <f>IF($B1758="","",--TEXT($B1758,"yyyymm"))</f>
        <v/>
      </c>
      <c r="N1758" s="0" t="n"/>
      <c r="O1758" s="0" t="n"/>
      <c r="P1758" s="0" t="n"/>
      <c r="Q1758" s="0" t="n"/>
      <c r="R1758" s="0" t="n"/>
      <c r="S1758" s="0" t="n"/>
      <c r="T1758" s="0" t="n"/>
      <c r="U1758" s="0" t="n"/>
      <c r="V1758" s="0" t="n"/>
      <c r="W1758" s="0" t="n"/>
      <c r="X1758" s="42" t="n"/>
      <c r="Y1758" s="42" t="n"/>
      <c r="Z1758" s="42" t="n"/>
    </row>
    <row r="1759" ht="23" customFormat="1" customHeight="1" s="204">
      <c r="A1759" s="255">
        <f>IF(B1759="","",COUNTA($B$5:B1759))</f>
        <v/>
      </c>
      <c r="B1759" s="294" t="n"/>
      <c r="C1759" s="247" t="n"/>
      <c r="D1759" s="248" t="n"/>
      <c r="E1759" s="295" t="n"/>
      <c r="F1759" s="296" t="n"/>
      <c r="G1759" s="296" t="n"/>
      <c r="H1759" s="297">
        <f>IFERROR(VLOOKUP($C1759,$C$5:$H$18,6,0)+SUMIF($C$19:$C1759,$C1759,$F$19:$F1759)-SUMIF($C$19:$C1759,$C1759,$G$19:$G1759),"")</f>
        <v/>
      </c>
      <c r="I1759" s="296" t="n"/>
      <c r="J1759" s="252" t="n"/>
      <c r="K1759" s="252" t="n"/>
      <c r="L1759" s="298" t="n"/>
      <c r="M1759" s="254">
        <f>IF($B1759="","",--TEXT($B1759,"yyyymm"))</f>
        <v/>
      </c>
      <c r="N1759" s="0" t="n"/>
      <c r="O1759" s="0" t="n"/>
      <c r="P1759" s="0" t="n"/>
      <c r="Q1759" s="0" t="n"/>
      <c r="R1759" s="0" t="n"/>
      <c r="S1759" s="0" t="n"/>
      <c r="T1759" s="0" t="n"/>
      <c r="U1759" s="0" t="n"/>
      <c r="V1759" s="0" t="n"/>
      <c r="W1759" s="0" t="n"/>
      <c r="X1759" s="42" t="n"/>
      <c r="Y1759" s="42" t="n"/>
      <c r="Z1759" s="42" t="n"/>
    </row>
    <row r="1760" ht="23" customFormat="1" customHeight="1" s="204">
      <c r="A1760" s="255">
        <f>IF(B1760="","",COUNTA($B$5:B1760))</f>
        <v/>
      </c>
      <c r="B1760" s="294" t="n"/>
      <c r="C1760" s="247" t="n"/>
      <c r="D1760" s="248" t="n"/>
      <c r="E1760" s="295" t="n"/>
      <c r="F1760" s="296" t="n"/>
      <c r="G1760" s="296" t="n"/>
      <c r="H1760" s="297">
        <f>IFERROR(VLOOKUP($C1760,$C$5:$H$18,6,0)+SUMIF($C$19:$C1760,$C1760,$F$19:$F1760)-SUMIF($C$19:$C1760,$C1760,$G$19:$G1760),"")</f>
        <v/>
      </c>
      <c r="I1760" s="296" t="n"/>
      <c r="J1760" s="252" t="n"/>
      <c r="K1760" s="252" t="n"/>
      <c r="L1760" s="298" t="n"/>
      <c r="M1760" s="254">
        <f>IF($B1760="","",--TEXT($B1760,"yyyymm"))</f>
        <v/>
      </c>
      <c r="N1760" s="0" t="n"/>
      <c r="O1760" s="0" t="n"/>
      <c r="P1760" s="0" t="n"/>
      <c r="Q1760" s="0" t="n"/>
      <c r="R1760" s="0" t="n"/>
      <c r="S1760" s="0" t="n"/>
      <c r="T1760" s="0" t="n"/>
      <c r="U1760" s="0" t="n"/>
      <c r="V1760" s="0" t="n"/>
      <c r="W1760" s="0" t="n"/>
      <c r="X1760" s="42" t="n"/>
      <c r="Y1760" s="42" t="n"/>
      <c r="Z1760" s="42" t="n"/>
    </row>
    <row r="1761" ht="23" customFormat="1" customHeight="1" s="204">
      <c r="A1761" s="255">
        <f>IF(B1761="","",COUNTA($B$5:B1761))</f>
        <v/>
      </c>
      <c r="B1761" s="294" t="n"/>
      <c r="C1761" s="247" t="n"/>
      <c r="D1761" s="248" t="n"/>
      <c r="E1761" s="295" t="n"/>
      <c r="F1761" s="296" t="n"/>
      <c r="G1761" s="296" t="n"/>
      <c r="H1761" s="297">
        <f>IFERROR(VLOOKUP($C1761,$C$5:$H$18,6,0)+SUMIF($C$19:$C1761,$C1761,$F$19:$F1761)-SUMIF($C$19:$C1761,$C1761,$G$19:$G1761),"")</f>
        <v/>
      </c>
      <c r="I1761" s="296" t="n"/>
      <c r="J1761" s="252" t="n"/>
      <c r="K1761" s="252" t="n"/>
      <c r="L1761" s="298" t="n"/>
      <c r="M1761" s="254">
        <f>IF($B1761="","",--TEXT($B1761,"yyyymm"))</f>
        <v/>
      </c>
      <c r="N1761" s="0" t="n"/>
      <c r="O1761" s="0" t="n"/>
      <c r="P1761" s="0" t="n"/>
      <c r="Q1761" s="0" t="n"/>
      <c r="R1761" s="0" t="n"/>
      <c r="S1761" s="0" t="n"/>
      <c r="T1761" s="0" t="n"/>
      <c r="U1761" s="0" t="n"/>
      <c r="V1761" s="0" t="n"/>
      <c r="W1761" s="0" t="n"/>
      <c r="X1761" s="42" t="n"/>
      <c r="Y1761" s="42" t="n"/>
      <c r="Z1761" s="42" t="n"/>
    </row>
    <row r="1762" ht="23" customFormat="1" customHeight="1" s="204">
      <c r="A1762" s="255">
        <f>IF(B1762="","",COUNTA($B$5:B1762))</f>
        <v/>
      </c>
      <c r="B1762" s="294" t="n"/>
      <c r="C1762" s="247" t="n"/>
      <c r="D1762" s="248" t="n"/>
      <c r="E1762" s="295" t="n"/>
      <c r="F1762" s="296" t="n"/>
      <c r="G1762" s="296" t="n"/>
      <c r="H1762" s="297">
        <f>IFERROR(VLOOKUP($C1762,$C$5:$H$18,6,0)+SUMIF($C$19:$C1762,$C1762,$F$19:$F1762)-SUMIF($C$19:$C1762,$C1762,$G$19:$G1762),"")</f>
        <v/>
      </c>
      <c r="I1762" s="296" t="n"/>
      <c r="J1762" s="252" t="n"/>
      <c r="K1762" s="252" t="n"/>
      <c r="L1762" s="298" t="n"/>
      <c r="M1762" s="254">
        <f>IF($B1762="","",--TEXT($B1762,"yyyymm"))</f>
        <v/>
      </c>
      <c r="N1762" s="0" t="n"/>
      <c r="O1762" s="0" t="n"/>
      <c r="P1762" s="0" t="n"/>
      <c r="Q1762" s="0" t="n"/>
      <c r="R1762" s="0" t="n"/>
      <c r="S1762" s="0" t="n"/>
      <c r="T1762" s="0" t="n"/>
      <c r="U1762" s="0" t="n"/>
      <c r="V1762" s="0" t="n"/>
      <c r="W1762" s="0" t="n"/>
      <c r="X1762" s="42" t="n"/>
      <c r="Y1762" s="42" t="n"/>
      <c r="Z1762" s="42" t="n"/>
    </row>
    <row r="1763" ht="23" customFormat="1" customHeight="1" s="204">
      <c r="A1763" s="255">
        <f>IF(B1763="","",COUNTA($B$5:B1763))</f>
        <v/>
      </c>
      <c r="B1763" s="294" t="n"/>
      <c r="C1763" s="247" t="n"/>
      <c r="D1763" s="248" t="n"/>
      <c r="E1763" s="295" t="n"/>
      <c r="F1763" s="296" t="n"/>
      <c r="G1763" s="296" t="n"/>
      <c r="H1763" s="297">
        <f>IFERROR(VLOOKUP($C1763,$C$5:$H$18,6,0)+SUMIF($C$19:$C1763,$C1763,$F$19:$F1763)-SUMIF($C$19:$C1763,$C1763,$G$19:$G1763),"")</f>
        <v/>
      </c>
      <c r="I1763" s="296" t="n"/>
      <c r="J1763" s="252" t="n"/>
      <c r="K1763" s="252" t="n"/>
      <c r="L1763" s="298" t="n"/>
      <c r="M1763" s="254">
        <f>IF($B1763="","",--TEXT($B1763,"yyyymm"))</f>
        <v/>
      </c>
      <c r="N1763" s="0" t="n"/>
      <c r="O1763" s="0" t="n"/>
      <c r="P1763" s="0" t="n"/>
      <c r="Q1763" s="0" t="n"/>
      <c r="R1763" s="0" t="n"/>
      <c r="S1763" s="0" t="n"/>
      <c r="T1763" s="0" t="n"/>
      <c r="U1763" s="0" t="n"/>
      <c r="V1763" s="0" t="n"/>
      <c r="W1763" s="0" t="n"/>
      <c r="X1763" s="42" t="n"/>
      <c r="Y1763" s="42" t="n"/>
      <c r="Z1763" s="42" t="n"/>
    </row>
    <row r="1764" ht="23" customFormat="1" customHeight="1" s="204">
      <c r="A1764" s="255">
        <f>IF(B1764="","",COUNTA($B$5:B1764))</f>
        <v/>
      </c>
      <c r="B1764" s="294" t="n"/>
      <c r="C1764" s="247" t="n"/>
      <c r="D1764" s="248" t="n"/>
      <c r="E1764" s="295" t="n"/>
      <c r="F1764" s="296" t="n"/>
      <c r="G1764" s="296" t="n"/>
      <c r="H1764" s="297">
        <f>IFERROR(VLOOKUP($C1764,$C$5:$H$18,6,0)+SUMIF($C$19:$C1764,$C1764,$F$19:$F1764)-SUMIF($C$19:$C1764,$C1764,$G$19:$G1764),"")</f>
        <v/>
      </c>
      <c r="I1764" s="296" t="n"/>
      <c r="J1764" s="252" t="n"/>
      <c r="K1764" s="252" t="n"/>
      <c r="L1764" s="298" t="n"/>
      <c r="M1764" s="254">
        <f>IF($B1764="","",--TEXT($B1764,"yyyymm"))</f>
        <v/>
      </c>
      <c r="N1764" s="0" t="n"/>
      <c r="O1764" s="0" t="n"/>
      <c r="P1764" s="0" t="n"/>
      <c r="Q1764" s="0" t="n"/>
      <c r="R1764" s="0" t="n"/>
      <c r="S1764" s="0" t="n"/>
      <c r="T1764" s="0" t="n"/>
      <c r="U1764" s="0" t="n"/>
      <c r="V1764" s="0" t="n"/>
      <c r="W1764" s="0" t="n"/>
      <c r="X1764" s="42" t="n"/>
      <c r="Y1764" s="42" t="n"/>
      <c r="Z1764" s="42" t="n"/>
    </row>
    <row r="1765" ht="23" customFormat="1" customHeight="1" s="204">
      <c r="A1765" s="255">
        <f>IF(B1765="","",COUNTA($B$5:B1765))</f>
        <v/>
      </c>
      <c r="B1765" s="294" t="n"/>
      <c r="C1765" s="247" t="n"/>
      <c r="D1765" s="248" t="n"/>
      <c r="E1765" s="295" t="n"/>
      <c r="F1765" s="296" t="n"/>
      <c r="G1765" s="296" t="n"/>
      <c r="H1765" s="297">
        <f>IFERROR(VLOOKUP($C1765,$C$5:$H$18,6,0)+SUMIF($C$19:$C1765,$C1765,$F$19:$F1765)-SUMIF($C$19:$C1765,$C1765,$G$19:$G1765),"")</f>
        <v/>
      </c>
      <c r="I1765" s="296" t="n"/>
      <c r="J1765" s="252" t="n"/>
      <c r="K1765" s="252" t="n"/>
      <c r="L1765" s="298" t="n"/>
      <c r="M1765" s="254">
        <f>IF($B1765="","",--TEXT($B1765,"yyyymm"))</f>
        <v/>
      </c>
      <c r="N1765" s="0" t="n"/>
      <c r="O1765" s="0" t="n"/>
      <c r="P1765" s="0" t="n"/>
      <c r="Q1765" s="0" t="n"/>
      <c r="R1765" s="0" t="n"/>
      <c r="S1765" s="0" t="n"/>
      <c r="T1765" s="0" t="n"/>
      <c r="U1765" s="0" t="n"/>
      <c r="V1765" s="0" t="n"/>
      <c r="W1765" s="0" t="n"/>
      <c r="X1765" s="42" t="n"/>
      <c r="Y1765" s="42" t="n"/>
      <c r="Z1765" s="42" t="n"/>
    </row>
    <row r="1766" ht="23" customFormat="1" customHeight="1" s="204">
      <c r="A1766" s="255">
        <f>IF(B1766="","",COUNTA($B$5:B1766))</f>
        <v/>
      </c>
      <c r="B1766" s="294" t="n"/>
      <c r="C1766" s="247" t="n"/>
      <c r="D1766" s="248" t="n"/>
      <c r="E1766" s="295" t="n"/>
      <c r="F1766" s="296" t="n"/>
      <c r="G1766" s="296" t="n"/>
      <c r="H1766" s="297">
        <f>IFERROR(VLOOKUP($C1766,$C$5:$H$18,6,0)+SUMIF($C$19:$C1766,$C1766,$F$19:$F1766)-SUMIF($C$19:$C1766,$C1766,$G$19:$G1766),"")</f>
        <v/>
      </c>
      <c r="I1766" s="296" t="n"/>
      <c r="J1766" s="252" t="n"/>
      <c r="K1766" s="252" t="n"/>
      <c r="L1766" s="298" t="n"/>
      <c r="M1766" s="254">
        <f>IF($B1766="","",--TEXT($B1766,"yyyymm"))</f>
        <v/>
      </c>
      <c r="N1766" s="0" t="n"/>
      <c r="O1766" s="0" t="n"/>
      <c r="P1766" s="0" t="n"/>
      <c r="Q1766" s="0" t="n"/>
      <c r="R1766" s="0" t="n"/>
      <c r="S1766" s="0" t="n"/>
      <c r="T1766" s="0" t="n"/>
      <c r="U1766" s="0" t="n"/>
      <c r="V1766" s="0" t="n"/>
      <c r="W1766" s="0" t="n"/>
      <c r="X1766" s="42" t="n"/>
      <c r="Y1766" s="42" t="n"/>
      <c r="Z1766" s="42" t="n"/>
    </row>
    <row r="1767" ht="23" customFormat="1" customHeight="1" s="204">
      <c r="A1767" s="255">
        <f>IF(B1767="","",COUNTA($B$5:B1767))</f>
        <v/>
      </c>
      <c r="B1767" s="294" t="n"/>
      <c r="C1767" s="247" t="n"/>
      <c r="D1767" s="248" t="n"/>
      <c r="E1767" s="295" t="n"/>
      <c r="F1767" s="296" t="n"/>
      <c r="G1767" s="296" t="n"/>
      <c r="H1767" s="297">
        <f>IFERROR(VLOOKUP($C1767,$C$5:$H$18,6,0)+SUMIF($C$19:$C1767,$C1767,$F$19:$F1767)-SUMIF($C$19:$C1767,$C1767,$G$19:$G1767),"")</f>
        <v/>
      </c>
      <c r="I1767" s="296" t="n"/>
      <c r="J1767" s="252" t="n"/>
      <c r="K1767" s="252" t="n"/>
      <c r="L1767" s="298" t="n"/>
      <c r="M1767" s="254">
        <f>IF($B1767="","",--TEXT($B1767,"yyyymm"))</f>
        <v/>
      </c>
      <c r="N1767" s="0" t="n"/>
      <c r="O1767" s="0" t="n"/>
      <c r="P1767" s="0" t="n"/>
      <c r="Q1767" s="0" t="n"/>
      <c r="R1767" s="0" t="n"/>
      <c r="S1767" s="0" t="n"/>
      <c r="T1767" s="0" t="n"/>
      <c r="U1767" s="0" t="n"/>
      <c r="V1767" s="0" t="n"/>
      <c r="W1767" s="0" t="n"/>
      <c r="X1767" s="42" t="n"/>
      <c r="Y1767" s="42" t="n"/>
      <c r="Z1767" s="42" t="n"/>
    </row>
    <row r="1768" ht="23" customFormat="1" customHeight="1" s="204">
      <c r="A1768" s="255">
        <f>IF(B1768="","",COUNTA($B$5:B1768))</f>
        <v/>
      </c>
      <c r="B1768" s="294" t="n"/>
      <c r="C1768" s="247" t="n"/>
      <c r="D1768" s="248" t="n"/>
      <c r="E1768" s="295" t="n"/>
      <c r="F1768" s="296" t="n"/>
      <c r="G1768" s="296" t="n"/>
      <c r="H1768" s="297">
        <f>IFERROR(VLOOKUP($C1768,$C$5:$H$18,6,0)+SUMIF($C$19:$C1768,$C1768,$F$19:$F1768)-SUMIF($C$19:$C1768,$C1768,$G$19:$G1768),"")</f>
        <v/>
      </c>
      <c r="I1768" s="296" t="n"/>
      <c r="J1768" s="252" t="n"/>
      <c r="K1768" s="252" t="n"/>
      <c r="L1768" s="298" t="n"/>
      <c r="M1768" s="254">
        <f>IF($B1768="","",--TEXT($B1768,"yyyymm"))</f>
        <v/>
      </c>
      <c r="N1768" s="0" t="n"/>
      <c r="O1768" s="0" t="n"/>
      <c r="P1768" s="0" t="n"/>
      <c r="Q1768" s="0" t="n"/>
      <c r="R1768" s="0" t="n"/>
      <c r="S1768" s="0" t="n"/>
      <c r="T1768" s="0" t="n"/>
      <c r="U1768" s="0" t="n"/>
      <c r="V1768" s="0" t="n"/>
      <c r="W1768" s="0" t="n"/>
      <c r="X1768" s="42" t="n"/>
      <c r="Y1768" s="42" t="n"/>
      <c r="Z1768" s="42" t="n"/>
    </row>
    <row r="1769" ht="23" customFormat="1" customHeight="1" s="204">
      <c r="A1769" s="255">
        <f>IF(B1769="","",COUNTA($B$5:B1769))</f>
        <v/>
      </c>
      <c r="B1769" s="294" t="n"/>
      <c r="C1769" s="247" t="n"/>
      <c r="D1769" s="248" t="n"/>
      <c r="E1769" s="295" t="n"/>
      <c r="F1769" s="296" t="n"/>
      <c r="G1769" s="296" t="n"/>
      <c r="H1769" s="297">
        <f>IFERROR(VLOOKUP($C1769,$C$5:$H$18,6,0)+SUMIF($C$19:$C1769,$C1769,$F$19:$F1769)-SUMIF($C$19:$C1769,$C1769,$G$19:$G1769),"")</f>
        <v/>
      </c>
      <c r="I1769" s="296" t="n"/>
      <c r="J1769" s="252" t="n"/>
      <c r="K1769" s="252" t="n"/>
      <c r="L1769" s="298" t="n"/>
      <c r="M1769" s="254">
        <f>IF($B1769="","",--TEXT($B1769,"yyyymm"))</f>
        <v/>
      </c>
      <c r="N1769" s="0" t="n"/>
      <c r="O1769" s="0" t="n"/>
      <c r="P1769" s="0" t="n"/>
      <c r="Q1769" s="0" t="n"/>
      <c r="R1769" s="0" t="n"/>
      <c r="S1769" s="0" t="n"/>
      <c r="T1769" s="0" t="n"/>
      <c r="U1769" s="0" t="n"/>
      <c r="V1769" s="0" t="n"/>
      <c r="W1769" s="0" t="n"/>
      <c r="X1769" s="42" t="n"/>
      <c r="Y1769" s="42" t="n"/>
      <c r="Z1769" s="42" t="n"/>
    </row>
    <row r="1770" ht="23" customFormat="1" customHeight="1" s="204">
      <c r="A1770" s="255">
        <f>IF(B1770="","",COUNTA($B$5:B1770))</f>
        <v/>
      </c>
      <c r="B1770" s="294" t="n"/>
      <c r="C1770" s="247" t="n"/>
      <c r="D1770" s="248" t="n"/>
      <c r="E1770" s="295" t="n"/>
      <c r="F1770" s="296" t="n"/>
      <c r="G1770" s="296" t="n"/>
      <c r="H1770" s="297">
        <f>IFERROR(VLOOKUP($C1770,$C$5:$H$18,6,0)+SUMIF($C$19:$C1770,$C1770,$F$19:$F1770)-SUMIF($C$19:$C1770,$C1770,$G$19:$G1770),"")</f>
        <v/>
      </c>
      <c r="I1770" s="296" t="n"/>
      <c r="J1770" s="252" t="n"/>
      <c r="K1770" s="252" t="n"/>
      <c r="L1770" s="298" t="n"/>
      <c r="M1770" s="254">
        <f>IF($B1770="","",--TEXT($B1770,"yyyymm"))</f>
        <v/>
      </c>
      <c r="N1770" s="0" t="n"/>
      <c r="O1770" s="0" t="n"/>
      <c r="P1770" s="0" t="n"/>
      <c r="Q1770" s="0" t="n"/>
      <c r="R1770" s="0" t="n"/>
      <c r="S1770" s="0" t="n"/>
      <c r="T1770" s="0" t="n"/>
      <c r="U1770" s="0" t="n"/>
      <c r="V1770" s="0" t="n"/>
      <c r="W1770" s="0" t="n"/>
      <c r="X1770" s="42" t="n"/>
      <c r="Y1770" s="42" t="n"/>
      <c r="Z1770" s="42" t="n"/>
    </row>
    <row r="1771" ht="23" customFormat="1" customHeight="1" s="204">
      <c r="A1771" s="255">
        <f>IF(B1771="","",COUNTA($B$5:B1771))</f>
        <v/>
      </c>
      <c r="B1771" s="294" t="n"/>
      <c r="C1771" s="247" t="n"/>
      <c r="D1771" s="248" t="n"/>
      <c r="E1771" s="295" t="n"/>
      <c r="F1771" s="296" t="n"/>
      <c r="G1771" s="296" t="n"/>
      <c r="H1771" s="297">
        <f>IFERROR(VLOOKUP($C1771,$C$5:$H$18,6,0)+SUMIF($C$19:$C1771,$C1771,$F$19:$F1771)-SUMIF($C$19:$C1771,$C1771,$G$19:$G1771),"")</f>
        <v/>
      </c>
      <c r="I1771" s="296" t="n"/>
      <c r="J1771" s="252" t="n"/>
      <c r="K1771" s="252" t="n"/>
      <c r="L1771" s="298" t="n"/>
      <c r="M1771" s="254">
        <f>IF($B1771="","",--TEXT($B1771,"yyyymm"))</f>
        <v/>
      </c>
      <c r="N1771" s="0" t="n"/>
      <c r="O1771" s="0" t="n"/>
      <c r="P1771" s="0" t="n"/>
      <c r="Q1771" s="0" t="n"/>
      <c r="R1771" s="0" t="n"/>
      <c r="S1771" s="0" t="n"/>
      <c r="T1771" s="0" t="n"/>
      <c r="U1771" s="0" t="n"/>
      <c r="V1771" s="0" t="n"/>
      <c r="W1771" s="0" t="n"/>
      <c r="X1771" s="42" t="n"/>
      <c r="Y1771" s="42" t="n"/>
      <c r="Z1771" s="42" t="n"/>
    </row>
    <row r="1772" ht="23" customFormat="1" customHeight="1" s="204">
      <c r="A1772" s="255">
        <f>IF(B1772="","",COUNTA($B$5:B1772))</f>
        <v/>
      </c>
      <c r="B1772" s="294" t="n"/>
      <c r="C1772" s="247" t="n"/>
      <c r="D1772" s="248" t="n"/>
      <c r="E1772" s="295" t="n"/>
      <c r="F1772" s="296" t="n"/>
      <c r="G1772" s="296" t="n"/>
      <c r="H1772" s="297">
        <f>IFERROR(VLOOKUP($C1772,$C$5:$H$18,6,0)+SUMIF($C$19:$C1772,$C1772,$F$19:$F1772)-SUMIF($C$19:$C1772,$C1772,$G$19:$G1772),"")</f>
        <v/>
      </c>
      <c r="I1772" s="296" t="n"/>
      <c r="J1772" s="252" t="n"/>
      <c r="K1772" s="252" t="n"/>
      <c r="L1772" s="298" t="n"/>
      <c r="M1772" s="254">
        <f>IF($B1772="","",--TEXT($B1772,"yyyymm"))</f>
        <v/>
      </c>
      <c r="N1772" s="0" t="n"/>
      <c r="O1772" s="0" t="n"/>
      <c r="P1772" s="0" t="n"/>
      <c r="Q1772" s="0" t="n"/>
      <c r="R1772" s="0" t="n"/>
      <c r="S1772" s="0" t="n"/>
      <c r="T1772" s="0" t="n"/>
      <c r="U1772" s="0" t="n"/>
      <c r="V1772" s="0" t="n"/>
      <c r="W1772" s="0" t="n"/>
      <c r="X1772" s="42" t="n"/>
      <c r="Y1772" s="42" t="n"/>
      <c r="Z1772" s="42" t="n"/>
    </row>
    <row r="1773" ht="23" customFormat="1" customHeight="1" s="204">
      <c r="A1773" s="255">
        <f>IF(B1773="","",COUNTA($B$5:B1773))</f>
        <v/>
      </c>
      <c r="B1773" s="294" t="n"/>
      <c r="C1773" s="247" t="n"/>
      <c r="D1773" s="248" t="n"/>
      <c r="E1773" s="295" t="n"/>
      <c r="F1773" s="296" t="n"/>
      <c r="G1773" s="296" t="n"/>
      <c r="H1773" s="297">
        <f>IFERROR(VLOOKUP($C1773,$C$5:$H$18,6,0)+SUMIF($C$19:$C1773,$C1773,$F$19:$F1773)-SUMIF($C$19:$C1773,$C1773,$G$19:$G1773),"")</f>
        <v/>
      </c>
      <c r="I1773" s="296" t="n"/>
      <c r="J1773" s="252" t="n"/>
      <c r="K1773" s="252" t="n"/>
      <c r="L1773" s="298" t="n"/>
      <c r="M1773" s="254">
        <f>IF($B1773="","",--TEXT($B1773,"yyyymm"))</f>
        <v/>
      </c>
      <c r="N1773" s="0" t="n"/>
      <c r="O1773" s="0" t="n"/>
      <c r="P1773" s="0" t="n"/>
      <c r="Q1773" s="0" t="n"/>
      <c r="R1773" s="0" t="n"/>
      <c r="S1773" s="0" t="n"/>
      <c r="T1773" s="0" t="n"/>
      <c r="U1773" s="0" t="n"/>
      <c r="V1773" s="0" t="n"/>
      <c r="W1773" s="0" t="n"/>
      <c r="X1773" s="42" t="n"/>
      <c r="Y1773" s="42" t="n"/>
      <c r="Z1773" s="42" t="n"/>
    </row>
    <row r="1774" ht="23" customFormat="1" customHeight="1" s="204">
      <c r="A1774" s="255">
        <f>IF(B1774="","",COUNTA($B$5:B1774))</f>
        <v/>
      </c>
      <c r="B1774" s="294" t="n"/>
      <c r="C1774" s="247" t="n"/>
      <c r="D1774" s="248" t="n"/>
      <c r="E1774" s="295" t="n"/>
      <c r="F1774" s="296" t="n"/>
      <c r="G1774" s="296" t="n"/>
      <c r="H1774" s="297">
        <f>IFERROR(VLOOKUP($C1774,$C$5:$H$18,6,0)+SUMIF($C$19:$C1774,$C1774,$F$19:$F1774)-SUMIF($C$19:$C1774,$C1774,$G$19:$G1774),"")</f>
        <v/>
      </c>
      <c r="I1774" s="296" t="n"/>
      <c r="J1774" s="252" t="n"/>
      <c r="K1774" s="252" t="n"/>
      <c r="L1774" s="298" t="n"/>
      <c r="M1774" s="254">
        <f>IF($B1774="","",--TEXT($B1774,"yyyymm"))</f>
        <v/>
      </c>
      <c r="N1774" s="0" t="n"/>
      <c r="O1774" s="0" t="n"/>
      <c r="P1774" s="0" t="n"/>
      <c r="Q1774" s="0" t="n"/>
      <c r="R1774" s="0" t="n"/>
      <c r="S1774" s="0" t="n"/>
      <c r="T1774" s="0" t="n"/>
      <c r="U1774" s="0" t="n"/>
      <c r="V1774" s="0" t="n"/>
      <c r="W1774" s="0" t="n"/>
      <c r="X1774" s="42" t="n"/>
      <c r="Y1774" s="42" t="n"/>
      <c r="Z1774" s="42" t="n"/>
    </row>
    <row r="1775" ht="23" customFormat="1" customHeight="1" s="204">
      <c r="A1775" s="255">
        <f>IF(B1775="","",COUNTA($B$5:B1775))</f>
        <v/>
      </c>
      <c r="B1775" s="294" t="n"/>
      <c r="C1775" s="247" t="n"/>
      <c r="D1775" s="248" t="n"/>
      <c r="E1775" s="295" t="n"/>
      <c r="F1775" s="296" t="n"/>
      <c r="G1775" s="296" t="n"/>
      <c r="H1775" s="297">
        <f>IFERROR(VLOOKUP($C1775,$C$5:$H$18,6,0)+SUMIF($C$19:$C1775,$C1775,$F$19:$F1775)-SUMIF($C$19:$C1775,$C1775,$G$19:$G1775),"")</f>
        <v/>
      </c>
      <c r="I1775" s="296" t="n"/>
      <c r="J1775" s="252" t="n"/>
      <c r="K1775" s="252" t="n"/>
      <c r="L1775" s="298" t="n"/>
      <c r="M1775" s="254">
        <f>IF($B1775="","",--TEXT($B1775,"yyyymm"))</f>
        <v/>
      </c>
      <c r="N1775" s="0" t="n"/>
      <c r="O1775" s="0" t="n"/>
      <c r="P1775" s="0" t="n"/>
      <c r="Q1775" s="0" t="n"/>
      <c r="R1775" s="0" t="n"/>
      <c r="S1775" s="0" t="n"/>
      <c r="T1775" s="0" t="n"/>
      <c r="U1775" s="0" t="n"/>
      <c r="V1775" s="0" t="n"/>
      <c r="W1775" s="0" t="n"/>
      <c r="X1775" s="42" t="n"/>
      <c r="Y1775" s="42" t="n"/>
      <c r="Z1775" s="42" t="n"/>
    </row>
    <row r="1776" ht="23" customFormat="1" customHeight="1" s="204">
      <c r="A1776" s="255">
        <f>IF(B1776="","",COUNTA($B$5:B1776))</f>
        <v/>
      </c>
      <c r="B1776" s="294" t="n"/>
      <c r="C1776" s="247" t="n"/>
      <c r="D1776" s="248" t="n"/>
      <c r="E1776" s="295" t="n"/>
      <c r="F1776" s="296" t="n"/>
      <c r="G1776" s="296" t="n"/>
      <c r="H1776" s="297">
        <f>IFERROR(VLOOKUP($C1776,$C$5:$H$18,6,0)+SUMIF($C$19:$C1776,$C1776,$F$19:$F1776)-SUMIF($C$19:$C1776,$C1776,$G$19:$G1776),"")</f>
        <v/>
      </c>
      <c r="I1776" s="296" t="n"/>
      <c r="J1776" s="252" t="n"/>
      <c r="K1776" s="252" t="n"/>
      <c r="L1776" s="298" t="n"/>
      <c r="M1776" s="254">
        <f>IF($B1776="","",--TEXT($B1776,"yyyymm"))</f>
        <v/>
      </c>
      <c r="N1776" s="0" t="n"/>
      <c r="O1776" s="0" t="n"/>
      <c r="P1776" s="0" t="n"/>
      <c r="Q1776" s="0" t="n"/>
      <c r="R1776" s="0" t="n"/>
      <c r="S1776" s="0" t="n"/>
      <c r="T1776" s="0" t="n"/>
      <c r="U1776" s="0" t="n"/>
      <c r="V1776" s="0" t="n"/>
      <c r="W1776" s="0" t="n"/>
      <c r="X1776" s="42" t="n"/>
      <c r="Y1776" s="42" t="n"/>
      <c r="Z1776" s="42" t="n"/>
    </row>
    <row r="1777" ht="23" customFormat="1" customHeight="1" s="204">
      <c r="A1777" s="255">
        <f>IF(B1777="","",COUNTA($B$5:B1777))</f>
        <v/>
      </c>
      <c r="B1777" s="294" t="n"/>
      <c r="C1777" s="247" t="n"/>
      <c r="D1777" s="248" t="n"/>
      <c r="E1777" s="295" t="n"/>
      <c r="F1777" s="296" t="n"/>
      <c r="G1777" s="296" t="n"/>
      <c r="H1777" s="297">
        <f>IFERROR(VLOOKUP($C1777,$C$5:$H$18,6,0)+SUMIF($C$19:$C1777,$C1777,$F$19:$F1777)-SUMIF($C$19:$C1777,$C1777,$G$19:$G1777),"")</f>
        <v/>
      </c>
      <c r="I1777" s="296" t="n"/>
      <c r="J1777" s="252" t="n"/>
      <c r="K1777" s="252" t="n"/>
      <c r="L1777" s="298" t="n"/>
      <c r="M1777" s="254">
        <f>IF($B1777="","",--TEXT($B1777,"yyyymm"))</f>
        <v/>
      </c>
      <c r="N1777" s="0" t="n"/>
      <c r="O1777" s="0" t="n"/>
      <c r="P1777" s="0" t="n"/>
      <c r="Q1777" s="0" t="n"/>
      <c r="R1777" s="0" t="n"/>
      <c r="S1777" s="0" t="n"/>
      <c r="T1777" s="0" t="n"/>
      <c r="U1777" s="0" t="n"/>
      <c r="V1777" s="0" t="n"/>
      <c r="W1777" s="0" t="n"/>
      <c r="X1777" s="42" t="n"/>
      <c r="Y1777" s="42" t="n"/>
      <c r="Z1777" s="42" t="n"/>
    </row>
    <row r="1778" ht="23" customFormat="1" customHeight="1" s="204">
      <c r="A1778" s="255">
        <f>IF(B1778="","",COUNTA($B$5:B1778))</f>
        <v/>
      </c>
      <c r="B1778" s="294" t="n"/>
      <c r="C1778" s="247" t="n"/>
      <c r="D1778" s="248" t="n"/>
      <c r="E1778" s="295" t="n"/>
      <c r="F1778" s="296" t="n"/>
      <c r="G1778" s="296" t="n"/>
      <c r="H1778" s="297">
        <f>IFERROR(VLOOKUP($C1778,$C$5:$H$18,6,0)+SUMIF($C$19:$C1778,$C1778,$F$19:$F1778)-SUMIF($C$19:$C1778,$C1778,$G$19:$G1778),"")</f>
        <v/>
      </c>
      <c r="I1778" s="296" t="n"/>
      <c r="J1778" s="252" t="n"/>
      <c r="K1778" s="252" t="n"/>
      <c r="L1778" s="298" t="n"/>
      <c r="M1778" s="254">
        <f>IF($B1778="","",--TEXT($B1778,"yyyymm"))</f>
        <v/>
      </c>
      <c r="N1778" s="0" t="n"/>
      <c r="O1778" s="0" t="n"/>
      <c r="P1778" s="0" t="n"/>
      <c r="Q1778" s="0" t="n"/>
      <c r="R1778" s="0" t="n"/>
      <c r="S1778" s="0" t="n"/>
      <c r="T1778" s="0" t="n"/>
      <c r="U1778" s="0" t="n"/>
      <c r="V1778" s="0" t="n"/>
      <c r="W1778" s="0" t="n"/>
      <c r="X1778" s="42" t="n"/>
      <c r="Y1778" s="42" t="n"/>
      <c r="Z1778" s="42" t="n"/>
    </row>
    <row r="1779" ht="23" customFormat="1" customHeight="1" s="204">
      <c r="A1779" s="255">
        <f>IF(B1779="","",COUNTA($B$5:B1779))</f>
        <v/>
      </c>
      <c r="B1779" s="294" t="n"/>
      <c r="C1779" s="247" t="n"/>
      <c r="D1779" s="248" t="n"/>
      <c r="E1779" s="295" t="n"/>
      <c r="F1779" s="296" t="n"/>
      <c r="G1779" s="296" t="n"/>
      <c r="H1779" s="297">
        <f>IFERROR(VLOOKUP($C1779,$C$5:$H$18,6,0)+SUMIF($C$19:$C1779,$C1779,$F$19:$F1779)-SUMIF($C$19:$C1779,$C1779,$G$19:$G1779),"")</f>
        <v/>
      </c>
      <c r="I1779" s="296" t="n"/>
      <c r="J1779" s="252" t="n"/>
      <c r="K1779" s="252" t="n"/>
      <c r="L1779" s="298" t="n"/>
      <c r="M1779" s="254">
        <f>IF($B1779="","",--TEXT($B1779,"yyyymm"))</f>
        <v/>
      </c>
      <c r="N1779" s="0" t="n"/>
      <c r="O1779" s="0" t="n"/>
      <c r="P1779" s="0" t="n"/>
      <c r="Q1779" s="0" t="n"/>
      <c r="R1779" s="0" t="n"/>
      <c r="S1779" s="0" t="n"/>
      <c r="T1779" s="0" t="n"/>
      <c r="U1779" s="0" t="n"/>
      <c r="V1779" s="0" t="n"/>
      <c r="W1779" s="0" t="n"/>
      <c r="X1779" s="42" t="n"/>
      <c r="Y1779" s="42" t="n"/>
      <c r="Z1779" s="42" t="n"/>
    </row>
    <row r="1780" ht="23" customFormat="1" customHeight="1" s="204">
      <c r="A1780" s="255">
        <f>IF(B1780="","",COUNTA($B$5:B1780))</f>
        <v/>
      </c>
      <c r="B1780" s="294" t="n"/>
      <c r="C1780" s="247" t="n"/>
      <c r="D1780" s="248" t="n"/>
      <c r="E1780" s="295" t="n"/>
      <c r="F1780" s="296" t="n"/>
      <c r="G1780" s="296" t="n"/>
      <c r="H1780" s="297">
        <f>IFERROR(VLOOKUP($C1780,$C$5:$H$18,6,0)+SUMIF($C$19:$C1780,$C1780,$F$19:$F1780)-SUMIF($C$19:$C1780,$C1780,$G$19:$G1780),"")</f>
        <v/>
      </c>
      <c r="I1780" s="296" t="n"/>
      <c r="J1780" s="252" t="n"/>
      <c r="K1780" s="252" t="n"/>
      <c r="L1780" s="298" t="n"/>
      <c r="M1780" s="254">
        <f>IF($B1780="","",--TEXT($B1780,"yyyymm"))</f>
        <v/>
      </c>
      <c r="N1780" s="0" t="n"/>
      <c r="O1780" s="0" t="n"/>
      <c r="P1780" s="0" t="n"/>
      <c r="Q1780" s="0" t="n"/>
      <c r="R1780" s="0" t="n"/>
      <c r="S1780" s="0" t="n"/>
      <c r="T1780" s="0" t="n"/>
      <c r="U1780" s="0" t="n"/>
      <c r="V1780" s="0" t="n"/>
      <c r="W1780" s="0" t="n"/>
      <c r="X1780" s="42" t="n"/>
      <c r="Y1780" s="42" t="n"/>
      <c r="Z1780" s="42" t="n"/>
    </row>
    <row r="1781" ht="23" customFormat="1" customHeight="1" s="204">
      <c r="A1781" s="255">
        <f>IF(B1781="","",COUNTA($B$5:B1781))</f>
        <v/>
      </c>
      <c r="B1781" s="294" t="n"/>
      <c r="C1781" s="247" t="n"/>
      <c r="D1781" s="248" t="n"/>
      <c r="E1781" s="295" t="n"/>
      <c r="F1781" s="296" t="n"/>
      <c r="G1781" s="296" t="n"/>
      <c r="H1781" s="297">
        <f>IFERROR(VLOOKUP($C1781,$C$5:$H$18,6,0)+SUMIF($C$19:$C1781,$C1781,$F$19:$F1781)-SUMIF($C$19:$C1781,$C1781,$G$19:$G1781),"")</f>
        <v/>
      </c>
      <c r="I1781" s="296" t="n"/>
      <c r="J1781" s="252" t="n"/>
      <c r="K1781" s="252" t="n"/>
      <c r="L1781" s="298" t="n"/>
      <c r="M1781" s="254">
        <f>IF($B1781="","",--TEXT($B1781,"yyyymm"))</f>
        <v/>
      </c>
      <c r="N1781" s="0" t="n"/>
      <c r="O1781" s="0" t="n"/>
      <c r="P1781" s="0" t="n"/>
      <c r="Q1781" s="0" t="n"/>
      <c r="R1781" s="0" t="n"/>
      <c r="S1781" s="0" t="n"/>
      <c r="T1781" s="0" t="n"/>
      <c r="U1781" s="0" t="n"/>
      <c r="V1781" s="0" t="n"/>
      <c r="W1781" s="0" t="n"/>
      <c r="X1781" s="42" t="n"/>
      <c r="Y1781" s="42" t="n"/>
      <c r="Z1781" s="42" t="n"/>
    </row>
    <row r="1782" ht="23" customFormat="1" customHeight="1" s="204">
      <c r="A1782" s="255">
        <f>IF(B1782="","",COUNTA($B$5:B1782))</f>
        <v/>
      </c>
      <c r="B1782" s="294" t="n"/>
      <c r="C1782" s="247" t="n"/>
      <c r="D1782" s="248" t="n"/>
      <c r="E1782" s="295" t="n"/>
      <c r="F1782" s="296" t="n"/>
      <c r="G1782" s="296" t="n"/>
      <c r="H1782" s="297">
        <f>IFERROR(VLOOKUP($C1782,$C$5:$H$18,6,0)+SUMIF($C$19:$C1782,$C1782,$F$19:$F1782)-SUMIF($C$19:$C1782,$C1782,$G$19:$G1782),"")</f>
        <v/>
      </c>
      <c r="I1782" s="296" t="n"/>
      <c r="J1782" s="252" t="n"/>
      <c r="K1782" s="252" t="n"/>
      <c r="L1782" s="298" t="n"/>
      <c r="M1782" s="254">
        <f>IF($B1782="","",--TEXT($B1782,"yyyymm"))</f>
        <v/>
      </c>
      <c r="N1782" s="0" t="n"/>
      <c r="O1782" s="0" t="n"/>
      <c r="P1782" s="0" t="n"/>
      <c r="Q1782" s="0" t="n"/>
      <c r="R1782" s="0" t="n"/>
      <c r="S1782" s="0" t="n"/>
      <c r="T1782" s="0" t="n"/>
      <c r="U1782" s="0" t="n"/>
      <c r="V1782" s="0" t="n"/>
      <c r="W1782" s="0" t="n"/>
      <c r="X1782" s="42" t="n"/>
      <c r="Y1782" s="42" t="n"/>
      <c r="Z1782" s="42" t="n"/>
    </row>
    <row r="1783" ht="23" customFormat="1" customHeight="1" s="204">
      <c r="A1783" s="255">
        <f>IF(B1783="","",COUNTA($B$5:B1783))</f>
        <v/>
      </c>
      <c r="B1783" s="294" t="n"/>
      <c r="C1783" s="247" t="n"/>
      <c r="D1783" s="248" t="n"/>
      <c r="E1783" s="295" t="n"/>
      <c r="F1783" s="296" t="n"/>
      <c r="G1783" s="296" t="n"/>
      <c r="H1783" s="297">
        <f>IFERROR(VLOOKUP($C1783,$C$5:$H$18,6,0)+SUMIF($C$19:$C1783,$C1783,$F$19:$F1783)-SUMIF($C$19:$C1783,$C1783,$G$19:$G1783),"")</f>
        <v/>
      </c>
      <c r="I1783" s="296" t="n"/>
      <c r="J1783" s="252" t="n"/>
      <c r="K1783" s="252" t="n"/>
      <c r="L1783" s="298" t="n"/>
      <c r="M1783" s="254">
        <f>IF($B1783="","",--TEXT($B1783,"yyyymm"))</f>
        <v/>
      </c>
      <c r="N1783" s="0" t="n"/>
      <c r="O1783" s="0" t="n"/>
      <c r="P1783" s="0" t="n"/>
      <c r="Q1783" s="0" t="n"/>
      <c r="R1783" s="0" t="n"/>
      <c r="S1783" s="0" t="n"/>
      <c r="T1783" s="0" t="n"/>
      <c r="U1783" s="0" t="n"/>
      <c r="V1783" s="0" t="n"/>
      <c r="W1783" s="0" t="n"/>
      <c r="X1783" s="42" t="n"/>
      <c r="Y1783" s="42" t="n"/>
      <c r="Z1783" s="42" t="n"/>
    </row>
    <row r="1784" ht="23" customFormat="1" customHeight="1" s="204">
      <c r="A1784" s="255">
        <f>IF(B1784="","",COUNTA($B$5:B1784))</f>
        <v/>
      </c>
      <c r="B1784" s="294" t="n"/>
      <c r="C1784" s="247" t="n"/>
      <c r="D1784" s="248" t="n"/>
      <c r="E1784" s="295" t="n"/>
      <c r="F1784" s="296" t="n"/>
      <c r="G1784" s="296" t="n"/>
      <c r="H1784" s="297">
        <f>IFERROR(VLOOKUP($C1784,$C$5:$H$18,6,0)+SUMIF($C$19:$C1784,$C1784,$F$19:$F1784)-SUMIF($C$19:$C1784,$C1784,$G$19:$G1784),"")</f>
        <v/>
      </c>
      <c r="I1784" s="296" t="n"/>
      <c r="J1784" s="252" t="n"/>
      <c r="K1784" s="252" t="n"/>
      <c r="L1784" s="298" t="n"/>
      <c r="M1784" s="254">
        <f>IF($B1784="","",--TEXT($B1784,"yyyymm"))</f>
        <v/>
      </c>
      <c r="N1784" s="0" t="n"/>
      <c r="O1784" s="0" t="n"/>
      <c r="P1784" s="0" t="n"/>
      <c r="Q1784" s="0" t="n"/>
      <c r="R1784" s="0" t="n"/>
      <c r="S1784" s="0" t="n"/>
      <c r="T1784" s="0" t="n"/>
      <c r="U1784" s="0" t="n"/>
      <c r="V1784" s="0" t="n"/>
      <c r="W1784" s="0" t="n"/>
      <c r="X1784" s="42" t="n"/>
      <c r="Y1784" s="42" t="n"/>
      <c r="Z1784" s="42" t="n"/>
    </row>
    <row r="1785" ht="23" customFormat="1" customHeight="1" s="204">
      <c r="A1785" s="255">
        <f>IF(B1785="","",COUNTA($B$5:B1785))</f>
        <v/>
      </c>
      <c r="B1785" s="294" t="n"/>
      <c r="C1785" s="247" t="n"/>
      <c r="D1785" s="248" t="n"/>
      <c r="E1785" s="295" t="n"/>
      <c r="F1785" s="296" t="n"/>
      <c r="G1785" s="296" t="n"/>
      <c r="H1785" s="297">
        <f>IFERROR(VLOOKUP($C1785,$C$5:$H$18,6,0)+SUMIF($C$19:$C1785,$C1785,$F$19:$F1785)-SUMIF($C$19:$C1785,$C1785,$G$19:$G1785),"")</f>
        <v/>
      </c>
      <c r="I1785" s="296" t="n"/>
      <c r="J1785" s="252" t="n"/>
      <c r="K1785" s="252" t="n"/>
      <c r="L1785" s="298" t="n"/>
      <c r="M1785" s="254">
        <f>IF($B1785="","",--TEXT($B1785,"yyyymm"))</f>
        <v/>
      </c>
      <c r="N1785" s="0" t="n"/>
      <c r="O1785" s="0" t="n"/>
      <c r="P1785" s="0" t="n"/>
      <c r="Q1785" s="0" t="n"/>
      <c r="R1785" s="0" t="n"/>
      <c r="S1785" s="0" t="n"/>
      <c r="T1785" s="0" t="n"/>
      <c r="U1785" s="0" t="n"/>
      <c r="V1785" s="0" t="n"/>
      <c r="W1785" s="0" t="n"/>
      <c r="X1785" s="42" t="n"/>
      <c r="Y1785" s="42" t="n"/>
      <c r="Z1785" s="42" t="n"/>
    </row>
    <row r="1786" ht="23" customFormat="1" customHeight="1" s="204">
      <c r="A1786" s="255">
        <f>IF(B1786="","",COUNTA($B$5:B1786))</f>
        <v/>
      </c>
      <c r="B1786" s="294" t="n"/>
      <c r="C1786" s="247" t="n"/>
      <c r="D1786" s="248" t="n"/>
      <c r="E1786" s="295" t="n"/>
      <c r="F1786" s="296" t="n"/>
      <c r="G1786" s="296" t="n"/>
      <c r="H1786" s="297">
        <f>IFERROR(VLOOKUP($C1786,$C$5:$H$18,6,0)+SUMIF($C$19:$C1786,$C1786,$F$19:$F1786)-SUMIF($C$19:$C1786,$C1786,$G$19:$G1786),"")</f>
        <v/>
      </c>
      <c r="I1786" s="296" t="n"/>
      <c r="J1786" s="252" t="n"/>
      <c r="K1786" s="252" t="n"/>
      <c r="L1786" s="298" t="n"/>
      <c r="M1786" s="254">
        <f>IF($B1786="","",--TEXT($B1786,"yyyymm"))</f>
        <v/>
      </c>
      <c r="N1786" s="0" t="n"/>
      <c r="O1786" s="0" t="n"/>
      <c r="P1786" s="0" t="n"/>
      <c r="Q1786" s="0" t="n"/>
      <c r="R1786" s="0" t="n"/>
      <c r="S1786" s="0" t="n"/>
      <c r="T1786" s="0" t="n"/>
      <c r="U1786" s="0" t="n"/>
      <c r="V1786" s="0" t="n"/>
      <c r="W1786" s="0" t="n"/>
      <c r="X1786" s="42" t="n"/>
      <c r="Y1786" s="42" t="n"/>
      <c r="Z1786" s="42" t="n"/>
    </row>
    <row r="1787" ht="23" customFormat="1" customHeight="1" s="204">
      <c r="A1787" s="255">
        <f>IF(B1787="","",COUNTA($B$5:B1787))</f>
        <v/>
      </c>
      <c r="B1787" s="294" t="n"/>
      <c r="C1787" s="247" t="n"/>
      <c r="D1787" s="248" t="n"/>
      <c r="E1787" s="295" t="n"/>
      <c r="F1787" s="296" t="n"/>
      <c r="G1787" s="296" t="n"/>
      <c r="H1787" s="297">
        <f>IFERROR(VLOOKUP($C1787,$C$5:$H$18,6,0)+SUMIF($C$19:$C1787,$C1787,$F$19:$F1787)-SUMIF($C$19:$C1787,$C1787,$G$19:$G1787),"")</f>
        <v/>
      </c>
      <c r="I1787" s="296" t="n"/>
      <c r="J1787" s="252" t="n"/>
      <c r="K1787" s="252" t="n"/>
      <c r="L1787" s="298" t="n"/>
      <c r="M1787" s="254">
        <f>IF($B1787="","",--TEXT($B1787,"yyyymm"))</f>
        <v/>
      </c>
      <c r="N1787" s="0" t="n"/>
      <c r="O1787" s="0" t="n"/>
      <c r="P1787" s="0" t="n"/>
      <c r="Q1787" s="0" t="n"/>
      <c r="R1787" s="0" t="n"/>
      <c r="S1787" s="0" t="n"/>
      <c r="T1787" s="0" t="n"/>
      <c r="U1787" s="0" t="n"/>
      <c r="V1787" s="0" t="n"/>
      <c r="W1787" s="0" t="n"/>
      <c r="X1787" s="42" t="n"/>
      <c r="Y1787" s="42" t="n"/>
      <c r="Z1787" s="42" t="n"/>
    </row>
    <row r="1788" ht="23" customFormat="1" customHeight="1" s="204">
      <c r="A1788" s="255">
        <f>IF(B1788="","",COUNTA($B$5:B1788))</f>
        <v/>
      </c>
      <c r="B1788" s="294" t="n"/>
      <c r="C1788" s="247" t="n"/>
      <c r="D1788" s="248" t="n"/>
      <c r="E1788" s="295" t="n"/>
      <c r="F1788" s="296" t="n"/>
      <c r="G1788" s="296" t="n"/>
      <c r="H1788" s="297">
        <f>IFERROR(VLOOKUP($C1788,$C$5:$H$18,6,0)+SUMIF($C$19:$C1788,$C1788,$F$19:$F1788)-SUMIF($C$19:$C1788,$C1788,$G$19:$G1788),"")</f>
        <v/>
      </c>
      <c r="I1788" s="296" t="n"/>
      <c r="J1788" s="252" t="n"/>
      <c r="K1788" s="252" t="n"/>
      <c r="L1788" s="298" t="n"/>
      <c r="M1788" s="254">
        <f>IF($B1788="","",--TEXT($B1788,"yyyymm"))</f>
        <v/>
      </c>
      <c r="N1788" s="0" t="n"/>
      <c r="O1788" s="0" t="n"/>
      <c r="P1788" s="0" t="n"/>
      <c r="Q1788" s="0" t="n"/>
      <c r="R1788" s="0" t="n"/>
      <c r="S1788" s="0" t="n"/>
      <c r="T1788" s="0" t="n"/>
      <c r="U1788" s="0" t="n"/>
      <c r="V1788" s="0" t="n"/>
      <c r="W1788" s="0" t="n"/>
      <c r="X1788" s="42" t="n"/>
      <c r="Y1788" s="42" t="n"/>
      <c r="Z1788" s="42" t="n"/>
    </row>
    <row r="1789" ht="23" customFormat="1" customHeight="1" s="204">
      <c r="A1789" s="255">
        <f>IF(B1789="","",COUNTA($B$5:B1789))</f>
        <v/>
      </c>
      <c r="B1789" s="294" t="n"/>
      <c r="C1789" s="247" t="n"/>
      <c r="D1789" s="248" t="n"/>
      <c r="E1789" s="295" t="n"/>
      <c r="F1789" s="296" t="n"/>
      <c r="G1789" s="296" t="n"/>
      <c r="H1789" s="297">
        <f>IFERROR(VLOOKUP($C1789,$C$5:$H$18,6,0)+SUMIF($C$19:$C1789,$C1789,$F$19:$F1789)-SUMIF($C$19:$C1789,$C1789,$G$19:$G1789),"")</f>
        <v/>
      </c>
      <c r="I1789" s="296" t="n"/>
      <c r="J1789" s="252" t="n"/>
      <c r="K1789" s="252" t="n"/>
      <c r="L1789" s="298" t="n"/>
      <c r="M1789" s="254">
        <f>IF($B1789="","",--TEXT($B1789,"yyyymm"))</f>
        <v/>
      </c>
      <c r="N1789" s="0" t="n"/>
      <c r="O1789" s="0" t="n"/>
      <c r="P1789" s="0" t="n"/>
      <c r="Q1789" s="0" t="n"/>
      <c r="R1789" s="0" t="n"/>
      <c r="S1789" s="0" t="n"/>
      <c r="T1789" s="0" t="n"/>
      <c r="U1789" s="0" t="n"/>
      <c r="V1789" s="0" t="n"/>
      <c r="W1789" s="0" t="n"/>
      <c r="X1789" s="42" t="n"/>
      <c r="Y1789" s="42" t="n"/>
      <c r="Z1789" s="42" t="n"/>
    </row>
    <row r="1790" ht="23" customFormat="1" customHeight="1" s="204">
      <c r="A1790" s="255">
        <f>IF(B1790="","",COUNTA($B$5:B1790))</f>
        <v/>
      </c>
      <c r="B1790" s="294" t="n"/>
      <c r="C1790" s="247" t="n"/>
      <c r="D1790" s="248" t="n"/>
      <c r="E1790" s="295" t="n"/>
      <c r="F1790" s="296" t="n"/>
      <c r="G1790" s="296" t="n"/>
      <c r="H1790" s="297">
        <f>IFERROR(VLOOKUP($C1790,$C$5:$H$18,6,0)+SUMIF($C$19:$C1790,$C1790,$F$19:$F1790)-SUMIF($C$19:$C1790,$C1790,$G$19:$G1790),"")</f>
        <v/>
      </c>
      <c r="I1790" s="296" t="n"/>
      <c r="J1790" s="252" t="n"/>
      <c r="K1790" s="252" t="n"/>
      <c r="L1790" s="298" t="n"/>
      <c r="M1790" s="254">
        <f>IF($B1790="","",--TEXT($B1790,"yyyymm"))</f>
        <v/>
      </c>
      <c r="N1790" s="0" t="n"/>
      <c r="O1790" s="0" t="n"/>
      <c r="P1790" s="0" t="n"/>
      <c r="Q1790" s="0" t="n"/>
      <c r="R1790" s="0" t="n"/>
      <c r="S1790" s="0" t="n"/>
      <c r="T1790" s="0" t="n"/>
      <c r="U1790" s="0" t="n"/>
      <c r="V1790" s="0" t="n"/>
      <c r="W1790" s="0" t="n"/>
      <c r="X1790" s="42" t="n"/>
      <c r="Y1790" s="42" t="n"/>
      <c r="Z1790" s="42" t="n"/>
    </row>
    <row r="1791" ht="23" customFormat="1" customHeight="1" s="204">
      <c r="A1791" s="255">
        <f>IF(B1791="","",COUNTA($B$5:B1791))</f>
        <v/>
      </c>
      <c r="B1791" s="294" t="n"/>
      <c r="C1791" s="247" t="n"/>
      <c r="D1791" s="248" t="n"/>
      <c r="E1791" s="295" t="n"/>
      <c r="F1791" s="296" t="n"/>
      <c r="G1791" s="296" t="n"/>
      <c r="H1791" s="297">
        <f>IFERROR(VLOOKUP($C1791,$C$5:$H$18,6,0)+SUMIF($C$19:$C1791,$C1791,$F$19:$F1791)-SUMIF($C$19:$C1791,$C1791,$G$19:$G1791),"")</f>
        <v/>
      </c>
      <c r="I1791" s="296" t="n"/>
      <c r="J1791" s="252" t="n"/>
      <c r="K1791" s="252" t="n"/>
      <c r="L1791" s="298" t="n"/>
      <c r="M1791" s="254">
        <f>IF($B1791="","",--TEXT($B1791,"yyyymm"))</f>
        <v/>
      </c>
      <c r="N1791" s="0" t="n"/>
      <c r="O1791" s="0" t="n"/>
      <c r="P1791" s="0" t="n"/>
      <c r="Q1791" s="0" t="n"/>
      <c r="R1791" s="0" t="n"/>
      <c r="S1791" s="0" t="n"/>
      <c r="T1791" s="0" t="n"/>
      <c r="U1791" s="0" t="n"/>
      <c r="V1791" s="0" t="n"/>
      <c r="W1791" s="0" t="n"/>
      <c r="X1791" s="42" t="n"/>
      <c r="Y1791" s="42" t="n"/>
      <c r="Z1791" s="42" t="n"/>
    </row>
    <row r="1792" ht="23" customFormat="1" customHeight="1" s="204">
      <c r="A1792" s="255">
        <f>IF(B1792="","",COUNTA($B$5:B1792))</f>
        <v/>
      </c>
      <c r="B1792" s="294" t="n"/>
      <c r="C1792" s="247" t="n"/>
      <c r="D1792" s="248" t="n"/>
      <c r="E1792" s="295" t="n"/>
      <c r="F1792" s="296" t="n"/>
      <c r="G1792" s="296" t="n"/>
      <c r="H1792" s="297">
        <f>IFERROR(VLOOKUP($C1792,$C$5:$H$18,6,0)+SUMIF($C$19:$C1792,$C1792,$F$19:$F1792)-SUMIF($C$19:$C1792,$C1792,$G$19:$G1792),"")</f>
        <v/>
      </c>
      <c r="I1792" s="296" t="n"/>
      <c r="J1792" s="252" t="n"/>
      <c r="K1792" s="252" t="n"/>
      <c r="L1792" s="298" t="n"/>
      <c r="M1792" s="254">
        <f>IF($B1792="","",--TEXT($B1792,"yyyymm"))</f>
        <v/>
      </c>
      <c r="N1792" s="0" t="n"/>
      <c r="O1792" s="0" t="n"/>
      <c r="P1792" s="0" t="n"/>
      <c r="Q1792" s="0" t="n"/>
      <c r="R1792" s="0" t="n"/>
      <c r="S1792" s="0" t="n"/>
      <c r="T1792" s="0" t="n"/>
      <c r="U1792" s="0" t="n"/>
      <c r="V1792" s="0" t="n"/>
      <c r="W1792" s="0" t="n"/>
      <c r="X1792" s="42" t="n"/>
      <c r="Y1792" s="42" t="n"/>
      <c r="Z1792" s="42" t="n"/>
    </row>
    <row r="1793" ht="23" customFormat="1" customHeight="1" s="204">
      <c r="A1793" s="255">
        <f>IF(B1793="","",COUNTA($B$5:B1793))</f>
        <v/>
      </c>
      <c r="B1793" s="294" t="n"/>
      <c r="C1793" s="247" t="n"/>
      <c r="D1793" s="248" t="n"/>
      <c r="E1793" s="295" t="n"/>
      <c r="F1793" s="296" t="n"/>
      <c r="G1793" s="296" t="n"/>
      <c r="H1793" s="297">
        <f>IFERROR(VLOOKUP($C1793,$C$5:$H$18,6,0)+SUMIF($C$19:$C1793,$C1793,$F$19:$F1793)-SUMIF($C$19:$C1793,$C1793,$G$19:$G1793),"")</f>
        <v/>
      </c>
      <c r="I1793" s="296" t="n"/>
      <c r="J1793" s="252" t="n"/>
      <c r="K1793" s="252" t="n"/>
      <c r="L1793" s="298" t="n"/>
      <c r="M1793" s="254">
        <f>IF($B1793="","",--TEXT($B1793,"yyyymm"))</f>
        <v/>
      </c>
      <c r="N1793" s="0" t="n"/>
      <c r="O1793" s="0" t="n"/>
      <c r="P1793" s="0" t="n"/>
      <c r="Q1793" s="0" t="n"/>
      <c r="R1793" s="0" t="n"/>
      <c r="S1793" s="0" t="n"/>
      <c r="T1793" s="0" t="n"/>
      <c r="U1793" s="0" t="n"/>
      <c r="V1793" s="0" t="n"/>
      <c r="W1793" s="0" t="n"/>
      <c r="X1793" s="42" t="n"/>
      <c r="Y1793" s="42" t="n"/>
      <c r="Z1793" s="42" t="n"/>
    </row>
    <row r="1794" ht="23" customFormat="1" customHeight="1" s="204">
      <c r="A1794" s="255">
        <f>IF(B1794="","",COUNTA($B$5:B1794))</f>
        <v/>
      </c>
      <c r="B1794" s="294" t="n"/>
      <c r="C1794" s="247" t="n"/>
      <c r="D1794" s="248" t="n"/>
      <c r="E1794" s="295" t="n"/>
      <c r="F1794" s="296" t="n"/>
      <c r="G1794" s="296" t="n"/>
      <c r="H1794" s="297">
        <f>IFERROR(VLOOKUP($C1794,$C$5:$H$18,6,0)+SUMIF($C$19:$C1794,$C1794,$F$19:$F1794)-SUMIF($C$19:$C1794,$C1794,$G$19:$G1794),"")</f>
        <v/>
      </c>
      <c r="I1794" s="296" t="n"/>
      <c r="J1794" s="252" t="n"/>
      <c r="K1794" s="252" t="n"/>
      <c r="L1794" s="298" t="n"/>
      <c r="M1794" s="254">
        <f>IF($B1794="","",--TEXT($B1794,"yyyymm"))</f>
        <v/>
      </c>
      <c r="N1794" s="0" t="n"/>
      <c r="O1794" s="0" t="n"/>
      <c r="P1794" s="0" t="n"/>
      <c r="Q1794" s="0" t="n"/>
      <c r="R1794" s="0" t="n"/>
      <c r="S1794" s="0" t="n"/>
      <c r="T1794" s="0" t="n"/>
      <c r="U1794" s="0" t="n"/>
      <c r="V1794" s="0" t="n"/>
      <c r="W1794" s="0" t="n"/>
      <c r="X1794" s="42" t="n"/>
      <c r="Y1794" s="42" t="n"/>
      <c r="Z1794" s="42" t="n"/>
    </row>
    <row r="1795" ht="23" customFormat="1" customHeight="1" s="204">
      <c r="A1795" s="255">
        <f>IF(B1795="","",COUNTA($B$5:B1795))</f>
        <v/>
      </c>
      <c r="B1795" s="294" t="n"/>
      <c r="C1795" s="247" t="n"/>
      <c r="D1795" s="248" t="n"/>
      <c r="E1795" s="295" t="n"/>
      <c r="F1795" s="296" t="n"/>
      <c r="G1795" s="296" t="n"/>
      <c r="H1795" s="297">
        <f>IFERROR(VLOOKUP($C1795,$C$5:$H$18,6,0)+SUMIF($C$19:$C1795,$C1795,$F$19:$F1795)-SUMIF($C$19:$C1795,$C1795,$G$19:$G1795),"")</f>
        <v/>
      </c>
      <c r="I1795" s="296" t="n"/>
      <c r="J1795" s="252" t="n"/>
      <c r="K1795" s="252" t="n"/>
      <c r="L1795" s="298" t="n"/>
      <c r="M1795" s="254">
        <f>IF($B1795="","",--TEXT($B1795,"yyyymm"))</f>
        <v/>
      </c>
      <c r="N1795" s="0" t="n"/>
      <c r="O1795" s="0" t="n"/>
      <c r="P1795" s="0" t="n"/>
      <c r="Q1795" s="0" t="n"/>
      <c r="R1795" s="0" t="n"/>
      <c r="S1795" s="0" t="n"/>
      <c r="T1795" s="0" t="n"/>
      <c r="U1795" s="0" t="n"/>
      <c r="V1795" s="0" t="n"/>
      <c r="W1795" s="0" t="n"/>
      <c r="X1795" s="42" t="n"/>
      <c r="Y1795" s="42" t="n"/>
      <c r="Z1795" s="42" t="n"/>
    </row>
    <row r="1796" ht="23" customFormat="1" customHeight="1" s="204">
      <c r="A1796" s="255">
        <f>IF(B1796="","",COUNTA($B$5:B1796))</f>
        <v/>
      </c>
      <c r="B1796" s="294" t="n"/>
      <c r="C1796" s="247" t="n"/>
      <c r="D1796" s="248" t="n"/>
      <c r="E1796" s="295" t="n"/>
      <c r="F1796" s="296" t="n"/>
      <c r="G1796" s="296" t="n"/>
      <c r="H1796" s="297">
        <f>IFERROR(VLOOKUP($C1796,$C$5:$H$18,6,0)+SUMIF($C$19:$C1796,$C1796,$F$19:$F1796)-SUMIF($C$19:$C1796,$C1796,$G$19:$G1796),"")</f>
        <v/>
      </c>
      <c r="I1796" s="296" t="n"/>
      <c r="J1796" s="252" t="n"/>
      <c r="K1796" s="252" t="n"/>
      <c r="L1796" s="298" t="n"/>
      <c r="M1796" s="254">
        <f>IF($B1796="","",--TEXT($B1796,"yyyymm"))</f>
        <v/>
      </c>
      <c r="N1796" s="0" t="n"/>
      <c r="O1796" s="0" t="n"/>
      <c r="P1796" s="0" t="n"/>
      <c r="Q1796" s="0" t="n"/>
      <c r="R1796" s="0" t="n"/>
      <c r="S1796" s="0" t="n"/>
      <c r="T1796" s="0" t="n"/>
      <c r="U1796" s="0" t="n"/>
      <c r="V1796" s="0" t="n"/>
      <c r="W1796" s="0" t="n"/>
      <c r="X1796" s="42" t="n"/>
      <c r="Y1796" s="42" t="n"/>
      <c r="Z1796" s="42" t="n"/>
    </row>
    <row r="1797" ht="23" customFormat="1" customHeight="1" s="204">
      <c r="A1797" s="255">
        <f>IF(B1797="","",COUNTA($B$5:B1797))</f>
        <v/>
      </c>
      <c r="B1797" s="294" t="n"/>
      <c r="C1797" s="247" t="n"/>
      <c r="D1797" s="248" t="n"/>
      <c r="E1797" s="295" t="n"/>
      <c r="F1797" s="296" t="n"/>
      <c r="G1797" s="296" t="n"/>
      <c r="H1797" s="297">
        <f>IFERROR(VLOOKUP($C1797,$C$5:$H$18,6,0)+SUMIF($C$19:$C1797,$C1797,$F$19:$F1797)-SUMIF($C$19:$C1797,$C1797,$G$19:$G1797),"")</f>
        <v/>
      </c>
      <c r="I1797" s="296" t="n"/>
      <c r="J1797" s="252" t="n"/>
      <c r="K1797" s="252" t="n"/>
      <c r="L1797" s="298" t="n"/>
      <c r="M1797" s="254">
        <f>IF($B1797="","",--TEXT($B1797,"yyyymm"))</f>
        <v/>
      </c>
      <c r="N1797" s="0" t="n"/>
      <c r="O1797" s="0" t="n"/>
      <c r="P1797" s="0" t="n"/>
      <c r="Q1797" s="0" t="n"/>
      <c r="R1797" s="0" t="n"/>
      <c r="S1797" s="0" t="n"/>
      <c r="T1797" s="0" t="n"/>
      <c r="U1797" s="0" t="n"/>
      <c r="V1797" s="0" t="n"/>
      <c r="W1797" s="0" t="n"/>
      <c r="X1797" s="42" t="n"/>
      <c r="Y1797" s="42" t="n"/>
      <c r="Z1797" s="42" t="n"/>
    </row>
    <row r="1798" ht="23" customFormat="1" customHeight="1" s="204">
      <c r="A1798" s="255">
        <f>IF(B1798="","",COUNTA($B$5:B1798))</f>
        <v/>
      </c>
      <c r="B1798" s="294" t="n"/>
      <c r="C1798" s="247" t="n"/>
      <c r="D1798" s="248" t="n"/>
      <c r="E1798" s="295" t="n"/>
      <c r="F1798" s="296" t="n"/>
      <c r="G1798" s="296" t="n"/>
      <c r="H1798" s="297">
        <f>IFERROR(VLOOKUP($C1798,$C$5:$H$18,6,0)+SUMIF($C$19:$C1798,$C1798,$F$19:$F1798)-SUMIF($C$19:$C1798,$C1798,$G$19:$G1798),"")</f>
        <v/>
      </c>
      <c r="I1798" s="296" t="n"/>
      <c r="J1798" s="252" t="n"/>
      <c r="K1798" s="252" t="n"/>
      <c r="L1798" s="298" t="n"/>
      <c r="M1798" s="254">
        <f>IF($B1798="","",--TEXT($B1798,"yyyymm"))</f>
        <v/>
      </c>
      <c r="N1798" s="0" t="n"/>
      <c r="O1798" s="0" t="n"/>
      <c r="P1798" s="0" t="n"/>
      <c r="Q1798" s="0" t="n"/>
      <c r="R1798" s="0" t="n"/>
      <c r="S1798" s="0" t="n"/>
      <c r="T1798" s="0" t="n"/>
      <c r="U1798" s="0" t="n"/>
      <c r="V1798" s="0" t="n"/>
      <c r="W1798" s="0" t="n"/>
      <c r="X1798" s="42" t="n"/>
      <c r="Y1798" s="42" t="n"/>
      <c r="Z1798" s="42" t="n"/>
    </row>
    <row r="1799" ht="23" customFormat="1" customHeight="1" s="204">
      <c r="A1799" s="255">
        <f>IF(B1799="","",COUNTA($B$5:B1799))</f>
        <v/>
      </c>
      <c r="B1799" s="294" t="n"/>
      <c r="C1799" s="247" t="n"/>
      <c r="D1799" s="248" t="n"/>
      <c r="E1799" s="295" t="n"/>
      <c r="F1799" s="296" t="n"/>
      <c r="G1799" s="296" t="n"/>
      <c r="H1799" s="297">
        <f>IFERROR(VLOOKUP($C1799,$C$5:$H$18,6,0)+SUMIF($C$19:$C1799,$C1799,$F$19:$F1799)-SUMIF($C$19:$C1799,$C1799,$G$19:$G1799),"")</f>
        <v/>
      </c>
      <c r="I1799" s="296" t="n"/>
      <c r="J1799" s="252" t="n"/>
      <c r="K1799" s="252" t="n"/>
      <c r="L1799" s="298" t="n"/>
      <c r="M1799" s="254">
        <f>IF($B1799="","",--TEXT($B1799,"yyyymm"))</f>
        <v/>
      </c>
      <c r="N1799" s="0" t="n"/>
      <c r="O1799" s="0" t="n"/>
      <c r="P1799" s="0" t="n"/>
      <c r="Q1799" s="0" t="n"/>
      <c r="R1799" s="0" t="n"/>
      <c r="S1799" s="0" t="n"/>
      <c r="T1799" s="0" t="n"/>
      <c r="U1799" s="0" t="n"/>
      <c r="V1799" s="0" t="n"/>
      <c r="W1799" s="0" t="n"/>
      <c r="X1799" s="42" t="n"/>
      <c r="Y1799" s="42" t="n"/>
      <c r="Z1799" s="42" t="n"/>
    </row>
    <row r="1800" ht="23" customFormat="1" customHeight="1" s="204">
      <c r="A1800" s="255">
        <f>IF(B1800="","",COUNTA($B$5:B1800))</f>
        <v/>
      </c>
      <c r="B1800" s="294" t="n"/>
      <c r="C1800" s="247" t="n"/>
      <c r="D1800" s="248" t="n"/>
      <c r="E1800" s="295" t="n"/>
      <c r="F1800" s="296" t="n"/>
      <c r="G1800" s="296" t="n"/>
      <c r="H1800" s="297">
        <f>IFERROR(VLOOKUP($C1800,$C$5:$H$18,6,0)+SUMIF($C$19:$C1800,$C1800,$F$19:$F1800)-SUMIF($C$19:$C1800,$C1800,$G$19:$G1800),"")</f>
        <v/>
      </c>
      <c r="I1800" s="296" t="n"/>
      <c r="J1800" s="252" t="n"/>
      <c r="K1800" s="252" t="n"/>
      <c r="L1800" s="298" t="n"/>
      <c r="M1800" s="254">
        <f>IF($B1800="","",--TEXT($B1800,"yyyymm"))</f>
        <v/>
      </c>
      <c r="N1800" s="0" t="n"/>
      <c r="O1800" s="0" t="n"/>
      <c r="P1800" s="0" t="n"/>
      <c r="Q1800" s="0" t="n"/>
      <c r="R1800" s="0" t="n"/>
      <c r="S1800" s="0" t="n"/>
      <c r="T1800" s="0" t="n"/>
      <c r="U1800" s="0" t="n"/>
      <c r="V1800" s="0" t="n"/>
      <c r="W1800" s="0" t="n"/>
      <c r="X1800" s="42" t="n"/>
      <c r="Y1800" s="42" t="n"/>
      <c r="Z1800" s="42" t="n"/>
    </row>
    <row r="1801" ht="23" customFormat="1" customHeight="1" s="204">
      <c r="A1801" s="255">
        <f>IF(B1801="","",COUNTA($B$5:B1801))</f>
        <v/>
      </c>
      <c r="B1801" s="294" t="n"/>
      <c r="C1801" s="247" t="n"/>
      <c r="D1801" s="248" t="n"/>
      <c r="E1801" s="295" t="n"/>
      <c r="F1801" s="296" t="n"/>
      <c r="G1801" s="296" t="n"/>
      <c r="H1801" s="297">
        <f>IFERROR(VLOOKUP($C1801,$C$5:$H$18,6,0)+SUMIF($C$19:$C1801,$C1801,$F$19:$F1801)-SUMIF($C$19:$C1801,$C1801,$G$19:$G1801),"")</f>
        <v/>
      </c>
      <c r="I1801" s="296" t="n"/>
      <c r="J1801" s="252" t="n"/>
      <c r="K1801" s="252" t="n"/>
      <c r="L1801" s="298" t="n"/>
      <c r="M1801" s="254">
        <f>IF($B1801="","",--TEXT($B1801,"yyyymm"))</f>
        <v/>
      </c>
      <c r="N1801" s="0" t="n"/>
      <c r="O1801" s="0" t="n"/>
      <c r="P1801" s="0" t="n"/>
      <c r="Q1801" s="0" t="n"/>
      <c r="R1801" s="0" t="n"/>
      <c r="S1801" s="0" t="n"/>
      <c r="T1801" s="0" t="n"/>
      <c r="U1801" s="0" t="n"/>
      <c r="V1801" s="0" t="n"/>
      <c r="W1801" s="0" t="n"/>
      <c r="X1801" s="42" t="n"/>
      <c r="Y1801" s="42" t="n"/>
      <c r="Z1801" s="42" t="n"/>
    </row>
    <row r="1802" ht="23" customFormat="1" customHeight="1" s="204">
      <c r="A1802" s="255">
        <f>IF(B1802="","",COUNTA($B$5:B1802))</f>
        <v/>
      </c>
      <c r="B1802" s="294" t="n"/>
      <c r="C1802" s="247" t="n"/>
      <c r="D1802" s="248" t="n"/>
      <c r="E1802" s="295" t="n"/>
      <c r="F1802" s="296" t="n"/>
      <c r="G1802" s="296" t="n"/>
      <c r="H1802" s="297">
        <f>IFERROR(VLOOKUP($C1802,$C$5:$H$18,6,0)+SUMIF($C$19:$C1802,$C1802,$F$19:$F1802)-SUMIF($C$19:$C1802,$C1802,$G$19:$G1802),"")</f>
        <v/>
      </c>
      <c r="I1802" s="296" t="n"/>
      <c r="J1802" s="252" t="n"/>
      <c r="K1802" s="252" t="n"/>
      <c r="L1802" s="298" t="n"/>
      <c r="M1802" s="254">
        <f>IF($B1802="","",--TEXT($B1802,"yyyymm"))</f>
        <v/>
      </c>
      <c r="N1802" s="0" t="n"/>
      <c r="O1802" s="0" t="n"/>
      <c r="P1802" s="0" t="n"/>
      <c r="Q1802" s="0" t="n"/>
      <c r="R1802" s="0" t="n"/>
      <c r="S1802" s="0" t="n"/>
      <c r="T1802" s="0" t="n"/>
      <c r="U1802" s="0" t="n"/>
      <c r="V1802" s="0" t="n"/>
      <c r="W1802" s="0" t="n"/>
      <c r="X1802" s="42" t="n"/>
      <c r="Y1802" s="42" t="n"/>
      <c r="Z1802" s="42" t="n"/>
    </row>
    <row r="1803" ht="23" customFormat="1" customHeight="1" s="204">
      <c r="A1803" s="255">
        <f>IF(B1803="","",COUNTA($B$5:B1803))</f>
        <v/>
      </c>
      <c r="B1803" s="294" t="n"/>
      <c r="C1803" s="247" t="n"/>
      <c r="D1803" s="248" t="n"/>
      <c r="E1803" s="295" t="n"/>
      <c r="F1803" s="296" t="n"/>
      <c r="G1803" s="296" t="n"/>
      <c r="H1803" s="297">
        <f>IFERROR(VLOOKUP($C1803,$C$5:$H$18,6,0)+SUMIF($C$19:$C1803,$C1803,$F$19:$F1803)-SUMIF($C$19:$C1803,$C1803,$G$19:$G1803),"")</f>
        <v/>
      </c>
      <c r="I1803" s="296" t="n"/>
      <c r="J1803" s="252" t="n"/>
      <c r="K1803" s="252" t="n"/>
      <c r="L1803" s="298" t="n"/>
      <c r="M1803" s="254">
        <f>IF($B1803="","",--TEXT($B1803,"yyyymm"))</f>
        <v/>
      </c>
      <c r="N1803" s="0" t="n"/>
      <c r="O1803" s="0" t="n"/>
      <c r="P1803" s="0" t="n"/>
      <c r="Q1803" s="0" t="n"/>
      <c r="R1803" s="0" t="n"/>
      <c r="S1803" s="0" t="n"/>
      <c r="T1803" s="0" t="n"/>
      <c r="U1803" s="0" t="n"/>
      <c r="V1803" s="0" t="n"/>
      <c r="W1803" s="0" t="n"/>
      <c r="X1803" s="42" t="n"/>
      <c r="Y1803" s="42" t="n"/>
      <c r="Z1803" s="42" t="n"/>
    </row>
    <row r="1804" ht="23" customFormat="1" customHeight="1" s="204">
      <c r="A1804" s="255">
        <f>IF(B1804="","",COUNTA($B$5:B1804))</f>
        <v/>
      </c>
      <c r="B1804" s="294" t="n"/>
      <c r="C1804" s="247" t="n"/>
      <c r="D1804" s="248" t="n"/>
      <c r="E1804" s="295" t="n"/>
      <c r="F1804" s="296" t="n"/>
      <c r="G1804" s="296" t="n"/>
      <c r="H1804" s="297">
        <f>IFERROR(VLOOKUP($C1804,$C$5:$H$18,6,0)+SUMIF($C$19:$C1804,$C1804,$F$19:$F1804)-SUMIF($C$19:$C1804,$C1804,$G$19:$G1804),"")</f>
        <v/>
      </c>
      <c r="I1804" s="296" t="n"/>
      <c r="J1804" s="252" t="n"/>
      <c r="K1804" s="252" t="n"/>
      <c r="L1804" s="298" t="n"/>
      <c r="M1804" s="254">
        <f>IF($B1804="","",--TEXT($B1804,"yyyymm"))</f>
        <v/>
      </c>
      <c r="N1804" s="0" t="n"/>
      <c r="O1804" s="0" t="n"/>
      <c r="P1804" s="0" t="n"/>
      <c r="Q1804" s="0" t="n"/>
      <c r="R1804" s="0" t="n"/>
      <c r="S1804" s="0" t="n"/>
      <c r="T1804" s="0" t="n"/>
      <c r="U1804" s="0" t="n"/>
      <c r="V1804" s="0" t="n"/>
      <c r="W1804" s="0" t="n"/>
      <c r="X1804" s="42" t="n"/>
      <c r="Y1804" s="42" t="n"/>
      <c r="Z1804" s="42" t="n"/>
    </row>
    <row r="1805" ht="23" customFormat="1" customHeight="1" s="204">
      <c r="A1805" s="255">
        <f>IF(B1805="","",COUNTA($B$5:B1805))</f>
        <v/>
      </c>
      <c r="B1805" s="294" t="n"/>
      <c r="C1805" s="247" t="n"/>
      <c r="D1805" s="248" t="n"/>
      <c r="E1805" s="295" t="n"/>
      <c r="F1805" s="296" t="n"/>
      <c r="G1805" s="296" t="n"/>
      <c r="H1805" s="297">
        <f>IFERROR(VLOOKUP($C1805,$C$5:$H$18,6,0)+SUMIF($C$19:$C1805,$C1805,$F$19:$F1805)-SUMIF($C$19:$C1805,$C1805,$G$19:$G1805),"")</f>
        <v/>
      </c>
      <c r="I1805" s="296" t="n"/>
      <c r="J1805" s="252" t="n"/>
      <c r="K1805" s="252" t="n"/>
      <c r="L1805" s="298" t="n"/>
      <c r="M1805" s="254">
        <f>IF($B1805="","",--TEXT($B1805,"yyyymm"))</f>
        <v/>
      </c>
      <c r="N1805" s="0" t="n"/>
      <c r="O1805" s="0" t="n"/>
      <c r="P1805" s="0" t="n"/>
      <c r="Q1805" s="0" t="n"/>
      <c r="R1805" s="0" t="n"/>
      <c r="S1805" s="0" t="n"/>
      <c r="T1805" s="0" t="n"/>
      <c r="U1805" s="0" t="n"/>
      <c r="V1805" s="0" t="n"/>
      <c r="W1805" s="0" t="n"/>
      <c r="X1805" s="42" t="n"/>
      <c r="Y1805" s="42" t="n"/>
      <c r="Z1805" s="42" t="n"/>
    </row>
    <row r="1806" ht="23" customFormat="1" customHeight="1" s="204">
      <c r="A1806" s="255">
        <f>IF(B1806="","",COUNTA($B$5:B1806))</f>
        <v/>
      </c>
      <c r="B1806" s="294" t="n"/>
      <c r="C1806" s="247" t="n"/>
      <c r="D1806" s="248" t="n"/>
      <c r="E1806" s="295" t="n"/>
      <c r="F1806" s="296" t="n"/>
      <c r="G1806" s="296" t="n"/>
      <c r="H1806" s="297">
        <f>IFERROR(VLOOKUP($C1806,$C$5:$H$18,6,0)+SUMIF($C$19:$C1806,$C1806,$F$19:$F1806)-SUMIF($C$19:$C1806,$C1806,$G$19:$G1806),"")</f>
        <v/>
      </c>
      <c r="I1806" s="296" t="n"/>
      <c r="J1806" s="252" t="n"/>
      <c r="K1806" s="252" t="n"/>
      <c r="L1806" s="298" t="n"/>
      <c r="M1806" s="254">
        <f>IF($B1806="","",--TEXT($B1806,"yyyymm"))</f>
        <v/>
      </c>
      <c r="N1806" s="0" t="n"/>
      <c r="O1806" s="0" t="n"/>
      <c r="P1806" s="0" t="n"/>
      <c r="Q1806" s="0" t="n"/>
      <c r="R1806" s="0" t="n"/>
      <c r="S1806" s="0" t="n"/>
      <c r="T1806" s="0" t="n"/>
      <c r="U1806" s="0" t="n"/>
      <c r="V1806" s="0" t="n"/>
      <c r="W1806" s="0" t="n"/>
      <c r="X1806" s="42" t="n"/>
      <c r="Y1806" s="42" t="n"/>
      <c r="Z1806" s="42" t="n"/>
    </row>
    <row r="1807" ht="23" customFormat="1" customHeight="1" s="204">
      <c r="A1807" s="255">
        <f>IF(B1807="","",COUNTA($B$5:B1807))</f>
        <v/>
      </c>
      <c r="B1807" s="294" t="n"/>
      <c r="C1807" s="247" t="n"/>
      <c r="D1807" s="248" t="n"/>
      <c r="E1807" s="295" t="n"/>
      <c r="F1807" s="296" t="n"/>
      <c r="G1807" s="296" t="n"/>
      <c r="H1807" s="297">
        <f>IFERROR(VLOOKUP($C1807,$C$5:$H$18,6,0)+SUMIF($C$19:$C1807,$C1807,$F$19:$F1807)-SUMIF($C$19:$C1807,$C1807,$G$19:$G1807),"")</f>
        <v/>
      </c>
      <c r="I1807" s="296" t="n"/>
      <c r="J1807" s="252" t="n"/>
      <c r="K1807" s="252" t="n"/>
      <c r="L1807" s="298" t="n"/>
      <c r="M1807" s="254">
        <f>IF($B1807="","",--TEXT($B1807,"yyyymm"))</f>
        <v/>
      </c>
      <c r="N1807" s="0" t="n"/>
      <c r="O1807" s="0" t="n"/>
      <c r="P1807" s="0" t="n"/>
      <c r="Q1807" s="0" t="n"/>
      <c r="R1807" s="0" t="n"/>
      <c r="S1807" s="0" t="n"/>
      <c r="T1807" s="0" t="n"/>
      <c r="U1807" s="0" t="n"/>
      <c r="V1807" s="0" t="n"/>
      <c r="W1807" s="0" t="n"/>
      <c r="X1807" s="42" t="n"/>
      <c r="Y1807" s="42" t="n"/>
      <c r="Z1807" s="42" t="n"/>
    </row>
    <row r="1808" ht="23" customFormat="1" customHeight="1" s="204">
      <c r="A1808" s="255">
        <f>IF(B1808="","",COUNTA($B$5:B1808))</f>
        <v/>
      </c>
      <c r="B1808" s="294" t="n"/>
      <c r="C1808" s="247" t="n"/>
      <c r="D1808" s="248" t="n"/>
      <c r="E1808" s="295" t="n"/>
      <c r="F1808" s="296" t="n"/>
      <c r="G1808" s="296" t="n"/>
      <c r="H1808" s="297">
        <f>IFERROR(VLOOKUP($C1808,$C$5:$H$18,6,0)+SUMIF($C$19:$C1808,$C1808,$F$19:$F1808)-SUMIF($C$19:$C1808,$C1808,$G$19:$G1808),"")</f>
        <v/>
      </c>
      <c r="I1808" s="296" t="n"/>
      <c r="J1808" s="252" t="n"/>
      <c r="K1808" s="252" t="n"/>
      <c r="L1808" s="298" t="n"/>
      <c r="M1808" s="254">
        <f>IF($B1808="","",--TEXT($B1808,"yyyymm"))</f>
        <v/>
      </c>
      <c r="N1808" s="0" t="n"/>
      <c r="O1808" s="0" t="n"/>
      <c r="P1808" s="0" t="n"/>
      <c r="Q1808" s="0" t="n"/>
      <c r="R1808" s="0" t="n"/>
      <c r="S1808" s="0" t="n"/>
      <c r="T1808" s="0" t="n"/>
      <c r="U1808" s="0" t="n"/>
      <c r="V1808" s="0" t="n"/>
      <c r="W1808" s="0" t="n"/>
      <c r="X1808" s="42" t="n"/>
      <c r="Y1808" s="42" t="n"/>
      <c r="Z1808" s="42" t="n"/>
    </row>
    <row r="1809" ht="23" customFormat="1" customHeight="1" s="204">
      <c r="A1809" s="255">
        <f>IF(B1809="","",COUNTA($B$5:B1809))</f>
        <v/>
      </c>
      <c r="B1809" s="294" t="n"/>
      <c r="C1809" s="247" t="n"/>
      <c r="D1809" s="248" t="n"/>
      <c r="E1809" s="295" t="n"/>
      <c r="F1809" s="296" t="n"/>
      <c r="G1809" s="296" t="n"/>
      <c r="H1809" s="297">
        <f>IFERROR(VLOOKUP($C1809,$C$5:$H$18,6,0)+SUMIF($C$19:$C1809,$C1809,$F$19:$F1809)-SUMIF($C$19:$C1809,$C1809,$G$19:$G1809),"")</f>
        <v/>
      </c>
      <c r="I1809" s="296" t="n"/>
      <c r="J1809" s="252" t="n"/>
      <c r="K1809" s="252" t="n"/>
      <c r="L1809" s="298" t="n"/>
      <c r="M1809" s="254">
        <f>IF($B1809="","",--TEXT($B1809,"yyyymm"))</f>
        <v/>
      </c>
      <c r="N1809" s="0" t="n"/>
      <c r="O1809" s="0" t="n"/>
      <c r="P1809" s="0" t="n"/>
      <c r="Q1809" s="0" t="n"/>
      <c r="R1809" s="0" t="n"/>
      <c r="S1809" s="0" t="n"/>
      <c r="T1809" s="0" t="n"/>
      <c r="U1809" s="0" t="n"/>
      <c r="V1809" s="0" t="n"/>
      <c r="W1809" s="0" t="n"/>
      <c r="X1809" s="42" t="n"/>
      <c r="Y1809" s="42" t="n"/>
      <c r="Z1809" s="42" t="n"/>
    </row>
    <row r="1810" ht="23" customFormat="1" customHeight="1" s="204">
      <c r="A1810" s="255">
        <f>IF(B1810="","",COUNTA($B$5:B1810))</f>
        <v/>
      </c>
      <c r="B1810" s="294" t="n"/>
      <c r="C1810" s="247" t="n"/>
      <c r="D1810" s="248" t="n"/>
      <c r="E1810" s="295" t="n"/>
      <c r="F1810" s="296" t="n"/>
      <c r="G1810" s="296" t="n"/>
      <c r="H1810" s="297">
        <f>IFERROR(VLOOKUP($C1810,$C$5:$H$18,6,0)+SUMIF($C$19:$C1810,$C1810,$F$19:$F1810)-SUMIF($C$19:$C1810,$C1810,$G$19:$G1810),"")</f>
        <v/>
      </c>
      <c r="I1810" s="296" t="n"/>
      <c r="J1810" s="252" t="n"/>
      <c r="K1810" s="252" t="n"/>
      <c r="L1810" s="298" t="n"/>
      <c r="M1810" s="254">
        <f>IF($B1810="","",--TEXT($B1810,"yyyymm"))</f>
        <v/>
      </c>
      <c r="N1810" s="0" t="n"/>
      <c r="O1810" s="0" t="n"/>
      <c r="P1810" s="0" t="n"/>
      <c r="Q1810" s="0" t="n"/>
      <c r="R1810" s="0" t="n"/>
      <c r="S1810" s="0" t="n"/>
      <c r="T1810" s="0" t="n"/>
      <c r="U1810" s="0" t="n"/>
      <c r="V1810" s="0" t="n"/>
      <c r="W1810" s="0" t="n"/>
      <c r="X1810" s="42" t="n"/>
      <c r="Y1810" s="42" t="n"/>
      <c r="Z1810" s="42" t="n"/>
    </row>
    <row r="1811" ht="23" customFormat="1" customHeight="1" s="204">
      <c r="A1811" s="255">
        <f>IF(B1811="","",COUNTA($B$5:B1811))</f>
        <v/>
      </c>
      <c r="B1811" s="294" t="n"/>
      <c r="C1811" s="247" t="n"/>
      <c r="D1811" s="248" t="n"/>
      <c r="E1811" s="295" t="n"/>
      <c r="F1811" s="296" t="n"/>
      <c r="G1811" s="296" t="n"/>
      <c r="H1811" s="297">
        <f>IFERROR(VLOOKUP($C1811,$C$5:$H$18,6,0)+SUMIF($C$19:$C1811,$C1811,$F$19:$F1811)-SUMIF($C$19:$C1811,$C1811,$G$19:$G1811),"")</f>
        <v/>
      </c>
      <c r="I1811" s="296" t="n"/>
      <c r="J1811" s="252" t="n"/>
      <c r="K1811" s="252" t="n"/>
      <c r="L1811" s="298" t="n"/>
      <c r="M1811" s="254">
        <f>IF($B1811="","",--TEXT($B1811,"yyyymm"))</f>
        <v/>
      </c>
      <c r="N1811" s="0" t="n"/>
      <c r="O1811" s="0" t="n"/>
      <c r="P1811" s="0" t="n"/>
      <c r="Q1811" s="0" t="n"/>
      <c r="R1811" s="0" t="n"/>
      <c r="S1811" s="0" t="n"/>
      <c r="T1811" s="0" t="n"/>
      <c r="U1811" s="0" t="n"/>
      <c r="V1811" s="0" t="n"/>
      <c r="W1811" s="0" t="n"/>
      <c r="X1811" s="42" t="n"/>
      <c r="Y1811" s="42" t="n"/>
      <c r="Z1811" s="42" t="n"/>
    </row>
    <row r="1812" ht="23" customFormat="1" customHeight="1" s="204">
      <c r="A1812" s="255">
        <f>IF(B1812="","",COUNTA($B$5:B1812))</f>
        <v/>
      </c>
      <c r="B1812" s="294" t="n"/>
      <c r="C1812" s="247" t="n"/>
      <c r="D1812" s="248" t="n"/>
      <c r="E1812" s="295" t="n"/>
      <c r="F1812" s="296" t="n"/>
      <c r="G1812" s="296" t="n"/>
      <c r="H1812" s="297">
        <f>IFERROR(VLOOKUP($C1812,$C$5:$H$18,6,0)+SUMIF($C$19:$C1812,$C1812,$F$19:$F1812)-SUMIF($C$19:$C1812,$C1812,$G$19:$G1812),"")</f>
        <v/>
      </c>
      <c r="I1812" s="296" t="n"/>
      <c r="J1812" s="252" t="n"/>
      <c r="K1812" s="252" t="n"/>
      <c r="L1812" s="298" t="n"/>
      <c r="M1812" s="254">
        <f>IF($B1812="","",--TEXT($B1812,"yyyymm"))</f>
        <v/>
      </c>
      <c r="N1812" s="0" t="n"/>
      <c r="O1812" s="0" t="n"/>
      <c r="P1812" s="0" t="n"/>
      <c r="Q1812" s="0" t="n"/>
      <c r="R1812" s="0" t="n"/>
      <c r="S1812" s="0" t="n"/>
      <c r="T1812" s="0" t="n"/>
      <c r="U1812" s="0" t="n"/>
      <c r="V1812" s="0" t="n"/>
      <c r="W1812" s="0" t="n"/>
      <c r="X1812" s="42" t="n"/>
      <c r="Y1812" s="42" t="n"/>
      <c r="Z1812" s="42" t="n"/>
    </row>
    <row r="1813" ht="23" customFormat="1" customHeight="1" s="204">
      <c r="A1813" s="255">
        <f>IF(B1813="","",COUNTA($B$5:B1813))</f>
        <v/>
      </c>
      <c r="B1813" s="294" t="n"/>
      <c r="C1813" s="247" t="n"/>
      <c r="D1813" s="248" t="n"/>
      <c r="E1813" s="295" t="n"/>
      <c r="F1813" s="296" t="n"/>
      <c r="G1813" s="296" t="n"/>
      <c r="H1813" s="297">
        <f>IFERROR(VLOOKUP($C1813,$C$5:$H$18,6,0)+SUMIF($C$19:$C1813,$C1813,$F$19:$F1813)-SUMIF($C$19:$C1813,$C1813,$G$19:$G1813),"")</f>
        <v/>
      </c>
      <c r="I1813" s="296" t="n"/>
      <c r="J1813" s="252" t="n"/>
      <c r="K1813" s="252" t="n"/>
      <c r="L1813" s="298" t="n"/>
      <c r="M1813" s="254">
        <f>IF($B1813="","",--TEXT($B1813,"yyyymm"))</f>
        <v/>
      </c>
      <c r="N1813" s="0" t="n"/>
      <c r="O1813" s="0" t="n"/>
      <c r="P1813" s="0" t="n"/>
      <c r="Q1813" s="0" t="n"/>
      <c r="R1813" s="0" t="n"/>
      <c r="S1813" s="0" t="n"/>
      <c r="T1813" s="0" t="n"/>
      <c r="U1813" s="0" t="n"/>
      <c r="V1813" s="0" t="n"/>
      <c r="W1813" s="0" t="n"/>
      <c r="X1813" s="42" t="n"/>
      <c r="Y1813" s="42" t="n"/>
      <c r="Z1813" s="42" t="n"/>
    </row>
    <row r="1814" ht="23" customFormat="1" customHeight="1" s="204">
      <c r="A1814" s="255">
        <f>IF(B1814="","",COUNTA($B$5:B1814))</f>
        <v/>
      </c>
      <c r="B1814" s="294" t="n"/>
      <c r="C1814" s="247" t="n"/>
      <c r="D1814" s="248" t="n"/>
      <c r="E1814" s="295" t="n"/>
      <c r="F1814" s="296" t="n"/>
      <c r="G1814" s="296" t="n"/>
      <c r="H1814" s="297">
        <f>IFERROR(VLOOKUP($C1814,$C$5:$H$18,6,0)+SUMIF($C$19:$C1814,$C1814,$F$19:$F1814)-SUMIF($C$19:$C1814,$C1814,$G$19:$G1814),"")</f>
        <v/>
      </c>
      <c r="I1814" s="296" t="n"/>
      <c r="J1814" s="252" t="n"/>
      <c r="K1814" s="252" t="n"/>
      <c r="L1814" s="298" t="n"/>
      <c r="M1814" s="254">
        <f>IF($B1814="","",--TEXT($B1814,"yyyymm"))</f>
        <v/>
      </c>
      <c r="N1814" s="0" t="n"/>
      <c r="O1814" s="0" t="n"/>
      <c r="P1814" s="0" t="n"/>
      <c r="Q1814" s="0" t="n"/>
      <c r="R1814" s="0" t="n"/>
      <c r="S1814" s="0" t="n"/>
      <c r="T1814" s="0" t="n"/>
      <c r="U1814" s="0" t="n"/>
      <c r="V1814" s="0" t="n"/>
      <c r="W1814" s="0" t="n"/>
      <c r="X1814" s="42" t="n"/>
      <c r="Y1814" s="42" t="n"/>
      <c r="Z1814" s="42" t="n"/>
    </row>
    <row r="1815" ht="23" customFormat="1" customHeight="1" s="204">
      <c r="A1815" s="255">
        <f>IF(B1815="","",COUNTA($B$5:B1815))</f>
        <v/>
      </c>
      <c r="B1815" s="294" t="n"/>
      <c r="C1815" s="247" t="n"/>
      <c r="D1815" s="248" t="n"/>
      <c r="E1815" s="295" t="n"/>
      <c r="F1815" s="296" t="n"/>
      <c r="G1815" s="296" t="n"/>
      <c r="H1815" s="297">
        <f>IFERROR(VLOOKUP($C1815,$C$5:$H$18,6,0)+SUMIF($C$19:$C1815,$C1815,$F$19:$F1815)-SUMIF($C$19:$C1815,$C1815,$G$19:$G1815),"")</f>
        <v/>
      </c>
      <c r="I1815" s="296" t="n"/>
      <c r="J1815" s="252" t="n"/>
      <c r="K1815" s="252" t="n"/>
      <c r="L1815" s="298" t="n"/>
      <c r="M1815" s="254">
        <f>IF($B1815="","",--TEXT($B1815,"yyyymm"))</f>
        <v/>
      </c>
      <c r="N1815" s="0" t="n"/>
      <c r="O1815" s="0" t="n"/>
      <c r="P1815" s="0" t="n"/>
      <c r="Q1815" s="0" t="n"/>
      <c r="R1815" s="0" t="n"/>
      <c r="S1815" s="0" t="n"/>
      <c r="T1815" s="0" t="n"/>
      <c r="U1815" s="0" t="n"/>
      <c r="V1815" s="0" t="n"/>
      <c r="W1815" s="0" t="n"/>
      <c r="X1815" s="42" t="n"/>
      <c r="Y1815" s="42" t="n"/>
      <c r="Z1815" s="42" t="n"/>
    </row>
    <row r="1816" ht="23" customFormat="1" customHeight="1" s="204">
      <c r="A1816" s="255">
        <f>IF(B1816="","",COUNTA($B$5:B1816))</f>
        <v/>
      </c>
      <c r="B1816" s="294" t="n"/>
      <c r="C1816" s="247" t="n"/>
      <c r="D1816" s="248" t="n"/>
      <c r="E1816" s="295" t="n"/>
      <c r="F1816" s="296" t="n"/>
      <c r="G1816" s="296" t="n"/>
      <c r="H1816" s="297">
        <f>IFERROR(VLOOKUP($C1816,$C$5:$H$18,6,0)+SUMIF($C$19:$C1816,$C1816,$F$19:$F1816)-SUMIF($C$19:$C1816,$C1816,$G$19:$G1816),"")</f>
        <v/>
      </c>
      <c r="I1816" s="296" t="n"/>
      <c r="J1816" s="252" t="n"/>
      <c r="K1816" s="252" t="n"/>
      <c r="L1816" s="298" t="n"/>
      <c r="M1816" s="254">
        <f>IF($B1816="","",--TEXT($B1816,"yyyymm"))</f>
        <v/>
      </c>
      <c r="N1816" s="0" t="n"/>
      <c r="O1816" s="0" t="n"/>
      <c r="P1816" s="0" t="n"/>
      <c r="Q1816" s="0" t="n"/>
      <c r="R1816" s="0" t="n"/>
      <c r="S1816" s="0" t="n"/>
      <c r="T1816" s="0" t="n"/>
      <c r="U1816" s="0" t="n"/>
      <c r="V1816" s="0" t="n"/>
      <c r="W1816" s="0" t="n"/>
      <c r="X1816" s="42" t="n"/>
      <c r="Y1816" s="42" t="n"/>
      <c r="Z1816" s="42" t="n"/>
    </row>
    <row r="1817" ht="23" customFormat="1" customHeight="1" s="204">
      <c r="A1817" s="255">
        <f>IF(B1817="","",COUNTA($B$5:B1817))</f>
        <v/>
      </c>
      <c r="B1817" s="294" t="n"/>
      <c r="C1817" s="247" t="n"/>
      <c r="D1817" s="248" t="n"/>
      <c r="E1817" s="295" t="n"/>
      <c r="F1817" s="296" t="n"/>
      <c r="G1817" s="296" t="n"/>
      <c r="H1817" s="297">
        <f>IFERROR(VLOOKUP($C1817,$C$5:$H$18,6,0)+SUMIF($C$19:$C1817,$C1817,$F$19:$F1817)-SUMIF($C$19:$C1817,$C1817,$G$19:$G1817),"")</f>
        <v/>
      </c>
      <c r="I1817" s="296" t="n"/>
      <c r="J1817" s="252" t="n"/>
      <c r="K1817" s="252" t="n"/>
      <c r="L1817" s="298" t="n"/>
      <c r="M1817" s="254">
        <f>IF($B1817="","",--TEXT($B1817,"yyyymm"))</f>
        <v/>
      </c>
      <c r="N1817" s="0" t="n"/>
      <c r="O1817" s="0" t="n"/>
      <c r="P1817" s="0" t="n"/>
      <c r="Q1817" s="0" t="n"/>
      <c r="R1817" s="0" t="n"/>
      <c r="S1817" s="0" t="n"/>
      <c r="T1817" s="0" t="n"/>
      <c r="U1817" s="0" t="n"/>
      <c r="V1817" s="0" t="n"/>
      <c r="W1817" s="0" t="n"/>
      <c r="X1817" s="42" t="n"/>
      <c r="Y1817" s="42" t="n"/>
      <c r="Z1817" s="42" t="n"/>
    </row>
    <row r="1818" ht="23" customFormat="1" customHeight="1" s="204">
      <c r="A1818" s="255">
        <f>IF(B1818="","",COUNTA($B$5:B1818))</f>
        <v/>
      </c>
      <c r="B1818" s="294" t="n"/>
      <c r="C1818" s="247" t="n"/>
      <c r="D1818" s="248" t="n"/>
      <c r="E1818" s="295" t="n"/>
      <c r="F1818" s="296" t="n"/>
      <c r="G1818" s="296" t="n"/>
      <c r="H1818" s="297">
        <f>IFERROR(VLOOKUP($C1818,$C$5:$H$18,6,0)+SUMIF($C$19:$C1818,$C1818,$F$19:$F1818)-SUMIF($C$19:$C1818,$C1818,$G$19:$G1818),"")</f>
        <v/>
      </c>
      <c r="I1818" s="296" t="n"/>
      <c r="J1818" s="252" t="n"/>
      <c r="K1818" s="252" t="n"/>
      <c r="L1818" s="298" t="n"/>
      <c r="M1818" s="254">
        <f>IF($B1818="","",--TEXT($B1818,"yyyymm"))</f>
        <v/>
      </c>
      <c r="N1818" s="0" t="n"/>
      <c r="O1818" s="0" t="n"/>
      <c r="P1818" s="0" t="n"/>
      <c r="Q1818" s="0" t="n"/>
      <c r="R1818" s="0" t="n"/>
      <c r="S1818" s="0" t="n"/>
      <c r="T1818" s="0" t="n"/>
      <c r="U1818" s="0" t="n"/>
      <c r="V1818" s="0" t="n"/>
      <c r="W1818" s="0" t="n"/>
      <c r="X1818" s="42" t="n"/>
      <c r="Y1818" s="42" t="n"/>
      <c r="Z1818" s="42" t="n"/>
    </row>
    <row r="1819" ht="23" customFormat="1" customHeight="1" s="204">
      <c r="A1819" s="255">
        <f>IF(B1819="","",COUNTA($B$5:B1819))</f>
        <v/>
      </c>
      <c r="B1819" s="294" t="n"/>
      <c r="C1819" s="247" t="n"/>
      <c r="D1819" s="248" t="n"/>
      <c r="E1819" s="295" t="n"/>
      <c r="F1819" s="296" t="n"/>
      <c r="G1819" s="296" t="n"/>
      <c r="H1819" s="297">
        <f>IFERROR(VLOOKUP($C1819,$C$5:$H$18,6,0)+SUMIF($C$19:$C1819,$C1819,$F$19:$F1819)-SUMIF($C$19:$C1819,$C1819,$G$19:$G1819),"")</f>
        <v/>
      </c>
      <c r="I1819" s="296" t="n"/>
      <c r="J1819" s="252" t="n"/>
      <c r="K1819" s="252" t="n"/>
      <c r="L1819" s="298" t="n"/>
      <c r="M1819" s="254">
        <f>IF($B1819="","",--TEXT($B1819,"yyyymm"))</f>
        <v/>
      </c>
      <c r="N1819" s="0" t="n"/>
      <c r="O1819" s="0" t="n"/>
      <c r="P1819" s="0" t="n"/>
      <c r="Q1819" s="0" t="n"/>
      <c r="R1819" s="0" t="n"/>
      <c r="S1819" s="0" t="n"/>
      <c r="T1819" s="0" t="n"/>
      <c r="U1819" s="0" t="n"/>
      <c r="V1819" s="0" t="n"/>
      <c r="W1819" s="0" t="n"/>
      <c r="X1819" s="42" t="n"/>
      <c r="Y1819" s="42" t="n"/>
      <c r="Z1819" s="42" t="n"/>
    </row>
    <row r="1820" ht="23" customFormat="1" customHeight="1" s="204">
      <c r="A1820" s="255">
        <f>IF(B1820="","",COUNTA($B$5:B1820))</f>
        <v/>
      </c>
      <c r="B1820" s="294" t="n"/>
      <c r="C1820" s="247" t="n"/>
      <c r="D1820" s="248" t="n"/>
      <c r="E1820" s="295" t="n"/>
      <c r="F1820" s="296" t="n"/>
      <c r="G1820" s="296" t="n"/>
      <c r="H1820" s="297">
        <f>IFERROR(VLOOKUP($C1820,$C$5:$H$18,6,0)+SUMIF($C$19:$C1820,$C1820,$F$19:$F1820)-SUMIF($C$19:$C1820,$C1820,$G$19:$G1820),"")</f>
        <v/>
      </c>
      <c r="I1820" s="296" t="n"/>
      <c r="J1820" s="252" t="n"/>
      <c r="K1820" s="252" t="n"/>
      <c r="L1820" s="298" t="n"/>
      <c r="M1820" s="254">
        <f>IF($B1820="","",--TEXT($B1820,"yyyymm"))</f>
        <v/>
      </c>
      <c r="N1820" s="0" t="n"/>
      <c r="O1820" s="0" t="n"/>
      <c r="P1820" s="0" t="n"/>
      <c r="Q1820" s="0" t="n"/>
      <c r="R1820" s="0" t="n"/>
      <c r="S1820" s="0" t="n"/>
      <c r="T1820" s="0" t="n"/>
      <c r="U1820" s="0" t="n"/>
      <c r="V1820" s="0" t="n"/>
      <c r="W1820" s="0" t="n"/>
      <c r="X1820" s="42" t="n"/>
      <c r="Y1820" s="42" t="n"/>
      <c r="Z1820" s="42" t="n"/>
    </row>
    <row r="1821" ht="23" customFormat="1" customHeight="1" s="204">
      <c r="A1821" s="255">
        <f>IF(B1821="","",COUNTA($B$5:B1821))</f>
        <v/>
      </c>
      <c r="B1821" s="294" t="n"/>
      <c r="C1821" s="247" t="n"/>
      <c r="D1821" s="248" t="n"/>
      <c r="E1821" s="295" t="n"/>
      <c r="F1821" s="296" t="n"/>
      <c r="G1821" s="296" t="n"/>
      <c r="H1821" s="297">
        <f>IFERROR(VLOOKUP($C1821,$C$5:$H$18,6,0)+SUMIF($C$19:$C1821,$C1821,$F$19:$F1821)-SUMIF($C$19:$C1821,$C1821,$G$19:$G1821),"")</f>
        <v/>
      </c>
      <c r="I1821" s="296" t="n"/>
      <c r="J1821" s="252" t="n"/>
      <c r="K1821" s="252" t="n"/>
      <c r="L1821" s="298" t="n"/>
      <c r="M1821" s="254">
        <f>IF($B1821="","",--TEXT($B1821,"yyyymm"))</f>
        <v/>
      </c>
      <c r="N1821" s="0" t="n"/>
      <c r="O1821" s="0" t="n"/>
      <c r="P1821" s="0" t="n"/>
      <c r="Q1821" s="0" t="n"/>
      <c r="R1821" s="0" t="n"/>
      <c r="S1821" s="0" t="n"/>
      <c r="T1821" s="0" t="n"/>
      <c r="U1821" s="0" t="n"/>
      <c r="V1821" s="0" t="n"/>
      <c r="W1821" s="0" t="n"/>
      <c r="X1821" s="42" t="n"/>
      <c r="Y1821" s="42" t="n"/>
      <c r="Z1821" s="42" t="n"/>
    </row>
    <row r="1822" ht="23" customFormat="1" customHeight="1" s="204">
      <c r="A1822" s="255">
        <f>IF(B1822="","",COUNTA($B$5:B1822))</f>
        <v/>
      </c>
      <c r="B1822" s="294" t="n"/>
      <c r="C1822" s="247" t="n"/>
      <c r="D1822" s="248" t="n"/>
      <c r="E1822" s="295" t="n"/>
      <c r="F1822" s="296" t="n"/>
      <c r="G1822" s="296" t="n"/>
      <c r="H1822" s="297">
        <f>IFERROR(VLOOKUP($C1822,$C$5:$H$18,6,0)+SUMIF($C$19:$C1822,$C1822,$F$19:$F1822)-SUMIF($C$19:$C1822,$C1822,$G$19:$G1822),"")</f>
        <v/>
      </c>
      <c r="I1822" s="296" t="n"/>
      <c r="J1822" s="252" t="n"/>
      <c r="K1822" s="252" t="n"/>
      <c r="L1822" s="298" t="n"/>
      <c r="M1822" s="254">
        <f>IF($B1822="","",--TEXT($B1822,"yyyymm"))</f>
        <v/>
      </c>
      <c r="N1822" s="0" t="n"/>
      <c r="O1822" s="0" t="n"/>
      <c r="P1822" s="0" t="n"/>
      <c r="Q1822" s="0" t="n"/>
      <c r="R1822" s="0" t="n"/>
      <c r="S1822" s="0" t="n"/>
      <c r="T1822" s="0" t="n"/>
      <c r="U1822" s="0" t="n"/>
      <c r="V1822" s="0" t="n"/>
      <c r="W1822" s="0" t="n"/>
      <c r="X1822" s="42" t="n"/>
      <c r="Y1822" s="42" t="n"/>
      <c r="Z1822" s="42" t="n"/>
    </row>
    <row r="1823" ht="23" customFormat="1" customHeight="1" s="204">
      <c r="A1823" s="255">
        <f>IF(B1823="","",COUNTA($B$5:B1823))</f>
        <v/>
      </c>
      <c r="B1823" s="294" t="n"/>
      <c r="C1823" s="247" t="n"/>
      <c r="D1823" s="248" t="n"/>
      <c r="E1823" s="295" t="n"/>
      <c r="F1823" s="296" t="n"/>
      <c r="G1823" s="296" t="n"/>
      <c r="H1823" s="297">
        <f>IFERROR(VLOOKUP($C1823,$C$5:$H$18,6,0)+SUMIF($C$19:$C1823,$C1823,$F$19:$F1823)-SUMIF($C$19:$C1823,$C1823,$G$19:$G1823),"")</f>
        <v/>
      </c>
      <c r="I1823" s="296" t="n"/>
      <c r="J1823" s="252" t="n"/>
      <c r="K1823" s="252" t="n"/>
      <c r="L1823" s="298" t="n"/>
      <c r="M1823" s="254">
        <f>IF($B1823="","",--TEXT($B1823,"yyyymm"))</f>
        <v/>
      </c>
      <c r="N1823" s="0" t="n"/>
      <c r="O1823" s="0" t="n"/>
      <c r="P1823" s="0" t="n"/>
      <c r="Q1823" s="0" t="n"/>
      <c r="R1823" s="0" t="n"/>
      <c r="S1823" s="0" t="n"/>
      <c r="T1823" s="0" t="n"/>
      <c r="U1823" s="0" t="n"/>
      <c r="V1823" s="0" t="n"/>
      <c r="W1823" s="0" t="n"/>
      <c r="X1823" s="42" t="n"/>
      <c r="Y1823" s="42" t="n"/>
      <c r="Z1823" s="42" t="n"/>
    </row>
    <row r="1824" ht="23" customFormat="1" customHeight="1" s="204">
      <c r="A1824" s="255">
        <f>IF(B1824="","",COUNTA($B$5:B1824))</f>
        <v/>
      </c>
      <c r="B1824" s="294" t="n"/>
      <c r="C1824" s="247" t="n"/>
      <c r="D1824" s="248" t="n"/>
      <c r="E1824" s="295" t="n"/>
      <c r="F1824" s="296" t="n"/>
      <c r="G1824" s="296" t="n"/>
      <c r="H1824" s="297">
        <f>IFERROR(VLOOKUP($C1824,$C$5:$H$18,6,0)+SUMIF($C$19:$C1824,$C1824,$F$19:$F1824)-SUMIF($C$19:$C1824,$C1824,$G$19:$G1824),"")</f>
        <v/>
      </c>
      <c r="I1824" s="296" t="n"/>
      <c r="J1824" s="252" t="n"/>
      <c r="K1824" s="252" t="n"/>
      <c r="L1824" s="298" t="n"/>
      <c r="M1824" s="254">
        <f>IF($B1824="","",--TEXT($B1824,"yyyymm"))</f>
        <v/>
      </c>
      <c r="N1824" s="0" t="n"/>
      <c r="O1824" s="0" t="n"/>
      <c r="P1824" s="0" t="n"/>
      <c r="Q1824" s="0" t="n"/>
      <c r="R1824" s="0" t="n"/>
      <c r="S1824" s="0" t="n"/>
      <c r="T1824" s="0" t="n"/>
      <c r="U1824" s="0" t="n"/>
      <c r="V1824" s="0" t="n"/>
      <c r="W1824" s="0" t="n"/>
      <c r="X1824" s="42" t="n"/>
      <c r="Y1824" s="42" t="n"/>
      <c r="Z1824" s="42" t="n"/>
    </row>
    <row r="1825" ht="23" customFormat="1" customHeight="1" s="204">
      <c r="A1825" s="255">
        <f>IF(B1825="","",COUNTA($B$5:B1825))</f>
        <v/>
      </c>
      <c r="B1825" s="294" t="n"/>
      <c r="C1825" s="247" t="n"/>
      <c r="D1825" s="248" t="n"/>
      <c r="E1825" s="295" t="n"/>
      <c r="F1825" s="296" t="n"/>
      <c r="G1825" s="296" t="n"/>
      <c r="H1825" s="297">
        <f>IFERROR(VLOOKUP($C1825,$C$5:$H$18,6,0)+SUMIF($C$19:$C1825,$C1825,$F$19:$F1825)-SUMIF($C$19:$C1825,$C1825,$G$19:$G1825),"")</f>
        <v/>
      </c>
      <c r="I1825" s="296" t="n"/>
      <c r="J1825" s="252" t="n"/>
      <c r="K1825" s="252" t="n"/>
      <c r="L1825" s="298" t="n"/>
      <c r="M1825" s="254">
        <f>IF($B1825="","",--TEXT($B1825,"yyyymm"))</f>
        <v/>
      </c>
      <c r="N1825" s="0" t="n"/>
      <c r="O1825" s="0" t="n"/>
      <c r="P1825" s="0" t="n"/>
      <c r="Q1825" s="0" t="n"/>
      <c r="R1825" s="0" t="n"/>
      <c r="S1825" s="0" t="n"/>
      <c r="T1825" s="0" t="n"/>
      <c r="U1825" s="0" t="n"/>
      <c r="V1825" s="0" t="n"/>
      <c r="W1825" s="0" t="n"/>
      <c r="X1825" s="42" t="n"/>
      <c r="Y1825" s="42" t="n"/>
      <c r="Z1825" s="42" t="n"/>
    </row>
    <row r="1826" ht="23" customFormat="1" customHeight="1" s="204">
      <c r="A1826" s="255">
        <f>IF(B1826="","",COUNTA($B$5:B1826))</f>
        <v/>
      </c>
      <c r="B1826" s="294" t="n"/>
      <c r="C1826" s="247" t="n"/>
      <c r="D1826" s="248" t="n"/>
      <c r="E1826" s="295" t="n"/>
      <c r="F1826" s="296" t="n"/>
      <c r="G1826" s="296" t="n"/>
      <c r="H1826" s="297">
        <f>IFERROR(VLOOKUP($C1826,$C$5:$H$18,6,0)+SUMIF($C$19:$C1826,$C1826,$F$19:$F1826)-SUMIF($C$19:$C1826,$C1826,$G$19:$G1826),"")</f>
        <v/>
      </c>
      <c r="I1826" s="296" t="n"/>
      <c r="J1826" s="252" t="n"/>
      <c r="K1826" s="252" t="n"/>
      <c r="L1826" s="298" t="n"/>
      <c r="M1826" s="254">
        <f>IF($B1826="","",--TEXT($B1826,"yyyymm"))</f>
        <v/>
      </c>
      <c r="N1826" s="0" t="n"/>
      <c r="O1826" s="0" t="n"/>
      <c r="P1826" s="0" t="n"/>
      <c r="Q1826" s="0" t="n"/>
      <c r="R1826" s="0" t="n"/>
      <c r="S1826" s="0" t="n"/>
      <c r="T1826" s="0" t="n"/>
      <c r="U1826" s="0" t="n"/>
      <c r="V1826" s="0" t="n"/>
      <c r="W1826" s="0" t="n"/>
      <c r="X1826" s="42" t="n"/>
      <c r="Y1826" s="42" t="n"/>
      <c r="Z1826" s="42" t="n"/>
    </row>
    <row r="1827" ht="23" customFormat="1" customHeight="1" s="204">
      <c r="A1827" s="255">
        <f>IF(B1827="","",COUNTA($B$5:B1827))</f>
        <v/>
      </c>
      <c r="B1827" s="294" t="n"/>
      <c r="C1827" s="247" t="n"/>
      <c r="D1827" s="248" t="n"/>
      <c r="E1827" s="295" t="n"/>
      <c r="F1827" s="296" t="n"/>
      <c r="G1827" s="296" t="n"/>
      <c r="H1827" s="297">
        <f>IFERROR(VLOOKUP($C1827,$C$5:$H$18,6,0)+SUMIF($C$19:$C1827,$C1827,$F$19:$F1827)-SUMIF($C$19:$C1827,$C1827,$G$19:$G1827),"")</f>
        <v/>
      </c>
      <c r="I1827" s="296" t="n"/>
      <c r="J1827" s="252" t="n"/>
      <c r="K1827" s="252" t="n"/>
      <c r="L1827" s="298" t="n"/>
      <c r="M1827" s="254">
        <f>IF($B1827="","",--TEXT($B1827,"yyyymm"))</f>
        <v/>
      </c>
      <c r="N1827" s="0" t="n"/>
      <c r="O1827" s="0" t="n"/>
      <c r="P1827" s="0" t="n"/>
      <c r="Q1827" s="0" t="n"/>
      <c r="R1827" s="0" t="n"/>
      <c r="S1827" s="0" t="n"/>
      <c r="T1827" s="0" t="n"/>
      <c r="U1827" s="0" t="n"/>
      <c r="V1827" s="0" t="n"/>
      <c r="W1827" s="0" t="n"/>
      <c r="X1827" s="42" t="n"/>
      <c r="Y1827" s="42" t="n"/>
      <c r="Z1827" s="42" t="n"/>
    </row>
    <row r="1828" ht="23" customFormat="1" customHeight="1" s="204">
      <c r="A1828" s="255">
        <f>IF(B1828="","",COUNTA($B$5:B1828))</f>
        <v/>
      </c>
      <c r="B1828" s="294" t="n"/>
      <c r="C1828" s="247" t="n"/>
      <c r="D1828" s="248" t="n"/>
      <c r="E1828" s="295" t="n"/>
      <c r="F1828" s="296" t="n"/>
      <c r="G1828" s="296" t="n"/>
      <c r="H1828" s="297">
        <f>IFERROR(VLOOKUP($C1828,$C$5:$H$18,6,0)+SUMIF($C$19:$C1828,$C1828,$F$19:$F1828)-SUMIF($C$19:$C1828,$C1828,$G$19:$G1828),"")</f>
        <v/>
      </c>
      <c r="I1828" s="296" t="n"/>
      <c r="J1828" s="252" t="n"/>
      <c r="K1828" s="252" t="n"/>
      <c r="L1828" s="298" t="n"/>
      <c r="M1828" s="254">
        <f>IF($B1828="","",--TEXT($B1828,"yyyymm"))</f>
        <v/>
      </c>
      <c r="N1828" s="0" t="n"/>
      <c r="O1828" s="0" t="n"/>
      <c r="P1828" s="0" t="n"/>
      <c r="Q1828" s="0" t="n"/>
      <c r="R1828" s="0" t="n"/>
      <c r="S1828" s="0" t="n"/>
      <c r="T1828" s="0" t="n"/>
      <c r="U1828" s="0" t="n"/>
      <c r="V1828" s="0" t="n"/>
      <c r="W1828" s="0" t="n"/>
      <c r="X1828" s="42" t="n"/>
      <c r="Y1828" s="42" t="n"/>
      <c r="Z1828" s="42" t="n"/>
    </row>
    <row r="1829" ht="23" customFormat="1" customHeight="1" s="204">
      <c r="A1829" s="255">
        <f>IF(B1829="","",COUNTA($B$5:B1829))</f>
        <v/>
      </c>
      <c r="B1829" s="294" t="n"/>
      <c r="C1829" s="247" t="n"/>
      <c r="D1829" s="248" t="n"/>
      <c r="E1829" s="295" t="n"/>
      <c r="F1829" s="296" t="n"/>
      <c r="G1829" s="296" t="n"/>
      <c r="H1829" s="297">
        <f>IFERROR(VLOOKUP($C1829,$C$5:$H$18,6,0)+SUMIF($C$19:$C1829,$C1829,$F$19:$F1829)-SUMIF($C$19:$C1829,$C1829,$G$19:$G1829),"")</f>
        <v/>
      </c>
      <c r="I1829" s="296" t="n"/>
      <c r="J1829" s="252" t="n"/>
      <c r="K1829" s="252" t="n"/>
      <c r="L1829" s="298" t="n"/>
      <c r="M1829" s="254">
        <f>IF($B1829="","",--TEXT($B1829,"yyyymm"))</f>
        <v/>
      </c>
      <c r="N1829" s="0" t="n"/>
      <c r="O1829" s="0" t="n"/>
      <c r="P1829" s="0" t="n"/>
      <c r="Q1829" s="0" t="n"/>
      <c r="R1829" s="0" t="n"/>
      <c r="S1829" s="0" t="n"/>
      <c r="T1829" s="0" t="n"/>
      <c r="U1829" s="0" t="n"/>
      <c r="V1829" s="0" t="n"/>
      <c r="W1829" s="0" t="n"/>
      <c r="X1829" s="42" t="n"/>
      <c r="Y1829" s="42" t="n"/>
      <c r="Z1829" s="42" t="n"/>
    </row>
    <row r="1830" ht="23" customFormat="1" customHeight="1" s="204">
      <c r="A1830" s="255">
        <f>IF(B1830="","",COUNTA($B$5:B1830))</f>
        <v/>
      </c>
      <c r="B1830" s="294" t="n"/>
      <c r="C1830" s="247" t="n"/>
      <c r="D1830" s="248" t="n"/>
      <c r="E1830" s="295" t="n"/>
      <c r="F1830" s="296" t="n"/>
      <c r="G1830" s="296" t="n"/>
      <c r="H1830" s="297">
        <f>IFERROR(VLOOKUP($C1830,$C$5:$H$18,6,0)+SUMIF($C$19:$C1830,$C1830,$F$19:$F1830)-SUMIF($C$19:$C1830,$C1830,$G$19:$G1830),"")</f>
        <v/>
      </c>
      <c r="I1830" s="296" t="n"/>
      <c r="J1830" s="252" t="n"/>
      <c r="K1830" s="252" t="n"/>
      <c r="L1830" s="298" t="n"/>
      <c r="M1830" s="254">
        <f>IF($B1830="","",--TEXT($B1830,"yyyymm"))</f>
        <v/>
      </c>
      <c r="N1830" s="0" t="n"/>
      <c r="O1830" s="0" t="n"/>
      <c r="P1830" s="0" t="n"/>
      <c r="Q1830" s="0" t="n"/>
      <c r="R1830" s="0" t="n"/>
      <c r="S1830" s="0" t="n"/>
      <c r="T1830" s="0" t="n"/>
      <c r="U1830" s="0" t="n"/>
      <c r="V1830" s="0" t="n"/>
      <c r="W1830" s="0" t="n"/>
      <c r="X1830" s="42" t="n"/>
      <c r="Y1830" s="42" t="n"/>
      <c r="Z1830" s="42" t="n"/>
    </row>
    <row r="1831" ht="23" customFormat="1" customHeight="1" s="204">
      <c r="A1831" s="255">
        <f>IF(B1831="","",COUNTA($B$5:B1831))</f>
        <v/>
      </c>
      <c r="B1831" s="294" t="n"/>
      <c r="C1831" s="247" t="n"/>
      <c r="D1831" s="248" t="n"/>
      <c r="E1831" s="295" t="n"/>
      <c r="F1831" s="296" t="n"/>
      <c r="G1831" s="296" t="n"/>
      <c r="H1831" s="297">
        <f>IFERROR(VLOOKUP($C1831,$C$5:$H$18,6,0)+SUMIF($C$19:$C1831,$C1831,$F$19:$F1831)-SUMIF($C$19:$C1831,$C1831,$G$19:$G1831),"")</f>
        <v/>
      </c>
      <c r="I1831" s="296" t="n"/>
      <c r="J1831" s="252" t="n"/>
      <c r="K1831" s="252" t="n"/>
      <c r="L1831" s="298" t="n"/>
      <c r="M1831" s="254">
        <f>IF($B1831="","",--TEXT($B1831,"yyyymm"))</f>
        <v/>
      </c>
      <c r="N1831" s="0" t="n"/>
      <c r="O1831" s="0" t="n"/>
      <c r="P1831" s="0" t="n"/>
      <c r="Q1831" s="0" t="n"/>
      <c r="R1831" s="0" t="n"/>
      <c r="S1831" s="0" t="n"/>
      <c r="T1831" s="0" t="n"/>
      <c r="U1831" s="0" t="n"/>
      <c r="V1831" s="0" t="n"/>
      <c r="W1831" s="0" t="n"/>
      <c r="X1831" s="42" t="n"/>
      <c r="Y1831" s="42" t="n"/>
      <c r="Z1831" s="42" t="n"/>
    </row>
    <row r="1832" ht="23" customFormat="1" customHeight="1" s="204">
      <c r="A1832" s="255">
        <f>IF(B1832="","",COUNTA($B$5:B1832))</f>
        <v/>
      </c>
      <c r="B1832" s="294" t="n"/>
      <c r="C1832" s="247" t="n"/>
      <c r="D1832" s="248" t="n"/>
      <c r="E1832" s="295" t="n"/>
      <c r="F1832" s="296" t="n"/>
      <c r="G1832" s="296" t="n"/>
      <c r="H1832" s="297">
        <f>IFERROR(VLOOKUP($C1832,$C$5:$H$18,6,0)+SUMIF($C$19:$C1832,$C1832,$F$19:$F1832)-SUMIF($C$19:$C1832,$C1832,$G$19:$G1832),"")</f>
        <v/>
      </c>
      <c r="I1832" s="296" t="n"/>
      <c r="J1832" s="252" t="n"/>
      <c r="K1832" s="252" t="n"/>
      <c r="L1832" s="298" t="n"/>
      <c r="M1832" s="254">
        <f>IF($B1832="","",--TEXT($B1832,"yyyymm"))</f>
        <v/>
      </c>
      <c r="N1832" s="0" t="n"/>
      <c r="O1832" s="0" t="n"/>
      <c r="P1832" s="0" t="n"/>
      <c r="Q1832" s="0" t="n"/>
      <c r="R1832" s="0" t="n"/>
      <c r="S1832" s="0" t="n"/>
      <c r="T1832" s="0" t="n"/>
      <c r="U1832" s="0" t="n"/>
      <c r="V1832" s="0" t="n"/>
      <c r="W1832" s="0" t="n"/>
      <c r="X1832" s="42" t="n"/>
      <c r="Y1832" s="42" t="n"/>
      <c r="Z1832" s="42" t="n"/>
    </row>
    <row r="1833" ht="23" customFormat="1" customHeight="1" s="204">
      <c r="A1833" s="255">
        <f>IF(B1833="","",COUNTA($B$5:B1833))</f>
        <v/>
      </c>
      <c r="B1833" s="294" t="n"/>
      <c r="C1833" s="247" t="n"/>
      <c r="D1833" s="248" t="n"/>
      <c r="E1833" s="295" t="n"/>
      <c r="F1833" s="296" t="n"/>
      <c r="G1833" s="296" t="n"/>
      <c r="H1833" s="297">
        <f>IFERROR(VLOOKUP($C1833,$C$5:$H$18,6,0)+SUMIF($C$19:$C1833,$C1833,$F$19:$F1833)-SUMIF($C$19:$C1833,$C1833,$G$19:$G1833),"")</f>
        <v/>
      </c>
      <c r="I1833" s="296" t="n"/>
      <c r="J1833" s="252" t="n"/>
      <c r="K1833" s="252" t="n"/>
      <c r="L1833" s="298" t="n"/>
      <c r="M1833" s="254">
        <f>IF($B1833="","",--TEXT($B1833,"yyyymm"))</f>
        <v/>
      </c>
      <c r="N1833" s="0" t="n"/>
      <c r="O1833" s="0" t="n"/>
      <c r="P1833" s="0" t="n"/>
      <c r="Q1833" s="0" t="n"/>
      <c r="R1833" s="0" t="n"/>
      <c r="S1833" s="0" t="n"/>
      <c r="T1833" s="0" t="n"/>
      <c r="U1833" s="0" t="n"/>
      <c r="V1833" s="0" t="n"/>
      <c r="W1833" s="0" t="n"/>
      <c r="X1833" s="42" t="n"/>
      <c r="Y1833" s="42" t="n"/>
      <c r="Z1833" s="42" t="n"/>
    </row>
    <row r="1834" ht="23" customFormat="1" customHeight="1" s="204">
      <c r="A1834" s="255">
        <f>IF(B1834="","",COUNTA($B$5:B1834))</f>
        <v/>
      </c>
      <c r="B1834" s="294" t="n"/>
      <c r="C1834" s="247" t="n"/>
      <c r="D1834" s="248" t="n"/>
      <c r="E1834" s="295" t="n"/>
      <c r="F1834" s="296" t="n"/>
      <c r="G1834" s="296" t="n"/>
      <c r="H1834" s="297">
        <f>IFERROR(VLOOKUP($C1834,$C$5:$H$18,6,0)+SUMIF($C$19:$C1834,$C1834,$F$19:$F1834)-SUMIF($C$19:$C1834,$C1834,$G$19:$G1834),"")</f>
        <v/>
      </c>
      <c r="I1834" s="296" t="n"/>
      <c r="J1834" s="252" t="n"/>
      <c r="K1834" s="252" t="n"/>
      <c r="L1834" s="298" t="n"/>
      <c r="M1834" s="254">
        <f>IF($B1834="","",--TEXT($B1834,"yyyymm"))</f>
        <v/>
      </c>
      <c r="N1834" s="0" t="n"/>
      <c r="O1834" s="0" t="n"/>
      <c r="P1834" s="0" t="n"/>
      <c r="Q1834" s="0" t="n"/>
      <c r="R1834" s="0" t="n"/>
      <c r="S1834" s="0" t="n"/>
      <c r="T1834" s="0" t="n"/>
      <c r="U1834" s="0" t="n"/>
      <c r="V1834" s="0" t="n"/>
      <c r="W1834" s="0" t="n"/>
      <c r="X1834" s="42" t="n"/>
      <c r="Y1834" s="42" t="n"/>
      <c r="Z1834" s="42" t="n"/>
    </row>
    <row r="1835" ht="23" customFormat="1" customHeight="1" s="204">
      <c r="A1835" s="255">
        <f>IF(B1835="","",COUNTA($B$5:B1835))</f>
        <v/>
      </c>
      <c r="B1835" s="294" t="n"/>
      <c r="C1835" s="247" t="n"/>
      <c r="D1835" s="248" t="n"/>
      <c r="E1835" s="295" t="n"/>
      <c r="F1835" s="296" t="n"/>
      <c r="G1835" s="296" t="n"/>
      <c r="H1835" s="297">
        <f>IFERROR(VLOOKUP($C1835,$C$5:$H$18,6,0)+SUMIF($C$19:$C1835,$C1835,$F$19:$F1835)-SUMIF($C$19:$C1835,$C1835,$G$19:$G1835),"")</f>
        <v/>
      </c>
      <c r="I1835" s="296" t="n"/>
      <c r="J1835" s="252" t="n"/>
      <c r="K1835" s="252" t="n"/>
      <c r="L1835" s="298" t="n"/>
      <c r="M1835" s="254">
        <f>IF($B1835="","",--TEXT($B1835,"yyyymm"))</f>
        <v/>
      </c>
      <c r="N1835" s="0" t="n"/>
      <c r="O1835" s="0" t="n"/>
      <c r="P1835" s="0" t="n"/>
      <c r="Q1835" s="0" t="n"/>
      <c r="R1835" s="0" t="n"/>
      <c r="S1835" s="0" t="n"/>
      <c r="T1835" s="0" t="n"/>
      <c r="U1835" s="0" t="n"/>
      <c r="V1835" s="0" t="n"/>
      <c r="W1835" s="0" t="n"/>
      <c r="X1835" s="42" t="n"/>
      <c r="Y1835" s="42" t="n"/>
      <c r="Z1835" s="42" t="n"/>
    </row>
    <row r="1836" ht="23" customFormat="1" customHeight="1" s="204">
      <c r="A1836" s="255">
        <f>IF(B1836="","",COUNTA($B$5:B1836))</f>
        <v/>
      </c>
      <c r="B1836" s="294" t="n"/>
      <c r="C1836" s="247" t="n"/>
      <c r="D1836" s="248" t="n"/>
      <c r="E1836" s="295" t="n"/>
      <c r="F1836" s="296" t="n"/>
      <c r="G1836" s="296" t="n"/>
      <c r="H1836" s="297">
        <f>IFERROR(VLOOKUP($C1836,$C$5:$H$18,6,0)+SUMIF($C$19:$C1836,$C1836,$F$19:$F1836)-SUMIF($C$19:$C1836,$C1836,$G$19:$G1836),"")</f>
        <v/>
      </c>
      <c r="I1836" s="296" t="n"/>
      <c r="J1836" s="252" t="n"/>
      <c r="K1836" s="252" t="n"/>
      <c r="L1836" s="298" t="n"/>
      <c r="M1836" s="254">
        <f>IF($B1836="","",--TEXT($B1836,"yyyymm"))</f>
        <v/>
      </c>
      <c r="N1836" s="0" t="n"/>
      <c r="O1836" s="0" t="n"/>
      <c r="P1836" s="0" t="n"/>
      <c r="Q1836" s="0" t="n"/>
      <c r="R1836" s="0" t="n"/>
      <c r="S1836" s="0" t="n"/>
      <c r="T1836" s="0" t="n"/>
      <c r="U1836" s="0" t="n"/>
      <c r="V1836" s="0" t="n"/>
      <c r="W1836" s="0" t="n"/>
      <c r="X1836" s="42" t="n"/>
      <c r="Y1836" s="42" t="n"/>
      <c r="Z1836" s="42" t="n"/>
    </row>
    <row r="1837" ht="23" customFormat="1" customHeight="1" s="204">
      <c r="A1837" s="255">
        <f>IF(B1837="","",COUNTA($B$5:B1837))</f>
        <v/>
      </c>
      <c r="B1837" s="294" t="n"/>
      <c r="C1837" s="247" t="n"/>
      <c r="D1837" s="248" t="n"/>
      <c r="E1837" s="295" t="n"/>
      <c r="F1837" s="296" t="n"/>
      <c r="G1837" s="296" t="n"/>
      <c r="H1837" s="297">
        <f>IFERROR(VLOOKUP($C1837,$C$5:$H$18,6,0)+SUMIF($C$19:$C1837,$C1837,$F$19:$F1837)-SUMIF($C$19:$C1837,$C1837,$G$19:$G1837),"")</f>
        <v/>
      </c>
      <c r="I1837" s="296" t="n"/>
      <c r="J1837" s="252" t="n"/>
      <c r="K1837" s="252" t="n"/>
      <c r="L1837" s="298" t="n"/>
      <c r="M1837" s="254">
        <f>IF($B1837="","",--TEXT($B1837,"yyyymm"))</f>
        <v/>
      </c>
      <c r="N1837" s="0" t="n"/>
      <c r="O1837" s="0" t="n"/>
      <c r="P1837" s="0" t="n"/>
      <c r="Q1837" s="0" t="n"/>
      <c r="R1837" s="0" t="n"/>
      <c r="S1837" s="0" t="n"/>
      <c r="T1837" s="0" t="n"/>
      <c r="U1837" s="0" t="n"/>
      <c r="V1837" s="0" t="n"/>
      <c r="W1837" s="0" t="n"/>
      <c r="X1837" s="42" t="n"/>
      <c r="Y1837" s="42" t="n"/>
      <c r="Z1837" s="42" t="n"/>
    </row>
    <row r="1838" ht="23" customFormat="1" customHeight="1" s="204">
      <c r="A1838" s="255">
        <f>IF(B1838="","",COUNTA($B$5:B1838))</f>
        <v/>
      </c>
      <c r="B1838" s="294" t="n"/>
      <c r="C1838" s="247" t="n"/>
      <c r="D1838" s="248" t="n"/>
      <c r="E1838" s="295" t="n"/>
      <c r="F1838" s="296" t="n"/>
      <c r="G1838" s="296" t="n"/>
      <c r="H1838" s="297">
        <f>IFERROR(VLOOKUP($C1838,$C$5:$H$18,6,0)+SUMIF($C$19:$C1838,$C1838,$F$19:$F1838)-SUMIF($C$19:$C1838,$C1838,$G$19:$G1838),"")</f>
        <v/>
      </c>
      <c r="I1838" s="296" t="n"/>
      <c r="J1838" s="252" t="n"/>
      <c r="K1838" s="252" t="n"/>
      <c r="L1838" s="298" t="n"/>
      <c r="M1838" s="254">
        <f>IF($B1838="","",--TEXT($B1838,"yyyymm"))</f>
        <v/>
      </c>
      <c r="N1838" s="0" t="n"/>
      <c r="O1838" s="0" t="n"/>
      <c r="P1838" s="0" t="n"/>
      <c r="Q1838" s="0" t="n"/>
      <c r="R1838" s="0" t="n"/>
      <c r="S1838" s="0" t="n"/>
      <c r="T1838" s="0" t="n"/>
      <c r="U1838" s="0" t="n"/>
      <c r="V1838" s="0" t="n"/>
      <c r="W1838" s="0" t="n"/>
      <c r="X1838" s="42" t="n"/>
      <c r="Y1838" s="42" t="n"/>
      <c r="Z1838" s="42" t="n"/>
    </row>
    <row r="1839" ht="23" customFormat="1" customHeight="1" s="204">
      <c r="A1839" s="255">
        <f>IF(B1839="","",COUNTA($B$5:B1839))</f>
        <v/>
      </c>
      <c r="B1839" s="294" t="n"/>
      <c r="C1839" s="247" t="n"/>
      <c r="D1839" s="248" t="n"/>
      <c r="E1839" s="295" t="n"/>
      <c r="F1839" s="296" t="n"/>
      <c r="G1839" s="296" t="n"/>
      <c r="H1839" s="297">
        <f>IFERROR(VLOOKUP($C1839,$C$5:$H$18,6,0)+SUMIF($C$19:$C1839,$C1839,$F$19:$F1839)-SUMIF($C$19:$C1839,$C1839,$G$19:$G1839),"")</f>
        <v/>
      </c>
      <c r="I1839" s="296" t="n"/>
      <c r="J1839" s="252" t="n"/>
      <c r="K1839" s="252" t="n"/>
      <c r="L1839" s="298" t="n"/>
      <c r="M1839" s="254">
        <f>IF($B1839="","",--TEXT($B1839,"yyyymm"))</f>
        <v/>
      </c>
      <c r="N1839" s="0" t="n"/>
      <c r="O1839" s="0" t="n"/>
      <c r="P1839" s="0" t="n"/>
      <c r="Q1839" s="0" t="n"/>
      <c r="R1839" s="0" t="n"/>
      <c r="S1839" s="0" t="n"/>
      <c r="T1839" s="0" t="n"/>
      <c r="U1839" s="0" t="n"/>
      <c r="V1839" s="0" t="n"/>
      <c r="W1839" s="0" t="n"/>
      <c r="X1839" s="42" t="n"/>
      <c r="Y1839" s="42" t="n"/>
      <c r="Z1839" s="42" t="n"/>
    </row>
    <row r="1840" ht="23" customFormat="1" customHeight="1" s="204">
      <c r="A1840" s="255">
        <f>IF(B1840="","",COUNTA($B$5:B1840))</f>
        <v/>
      </c>
      <c r="B1840" s="294" t="n"/>
      <c r="C1840" s="247" t="n"/>
      <c r="D1840" s="248" t="n"/>
      <c r="E1840" s="295" t="n"/>
      <c r="F1840" s="296" t="n"/>
      <c r="G1840" s="296" t="n"/>
      <c r="H1840" s="297">
        <f>IFERROR(VLOOKUP($C1840,$C$5:$H$18,6,0)+SUMIF($C$19:$C1840,$C1840,$F$19:$F1840)-SUMIF($C$19:$C1840,$C1840,$G$19:$G1840),"")</f>
        <v/>
      </c>
      <c r="I1840" s="296" t="n"/>
      <c r="J1840" s="252" t="n"/>
      <c r="K1840" s="252" t="n"/>
      <c r="L1840" s="298" t="n"/>
      <c r="M1840" s="254">
        <f>IF($B1840="","",--TEXT($B1840,"yyyymm"))</f>
        <v/>
      </c>
      <c r="N1840" s="0" t="n"/>
      <c r="O1840" s="0" t="n"/>
      <c r="P1840" s="0" t="n"/>
      <c r="Q1840" s="0" t="n"/>
      <c r="R1840" s="0" t="n"/>
      <c r="S1840" s="0" t="n"/>
      <c r="T1840" s="0" t="n"/>
      <c r="U1840" s="0" t="n"/>
      <c r="V1840" s="0" t="n"/>
      <c r="W1840" s="0" t="n"/>
      <c r="X1840" s="42" t="n"/>
      <c r="Y1840" s="42" t="n"/>
      <c r="Z1840" s="42" t="n"/>
    </row>
    <row r="1841" ht="23" customFormat="1" customHeight="1" s="204">
      <c r="A1841" s="255">
        <f>IF(B1841="","",COUNTA($B$5:B1841))</f>
        <v/>
      </c>
      <c r="B1841" s="294" t="n"/>
      <c r="C1841" s="247" t="n"/>
      <c r="D1841" s="248" t="n"/>
      <c r="E1841" s="295" t="n"/>
      <c r="F1841" s="296" t="n"/>
      <c r="G1841" s="296" t="n"/>
      <c r="H1841" s="297">
        <f>IFERROR(VLOOKUP($C1841,$C$5:$H$18,6,0)+SUMIF($C$19:$C1841,$C1841,$F$19:$F1841)-SUMIF($C$19:$C1841,$C1841,$G$19:$G1841),"")</f>
        <v/>
      </c>
      <c r="I1841" s="296" t="n"/>
      <c r="J1841" s="252" t="n"/>
      <c r="K1841" s="252" t="n"/>
      <c r="L1841" s="298" t="n"/>
      <c r="M1841" s="254">
        <f>IF($B1841="","",--TEXT($B1841,"yyyymm"))</f>
        <v/>
      </c>
      <c r="N1841" s="0" t="n"/>
      <c r="O1841" s="0" t="n"/>
      <c r="P1841" s="0" t="n"/>
      <c r="Q1841" s="0" t="n"/>
      <c r="R1841" s="0" t="n"/>
      <c r="S1841" s="0" t="n"/>
      <c r="T1841" s="0" t="n"/>
      <c r="U1841" s="0" t="n"/>
      <c r="V1841" s="0" t="n"/>
      <c r="W1841" s="0" t="n"/>
      <c r="X1841" s="42" t="n"/>
      <c r="Y1841" s="42" t="n"/>
      <c r="Z1841" s="42" t="n"/>
    </row>
    <row r="1842" ht="23" customFormat="1" customHeight="1" s="204">
      <c r="A1842" s="255">
        <f>IF(B1842="","",COUNTA($B$5:B1842))</f>
        <v/>
      </c>
      <c r="B1842" s="294" t="n"/>
      <c r="C1842" s="247" t="n"/>
      <c r="D1842" s="248" t="n"/>
      <c r="E1842" s="295" t="n"/>
      <c r="F1842" s="296" t="n"/>
      <c r="G1842" s="296" t="n"/>
      <c r="H1842" s="297">
        <f>IFERROR(VLOOKUP($C1842,$C$5:$H$18,6,0)+SUMIF($C$19:$C1842,$C1842,$F$19:$F1842)-SUMIF($C$19:$C1842,$C1842,$G$19:$G1842),"")</f>
        <v/>
      </c>
      <c r="I1842" s="296" t="n"/>
      <c r="J1842" s="252" t="n"/>
      <c r="K1842" s="252" t="n"/>
      <c r="L1842" s="298" t="n"/>
      <c r="M1842" s="254">
        <f>IF($B1842="","",--TEXT($B1842,"yyyymm"))</f>
        <v/>
      </c>
      <c r="N1842" s="0" t="n"/>
      <c r="O1842" s="0" t="n"/>
      <c r="P1842" s="0" t="n"/>
      <c r="Q1842" s="0" t="n"/>
      <c r="R1842" s="0" t="n"/>
      <c r="S1842" s="0" t="n"/>
      <c r="T1842" s="0" t="n"/>
      <c r="U1842" s="0" t="n"/>
      <c r="V1842" s="0" t="n"/>
      <c r="W1842" s="0" t="n"/>
      <c r="X1842" s="42" t="n"/>
      <c r="Y1842" s="42" t="n"/>
      <c r="Z1842" s="42" t="n"/>
    </row>
    <row r="1843" ht="23" customFormat="1" customHeight="1" s="204">
      <c r="A1843" s="255">
        <f>IF(B1843="","",COUNTA($B$5:B1843))</f>
        <v/>
      </c>
      <c r="B1843" s="294" t="n"/>
      <c r="C1843" s="247" t="n"/>
      <c r="D1843" s="248" t="n"/>
      <c r="E1843" s="295" t="n"/>
      <c r="F1843" s="296" t="n"/>
      <c r="G1843" s="296" t="n"/>
      <c r="H1843" s="297">
        <f>IFERROR(VLOOKUP($C1843,$C$5:$H$18,6,0)+SUMIF($C$19:$C1843,$C1843,$F$19:$F1843)-SUMIF($C$19:$C1843,$C1843,$G$19:$G1843),"")</f>
        <v/>
      </c>
      <c r="I1843" s="296" t="n"/>
      <c r="J1843" s="252" t="n"/>
      <c r="K1843" s="252" t="n"/>
      <c r="L1843" s="298" t="n"/>
      <c r="M1843" s="254">
        <f>IF($B1843="","",--TEXT($B1843,"yyyymm"))</f>
        <v/>
      </c>
      <c r="N1843" s="0" t="n"/>
      <c r="O1843" s="0" t="n"/>
      <c r="P1843" s="0" t="n"/>
      <c r="Q1843" s="0" t="n"/>
      <c r="R1843" s="0" t="n"/>
      <c r="S1843" s="0" t="n"/>
      <c r="T1843" s="0" t="n"/>
      <c r="U1843" s="0" t="n"/>
      <c r="V1843" s="0" t="n"/>
      <c r="W1843" s="0" t="n"/>
      <c r="X1843" s="42" t="n"/>
      <c r="Y1843" s="42" t="n"/>
      <c r="Z1843" s="42" t="n"/>
    </row>
    <row r="1844" ht="23" customFormat="1" customHeight="1" s="204">
      <c r="A1844" s="255">
        <f>IF(B1844="","",COUNTA($B$5:B1844))</f>
        <v/>
      </c>
      <c r="B1844" s="294" t="n"/>
      <c r="C1844" s="247" t="n"/>
      <c r="D1844" s="248" t="n"/>
      <c r="E1844" s="295" t="n"/>
      <c r="F1844" s="296" t="n"/>
      <c r="G1844" s="296" t="n"/>
      <c r="H1844" s="297">
        <f>IFERROR(VLOOKUP($C1844,$C$5:$H$18,6,0)+SUMIF($C$19:$C1844,$C1844,$F$19:$F1844)-SUMIF($C$19:$C1844,$C1844,$G$19:$G1844),"")</f>
        <v/>
      </c>
      <c r="I1844" s="296" t="n"/>
      <c r="J1844" s="252" t="n"/>
      <c r="K1844" s="252" t="n"/>
      <c r="L1844" s="298" t="n"/>
      <c r="M1844" s="254">
        <f>IF($B1844="","",--TEXT($B1844,"yyyymm"))</f>
        <v/>
      </c>
      <c r="N1844" s="0" t="n"/>
      <c r="O1844" s="0" t="n"/>
      <c r="P1844" s="0" t="n"/>
      <c r="Q1844" s="0" t="n"/>
      <c r="R1844" s="0" t="n"/>
      <c r="S1844" s="0" t="n"/>
      <c r="T1844" s="0" t="n"/>
      <c r="U1844" s="0" t="n"/>
      <c r="V1844" s="0" t="n"/>
      <c r="W1844" s="0" t="n"/>
      <c r="X1844" s="42" t="n"/>
      <c r="Y1844" s="42" t="n"/>
      <c r="Z1844" s="42" t="n"/>
    </row>
    <row r="1845" ht="23" customFormat="1" customHeight="1" s="204">
      <c r="A1845" s="255">
        <f>IF(B1845="","",COUNTA($B$5:B1845))</f>
        <v/>
      </c>
      <c r="B1845" s="294" t="n"/>
      <c r="C1845" s="247" t="n"/>
      <c r="D1845" s="248" t="n"/>
      <c r="E1845" s="295" t="n"/>
      <c r="F1845" s="296" t="n"/>
      <c r="G1845" s="296" t="n"/>
      <c r="H1845" s="297">
        <f>IFERROR(VLOOKUP($C1845,$C$5:$H$18,6,0)+SUMIF($C$19:$C1845,$C1845,$F$19:$F1845)-SUMIF($C$19:$C1845,$C1845,$G$19:$G1845),"")</f>
        <v/>
      </c>
      <c r="I1845" s="296" t="n"/>
      <c r="J1845" s="252" t="n"/>
      <c r="K1845" s="252" t="n"/>
      <c r="L1845" s="298" t="n"/>
      <c r="M1845" s="254">
        <f>IF($B1845="","",--TEXT($B1845,"yyyymm"))</f>
        <v/>
      </c>
      <c r="N1845" s="0" t="n"/>
      <c r="O1845" s="0" t="n"/>
      <c r="P1845" s="0" t="n"/>
      <c r="Q1845" s="0" t="n"/>
      <c r="R1845" s="0" t="n"/>
      <c r="S1845" s="0" t="n"/>
      <c r="T1845" s="0" t="n"/>
      <c r="U1845" s="0" t="n"/>
      <c r="V1845" s="0" t="n"/>
      <c r="W1845" s="0" t="n"/>
      <c r="X1845" s="42" t="n"/>
      <c r="Y1845" s="42" t="n"/>
      <c r="Z1845" s="42" t="n"/>
    </row>
    <row r="1846" ht="23" customFormat="1" customHeight="1" s="204">
      <c r="A1846" s="255">
        <f>IF(B1846="","",COUNTA($B$5:B1846))</f>
        <v/>
      </c>
      <c r="B1846" s="294" t="n"/>
      <c r="C1846" s="247" t="n"/>
      <c r="D1846" s="248" t="n"/>
      <c r="E1846" s="295" t="n"/>
      <c r="F1846" s="296" t="n"/>
      <c r="G1846" s="296" t="n"/>
      <c r="H1846" s="297">
        <f>IFERROR(VLOOKUP($C1846,$C$5:$H$18,6,0)+SUMIF($C$19:$C1846,$C1846,$F$19:$F1846)-SUMIF($C$19:$C1846,$C1846,$G$19:$G1846),"")</f>
        <v/>
      </c>
      <c r="I1846" s="296" t="n"/>
      <c r="J1846" s="252" t="n"/>
      <c r="K1846" s="252" t="n"/>
      <c r="L1846" s="298" t="n"/>
      <c r="M1846" s="254">
        <f>IF($B1846="","",--TEXT($B1846,"yyyymm"))</f>
        <v/>
      </c>
      <c r="N1846" s="0" t="n"/>
      <c r="O1846" s="0" t="n"/>
      <c r="P1846" s="0" t="n"/>
      <c r="Q1846" s="0" t="n"/>
      <c r="R1846" s="0" t="n"/>
      <c r="S1846" s="0" t="n"/>
      <c r="T1846" s="0" t="n"/>
      <c r="U1846" s="0" t="n"/>
      <c r="V1846" s="0" t="n"/>
      <c r="W1846" s="0" t="n"/>
      <c r="X1846" s="42" t="n"/>
      <c r="Y1846" s="42" t="n"/>
      <c r="Z1846" s="42" t="n"/>
    </row>
    <row r="1847" ht="23" customFormat="1" customHeight="1" s="204">
      <c r="A1847" s="255">
        <f>IF(B1847="","",COUNTA($B$5:B1847))</f>
        <v/>
      </c>
      <c r="B1847" s="294" t="n"/>
      <c r="C1847" s="247" t="n"/>
      <c r="D1847" s="248" t="n"/>
      <c r="E1847" s="295" t="n"/>
      <c r="F1847" s="296" t="n"/>
      <c r="G1847" s="296" t="n"/>
      <c r="H1847" s="297">
        <f>IFERROR(VLOOKUP($C1847,$C$5:$H$18,6,0)+SUMIF($C$19:$C1847,$C1847,$F$19:$F1847)-SUMIF($C$19:$C1847,$C1847,$G$19:$G1847),"")</f>
        <v/>
      </c>
      <c r="I1847" s="296" t="n"/>
      <c r="J1847" s="252" t="n"/>
      <c r="K1847" s="252" t="n"/>
      <c r="L1847" s="298" t="n"/>
      <c r="M1847" s="254">
        <f>IF($B1847="","",--TEXT($B1847,"yyyymm"))</f>
        <v/>
      </c>
      <c r="N1847" s="0" t="n"/>
      <c r="O1847" s="0" t="n"/>
      <c r="P1847" s="0" t="n"/>
      <c r="Q1847" s="0" t="n"/>
      <c r="R1847" s="0" t="n"/>
      <c r="S1847" s="0" t="n"/>
      <c r="T1847" s="0" t="n"/>
      <c r="U1847" s="0" t="n"/>
      <c r="V1847" s="0" t="n"/>
      <c r="W1847" s="0" t="n"/>
      <c r="X1847" s="42" t="n"/>
      <c r="Y1847" s="42" t="n"/>
      <c r="Z1847" s="42" t="n"/>
    </row>
    <row r="1848" ht="23" customFormat="1" customHeight="1" s="204">
      <c r="A1848" s="255">
        <f>IF(B1848="","",COUNTA($B$5:B1848))</f>
        <v/>
      </c>
      <c r="B1848" s="294" t="n"/>
      <c r="C1848" s="247" t="n"/>
      <c r="D1848" s="248" t="n"/>
      <c r="E1848" s="295" t="n"/>
      <c r="F1848" s="296" t="n"/>
      <c r="G1848" s="296" t="n"/>
      <c r="H1848" s="297">
        <f>IFERROR(VLOOKUP($C1848,$C$5:$H$18,6,0)+SUMIF($C$19:$C1848,$C1848,$F$19:$F1848)-SUMIF($C$19:$C1848,$C1848,$G$19:$G1848),"")</f>
        <v/>
      </c>
      <c r="I1848" s="296" t="n"/>
      <c r="J1848" s="252" t="n"/>
      <c r="K1848" s="252" t="n"/>
      <c r="L1848" s="298" t="n"/>
      <c r="M1848" s="254">
        <f>IF($B1848="","",--TEXT($B1848,"yyyymm"))</f>
        <v/>
      </c>
      <c r="N1848" s="0" t="n"/>
      <c r="O1848" s="0" t="n"/>
      <c r="P1848" s="0" t="n"/>
      <c r="Q1848" s="0" t="n"/>
      <c r="R1848" s="0" t="n"/>
      <c r="S1848" s="0" t="n"/>
      <c r="T1848" s="0" t="n"/>
      <c r="U1848" s="0" t="n"/>
      <c r="V1848" s="0" t="n"/>
      <c r="W1848" s="0" t="n"/>
      <c r="X1848" s="42" t="n"/>
      <c r="Y1848" s="42" t="n"/>
      <c r="Z1848" s="42" t="n"/>
    </row>
    <row r="1849" ht="23" customFormat="1" customHeight="1" s="204">
      <c r="A1849" s="255">
        <f>IF(B1849="","",COUNTA($B$5:B1849))</f>
        <v/>
      </c>
      <c r="B1849" s="294" t="n"/>
      <c r="C1849" s="247" t="n"/>
      <c r="D1849" s="248" t="n"/>
      <c r="E1849" s="295" t="n"/>
      <c r="F1849" s="296" t="n"/>
      <c r="G1849" s="296" t="n"/>
      <c r="H1849" s="297">
        <f>IFERROR(VLOOKUP($C1849,$C$5:$H$18,6,0)+SUMIF($C$19:$C1849,$C1849,$F$19:$F1849)-SUMIF($C$19:$C1849,$C1849,$G$19:$G1849),"")</f>
        <v/>
      </c>
      <c r="I1849" s="296" t="n"/>
      <c r="J1849" s="252" t="n"/>
      <c r="K1849" s="252" t="n"/>
      <c r="L1849" s="298" t="n"/>
      <c r="M1849" s="254">
        <f>IF($B1849="","",--TEXT($B1849,"yyyymm"))</f>
        <v/>
      </c>
      <c r="N1849" s="0" t="n"/>
      <c r="O1849" s="0" t="n"/>
      <c r="P1849" s="0" t="n"/>
      <c r="Q1849" s="0" t="n"/>
      <c r="R1849" s="0" t="n"/>
      <c r="S1849" s="0" t="n"/>
      <c r="T1849" s="0" t="n"/>
      <c r="U1849" s="0" t="n"/>
      <c r="V1849" s="0" t="n"/>
      <c r="W1849" s="0" t="n"/>
      <c r="X1849" s="42" t="n"/>
      <c r="Y1849" s="42" t="n"/>
      <c r="Z1849" s="42" t="n"/>
    </row>
    <row r="1850" ht="23" customFormat="1" customHeight="1" s="204">
      <c r="A1850" s="255">
        <f>IF(B1850="","",COUNTA($B$5:B1850))</f>
        <v/>
      </c>
      <c r="B1850" s="294" t="n"/>
      <c r="C1850" s="247" t="n"/>
      <c r="D1850" s="248" t="n"/>
      <c r="E1850" s="295" t="n"/>
      <c r="F1850" s="296" t="n"/>
      <c r="G1850" s="296" t="n"/>
      <c r="H1850" s="297">
        <f>IFERROR(VLOOKUP($C1850,$C$5:$H$18,6,0)+SUMIF($C$19:$C1850,$C1850,$F$19:$F1850)-SUMIF($C$19:$C1850,$C1850,$G$19:$G1850),"")</f>
        <v/>
      </c>
      <c r="I1850" s="296" t="n"/>
      <c r="J1850" s="252" t="n"/>
      <c r="K1850" s="252" t="n"/>
      <c r="L1850" s="298" t="n"/>
      <c r="M1850" s="254">
        <f>IF($B1850="","",--TEXT($B1850,"yyyymm"))</f>
        <v/>
      </c>
      <c r="N1850" s="0" t="n"/>
      <c r="O1850" s="0" t="n"/>
      <c r="P1850" s="0" t="n"/>
      <c r="Q1850" s="0" t="n"/>
      <c r="R1850" s="0" t="n"/>
      <c r="S1850" s="0" t="n"/>
      <c r="T1850" s="0" t="n"/>
      <c r="U1850" s="0" t="n"/>
      <c r="V1850" s="0" t="n"/>
      <c r="W1850" s="0" t="n"/>
      <c r="X1850" s="42" t="n"/>
      <c r="Y1850" s="42" t="n"/>
      <c r="Z1850" s="42" t="n"/>
    </row>
    <row r="1851" ht="23" customFormat="1" customHeight="1" s="204">
      <c r="A1851" s="255">
        <f>IF(B1851="","",COUNTA($B$5:B1851))</f>
        <v/>
      </c>
      <c r="B1851" s="294" t="n"/>
      <c r="C1851" s="247" t="n"/>
      <c r="D1851" s="248" t="n"/>
      <c r="E1851" s="295" t="n"/>
      <c r="F1851" s="296" t="n"/>
      <c r="G1851" s="296" t="n"/>
      <c r="H1851" s="297">
        <f>IFERROR(VLOOKUP($C1851,$C$5:$H$18,6,0)+SUMIF($C$19:$C1851,$C1851,$F$19:$F1851)-SUMIF($C$19:$C1851,$C1851,$G$19:$G1851),"")</f>
        <v/>
      </c>
      <c r="I1851" s="296" t="n"/>
      <c r="J1851" s="252" t="n"/>
      <c r="K1851" s="252" t="n"/>
      <c r="L1851" s="298" t="n"/>
      <c r="M1851" s="254">
        <f>IF($B1851="","",--TEXT($B1851,"yyyymm"))</f>
        <v/>
      </c>
      <c r="N1851" s="0" t="n"/>
      <c r="O1851" s="0" t="n"/>
      <c r="P1851" s="0" t="n"/>
      <c r="Q1851" s="0" t="n"/>
      <c r="R1851" s="0" t="n"/>
      <c r="S1851" s="0" t="n"/>
      <c r="T1851" s="0" t="n"/>
      <c r="U1851" s="0" t="n"/>
      <c r="V1851" s="0" t="n"/>
      <c r="W1851" s="0" t="n"/>
      <c r="X1851" s="42" t="n"/>
      <c r="Y1851" s="42" t="n"/>
      <c r="Z1851" s="42" t="n"/>
    </row>
    <row r="1852" ht="23" customFormat="1" customHeight="1" s="204">
      <c r="A1852" s="255">
        <f>IF(B1852="","",COUNTA($B$5:B1852))</f>
        <v/>
      </c>
      <c r="B1852" s="294" t="n"/>
      <c r="C1852" s="247" t="n"/>
      <c r="D1852" s="248" t="n"/>
      <c r="E1852" s="295" t="n"/>
      <c r="F1852" s="296" t="n"/>
      <c r="G1852" s="296" t="n"/>
      <c r="H1852" s="297">
        <f>IFERROR(VLOOKUP($C1852,$C$5:$H$18,6,0)+SUMIF($C$19:$C1852,$C1852,$F$19:$F1852)-SUMIF($C$19:$C1852,$C1852,$G$19:$G1852),"")</f>
        <v/>
      </c>
      <c r="I1852" s="296" t="n"/>
      <c r="J1852" s="252" t="n"/>
      <c r="K1852" s="252" t="n"/>
      <c r="L1852" s="298" t="n"/>
      <c r="M1852" s="254">
        <f>IF($B1852="","",--TEXT($B1852,"yyyymm"))</f>
        <v/>
      </c>
      <c r="N1852" s="0" t="n"/>
      <c r="O1852" s="0" t="n"/>
      <c r="P1852" s="0" t="n"/>
      <c r="Q1852" s="0" t="n"/>
      <c r="R1852" s="0" t="n"/>
      <c r="S1852" s="0" t="n"/>
      <c r="T1852" s="0" t="n"/>
      <c r="U1852" s="0" t="n"/>
      <c r="V1852" s="0" t="n"/>
      <c r="W1852" s="0" t="n"/>
      <c r="X1852" s="42" t="n"/>
      <c r="Y1852" s="42" t="n"/>
      <c r="Z1852" s="42" t="n"/>
    </row>
    <row r="1853" ht="23" customFormat="1" customHeight="1" s="204">
      <c r="A1853" s="255">
        <f>IF(B1853="","",COUNTA($B$5:B1853))</f>
        <v/>
      </c>
      <c r="B1853" s="294" t="n"/>
      <c r="C1853" s="247" t="n"/>
      <c r="D1853" s="248" t="n"/>
      <c r="E1853" s="295" t="n"/>
      <c r="F1853" s="296" t="n"/>
      <c r="G1853" s="296" t="n"/>
      <c r="H1853" s="297">
        <f>IFERROR(VLOOKUP($C1853,$C$5:$H$18,6,0)+SUMIF($C$19:$C1853,$C1853,$F$19:$F1853)-SUMIF($C$19:$C1853,$C1853,$G$19:$G1853),"")</f>
        <v/>
      </c>
      <c r="I1853" s="296" t="n"/>
      <c r="J1853" s="252" t="n"/>
      <c r="K1853" s="252" t="n"/>
      <c r="L1853" s="298" t="n"/>
      <c r="M1853" s="254">
        <f>IF($B1853="","",--TEXT($B1853,"yyyymm"))</f>
        <v/>
      </c>
      <c r="N1853" s="0" t="n"/>
      <c r="O1853" s="0" t="n"/>
      <c r="P1853" s="0" t="n"/>
      <c r="Q1853" s="0" t="n"/>
      <c r="R1853" s="0" t="n"/>
      <c r="S1853" s="0" t="n"/>
      <c r="T1853" s="0" t="n"/>
      <c r="U1853" s="0" t="n"/>
      <c r="V1853" s="0" t="n"/>
      <c r="W1853" s="0" t="n"/>
      <c r="X1853" s="42" t="n"/>
      <c r="Y1853" s="42" t="n"/>
      <c r="Z1853" s="42" t="n"/>
    </row>
    <row r="1854" ht="23" customFormat="1" customHeight="1" s="204">
      <c r="A1854" s="255">
        <f>IF(B1854="","",COUNTA($B$5:B1854))</f>
        <v/>
      </c>
      <c r="B1854" s="294" t="n"/>
      <c r="C1854" s="247" t="n"/>
      <c r="D1854" s="248" t="n"/>
      <c r="E1854" s="295" t="n"/>
      <c r="F1854" s="296" t="n"/>
      <c r="G1854" s="296" t="n"/>
      <c r="H1854" s="297">
        <f>IFERROR(VLOOKUP($C1854,$C$5:$H$18,6,0)+SUMIF($C$19:$C1854,$C1854,$F$19:$F1854)-SUMIF($C$19:$C1854,$C1854,$G$19:$G1854),"")</f>
        <v/>
      </c>
      <c r="I1854" s="296" t="n"/>
      <c r="J1854" s="252" t="n"/>
      <c r="K1854" s="252" t="n"/>
      <c r="L1854" s="298" t="n"/>
      <c r="M1854" s="254">
        <f>IF($B1854="","",--TEXT($B1854,"yyyymm"))</f>
        <v/>
      </c>
      <c r="N1854" s="0" t="n"/>
      <c r="O1854" s="0" t="n"/>
      <c r="P1854" s="0" t="n"/>
      <c r="Q1854" s="0" t="n"/>
      <c r="R1854" s="0" t="n"/>
      <c r="S1854" s="0" t="n"/>
      <c r="T1854" s="0" t="n"/>
      <c r="U1854" s="0" t="n"/>
      <c r="V1854" s="0" t="n"/>
      <c r="W1854" s="0" t="n"/>
      <c r="X1854" s="42" t="n"/>
      <c r="Y1854" s="42" t="n"/>
      <c r="Z1854" s="42" t="n"/>
    </row>
    <row r="1855" ht="23" customFormat="1" customHeight="1" s="204">
      <c r="A1855" s="255">
        <f>IF(B1855="","",COUNTA($B$5:B1855))</f>
        <v/>
      </c>
      <c r="B1855" s="294" t="n"/>
      <c r="C1855" s="247" t="n"/>
      <c r="D1855" s="248" t="n"/>
      <c r="E1855" s="295" t="n"/>
      <c r="F1855" s="296" t="n"/>
      <c r="G1855" s="296" t="n"/>
      <c r="H1855" s="297">
        <f>IFERROR(VLOOKUP($C1855,$C$5:$H$18,6,0)+SUMIF($C$19:$C1855,$C1855,$F$19:$F1855)-SUMIF($C$19:$C1855,$C1855,$G$19:$G1855),"")</f>
        <v/>
      </c>
      <c r="I1855" s="296" t="n"/>
      <c r="J1855" s="252" t="n"/>
      <c r="K1855" s="252" t="n"/>
      <c r="L1855" s="298" t="n"/>
      <c r="M1855" s="254">
        <f>IF($B1855="","",--TEXT($B1855,"yyyymm"))</f>
        <v/>
      </c>
      <c r="N1855" s="0" t="n"/>
      <c r="O1855" s="0" t="n"/>
      <c r="P1855" s="0" t="n"/>
      <c r="Q1855" s="0" t="n"/>
      <c r="R1855" s="0" t="n"/>
      <c r="S1855" s="0" t="n"/>
      <c r="T1855" s="0" t="n"/>
      <c r="U1855" s="0" t="n"/>
      <c r="V1855" s="0" t="n"/>
      <c r="W1855" s="0" t="n"/>
      <c r="X1855" s="42" t="n"/>
      <c r="Y1855" s="42" t="n"/>
      <c r="Z1855" s="42" t="n"/>
    </row>
    <row r="1856" ht="23" customFormat="1" customHeight="1" s="204">
      <c r="A1856" s="255">
        <f>IF(B1856="","",COUNTA($B$5:B1856))</f>
        <v/>
      </c>
      <c r="B1856" s="294" t="n"/>
      <c r="C1856" s="247" t="n"/>
      <c r="D1856" s="248" t="n"/>
      <c r="E1856" s="295" t="n"/>
      <c r="F1856" s="296" t="n"/>
      <c r="G1856" s="296" t="n"/>
      <c r="H1856" s="297">
        <f>IFERROR(VLOOKUP($C1856,$C$5:$H$18,6,0)+SUMIF($C$19:$C1856,$C1856,$F$19:$F1856)-SUMIF($C$19:$C1856,$C1856,$G$19:$G1856),"")</f>
        <v/>
      </c>
      <c r="I1856" s="296" t="n"/>
      <c r="J1856" s="252" t="n"/>
      <c r="K1856" s="252" t="n"/>
      <c r="L1856" s="298" t="n"/>
      <c r="M1856" s="254">
        <f>IF($B1856="","",--TEXT($B1856,"yyyymm"))</f>
        <v/>
      </c>
      <c r="N1856" s="0" t="n"/>
      <c r="O1856" s="0" t="n"/>
      <c r="P1856" s="0" t="n"/>
      <c r="Q1856" s="0" t="n"/>
      <c r="R1856" s="0" t="n"/>
      <c r="S1856" s="0" t="n"/>
      <c r="T1856" s="0" t="n"/>
      <c r="U1856" s="0" t="n"/>
      <c r="V1856" s="0" t="n"/>
      <c r="W1856" s="0" t="n"/>
      <c r="X1856" s="42" t="n"/>
      <c r="Y1856" s="42" t="n"/>
      <c r="Z1856" s="42" t="n"/>
    </row>
    <row r="1857" ht="23" customFormat="1" customHeight="1" s="204">
      <c r="A1857" s="255">
        <f>IF(B1857="","",COUNTA($B$5:B1857))</f>
        <v/>
      </c>
      <c r="B1857" s="294" t="n"/>
      <c r="C1857" s="247" t="n"/>
      <c r="D1857" s="248" t="n"/>
      <c r="E1857" s="295" t="n"/>
      <c r="F1857" s="296" t="n"/>
      <c r="G1857" s="296" t="n"/>
      <c r="H1857" s="297">
        <f>IFERROR(VLOOKUP($C1857,$C$5:$H$18,6,0)+SUMIF($C$19:$C1857,$C1857,$F$19:$F1857)-SUMIF($C$19:$C1857,$C1857,$G$19:$G1857),"")</f>
        <v/>
      </c>
      <c r="I1857" s="296" t="n"/>
      <c r="J1857" s="252" t="n"/>
      <c r="K1857" s="252" t="n"/>
      <c r="L1857" s="298" t="n"/>
      <c r="M1857" s="254">
        <f>IF($B1857="","",--TEXT($B1857,"yyyymm"))</f>
        <v/>
      </c>
      <c r="N1857" s="0" t="n"/>
      <c r="O1857" s="0" t="n"/>
      <c r="P1857" s="0" t="n"/>
      <c r="Q1857" s="0" t="n"/>
      <c r="R1857" s="0" t="n"/>
      <c r="S1857" s="0" t="n"/>
      <c r="T1857" s="0" t="n"/>
      <c r="U1857" s="0" t="n"/>
      <c r="V1857" s="0" t="n"/>
      <c r="W1857" s="0" t="n"/>
      <c r="X1857" s="42" t="n"/>
      <c r="Y1857" s="42" t="n"/>
      <c r="Z1857" s="42" t="n"/>
    </row>
    <row r="1858" ht="23" customFormat="1" customHeight="1" s="204">
      <c r="A1858" s="255">
        <f>IF(B1858="","",COUNTA($B$5:B1858))</f>
        <v/>
      </c>
      <c r="B1858" s="294" t="n"/>
      <c r="C1858" s="247" t="n"/>
      <c r="D1858" s="248" t="n"/>
      <c r="E1858" s="295" t="n"/>
      <c r="F1858" s="296" t="n"/>
      <c r="G1858" s="296" t="n"/>
      <c r="H1858" s="297">
        <f>IFERROR(VLOOKUP($C1858,$C$5:$H$18,6,0)+SUMIF($C$19:$C1858,$C1858,$F$19:$F1858)-SUMIF($C$19:$C1858,$C1858,$G$19:$G1858),"")</f>
        <v/>
      </c>
      <c r="I1858" s="296" t="n"/>
      <c r="J1858" s="252" t="n"/>
      <c r="K1858" s="252" t="n"/>
      <c r="L1858" s="298" t="n"/>
      <c r="M1858" s="254">
        <f>IF($B1858="","",--TEXT($B1858,"yyyymm"))</f>
        <v/>
      </c>
      <c r="N1858" s="0" t="n"/>
      <c r="O1858" s="0" t="n"/>
      <c r="P1858" s="0" t="n"/>
      <c r="Q1858" s="0" t="n"/>
      <c r="R1858" s="0" t="n"/>
      <c r="S1858" s="0" t="n"/>
      <c r="T1858" s="0" t="n"/>
      <c r="U1858" s="0" t="n"/>
      <c r="V1858" s="0" t="n"/>
      <c r="W1858" s="0" t="n"/>
      <c r="X1858" s="42" t="n"/>
      <c r="Y1858" s="42" t="n"/>
      <c r="Z1858" s="42" t="n"/>
    </row>
    <row r="1859" ht="23" customFormat="1" customHeight="1" s="204">
      <c r="A1859" s="255">
        <f>IF(B1859="","",COUNTA($B$5:B1859))</f>
        <v/>
      </c>
      <c r="B1859" s="294" t="n"/>
      <c r="C1859" s="247" t="n"/>
      <c r="D1859" s="248" t="n"/>
      <c r="E1859" s="295" t="n"/>
      <c r="F1859" s="296" t="n"/>
      <c r="G1859" s="296" t="n"/>
      <c r="H1859" s="297">
        <f>IFERROR(VLOOKUP($C1859,$C$5:$H$18,6,0)+SUMIF($C$19:$C1859,$C1859,$F$19:$F1859)-SUMIF($C$19:$C1859,$C1859,$G$19:$G1859),"")</f>
        <v/>
      </c>
      <c r="I1859" s="296" t="n"/>
      <c r="J1859" s="252" t="n"/>
      <c r="K1859" s="252" t="n"/>
      <c r="L1859" s="298" t="n"/>
      <c r="M1859" s="254">
        <f>IF($B1859="","",--TEXT($B1859,"yyyymm"))</f>
        <v/>
      </c>
      <c r="N1859" s="0" t="n"/>
      <c r="O1859" s="0" t="n"/>
      <c r="P1859" s="0" t="n"/>
      <c r="Q1859" s="0" t="n"/>
      <c r="R1859" s="0" t="n"/>
      <c r="S1859" s="0" t="n"/>
      <c r="T1859" s="0" t="n"/>
      <c r="U1859" s="0" t="n"/>
      <c r="V1859" s="0" t="n"/>
      <c r="W1859" s="0" t="n"/>
      <c r="X1859" s="42" t="n"/>
      <c r="Y1859" s="42" t="n"/>
      <c r="Z1859" s="42" t="n"/>
    </row>
    <row r="1860" ht="23" customFormat="1" customHeight="1" s="204">
      <c r="A1860" s="255">
        <f>IF(B1860="","",COUNTA($B$5:B1860))</f>
        <v/>
      </c>
      <c r="B1860" s="294" t="n"/>
      <c r="C1860" s="247" t="n"/>
      <c r="D1860" s="248" t="n"/>
      <c r="E1860" s="295" t="n"/>
      <c r="F1860" s="296" t="n"/>
      <c r="G1860" s="296" t="n"/>
      <c r="H1860" s="297">
        <f>IFERROR(VLOOKUP($C1860,$C$5:$H$18,6,0)+SUMIF($C$19:$C1860,$C1860,$F$19:$F1860)-SUMIF($C$19:$C1860,$C1860,$G$19:$G1860),"")</f>
        <v/>
      </c>
      <c r="I1860" s="296" t="n"/>
      <c r="J1860" s="252" t="n"/>
      <c r="K1860" s="252" t="n"/>
      <c r="L1860" s="298" t="n"/>
      <c r="M1860" s="254">
        <f>IF($B1860="","",--TEXT($B1860,"yyyymm"))</f>
        <v/>
      </c>
      <c r="N1860" s="0" t="n"/>
      <c r="O1860" s="0" t="n"/>
      <c r="P1860" s="0" t="n"/>
      <c r="Q1860" s="0" t="n"/>
      <c r="R1860" s="0" t="n"/>
      <c r="S1860" s="0" t="n"/>
      <c r="T1860" s="0" t="n"/>
      <c r="U1860" s="0" t="n"/>
      <c r="V1860" s="0" t="n"/>
      <c r="W1860" s="0" t="n"/>
      <c r="X1860" s="42" t="n"/>
      <c r="Y1860" s="42" t="n"/>
      <c r="Z1860" s="42" t="n"/>
    </row>
    <row r="1861" ht="23" customFormat="1" customHeight="1" s="204">
      <c r="A1861" s="255">
        <f>IF(B1861="","",COUNTA($B$5:B1861))</f>
        <v/>
      </c>
      <c r="B1861" s="294" t="n"/>
      <c r="C1861" s="247" t="n"/>
      <c r="D1861" s="248" t="n"/>
      <c r="E1861" s="295" t="n"/>
      <c r="F1861" s="296" t="n"/>
      <c r="G1861" s="296" t="n"/>
      <c r="H1861" s="297">
        <f>IFERROR(VLOOKUP($C1861,$C$5:$H$18,6,0)+SUMIF($C$19:$C1861,$C1861,$F$19:$F1861)-SUMIF($C$19:$C1861,$C1861,$G$19:$G1861),"")</f>
        <v/>
      </c>
      <c r="I1861" s="296" t="n"/>
      <c r="J1861" s="252" t="n"/>
      <c r="K1861" s="252" t="n"/>
      <c r="L1861" s="298" t="n"/>
      <c r="M1861" s="254">
        <f>IF($B1861="","",--TEXT($B1861,"yyyymm"))</f>
        <v/>
      </c>
      <c r="N1861" s="0" t="n"/>
      <c r="O1861" s="0" t="n"/>
      <c r="P1861" s="0" t="n"/>
      <c r="Q1861" s="0" t="n"/>
      <c r="R1861" s="0" t="n"/>
      <c r="S1861" s="0" t="n"/>
      <c r="T1861" s="0" t="n"/>
      <c r="U1861" s="0" t="n"/>
      <c r="V1861" s="0" t="n"/>
      <c r="W1861" s="0" t="n"/>
      <c r="X1861" s="42" t="n"/>
      <c r="Y1861" s="42" t="n"/>
      <c r="Z1861" s="42" t="n"/>
    </row>
    <row r="1862" ht="23" customFormat="1" customHeight="1" s="204">
      <c r="A1862" s="255">
        <f>IF(B1862="","",COUNTA($B$5:B1862))</f>
        <v/>
      </c>
      <c r="B1862" s="294" t="n"/>
      <c r="C1862" s="247" t="n"/>
      <c r="D1862" s="248" t="n"/>
      <c r="E1862" s="295" t="n"/>
      <c r="F1862" s="296" t="n"/>
      <c r="G1862" s="296" t="n"/>
      <c r="H1862" s="297">
        <f>IFERROR(VLOOKUP($C1862,$C$5:$H$18,6,0)+SUMIF($C$19:$C1862,$C1862,$F$19:$F1862)-SUMIF($C$19:$C1862,$C1862,$G$19:$G1862),"")</f>
        <v/>
      </c>
      <c r="I1862" s="296" t="n"/>
      <c r="J1862" s="252" t="n"/>
      <c r="K1862" s="252" t="n"/>
      <c r="L1862" s="298" t="n"/>
      <c r="M1862" s="254">
        <f>IF($B1862="","",--TEXT($B1862,"yyyymm"))</f>
        <v/>
      </c>
      <c r="N1862" s="0" t="n"/>
      <c r="O1862" s="0" t="n"/>
      <c r="P1862" s="0" t="n"/>
      <c r="Q1862" s="0" t="n"/>
      <c r="R1862" s="0" t="n"/>
      <c r="S1862" s="0" t="n"/>
      <c r="T1862" s="0" t="n"/>
      <c r="U1862" s="0" t="n"/>
      <c r="V1862" s="0" t="n"/>
      <c r="W1862" s="0" t="n"/>
      <c r="X1862" s="42" t="n"/>
      <c r="Y1862" s="42" t="n"/>
      <c r="Z1862" s="42" t="n"/>
    </row>
    <row r="1863" ht="23" customFormat="1" customHeight="1" s="204">
      <c r="A1863" s="255">
        <f>IF(B1863="","",COUNTA($B$5:B1863))</f>
        <v/>
      </c>
      <c r="B1863" s="294" t="n"/>
      <c r="C1863" s="247" t="n"/>
      <c r="D1863" s="248" t="n"/>
      <c r="E1863" s="295" t="n"/>
      <c r="F1863" s="296" t="n"/>
      <c r="G1863" s="296" t="n"/>
      <c r="H1863" s="297">
        <f>IFERROR(VLOOKUP($C1863,$C$5:$H$18,6,0)+SUMIF($C$19:$C1863,$C1863,$F$19:$F1863)-SUMIF($C$19:$C1863,$C1863,$G$19:$G1863),"")</f>
        <v/>
      </c>
      <c r="I1863" s="296" t="n"/>
      <c r="J1863" s="252" t="n"/>
      <c r="K1863" s="252" t="n"/>
      <c r="L1863" s="298" t="n"/>
      <c r="M1863" s="254">
        <f>IF($B1863="","",--TEXT($B1863,"yyyymm"))</f>
        <v/>
      </c>
      <c r="N1863" s="0" t="n"/>
      <c r="O1863" s="0" t="n"/>
      <c r="P1863" s="0" t="n"/>
      <c r="Q1863" s="0" t="n"/>
      <c r="R1863" s="0" t="n"/>
      <c r="S1863" s="0" t="n"/>
      <c r="T1863" s="0" t="n"/>
      <c r="U1863" s="0" t="n"/>
      <c r="V1863" s="0" t="n"/>
      <c r="W1863" s="0" t="n"/>
      <c r="X1863" s="42" t="n"/>
      <c r="Y1863" s="42" t="n"/>
      <c r="Z1863" s="42" t="n"/>
    </row>
    <row r="1864" ht="23" customFormat="1" customHeight="1" s="204">
      <c r="A1864" s="255">
        <f>IF(B1864="","",COUNTA($B$5:B1864))</f>
        <v/>
      </c>
      <c r="B1864" s="294" t="n"/>
      <c r="C1864" s="247" t="n"/>
      <c r="D1864" s="248" t="n"/>
      <c r="E1864" s="295" t="n"/>
      <c r="F1864" s="296" t="n"/>
      <c r="G1864" s="296" t="n"/>
      <c r="H1864" s="297">
        <f>IFERROR(VLOOKUP($C1864,$C$5:$H$18,6,0)+SUMIF($C$19:$C1864,$C1864,$F$19:$F1864)-SUMIF($C$19:$C1864,$C1864,$G$19:$G1864),"")</f>
        <v/>
      </c>
      <c r="I1864" s="296" t="n"/>
      <c r="J1864" s="252" t="n"/>
      <c r="K1864" s="252" t="n"/>
      <c r="L1864" s="298" t="n"/>
      <c r="M1864" s="254">
        <f>IF($B1864="","",--TEXT($B1864,"yyyymm"))</f>
        <v/>
      </c>
      <c r="N1864" s="0" t="n"/>
      <c r="O1864" s="0" t="n"/>
      <c r="P1864" s="0" t="n"/>
      <c r="Q1864" s="0" t="n"/>
      <c r="R1864" s="0" t="n"/>
      <c r="S1864" s="0" t="n"/>
      <c r="T1864" s="0" t="n"/>
      <c r="U1864" s="0" t="n"/>
      <c r="V1864" s="0" t="n"/>
      <c r="W1864" s="0" t="n"/>
      <c r="X1864" s="42" t="n"/>
      <c r="Y1864" s="42" t="n"/>
      <c r="Z1864" s="42" t="n"/>
    </row>
    <row r="1865" ht="23" customFormat="1" customHeight="1" s="204">
      <c r="A1865" s="255">
        <f>IF(B1865="","",COUNTA($B$5:B1865))</f>
        <v/>
      </c>
      <c r="B1865" s="294" t="n"/>
      <c r="C1865" s="247" t="n"/>
      <c r="D1865" s="248" t="n"/>
      <c r="E1865" s="295" t="n"/>
      <c r="F1865" s="296" t="n"/>
      <c r="G1865" s="296" t="n"/>
      <c r="H1865" s="297">
        <f>IFERROR(VLOOKUP($C1865,$C$5:$H$18,6,0)+SUMIF($C$19:$C1865,$C1865,$F$19:$F1865)-SUMIF($C$19:$C1865,$C1865,$G$19:$G1865),"")</f>
        <v/>
      </c>
      <c r="I1865" s="296" t="n"/>
      <c r="J1865" s="252" t="n"/>
      <c r="K1865" s="252" t="n"/>
      <c r="L1865" s="298" t="n"/>
      <c r="M1865" s="254">
        <f>IF($B1865="","",--TEXT($B1865,"yyyymm"))</f>
        <v/>
      </c>
      <c r="N1865" s="0" t="n"/>
      <c r="O1865" s="0" t="n"/>
      <c r="P1865" s="0" t="n"/>
      <c r="Q1865" s="0" t="n"/>
      <c r="R1865" s="0" t="n"/>
      <c r="S1865" s="0" t="n"/>
      <c r="T1865" s="0" t="n"/>
      <c r="U1865" s="0" t="n"/>
      <c r="V1865" s="0" t="n"/>
      <c r="W1865" s="0" t="n"/>
      <c r="X1865" s="42" t="n"/>
      <c r="Y1865" s="42" t="n"/>
      <c r="Z1865" s="42" t="n"/>
    </row>
    <row r="1866" ht="23" customFormat="1" customHeight="1" s="204">
      <c r="A1866" s="255">
        <f>IF(B1866="","",COUNTA($B$5:B1866))</f>
        <v/>
      </c>
      <c r="B1866" s="294" t="n"/>
      <c r="C1866" s="247" t="n"/>
      <c r="D1866" s="248" t="n"/>
      <c r="E1866" s="295" t="n"/>
      <c r="F1866" s="296" t="n"/>
      <c r="G1866" s="296" t="n"/>
      <c r="H1866" s="297">
        <f>IFERROR(VLOOKUP($C1866,$C$5:$H$18,6,0)+SUMIF($C$19:$C1866,$C1866,$F$19:$F1866)-SUMIF($C$19:$C1866,$C1866,$G$19:$G1866),"")</f>
        <v/>
      </c>
      <c r="I1866" s="296" t="n"/>
      <c r="J1866" s="252" t="n"/>
      <c r="K1866" s="252" t="n"/>
      <c r="L1866" s="298" t="n"/>
      <c r="M1866" s="254">
        <f>IF($B1866="","",--TEXT($B1866,"yyyymm"))</f>
        <v/>
      </c>
      <c r="N1866" s="0" t="n"/>
      <c r="O1866" s="0" t="n"/>
      <c r="P1866" s="0" t="n"/>
      <c r="Q1866" s="0" t="n"/>
      <c r="R1866" s="0" t="n"/>
      <c r="S1866" s="0" t="n"/>
      <c r="T1866" s="0" t="n"/>
      <c r="U1866" s="0" t="n"/>
      <c r="V1866" s="0" t="n"/>
      <c r="W1866" s="0" t="n"/>
      <c r="X1866" s="42" t="n"/>
      <c r="Y1866" s="42" t="n"/>
      <c r="Z1866" s="42" t="n"/>
    </row>
    <row r="1867" ht="23" customFormat="1" customHeight="1" s="204">
      <c r="A1867" s="255">
        <f>IF(B1867="","",COUNTA($B$5:B1867))</f>
        <v/>
      </c>
      <c r="B1867" s="294" t="n"/>
      <c r="C1867" s="247" t="n"/>
      <c r="D1867" s="248" t="n"/>
      <c r="E1867" s="295" t="n"/>
      <c r="F1867" s="296" t="n"/>
      <c r="G1867" s="296" t="n"/>
      <c r="H1867" s="297">
        <f>IFERROR(VLOOKUP($C1867,$C$5:$H$18,6,0)+SUMIF($C$19:$C1867,$C1867,$F$19:$F1867)-SUMIF($C$19:$C1867,$C1867,$G$19:$G1867),"")</f>
        <v/>
      </c>
      <c r="I1867" s="296" t="n"/>
      <c r="J1867" s="252" t="n"/>
      <c r="K1867" s="252" t="n"/>
      <c r="L1867" s="298" t="n"/>
      <c r="M1867" s="254">
        <f>IF($B1867="","",--TEXT($B1867,"yyyymm"))</f>
        <v/>
      </c>
      <c r="N1867" s="0" t="n"/>
      <c r="O1867" s="0" t="n"/>
      <c r="P1867" s="0" t="n"/>
      <c r="Q1867" s="0" t="n"/>
      <c r="R1867" s="0" t="n"/>
      <c r="S1867" s="0" t="n"/>
      <c r="T1867" s="0" t="n"/>
      <c r="U1867" s="0" t="n"/>
      <c r="V1867" s="0" t="n"/>
      <c r="W1867" s="0" t="n"/>
      <c r="X1867" s="42" t="n"/>
      <c r="Y1867" s="42" t="n"/>
      <c r="Z1867" s="42" t="n"/>
    </row>
    <row r="1868" ht="23" customFormat="1" customHeight="1" s="204">
      <c r="A1868" s="255">
        <f>IF(B1868="","",COUNTA($B$5:B1868))</f>
        <v/>
      </c>
      <c r="B1868" s="294" t="n"/>
      <c r="C1868" s="247" t="n"/>
      <c r="D1868" s="248" t="n"/>
      <c r="E1868" s="295" t="n"/>
      <c r="F1868" s="296" t="n"/>
      <c r="G1868" s="296" t="n"/>
      <c r="H1868" s="297">
        <f>IFERROR(VLOOKUP($C1868,$C$5:$H$18,6,0)+SUMIF($C$19:$C1868,$C1868,$F$19:$F1868)-SUMIF($C$19:$C1868,$C1868,$G$19:$G1868),"")</f>
        <v/>
      </c>
      <c r="I1868" s="296" t="n"/>
      <c r="J1868" s="252" t="n"/>
      <c r="K1868" s="252" t="n"/>
      <c r="L1868" s="298" t="n"/>
      <c r="M1868" s="254">
        <f>IF($B1868="","",--TEXT($B1868,"yyyymm"))</f>
        <v/>
      </c>
      <c r="N1868" s="0" t="n"/>
      <c r="O1868" s="0" t="n"/>
      <c r="P1868" s="0" t="n"/>
      <c r="Q1868" s="0" t="n"/>
      <c r="R1868" s="0" t="n"/>
      <c r="S1868" s="0" t="n"/>
      <c r="T1868" s="0" t="n"/>
      <c r="U1868" s="0" t="n"/>
      <c r="V1868" s="0" t="n"/>
      <c r="W1868" s="0" t="n"/>
      <c r="X1868" s="42" t="n"/>
      <c r="Y1868" s="42" t="n"/>
      <c r="Z1868" s="42" t="n"/>
    </row>
    <row r="1869" ht="23" customFormat="1" customHeight="1" s="204">
      <c r="A1869" s="255">
        <f>IF(B1869="","",COUNTA($B$5:B1869))</f>
        <v/>
      </c>
      <c r="B1869" s="294" t="n"/>
      <c r="C1869" s="247" t="n"/>
      <c r="D1869" s="248" t="n"/>
      <c r="E1869" s="295" t="n"/>
      <c r="F1869" s="296" t="n"/>
      <c r="G1869" s="296" t="n"/>
      <c r="H1869" s="297">
        <f>IFERROR(VLOOKUP($C1869,$C$5:$H$18,6,0)+SUMIF($C$19:$C1869,$C1869,$F$19:$F1869)-SUMIF($C$19:$C1869,$C1869,$G$19:$G1869),"")</f>
        <v/>
      </c>
      <c r="I1869" s="296" t="n"/>
      <c r="J1869" s="252" t="n"/>
      <c r="K1869" s="252" t="n"/>
      <c r="L1869" s="298" t="n"/>
      <c r="M1869" s="254">
        <f>IF($B1869="","",--TEXT($B1869,"yyyymm"))</f>
        <v/>
      </c>
      <c r="N1869" s="0" t="n"/>
      <c r="O1869" s="0" t="n"/>
      <c r="P1869" s="0" t="n"/>
      <c r="Q1869" s="0" t="n"/>
      <c r="R1869" s="0" t="n"/>
      <c r="S1869" s="0" t="n"/>
      <c r="T1869" s="0" t="n"/>
      <c r="U1869" s="0" t="n"/>
      <c r="V1869" s="0" t="n"/>
      <c r="W1869" s="0" t="n"/>
      <c r="X1869" s="42" t="n"/>
      <c r="Y1869" s="42" t="n"/>
      <c r="Z1869" s="42" t="n"/>
    </row>
    <row r="1870" ht="23" customFormat="1" customHeight="1" s="204">
      <c r="A1870" s="255">
        <f>IF(B1870="","",COUNTA($B$5:B1870))</f>
        <v/>
      </c>
      <c r="B1870" s="294" t="n"/>
      <c r="C1870" s="247" t="n"/>
      <c r="D1870" s="248" t="n"/>
      <c r="E1870" s="295" t="n"/>
      <c r="F1870" s="296" t="n"/>
      <c r="G1870" s="296" t="n"/>
      <c r="H1870" s="297">
        <f>IFERROR(VLOOKUP($C1870,$C$5:$H$18,6,0)+SUMIF($C$19:$C1870,$C1870,$F$19:$F1870)-SUMIF($C$19:$C1870,$C1870,$G$19:$G1870),"")</f>
        <v/>
      </c>
      <c r="I1870" s="296" t="n"/>
      <c r="J1870" s="252" t="n"/>
      <c r="K1870" s="252" t="n"/>
      <c r="L1870" s="298" t="n"/>
      <c r="M1870" s="254">
        <f>IF($B1870="","",--TEXT($B1870,"yyyymm"))</f>
        <v/>
      </c>
      <c r="N1870" s="0" t="n"/>
      <c r="O1870" s="0" t="n"/>
      <c r="P1870" s="0" t="n"/>
      <c r="Q1870" s="0" t="n"/>
      <c r="R1870" s="0" t="n"/>
      <c r="S1870" s="0" t="n"/>
      <c r="T1870" s="0" t="n"/>
      <c r="U1870" s="0" t="n"/>
      <c r="V1870" s="0" t="n"/>
      <c r="W1870" s="0" t="n"/>
      <c r="X1870" s="42" t="n"/>
      <c r="Y1870" s="42" t="n"/>
      <c r="Z1870" s="42" t="n"/>
    </row>
    <row r="1871" ht="23" customFormat="1" customHeight="1" s="204">
      <c r="A1871" s="255">
        <f>IF(B1871="","",COUNTA($B$5:B1871))</f>
        <v/>
      </c>
      <c r="B1871" s="294" t="n"/>
      <c r="C1871" s="247" t="n"/>
      <c r="D1871" s="248" t="n"/>
      <c r="E1871" s="295" t="n"/>
      <c r="F1871" s="296" t="n"/>
      <c r="G1871" s="296" t="n"/>
      <c r="H1871" s="297">
        <f>IFERROR(VLOOKUP($C1871,$C$5:$H$18,6,0)+SUMIF($C$19:$C1871,$C1871,$F$19:$F1871)-SUMIF($C$19:$C1871,$C1871,$G$19:$G1871),"")</f>
        <v/>
      </c>
      <c r="I1871" s="296" t="n"/>
      <c r="J1871" s="252" t="n"/>
      <c r="K1871" s="252" t="n"/>
      <c r="L1871" s="298" t="n"/>
      <c r="M1871" s="254">
        <f>IF($B1871="","",--TEXT($B1871,"yyyymm"))</f>
        <v/>
      </c>
      <c r="N1871" s="0" t="n"/>
      <c r="O1871" s="0" t="n"/>
      <c r="P1871" s="0" t="n"/>
      <c r="Q1871" s="0" t="n"/>
      <c r="R1871" s="0" t="n"/>
      <c r="S1871" s="0" t="n"/>
      <c r="T1871" s="0" t="n"/>
      <c r="U1871" s="0" t="n"/>
      <c r="V1871" s="0" t="n"/>
      <c r="W1871" s="0" t="n"/>
      <c r="X1871" s="42" t="n"/>
      <c r="Y1871" s="42" t="n"/>
      <c r="Z1871" s="42" t="n"/>
    </row>
    <row r="1872" ht="23" customFormat="1" customHeight="1" s="204">
      <c r="A1872" s="255">
        <f>IF(B1872="","",COUNTA($B$5:B1872))</f>
        <v/>
      </c>
      <c r="B1872" s="294" t="n"/>
      <c r="C1872" s="247" t="n"/>
      <c r="D1872" s="248" t="n"/>
      <c r="E1872" s="295" t="n"/>
      <c r="F1872" s="296" t="n"/>
      <c r="G1872" s="296" t="n"/>
      <c r="H1872" s="297">
        <f>IFERROR(VLOOKUP($C1872,$C$5:$H$18,6,0)+SUMIF($C$19:$C1872,$C1872,$F$19:$F1872)-SUMIF($C$19:$C1872,$C1872,$G$19:$G1872),"")</f>
        <v/>
      </c>
      <c r="I1872" s="296" t="n"/>
      <c r="J1872" s="252" t="n"/>
      <c r="K1872" s="252" t="n"/>
      <c r="L1872" s="298" t="n"/>
      <c r="M1872" s="254">
        <f>IF($B1872="","",--TEXT($B1872,"yyyymm"))</f>
        <v/>
      </c>
      <c r="N1872" s="0" t="n"/>
      <c r="O1872" s="0" t="n"/>
      <c r="P1872" s="0" t="n"/>
      <c r="Q1872" s="0" t="n"/>
      <c r="R1872" s="0" t="n"/>
      <c r="S1872" s="0" t="n"/>
      <c r="T1872" s="0" t="n"/>
      <c r="U1872" s="0" t="n"/>
      <c r="V1872" s="0" t="n"/>
      <c r="W1872" s="0" t="n"/>
      <c r="X1872" s="42" t="n"/>
      <c r="Y1872" s="42" t="n"/>
      <c r="Z1872" s="42" t="n"/>
    </row>
    <row r="1873" ht="23" customFormat="1" customHeight="1" s="204">
      <c r="A1873" s="255">
        <f>IF(B1873="","",COUNTA($B$5:B1873))</f>
        <v/>
      </c>
      <c r="B1873" s="294" t="n"/>
      <c r="C1873" s="247" t="n"/>
      <c r="D1873" s="248" t="n"/>
      <c r="E1873" s="295" t="n"/>
      <c r="F1873" s="296" t="n"/>
      <c r="G1873" s="296" t="n"/>
      <c r="H1873" s="297">
        <f>IFERROR(VLOOKUP($C1873,$C$5:$H$18,6,0)+SUMIF($C$19:$C1873,$C1873,$F$19:$F1873)-SUMIF($C$19:$C1873,$C1873,$G$19:$G1873),"")</f>
        <v/>
      </c>
      <c r="I1873" s="296" t="n"/>
      <c r="J1873" s="252" t="n"/>
      <c r="K1873" s="252" t="n"/>
      <c r="L1873" s="298" t="n"/>
      <c r="M1873" s="254">
        <f>IF($B1873="","",--TEXT($B1873,"yyyymm"))</f>
        <v/>
      </c>
      <c r="N1873" s="0" t="n"/>
      <c r="O1873" s="0" t="n"/>
      <c r="P1873" s="0" t="n"/>
      <c r="Q1873" s="0" t="n"/>
      <c r="R1873" s="0" t="n"/>
      <c r="S1873" s="0" t="n"/>
      <c r="T1873" s="0" t="n"/>
      <c r="U1873" s="0" t="n"/>
      <c r="V1873" s="0" t="n"/>
      <c r="W1873" s="0" t="n"/>
      <c r="X1873" s="42" t="n"/>
      <c r="Y1873" s="42" t="n"/>
      <c r="Z1873" s="42" t="n"/>
    </row>
    <row r="1874" ht="23" customFormat="1" customHeight="1" s="204">
      <c r="A1874" s="255">
        <f>IF(B1874="","",COUNTA($B$5:B1874))</f>
        <v/>
      </c>
      <c r="B1874" s="294" t="n"/>
      <c r="C1874" s="247" t="n"/>
      <c r="D1874" s="248" t="n"/>
      <c r="E1874" s="295" t="n"/>
      <c r="F1874" s="296" t="n"/>
      <c r="G1874" s="296" t="n"/>
      <c r="H1874" s="297">
        <f>IFERROR(VLOOKUP($C1874,$C$5:$H$18,6,0)+SUMIF($C$19:$C1874,$C1874,$F$19:$F1874)-SUMIF($C$19:$C1874,$C1874,$G$19:$G1874),"")</f>
        <v/>
      </c>
      <c r="I1874" s="296" t="n"/>
      <c r="J1874" s="252" t="n"/>
      <c r="K1874" s="252" t="n"/>
      <c r="L1874" s="298" t="n"/>
      <c r="M1874" s="254">
        <f>IF($B1874="","",--TEXT($B1874,"yyyymm"))</f>
        <v/>
      </c>
      <c r="N1874" s="0" t="n"/>
      <c r="O1874" s="0" t="n"/>
      <c r="P1874" s="0" t="n"/>
      <c r="Q1874" s="0" t="n"/>
      <c r="R1874" s="0" t="n"/>
      <c r="S1874" s="0" t="n"/>
      <c r="T1874" s="0" t="n"/>
      <c r="U1874" s="0" t="n"/>
      <c r="V1874" s="0" t="n"/>
      <c r="W1874" s="0" t="n"/>
      <c r="X1874" s="42" t="n"/>
      <c r="Y1874" s="42" t="n"/>
      <c r="Z1874" s="42" t="n"/>
    </row>
    <row r="1875" ht="23" customFormat="1" customHeight="1" s="204">
      <c r="A1875" s="255">
        <f>IF(B1875="","",COUNTA($B$5:B1875))</f>
        <v/>
      </c>
      <c r="B1875" s="294" t="n"/>
      <c r="C1875" s="247" t="n"/>
      <c r="D1875" s="248" t="n"/>
      <c r="E1875" s="295" t="n"/>
      <c r="F1875" s="296" t="n"/>
      <c r="G1875" s="296" t="n"/>
      <c r="H1875" s="297">
        <f>IFERROR(VLOOKUP($C1875,$C$5:$H$18,6,0)+SUMIF($C$19:$C1875,$C1875,$F$19:$F1875)-SUMIF($C$19:$C1875,$C1875,$G$19:$G1875),"")</f>
        <v/>
      </c>
      <c r="I1875" s="296" t="n"/>
      <c r="J1875" s="252" t="n"/>
      <c r="K1875" s="252" t="n"/>
      <c r="L1875" s="298" t="n"/>
      <c r="M1875" s="254">
        <f>IF($B1875="","",--TEXT($B1875,"yyyymm"))</f>
        <v/>
      </c>
      <c r="N1875" s="0" t="n"/>
      <c r="O1875" s="0" t="n"/>
      <c r="P1875" s="0" t="n"/>
      <c r="Q1875" s="0" t="n"/>
      <c r="R1875" s="0" t="n"/>
      <c r="S1875" s="0" t="n"/>
      <c r="T1875" s="0" t="n"/>
      <c r="U1875" s="0" t="n"/>
      <c r="V1875" s="0" t="n"/>
      <c r="W1875" s="0" t="n"/>
      <c r="X1875" s="42" t="n"/>
      <c r="Y1875" s="42" t="n"/>
      <c r="Z1875" s="42" t="n"/>
    </row>
    <row r="1876" ht="23" customFormat="1" customHeight="1" s="204">
      <c r="A1876" s="255">
        <f>IF(B1876="","",COUNTA($B$5:B1876))</f>
        <v/>
      </c>
      <c r="B1876" s="294" t="n"/>
      <c r="C1876" s="247" t="n"/>
      <c r="D1876" s="248" t="n"/>
      <c r="E1876" s="295" t="n"/>
      <c r="F1876" s="296" t="n"/>
      <c r="G1876" s="296" t="n"/>
      <c r="H1876" s="297">
        <f>IFERROR(VLOOKUP($C1876,$C$5:$H$18,6,0)+SUMIF($C$19:$C1876,$C1876,$F$19:$F1876)-SUMIF($C$19:$C1876,$C1876,$G$19:$G1876),"")</f>
        <v/>
      </c>
      <c r="I1876" s="296" t="n"/>
      <c r="J1876" s="252" t="n"/>
      <c r="K1876" s="252" t="n"/>
      <c r="L1876" s="298" t="n"/>
      <c r="M1876" s="254">
        <f>IF($B1876="","",--TEXT($B1876,"yyyymm"))</f>
        <v/>
      </c>
      <c r="N1876" s="0" t="n"/>
      <c r="O1876" s="0" t="n"/>
      <c r="P1876" s="0" t="n"/>
      <c r="Q1876" s="0" t="n"/>
      <c r="R1876" s="0" t="n"/>
      <c r="S1876" s="0" t="n"/>
      <c r="T1876" s="0" t="n"/>
      <c r="U1876" s="0" t="n"/>
      <c r="V1876" s="0" t="n"/>
      <c r="W1876" s="0" t="n"/>
      <c r="X1876" s="42" t="n"/>
      <c r="Y1876" s="42" t="n"/>
      <c r="Z1876" s="42" t="n"/>
    </row>
    <row r="1877" ht="23" customFormat="1" customHeight="1" s="204">
      <c r="A1877" s="255">
        <f>IF(B1877="","",COUNTA($B$5:B1877))</f>
        <v/>
      </c>
      <c r="B1877" s="294" t="n"/>
      <c r="C1877" s="247" t="n"/>
      <c r="D1877" s="248" t="n"/>
      <c r="E1877" s="295" t="n"/>
      <c r="F1877" s="296" t="n"/>
      <c r="G1877" s="296" t="n"/>
      <c r="H1877" s="297">
        <f>IFERROR(VLOOKUP($C1877,$C$5:$H$18,6,0)+SUMIF($C$19:$C1877,$C1877,$F$19:$F1877)-SUMIF($C$19:$C1877,$C1877,$G$19:$G1877),"")</f>
        <v/>
      </c>
      <c r="I1877" s="296" t="n"/>
      <c r="J1877" s="252" t="n"/>
      <c r="K1877" s="252" t="n"/>
      <c r="L1877" s="298" t="n"/>
      <c r="M1877" s="254">
        <f>IF($B1877="","",--TEXT($B1877,"yyyymm"))</f>
        <v/>
      </c>
      <c r="N1877" s="0" t="n"/>
      <c r="O1877" s="0" t="n"/>
      <c r="P1877" s="0" t="n"/>
      <c r="Q1877" s="0" t="n"/>
      <c r="R1877" s="0" t="n"/>
      <c r="S1877" s="0" t="n"/>
      <c r="T1877" s="0" t="n"/>
      <c r="U1877" s="0" t="n"/>
      <c r="V1877" s="0" t="n"/>
      <c r="W1877" s="0" t="n"/>
      <c r="X1877" s="42" t="n"/>
      <c r="Y1877" s="42" t="n"/>
      <c r="Z1877" s="42" t="n"/>
    </row>
    <row r="1878" ht="23" customFormat="1" customHeight="1" s="204">
      <c r="A1878" s="255">
        <f>IF(B1878="","",COUNTA($B$5:B1878))</f>
        <v/>
      </c>
      <c r="B1878" s="294" t="n"/>
      <c r="C1878" s="247" t="n"/>
      <c r="D1878" s="248" t="n"/>
      <c r="E1878" s="295" t="n"/>
      <c r="F1878" s="296" t="n"/>
      <c r="G1878" s="296" t="n"/>
      <c r="H1878" s="297">
        <f>IFERROR(VLOOKUP($C1878,$C$5:$H$18,6,0)+SUMIF($C$19:$C1878,$C1878,$F$19:$F1878)-SUMIF($C$19:$C1878,$C1878,$G$19:$G1878),"")</f>
        <v/>
      </c>
      <c r="I1878" s="296" t="n"/>
      <c r="J1878" s="252" t="n"/>
      <c r="K1878" s="252" t="n"/>
      <c r="L1878" s="298" t="n"/>
      <c r="M1878" s="254">
        <f>IF($B1878="","",--TEXT($B1878,"yyyymm"))</f>
        <v/>
      </c>
      <c r="N1878" s="0" t="n"/>
      <c r="O1878" s="0" t="n"/>
      <c r="P1878" s="0" t="n"/>
      <c r="Q1878" s="0" t="n"/>
      <c r="R1878" s="0" t="n"/>
      <c r="S1878" s="0" t="n"/>
      <c r="T1878" s="0" t="n"/>
      <c r="U1878" s="0" t="n"/>
      <c r="V1878" s="0" t="n"/>
      <c r="W1878" s="0" t="n"/>
      <c r="X1878" s="42" t="n"/>
      <c r="Y1878" s="42" t="n"/>
      <c r="Z1878" s="42" t="n"/>
    </row>
    <row r="1879" ht="23" customFormat="1" customHeight="1" s="204">
      <c r="A1879" s="255">
        <f>IF(B1879="","",COUNTA($B$5:B1879))</f>
        <v/>
      </c>
      <c r="B1879" s="294" t="n"/>
      <c r="C1879" s="247" t="n"/>
      <c r="D1879" s="248" t="n"/>
      <c r="E1879" s="295" t="n"/>
      <c r="F1879" s="296" t="n"/>
      <c r="G1879" s="296" t="n"/>
      <c r="H1879" s="297">
        <f>IFERROR(VLOOKUP($C1879,$C$5:$H$18,6,0)+SUMIF($C$19:$C1879,$C1879,$F$19:$F1879)-SUMIF($C$19:$C1879,$C1879,$G$19:$G1879),"")</f>
        <v/>
      </c>
      <c r="I1879" s="296" t="n"/>
      <c r="J1879" s="252" t="n"/>
      <c r="K1879" s="252" t="n"/>
      <c r="L1879" s="298" t="n"/>
      <c r="M1879" s="254">
        <f>IF($B1879="","",--TEXT($B1879,"yyyymm"))</f>
        <v/>
      </c>
      <c r="N1879" s="0" t="n"/>
      <c r="O1879" s="0" t="n"/>
      <c r="P1879" s="0" t="n"/>
      <c r="Q1879" s="0" t="n"/>
      <c r="R1879" s="0" t="n"/>
      <c r="S1879" s="0" t="n"/>
      <c r="T1879" s="0" t="n"/>
      <c r="U1879" s="0" t="n"/>
      <c r="V1879" s="0" t="n"/>
      <c r="W1879" s="0" t="n"/>
      <c r="X1879" s="42" t="n"/>
      <c r="Y1879" s="42" t="n"/>
      <c r="Z1879" s="42" t="n"/>
    </row>
    <row r="1880" ht="23" customFormat="1" customHeight="1" s="204">
      <c r="A1880" s="255">
        <f>IF(B1880="","",COUNTA($B$5:B1880))</f>
        <v/>
      </c>
      <c r="B1880" s="294" t="n"/>
      <c r="C1880" s="247" t="n"/>
      <c r="D1880" s="248" t="n"/>
      <c r="E1880" s="295" t="n"/>
      <c r="F1880" s="296" t="n"/>
      <c r="G1880" s="296" t="n"/>
      <c r="H1880" s="297">
        <f>IFERROR(VLOOKUP($C1880,$C$5:$H$18,6,0)+SUMIF($C$19:$C1880,$C1880,$F$19:$F1880)-SUMIF($C$19:$C1880,$C1880,$G$19:$G1880),"")</f>
        <v/>
      </c>
      <c r="I1880" s="296" t="n"/>
      <c r="J1880" s="252" t="n"/>
      <c r="K1880" s="252" t="n"/>
      <c r="L1880" s="298" t="n"/>
      <c r="M1880" s="254">
        <f>IF($B1880="","",--TEXT($B1880,"yyyymm"))</f>
        <v/>
      </c>
      <c r="N1880" s="0" t="n"/>
      <c r="O1880" s="0" t="n"/>
      <c r="P1880" s="0" t="n"/>
      <c r="Q1880" s="0" t="n"/>
      <c r="R1880" s="0" t="n"/>
      <c r="S1880" s="0" t="n"/>
      <c r="T1880" s="0" t="n"/>
      <c r="U1880" s="0" t="n"/>
      <c r="V1880" s="0" t="n"/>
      <c r="W1880" s="0" t="n"/>
      <c r="X1880" s="42" t="n"/>
      <c r="Y1880" s="42" t="n"/>
      <c r="Z1880" s="42" t="n"/>
    </row>
    <row r="1881" ht="23" customFormat="1" customHeight="1" s="204">
      <c r="A1881" s="255">
        <f>IF(B1881="","",COUNTA($B$5:B1881))</f>
        <v/>
      </c>
      <c r="B1881" s="294" t="n"/>
      <c r="C1881" s="247" t="n"/>
      <c r="D1881" s="248" t="n"/>
      <c r="E1881" s="295" t="n"/>
      <c r="F1881" s="296" t="n"/>
      <c r="G1881" s="296" t="n"/>
      <c r="H1881" s="297">
        <f>IFERROR(VLOOKUP($C1881,$C$5:$H$18,6,0)+SUMIF($C$19:$C1881,$C1881,$F$19:$F1881)-SUMIF($C$19:$C1881,$C1881,$G$19:$G1881),"")</f>
        <v/>
      </c>
      <c r="I1881" s="296" t="n"/>
      <c r="J1881" s="252" t="n"/>
      <c r="K1881" s="252" t="n"/>
      <c r="L1881" s="298" t="n"/>
      <c r="M1881" s="254">
        <f>IF($B1881="","",--TEXT($B1881,"yyyymm"))</f>
        <v/>
      </c>
      <c r="N1881" s="0" t="n"/>
      <c r="O1881" s="0" t="n"/>
      <c r="P1881" s="0" t="n"/>
      <c r="Q1881" s="0" t="n"/>
      <c r="R1881" s="0" t="n"/>
      <c r="S1881" s="0" t="n"/>
      <c r="T1881" s="0" t="n"/>
      <c r="U1881" s="0" t="n"/>
      <c r="V1881" s="0" t="n"/>
      <c r="W1881" s="0" t="n"/>
      <c r="X1881" s="42" t="n"/>
      <c r="Y1881" s="42" t="n"/>
      <c r="Z1881" s="42" t="n"/>
    </row>
    <row r="1882" ht="23" customFormat="1" customHeight="1" s="204">
      <c r="A1882" s="255">
        <f>IF(B1882="","",COUNTA($B$5:B1882))</f>
        <v/>
      </c>
      <c r="B1882" s="294" t="n"/>
      <c r="C1882" s="247" t="n"/>
      <c r="D1882" s="248" t="n"/>
      <c r="E1882" s="295" t="n"/>
      <c r="F1882" s="296" t="n"/>
      <c r="G1882" s="296" t="n"/>
      <c r="H1882" s="297">
        <f>IFERROR(VLOOKUP($C1882,$C$5:$H$18,6,0)+SUMIF($C$19:$C1882,$C1882,$F$19:$F1882)-SUMIF($C$19:$C1882,$C1882,$G$19:$G1882),"")</f>
        <v/>
      </c>
      <c r="I1882" s="296" t="n"/>
      <c r="J1882" s="252" t="n"/>
      <c r="K1882" s="252" t="n"/>
      <c r="L1882" s="298" t="n"/>
      <c r="M1882" s="254">
        <f>IF($B1882="","",--TEXT($B1882,"yyyymm"))</f>
        <v/>
      </c>
      <c r="N1882" s="0" t="n"/>
      <c r="O1882" s="0" t="n"/>
      <c r="P1882" s="0" t="n"/>
      <c r="Q1882" s="0" t="n"/>
      <c r="R1882" s="0" t="n"/>
      <c r="S1882" s="0" t="n"/>
      <c r="T1882" s="0" t="n"/>
      <c r="U1882" s="0" t="n"/>
      <c r="V1882" s="0" t="n"/>
      <c r="W1882" s="0" t="n"/>
      <c r="X1882" s="42" t="n"/>
      <c r="Y1882" s="42" t="n"/>
      <c r="Z1882" s="42" t="n"/>
    </row>
    <row r="1883" ht="23" customFormat="1" customHeight="1" s="204">
      <c r="A1883" s="255">
        <f>IF(B1883="","",COUNTA($B$5:B1883))</f>
        <v/>
      </c>
      <c r="B1883" s="294" t="n"/>
      <c r="C1883" s="247" t="n"/>
      <c r="D1883" s="248" t="n"/>
      <c r="E1883" s="295" t="n"/>
      <c r="F1883" s="296" t="n"/>
      <c r="G1883" s="296" t="n"/>
      <c r="H1883" s="297">
        <f>IFERROR(VLOOKUP($C1883,$C$5:$H$18,6,0)+SUMIF($C$19:$C1883,$C1883,$F$19:$F1883)-SUMIF($C$19:$C1883,$C1883,$G$19:$G1883),"")</f>
        <v/>
      </c>
      <c r="I1883" s="296" t="n"/>
      <c r="J1883" s="252" t="n"/>
      <c r="K1883" s="252" t="n"/>
      <c r="L1883" s="298" t="n"/>
      <c r="M1883" s="254">
        <f>IF($B1883="","",--TEXT($B1883,"yyyymm"))</f>
        <v/>
      </c>
      <c r="N1883" s="0" t="n"/>
      <c r="O1883" s="0" t="n"/>
      <c r="P1883" s="0" t="n"/>
      <c r="Q1883" s="0" t="n"/>
      <c r="R1883" s="0" t="n"/>
      <c r="S1883" s="0" t="n"/>
      <c r="T1883" s="0" t="n"/>
      <c r="U1883" s="0" t="n"/>
      <c r="V1883" s="0" t="n"/>
      <c r="W1883" s="0" t="n"/>
      <c r="X1883" s="42" t="n"/>
      <c r="Y1883" s="42" t="n"/>
      <c r="Z1883" s="42" t="n"/>
    </row>
    <row r="1884" ht="23" customFormat="1" customHeight="1" s="204">
      <c r="A1884" s="255">
        <f>IF(B1884="","",COUNTA($B$5:B1884))</f>
        <v/>
      </c>
      <c r="B1884" s="294" t="n"/>
      <c r="C1884" s="247" t="n"/>
      <c r="D1884" s="248" t="n"/>
      <c r="E1884" s="295" t="n"/>
      <c r="F1884" s="296" t="n"/>
      <c r="G1884" s="296" t="n"/>
      <c r="H1884" s="297">
        <f>IFERROR(VLOOKUP($C1884,$C$5:$H$18,6,0)+SUMIF($C$19:$C1884,$C1884,$F$19:$F1884)-SUMIF($C$19:$C1884,$C1884,$G$19:$G1884),"")</f>
        <v/>
      </c>
      <c r="I1884" s="296" t="n"/>
      <c r="J1884" s="252" t="n"/>
      <c r="K1884" s="252" t="n"/>
      <c r="L1884" s="298" t="n"/>
      <c r="M1884" s="254">
        <f>IF($B1884="","",--TEXT($B1884,"yyyymm"))</f>
        <v/>
      </c>
      <c r="N1884" s="0" t="n"/>
      <c r="O1884" s="0" t="n"/>
      <c r="P1884" s="0" t="n"/>
      <c r="Q1884" s="0" t="n"/>
      <c r="R1884" s="0" t="n"/>
      <c r="S1884" s="0" t="n"/>
      <c r="T1884" s="0" t="n"/>
      <c r="U1884" s="0" t="n"/>
      <c r="V1884" s="0" t="n"/>
      <c r="W1884" s="0" t="n"/>
      <c r="X1884" s="42" t="n"/>
      <c r="Y1884" s="42" t="n"/>
      <c r="Z1884" s="42" t="n"/>
    </row>
    <row r="1885" ht="23" customFormat="1" customHeight="1" s="204">
      <c r="A1885" s="255">
        <f>IF(B1885="","",COUNTA($B$5:B1885))</f>
        <v/>
      </c>
      <c r="B1885" s="294" t="n"/>
      <c r="C1885" s="247" t="n"/>
      <c r="D1885" s="248" t="n"/>
      <c r="E1885" s="295" t="n"/>
      <c r="F1885" s="296" t="n"/>
      <c r="G1885" s="296" t="n"/>
      <c r="H1885" s="297">
        <f>IFERROR(VLOOKUP($C1885,$C$5:$H$18,6,0)+SUMIF($C$19:$C1885,$C1885,$F$19:$F1885)-SUMIF($C$19:$C1885,$C1885,$G$19:$G1885),"")</f>
        <v/>
      </c>
      <c r="I1885" s="296" t="n"/>
      <c r="J1885" s="252" t="n"/>
      <c r="K1885" s="252" t="n"/>
      <c r="L1885" s="298" t="n"/>
      <c r="M1885" s="254">
        <f>IF($B1885="","",--TEXT($B1885,"yyyymm"))</f>
        <v/>
      </c>
      <c r="N1885" s="0" t="n"/>
      <c r="O1885" s="0" t="n"/>
      <c r="P1885" s="0" t="n"/>
      <c r="Q1885" s="0" t="n"/>
      <c r="R1885" s="0" t="n"/>
      <c r="S1885" s="0" t="n"/>
      <c r="T1885" s="0" t="n"/>
      <c r="U1885" s="0" t="n"/>
      <c r="V1885" s="0" t="n"/>
      <c r="W1885" s="0" t="n"/>
      <c r="X1885" s="42" t="n"/>
      <c r="Y1885" s="42" t="n"/>
      <c r="Z1885" s="42" t="n"/>
    </row>
    <row r="1886" ht="23" customFormat="1" customHeight="1" s="204">
      <c r="A1886" s="255">
        <f>IF(B1886="","",COUNTA($B$5:B1886))</f>
        <v/>
      </c>
      <c r="B1886" s="294" t="n"/>
      <c r="C1886" s="247" t="n"/>
      <c r="D1886" s="248" t="n"/>
      <c r="E1886" s="295" t="n"/>
      <c r="F1886" s="296" t="n"/>
      <c r="G1886" s="296" t="n"/>
      <c r="H1886" s="297">
        <f>IFERROR(VLOOKUP($C1886,$C$5:$H$18,6,0)+SUMIF($C$19:$C1886,$C1886,$F$19:$F1886)-SUMIF($C$19:$C1886,$C1886,$G$19:$G1886),"")</f>
        <v/>
      </c>
      <c r="I1886" s="296" t="n"/>
      <c r="J1886" s="252" t="n"/>
      <c r="K1886" s="252" t="n"/>
      <c r="L1886" s="298" t="n"/>
      <c r="M1886" s="254">
        <f>IF($B1886="","",--TEXT($B1886,"yyyymm"))</f>
        <v/>
      </c>
      <c r="N1886" s="0" t="n"/>
      <c r="O1886" s="0" t="n"/>
      <c r="P1886" s="0" t="n"/>
      <c r="Q1886" s="0" t="n"/>
      <c r="R1886" s="0" t="n"/>
      <c r="S1886" s="0" t="n"/>
      <c r="T1886" s="0" t="n"/>
      <c r="U1886" s="0" t="n"/>
      <c r="V1886" s="0" t="n"/>
      <c r="W1886" s="0" t="n"/>
      <c r="X1886" s="42" t="n"/>
      <c r="Y1886" s="42" t="n"/>
      <c r="Z1886" s="42" t="n"/>
    </row>
    <row r="1887" ht="23" customFormat="1" customHeight="1" s="204">
      <c r="A1887" s="255">
        <f>IF(B1887="","",COUNTA($B$5:B1887))</f>
        <v/>
      </c>
      <c r="B1887" s="294" t="n"/>
      <c r="C1887" s="247" t="n"/>
      <c r="D1887" s="248" t="n"/>
      <c r="E1887" s="295" t="n"/>
      <c r="F1887" s="296" t="n"/>
      <c r="G1887" s="296" t="n"/>
      <c r="H1887" s="297">
        <f>IFERROR(VLOOKUP($C1887,$C$5:$H$18,6,0)+SUMIF($C$19:$C1887,$C1887,$F$19:$F1887)-SUMIF($C$19:$C1887,$C1887,$G$19:$G1887),"")</f>
        <v/>
      </c>
      <c r="I1887" s="296" t="n"/>
      <c r="J1887" s="252" t="n"/>
      <c r="K1887" s="252" t="n"/>
      <c r="L1887" s="298" t="n"/>
      <c r="M1887" s="254">
        <f>IF($B1887="","",--TEXT($B1887,"yyyymm"))</f>
        <v/>
      </c>
      <c r="N1887" s="0" t="n"/>
      <c r="O1887" s="0" t="n"/>
      <c r="P1887" s="0" t="n"/>
      <c r="Q1887" s="0" t="n"/>
      <c r="R1887" s="0" t="n"/>
      <c r="S1887" s="0" t="n"/>
      <c r="T1887" s="0" t="n"/>
      <c r="U1887" s="0" t="n"/>
      <c r="V1887" s="0" t="n"/>
      <c r="W1887" s="0" t="n"/>
      <c r="X1887" s="42" t="n"/>
      <c r="Y1887" s="42" t="n"/>
      <c r="Z1887" s="42" t="n"/>
    </row>
    <row r="1888" ht="23" customFormat="1" customHeight="1" s="204">
      <c r="A1888" s="255">
        <f>IF(B1888="","",COUNTA($B$5:B1888))</f>
        <v/>
      </c>
      <c r="B1888" s="294" t="n"/>
      <c r="C1888" s="247" t="n"/>
      <c r="D1888" s="248" t="n"/>
      <c r="E1888" s="295" t="n"/>
      <c r="F1888" s="296" t="n"/>
      <c r="G1888" s="296" t="n"/>
      <c r="H1888" s="297">
        <f>IFERROR(VLOOKUP($C1888,$C$5:$H$18,6,0)+SUMIF($C$19:$C1888,$C1888,$F$19:$F1888)-SUMIF($C$19:$C1888,$C1888,$G$19:$G1888),"")</f>
        <v/>
      </c>
      <c r="I1888" s="296" t="n"/>
      <c r="J1888" s="252" t="n"/>
      <c r="K1888" s="252" t="n"/>
      <c r="L1888" s="298" t="n"/>
      <c r="M1888" s="254">
        <f>IF($B1888="","",--TEXT($B1888,"yyyymm"))</f>
        <v/>
      </c>
      <c r="N1888" s="0" t="n"/>
      <c r="O1888" s="0" t="n"/>
      <c r="P1888" s="0" t="n"/>
      <c r="Q1888" s="0" t="n"/>
      <c r="R1888" s="0" t="n"/>
      <c r="S1888" s="0" t="n"/>
      <c r="T1888" s="0" t="n"/>
      <c r="U1888" s="0" t="n"/>
      <c r="V1888" s="0" t="n"/>
      <c r="W1888" s="0" t="n"/>
      <c r="X1888" s="42" t="n"/>
      <c r="Y1888" s="42" t="n"/>
      <c r="Z1888" s="42" t="n"/>
    </row>
    <row r="1889" ht="23" customFormat="1" customHeight="1" s="204">
      <c r="A1889" s="255">
        <f>IF(B1889="","",COUNTA($B$5:B1889))</f>
        <v/>
      </c>
      <c r="B1889" s="294" t="n"/>
      <c r="C1889" s="247" t="n"/>
      <c r="D1889" s="248" t="n"/>
      <c r="E1889" s="295" t="n"/>
      <c r="F1889" s="296" t="n"/>
      <c r="G1889" s="296" t="n"/>
      <c r="H1889" s="297">
        <f>IFERROR(VLOOKUP($C1889,$C$5:$H$18,6,0)+SUMIF($C$19:$C1889,$C1889,$F$19:$F1889)-SUMIF($C$19:$C1889,$C1889,$G$19:$G1889),"")</f>
        <v/>
      </c>
      <c r="I1889" s="296" t="n"/>
      <c r="J1889" s="252" t="n"/>
      <c r="K1889" s="252" t="n"/>
      <c r="L1889" s="298" t="n"/>
      <c r="M1889" s="254">
        <f>IF($B1889="","",--TEXT($B1889,"yyyymm"))</f>
        <v/>
      </c>
      <c r="N1889" s="0" t="n"/>
      <c r="O1889" s="0" t="n"/>
      <c r="P1889" s="0" t="n"/>
      <c r="Q1889" s="0" t="n"/>
      <c r="R1889" s="0" t="n"/>
      <c r="S1889" s="0" t="n"/>
      <c r="T1889" s="0" t="n"/>
      <c r="U1889" s="0" t="n"/>
      <c r="V1889" s="0" t="n"/>
      <c r="W1889" s="0" t="n"/>
      <c r="X1889" s="42" t="n"/>
      <c r="Y1889" s="42" t="n"/>
      <c r="Z1889" s="42" t="n"/>
    </row>
    <row r="1890" ht="23" customFormat="1" customHeight="1" s="204">
      <c r="A1890" s="255">
        <f>IF(B1890="","",COUNTA($B$5:B1890))</f>
        <v/>
      </c>
      <c r="B1890" s="294" t="n"/>
      <c r="C1890" s="247" t="n"/>
      <c r="D1890" s="248" t="n"/>
      <c r="E1890" s="295" t="n"/>
      <c r="F1890" s="296" t="n"/>
      <c r="G1890" s="296" t="n"/>
      <c r="H1890" s="297">
        <f>IFERROR(VLOOKUP($C1890,$C$5:$H$18,6,0)+SUMIF($C$19:$C1890,$C1890,$F$19:$F1890)-SUMIF($C$19:$C1890,$C1890,$G$19:$G1890),"")</f>
        <v/>
      </c>
      <c r="I1890" s="296" t="n"/>
      <c r="J1890" s="252" t="n"/>
      <c r="K1890" s="252" t="n"/>
      <c r="L1890" s="298" t="n"/>
      <c r="M1890" s="254">
        <f>IF($B1890="","",--TEXT($B1890,"yyyymm"))</f>
        <v/>
      </c>
      <c r="N1890" s="0" t="n"/>
      <c r="O1890" s="0" t="n"/>
      <c r="P1890" s="0" t="n"/>
      <c r="Q1890" s="0" t="n"/>
      <c r="R1890" s="0" t="n"/>
      <c r="S1890" s="0" t="n"/>
      <c r="T1890" s="0" t="n"/>
      <c r="U1890" s="0" t="n"/>
      <c r="V1890" s="0" t="n"/>
      <c r="W1890" s="0" t="n"/>
      <c r="X1890" s="42" t="n"/>
      <c r="Y1890" s="42" t="n"/>
      <c r="Z1890" s="42" t="n"/>
    </row>
    <row r="1891" ht="23" customFormat="1" customHeight="1" s="204">
      <c r="A1891" s="255">
        <f>IF(B1891="","",COUNTA($B$5:B1891))</f>
        <v/>
      </c>
      <c r="B1891" s="294" t="n"/>
      <c r="C1891" s="247" t="n"/>
      <c r="D1891" s="248" t="n"/>
      <c r="E1891" s="295" t="n"/>
      <c r="F1891" s="296" t="n"/>
      <c r="G1891" s="296" t="n"/>
      <c r="H1891" s="297">
        <f>IFERROR(VLOOKUP($C1891,$C$5:$H$18,6,0)+SUMIF($C$19:$C1891,$C1891,$F$19:$F1891)-SUMIF($C$19:$C1891,$C1891,$G$19:$G1891),"")</f>
        <v/>
      </c>
      <c r="I1891" s="296" t="n"/>
      <c r="J1891" s="252" t="n"/>
      <c r="K1891" s="252" t="n"/>
      <c r="L1891" s="298" t="n"/>
      <c r="M1891" s="254">
        <f>IF($B1891="","",--TEXT($B1891,"yyyymm"))</f>
        <v/>
      </c>
      <c r="N1891" s="0" t="n"/>
      <c r="O1891" s="0" t="n"/>
      <c r="P1891" s="0" t="n"/>
      <c r="Q1891" s="0" t="n"/>
      <c r="R1891" s="0" t="n"/>
      <c r="S1891" s="0" t="n"/>
      <c r="T1891" s="0" t="n"/>
      <c r="U1891" s="0" t="n"/>
      <c r="V1891" s="0" t="n"/>
      <c r="W1891" s="0" t="n"/>
      <c r="X1891" s="42" t="n"/>
      <c r="Y1891" s="42" t="n"/>
      <c r="Z1891" s="42" t="n"/>
    </row>
    <row r="1892" ht="23" customFormat="1" customHeight="1" s="204">
      <c r="A1892" s="255">
        <f>IF(B1892="","",COUNTA($B$5:B1892))</f>
        <v/>
      </c>
      <c r="B1892" s="294" t="n"/>
      <c r="C1892" s="247" t="n"/>
      <c r="D1892" s="248" t="n"/>
      <c r="E1892" s="295" t="n"/>
      <c r="F1892" s="296" t="n"/>
      <c r="G1892" s="296" t="n"/>
      <c r="H1892" s="297">
        <f>IFERROR(VLOOKUP($C1892,$C$5:$H$18,6,0)+SUMIF($C$19:$C1892,$C1892,$F$19:$F1892)-SUMIF($C$19:$C1892,$C1892,$G$19:$G1892),"")</f>
        <v/>
      </c>
      <c r="I1892" s="296" t="n"/>
      <c r="J1892" s="252" t="n"/>
      <c r="K1892" s="252" t="n"/>
      <c r="L1892" s="298" t="n"/>
      <c r="M1892" s="254">
        <f>IF($B1892="","",--TEXT($B1892,"yyyymm"))</f>
        <v/>
      </c>
      <c r="N1892" s="0" t="n"/>
      <c r="O1892" s="0" t="n"/>
      <c r="P1892" s="0" t="n"/>
      <c r="Q1892" s="0" t="n"/>
      <c r="R1892" s="0" t="n"/>
      <c r="S1892" s="0" t="n"/>
      <c r="T1892" s="0" t="n"/>
      <c r="U1892" s="0" t="n"/>
      <c r="V1892" s="0" t="n"/>
      <c r="W1892" s="0" t="n"/>
      <c r="X1892" s="42" t="n"/>
      <c r="Y1892" s="42" t="n"/>
      <c r="Z1892" s="42" t="n"/>
    </row>
    <row r="1893" ht="23" customFormat="1" customHeight="1" s="204">
      <c r="A1893" s="255">
        <f>IF(B1893="","",COUNTA($B$5:B1893))</f>
        <v/>
      </c>
      <c r="B1893" s="294" t="n"/>
      <c r="C1893" s="247" t="n"/>
      <c r="D1893" s="248" t="n"/>
      <c r="E1893" s="295" t="n"/>
      <c r="F1893" s="296" t="n"/>
      <c r="G1893" s="296" t="n"/>
      <c r="H1893" s="297">
        <f>IFERROR(VLOOKUP($C1893,$C$5:$H$18,6,0)+SUMIF($C$19:$C1893,$C1893,$F$19:$F1893)-SUMIF($C$19:$C1893,$C1893,$G$19:$G1893),"")</f>
        <v/>
      </c>
      <c r="I1893" s="296" t="n"/>
      <c r="J1893" s="252" t="n"/>
      <c r="K1893" s="252" t="n"/>
      <c r="L1893" s="298" t="n"/>
      <c r="M1893" s="254">
        <f>IF($B1893="","",--TEXT($B1893,"yyyymm"))</f>
        <v/>
      </c>
      <c r="N1893" s="0" t="n"/>
      <c r="O1893" s="0" t="n"/>
      <c r="P1893" s="0" t="n"/>
      <c r="Q1893" s="0" t="n"/>
      <c r="R1893" s="0" t="n"/>
      <c r="S1893" s="0" t="n"/>
      <c r="T1893" s="0" t="n"/>
      <c r="U1893" s="0" t="n"/>
      <c r="V1893" s="0" t="n"/>
      <c r="W1893" s="0" t="n"/>
      <c r="X1893" s="42" t="n"/>
      <c r="Y1893" s="42" t="n"/>
      <c r="Z1893" s="42" t="n"/>
    </row>
    <row r="1894" ht="23" customFormat="1" customHeight="1" s="204">
      <c r="A1894" s="255">
        <f>IF(B1894="","",COUNTA($B$5:B1894))</f>
        <v/>
      </c>
      <c r="B1894" s="294" t="n"/>
      <c r="C1894" s="247" t="n"/>
      <c r="D1894" s="248" t="n"/>
      <c r="E1894" s="295" t="n"/>
      <c r="F1894" s="296" t="n"/>
      <c r="G1894" s="296" t="n"/>
      <c r="H1894" s="297">
        <f>IFERROR(VLOOKUP($C1894,$C$5:$H$18,6,0)+SUMIF($C$19:$C1894,$C1894,$F$19:$F1894)-SUMIF($C$19:$C1894,$C1894,$G$19:$G1894),"")</f>
        <v/>
      </c>
      <c r="I1894" s="296" t="n"/>
      <c r="J1894" s="252" t="n"/>
      <c r="K1894" s="252" t="n"/>
      <c r="L1894" s="298" t="n"/>
      <c r="M1894" s="254">
        <f>IF($B1894="","",--TEXT($B1894,"yyyymm"))</f>
        <v/>
      </c>
      <c r="N1894" s="0" t="n"/>
      <c r="O1894" s="0" t="n"/>
      <c r="P1894" s="0" t="n"/>
      <c r="Q1894" s="0" t="n"/>
      <c r="R1894" s="0" t="n"/>
      <c r="S1894" s="0" t="n"/>
      <c r="T1894" s="0" t="n"/>
      <c r="U1894" s="0" t="n"/>
      <c r="V1894" s="0" t="n"/>
      <c r="W1894" s="0" t="n"/>
      <c r="X1894" s="42" t="n"/>
      <c r="Y1894" s="42" t="n"/>
      <c r="Z1894" s="42" t="n"/>
    </row>
    <row r="1895" ht="23" customFormat="1" customHeight="1" s="204">
      <c r="A1895" s="255">
        <f>IF(B1895="","",COUNTA($B$5:B1895))</f>
        <v/>
      </c>
      <c r="B1895" s="294" t="n"/>
      <c r="C1895" s="247" t="n"/>
      <c r="D1895" s="248" t="n"/>
      <c r="E1895" s="295" t="n"/>
      <c r="F1895" s="296" t="n"/>
      <c r="G1895" s="296" t="n"/>
      <c r="H1895" s="297">
        <f>IFERROR(VLOOKUP($C1895,$C$5:$H$18,6,0)+SUMIF($C$19:$C1895,$C1895,$F$19:$F1895)-SUMIF($C$19:$C1895,$C1895,$G$19:$G1895),"")</f>
        <v/>
      </c>
      <c r="I1895" s="296" t="n"/>
      <c r="J1895" s="252" t="n"/>
      <c r="K1895" s="252" t="n"/>
      <c r="L1895" s="298" t="n"/>
      <c r="M1895" s="254">
        <f>IF($B1895="","",--TEXT($B1895,"yyyymm"))</f>
        <v/>
      </c>
      <c r="N1895" s="0" t="n"/>
      <c r="O1895" s="0" t="n"/>
      <c r="P1895" s="0" t="n"/>
      <c r="Q1895" s="0" t="n"/>
      <c r="R1895" s="0" t="n"/>
      <c r="S1895" s="0" t="n"/>
      <c r="T1895" s="0" t="n"/>
      <c r="U1895" s="0" t="n"/>
      <c r="V1895" s="0" t="n"/>
      <c r="W1895" s="0" t="n"/>
      <c r="X1895" s="42" t="n"/>
      <c r="Y1895" s="42" t="n"/>
      <c r="Z1895" s="42" t="n"/>
    </row>
    <row r="1896" ht="23" customFormat="1" customHeight="1" s="204">
      <c r="A1896" s="255">
        <f>IF(B1896="","",COUNTA($B$5:B1896))</f>
        <v/>
      </c>
      <c r="B1896" s="294" t="n"/>
      <c r="C1896" s="247" t="n"/>
      <c r="D1896" s="248" t="n"/>
      <c r="E1896" s="295" t="n"/>
      <c r="F1896" s="296" t="n"/>
      <c r="G1896" s="296" t="n"/>
      <c r="H1896" s="297">
        <f>IFERROR(VLOOKUP($C1896,$C$5:$H$18,6,0)+SUMIF($C$19:$C1896,$C1896,$F$19:$F1896)-SUMIF($C$19:$C1896,$C1896,$G$19:$G1896),"")</f>
        <v/>
      </c>
      <c r="I1896" s="296" t="n"/>
      <c r="J1896" s="252" t="n"/>
      <c r="K1896" s="252" t="n"/>
      <c r="L1896" s="298" t="n"/>
      <c r="M1896" s="254">
        <f>IF($B1896="","",--TEXT($B1896,"yyyymm"))</f>
        <v/>
      </c>
      <c r="N1896" s="0" t="n"/>
      <c r="O1896" s="0" t="n"/>
      <c r="P1896" s="0" t="n"/>
      <c r="Q1896" s="0" t="n"/>
      <c r="R1896" s="0" t="n"/>
      <c r="S1896" s="0" t="n"/>
      <c r="T1896" s="0" t="n"/>
      <c r="U1896" s="0" t="n"/>
      <c r="V1896" s="0" t="n"/>
      <c r="W1896" s="0" t="n"/>
      <c r="X1896" s="42" t="n"/>
      <c r="Y1896" s="42" t="n"/>
      <c r="Z1896" s="42" t="n"/>
    </row>
    <row r="1897" ht="23" customFormat="1" customHeight="1" s="204">
      <c r="A1897" s="255">
        <f>IF(B1897="","",COUNTA($B$5:B1897))</f>
        <v/>
      </c>
      <c r="B1897" s="294" t="n"/>
      <c r="C1897" s="247" t="n"/>
      <c r="D1897" s="248" t="n"/>
      <c r="E1897" s="295" t="n"/>
      <c r="F1897" s="296" t="n"/>
      <c r="G1897" s="296" t="n"/>
      <c r="H1897" s="297">
        <f>IFERROR(VLOOKUP($C1897,$C$5:$H$18,6,0)+SUMIF($C$19:$C1897,$C1897,$F$19:$F1897)-SUMIF($C$19:$C1897,$C1897,$G$19:$G1897),"")</f>
        <v/>
      </c>
      <c r="I1897" s="296" t="n"/>
      <c r="J1897" s="252" t="n"/>
      <c r="K1897" s="252" t="n"/>
      <c r="L1897" s="298" t="n"/>
      <c r="M1897" s="254">
        <f>IF($B1897="","",--TEXT($B1897,"yyyymm"))</f>
        <v/>
      </c>
      <c r="N1897" s="0" t="n"/>
      <c r="O1897" s="0" t="n"/>
      <c r="P1897" s="0" t="n"/>
      <c r="Q1897" s="0" t="n"/>
      <c r="R1897" s="0" t="n"/>
      <c r="S1897" s="0" t="n"/>
      <c r="T1897" s="0" t="n"/>
      <c r="U1897" s="0" t="n"/>
      <c r="V1897" s="0" t="n"/>
      <c r="W1897" s="0" t="n"/>
      <c r="X1897" s="42" t="n"/>
      <c r="Y1897" s="42" t="n"/>
      <c r="Z1897" s="42" t="n"/>
    </row>
    <row r="1898" ht="23" customFormat="1" customHeight="1" s="204">
      <c r="A1898" s="255">
        <f>IF(B1898="","",COUNTA($B$5:B1898))</f>
        <v/>
      </c>
      <c r="B1898" s="294" t="n"/>
      <c r="C1898" s="247" t="n"/>
      <c r="D1898" s="248" t="n"/>
      <c r="E1898" s="295" t="n"/>
      <c r="F1898" s="296" t="n"/>
      <c r="G1898" s="296" t="n"/>
      <c r="H1898" s="297">
        <f>IFERROR(VLOOKUP($C1898,$C$5:$H$18,6,0)+SUMIF($C$19:$C1898,$C1898,$F$19:$F1898)-SUMIF($C$19:$C1898,$C1898,$G$19:$G1898),"")</f>
        <v/>
      </c>
      <c r="I1898" s="296" t="n"/>
      <c r="J1898" s="252" t="n"/>
      <c r="K1898" s="252" t="n"/>
      <c r="L1898" s="298" t="n"/>
      <c r="M1898" s="254">
        <f>IF($B1898="","",--TEXT($B1898,"yyyymm"))</f>
        <v/>
      </c>
      <c r="N1898" s="0" t="n"/>
      <c r="O1898" s="0" t="n"/>
      <c r="P1898" s="0" t="n"/>
      <c r="Q1898" s="0" t="n"/>
      <c r="R1898" s="0" t="n"/>
      <c r="S1898" s="0" t="n"/>
      <c r="T1898" s="0" t="n"/>
      <c r="U1898" s="0" t="n"/>
      <c r="V1898" s="0" t="n"/>
      <c r="W1898" s="0" t="n"/>
      <c r="X1898" s="42" t="n"/>
      <c r="Y1898" s="42" t="n"/>
      <c r="Z1898" s="42" t="n"/>
    </row>
    <row r="1899" ht="23" customFormat="1" customHeight="1" s="204">
      <c r="A1899" s="255">
        <f>IF(B1899="","",COUNTA($B$5:B1899))</f>
        <v/>
      </c>
      <c r="B1899" s="294" t="n"/>
      <c r="C1899" s="247" t="n"/>
      <c r="D1899" s="248" t="n"/>
      <c r="E1899" s="295" t="n"/>
      <c r="F1899" s="296" t="n"/>
      <c r="G1899" s="296" t="n"/>
      <c r="H1899" s="297">
        <f>IFERROR(VLOOKUP($C1899,$C$5:$H$18,6,0)+SUMIF($C$19:$C1899,$C1899,$F$19:$F1899)-SUMIF($C$19:$C1899,$C1899,$G$19:$G1899),"")</f>
        <v/>
      </c>
      <c r="I1899" s="296" t="n"/>
      <c r="J1899" s="252" t="n"/>
      <c r="K1899" s="252" t="n"/>
      <c r="L1899" s="298" t="n"/>
      <c r="M1899" s="254">
        <f>IF($B1899="","",--TEXT($B1899,"yyyymm"))</f>
        <v/>
      </c>
      <c r="N1899" s="0" t="n"/>
      <c r="O1899" s="0" t="n"/>
      <c r="P1899" s="0" t="n"/>
      <c r="Q1899" s="0" t="n"/>
      <c r="R1899" s="0" t="n"/>
      <c r="S1899" s="0" t="n"/>
      <c r="T1899" s="0" t="n"/>
      <c r="U1899" s="0" t="n"/>
      <c r="V1899" s="0" t="n"/>
      <c r="W1899" s="0" t="n"/>
      <c r="X1899" s="42" t="n"/>
      <c r="Y1899" s="42" t="n"/>
      <c r="Z1899" s="42" t="n"/>
    </row>
    <row r="1900" ht="23" customFormat="1" customHeight="1" s="204">
      <c r="A1900" s="255">
        <f>IF(B1900="","",COUNTA($B$5:B1900))</f>
        <v/>
      </c>
      <c r="B1900" s="294" t="n"/>
      <c r="C1900" s="247" t="n"/>
      <c r="D1900" s="248" t="n"/>
      <c r="E1900" s="295" t="n"/>
      <c r="F1900" s="296" t="n"/>
      <c r="G1900" s="296" t="n"/>
      <c r="H1900" s="297">
        <f>IFERROR(VLOOKUP($C1900,$C$5:$H$18,6,0)+SUMIF($C$19:$C1900,$C1900,$F$19:$F1900)-SUMIF($C$19:$C1900,$C1900,$G$19:$G1900),"")</f>
        <v/>
      </c>
      <c r="I1900" s="296" t="n"/>
      <c r="J1900" s="252" t="n"/>
      <c r="K1900" s="252" t="n"/>
      <c r="L1900" s="298" t="n"/>
      <c r="M1900" s="254">
        <f>IF($B1900="","",--TEXT($B1900,"yyyymm"))</f>
        <v/>
      </c>
      <c r="N1900" s="0" t="n"/>
      <c r="O1900" s="0" t="n"/>
      <c r="P1900" s="0" t="n"/>
      <c r="Q1900" s="0" t="n"/>
      <c r="R1900" s="0" t="n"/>
      <c r="S1900" s="0" t="n"/>
      <c r="T1900" s="0" t="n"/>
      <c r="U1900" s="0" t="n"/>
      <c r="V1900" s="0" t="n"/>
      <c r="W1900" s="0" t="n"/>
      <c r="X1900" s="42" t="n"/>
      <c r="Y1900" s="42" t="n"/>
      <c r="Z1900" s="42" t="n"/>
    </row>
    <row r="1901" ht="23" customFormat="1" customHeight="1" s="204">
      <c r="A1901" s="255">
        <f>IF(B1901="","",COUNTA($B$5:B1901))</f>
        <v/>
      </c>
      <c r="B1901" s="294" t="n"/>
      <c r="C1901" s="247" t="n"/>
      <c r="D1901" s="248" t="n"/>
      <c r="E1901" s="295" t="n"/>
      <c r="F1901" s="296" t="n"/>
      <c r="G1901" s="296" t="n"/>
      <c r="H1901" s="297">
        <f>IFERROR(VLOOKUP($C1901,$C$5:$H$18,6,0)+SUMIF($C$19:$C1901,$C1901,$F$19:$F1901)-SUMIF($C$19:$C1901,$C1901,$G$19:$G1901),"")</f>
        <v/>
      </c>
      <c r="I1901" s="296" t="n"/>
      <c r="J1901" s="252" t="n"/>
      <c r="K1901" s="252" t="n"/>
      <c r="L1901" s="298" t="n"/>
      <c r="M1901" s="254">
        <f>IF($B1901="","",--TEXT($B1901,"yyyymm"))</f>
        <v/>
      </c>
      <c r="N1901" s="0" t="n"/>
      <c r="O1901" s="0" t="n"/>
      <c r="P1901" s="0" t="n"/>
      <c r="Q1901" s="0" t="n"/>
      <c r="R1901" s="0" t="n"/>
      <c r="S1901" s="0" t="n"/>
      <c r="T1901" s="0" t="n"/>
      <c r="U1901" s="0" t="n"/>
      <c r="V1901" s="0" t="n"/>
      <c r="W1901" s="0" t="n"/>
      <c r="X1901" s="42" t="n"/>
      <c r="Y1901" s="42" t="n"/>
      <c r="Z1901" s="42" t="n"/>
    </row>
    <row r="1902" ht="23" customFormat="1" customHeight="1" s="204">
      <c r="A1902" s="255">
        <f>IF(B1902="","",COUNTA($B$5:B1902))</f>
        <v/>
      </c>
      <c r="B1902" s="294" t="n"/>
      <c r="C1902" s="247" t="n"/>
      <c r="D1902" s="248" t="n"/>
      <c r="E1902" s="295" t="n"/>
      <c r="F1902" s="296" t="n"/>
      <c r="G1902" s="296" t="n"/>
      <c r="H1902" s="297">
        <f>IFERROR(VLOOKUP($C1902,$C$5:$H$18,6,0)+SUMIF($C$19:$C1902,$C1902,$F$19:$F1902)-SUMIF($C$19:$C1902,$C1902,$G$19:$G1902),"")</f>
        <v/>
      </c>
      <c r="I1902" s="296" t="n"/>
      <c r="J1902" s="252" t="n"/>
      <c r="K1902" s="252" t="n"/>
      <c r="L1902" s="298" t="n"/>
      <c r="M1902" s="254">
        <f>IF($B1902="","",--TEXT($B1902,"yyyymm"))</f>
        <v/>
      </c>
      <c r="N1902" s="0" t="n"/>
      <c r="O1902" s="0" t="n"/>
      <c r="P1902" s="0" t="n"/>
      <c r="Q1902" s="0" t="n"/>
      <c r="R1902" s="0" t="n"/>
      <c r="S1902" s="0" t="n"/>
      <c r="T1902" s="0" t="n"/>
      <c r="U1902" s="0" t="n"/>
      <c r="V1902" s="0" t="n"/>
      <c r="W1902" s="0" t="n"/>
      <c r="X1902" s="42" t="n"/>
      <c r="Y1902" s="42" t="n"/>
      <c r="Z1902" s="42" t="n"/>
    </row>
    <row r="1903" ht="23" customFormat="1" customHeight="1" s="204">
      <c r="A1903" s="255">
        <f>IF(B1903="","",COUNTA($B$5:B1903))</f>
        <v/>
      </c>
      <c r="B1903" s="294" t="n"/>
      <c r="C1903" s="247" t="n"/>
      <c r="D1903" s="248" t="n"/>
      <c r="E1903" s="295" t="n"/>
      <c r="F1903" s="296" t="n"/>
      <c r="G1903" s="296" t="n"/>
      <c r="H1903" s="297">
        <f>IFERROR(VLOOKUP($C1903,$C$5:$H$18,6,0)+SUMIF($C$19:$C1903,$C1903,$F$19:$F1903)-SUMIF($C$19:$C1903,$C1903,$G$19:$G1903),"")</f>
        <v/>
      </c>
      <c r="I1903" s="296" t="n"/>
      <c r="J1903" s="252" t="n"/>
      <c r="K1903" s="252" t="n"/>
      <c r="L1903" s="298" t="n"/>
      <c r="M1903" s="254">
        <f>IF($B1903="","",--TEXT($B1903,"yyyymm"))</f>
        <v/>
      </c>
      <c r="N1903" s="0" t="n"/>
      <c r="O1903" s="0" t="n"/>
      <c r="P1903" s="0" t="n"/>
      <c r="Q1903" s="0" t="n"/>
      <c r="R1903" s="0" t="n"/>
      <c r="S1903" s="0" t="n"/>
      <c r="T1903" s="0" t="n"/>
      <c r="U1903" s="0" t="n"/>
      <c r="V1903" s="0" t="n"/>
      <c r="W1903" s="0" t="n"/>
      <c r="X1903" s="42" t="n"/>
      <c r="Y1903" s="42" t="n"/>
      <c r="Z1903" s="42" t="n"/>
    </row>
    <row r="1904" ht="23" customFormat="1" customHeight="1" s="204">
      <c r="A1904" s="255">
        <f>IF(B1904="","",COUNTA($B$5:B1904))</f>
        <v/>
      </c>
      <c r="B1904" s="294" t="n"/>
      <c r="C1904" s="247" t="n"/>
      <c r="D1904" s="248" t="n"/>
      <c r="E1904" s="295" t="n"/>
      <c r="F1904" s="296" t="n"/>
      <c r="G1904" s="296" t="n"/>
      <c r="H1904" s="297">
        <f>IFERROR(VLOOKUP($C1904,$C$5:$H$18,6,0)+SUMIF($C$19:$C1904,$C1904,$F$19:$F1904)-SUMIF($C$19:$C1904,$C1904,$G$19:$G1904),"")</f>
        <v/>
      </c>
      <c r="I1904" s="296" t="n"/>
      <c r="J1904" s="252" t="n"/>
      <c r="K1904" s="252" t="n"/>
      <c r="L1904" s="298" t="n"/>
      <c r="M1904" s="254">
        <f>IF($B1904="","",--TEXT($B1904,"yyyymm"))</f>
        <v/>
      </c>
      <c r="N1904" s="0" t="n"/>
      <c r="O1904" s="0" t="n"/>
      <c r="P1904" s="0" t="n"/>
      <c r="Q1904" s="0" t="n"/>
      <c r="R1904" s="0" t="n"/>
      <c r="S1904" s="0" t="n"/>
      <c r="T1904" s="0" t="n"/>
      <c r="U1904" s="0" t="n"/>
      <c r="V1904" s="0" t="n"/>
      <c r="W1904" s="0" t="n"/>
      <c r="X1904" s="42" t="n"/>
      <c r="Y1904" s="42" t="n"/>
      <c r="Z1904" s="42" t="n"/>
    </row>
    <row r="1905" ht="23" customFormat="1" customHeight="1" s="204">
      <c r="A1905" s="255">
        <f>IF(B1905="","",COUNTA($B$5:B1905))</f>
        <v/>
      </c>
      <c r="B1905" s="294" t="n"/>
      <c r="C1905" s="247" t="n"/>
      <c r="D1905" s="248" t="n"/>
      <c r="E1905" s="295" t="n"/>
      <c r="F1905" s="296" t="n"/>
      <c r="G1905" s="296" t="n"/>
      <c r="H1905" s="297">
        <f>IFERROR(VLOOKUP($C1905,$C$5:$H$18,6,0)+SUMIF($C$19:$C1905,$C1905,$F$19:$F1905)-SUMIF($C$19:$C1905,$C1905,$G$19:$G1905),"")</f>
        <v/>
      </c>
      <c r="I1905" s="296" t="n"/>
      <c r="J1905" s="252" t="n"/>
      <c r="K1905" s="252" t="n"/>
      <c r="L1905" s="298" t="n"/>
      <c r="M1905" s="254">
        <f>IF($B1905="","",--TEXT($B1905,"yyyymm"))</f>
        <v/>
      </c>
      <c r="N1905" s="0" t="n"/>
      <c r="O1905" s="0" t="n"/>
      <c r="P1905" s="0" t="n"/>
      <c r="Q1905" s="0" t="n"/>
      <c r="R1905" s="0" t="n"/>
      <c r="S1905" s="0" t="n"/>
      <c r="T1905" s="0" t="n"/>
      <c r="U1905" s="0" t="n"/>
      <c r="V1905" s="0" t="n"/>
      <c r="W1905" s="0" t="n"/>
      <c r="X1905" s="42" t="n"/>
      <c r="Y1905" s="42" t="n"/>
      <c r="Z1905" s="42" t="n"/>
    </row>
    <row r="1906" ht="23" customFormat="1" customHeight="1" s="204">
      <c r="A1906" s="255">
        <f>IF(B1906="","",COUNTA($B$5:B1906))</f>
        <v/>
      </c>
      <c r="B1906" s="294" t="n"/>
      <c r="C1906" s="247" t="n"/>
      <c r="D1906" s="248" t="n"/>
      <c r="E1906" s="295" t="n"/>
      <c r="F1906" s="296" t="n"/>
      <c r="G1906" s="296" t="n"/>
      <c r="H1906" s="297">
        <f>IFERROR(VLOOKUP($C1906,$C$5:$H$18,6,0)+SUMIF($C$19:$C1906,$C1906,$F$19:$F1906)-SUMIF($C$19:$C1906,$C1906,$G$19:$G1906),"")</f>
        <v/>
      </c>
      <c r="I1906" s="296" t="n"/>
      <c r="J1906" s="252" t="n"/>
      <c r="K1906" s="252" t="n"/>
      <c r="L1906" s="298" t="n"/>
      <c r="M1906" s="254">
        <f>IF($B1906="","",--TEXT($B1906,"yyyymm"))</f>
        <v/>
      </c>
      <c r="N1906" s="0" t="n"/>
      <c r="O1906" s="0" t="n"/>
      <c r="P1906" s="0" t="n"/>
      <c r="Q1906" s="0" t="n"/>
      <c r="R1906" s="0" t="n"/>
      <c r="S1906" s="0" t="n"/>
      <c r="T1906" s="0" t="n"/>
      <c r="U1906" s="0" t="n"/>
      <c r="V1906" s="0" t="n"/>
      <c r="W1906" s="0" t="n"/>
      <c r="X1906" s="42" t="n"/>
      <c r="Y1906" s="42" t="n"/>
      <c r="Z1906" s="42" t="n"/>
    </row>
    <row r="1907" ht="23" customFormat="1" customHeight="1" s="204">
      <c r="A1907" s="255">
        <f>IF(B1907="","",COUNTA($B$5:B1907))</f>
        <v/>
      </c>
      <c r="B1907" s="294" t="n"/>
      <c r="C1907" s="247" t="n"/>
      <c r="D1907" s="248" t="n"/>
      <c r="E1907" s="295" t="n"/>
      <c r="F1907" s="296" t="n"/>
      <c r="G1907" s="296" t="n"/>
      <c r="H1907" s="297">
        <f>IFERROR(VLOOKUP($C1907,$C$5:$H$18,6,0)+SUMIF($C$19:$C1907,$C1907,$F$19:$F1907)-SUMIF($C$19:$C1907,$C1907,$G$19:$G1907),"")</f>
        <v/>
      </c>
      <c r="I1907" s="296" t="n"/>
      <c r="J1907" s="252" t="n"/>
      <c r="K1907" s="252" t="n"/>
      <c r="L1907" s="298" t="n"/>
      <c r="M1907" s="254">
        <f>IF($B1907="","",--TEXT($B1907,"yyyymm"))</f>
        <v/>
      </c>
      <c r="N1907" s="0" t="n"/>
      <c r="O1907" s="0" t="n"/>
      <c r="P1907" s="0" t="n"/>
      <c r="Q1907" s="0" t="n"/>
      <c r="R1907" s="0" t="n"/>
      <c r="S1907" s="0" t="n"/>
      <c r="T1907" s="0" t="n"/>
      <c r="U1907" s="0" t="n"/>
      <c r="V1907" s="0" t="n"/>
      <c r="W1907" s="0" t="n"/>
      <c r="X1907" s="42" t="n"/>
      <c r="Y1907" s="42" t="n"/>
      <c r="Z1907" s="42" t="n"/>
    </row>
    <row r="1908" ht="23" customFormat="1" customHeight="1" s="204">
      <c r="A1908" s="255">
        <f>IF(B1908="","",COUNTA($B$5:B1908))</f>
        <v/>
      </c>
      <c r="B1908" s="294" t="n"/>
      <c r="C1908" s="247" t="n"/>
      <c r="D1908" s="248" t="n"/>
      <c r="E1908" s="295" t="n"/>
      <c r="F1908" s="296" t="n"/>
      <c r="G1908" s="296" t="n"/>
      <c r="H1908" s="297">
        <f>IFERROR(VLOOKUP($C1908,$C$5:$H$18,6,0)+SUMIF($C$19:$C1908,$C1908,$F$19:$F1908)-SUMIF($C$19:$C1908,$C1908,$G$19:$G1908),"")</f>
        <v/>
      </c>
      <c r="I1908" s="296" t="n"/>
      <c r="J1908" s="252" t="n"/>
      <c r="K1908" s="252" t="n"/>
      <c r="L1908" s="298" t="n"/>
      <c r="M1908" s="254">
        <f>IF($B1908="","",--TEXT($B1908,"yyyymm"))</f>
        <v/>
      </c>
      <c r="N1908" s="0" t="n"/>
      <c r="O1908" s="0" t="n"/>
      <c r="P1908" s="0" t="n"/>
      <c r="Q1908" s="0" t="n"/>
      <c r="R1908" s="0" t="n"/>
      <c r="S1908" s="0" t="n"/>
      <c r="T1908" s="0" t="n"/>
      <c r="U1908" s="0" t="n"/>
      <c r="V1908" s="0" t="n"/>
      <c r="W1908" s="0" t="n"/>
      <c r="X1908" s="42" t="n"/>
      <c r="Y1908" s="42" t="n"/>
      <c r="Z1908" s="42" t="n"/>
    </row>
    <row r="1909" ht="23" customFormat="1" customHeight="1" s="204">
      <c r="A1909" s="255">
        <f>IF(B1909="","",COUNTA($B$5:B1909))</f>
        <v/>
      </c>
      <c r="B1909" s="294" t="n"/>
      <c r="C1909" s="247" t="n"/>
      <c r="D1909" s="248" t="n"/>
      <c r="E1909" s="295" t="n"/>
      <c r="F1909" s="296" t="n"/>
      <c r="G1909" s="296" t="n"/>
      <c r="H1909" s="297">
        <f>IFERROR(VLOOKUP($C1909,$C$5:$H$18,6,0)+SUMIF($C$19:$C1909,$C1909,$F$19:$F1909)-SUMIF($C$19:$C1909,$C1909,$G$19:$G1909),"")</f>
        <v/>
      </c>
      <c r="I1909" s="296" t="n"/>
      <c r="J1909" s="252" t="n"/>
      <c r="K1909" s="252" t="n"/>
      <c r="L1909" s="298" t="n"/>
      <c r="M1909" s="254">
        <f>IF($B1909="","",--TEXT($B1909,"yyyymm"))</f>
        <v/>
      </c>
      <c r="N1909" s="0" t="n"/>
      <c r="O1909" s="0" t="n"/>
      <c r="P1909" s="0" t="n"/>
      <c r="Q1909" s="0" t="n"/>
      <c r="R1909" s="0" t="n"/>
      <c r="S1909" s="0" t="n"/>
      <c r="T1909" s="0" t="n"/>
      <c r="U1909" s="0" t="n"/>
      <c r="V1909" s="0" t="n"/>
      <c r="W1909" s="0" t="n"/>
      <c r="X1909" s="42" t="n"/>
      <c r="Y1909" s="42" t="n"/>
      <c r="Z1909" s="42" t="n"/>
    </row>
    <row r="1910" ht="23" customFormat="1" customHeight="1" s="204">
      <c r="A1910" s="255">
        <f>IF(B1910="","",COUNTA($B$5:B1910))</f>
        <v/>
      </c>
      <c r="B1910" s="294" t="n"/>
      <c r="C1910" s="247" t="n"/>
      <c r="D1910" s="248" t="n"/>
      <c r="E1910" s="295" t="n"/>
      <c r="F1910" s="296" t="n"/>
      <c r="G1910" s="296" t="n"/>
      <c r="H1910" s="297">
        <f>IFERROR(VLOOKUP($C1910,$C$5:$H$18,6,0)+SUMIF($C$19:$C1910,$C1910,$F$19:$F1910)-SUMIF($C$19:$C1910,$C1910,$G$19:$G1910),"")</f>
        <v/>
      </c>
      <c r="I1910" s="296" t="n"/>
      <c r="J1910" s="252" t="n"/>
      <c r="K1910" s="252" t="n"/>
      <c r="L1910" s="298" t="n"/>
      <c r="M1910" s="254">
        <f>IF($B1910="","",--TEXT($B1910,"yyyymm"))</f>
        <v/>
      </c>
      <c r="N1910" s="0" t="n"/>
      <c r="O1910" s="0" t="n"/>
      <c r="P1910" s="0" t="n"/>
      <c r="Q1910" s="0" t="n"/>
      <c r="R1910" s="0" t="n"/>
      <c r="S1910" s="0" t="n"/>
      <c r="T1910" s="0" t="n"/>
      <c r="U1910" s="0" t="n"/>
      <c r="V1910" s="0" t="n"/>
      <c r="W1910" s="0" t="n"/>
      <c r="X1910" s="42" t="n"/>
      <c r="Y1910" s="42" t="n"/>
      <c r="Z1910" s="42" t="n"/>
    </row>
    <row r="1911" ht="23" customFormat="1" customHeight="1" s="204">
      <c r="A1911" s="255">
        <f>IF(B1911="","",COUNTA($B$5:B1911))</f>
        <v/>
      </c>
      <c r="B1911" s="294" t="n"/>
      <c r="C1911" s="247" t="n"/>
      <c r="D1911" s="248" t="n"/>
      <c r="E1911" s="295" t="n"/>
      <c r="F1911" s="296" t="n"/>
      <c r="G1911" s="296" t="n"/>
      <c r="H1911" s="297">
        <f>IFERROR(VLOOKUP($C1911,$C$5:$H$18,6,0)+SUMIF($C$19:$C1911,$C1911,$F$19:$F1911)-SUMIF($C$19:$C1911,$C1911,$G$19:$G1911),"")</f>
        <v/>
      </c>
      <c r="I1911" s="296" t="n"/>
      <c r="J1911" s="252" t="n"/>
      <c r="K1911" s="252" t="n"/>
      <c r="L1911" s="298" t="n"/>
      <c r="M1911" s="254">
        <f>IF($B1911="","",--TEXT($B1911,"yyyymm"))</f>
        <v/>
      </c>
      <c r="N1911" s="0" t="n"/>
      <c r="O1911" s="0" t="n"/>
      <c r="P1911" s="0" t="n"/>
      <c r="Q1911" s="0" t="n"/>
      <c r="R1911" s="0" t="n"/>
      <c r="S1911" s="0" t="n"/>
      <c r="T1911" s="0" t="n"/>
      <c r="U1911" s="0" t="n"/>
      <c r="V1911" s="0" t="n"/>
      <c r="W1911" s="0" t="n"/>
      <c r="X1911" s="42" t="n"/>
      <c r="Y1911" s="42" t="n"/>
      <c r="Z1911" s="42" t="n"/>
    </row>
    <row r="1912" ht="23" customFormat="1" customHeight="1" s="204">
      <c r="A1912" s="255">
        <f>IF(B1912="","",COUNTA($B$5:B1912))</f>
        <v/>
      </c>
      <c r="B1912" s="294" t="n"/>
      <c r="C1912" s="247" t="n"/>
      <c r="D1912" s="248" t="n"/>
      <c r="E1912" s="295" t="n"/>
      <c r="F1912" s="296" t="n"/>
      <c r="G1912" s="296" t="n"/>
      <c r="H1912" s="297">
        <f>IFERROR(VLOOKUP($C1912,$C$5:$H$18,6,0)+SUMIF($C$19:$C1912,$C1912,$F$19:$F1912)-SUMIF($C$19:$C1912,$C1912,$G$19:$G1912),"")</f>
        <v/>
      </c>
      <c r="I1912" s="296" t="n"/>
      <c r="J1912" s="252" t="n"/>
      <c r="K1912" s="252" t="n"/>
      <c r="L1912" s="298" t="n"/>
      <c r="M1912" s="254">
        <f>IF($B1912="","",--TEXT($B1912,"yyyymm"))</f>
        <v/>
      </c>
      <c r="N1912" s="0" t="n"/>
      <c r="O1912" s="0" t="n"/>
      <c r="P1912" s="0" t="n"/>
      <c r="Q1912" s="0" t="n"/>
      <c r="R1912" s="0" t="n"/>
      <c r="S1912" s="0" t="n"/>
      <c r="T1912" s="0" t="n"/>
      <c r="U1912" s="0" t="n"/>
      <c r="V1912" s="0" t="n"/>
      <c r="W1912" s="0" t="n"/>
      <c r="X1912" s="42" t="n"/>
      <c r="Y1912" s="42" t="n"/>
      <c r="Z1912" s="42" t="n"/>
    </row>
    <row r="1913" ht="23" customFormat="1" customHeight="1" s="204">
      <c r="A1913" s="255">
        <f>IF(B1913="","",COUNTA($B$5:B1913))</f>
        <v/>
      </c>
      <c r="B1913" s="294" t="n"/>
      <c r="C1913" s="247" t="n"/>
      <c r="D1913" s="248" t="n"/>
      <c r="E1913" s="295" t="n"/>
      <c r="F1913" s="296" t="n"/>
      <c r="G1913" s="296" t="n"/>
      <c r="H1913" s="297">
        <f>IFERROR(VLOOKUP($C1913,$C$5:$H$18,6,0)+SUMIF($C$19:$C1913,$C1913,$F$19:$F1913)-SUMIF($C$19:$C1913,$C1913,$G$19:$G1913),"")</f>
        <v/>
      </c>
      <c r="I1913" s="296" t="n"/>
      <c r="J1913" s="252" t="n"/>
      <c r="K1913" s="252" t="n"/>
      <c r="L1913" s="298" t="n"/>
      <c r="M1913" s="254">
        <f>IF($B1913="","",--TEXT($B1913,"yyyymm"))</f>
        <v/>
      </c>
      <c r="N1913" s="0" t="n"/>
      <c r="O1913" s="0" t="n"/>
      <c r="P1913" s="0" t="n"/>
      <c r="Q1913" s="0" t="n"/>
      <c r="R1913" s="0" t="n"/>
      <c r="S1913" s="0" t="n"/>
      <c r="T1913" s="0" t="n"/>
      <c r="U1913" s="0" t="n"/>
      <c r="V1913" s="0" t="n"/>
      <c r="W1913" s="0" t="n"/>
      <c r="X1913" s="42" t="n"/>
      <c r="Y1913" s="42" t="n"/>
      <c r="Z1913" s="42" t="n"/>
    </row>
    <row r="1914" ht="23" customFormat="1" customHeight="1" s="204">
      <c r="A1914" s="255">
        <f>IF(B1914="","",COUNTA($B$5:B1914))</f>
        <v/>
      </c>
      <c r="B1914" s="294" t="n"/>
      <c r="C1914" s="247" t="n"/>
      <c r="D1914" s="248" t="n"/>
      <c r="E1914" s="295" t="n"/>
      <c r="F1914" s="296" t="n"/>
      <c r="G1914" s="296" t="n"/>
      <c r="H1914" s="297">
        <f>IFERROR(VLOOKUP($C1914,$C$5:$H$18,6,0)+SUMIF($C$19:$C1914,$C1914,$F$19:$F1914)-SUMIF($C$19:$C1914,$C1914,$G$19:$G1914),"")</f>
        <v/>
      </c>
      <c r="I1914" s="296" t="n"/>
      <c r="J1914" s="252" t="n"/>
      <c r="K1914" s="252" t="n"/>
      <c r="L1914" s="298" t="n"/>
      <c r="M1914" s="254">
        <f>IF($B1914="","",--TEXT($B1914,"yyyymm"))</f>
        <v/>
      </c>
      <c r="N1914" s="0" t="n"/>
      <c r="O1914" s="0" t="n"/>
      <c r="P1914" s="0" t="n"/>
      <c r="Q1914" s="0" t="n"/>
      <c r="R1914" s="0" t="n"/>
      <c r="S1914" s="0" t="n"/>
      <c r="T1914" s="0" t="n"/>
      <c r="U1914" s="0" t="n"/>
      <c r="V1914" s="0" t="n"/>
      <c r="W1914" s="0" t="n"/>
      <c r="X1914" s="42" t="n"/>
      <c r="Y1914" s="42" t="n"/>
      <c r="Z1914" s="42" t="n"/>
    </row>
    <row r="1915" ht="23" customFormat="1" customHeight="1" s="204">
      <c r="A1915" s="255">
        <f>IF(B1915="","",COUNTA($B$5:B1915))</f>
        <v/>
      </c>
      <c r="B1915" s="294" t="n"/>
      <c r="C1915" s="247" t="n"/>
      <c r="D1915" s="248" t="n"/>
      <c r="E1915" s="295" t="n"/>
      <c r="F1915" s="296" t="n"/>
      <c r="G1915" s="296" t="n"/>
      <c r="H1915" s="297">
        <f>IFERROR(VLOOKUP($C1915,$C$5:$H$18,6,0)+SUMIF($C$19:$C1915,$C1915,$F$19:$F1915)-SUMIF($C$19:$C1915,$C1915,$G$19:$G1915),"")</f>
        <v/>
      </c>
      <c r="I1915" s="296" t="n"/>
      <c r="J1915" s="252" t="n"/>
      <c r="K1915" s="252" t="n"/>
      <c r="L1915" s="298" t="n"/>
      <c r="M1915" s="254">
        <f>IF($B1915="","",--TEXT($B1915,"yyyymm"))</f>
        <v/>
      </c>
      <c r="N1915" s="0" t="n"/>
      <c r="O1915" s="0" t="n"/>
      <c r="P1915" s="0" t="n"/>
      <c r="Q1915" s="0" t="n"/>
      <c r="R1915" s="0" t="n"/>
      <c r="S1915" s="0" t="n"/>
      <c r="T1915" s="0" t="n"/>
      <c r="U1915" s="0" t="n"/>
      <c r="V1915" s="0" t="n"/>
      <c r="W1915" s="0" t="n"/>
      <c r="X1915" s="42" t="n"/>
      <c r="Y1915" s="42" t="n"/>
      <c r="Z1915" s="42" t="n"/>
    </row>
    <row r="1916" ht="23" customFormat="1" customHeight="1" s="204">
      <c r="A1916" s="255">
        <f>IF(B1916="","",COUNTA($B$5:B1916))</f>
        <v/>
      </c>
      <c r="B1916" s="294" t="n"/>
      <c r="C1916" s="247" t="n"/>
      <c r="D1916" s="248" t="n"/>
      <c r="E1916" s="295" t="n"/>
      <c r="F1916" s="296" t="n"/>
      <c r="G1916" s="296" t="n"/>
      <c r="H1916" s="297">
        <f>IFERROR(VLOOKUP($C1916,$C$5:$H$18,6,0)+SUMIF($C$19:$C1916,$C1916,$F$19:$F1916)-SUMIF($C$19:$C1916,$C1916,$G$19:$G1916),"")</f>
        <v/>
      </c>
      <c r="I1916" s="296" t="n"/>
      <c r="J1916" s="252" t="n"/>
      <c r="K1916" s="252" t="n"/>
      <c r="L1916" s="298" t="n"/>
      <c r="M1916" s="254">
        <f>IF($B1916="","",--TEXT($B1916,"yyyymm"))</f>
        <v/>
      </c>
      <c r="N1916" s="0" t="n"/>
      <c r="O1916" s="0" t="n"/>
      <c r="P1916" s="0" t="n"/>
      <c r="Q1916" s="0" t="n"/>
      <c r="R1916" s="0" t="n"/>
      <c r="S1916" s="0" t="n"/>
      <c r="T1916" s="0" t="n"/>
      <c r="U1916" s="0" t="n"/>
      <c r="V1916" s="0" t="n"/>
      <c r="W1916" s="0" t="n"/>
      <c r="X1916" s="42" t="n"/>
      <c r="Y1916" s="42" t="n"/>
      <c r="Z1916" s="42" t="n"/>
    </row>
    <row r="1917" ht="23" customFormat="1" customHeight="1" s="204">
      <c r="A1917" s="255">
        <f>IF(B1917="","",COUNTA($B$5:B1917))</f>
        <v/>
      </c>
      <c r="B1917" s="294" t="n"/>
      <c r="C1917" s="247" t="n"/>
      <c r="D1917" s="248" t="n"/>
      <c r="E1917" s="295" t="n"/>
      <c r="F1917" s="296" t="n"/>
      <c r="G1917" s="296" t="n"/>
      <c r="H1917" s="297">
        <f>IFERROR(VLOOKUP($C1917,$C$5:$H$18,6,0)+SUMIF($C$19:$C1917,$C1917,$F$19:$F1917)-SUMIF($C$19:$C1917,$C1917,$G$19:$G1917),"")</f>
        <v/>
      </c>
      <c r="I1917" s="296" t="n"/>
      <c r="J1917" s="252" t="n"/>
      <c r="K1917" s="252" t="n"/>
      <c r="L1917" s="298" t="n"/>
      <c r="M1917" s="254">
        <f>IF($B1917="","",--TEXT($B1917,"yyyymm"))</f>
        <v/>
      </c>
      <c r="N1917" s="0" t="n"/>
      <c r="O1917" s="0" t="n"/>
      <c r="P1917" s="0" t="n"/>
      <c r="Q1917" s="0" t="n"/>
      <c r="R1917" s="0" t="n"/>
      <c r="S1917" s="0" t="n"/>
      <c r="T1917" s="0" t="n"/>
      <c r="U1917" s="0" t="n"/>
      <c r="V1917" s="0" t="n"/>
      <c r="W1917" s="0" t="n"/>
      <c r="X1917" s="42" t="n"/>
      <c r="Y1917" s="42" t="n"/>
      <c r="Z1917" s="42" t="n"/>
    </row>
    <row r="1918" ht="23" customFormat="1" customHeight="1" s="204">
      <c r="A1918" s="255">
        <f>IF(B1918="","",COUNTA($B$5:B1918))</f>
        <v/>
      </c>
      <c r="B1918" s="294" t="n"/>
      <c r="C1918" s="247" t="n"/>
      <c r="D1918" s="248" t="n"/>
      <c r="E1918" s="295" t="n"/>
      <c r="F1918" s="296" t="n"/>
      <c r="G1918" s="296" t="n"/>
      <c r="H1918" s="297">
        <f>IFERROR(VLOOKUP($C1918,$C$5:$H$18,6,0)+SUMIF($C$19:$C1918,$C1918,$F$19:$F1918)-SUMIF($C$19:$C1918,$C1918,$G$19:$G1918),"")</f>
        <v/>
      </c>
      <c r="I1918" s="296" t="n"/>
      <c r="J1918" s="252" t="n"/>
      <c r="K1918" s="252" t="n"/>
      <c r="L1918" s="298" t="n"/>
      <c r="M1918" s="254">
        <f>IF($B1918="","",--TEXT($B1918,"yyyymm"))</f>
        <v/>
      </c>
      <c r="N1918" s="0" t="n"/>
      <c r="O1918" s="0" t="n"/>
      <c r="P1918" s="0" t="n"/>
      <c r="Q1918" s="0" t="n"/>
      <c r="R1918" s="0" t="n"/>
      <c r="S1918" s="0" t="n"/>
      <c r="T1918" s="0" t="n"/>
      <c r="U1918" s="0" t="n"/>
      <c r="V1918" s="0" t="n"/>
      <c r="W1918" s="0" t="n"/>
      <c r="X1918" s="42" t="n"/>
      <c r="Y1918" s="42" t="n"/>
      <c r="Z1918" s="42" t="n"/>
    </row>
    <row r="1919" ht="23" customFormat="1" customHeight="1" s="204">
      <c r="A1919" s="255">
        <f>IF(B1919="","",COUNTA($B$5:B1919))</f>
        <v/>
      </c>
      <c r="B1919" s="294" t="n"/>
      <c r="C1919" s="247" t="n"/>
      <c r="D1919" s="248" t="n"/>
      <c r="E1919" s="295" t="n"/>
      <c r="F1919" s="296" t="n"/>
      <c r="G1919" s="296" t="n"/>
      <c r="H1919" s="297">
        <f>IFERROR(VLOOKUP($C1919,$C$5:$H$18,6,0)+SUMIF($C$19:$C1919,$C1919,$F$19:$F1919)-SUMIF($C$19:$C1919,$C1919,$G$19:$G1919),"")</f>
        <v/>
      </c>
      <c r="I1919" s="296" t="n"/>
      <c r="J1919" s="252" t="n"/>
      <c r="K1919" s="252" t="n"/>
      <c r="L1919" s="298" t="n"/>
      <c r="M1919" s="254">
        <f>IF($B1919="","",--TEXT($B1919,"yyyymm"))</f>
        <v/>
      </c>
      <c r="N1919" s="0" t="n"/>
      <c r="O1919" s="0" t="n"/>
      <c r="P1919" s="0" t="n"/>
      <c r="Q1919" s="0" t="n"/>
      <c r="R1919" s="0" t="n"/>
      <c r="S1919" s="0" t="n"/>
      <c r="T1919" s="0" t="n"/>
      <c r="U1919" s="0" t="n"/>
      <c r="V1919" s="0" t="n"/>
      <c r="W1919" s="0" t="n"/>
      <c r="X1919" s="42" t="n"/>
      <c r="Y1919" s="42" t="n"/>
      <c r="Z1919" s="42" t="n"/>
    </row>
    <row r="1920" ht="23" customFormat="1" customHeight="1" s="204">
      <c r="A1920" s="255">
        <f>IF(B1920="","",COUNTA($B$5:B1920))</f>
        <v/>
      </c>
      <c r="B1920" s="294" t="n"/>
      <c r="C1920" s="247" t="n"/>
      <c r="D1920" s="248" t="n"/>
      <c r="E1920" s="295" t="n"/>
      <c r="F1920" s="296" t="n"/>
      <c r="G1920" s="296" t="n"/>
      <c r="H1920" s="297">
        <f>IFERROR(VLOOKUP($C1920,$C$5:$H$18,6,0)+SUMIF($C$19:$C1920,$C1920,$F$19:$F1920)-SUMIF($C$19:$C1920,$C1920,$G$19:$G1920),"")</f>
        <v/>
      </c>
      <c r="I1920" s="296" t="n"/>
      <c r="J1920" s="252" t="n"/>
      <c r="K1920" s="252" t="n"/>
      <c r="L1920" s="298" t="n"/>
      <c r="M1920" s="254">
        <f>IF($B1920="","",--TEXT($B1920,"yyyymm"))</f>
        <v/>
      </c>
      <c r="N1920" s="0" t="n"/>
      <c r="O1920" s="0" t="n"/>
      <c r="P1920" s="0" t="n"/>
      <c r="Q1920" s="0" t="n"/>
      <c r="R1920" s="0" t="n"/>
      <c r="S1920" s="0" t="n"/>
      <c r="T1920" s="0" t="n"/>
      <c r="U1920" s="0" t="n"/>
      <c r="V1920" s="0" t="n"/>
      <c r="W1920" s="0" t="n"/>
      <c r="X1920" s="42" t="n"/>
      <c r="Y1920" s="42" t="n"/>
      <c r="Z1920" s="42" t="n"/>
    </row>
    <row r="1921" ht="23" customFormat="1" customHeight="1" s="204">
      <c r="A1921" s="255">
        <f>IF(B1921="","",COUNTA($B$5:B1921))</f>
        <v/>
      </c>
      <c r="B1921" s="294" t="n"/>
      <c r="C1921" s="247" t="n"/>
      <c r="D1921" s="248" t="n"/>
      <c r="E1921" s="295" t="n"/>
      <c r="F1921" s="296" t="n"/>
      <c r="G1921" s="296" t="n"/>
      <c r="H1921" s="297">
        <f>IFERROR(VLOOKUP($C1921,$C$5:$H$18,6,0)+SUMIF($C$19:$C1921,$C1921,$F$19:$F1921)-SUMIF($C$19:$C1921,$C1921,$G$19:$G1921),"")</f>
        <v/>
      </c>
      <c r="I1921" s="296" t="n"/>
      <c r="J1921" s="252" t="n"/>
      <c r="K1921" s="252" t="n"/>
      <c r="L1921" s="298" t="n"/>
      <c r="M1921" s="254">
        <f>IF($B1921="","",--TEXT($B1921,"yyyymm"))</f>
        <v/>
      </c>
      <c r="N1921" s="0" t="n"/>
      <c r="O1921" s="0" t="n"/>
      <c r="P1921" s="0" t="n"/>
      <c r="Q1921" s="0" t="n"/>
      <c r="R1921" s="0" t="n"/>
      <c r="S1921" s="0" t="n"/>
      <c r="T1921" s="0" t="n"/>
      <c r="U1921" s="0" t="n"/>
      <c r="V1921" s="0" t="n"/>
      <c r="W1921" s="0" t="n"/>
      <c r="X1921" s="42" t="n"/>
      <c r="Y1921" s="42" t="n"/>
      <c r="Z1921" s="42" t="n"/>
    </row>
    <row r="1922" ht="23" customFormat="1" customHeight="1" s="204">
      <c r="A1922" s="255">
        <f>IF(B1922="","",COUNTA($B$5:B1922))</f>
        <v/>
      </c>
      <c r="B1922" s="294" t="n"/>
      <c r="C1922" s="247" t="n"/>
      <c r="D1922" s="248" t="n"/>
      <c r="E1922" s="295" t="n"/>
      <c r="F1922" s="296" t="n"/>
      <c r="G1922" s="296" t="n"/>
      <c r="H1922" s="297">
        <f>IFERROR(VLOOKUP($C1922,$C$5:$H$18,6,0)+SUMIF($C$19:$C1922,$C1922,$F$19:$F1922)-SUMIF($C$19:$C1922,$C1922,$G$19:$G1922),"")</f>
        <v/>
      </c>
      <c r="I1922" s="296" t="n"/>
      <c r="J1922" s="252" t="n"/>
      <c r="K1922" s="252" t="n"/>
      <c r="L1922" s="298" t="n"/>
      <c r="M1922" s="254">
        <f>IF($B1922="","",--TEXT($B1922,"yyyymm"))</f>
        <v/>
      </c>
      <c r="N1922" s="0" t="n"/>
      <c r="O1922" s="0" t="n"/>
      <c r="P1922" s="0" t="n"/>
      <c r="Q1922" s="0" t="n"/>
      <c r="R1922" s="0" t="n"/>
      <c r="S1922" s="0" t="n"/>
      <c r="T1922" s="0" t="n"/>
      <c r="U1922" s="0" t="n"/>
      <c r="V1922" s="0" t="n"/>
      <c r="W1922" s="0" t="n"/>
      <c r="X1922" s="42" t="n"/>
      <c r="Y1922" s="42" t="n"/>
      <c r="Z1922" s="42" t="n"/>
    </row>
    <row r="1923" ht="23" customFormat="1" customHeight="1" s="204">
      <c r="A1923" s="255">
        <f>IF(B1923="","",COUNTA($B$5:B1923))</f>
        <v/>
      </c>
      <c r="B1923" s="294" t="n"/>
      <c r="C1923" s="247" t="n"/>
      <c r="D1923" s="248" t="n"/>
      <c r="E1923" s="295" t="n"/>
      <c r="F1923" s="296" t="n"/>
      <c r="G1923" s="296" t="n"/>
      <c r="H1923" s="297">
        <f>IFERROR(VLOOKUP($C1923,$C$5:$H$18,6,0)+SUMIF($C$19:$C1923,$C1923,$F$19:$F1923)-SUMIF($C$19:$C1923,$C1923,$G$19:$G1923),"")</f>
        <v/>
      </c>
      <c r="I1923" s="296" t="n"/>
      <c r="J1923" s="252" t="n"/>
      <c r="K1923" s="252" t="n"/>
      <c r="L1923" s="298" t="n"/>
      <c r="M1923" s="254">
        <f>IF($B1923="","",--TEXT($B1923,"yyyymm"))</f>
        <v/>
      </c>
      <c r="N1923" s="0" t="n"/>
      <c r="O1923" s="0" t="n"/>
      <c r="P1923" s="0" t="n"/>
      <c r="Q1923" s="0" t="n"/>
      <c r="R1923" s="0" t="n"/>
      <c r="S1923" s="0" t="n"/>
      <c r="T1923" s="0" t="n"/>
      <c r="U1923" s="0" t="n"/>
      <c r="V1923" s="0" t="n"/>
      <c r="W1923" s="0" t="n"/>
      <c r="X1923" s="42" t="n"/>
      <c r="Y1923" s="42" t="n"/>
      <c r="Z1923" s="42" t="n"/>
    </row>
    <row r="1924" ht="23" customFormat="1" customHeight="1" s="204">
      <c r="A1924" s="255">
        <f>IF(B1924="","",COUNTA($B$5:B1924))</f>
        <v/>
      </c>
      <c r="B1924" s="294" t="n"/>
      <c r="C1924" s="247" t="n"/>
      <c r="D1924" s="248" t="n"/>
      <c r="E1924" s="295" t="n"/>
      <c r="F1924" s="296" t="n"/>
      <c r="G1924" s="296" t="n"/>
      <c r="H1924" s="297">
        <f>IFERROR(VLOOKUP($C1924,$C$5:$H$18,6,0)+SUMIF($C$19:$C1924,$C1924,$F$19:$F1924)-SUMIF($C$19:$C1924,$C1924,$G$19:$G1924),"")</f>
        <v/>
      </c>
      <c r="I1924" s="296" t="n"/>
      <c r="J1924" s="252" t="n"/>
      <c r="K1924" s="252" t="n"/>
      <c r="L1924" s="298" t="n"/>
      <c r="M1924" s="254">
        <f>IF($B1924="","",--TEXT($B1924,"yyyymm"))</f>
        <v/>
      </c>
      <c r="N1924" s="0" t="n"/>
      <c r="O1924" s="0" t="n"/>
      <c r="P1924" s="0" t="n"/>
      <c r="Q1924" s="0" t="n"/>
      <c r="R1924" s="0" t="n"/>
      <c r="S1924" s="0" t="n"/>
      <c r="T1924" s="0" t="n"/>
      <c r="U1924" s="0" t="n"/>
      <c r="V1924" s="0" t="n"/>
      <c r="W1924" s="0" t="n"/>
      <c r="X1924" s="42" t="n"/>
      <c r="Y1924" s="42" t="n"/>
      <c r="Z1924" s="42" t="n"/>
    </row>
    <row r="1925" ht="23" customFormat="1" customHeight="1" s="204">
      <c r="A1925" s="255">
        <f>IF(B1925="","",COUNTA($B$5:B1925))</f>
        <v/>
      </c>
      <c r="B1925" s="294" t="n"/>
      <c r="C1925" s="247" t="n"/>
      <c r="D1925" s="248" t="n"/>
      <c r="E1925" s="295" t="n"/>
      <c r="F1925" s="296" t="n"/>
      <c r="G1925" s="296" t="n"/>
      <c r="H1925" s="297">
        <f>IFERROR(VLOOKUP($C1925,$C$5:$H$18,6,0)+SUMIF($C$19:$C1925,$C1925,$F$19:$F1925)-SUMIF($C$19:$C1925,$C1925,$G$19:$G1925),"")</f>
        <v/>
      </c>
      <c r="I1925" s="296" t="n"/>
      <c r="J1925" s="252" t="n"/>
      <c r="K1925" s="252" t="n"/>
      <c r="L1925" s="298" t="n"/>
      <c r="M1925" s="254">
        <f>IF($B1925="","",--TEXT($B1925,"yyyymm"))</f>
        <v/>
      </c>
      <c r="N1925" s="0" t="n"/>
      <c r="O1925" s="0" t="n"/>
      <c r="P1925" s="0" t="n"/>
      <c r="Q1925" s="0" t="n"/>
      <c r="R1925" s="0" t="n"/>
      <c r="S1925" s="0" t="n"/>
      <c r="T1925" s="0" t="n"/>
      <c r="U1925" s="0" t="n"/>
      <c r="V1925" s="0" t="n"/>
      <c r="W1925" s="0" t="n"/>
      <c r="X1925" s="42" t="n"/>
      <c r="Y1925" s="42" t="n"/>
      <c r="Z1925" s="42" t="n"/>
    </row>
    <row r="1926" ht="23" customFormat="1" customHeight="1" s="204">
      <c r="A1926" s="255">
        <f>IF(B1926="","",COUNTA($B$5:B1926))</f>
        <v/>
      </c>
      <c r="B1926" s="294" t="n"/>
      <c r="C1926" s="247" t="n"/>
      <c r="D1926" s="248" t="n"/>
      <c r="E1926" s="295" t="n"/>
      <c r="F1926" s="296" t="n"/>
      <c r="G1926" s="296" t="n"/>
      <c r="H1926" s="297">
        <f>IFERROR(VLOOKUP($C1926,$C$5:$H$18,6,0)+SUMIF($C$19:$C1926,$C1926,$F$19:$F1926)-SUMIF($C$19:$C1926,$C1926,$G$19:$G1926),"")</f>
        <v/>
      </c>
      <c r="I1926" s="296" t="n"/>
      <c r="J1926" s="252" t="n"/>
      <c r="K1926" s="252" t="n"/>
      <c r="L1926" s="298" t="n"/>
      <c r="M1926" s="254">
        <f>IF($B1926="","",--TEXT($B1926,"yyyymm"))</f>
        <v/>
      </c>
      <c r="N1926" s="0" t="n"/>
      <c r="O1926" s="0" t="n"/>
      <c r="P1926" s="0" t="n"/>
      <c r="Q1926" s="0" t="n"/>
      <c r="R1926" s="0" t="n"/>
      <c r="S1926" s="0" t="n"/>
      <c r="T1926" s="0" t="n"/>
      <c r="U1926" s="0" t="n"/>
      <c r="V1926" s="0" t="n"/>
      <c r="W1926" s="0" t="n"/>
      <c r="X1926" s="42" t="n"/>
      <c r="Y1926" s="42" t="n"/>
      <c r="Z1926" s="42" t="n"/>
    </row>
    <row r="1927" ht="23" customFormat="1" customHeight="1" s="204">
      <c r="A1927" s="255">
        <f>IF(B1927="","",COUNTA($B$5:B1927))</f>
        <v/>
      </c>
      <c r="B1927" s="294" t="n"/>
      <c r="C1927" s="247" t="n"/>
      <c r="D1927" s="248" t="n"/>
      <c r="E1927" s="295" t="n"/>
      <c r="F1927" s="296" t="n"/>
      <c r="G1927" s="296" t="n"/>
      <c r="H1927" s="297">
        <f>IFERROR(VLOOKUP($C1927,$C$5:$H$18,6,0)+SUMIF($C$19:$C1927,$C1927,$F$19:$F1927)-SUMIF($C$19:$C1927,$C1927,$G$19:$G1927),"")</f>
        <v/>
      </c>
      <c r="I1927" s="296" t="n"/>
      <c r="J1927" s="252" t="n"/>
      <c r="K1927" s="252" t="n"/>
      <c r="L1927" s="298" t="n"/>
      <c r="M1927" s="254">
        <f>IF($B1927="","",--TEXT($B1927,"yyyymm"))</f>
        <v/>
      </c>
      <c r="N1927" s="0" t="n"/>
      <c r="O1927" s="0" t="n"/>
      <c r="P1927" s="0" t="n"/>
      <c r="Q1927" s="0" t="n"/>
      <c r="R1927" s="0" t="n"/>
      <c r="S1927" s="0" t="n"/>
      <c r="T1927" s="0" t="n"/>
      <c r="U1927" s="0" t="n"/>
      <c r="V1927" s="0" t="n"/>
      <c r="W1927" s="0" t="n"/>
      <c r="X1927" s="42" t="n"/>
      <c r="Y1927" s="42" t="n"/>
      <c r="Z1927" s="42" t="n"/>
    </row>
    <row r="1928" ht="23" customFormat="1" customHeight="1" s="204">
      <c r="A1928" s="255">
        <f>IF(B1928="","",COUNTA($B$5:B1928))</f>
        <v/>
      </c>
      <c r="B1928" s="294" t="n"/>
      <c r="C1928" s="247" t="n"/>
      <c r="D1928" s="248" t="n"/>
      <c r="E1928" s="295" t="n"/>
      <c r="F1928" s="296" t="n"/>
      <c r="G1928" s="296" t="n"/>
      <c r="H1928" s="297">
        <f>IFERROR(VLOOKUP($C1928,$C$5:$H$18,6,0)+SUMIF($C$19:$C1928,$C1928,$F$19:$F1928)-SUMIF($C$19:$C1928,$C1928,$G$19:$G1928),"")</f>
        <v/>
      </c>
      <c r="I1928" s="296" t="n"/>
      <c r="J1928" s="252" t="n"/>
      <c r="K1928" s="252" t="n"/>
      <c r="L1928" s="298" t="n"/>
      <c r="M1928" s="254">
        <f>IF($B1928="","",--TEXT($B1928,"yyyymm"))</f>
        <v/>
      </c>
      <c r="N1928" s="0" t="n"/>
      <c r="O1928" s="0" t="n"/>
      <c r="P1928" s="0" t="n"/>
      <c r="Q1928" s="0" t="n"/>
      <c r="R1928" s="0" t="n"/>
      <c r="S1928" s="0" t="n"/>
      <c r="T1928" s="0" t="n"/>
      <c r="U1928" s="0" t="n"/>
      <c r="V1928" s="0" t="n"/>
      <c r="W1928" s="0" t="n"/>
      <c r="X1928" s="42" t="n"/>
      <c r="Y1928" s="42" t="n"/>
      <c r="Z1928" s="42" t="n"/>
    </row>
    <row r="1929" ht="23" customFormat="1" customHeight="1" s="204">
      <c r="A1929" s="255">
        <f>IF(B1929="","",COUNTA($B$5:B1929))</f>
        <v/>
      </c>
      <c r="B1929" s="294" t="n"/>
      <c r="C1929" s="247" t="n"/>
      <c r="D1929" s="248" t="n"/>
      <c r="E1929" s="295" t="n"/>
      <c r="F1929" s="296" t="n"/>
      <c r="G1929" s="296" t="n"/>
      <c r="H1929" s="297">
        <f>IFERROR(VLOOKUP($C1929,$C$5:$H$18,6,0)+SUMIF($C$19:$C1929,$C1929,$F$19:$F1929)-SUMIF($C$19:$C1929,$C1929,$G$19:$G1929),"")</f>
        <v/>
      </c>
      <c r="I1929" s="296" t="n"/>
      <c r="J1929" s="252" t="n"/>
      <c r="K1929" s="252" t="n"/>
      <c r="L1929" s="298" t="n"/>
      <c r="M1929" s="254">
        <f>IF($B1929="","",--TEXT($B1929,"yyyymm"))</f>
        <v/>
      </c>
      <c r="N1929" s="0" t="n"/>
      <c r="O1929" s="0" t="n"/>
      <c r="P1929" s="0" t="n"/>
      <c r="Q1929" s="0" t="n"/>
      <c r="R1929" s="0" t="n"/>
      <c r="S1929" s="0" t="n"/>
      <c r="T1929" s="0" t="n"/>
      <c r="U1929" s="0" t="n"/>
      <c r="V1929" s="0" t="n"/>
      <c r="W1929" s="0" t="n"/>
      <c r="X1929" s="42" t="n"/>
      <c r="Y1929" s="42" t="n"/>
      <c r="Z1929" s="42" t="n"/>
    </row>
    <row r="1930" ht="23" customFormat="1" customHeight="1" s="204">
      <c r="A1930" s="255">
        <f>IF(B1930="","",COUNTA($B$5:B1930))</f>
        <v/>
      </c>
      <c r="B1930" s="294" t="n"/>
      <c r="C1930" s="247" t="n"/>
      <c r="D1930" s="248" t="n"/>
      <c r="E1930" s="295" t="n"/>
      <c r="F1930" s="296" t="n"/>
      <c r="G1930" s="296" t="n"/>
      <c r="H1930" s="297">
        <f>IFERROR(VLOOKUP($C1930,$C$5:$H$18,6,0)+SUMIF($C$19:$C1930,$C1930,$F$19:$F1930)-SUMIF($C$19:$C1930,$C1930,$G$19:$G1930),"")</f>
        <v/>
      </c>
      <c r="I1930" s="296" t="n"/>
      <c r="J1930" s="252" t="n"/>
      <c r="K1930" s="252" t="n"/>
      <c r="L1930" s="298" t="n"/>
      <c r="M1930" s="254">
        <f>IF($B1930="","",--TEXT($B1930,"yyyymm"))</f>
        <v/>
      </c>
      <c r="N1930" s="0" t="n"/>
      <c r="O1930" s="0" t="n"/>
      <c r="P1930" s="0" t="n"/>
      <c r="Q1930" s="0" t="n"/>
      <c r="R1930" s="0" t="n"/>
      <c r="S1930" s="0" t="n"/>
      <c r="T1930" s="0" t="n"/>
      <c r="U1930" s="0" t="n"/>
      <c r="V1930" s="0" t="n"/>
      <c r="W1930" s="0" t="n"/>
      <c r="X1930" s="42" t="n"/>
      <c r="Y1930" s="42" t="n"/>
      <c r="Z1930" s="42" t="n"/>
    </row>
    <row r="1931" ht="23" customFormat="1" customHeight="1" s="204">
      <c r="A1931" s="255">
        <f>IF(B1931="","",COUNTA($B$5:B1931))</f>
        <v/>
      </c>
      <c r="B1931" s="294" t="n"/>
      <c r="C1931" s="247" t="n"/>
      <c r="D1931" s="248" t="n"/>
      <c r="E1931" s="295" t="n"/>
      <c r="F1931" s="296" t="n"/>
      <c r="G1931" s="296" t="n"/>
      <c r="H1931" s="297">
        <f>IFERROR(VLOOKUP($C1931,$C$5:$H$18,6,0)+SUMIF($C$19:$C1931,$C1931,$F$19:$F1931)-SUMIF($C$19:$C1931,$C1931,$G$19:$G1931),"")</f>
        <v/>
      </c>
      <c r="I1931" s="296" t="n"/>
      <c r="J1931" s="252" t="n"/>
      <c r="K1931" s="252" t="n"/>
      <c r="L1931" s="298" t="n"/>
      <c r="M1931" s="254">
        <f>IF($B1931="","",--TEXT($B1931,"yyyymm"))</f>
        <v/>
      </c>
      <c r="N1931" s="0" t="n"/>
      <c r="O1931" s="0" t="n"/>
      <c r="P1931" s="0" t="n"/>
      <c r="Q1931" s="0" t="n"/>
      <c r="R1931" s="0" t="n"/>
      <c r="S1931" s="0" t="n"/>
      <c r="T1931" s="0" t="n"/>
      <c r="U1931" s="0" t="n"/>
      <c r="V1931" s="0" t="n"/>
      <c r="W1931" s="0" t="n"/>
      <c r="X1931" s="42" t="n"/>
      <c r="Y1931" s="42" t="n"/>
      <c r="Z1931" s="42" t="n"/>
    </row>
    <row r="1932" ht="23" customFormat="1" customHeight="1" s="204">
      <c r="A1932" s="255">
        <f>IF(B1932="","",COUNTA($B$5:B1932))</f>
        <v/>
      </c>
      <c r="B1932" s="294" t="n"/>
      <c r="C1932" s="247" t="n"/>
      <c r="D1932" s="248" t="n"/>
      <c r="E1932" s="295" t="n"/>
      <c r="F1932" s="296" t="n"/>
      <c r="G1932" s="296" t="n"/>
      <c r="H1932" s="297">
        <f>IFERROR(VLOOKUP($C1932,$C$5:$H$18,6,0)+SUMIF($C$19:$C1932,$C1932,$F$19:$F1932)-SUMIF($C$19:$C1932,$C1932,$G$19:$G1932),"")</f>
        <v/>
      </c>
      <c r="I1932" s="296" t="n"/>
      <c r="J1932" s="252" t="n"/>
      <c r="K1932" s="252" t="n"/>
      <c r="L1932" s="298" t="n"/>
      <c r="M1932" s="254">
        <f>IF($B1932="","",--TEXT($B1932,"yyyymm"))</f>
        <v/>
      </c>
      <c r="N1932" s="0" t="n"/>
      <c r="O1932" s="0" t="n"/>
      <c r="P1932" s="0" t="n"/>
      <c r="Q1932" s="0" t="n"/>
      <c r="R1932" s="0" t="n"/>
      <c r="S1932" s="0" t="n"/>
      <c r="T1932" s="0" t="n"/>
      <c r="U1932" s="0" t="n"/>
      <c r="V1932" s="0" t="n"/>
      <c r="W1932" s="0" t="n"/>
      <c r="X1932" s="42" t="n"/>
      <c r="Y1932" s="42" t="n"/>
      <c r="Z1932" s="42" t="n"/>
    </row>
    <row r="1933" ht="23" customFormat="1" customHeight="1" s="204">
      <c r="A1933" s="255">
        <f>IF(B1933="","",COUNTA($B$5:B1933))</f>
        <v/>
      </c>
      <c r="B1933" s="294" t="n"/>
      <c r="C1933" s="247" t="n"/>
      <c r="D1933" s="248" t="n"/>
      <c r="E1933" s="295" t="n"/>
      <c r="F1933" s="296" t="n"/>
      <c r="G1933" s="296" t="n"/>
      <c r="H1933" s="297">
        <f>IFERROR(VLOOKUP($C1933,$C$5:$H$18,6,0)+SUMIF($C$19:$C1933,$C1933,$F$19:$F1933)-SUMIF($C$19:$C1933,$C1933,$G$19:$G1933),"")</f>
        <v/>
      </c>
      <c r="I1933" s="296" t="n"/>
      <c r="J1933" s="252" t="n"/>
      <c r="K1933" s="252" t="n"/>
      <c r="L1933" s="298" t="n"/>
      <c r="M1933" s="254">
        <f>IF($B1933="","",--TEXT($B1933,"yyyymm"))</f>
        <v/>
      </c>
      <c r="N1933" s="0" t="n"/>
      <c r="O1933" s="0" t="n"/>
      <c r="P1933" s="0" t="n"/>
      <c r="Q1933" s="0" t="n"/>
      <c r="R1933" s="0" t="n"/>
      <c r="S1933" s="0" t="n"/>
      <c r="T1933" s="0" t="n"/>
      <c r="U1933" s="0" t="n"/>
      <c r="V1933" s="0" t="n"/>
      <c r="W1933" s="0" t="n"/>
      <c r="X1933" s="42" t="n"/>
      <c r="Y1933" s="42" t="n"/>
      <c r="Z1933" s="42" t="n"/>
    </row>
    <row r="1934" ht="23" customFormat="1" customHeight="1" s="204">
      <c r="A1934" s="255">
        <f>IF(B1934="","",COUNTA($B$5:B1934))</f>
        <v/>
      </c>
      <c r="B1934" s="294" t="n"/>
      <c r="C1934" s="247" t="n"/>
      <c r="D1934" s="248" t="n"/>
      <c r="E1934" s="295" t="n"/>
      <c r="F1934" s="296" t="n"/>
      <c r="G1934" s="296" t="n"/>
      <c r="H1934" s="297">
        <f>IFERROR(VLOOKUP($C1934,$C$5:$H$18,6,0)+SUMIF($C$19:$C1934,$C1934,$F$19:$F1934)-SUMIF($C$19:$C1934,$C1934,$G$19:$G1934),"")</f>
        <v/>
      </c>
      <c r="I1934" s="296" t="n"/>
      <c r="J1934" s="252" t="n"/>
      <c r="K1934" s="252" t="n"/>
      <c r="L1934" s="298" t="n"/>
      <c r="M1934" s="254">
        <f>IF($B1934="","",--TEXT($B1934,"yyyymm"))</f>
        <v/>
      </c>
      <c r="N1934" s="0" t="n"/>
      <c r="O1934" s="0" t="n"/>
      <c r="P1934" s="0" t="n"/>
      <c r="Q1934" s="0" t="n"/>
      <c r="R1934" s="0" t="n"/>
      <c r="S1934" s="0" t="n"/>
      <c r="T1934" s="0" t="n"/>
      <c r="U1934" s="0" t="n"/>
      <c r="V1934" s="0" t="n"/>
      <c r="W1934" s="0" t="n"/>
      <c r="X1934" s="42" t="n"/>
      <c r="Y1934" s="42" t="n"/>
      <c r="Z1934" s="42" t="n"/>
    </row>
    <row r="1935" ht="23" customFormat="1" customHeight="1" s="204">
      <c r="A1935" s="255">
        <f>IF(B1935="","",COUNTA($B$5:B1935))</f>
        <v/>
      </c>
      <c r="B1935" s="294" t="n"/>
      <c r="C1935" s="247" t="n"/>
      <c r="D1935" s="248" t="n"/>
      <c r="E1935" s="295" t="n"/>
      <c r="F1935" s="296" t="n"/>
      <c r="G1935" s="296" t="n"/>
      <c r="H1935" s="297">
        <f>IFERROR(VLOOKUP($C1935,$C$5:$H$18,6,0)+SUMIF($C$19:$C1935,$C1935,$F$19:$F1935)-SUMIF($C$19:$C1935,$C1935,$G$19:$G1935),"")</f>
        <v/>
      </c>
      <c r="I1935" s="296" t="n"/>
      <c r="J1935" s="252" t="n"/>
      <c r="K1935" s="252" t="n"/>
      <c r="L1935" s="298" t="n"/>
      <c r="M1935" s="254">
        <f>IF($B1935="","",--TEXT($B1935,"yyyymm"))</f>
        <v/>
      </c>
      <c r="N1935" s="0" t="n"/>
      <c r="O1935" s="0" t="n"/>
      <c r="P1935" s="0" t="n"/>
      <c r="Q1935" s="0" t="n"/>
      <c r="R1935" s="0" t="n"/>
      <c r="S1935" s="0" t="n"/>
      <c r="T1935" s="0" t="n"/>
      <c r="U1935" s="0" t="n"/>
      <c r="V1935" s="0" t="n"/>
      <c r="W1935" s="0" t="n"/>
      <c r="X1935" s="42" t="n"/>
      <c r="Y1935" s="42" t="n"/>
      <c r="Z1935" s="42" t="n"/>
    </row>
    <row r="1936" ht="23" customFormat="1" customHeight="1" s="204">
      <c r="A1936" s="255">
        <f>IF(B1936="","",COUNTA($B$5:B1936))</f>
        <v/>
      </c>
      <c r="B1936" s="294" t="n"/>
      <c r="C1936" s="247" t="n"/>
      <c r="D1936" s="248" t="n"/>
      <c r="E1936" s="295" t="n"/>
      <c r="F1936" s="296" t="n"/>
      <c r="G1936" s="296" t="n"/>
      <c r="H1936" s="297">
        <f>IFERROR(VLOOKUP($C1936,$C$5:$H$18,6,0)+SUMIF($C$19:$C1936,$C1936,$F$19:$F1936)-SUMIF($C$19:$C1936,$C1936,$G$19:$G1936),"")</f>
        <v/>
      </c>
      <c r="I1936" s="296" t="n"/>
      <c r="J1936" s="252" t="n"/>
      <c r="K1936" s="252" t="n"/>
      <c r="L1936" s="298" t="n"/>
      <c r="M1936" s="254">
        <f>IF($B1936="","",--TEXT($B1936,"yyyymm"))</f>
        <v/>
      </c>
      <c r="N1936" s="0" t="n"/>
      <c r="O1936" s="0" t="n"/>
      <c r="P1936" s="0" t="n"/>
      <c r="Q1936" s="0" t="n"/>
      <c r="R1936" s="0" t="n"/>
      <c r="S1936" s="0" t="n"/>
      <c r="T1936" s="0" t="n"/>
      <c r="U1936" s="0" t="n"/>
      <c r="V1936" s="0" t="n"/>
      <c r="W1936" s="0" t="n"/>
      <c r="X1936" s="42" t="n"/>
      <c r="Y1936" s="42" t="n"/>
      <c r="Z1936" s="42" t="n"/>
    </row>
    <row r="1937" ht="23" customFormat="1" customHeight="1" s="204">
      <c r="A1937" s="255">
        <f>IF(B1937="","",COUNTA($B$5:B1937))</f>
        <v/>
      </c>
      <c r="B1937" s="294" t="n"/>
      <c r="C1937" s="247" t="n"/>
      <c r="D1937" s="248" t="n"/>
      <c r="E1937" s="295" t="n"/>
      <c r="F1937" s="296" t="n"/>
      <c r="G1937" s="296" t="n"/>
      <c r="H1937" s="297">
        <f>IFERROR(VLOOKUP($C1937,$C$5:$H$18,6,0)+SUMIF($C$19:$C1937,$C1937,$F$19:$F1937)-SUMIF($C$19:$C1937,$C1937,$G$19:$G1937),"")</f>
        <v/>
      </c>
      <c r="I1937" s="296" t="n"/>
      <c r="J1937" s="252" t="n"/>
      <c r="K1937" s="252" t="n"/>
      <c r="L1937" s="298" t="n"/>
      <c r="M1937" s="254">
        <f>IF($B1937="","",--TEXT($B1937,"yyyymm"))</f>
        <v/>
      </c>
      <c r="N1937" s="0" t="n"/>
      <c r="O1937" s="0" t="n"/>
      <c r="P1937" s="0" t="n"/>
      <c r="Q1937" s="0" t="n"/>
      <c r="R1937" s="0" t="n"/>
      <c r="S1937" s="0" t="n"/>
      <c r="T1937" s="0" t="n"/>
      <c r="U1937" s="0" t="n"/>
      <c r="V1937" s="0" t="n"/>
      <c r="W1937" s="0" t="n"/>
      <c r="X1937" s="42" t="n"/>
      <c r="Y1937" s="42" t="n"/>
      <c r="Z1937" s="42" t="n"/>
    </row>
    <row r="1938" ht="23" customFormat="1" customHeight="1" s="204">
      <c r="A1938" s="255">
        <f>IF(B1938="","",COUNTA($B$5:B1938))</f>
        <v/>
      </c>
      <c r="B1938" s="294" t="n"/>
      <c r="C1938" s="247" t="n"/>
      <c r="D1938" s="248" t="n"/>
      <c r="E1938" s="295" t="n"/>
      <c r="F1938" s="296" t="n"/>
      <c r="G1938" s="296" t="n"/>
      <c r="H1938" s="297">
        <f>IFERROR(VLOOKUP($C1938,$C$5:$H$18,6,0)+SUMIF($C$19:$C1938,$C1938,$F$19:$F1938)-SUMIF($C$19:$C1938,$C1938,$G$19:$G1938),"")</f>
        <v/>
      </c>
      <c r="I1938" s="296" t="n"/>
      <c r="J1938" s="252" t="n"/>
      <c r="K1938" s="252" t="n"/>
      <c r="L1938" s="298" t="n"/>
      <c r="M1938" s="254">
        <f>IF($B1938="","",--TEXT($B1938,"yyyymm"))</f>
        <v/>
      </c>
      <c r="N1938" s="0" t="n"/>
      <c r="O1938" s="0" t="n"/>
      <c r="P1938" s="0" t="n"/>
      <c r="Q1938" s="0" t="n"/>
      <c r="R1938" s="0" t="n"/>
      <c r="S1938" s="0" t="n"/>
      <c r="T1938" s="0" t="n"/>
      <c r="U1938" s="0" t="n"/>
      <c r="V1938" s="0" t="n"/>
      <c r="W1938" s="0" t="n"/>
      <c r="X1938" s="42" t="n"/>
      <c r="Y1938" s="42" t="n"/>
      <c r="Z1938" s="42" t="n"/>
    </row>
    <row r="1939" ht="23" customFormat="1" customHeight="1" s="204">
      <c r="A1939" s="255">
        <f>IF(B1939="","",COUNTA($B$5:B1939))</f>
        <v/>
      </c>
      <c r="B1939" s="294" t="n"/>
      <c r="C1939" s="247" t="n"/>
      <c r="D1939" s="248" t="n"/>
      <c r="E1939" s="295" t="n"/>
      <c r="F1939" s="296" t="n"/>
      <c r="G1939" s="296" t="n"/>
      <c r="H1939" s="297">
        <f>IFERROR(VLOOKUP($C1939,$C$5:$H$18,6,0)+SUMIF($C$19:$C1939,$C1939,$F$19:$F1939)-SUMIF($C$19:$C1939,$C1939,$G$19:$G1939),"")</f>
        <v/>
      </c>
      <c r="I1939" s="296" t="n"/>
      <c r="J1939" s="252" t="n"/>
      <c r="K1939" s="252" t="n"/>
      <c r="L1939" s="298" t="n"/>
      <c r="M1939" s="254">
        <f>IF($B1939="","",--TEXT($B1939,"yyyymm"))</f>
        <v/>
      </c>
      <c r="N1939" s="0" t="n"/>
      <c r="O1939" s="0" t="n"/>
      <c r="P1939" s="0" t="n"/>
      <c r="Q1939" s="0" t="n"/>
      <c r="R1939" s="0" t="n"/>
      <c r="S1939" s="0" t="n"/>
      <c r="T1939" s="0" t="n"/>
      <c r="U1939" s="0" t="n"/>
      <c r="V1939" s="0" t="n"/>
      <c r="W1939" s="0" t="n"/>
      <c r="X1939" s="42" t="n"/>
      <c r="Y1939" s="42" t="n"/>
      <c r="Z1939" s="42" t="n"/>
    </row>
    <row r="1940" ht="23" customFormat="1" customHeight="1" s="204">
      <c r="A1940" s="255">
        <f>IF(B1940="","",COUNTA($B$5:B1940))</f>
        <v/>
      </c>
      <c r="B1940" s="294" t="n"/>
      <c r="C1940" s="247" t="n"/>
      <c r="D1940" s="248" t="n"/>
      <c r="E1940" s="295" t="n"/>
      <c r="F1940" s="296" t="n"/>
      <c r="G1940" s="296" t="n"/>
      <c r="H1940" s="297">
        <f>IFERROR(VLOOKUP($C1940,$C$5:$H$18,6,0)+SUMIF($C$19:$C1940,$C1940,$F$19:$F1940)-SUMIF($C$19:$C1940,$C1940,$G$19:$G1940),"")</f>
        <v/>
      </c>
      <c r="I1940" s="296" t="n"/>
      <c r="J1940" s="252" t="n"/>
      <c r="K1940" s="252" t="n"/>
      <c r="L1940" s="298" t="n"/>
      <c r="M1940" s="254">
        <f>IF($B1940="","",--TEXT($B1940,"yyyymm"))</f>
        <v/>
      </c>
      <c r="N1940" s="0" t="n"/>
      <c r="O1940" s="0" t="n"/>
      <c r="P1940" s="0" t="n"/>
      <c r="Q1940" s="0" t="n"/>
      <c r="R1940" s="0" t="n"/>
      <c r="S1940" s="0" t="n"/>
      <c r="T1940" s="0" t="n"/>
      <c r="U1940" s="0" t="n"/>
      <c r="V1940" s="0" t="n"/>
      <c r="W1940" s="0" t="n"/>
      <c r="X1940" s="42" t="n"/>
      <c r="Y1940" s="42" t="n"/>
      <c r="Z1940" s="42" t="n"/>
    </row>
    <row r="1941" ht="23" customFormat="1" customHeight="1" s="204">
      <c r="A1941" s="255">
        <f>IF(B1941="","",COUNTA($B$5:B1941))</f>
        <v/>
      </c>
      <c r="B1941" s="294" t="n"/>
      <c r="C1941" s="247" t="n"/>
      <c r="D1941" s="248" t="n"/>
      <c r="E1941" s="295" t="n"/>
      <c r="F1941" s="296" t="n"/>
      <c r="G1941" s="296" t="n"/>
      <c r="H1941" s="297">
        <f>IFERROR(VLOOKUP($C1941,$C$5:$H$18,6,0)+SUMIF($C$19:$C1941,$C1941,$F$19:$F1941)-SUMIF($C$19:$C1941,$C1941,$G$19:$G1941),"")</f>
        <v/>
      </c>
      <c r="I1941" s="296" t="n"/>
      <c r="J1941" s="252" t="n"/>
      <c r="K1941" s="252" t="n"/>
      <c r="L1941" s="298" t="n"/>
      <c r="M1941" s="254">
        <f>IF($B1941="","",--TEXT($B1941,"yyyymm"))</f>
        <v/>
      </c>
      <c r="N1941" s="0" t="n"/>
      <c r="O1941" s="0" t="n"/>
      <c r="P1941" s="0" t="n"/>
      <c r="Q1941" s="0" t="n"/>
      <c r="R1941" s="0" t="n"/>
      <c r="S1941" s="0" t="n"/>
      <c r="T1941" s="0" t="n"/>
      <c r="U1941" s="0" t="n"/>
      <c r="V1941" s="0" t="n"/>
      <c r="W1941" s="0" t="n"/>
      <c r="X1941" s="42" t="n"/>
      <c r="Y1941" s="42" t="n"/>
      <c r="Z1941" s="42" t="n"/>
    </row>
    <row r="1942" ht="23" customFormat="1" customHeight="1" s="204">
      <c r="A1942" s="255">
        <f>IF(B1942="","",COUNTA($B$5:B1942))</f>
        <v/>
      </c>
      <c r="B1942" s="294" t="n"/>
      <c r="C1942" s="247" t="n"/>
      <c r="D1942" s="248" t="n"/>
      <c r="E1942" s="295" t="n"/>
      <c r="F1942" s="296" t="n"/>
      <c r="G1942" s="296" t="n"/>
      <c r="H1942" s="297">
        <f>IFERROR(VLOOKUP($C1942,$C$5:$H$18,6,0)+SUMIF($C$19:$C1942,$C1942,$F$19:$F1942)-SUMIF($C$19:$C1942,$C1942,$G$19:$G1942),"")</f>
        <v/>
      </c>
      <c r="I1942" s="296" t="n"/>
      <c r="J1942" s="252" t="n"/>
      <c r="K1942" s="252" t="n"/>
      <c r="L1942" s="298" t="n"/>
      <c r="M1942" s="254">
        <f>IF($B1942="","",--TEXT($B1942,"yyyymm"))</f>
        <v/>
      </c>
      <c r="N1942" s="0" t="n"/>
      <c r="O1942" s="0" t="n"/>
      <c r="P1942" s="0" t="n"/>
      <c r="Q1942" s="0" t="n"/>
      <c r="R1942" s="0" t="n"/>
      <c r="S1942" s="0" t="n"/>
      <c r="T1942" s="0" t="n"/>
      <c r="U1942" s="0" t="n"/>
      <c r="V1942" s="0" t="n"/>
      <c r="W1942" s="0" t="n"/>
      <c r="X1942" s="42" t="n"/>
      <c r="Y1942" s="42" t="n"/>
      <c r="Z1942" s="42" t="n"/>
    </row>
    <row r="1943" ht="23" customFormat="1" customHeight="1" s="204">
      <c r="A1943" s="255">
        <f>IF(B1943="","",COUNTA($B$5:B1943))</f>
        <v/>
      </c>
      <c r="B1943" s="294" t="n"/>
      <c r="C1943" s="247" t="n"/>
      <c r="D1943" s="248" t="n"/>
      <c r="E1943" s="295" t="n"/>
      <c r="F1943" s="296" t="n"/>
      <c r="G1943" s="296" t="n"/>
      <c r="H1943" s="297">
        <f>IFERROR(VLOOKUP($C1943,$C$5:$H$18,6,0)+SUMIF($C$19:$C1943,$C1943,$F$19:$F1943)-SUMIF($C$19:$C1943,$C1943,$G$19:$G1943),"")</f>
        <v/>
      </c>
      <c r="I1943" s="296" t="n"/>
      <c r="J1943" s="252" t="n"/>
      <c r="K1943" s="252" t="n"/>
      <c r="L1943" s="298" t="n"/>
      <c r="M1943" s="254">
        <f>IF($B1943="","",--TEXT($B1943,"yyyymm"))</f>
        <v/>
      </c>
      <c r="N1943" s="0" t="n"/>
      <c r="O1943" s="0" t="n"/>
      <c r="P1943" s="0" t="n"/>
      <c r="Q1943" s="0" t="n"/>
      <c r="R1943" s="0" t="n"/>
      <c r="S1943" s="0" t="n"/>
      <c r="T1943" s="0" t="n"/>
      <c r="U1943" s="0" t="n"/>
      <c r="V1943" s="0" t="n"/>
      <c r="W1943" s="0" t="n"/>
      <c r="X1943" s="42" t="n"/>
      <c r="Y1943" s="42" t="n"/>
      <c r="Z1943" s="42" t="n"/>
    </row>
    <row r="1944" ht="23" customFormat="1" customHeight="1" s="204">
      <c r="A1944" s="255">
        <f>IF(B1944="","",COUNTA($B$5:B1944))</f>
        <v/>
      </c>
      <c r="B1944" s="294" t="n"/>
      <c r="C1944" s="247" t="n"/>
      <c r="D1944" s="248" t="n"/>
      <c r="E1944" s="295" t="n"/>
      <c r="F1944" s="296" t="n"/>
      <c r="G1944" s="296" t="n"/>
      <c r="H1944" s="297">
        <f>IFERROR(VLOOKUP($C1944,$C$5:$H$18,6,0)+SUMIF($C$19:$C1944,$C1944,$F$19:$F1944)-SUMIF($C$19:$C1944,$C1944,$G$19:$G1944),"")</f>
        <v/>
      </c>
      <c r="I1944" s="296" t="n"/>
      <c r="J1944" s="252" t="n"/>
      <c r="K1944" s="252" t="n"/>
      <c r="L1944" s="298" t="n"/>
      <c r="M1944" s="254">
        <f>IF($B1944="","",--TEXT($B1944,"yyyymm"))</f>
        <v/>
      </c>
      <c r="N1944" s="0" t="n"/>
      <c r="O1944" s="0" t="n"/>
      <c r="P1944" s="0" t="n"/>
      <c r="Q1944" s="0" t="n"/>
      <c r="R1944" s="0" t="n"/>
      <c r="S1944" s="0" t="n"/>
      <c r="T1944" s="0" t="n"/>
      <c r="U1944" s="0" t="n"/>
      <c r="V1944" s="0" t="n"/>
      <c r="W1944" s="0" t="n"/>
      <c r="X1944" s="42" t="n"/>
      <c r="Y1944" s="42" t="n"/>
      <c r="Z1944" s="42" t="n"/>
    </row>
    <row r="1945" ht="23" customFormat="1" customHeight="1" s="204">
      <c r="A1945" s="255">
        <f>IF(B1945="","",COUNTA($B$5:B1945))</f>
        <v/>
      </c>
      <c r="B1945" s="294" t="n"/>
      <c r="C1945" s="247" t="n"/>
      <c r="D1945" s="248" t="n"/>
      <c r="E1945" s="295" t="n"/>
      <c r="F1945" s="296" t="n"/>
      <c r="G1945" s="296" t="n"/>
      <c r="H1945" s="297">
        <f>IFERROR(VLOOKUP($C1945,$C$5:$H$18,6,0)+SUMIF($C$19:$C1945,$C1945,$F$19:$F1945)-SUMIF($C$19:$C1945,$C1945,$G$19:$G1945),"")</f>
        <v/>
      </c>
      <c r="I1945" s="296" t="n"/>
      <c r="J1945" s="252" t="n"/>
      <c r="K1945" s="252" t="n"/>
      <c r="L1945" s="298" t="n"/>
      <c r="M1945" s="254">
        <f>IF($B1945="","",--TEXT($B1945,"yyyymm"))</f>
        <v/>
      </c>
      <c r="N1945" s="0" t="n"/>
      <c r="O1945" s="0" t="n"/>
      <c r="P1945" s="0" t="n"/>
      <c r="Q1945" s="0" t="n"/>
      <c r="R1945" s="0" t="n"/>
      <c r="S1945" s="0" t="n"/>
      <c r="T1945" s="0" t="n"/>
      <c r="U1945" s="0" t="n"/>
      <c r="V1945" s="0" t="n"/>
      <c r="W1945" s="0" t="n"/>
      <c r="X1945" s="42" t="n"/>
      <c r="Y1945" s="42" t="n"/>
      <c r="Z1945" s="42" t="n"/>
    </row>
    <row r="1946" ht="23" customFormat="1" customHeight="1" s="204">
      <c r="A1946" s="255">
        <f>IF(B1946="","",COUNTA($B$5:B1946))</f>
        <v/>
      </c>
      <c r="B1946" s="294" t="n"/>
      <c r="C1946" s="247" t="n"/>
      <c r="D1946" s="248" t="n"/>
      <c r="E1946" s="295" t="n"/>
      <c r="F1946" s="296" t="n"/>
      <c r="G1946" s="296" t="n"/>
      <c r="H1946" s="297">
        <f>IFERROR(VLOOKUP($C1946,$C$5:$H$18,6,0)+SUMIF($C$19:$C1946,$C1946,$F$19:$F1946)-SUMIF($C$19:$C1946,$C1946,$G$19:$G1946),"")</f>
        <v/>
      </c>
      <c r="I1946" s="296" t="n"/>
      <c r="J1946" s="252" t="n"/>
      <c r="K1946" s="252" t="n"/>
      <c r="L1946" s="298" t="n"/>
      <c r="M1946" s="254">
        <f>IF($B1946="","",--TEXT($B1946,"yyyymm"))</f>
        <v/>
      </c>
      <c r="N1946" s="0" t="n"/>
      <c r="O1946" s="0" t="n"/>
      <c r="P1946" s="0" t="n"/>
      <c r="Q1946" s="0" t="n"/>
      <c r="R1946" s="0" t="n"/>
      <c r="S1946" s="0" t="n"/>
      <c r="T1946" s="0" t="n"/>
      <c r="U1946" s="0" t="n"/>
      <c r="V1946" s="0" t="n"/>
      <c r="W1946" s="0" t="n"/>
      <c r="X1946" s="42" t="n"/>
      <c r="Y1946" s="42" t="n"/>
      <c r="Z1946" s="42" t="n"/>
    </row>
    <row r="1947" ht="23" customFormat="1" customHeight="1" s="204">
      <c r="A1947" s="255">
        <f>IF(B1947="","",COUNTA($B$5:B1947))</f>
        <v/>
      </c>
      <c r="B1947" s="294" t="n"/>
      <c r="C1947" s="247" t="n"/>
      <c r="D1947" s="248" t="n"/>
      <c r="E1947" s="295" t="n"/>
      <c r="F1947" s="296" t="n"/>
      <c r="G1947" s="296" t="n"/>
      <c r="H1947" s="297">
        <f>IFERROR(VLOOKUP($C1947,$C$5:$H$18,6,0)+SUMIF($C$19:$C1947,$C1947,$F$19:$F1947)-SUMIF($C$19:$C1947,$C1947,$G$19:$G1947),"")</f>
        <v/>
      </c>
      <c r="I1947" s="296" t="n"/>
      <c r="J1947" s="252" t="n"/>
      <c r="K1947" s="252" t="n"/>
      <c r="L1947" s="298" t="n"/>
      <c r="M1947" s="254">
        <f>IF($B1947="","",--TEXT($B1947,"yyyymm"))</f>
        <v/>
      </c>
      <c r="N1947" s="0" t="n"/>
      <c r="O1947" s="0" t="n"/>
      <c r="P1947" s="0" t="n"/>
      <c r="Q1947" s="0" t="n"/>
      <c r="R1947" s="0" t="n"/>
      <c r="S1947" s="0" t="n"/>
      <c r="T1947" s="0" t="n"/>
      <c r="U1947" s="0" t="n"/>
      <c r="V1947" s="0" t="n"/>
      <c r="W1947" s="0" t="n"/>
      <c r="X1947" s="42" t="n"/>
      <c r="Y1947" s="42" t="n"/>
      <c r="Z1947" s="42" t="n"/>
    </row>
    <row r="1948" ht="23" customFormat="1" customHeight="1" s="204">
      <c r="A1948" s="255">
        <f>IF(B1948="","",COUNTA($B$5:B1948))</f>
        <v/>
      </c>
      <c r="B1948" s="294" t="n"/>
      <c r="C1948" s="247" t="n"/>
      <c r="D1948" s="248" t="n"/>
      <c r="E1948" s="295" t="n"/>
      <c r="F1948" s="296" t="n"/>
      <c r="G1948" s="296" t="n"/>
      <c r="H1948" s="297">
        <f>IFERROR(VLOOKUP($C1948,$C$5:$H$18,6,0)+SUMIF($C$19:$C1948,$C1948,$F$19:$F1948)-SUMIF($C$19:$C1948,$C1948,$G$19:$G1948),"")</f>
        <v/>
      </c>
      <c r="I1948" s="296" t="n"/>
      <c r="J1948" s="252" t="n"/>
      <c r="K1948" s="252" t="n"/>
      <c r="L1948" s="298" t="n"/>
      <c r="M1948" s="254">
        <f>IF($B1948="","",--TEXT($B1948,"yyyymm"))</f>
        <v/>
      </c>
      <c r="N1948" s="0" t="n"/>
      <c r="O1948" s="0" t="n"/>
      <c r="P1948" s="0" t="n"/>
      <c r="Q1948" s="0" t="n"/>
      <c r="R1948" s="0" t="n"/>
      <c r="S1948" s="0" t="n"/>
      <c r="T1948" s="0" t="n"/>
      <c r="U1948" s="0" t="n"/>
      <c r="V1948" s="0" t="n"/>
      <c r="W1948" s="0" t="n"/>
      <c r="X1948" s="42" t="n"/>
      <c r="Y1948" s="42" t="n"/>
      <c r="Z1948" s="42" t="n"/>
    </row>
    <row r="1949" ht="23" customFormat="1" customHeight="1" s="204">
      <c r="A1949" s="255">
        <f>IF(B1949="","",COUNTA($B$5:B1949))</f>
        <v/>
      </c>
      <c r="B1949" s="294" t="n"/>
      <c r="C1949" s="247" t="n"/>
      <c r="D1949" s="248" t="n"/>
      <c r="E1949" s="295" t="n"/>
      <c r="F1949" s="296" t="n"/>
      <c r="G1949" s="296" t="n"/>
      <c r="H1949" s="297">
        <f>IFERROR(VLOOKUP($C1949,$C$5:$H$18,6,0)+SUMIF($C$19:$C1949,$C1949,$F$19:$F1949)-SUMIF($C$19:$C1949,$C1949,$G$19:$G1949),"")</f>
        <v/>
      </c>
      <c r="I1949" s="296" t="n"/>
      <c r="J1949" s="252" t="n"/>
      <c r="K1949" s="252" t="n"/>
      <c r="L1949" s="298" t="n"/>
      <c r="M1949" s="254">
        <f>IF($B1949="","",--TEXT($B1949,"yyyymm"))</f>
        <v/>
      </c>
      <c r="N1949" s="0" t="n"/>
      <c r="O1949" s="0" t="n"/>
      <c r="P1949" s="0" t="n"/>
      <c r="Q1949" s="0" t="n"/>
      <c r="R1949" s="0" t="n"/>
      <c r="S1949" s="0" t="n"/>
      <c r="T1949" s="0" t="n"/>
      <c r="U1949" s="0" t="n"/>
      <c r="V1949" s="0" t="n"/>
      <c r="W1949" s="0" t="n"/>
      <c r="X1949" s="42" t="n"/>
      <c r="Y1949" s="42" t="n"/>
      <c r="Z1949" s="42" t="n"/>
    </row>
    <row r="1950" ht="23" customFormat="1" customHeight="1" s="204">
      <c r="A1950" s="255">
        <f>IF(B1950="","",COUNTA($B$5:B1950))</f>
        <v/>
      </c>
      <c r="B1950" s="294" t="n"/>
      <c r="C1950" s="247" t="n"/>
      <c r="D1950" s="248" t="n"/>
      <c r="E1950" s="295" t="n"/>
      <c r="F1950" s="296" t="n"/>
      <c r="G1950" s="296" t="n"/>
      <c r="H1950" s="297">
        <f>IFERROR(VLOOKUP($C1950,$C$5:$H$18,6,0)+SUMIF($C$19:$C1950,$C1950,$F$19:$F1950)-SUMIF($C$19:$C1950,$C1950,$G$19:$G1950),"")</f>
        <v/>
      </c>
      <c r="I1950" s="296" t="n"/>
      <c r="J1950" s="252" t="n"/>
      <c r="K1950" s="252" t="n"/>
      <c r="L1950" s="298" t="n"/>
      <c r="M1950" s="254">
        <f>IF($B1950="","",--TEXT($B1950,"yyyymm"))</f>
        <v/>
      </c>
      <c r="N1950" s="0" t="n"/>
      <c r="O1950" s="0" t="n"/>
      <c r="P1950" s="0" t="n"/>
      <c r="Q1950" s="0" t="n"/>
      <c r="R1950" s="0" t="n"/>
      <c r="S1950" s="0" t="n"/>
      <c r="T1950" s="0" t="n"/>
      <c r="U1950" s="0" t="n"/>
      <c r="V1950" s="0" t="n"/>
      <c r="W1950" s="0" t="n"/>
      <c r="X1950" s="42" t="n"/>
      <c r="Y1950" s="42" t="n"/>
      <c r="Z1950" s="42" t="n"/>
    </row>
    <row r="1951" ht="23" customFormat="1" customHeight="1" s="204">
      <c r="A1951" s="255">
        <f>IF(B1951="","",COUNTA($B$5:B1951))</f>
        <v/>
      </c>
      <c r="B1951" s="294" t="n"/>
      <c r="C1951" s="247" t="n"/>
      <c r="D1951" s="248" t="n"/>
      <c r="E1951" s="295" t="n"/>
      <c r="F1951" s="296" t="n"/>
      <c r="G1951" s="296" t="n"/>
      <c r="H1951" s="297">
        <f>IFERROR(VLOOKUP($C1951,$C$5:$H$18,6,0)+SUMIF($C$19:$C1951,$C1951,$F$19:$F1951)-SUMIF($C$19:$C1951,$C1951,$G$19:$G1951),"")</f>
        <v/>
      </c>
      <c r="I1951" s="296" t="n"/>
      <c r="J1951" s="252" t="n"/>
      <c r="K1951" s="252" t="n"/>
      <c r="L1951" s="298" t="n"/>
      <c r="M1951" s="254">
        <f>IF($B1951="","",--TEXT($B1951,"yyyymm"))</f>
        <v/>
      </c>
      <c r="N1951" s="0" t="n"/>
      <c r="O1951" s="0" t="n"/>
      <c r="P1951" s="0" t="n"/>
      <c r="Q1951" s="0" t="n"/>
      <c r="R1951" s="0" t="n"/>
      <c r="S1951" s="0" t="n"/>
      <c r="T1951" s="0" t="n"/>
      <c r="U1951" s="0" t="n"/>
      <c r="V1951" s="0" t="n"/>
      <c r="W1951" s="0" t="n"/>
      <c r="X1951" s="42" t="n"/>
      <c r="Y1951" s="42" t="n"/>
      <c r="Z1951" s="42" t="n"/>
    </row>
    <row r="1952" ht="23" customFormat="1" customHeight="1" s="204">
      <c r="A1952" s="255">
        <f>IF(B1952="","",COUNTA($B$5:B1952))</f>
        <v/>
      </c>
      <c r="B1952" s="294" t="n"/>
      <c r="C1952" s="247" t="n"/>
      <c r="D1952" s="248" t="n"/>
      <c r="E1952" s="295" t="n"/>
      <c r="F1952" s="296" t="n"/>
      <c r="G1952" s="296" t="n"/>
      <c r="H1952" s="297">
        <f>IFERROR(VLOOKUP($C1952,$C$5:$H$18,6,0)+SUMIF($C$19:$C1952,$C1952,$F$19:$F1952)-SUMIF($C$19:$C1952,$C1952,$G$19:$G1952),"")</f>
        <v/>
      </c>
      <c r="I1952" s="296" t="n"/>
      <c r="J1952" s="252" t="n"/>
      <c r="K1952" s="252" t="n"/>
      <c r="L1952" s="298" t="n"/>
      <c r="M1952" s="254">
        <f>IF($B1952="","",--TEXT($B1952,"yyyymm"))</f>
        <v/>
      </c>
      <c r="N1952" s="0" t="n"/>
      <c r="O1952" s="0" t="n"/>
      <c r="P1952" s="0" t="n"/>
      <c r="Q1952" s="0" t="n"/>
      <c r="R1952" s="0" t="n"/>
      <c r="S1952" s="0" t="n"/>
      <c r="T1952" s="0" t="n"/>
      <c r="U1952" s="0" t="n"/>
      <c r="V1952" s="0" t="n"/>
      <c r="W1952" s="0" t="n"/>
      <c r="X1952" s="42" t="n"/>
      <c r="Y1952" s="42" t="n"/>
      <c r="Z1952" s="42" t="n"/>
    </row>
    <row r="1953" ht="23" customFormat="1" customHeight="1" s="204">
      <c r="A1953" s="255">
        <f>IF(B1953="","",COUNTA($B$5:B1953))</f>
        <v/>
      </c>
      <c r="B1953" s="294" t="n"/>
      <c r="C1953" s="247" t="n"/>
      <c r="D1953" s="248" t="n"/>
      <c r="E1953" s="295" t="n"/>
      <c r="F1953" s="296" t="n"/>
      <c r="G1953" s="296" t="n"/>
      <c r="H1953" s="297">
        <f>IFERROR(VLOOKUP($C1953,$C$5:$H$18,6,0)+SUMIF($C$19:$C1953,$C1953,$F$19:$F1953)-SUMIF($C$19:$C1953,$C1953,$G$19:$G1953),"")</f>
        <v/>
      </c>
      <c r="I1953" s="296" t="n"/>
      <c r="J1953" s="252" t="n"/>
      <c r="K1953" s="252" t="n"/>
      <c r="L1953" s="298" t="n"/>
      <c r="M1953" s="254">
        <f>IF($B1953="","",--TEXT($B1953,"yyyymm"))</f>
        <v/>
      </c>
      <c r="N1953" s="0" t="n"/>
      <c r="O1953" s="0" t="n"/>
      <c r="P1953" s="0" t="n"/>
      <c r="Q1953" s="0" t="n"/>
      <c r="R1953" s="0" t="n"/>
      <c r="S1953" s="0" t="n"/>
      <c r="T1953" s="0" t="n"/>
      <c r="U1953" s="0" t="n"/>
      <c r="V1953" s="0" t="n"/>
      <c r="W1953" s="0" t="n"/>
      <c r="X1953" s="42" t="n"/>
      <c r="Y1953" s="42" t="n"/>
      <c r="Z1953" s="42" t="n"/>
    </row>
    <row r="1954" ht="23" customFormat="1" customHeight="1" s="204">
      <c r="A1954" s="255">
        <f>IF(B1954="","",COUNTA($B$5:B1954))</f>
        <v/>
      </c>
      <c r="B1954" s="294" t="n"/>
      <c r="C1954" s="247" t="n"/>
      <c r="D1954" s="248" t="n"/>
      <c r="E1954" s="295" t="n"/>
      <c r="F1954" s="296" t="n"/>
      <c r="G1954" s="296" t="n"/>
      <c r="H1954" s="297">
        <f>IFERROR(VLOOKUP($C1954,$C$5:$H$18,6,0)+SUMIF($C$19:$C1954,$C1954,$F$19:$F1954)-SUMIF($C$19:$C1954,$C1954,$G$19:$G1954),"")</f>
        <v/>
      </c>
      <c r="I1954" s="296" t="n"/>
      <c r="J1954" s="252" t="n"/>
      <c r="K1954" s="252" t="n"/>
      <c r="L1954" s="298" t="n"/>
      <c r="M1954" s="254">
        <f>IF($B1954="","",--TEXT($B1954,"yyyymm"))</f>
        <v/>
      </c>
      <c r="N1954" s="0" t="n"/>
      <c r="O1954" s="0" t="n"/>
      <c r="P1954" s="0" t="n"/>
      <c r="Q1954" s="0" t="n"/>
      <c r="R1954" s="0" t="n"/>
      <c r="S1954" s="0" t="n"/>
      <c r="T1954" s="0" t="n"/>
      <c r="U1954" s="0" t="n"/>
      <c r="V1954" s="0" t="n"/>
      <c r="W1954" s="0" t="n"/>
      <c r="X1954" s="42" t="n"/>
      <c r="Y1954" s="42" t="n"/>
      <c r="Z1954" s="42" t="n"/>
    </row>
    <row r="1955" ht="23" customFormat="1" customHeight="1" s="204">
      <c r="A1955" s="255">
        <f>IF(B1955="","",COUNTA($B$5:B1955))</f>
        <v/>
      </c>
      <c r="B1955" s="294" t="n"/>
      <c r="C1955" s="247" t="n"/>
      <c r="D1955" s="248" t="n"/>
      <c r="E1955" s="295" t="n"/>
      <c r="F1955" s="296" t="n"/>
      <c r="G1955" s="296" t="n"/>
      <c r="H1955" s="297">
        <f>IFERROR(VLOOKUP($C1955,$C$5:$H$18,6,0)+SUMIF($C$19:$C1955,$C1955,$F$19:$F1955)-SUMIF($C$19:$C1955,$C1955,$G$19:$G1955),"")</f>
        <v/>
      </c>
      <c r="I1955" s="296" t="n"/>
      <c r="J1955" s="252" t="n"/>
      <c r="K1955" s="252" t="n"/>
      <c r="L1955" s="298" t="n"/>
      <c r="M1955" s="254">
        <f>IF($B1955="","",--TEXT($B1955,"yyyymm"))</f>
        <v/>
      </c>
      <c r="N1955" s="0" t="n"/>
      <c r="O1955" s="0" t="n"/>
      <c r="P1955" s="0" t="n"/>
      <c r="Q1955" s="0" t="n"/>
      <c r="R1955" s="0" t="n"/>
      <c r="S1955" s="0" t="n"/>
      <c r="T1955" s="0" t="n"/>
      <c r="U1955" s="0" t="n"/>
      <c r="V1955" s="0" t="n"/>
      <c r="W1955" s="0" t="n"/>
      <c r="X1955" s="42" t="n"/>
      <c r="Y1955" s="42" t="n"/>
      <c r="Z1955" s="42" t="n"/>
    </row>
    <row r="1956" ht="23" customFormat="1" customHeight="1" s="204">
      <c r="A1956" s="255">
        <f>IF(B1956="","",COUNTA($B$5:B1956))</f>
        <v/>
      </c>
      <c r="B1956" s="294" t="n"/>
      <c r="C1956" s="247" t="n"/>
      <c r="D1956" s="248" t="n"/>
      <c r="E1956" s="295" t="n"/>
      <c r="F1956" s="296" t="n"/>
      <c r="G1956" s="296" t="n"/>
      <c r="H1956" s="297">
        <f>IFERROR(VLOOKUP($C1956,$C$5:$H$18,6,0)+SUMIF($C$19:$C1956,$C1956,$F$19:$F1956)-SUMIF($C$19:$C1956,$C1956,$G$19:$G1956),"")</f>
        <v/>
      </c>
      <c r="I1956" s="296" t="n"/>
      <c r="J1956" s="252" t="n"/>
      <c r="K1956" s="252" t="n"/>
      <c r="L1956" s="298" t="n"/>
      <c r="M1956" s="254">
        <f>IF($B1956="","",--TEXT($B1956,"yyyymm"))</f>
        <v/>
      </c>
      <c r="N1956" s="0" t="n"/>
      <c r="O1956" s="0" t="n"/>
      <c r="P1956" s="0" t="n"/>
      <c r="Q1956" s="0" t="n"/>
      <c r="R1956" s="0" t="n"/>
      <c r="S1956" s="0" t="n"/>
      <c r="T1956" s="0" t="n"/>
      <c r="U1956" s="0" t="n"/>
      <c r="V1956" s="0" t="n"/>
      <c r="W1956" s="0" t="n"/>
      <c r="X1956" s="42" t="n"/>
      <c r="Y1956" s="42" t="n"/>
      <c r="Z1956" s="42" t="n"/>
    </row>
    <row r="1957" ht="23" customFormat="1" customHeight="1" s="204">
      <c r="A1957" s="255">
        <f>IF(B1957="","",COUNTA($B$5:B1957))</f>
        <v/>
      </c>
      <c r="B1957" s="294" t="n"/>
      <c r="C1957" s="247" t="n"/>
      <c r="D1957" s="248" t="n"/>
      <c r="E1957" s="295" t="n"/>
      <c r="F1957" s="296" t="n"/>
      <c r="G1957" s="296" t="n"/>
      <c r="H1957" s="297">
        <f>IFERROR(VLOOKUP($C1957,$C$5:$H$18,6,0)+SUMIF($C$19:$C1957,$C1957,$F$19:$F1957)-SUMIF($C$19:$C1957,$C1957,$G$19:$G1957),"")</f>
        <v/>
      </c>
      <c r="I1957" s="296" t="n"/>
      <c r="J1957" s="252" t="n"/>
      <c r="K1957" s="252" t="n"/>
      <c r="L1957" s="298" t="n"/>
      <c r="M1957" s="254">
        <f>IF($B1957="","",--TEXT($B1957,"yyyymm"))</f>
        <v/>
      </c>
      <c r="N1957" s="0" t="n"/>
      <c r="O1957" s="0" t="n"/>
      <c r="P1957" s="0" t="n"/>
      <c r="Q1957" s="0" t="n"/>
      <c r="R1957" s="0" t="n"/>
      <c r="S1957" s="0" t="n"/>
      <c r="T1957" s="0" t="n"/>
      <c r="U1957" s="0" t="n"/>
      <c r="V1957" s="0" t="n"/>
      <c r="W1957" s="0" t="n"/>
      <c r="X1957" s="42" t="n"/>
      <c r="Y1957" s="42" t="n"/>
      <c r="Z1957" s="42" t="n"/>
    </row>
    <row r="1958" ht="23" customFormat="1" customHeight="1" s="204">
      <c r="A1958" s="255">
        <f>IF(B1958="","",COUNTA($B$5:B1958))</f>
        <v/>
      </c>
      <c r="B1958" s="294" t="n"/>
      <c r="C1958" s="247" t="n"/>
      <c r="D1958" s="248" t="n"/>
      <c r="E1958" s="295" t="n"/>
      <c r="F1958" s="296" t="n"/>
      <c r="G1958" s="296" t="n"/>
      <c r="H1958" s="297">
        <f>IFERROR(VLOOKUP($C1958,$C$5:$H$18,6,0)+SUMIF($C$19:$C1958,$C1958,$F$19:$F1958)-SUMIF($C$19:$C1958,$C1958,$G$19:$G1958),"")</f>
        <v/>
      </c>
      <c r="I1958" s="296" t="n"/>
      <c r="J1958" s="252" t="n"/>
      <c r="K1958" s="252" t="n"/>
      <c r="L1958" s="298" t="n"/>
      <c r="M1958" s="254">
        <f>IF($B1958="","",--TEXT($B1958,"yyyymm"))</f>
        <v/>
      </c>
      <c r="N1958" s="0" t="n"/>
      <c r="O1958" s="0" t="n"/>
      <c r="P1958" s="0" t="n"/>
      <c r="Q1958" s="0" t="n"/>
      <c r="R1958" s="0" t="n"/>
      <c r="S1958" s="0" t="n"/>
      <c r="T1958" s="0" t="n"/>
      <c r="U1958" s="0" t="n"/>
      <c r="V1958" s="0" t="n"/>
      <c r="W1958" s="0" t="n"/>
      <c r="X1958" s="42" t="n"/>
      <c r="Y1958" s="42" t="n"/>
      <c r="Z1958" s="42" t="n"/>
    </row>
    <row r="1959" ht="23" customFormat="1" customHeight="1" s="204">
      <c r="A1959" s="255">
        <f>IF(B1959="","",COUNTA($B$5:B1959))</f>
        <v/>
      </c>
      <c r="B1959" s="294" t="n"/>
      <c r="C1959" s="247" t="n"/>
      <c r="D1959" s="248" t="n"/>
      <c r="E1959" s="295" t="n"/>
      <c r="F1959" s="296" t="n"/>
      <c r="G1959" s="296" t="n"/>
      <c r="H1959" s="297">
        <f>IFERROR(VLOOKUP($C1959,$C$5:$H$18,6,0)+SUMIF($C$19:$C1959,$C1959,$F$19:$F1959)-SUMIF($C$19:$C1959,$C1959,$G$19:$G1959),"")</f>
        <v/>
      </c>
      <c r="I1959" s="296" t="n"/>
      <c r="J1959" s="252" t="n"/>
      <c r="K1959" s="252" t="n"/>
      <c r="L1959" s="298" t="n"/>
      <c r="M1959" s="254">
        <f>IF($B1959="","",--TEXT($B1959,"yyyymm"))</f>
        <v/>
      </c>
      <c r="N1959" s="0" t="n"/>
      <c r="O1959" s="0" t="n"/>
      <c r="P1959" s="0" t="n"/>
      <c r="Q1959" s="0" t="n"/>
      <c r="R1959" s="0" t="n"/>
      <c r="S1959" s="0" t="n"/>
      <c r="T1959" s="0" t="n"/>
      <c r="U1959" s="0" t="n"/>
      <c r="V1959" s="0" t="n"/>
      <c r="W1959" s="0" t="n"/>
      <c r="X1959" s="42" t="n"/>
      <c r="Y1959" s="42" t="n"/>
      <c r="Z1959" s="42" t="n"/>
    </row>
    <row r="1960" ht="23" customFormat="1" customHeight="1" s="204">
      <c r="A1960" s="255">
        <f>IF(B1960="","",COUNTA($B$5:B1960))</f>
        <v/>
      </c>
      <c r="B1960" s="294" t="n"/>
      <c r="C1960" s="247" t="n"/>
      <c r="D1960" s="248" t="n"/>
      <c r="E1960" s="295" t="n"/>
      <c r="F1960" s="296" t="n"/>
      <c r="G1960" s="296" t="n"/>
      <c r="H1960" s="297">
        <f>IFERROR(VLOOKUP($C1960,$C$5:$H$18,6,0)+SUMIF($C$19:$C1960,$C1960,$F$19:$F1960)-SUMIF($C$19:$C1960,$C1960,$G$19:$G1960),"")</f>
        <v/>
      </c>
      <c r="I1960" s="296" t="n"/>
      <c r="J1960" s="252" t="n"/>
      <c r="K1960" s="252" t="n"/>
      <c r="L1960" s="298" t="n"/>
      <c r="M1960" s="254">
        <f>IF($B1960="","",--TEXT($B1960,"yyyymm"))</f>
        <v/>
      </c>
      <c r="N1960" s="0" t="n"/>
      <c r="O1960" s="0" t="n"/>
      <c r="P1960" s="0" t="n"/>
      <c r="Q1960" s="0" t="n"/>
      <c r="R1960" s="0" t="n"/>
      <c r="S1960" s="0" t="n"/>
      <c r="T1960" s="0" t="n"/>
      <c r="U1960" s="0" t="n"/>
      <c r="V1960" s="0" t="n"/>
      <c r="W1960" s="0" t="n"/>
      <c r="X1960" s="42" t="n"/>
      <c r="Y1960" s="42" t="n"/>
      <c r="Z1960" s="42" t="n"/>
    </row>
    <row r="1961" ht="23" customFormat="1" customHeight="1" s="204">
      <c r="A1961" s="255">
        <f>IF(B1961="","",COUNTA($B$5:B1961))</f>
        <v/>
      </c>
      <c r="B1961" s="294" t="n"/>
      <c r="C1961" s="247" t="n"/>
      <c r="D1961" s="248" t="n"/>
      <c r="E1961" s="295" t="n"/>
      <c r="F1961" s="296" t="n"/>
      <c r="G1961" s="296" t="n"/>
      <c r="H1961" s="297">
        <f>IFERROR(VLOOKUP($C1961,$C$5:$H$18,6,0)+SUMIF($C$19:$C1961,$C1961,$F$19:$F1961)-SUMIF($C$19:$C1961,$C1961,$G$19:$G1961),"")</f>
        <v/>
      </c>
      <c r="I1961" s="296" t="n"/>
      <c r="J1961" s="252" t="n"/>
      <c r="K1961" s="252" t="n"/>
      <c r="L1961" s="298" t="n"/>
      <c r="M1961" s="254">
        <f>IF($B1961="","",--TEXT($B1961,"yyyymm"))</f>
        <v/>
      </c>
      <c r="N1961" s="0" t="n"/>
      <c r="O1961" s="0" t="n"/>
      <c r="P1961" s="0" t="n"/>
      <c r="Q1961" s="0" t="n"/>
      <c r="R1961" s="0" t="n"/>
      <c r="S1961" s="0" t="n"/>
      <c r="T1961" s="0" t="n"/>
      <c r="U1961" s="0" t="n"/>
      <c r="V1961" s="0" t="n"/>
      <c r="W1961" s="0" t="n"/>
      <c r="X1961" s="42" t="n"/>
      <c r="Y1961" s="42" t="n"/>
      <c r="Z1961" s="42" t="n"/>
    </row>
    <row r="1962" ht="23" customFormat="1" customHeight="1" s="204">
      <c r="A1962" s="255">
        <f>IF(B1962="","",COUNTA($B$5:B1962))</f>
        <v/>
      </c>
      <c r="B1962" s="294" t="n"/>
      <c r="C1962" s="247" t="n"/>
      <c r="D1962" s="248" t="n"/>
      <c r="E1962" s="295" t="n"/>
      <c r="F1962" s="296" t="n"/>
      <c r="G1962" s="296" t="n"/>
      <c r="H1962" s="297">
        <f>IFERROR(VLOOKUP($C1962,$C$5:$H$18,6,0)+SUMIF($C$19:$C1962,$C1962,$F$19:$F1962)-SUMIF($C$19:$C1962,$C1962,$G$19:$G1962),"")</f>
        <v/>
      </c>
      <c r="I1962" s="296" t="n"/>
      <c r="J1962" s="252" t="n"/>
      <c r="K1962" s="252" t="n"/>
      <c r="L1962" s="298" t="n"/>
      <c r="M1962" s="254">
        <f>IF($B1962="","",--TEXT($B1962,"yyyymm"))</f>
        <v/>
      </c>
      <c r="N1962" s="0" t="n"/>
      <c r="O1962" s="0" t="n"/>
      <c r="P1962" s="0" t="n"/>
      <c r="Q1962" s="0" t="n"/>
      <c r="R1962" s="0" t="n"/>
      <c r="S1962" s="0" t="n"/>
      <c r="T1962" s="0" t="n"/>
      <c r="U1962" s="0" t="n"/>
      <c r="V1962" s="0" t="n"/>
      <c r="W1962" s="0" t="n"/>
      <c r="X1962" s="42" t="n"/>
      <c r="Y1962" s="42" t="n"/>
      <c r="Z1962" s="42" t="n"/>
    </row>
    <row r="1963" ht="23" customFormat="1" customHeight="1" s="204">
      <c r="A1963" s="255">
        <f>IF(B1963="","",COUNTA($B$5:B1963))</f>
        <v/>
      </c>
      <c r="B1963" s="294" t="n"/>
      <c r="C1963" s="247" t="n"/>
      <c r="D1963" s="248" t="n"/>
      <c r="E1963" s="295" t="n"/>
      <c r="F1963" s="296" t="n"/>
      <c r="G1963" s="296" t="n"/>
      <c r="H1963" s="297">
        <f>IFERROR(VLOOKUP($C1963,$C$5:$H$18,6,0)+SUMIF($C$19:$C1963,$C1963,$F$19:$F1963)-SUMIF($C$19:$C1963,$C1963,$G$19:$G1963),"")</f>
        <v/>
      </c>
      <c r="I1963" s="296" t="n"/>
      <c r="J1963" s="252" t="n"/>
      <c r="K1963" s="252" t="n"/>
      <c r="L1963" s="298" t="n"/>
      <c r="M1963" s="254">
        <f>IF($B1963="","",--TEXT($B1963,"yyyymm"))</f>
        <v/>
      </c>
      <c r="N1963" s="0" t="n"/>
      <c r="O1963" s="0" t="n"/>
      <c r="P1963" s="0" t="n"/>
      <c r="Q1963" s="0" t="n"/>
      <c r="R1963" s="0" t="n"/>
      <c r="S1963" s="0" t="n"/>
      <c r="T1963" s="0" t="n"/>
      <c r="U1963" s="0" t="n"/>
      <c r="V1963" s="0" t="n"/>
      <c r="W1963" s="0" t="n"/>
      <c r="X1963" s="42" t="n"/>
      <c r="Y1963" s="42" t="n"/>
      <c r="Z1963" s="42" t="n"/>
    </row>
    <row r="1964" ht="23" customFormat="1" customHeight="1" s="204">
      <c r="A1964" s="255">
        <f>IF(B1964="","",COUNTA($B$5:B1964))</f>
        <v/>
      </c>
      <c r="B1964" s="294" t="n"/>
      <c r="C1964" s="247" t="n"/>
      <c r="D1964" s="248" t="n"/>
      <c r="E1964" s="295" t="n"/>
      <c r="F1964" s="296" t="n"/>
      <c r="G1964" s="296" t="n"/>
      <c r="H1964" s="297">
        <f>IFERROR(VLOOKUP($C1964,$C$5:$H$18,6,0)+SUMIF($C$19:$C1964,$C1964,$F$19:$F1964)-SUMIF($C$19:$C1964,$C1964,$G$19:$G1964),"")</f>
        <v/>
      </c>
      <c r="I1964" s="296" t="n"/>
      <c r="J1964" s="252" t="n"/>
      <c r="K1964" s="252" t="n"/>
      <c r="L1964" s="298" t="n"/>
      <c r="M1964" s="254">
        <f>IF($B1964="","",--TEXT($B1964,"yyyymm"))</f>
        <v/>
      </c>
      <c r="N1964" s="0" t="n"/>
      <c r="O1964" s="0" t="n"/>
      <c r="P1964" s="0" t="n"/>
      <c r="Q1964" s="0" t="n"/>
      <c r="R1964" s="0" t="n"/>
      <c r="S1964" s="0" t="n"/>
      <c r="T1964" s="0" t="n"/>
      <c r="U1964" s="0" t="n"/>
      <c r="V1964" s="0" t="n"/>
      <c r="W1964" s="0" t="n"/>
      <c r="X1964" s="42" t="n"/>
      <c r="Y1964" s="42" t="n"/>
      <c r="Z1964" s="42" t="n"/>
    </row>
    <row r="1965" ht="23" customFormat="1" customHeight="1" s="204">
      <c r="A1965" s="255">
        <f>IF(B1965="","",COUNTA($B$5:B1965))</f>
        <v/>
      </c>
      <c r="B1965" s="294" t="n"/>
      <c r="C1965" s="247" t="n"/>
      <c r="D1965" s="248" t="n"/>
      <c r="E1965" s="295" t="n"/>
      <c r="F1965" s="296" t="n"/>
      <c r="G1965" s="296" t="n"/>
      <c r="H1965" s="297">
        <f>IFERROR(VLOOKUP($C1965,$C$5:$H$18,6,0)+SUMIF($C$19:$C1965,$C1965,$F$19:$F1965)-SUMIF($C$19:$C1965,$C1965,$G$19:$G1965),"")</f>
        <v/>
      </c>
      <c r="I1965" s="296" t="n"/>
      <c r="J1965" s="252" t="n"/>
      <c r="K1965" s="252" t="n"/>
      <c r="L1965" s="298" t="n"/>
      <c r="M1965" s="254">
        <f>IF($B1965="","",--TEXT($B1965,"yyyymm"))</f>
        <v/>
      </c>
      <c r="N1965" s="0" t="n"/>
      <c r="O1965" s="0" t="n"/>
      <c r="P1965" s="0" t="n"/>
      <c r="Q1965" s="0" t="n"/>
      <c r="R1965" s="0" t="n"/>
      <c r="S1965" s="0" t="n"/>
      <c r="T1965" s="0" t="n"/>
      <c r="U1965" s="0" t="n"/>
      <c r="V1965" s="0" t="n"/>
      <c r="W1965" s="0" t="n"/>
      <c r="X1965" s="42" t="n"/>
      <c r="Y1965" s="42" t="n"/>
      <c r="Z1965" s="42" t="n"/>
    </row>
    <row r="1966" ht="23" customFormat="1" customHeight="1" s="204">
      <c r="A1966" s="255">
        <f>IF(B1966="","",COUNTA($B$5:B1966))</f>
        <v/>
      </c>
      <c r="B1966" s="294" t="n"/>
      <c r="C1966" s="247" t="n"/>
      <c r="D1966" s="248" t="n"/>
      <c r="E1966" s="295" t="n"/>
      <c r="F1966" s="296" t="n"/>
      <c r="G1966" s="296" t="n"/>
      <c r="H1966" s="297">
        <f>IFERROR(VLOOKUP($C1966,$C$5:$H$18,6,0)+SUMIF($C$19:$C1966,$C1966,$F$19:$F1966)-SUMIF($C$19:$C1966,$C1966,$G$19:$G1966),"")</f>
        <v/>
      </c>
      <c r="I1966" s="296" t="n"/>
      <c r="J1966" s="252" t="n"/>
      <c r="K1966" s="252" t="n"/>
      <c r="L1966" s="298" t="n"/>
      <c r="M1966" s="254">
        <f>IF($B1966="","",--TEXT($B1966,"yyyymm"))</f>
        <v/>
      </c>
      <c r="N1966" s="0" t="n"/>
      <c r="O1966" s="0" t="n"/>
      <c r="P1966" s="0" t="n"/>
      <c r="Q1966" s="0" t="n"/>
      <c r="R1966" s="0" t="n"/>
      <c r="S1966" s="0" t="n"/>
      <c r="T1966" s="0" t="n"/>
      <c r="U1966" s="0" t="n"/>
      <c r="V1966" s="0" t="n"/>
      <c r="W1966" s="0" t="n"/>
      <c r="X1966" s="42" t="n"/>
      <c r="Y1966" s="42" t="n"/>
      <c r="Z1966" s="42" t="n"/>
    </row>
    <row r="1967" ht="23" customFormat="1" customHeight="1" s="204">
      <c r="A1967" s="255">
        <f>IF(B1967="","",COUNTA($B$5:B1967))</f>
        <v/>
      </c>
      <c r="B1967" s="294" t="n"/>
      <c r="C1967" s="247" t="n"/>
      <c r="D1967" s="248" t="n"/>
      <c r="E1967" s="295" t="n"/>
      <c r="F1967" s="296" t="n"/>
      <c r="G1967" s="296" t="n"/>
      <c r="H1967" s="297">
        <f>IFERROR(VLOOKUP($C1967,$C$5:$H$18,6,0)+SUMIF($C$19:$C1967,$C1967,$F$19:$F1967)-SUMIF($C$19:$C1967,$C1967,$G$19:$G1967),"")</f>
        <v/>
      </c>
      <c r="I1967" s="296" t="n"/>
      <c r="J1967" s="252" t="n"/>
      <c r="K1967" s="252" t="n"/>
      <c r="L1967" s="298" t="n"/>
      <c r="M1967" s="254">
        <f>IF($B1967="","",--TEXT($B1967,"yyyymm"))</f>
        <v/>
      </c>
      <c r="N1967" s="0" t="n"/>
      <c r="O1967" s="0" t="n"/>
      <c r="P1967" s="0" t="n"/>
      <c r="Q1967" s="0" t="n"/>
      <c r="R1967" s="0" t="n"/>
      <c r="S1967" s="0" t="n"/>
      <c r="T1967" s="0" t="n"/>
      <c r="U1967" s="0" t="n"/>
      <c r="V1967" s="0" t="n"/>
      <c r="W1967" s="0" t="n"/>
      <c r="X1967" s="42" t="n"/>
      <c r="Y1967" s="42" t="n"/>
      <c r="Z1967" s="42" t="n"/>
    </row>
    <row r="1968" ht="23" customFormat="1" customHeight="1" s="204">
      <c r="A1968" s="255">
        <f>IF(B1968="","",COUNTA($B$5:B1968))</f>
        <v/>
      </c>
      <c r="B1968" s="294" t="n"/>
      <c r="C1968" s="247" t="n"/>
      <c r="D1968" s="248" t="n"/>
      <c r="E1968" s="295" t="n"/>
      <c r="F1968" s="296" t="n"/>
      <c r="G1968" s="296" t="n"/>
      <c r="H1968" s="297">
        <f>IFERROR(VLOOKUP($C1968,$C$5:$H$18,6,0)+SUMIF($C$19:$C1968,$C1968,$F$19:$F1968)-SUMIF($C$19:$C1968,$C1968,$G$19:$G1968),"")</f>
        <v/>
      </c>
      <c r="I1968" s="296" t="n"/>
      <c r="J1968" s="252" t="n"/>
      <c r="K1968" s="252" t="n"/>
      <c r="L1968" s="298" t="n"/>
      <c r="M1968" s="254">
        <f>IF($B1968="","",--TEXT($B1968,"yyyymm"))</f>
        <v/>
      </c>
      <c r="N1968" s="0" t="n"/>
      <c r="O1968" s="0" t="n"/>
      <c r="P1968" s="0" t="n"/>
      <c r="Q1968" s="0" t="n"/>
      <c r="R1968" s="0" t="n"/>
      <c r="S1968" s="0" t="n"/>
      <c r="T1968" s="0" t="n"/>
      <c r="U1968" s="0" t="n"/>
      <c r="V1968" s="0" t="n"/>
      <c r="W1968" s="0" t="n"/>
      <c r="X1968" s="42" t="n"/>
      <c r="Y1968" s="42" t="n"/>
      <c r="Z1968" s="42" t="n"/>
    </row>
    <row r="1969" ht="23" customFormat="1" customHeight="1" s="204">
      <c r="A1969" s="255">
        <f>IF(B1969="","",COUNTA($B$5:B1969))</f>
        <v/>
      </c>
      <c r="B1969" s="294" t="n"/>
      <c r="C1969" s="247" t="n"/>
      <c r="D1969" s="248" t="n"/>
      <c r="E1969" s="295" t="n"/>
      <c r="F1969" s="296" t="n"/>
      <c r="G1969" s="296" t="n"/>
      <c r="H1969" s="297">
        <f>IFERROR(VLOOKUP($C1969,$C$5:$H$18,6,0)+SUMIF($C$19:$C1969,$C1969,$F$19:$F1969)-SUMIF($C$19:$C1969,$C1969,$G$19:$G1969),"")</f>
        <v/>
      </c>
      <c r="I1969" s="296" t="n"/>
      <c r="J1969" s="252" t="n"/>
      <c r="K1969" s="252" t="n"/>
      <c r="L1969" s="298" t="n"/>
      <c r="M1969" s="254">
        <f>IF($B1969="","",--TEXT($B1969,"yyyymm"))</f>
        <v/>
      </c>
      <c r="N1969" s="0" t="n"/>
      <c r="O1969" s="0" t="n"/>
      <c r="P1969" s="0" t="n"/>
      <c r="Q1969" s="0" t="n"/>
      <c r="R1969" s="0" t="n"/>
      <c r="S1969" s="0" t="n"/>
      <c r="T1969" s="0" t="n"/>
      <c r="U1969" s="0" t="n"/>
      <c r="V1969" s="0" t="n"/>
      <c r="W1969" s="0" t="n"/>
      <c r="X1969" s="42" t="n"/>
      <c r="Y1969" s="42" t="n"/>
      <c r="Z1969" s="42" t="n"/>
    </row>
    <row r="1970" ht="23" customFormat="1" customHeight="1" s="204">
      <c r="A1970" s="255">
        <f>IF(B1970="","",COUNTA($B$5:B1970))</f>
        <v/>
      </c>
      <c r="B1970" s="294" t="n"/>
      <c r="C1970" s="247" t="n"/>
      <c r="D1970" s="248" t="n"/>
      <c r="E1970" s="295" t="n"/>
      <c r="F1970" s="296" t="n"/>
      <c r="G1970" s="296" t="n"/>
      <c r="H1970" s="297">
        <f>IFERROR(VLOOKUP($C1970,$C$5:$H$18,6,0)+SUMIF($C$19:$C1970,$C1970,$F$19:$F1970)-SUMIF($C$19:$C1970,$C1970,$G$19:$G1970),"")</f>
        <v/>
      </c>
      <c r="I1970" s="296" t="n"/>
      <c r="J1970" s="252" t="n"/>
      <c r="K1970" s="252" t="n"/>
      <c r="L1970" s="298" t="n"/>
      <c r="M1970" s="254">
        <f>IF($B1970="","",--TEXT($B1970,"yyyymm"))</f>
        <v/>
      </c>
      <c r="N1970" s="0" t="n"/>
      <c r="O1970" s="0" t="n"/>
      <c r="P1970" s="0" t="n"/>
      <c r="Q1970" s="0" t="n"/>
      <c r="R1970" s="0" t="n"/>
      <c r="S1970" s="0" t="n"/>
      <c r="T1970" s="0" t="n"/>
      <c r="U1970" s="0" t="n"/>
      <c r="V1970" s="0" t="n"/>
      <c r="W1970" s="0" t="n"/>
      <c r="X1970" s="42" t="n"/>
      <c r="Y1970" s="42" t="n"/>
      <c r="Z1970" s="42" t="n"/>
    </row>
    <row r="1971" ht="23" customFormat="1" customHeight="1" s="204">
      <c r="A1971" s="255">
        <f>IF(B1971="","",COUNTA($B$5:B1971))</f>
        <v/>
      </c>
      <c r="B1971" s="294" t="n"/>
      <c r="C1971" s="247" t="n"/>
      <c r="D1971" s="248" t="n"/>
      <c r="E1971" s="295" t="n"/>
      <c r="F1971" s="296" t="n"/>
      <c r="G1971" s="296" t="n"/>
      <c r="H1971" s="297">
        <f>IFERROR(VLOOKUP($C1971,$C$5:$H$18,6,0)+SUMIF($C$19:$C1971,$C1971,$F$19:$F1971)-SUMIF($C$19:$C1971,$C1971,$G$19:$G1971),"")</f>
        <v/>
      </c>
      <c r="I1971" s="296" t="n"/>
      <c r="J1971" s="252" t="n"/>
      <c r="K1971" s="252" t="n"/>
      <c r="L1971" s="298" t="n"/>
      <c r="M1971" s="254">
        <f>IF($B1971="","",--TEXT($B1971,"yyyymm"))</f>
        <v/>
      </c>
      <c r="N1971" s="0" t="n"/>
      <c r="O1971" s="0" t="n"/>
      <c r="P1971" s="0" t="n"/>
      <c r="Q1971" s="0" t="n"/>
      <c r="R1971" s="0" t="n"/>
      <c r="S1971" s="0" t="n"/>
      <c r="T1971" s="0" t="n"/>
      <c r="U1971" s="0" t="n"/>
      <c r="V1971" s="0" t="n"/>
      <c r="W1971" s="0" t="n"/>
      <c r="X1971" s="42" t="n"/>
      <c r="Y1971" s="42" t="n"/>
      <c r="Z1971" s="42" t="n"/>
    </row>
    <row r="1972" ht="23" customFormat="1" customHeight="1" s="204">
      <c r="A1972" s="255">
        <f>IF(B1972="","",COUNTA($B$5:B1972))</f>
        <v/>
      </c>
      <c r="B1972" s="294" t="n"/>
      <c r="C1972" s="247" t="n"/>
      <c r="D1972" s="248" t="n"/>
      <c r="E1972" s="295" t="n"/>
      <c r="F1972" s="296" t="n"/>
      <c r="G1972" s="296" t="n"/>
      <c r="H1972" s="297">
        <f>IFERROR(VLOOKUP($C1972,$C$5:$H$18,6,0)+SUMIF($C$19:$C1972,$C1972,$F$19:$F1972)-SUMIF($C$19:$C1972,$C1972,$G$19:$G1972),"")</f>
        <v/>
      </c>
      <c r="I1972" s="296" t="n"/>
      <c r="J1972" s="252" t="n"/>
      <c r="K1972" s="252" t="n"/>
      <c r="L1972" s="298" t="n"/>
      <c r="M1972" s="254">
        <f>IF($B1972="","",--TEXT($B1972,"yyyymm"))</f>
        <v/>
      </c>
      <c r="N1972" s="0" t="n"/>
      <c r="O1972" s="0" t="n"/>
      <c r="P1972" s="0" t="n"/>
      <c r="Q1972" s="0" t="n"/>
      <c r="R1972" s="0" t="n"/>
      <c r="S1972" s="0" t="n"/>
      <c r="T1972" s="0" t="n"/>
      <c r="U1972" s="0" t="n"/>
      <c r="V1972" s="0" t="n"/>
      <c r="W1972" s="0" t="n"/>
      <c r="X1972" s="42" t="n"/>
      <c r="Y1972" s="42" t="n"/>
      <c r="Z1972" s="42" t="n"/>
    </row>
    <row r="1973" ht="23" customFormat="1" customHeight="1" s="204">
      <c r="A1973" s="255">
        <f>IF(B1973="","",COUNTA($B$5:B1973))</f>
        <v/>
      </c>
      <c r="B1973" s="294" t="n"/>
      <c r="C1973" s="247" t="n"/>
      <c r="D1973" s="248" t="n"/>
      <c r="E1973" s="295" t="n"/>
      <c r="F1973" s="296" t="n"/>
      <c r="G1973" s="296" t="n"/>
      <c r="H1973" s="297">
        <f>IFERROR(VLOOKUP($C1973,$C$5:$H$18,6,0)+SUMIF($C$19:$C1973,$C1973,$F$19:$F1973)-SUMIF($C$19:$C1973,$C1973,$G$19:$G1973),"")</f>
        <v/>
      </c>
      <c r="I1973" s="296" t="n"/>
      <c r="J1973" s="252" t="n"/>
      <c r="K1973" s="252" t="n"/>
      <c r="L1973" s="298" t="n"/>
      <c r="M1973" s="254">
        <f>IF($B1973="","",--TEXT($B1973,"yyyymm"))</f>
        <v/>
      </c>
      <c r="N1973" s="0" t="n"/>
      <c r="O1973" s="0" t="n"/>
      <c r="P1973" s="0" t="n"/>
      <c r="Q1973" s="0" t="n"/>
      <c r="R1973" s="0" t="n"/>
      <c r="S1973" s="0" t="n"/>
      <c r="T1973" s="0" t="n"/>
      <c r="U1973" s="0" t="n"/>
      <c r="V1973" s="0" t="n"/>
      <c r="W1973" s="0" t="n"/>
      <c r="X1973" s="42" t="n"/>
      <c r="Y1973" s="42" t="n"/>
      <c r="Z1973" s="42" t="n"/>
    </row>
    <row r="1974" ht="23" customFormat="1" customHeight="1" s="204">
      <c r="A1974" s="255">
        <f>IF(B1974="","",COUNTA($B$5:B1974))</f>
        <v/>
      </c>
      <c r="B1974" s="294" t="n"/>
      <c r="C1974" s="247" t="n"/>
      <c r="D1974" s="248" t="n"/>
      <c r="E1974" s="295" t="n"/>
      <c r="F1974" s="296" t="n"/>
      <c r="G1974" s="296" t="n"/>
      <c r="H1974" s="297">
        <f>IFERROR(VLOOKUP($C1974,$C$5:$H$18,6,0)+SUMIF($C$19:$C1974,$C1974,$F$19:$F1974)-SUMIF($C$19:$C1974,$C1974,$G$19:$G1974),"")</f>
        <v/>
      </c>
      <c r="I1974" s="296" t="n"/>
      <c r="J1974" s="252" t="n"/>
      <c r="K1974" s="252" t="n"/>
      <c r="L1974" s="298" t="n"/>
      <c r="M1974" s="254">
        <f>IF($B1974="","",--TEXT($B1974,"yyyymm"))</f>
        <v/>
      </c>
      <c r="N1974" s="0" t="n"/>
      <c r="O1974" s="0" t="n"/>
      <c r="P1974" s="0" t="n"/>
      <c r="Q1974" s="0" t="n"/>
      <c r="R1974" s="0" t="n"/>
      <c r="S1974" s="0" t="n"/>
      <c r="T1974" s="0" t="n"/>
      <c r="U1974" s="0" t="n"/>
      <c r="V1974" s="0" t="n"/>
      <c r="W1974" s="0" t="n"/>
      <c r="X1974" s="42" t="n"/>
      <c r="Y1974" s="42" t="n"/>
      <c r="Z1974" s="42" t="n"/>
    </row>
    <row r="1975" ht="23" customFormat="1" customHeight="1" s="204">
      <c r="A1975" s="255">
        <f>IF(B1975="","",COUNTA($B$5:B1975))</f>
        <v/>
      </c>
      <c r="B1975" s="294" t="n"/>
      <c r="C1975" s="247" t="n"/>
      <c r="D1975" s="248" t="n"/>
      <c r="E1975" s="295" t="n"/>
      <c r="F1975" s="296" t="n"/>
      <c r="G1975" s="296" t="n"/>
      <c r="H1975" s="297">
        <f>IFERROR(VLOOKUP($C1975,$C$5:$H$18,6,0)+SUMIF($C$19:$C1975,$C1975,$F$19:$F1975)-SUMIF($C$19:$C1975,$C1975,$G$19:$G1975),"")</f>
        <v/>
      </c>
      <c r="I1975" s="296" t="n"/>
      <c r="J1975" s="252" t="n"/>
      <c r="K1975" s="252" t="n"/>
      <c r="L1975" s="298" t="n"/>
      <c r="M1975" s="254">
        <f>IF($B1975="","",--TEXT($B1975,"yyyymm"))</f>
        <v/>
      </c>
      <c r="N1975" s="0" t="n"/>
      <c r="O1975" s="0" t="n"/>
      <c r="P1975" s="0" t="n"/>
      <c r="Q1975" s="0" t="n"/>
      <c r="R1975" s="0" t="n"/>
      <c r="S1975" s="0" t="n"/>
      <c r="T1975" s="0" t="n"/>
      <c r="U1975" s="0" t="n"/>
      <c r="V1975" s="0" t="n"/>
      <c r="W1975" s="0" t="n"/>
      <c r="X1975" s="42" t="n"/>
      <c r="Y1975" s="42" t="n"/>
      <c r="Z1975" s="42" t="n"/>
    </row>
    <row r="1976" ht="23" customFormat="1" customHeight="1" s="204">
      <c r="A1976" s="255">
        <f>IF(B1976="","",COUNTA($B$5:B1976))</f>
        <v/>
      </c>
      <c r="B1976" s="294" t="n"/>
      <c r="C1976" s="247" t="n"/>
      <c r="D1976" s="248" t="n"/>
      <c r="E1976" s="295" t="n"/>
      <c r="F1976" s="296" t="n"/>
      <c r="G1976" s="296" t="n"/>
      <c r="H1976" s="297">
        <f>IFERROR(VLOOKUP($C1976,$C$5:$H$18,6,0)+SUMIF($C$19:$C1976,$C1976,$F$19:$F1976)-SUMIF($C$19:$C1976,$C1976,$G$19:$G1976),"")</f>
        <v/>
      </c>
      <c r="I1976" s="296" t="n"/>
      <c r="J1976" s="252" t="n"/>
      <c r="K1976" s="252" t="n"/>
      <c r="L1976" s="298" t="n"/>
      <c r="M1976" s="254">
        <f>IF($B1976="","",--TEXT($B1976,"yyyymm"))</f>
        <v/>
      </c>
      <c r="N1976" s="0" t="n"/>
      <c r="O1976" s="0" t="n"/>
      <c r="P1976" s="0" t="n"/>
      <c r="Q1976" s="0" t="n"/>
      <c r="R1976" s="0" t="n"/>
      <c r="S1976" s="0" t="n"/>
      <c r="T1976" s="0" t="n"/>
      <c r="U1976" s="0" t="n"/>
      <c r="V1976" s="0" t="n"/>
      <c r="W1976" s="0" t="n"/>
      <c r="X1976" s="42" t="n"/>
      <c r="Y1976" s="42" t="n"/>
      <c r="Z1976" s="42" t="n"/>
    </row>
    <row r="1977" ht="23" customFormat="1" customHeight="1" s="204">
      <c r="A1977" s="255">
        <f>IF(B1977="","",COUNTA($B$5:B1977))</f>
        <v/>
      </c>
      <c r="B1977" s="294" t="n"/>
      <c r="C1977" s="247" t="n"/>
      <c r="D1977" s="248" t="n"/>
      <c r="E1977" s="295" t="n"/>
      <c r="F1977" s="296" t="n"/>
      <c r="G1977" s="296" t="n"/>
      <c r="H1977" s="297">
        <f>IFERROR(VLOOKUP($C1977,$C$5:$H$18,6,0)+SUMIF($C$19:$C1977,$C1977,$F$19:$F1977)-SUMIF($C$19:$C1977,$C1977,$G$19:$G1977),"")</f>
        <v/>
      </c>
      <c r="I1977" s="296" t="n"/>
      <c r="J1977" s="252" t="n"/>
      <c r="K1977" s="252" t="n"/>
      <c r="L1977" s="298" t="n"/>
      <c r="M1977" s="254">
        <f>IF($B1977="","",--TEXT($B1977,"yyyymm"))</f>
        <v/>
      </c>
      <c r="N1977" s="0" t="n"/>
      <c r="O1977" s="0" t="n"/>
      <c r="P1977" s="0" t="n"/>
      <c r="Q1977" s="0" t="n"/>
      <c r="R1977" s="0" t="n"/>
      <c r="S1977" s="0" t="n"/>
      <c r="T1977" s="0" t="n"/>
      <c r="U1977" s="0" t="n"/>
      <c r="V1977" s="0" t="n"/>
      <c r="W1977" s="0" t="n"/>
      <c r="X1977" s="42" t="n"/>
      <c r="Y1977" s="42" t="n"/>
      <c r="Z1977" s="42" t="n"/>
    </row>
    <row r="1978" ht="23" customFormat="1" customHeight="1" s="204">
      <c r="A1978" s="255">
        <f>IF(B1978="","",COUNTA($B$5:B1978))</f>
        <v/>
      </c>
      <c r="B1978" s="294" t="n"/>
      <c r="C1978" s="247" t="n"/>
      <c r="D1978" s="248" t="n"/>
      <c r="E1978" s="295" t="n"/>
      <c r="F1978" s="296" t="n"/>
      <c r="G1978" s="296" t="n"/>
      <c r="H1978" s="297">
        <f>IFERROR(VLOOKUP($C1978,$C$5:$H$18,6,0)+SUMIF($C$19:$C1978,$C1978,$F$19:$F1978)-SUMIF($C$19:$C1978,$C1978,$G$19:$G1978),"")</f>
        <v/>
      </c>
      <c r="I1978" s="296" t="n"/>
      <c r="J1978" s="252" t="n"/>
      <c r="K1978" s="252" t="n"/>
      <c r="L1978" s="298" t="n"/>
      <c r="M1978" s="254">
        <f>IF($B1978="","",--TEXT($B1978,"yyyymm"))</f>
        <v/>
      </c>
      <c r="N1978" s="0" t="n"/>
      <c r="O1978" s="0" t="n"/>
      <c r="P1978" s="0" t="n"/>
      <c r="Q1978" s="0" t="n"/>
      <c r="R1978" s="0" t="n"/>
      <c r="S1978" s="0" t="n"/>
      <c r="T1978" s="0" t="n"/>
      <c r="U1978" s="0" t="n"/>
      <c r="V1978" s="0" t="n"/>
      <c r="W1978" s="0" t="n"/>
      <c r="X1978" s="42" t="n"/>
      <c r="Y1978" s="42" t="n"/>
      <c r="Z1978" s="42" t="n"/>
    </row>
    <row r="1979" ht="23" customFormat="1" customHeight="1" s="204">
      <c r="A1979" s="255">
        <f>IF(B1979="","",COUNTA($B$5:B1979))</f>
        <v/>
      </c>
      <c r="B1979" s="294" t="n"/>
      <c r="C1979" s="247" t="n"/>
      <c r="D1979" s="248" t="n"/>
      <c r="E1979" s="295" t="n"/>
      <c r="F1979" s="296" t="n"/>
      <c r="G1979" s="296" t="n"/>
      <c r="H1979" s="297">
        <f>IFERROR(VLOOKUP($C1979,$C$5:$H$18,6,0)+SUMIF($C$19:$C1979,$C1979,$F$19:$F1979)-SUMIF($C$19:$C1979,$C1979,$G$19:$G1979),"")</f>
        <v/>
      </c>
      <c r="I1979" s="296" t="n"/>
      <c r="J1979" s="252" t="n"/>
      <c r="K1979" s="252" t="n"/>
      <c r="L1979" s="298" t="n"/>
      <c r="M1979" s="254">
        <f>IF($B1979="","",--TEXT($B1979,"yyyymm"))</f>
        <v/>
      </c>
      <c r="N1979" s="0" t="n"/>
      <c r="O1979" s="0" t="n"/>
      <c r="P1979" s="0" t="n"/>
      <c r="Q1979" s="0" t="n"/>
      <c r="R1979" s="0" t="n"/>
      <c r="S1979" s="0" t="n"/>
      <c r="T1979" s="0" t="n"/>
      <c r="U1979" s="0" t="n"/>
      <c r="V1979" s="0" t="n"/>
      <c r="W1979" s="0" t="n"/>
      <c r="X1979" s="42" t="n"/>
      <c r="Y1979" s="42" t="n"/>
      <c r="Z1979" s="42" t="n"/>
    </row>
    <row r="1980" ht="23" customFormat="1" customHeight="1" s="204">
      <c r="A1980" s="255">
        <f>IF(B1980="","",COUNTA($B$5:B1980))</f>
        <v/>
      </c>
      <c r="B1980" s="294" t="n"/>
      <c r="C1980" s="247" t="n"/>
      <c r="D1980" s="248" t="n"/>
      <c r="E1980" s="295" t="n"/>
      <c r="F1980" s="296" t="n"/>
      <c r="G1980" s="296" t="n"/>
      <c r="H1980" s="297">
        <f>IFERROR(VLOOKUP($C1980,$C$5:$H$18,6,0)+SUMIF($C$19:$C1980,$C1980,$F$19:$F1980)-SUMIF($C$19:$C1980,$C1980,$G$19:$G1980),"")</f>
        <v/>
      </c>
      <c r="I1980" s="296" t="n"/>
      <c r="J1980" s="252" t="n"/>
      <c r="K1980" s="252" t="n"/>
      <c r="L1980" s="298" t="n"/>
      <c r="M1980" s="254">
        <f>IF($B1980="","",--TEXT($B1980,"yyyymm"))</f>
        <v/>
      </c>
      <c r="N1980" s="0" t="n"/>
      <c r="O1980" s="0" t="n"/>
      <c r="P1980" s="0" t="n"/>
      <c r="Q1980" s="0" t="n"/>
      <c r="R1980" s="0" t="n"/>
      <c r="S1980" s="0" t="n"/>
      <c r="T1980" s="0" t="n"/>
      <c r="U1980" s="0" t="n"/>
      <c r="V1980" s="0" t="n"/>
      <c r="W1980" s="0" t="n"/>
      <c r="X1980" s="42" t="n"/>
      <c r="Y1980" s="42" t="n"/>
      <c r="Z1980" s="42" t="n"/>
    </row>
    <row r="1981" ht="23" customFormat="1" customHeight="1" s="204">
      <c r="A1981" s="255">
        <f>IF(B1981="","",COUNTA($B$5:B1981))</f>
        <v/>
      </c>
      <c r="B1981" s="294" t="n"/>
      <c r="C1981" s="247" t="n"/>
      <c r="D1981" s="248" t="n"/>
      <c r="E1981" s="295" t="n"/>
      <c r="F1981" s="296" t="n"/>
      <c r="G1981" s="296" t="n"/>
      <c r="H1981" s="297">
        <f>IFERROR(VLOOKUP($C1981,$C$5:$H$18,6,0)+SUMIF($C$19:$C1981,$C1981,$F$19:$F1981)-SUMIF($C$19:$C1981,$C1981,$G$19:$G1981),"")</f>
        <v/>
      </c>
      <c r="I1981" s="296" t="n"/>
      <c r="J1981" s="252" t="n"/>
      <c r="K1981" s="252" t="n"/>
      <c r="L1981" s="298" t="n"/>
      <c r="M1981" s="254">
        <f>IF($B1981="","",--TEXT($B1981,"yyyymm"))</f>
        <v/>
      </c>
      <c r="N1981" s="0" t="n"/>
      <c r="O1981" s="0" t="n"/>
      <c r="P1981" s="0" t="n"/>
      <c r="Q1981" s="0" t="n"/>
      <c r="R1981" s="0" t="n"/>
      <c r="S1981" s="0" t="n"/>
      <c r="T1981" s="0" t="n"/>
      <c r="U1981" s="0" t="n"/>
      <c r="V1981" s="0" t="n"/>
      <c r="W1981" s="0" t="n"/>
      <c r="X1981" s="42" t="n"/>
      <c r="Y1981" s="42" t="n"/>
      <c r="Z1981" s="42" t="n"/>
    </row>
    <row r="1982" ht="23" customFormat="1" customHeight="1" s="204">
      <c r="A1982" s="255">
        <f>IF(B1982="","",COUNTA($B$5:B1982))</f>
        <v/>
      </c>
      <c r="B1982" s="294" t="n"/>
      <c r="C1982" s="247" t="n"/>
      <c r="D1982" s="248" t="n"/>
      <c r="E1982" s="295" t="n"/>
      <c r="F1982" s="296" t="n"/>
      <c r="G1982" s="296" t="n"/>
      <c r="H1982" s="297">
        <f>IFERROR(VLOOKUP($C1982,$C$5:$H$18,6,0)+SUMIF($C$19:$C1982,$C1982,$F$19:$F1982)-SUMIF($C$19:$C1982,$C1982,$G$19:$G1982),"")</f>
        <v/>
      </c>
      <c r="I1982" s="296" t="n"/>
      <c r="J1982" s="252" t="n"/>
      <c r="K1982" s="252" t="n"/>
      <c r="L1982" s="298" t="n"/>
      <c r="M1982" s="254">
        <f>IF($B1982="","",--TEXT($B1982,"yyyymm"))</f>
        <v/>
      </c>
      <c r="N1982" s="0" t="n"/>
      <c r="O1982" s="0" t="n"/>
      <c r="P1982" s="0" t="n"/>
      <c r="Q1982" s="0" t="n"/>
      <c r="R1982" s="0" t="n"/>
      <c r="S1982" s="0" t="n"/>
      <c r="T1982" s="0" t="n"/>
      <c r="U1982" s="0" t="n"/>
      <c r="V1982" s="0" t="n"/>
      <c r="W1982" s="0" t="n"/>
      <c r="X1982" s="42" t="n"/>
      <c r="Y1982" s="42" t="n"/>
      <c r="Z1982" s="42" t="n"/>
    </row>
    <row r="1983" ht="23" customFormat="1" customHeight="1" s="204">
      <c r="A1983" s="255">
        <f>IF(B1983="","",COUNTA($B$5:B1983))</f>
        <v/>
      </c>
      <c r="B1983" s="294" t="n"/>
      <c r="C1983" s="247" t="n"/>
      <c r="D1983" s="248" t="n"/>
      <c r="E1983" s="295" t="n"/>
      <c r="F1983" s="296" t="n"/>
      <c r="G1983" s="296" t="n"/>
      <c r="H1983" s="297">
        <f>IFERROR(VLOOKUP($C1983,$C$5:$H$18,6,0)+SUMIF($C$19:$C1983,$C1983,$F$19:$F1983)-SUMIF($C$19:$C1983,$C1983,$G$19:$G1983),"")</f>
        <v/>
      </c>
      <c r="I1983" s="296" t="n"/>
      <c r="J1983" s="252" t="n"/>
      <c r="K1983" s="252" t="n"/>
      <c r="L1983" s="298" t="n"/>
      <c r="M1983" s="254">
        <f>IF($B1983="","",--TEXT($B1983,"yyyymm"))</f>
        <v/>
      </c>
      <c r="N1983" s="0" t="n"/>
      <c r="O1983" s="0" t="n"/>
      <c r="P1983" s="0" t="n"/>
      <c r="Q1983" s="0" t="n"/>
      <c r="R1983" s="0" t="n"/>
      <c r="S1983" s="0" t="n"/>
      <c r="T1983" s="0" t="n"/>
      <c r="U1983" s="0" t="n"/>
      <c r="V1983" s="0" t="n"/>
      <c r="W1983" s="0" t="n"/>
      <c r="X1983" s="42" t="n"/>
      <c r="Y1983" s="42" t="n"/>
      <c r="Z1983" s="42" t="n"/>
    </row>
    <row r="1984" ht="23" customFormat="1" customHeight="1" s="204">
      <c r="A1984" s="255">
        <f>IF(B1984="","",COUNTA($B$5:B1984))</f>
        <v/>
      </c>
      <c r="B1984" s="294" t="n"/>
      <c r="C1984" s="247" t="n"/>
      <c r="D1984" s="248" t="n"/>
      <c r="E1984" s="295" t="n"/>
      <c r="F1984" s="296" t="n"/>
      <c r="G1984" s="296" t="n"/>
      <c r="H1984" s="297">
        <f>IFERROR(VLOOKUP($C1984,$C$5:$H$18,6,0)+SUMIF($C$19:$C1984,$C1984,$F$19:$F1984)-SUMIF($C$19:$C1984,$C1984,$G$19:$G1984),"")</f>
        <v/>
      </c>
      <c r="I1984" s="296" t="n"/>
      <c r="J1984" s="252" t="n"/>
      <c r="K1984" s="252" t="n"/>
      <c r="L1984" s="298" t="n"/>
      <c r="M1984" s="254">
        <f>IF($B1984="","",--TEXT($B1984,"yyyymm"))</f>
        <v/>
      </c>
      <c r="N1984" s="0" t="n"/>
      <c r="O1984" s="0" t="n"/>
      <c r="P1984" s="0" t="n"/>
      <c r="Q1984" s="0" t="n"/>
      <c r="R1984" s="0" t="n"/>
      <c r="S1984" s="0" t="n"/>
      <c r="T1984" s="0" t="n"/>
      <c r="U1984" s="0" t="n"/>
      <c r="V1984" s="0" t="n"/>
      <c r="W1984" s="0" t="n"/>
      <c r="X1984" s="42" t="n"/>
      <c r="Y1984" s="42" t="n"/>
      <c r="Z1984" s="42" t="n"/>
    </row>
    <row r="1985" ht="23" customFormat="1" customHeight="1" s="204">
      <c r="A1985" s="255">
        <f>IF(B1985="","",COUNTA($B$5:B1985))</f>
        <v/>
      </c>
      <c r="B1985" s="294" t="n"/>
      <c r="C1985" s="247" t="n"/>
      <c r="D1985" s="248" t="n"/>
      <c r="E1985" s="295" t="n"/>
      <c r="F1985" s="296" t="n"/>
      <c r="G1985" s="296" t="n"/>
      <c r="H1985" s="297">
        <f>IFERROR(VLOOKUP($C1985,$C$5:$H$18,6,0)+SUMIF($C$19:$C1985,$C1985,$F$19:$F1985)-SUMIF($C$19:$C1985,$C1985,$G$19:$G1985),"")</f>
        <v/>
      </c>
      <c r="I1985" s="296" t="n"/>
      <c r="J1985" s="252" t="n"/>
      <c r="K1985" s="252" t="n"/>
      <c r="L1985" s="298" t="n"/>
      <c r="M1985" s="254">
        <f>IF($B1985="","",--TEXT($B1985,"yyyymm"))</f>
        <v/>
      </c>
      <c r="N1985" s="0" t="n"/>
      <c r="O1985" s="0" t="n"/>
      <c r="P1985" s="0" t="n"/>
      <c r="Q1985" s="0" t="n"/>
      <c r="R1985" s="0" t="n"/>
      <c r="S1985" s="0" t="n"/>
      <c r="T1985" s="0" t="n"/>
      <c r="U1985" s="0" t="n"/>
      <c r="V1985" s="0" t="n"/>
      <c r="W1985" s="0" t="n"/>
      <c r="X1985" s="42" t="n"/>
      <c r="Y1985" s="42" t="n"/>
      <c r="Z1985" s="42" t="n"/>
    </row>
    <row r="1986" ht="23" customFormat="1" customHeight="1" s="204">
      <c r="A1986" s="255">
        <f>IF(B1986="","",COUNTA($B$5:B1986))</f>
        <v/>
      </c>
      <c r="B1986" s="294" t="n"/>
      <c r="C1986" s="247" t="n"/>
      <c r="D1986" s="248" t="n"/>
      <c r="E1986" s="295" t="n"/>
      <c r="F1986" s="296" t="n"/>
      <c r="G1986" s="296" t="n"/>
      <c r="H1986" s="297">
        <f>IFERROR(VLOOKUP($C1986,$C$5:$H$18,6,0)+SUMIF($C$19:$C1986,$C1986,$F$19:$F1986)-SUMIF($C$19:$C1986,$C1986,$G$19:$G1986),"")</f>
        <v/>
      </c>
      <c r="I1986" s="296" t="n"/>
      <c r="J1986" s="252" t="n"/>
      <c r="K1986" s="252" t="n"/>
      <c r="L1986" s="298" t="n"/>
      <c r="M1986" s="254">
        <f>IF($B1986="","",--TEXT($B1986,"yyyymm"))</f>
        <v/>
      </c>
      <c r="N1986" s="0" t="n"/>
      <c r="O1986" s="0" t="n"/>
      <c r="P1986" s="0" t="n"/>
      <c r="Q1986" s="0" t="n"/>
      <c r="R1986" s="0" t="n"/>
      <c r="S1986" s="0" t="n"/>
      <c r="T1986" s="0" t="n"/>
      <c r="U1986" s="0" t="n"/>
      <c r="V1986" s="0" t="n"/>
      <c r="W1986" s="0" t="n"/>
      <c r="X1986" s="42" t="n"/>
      <c r="Y1986" s="42" t="n"/>
      <c r="Z1986" s="42" t="n"/>
    </row>
    <row r="1987" ht="23" customFormat="1" customHeight="1" s="204">
      <c r="A1987" s="255">
        <f>IF(B1987="","",COUNTA($B$5:B1987))</f>
        <v/>
      </c>
      <c r="B1987" s="294" t="n"/>
      <c r="C1987" s="247" t="n"/>
      <c r="D1987" s="248" t="n"/>
      <c r="E1987" s="295" t="n"/>
      <c r="F1987" s="296" t="n"/>
      <c r="G1987" s="296" t="n"/>
      <c r="H1987" s="297">
        <f>IFERROR(VLOOKUP($C1987,$C$5:$H$18,6,0)+SUMIF($C$19:$C1987,$C1987,$F$19:$F1987)-SUMIF($C$19:$C1987,$C1987,$G$19:$G1987),"")</f>
        <v/>
      </c>
      <c r="I1987" s="296" t="n"/>
      <c r="J1987" s="252" t="n"/>
      <c r="K1987" s="252" t="n"/>
      <c r="L1987" s="298" t="n"/>
      <c r="M1987" s="254">
        <f>IF($B1987="","",--TEXT($B1987,"yyyymm"))</f>
        <v/>
      </c>
      <c r="N1987" s="0" t="n"/>
      <c r="O1987" s="0" t="n"/>
      <c r="P1987" s="0" t="n"/>
      <c r="Q1987" s="0" t="n"/>
      <c r="R1987" s="0" t="n"/>
      <c r="S1987" s="0" t="n"/>
      <c r="T1987" s="0" t="n"/>
      <c r="U1987" s="0" t="n"/>
      <c r="V1987" s="0" t="n"/>
      <c r="W1987" s="0" t="n"/>
      <c r="X1987" s="42" t="n"/>
      <c r="Y1987" s="42" t="n"/>
      <c r="Z1987" s="42" t="n"/>
    </row>
    <row r="1988" ht="23" customFormat="1" customHeight="1" s="204">
      <c r="A1988" s="255">
        <f>IF(B1988="","",COUNTA($B$5:B1988))</f>
        <v/>
      </c>
      <c r="B1988" s="294" t="n"/>
      <c r="C1988" s="247" t="n"/>
      <c r="D1988" s="248" t="n"/>
      <c r="E1988" s="295" t="n"/>
      <c r="F1988" s="296" t="n"/>
      <c r="G1988" s="296" t="n"/>
      <c r="H1988" s="297">
        <f>IFERROR(VLOOKUP($C1988,$C$5:$H$18,6,0)+SUMIF($C$19:$C1988,$C1988,$F$19:$F1988)-SUMIF($C$19:$C1988,$C1988,$G$19:$G1988),"")</f>
        <v/>
      </c>
      <c r="I1988" s="296" t="n"/>
      <c r="J1988" s="252" t="n"/>
      <c r="K1988" s="252" t="n"/>
      <c r="L1988" s="298" t="n"/>
      <c r="M1988" s="254">
        <f>IF($B1988="","",--TEXT($B1988,"yyyymm"))</f>
        <v/>
      </c>
      <c r="N1988" s="0" t="n"/>
      <c r="O1988" s="0" t="n"/>
      <c r="P1988" s="0" t="n"/>
      <c r="Q1988" s="0" t="n"/>
      <c r="R1988" s="0" t="n"/>
      <c r="S1988" s="0" t="n"/>
      <c r="T1988" s="0" t="n"/>
      <c r="U1988" s="0" t="n"/>
      <c r="V1988" s="0" t="n"/>
      <c r="W1988" s="0" t="n"/>
      <c r="X1988" s="42" t="n"/>
      <c r="Y1988" s="42" t="n"/>
      <c r="Z1988" s="42" t="n"/>
    </row>
    <row r="1989" ht="23" customFormat="1" customHeight="1" s="204">
      <c r="A1989" s="255">
        <f>IF(B1989="","",COUNTA($B$5:B1989))</f>
        <v/>
      </c>
      <c r="B1989" s="294" t="n"/>
      <c r="C1989" s="247" t="n"/>
      <c r="D1989" s="248" t="n"/>
      <c r="E1989" s="295" t="n"/>
      <c r="F1989" s="296" t="n"/>
      <c r="G1989" s="296" t="n"/>
      <c r="H1989" s="297">
        <f>IFERROR(VLOOKUP($C1989,$C$5:$H$18,6,0)+SUMIF($C$19:$C1989,$C1989,$F$19:$F1989)-SUMIF($C$19:$C1989,$C1989,$G$19:$G1989),"")</f>
        <v/>
      </c>
      <c r="I1989" s="296" t="n"/>
      <c r="J1989" s="252" t="n"/>
      <c r="K1989" s="252" t="n"/>
      <c r="L1989" s="298" t="n"/>
      <c r="M1989" s="254">
        <f>IF($B1989="","",--TEXT($B1989,"yyyymm"))</f>
        <v/>
      </c>
      <c r="N1989" s="0" t="n"/>
      <c r="O1989" s="0" t="n"/>
      <c r="P1989" s="0" t="n"/>
      <c r="Q1989" s="0" t="n"/>
      <c r="R1989" s="0" t="n"/>
      <c r="S1989" s="0" t="n"/>
      <c r="T1989" s="0" t="n"/>
      <c r="U1989" s="0" t="n"/>
      <c r="V1989" s="0" t="n"/>
      <c r="W1989" s="0" t="n"/>
      <c r="X1989" s="42" t="n"/>
      <c r="Y1989" s="42" t="n"/>
      <c r="Z1989" s="42" t="n"/>
    </row>
    <row r="1990" ht="23" customFormat="1" customHeight="1" s="204">
      <c r="A1990" s="255">
        <f>IF(B1990="","",COUNTA($B$5:B1990))</f>
        <v/>
      </c>
      <c r="B1990" s="294" t="n"/>
      <c r="C1990" s="247" t="n"/>
      <c r="D1990" s="248" t="n"/>
      <c r="E1990" s="295" t="n"/>
      <c r="F1990" s="296" t="n"/>
      <c r="G1990" s="296" t="n"/>
      <c r="H1990" s="297">
        <f>IFERROR(VLOOKUP($C1990,$C$5:$H$18,6,0)+SUMIF($C$19:$C1990,$C1990,$F$19:$F1990)-SUMIF($C$19:$C1990,$C1990,$G$19:$G1990),"")</f>
        <v/>
      </c>
      <c r="I1990" s="296" t="n"/>
      <c r="J1990" s="252" t="n"/>
      <c r="K1990" s="252" t="n"/>
      <c r="L1990" s="298" t="n"/>
      <c r="M1990" s="254">
        <f>IF($B1990="","",--TEXT($B1990,"yyyymm"))</f>
        <v/>
      </c>
      <c r="N1990" s="0" t="n"/>
      <c r="O1990" s="0" t="n"/>
      <c r="P1990" s="0" t="n"/>
      <c r="Q1990" s="0" t="n"/>
      <c r="R1990" s="0" t="n"/>
      <c r="S1990" s="0" t="n"/>
      <c r="T1990" s="0" t="n"/>
      <c r="U1990" s="0" t="n"/>
      <c r="V1990" s="0" t="n"/>
      <c r="W1990" s="0" t="n"/>
      <c r="X1990" s="42" t="n"/>
      <c r="Y1990" s="42" t="n"/>
      <c r="Z1990" s="42" t="n"/>
    </row>
    <row r="1991" ht="23" customFormat="1" customHeight="1" s="204">
      <c r="A1991" s="255">
        <f>IF(B1991="","",COUNTA($B$5:B1991))</f>
        <v/>
      </c>
      <c r="B1991" s="294" t="n"/>
      <c r="C1991" s="247" t="n"/>
      <c r="D1991" s="248" t="n"/>
      <c r="E1991" s="295" t="n"/>
      <c r="F1991" s="296" t="n"/>
      <c r="G1991" s="296" t="n"/>
      <c r="H1991" s="297">
        <f>IFERROR(VLOOKUP($C1991,$C$5:$H$18,6,0)+SUMIF($C$19:$C1991,$C1991,$F$19:$F1991)-SUMIF($C$19:$C1991,$C1991,$G$19:$G1991),"")</f>
        <v/>
      </c>
      <c r="I1991" s="296" t="n"/>
      <c r="J1991" s="252" t="n"/>
      <c r="K1991" s="252" t="n"/>
      <c r="L1991" s="298" t="n"/>
      <c r="M1991" s="254">
        <f>IF($B1991="","",--TEXT($B1991,"yyyymm"))</f>
        <v/>
      </c>
      <c r="N1991" s="0" t="n"/>
      <c r="O1991" s="0" t="n"/>
      <c r="P1991" s="0" t="n"/>
      <c r="Q1991" s="0" t="n"/>
      <c r="R1991" s="0" t="n"/>
      <c r="S1991" s="0" t="n"/>
      <c r="T1991" s="0" t="n"/>
      <c r="U1991" s="0" t="n"/>
      <c r="V1991" s="0" t="n"/>
      <c r="W1991" s="0" t="n"/>
      <c r="X1991" s="42" t="n"/>
      <c r="Y1991" s="42" t="n"/>
      <c r="Z1991" s="42" t="n"/>
    </row>
    <row r="1992" ht="23" customFormat="1" customHeight="1" s="204">
      <c r="A1992" s="255">
        <f>IF(B1992="","",COUNTA($B$5:B1992))</f>
        <v/>
      </c>
      <c r="B1992" s="294" t="n"/>
      <c r="C1992" s="247" t="n"/>
      <c r="D1992" s="248" t="n"/>
      <c r="E1992" s="295" t="n"/>
      <c r="F1992" s="296" t="n"/>
      <c r="G1992" s="296" t="n"/>
      <c r="H1992" s="297">
        <f>IFERROR(VLOOKUP($C1992,$C$5:$H$18,6,0)+SUMIF($C$19:$C1992,$C1992,$F$19:$F1992)-SUMIF($C$19:$C1992,$C1992,$G$19:$G1992),"")</f>
        <v/>
      </c>
      <c r="I1992" s="296" t="n"/>
      <c r="J1992" s="252" t="n"/>
      <c r="K1992" s="252" t="n"/>
      <c r="L1992" s="298" t="n"/>
      <c r="M1992" s="254">
        <f>IF($B1992="","",--TEXT($B1992,"yyyymm"))</f>
        <v/>
      </c>
      <c r="N1992" s="0" t="n"/>
      <c r="O1992" s="0" t="n"/>
      <c r="P1992" s="0" t="n"/>
      <c r="Q1992" s="0" t="n"/>
      <c r="R1992" s="0" t="n"/>
      <c r="S1992" s="0" t="n"/>
      <c r="T1992" s="0" t="n"/>
      <c r="U1992" s="0" t="n"/>
      <c r="V1992" s="0" t="n"/>
      <c r="W1992" s="0" t="n"/>
      <c r="X1992" s="42" t="n"/>
      <c r="Y1992" s="42" t="n"/>
      <c r="Z1992" s="42" t="n"/>
    </row>
    <row r="1993" ht="23" customFormat="1" customHeight="1" s="204">
      <c r="A1993" s="255">
        <f>IF(B1993="","",COUNTA($B$5:B1993))</f>
        <v/>
      </c>
      <c r="B1993" s="294" t="n"/>
      <c r="C1993" s="247" t="n"/>
      <c r="D1993" s="248" t="n"/>
      <c r="E1993" s="295" t="n"/>
      <c r="F1993" s="296" t="n"/>
      <c r="G1993" s="296" t="n"/>
      <c r="H1993" s="297">
        <f>IFERROR(VLOOKUP($C1993,$C$5:$H$18,6,0)+SUMIF($C$19:$C1993,$C1993,$F$19:$F1993)-SUMIF($C$19:$C1993,$C1993,$G$19:$G1993),"")</f>
        <v/>
      </c>
      <c r="I1993" s="296" t="n"/>
      <c r="J1993" s="252" t="n"/>
      <c r="K1993" s="252" t="n"/>
      <c r="L1993" s="298" t="n"/>
      <c r="M1993" s="254">
        <f>IF($B1993="","",--TEXT($B1993,"yyyymm"))</f>
        <v/>
      </c>
      <c r="N1993" s="0" t="n"/>
      <c r="O1993" s="0" t="n"/>
      <c r="P1993" s="0" t="n"/>
      <c r="Q1993" s="0" t="n"/>
      <c r="R1993" s="0" t="n"/>
      <c r="S1993" s="0" t="n"/>
      <c r="T1993" s="0" t="n"/>
      <c r="U1993" s="0" t="n"/>
      <c r="V1993" s="0" t="n"/>
      <c r="W1993" s="0" t="n"/>
      <c r="X1993" s="42" t="n"/>
      <c r="Y1993" s="42" t="n"/>
      <c r="Z1993" s="42" t="n"/>
    </row>
    <row r="1994" ht="23" customFormat="1" customHeight="1" s="204">
      <c r="A1994" s="255">
        <f>IF(B1994="","",COUNTA($B$5:B1994))</f>
        <v/>
      </c>
      <c r="B1994" s="294" t="n"/>
      <c r="C1994" s="247" t="n"/>
      <c r="D1994" s="248" t="n"/>
      <c r="E1994" s="295" t="n"/>
      <c r="F1994" s="296" t="n"/>
      <c r="G1994" s="296" t="n"/>
      <c r="H1994" s="297">
        <f>IFERROR(VLOOKUP($C1994,$C$5:$H$18,6,0)+SUMIF($C$19:$C1994,$C1994,$F$19:$F1994)-SUMIF($C$19:$C1994,$C1994,$G$19:$G1994),"")</f>
        <v/>
      </c>
      <c r="I1994" s="296" t="n"/>
      <c r="J1994" s="252" t="n"/>
      <c r="K1994" s="252" t="n"/>
      <c r="L1994" s="298" t="n"/>
      <c r="M1994" s="254">
        <f>IF($B1994="","",--TEXT($B1994,"yyyymm"))</f>
        <v/>
      </c>
      <c r="N1994" s="0" t="n"/>
      <c r="O1994" s="0" t="n"/>
      <c r="P1994" s="0" t="n"/>
      <c r="Q1994" s="0" t="n"/>
      <c r="R1994" s="0" t="n"/>
      <c r="S1994" s="0" t="n"/>
      <c r="T1994" s="0" t="n"/>
      <c r="U1994" s="0" t="n"/>
      <c r="V1994" s="0" t="n"/>
      <c r="W1994" s="0" t="n"/>
      <c r="X1994" s="42" t="n"/>
      <c r="Y1994" s="42" t="n"/>
      <c r="Z1994" s="42" t="n"/>
    </row>
    <row r="1995" ht="23" customFormat="1" customHeight="1" s="204">
      <c r="A1995" s="255">
        <f>IF(B1995="","",COUNTA($B$5:B1995))</f>
        <v/>
      </c>
      <c r="B1995" s="294" t="n"/>
      <c r="C1995" s="247" t="n"/>
      <c r="D1995" s="248" t="n"/>
      <c r="E1995" s="295" t="n"/>
      <c r="F1995" s="296" t="n"/>
      <c r="G1995" s="296" t="n"/>
      <c r="H1995" s="297">
        <f>IFERROR(VLOOKUP($C1995,$C$5:$H$18,6,0)+SUMIF($C$19:$C1995,$C1995,$F$19:$F1995)-SUMIF($C$19:$C1995,$C1995,$G$19:$G1995),"")</f>
        <v/>
      </c>
      <c r="I1995" s="296" t="n"/>
      <c r="J1995" s="252" t="n"/>
      <c r="K1995" s="252" t="n"/>
      <c r="L1995" s="298" t="n"/>
      <c r="M1995" s="254">
        <f>IF($B1995="","",--TEXT($B1995,"yyyymm"))</f>
        <v/>
      </c>
      <c r="N1995" s="0" t="n"/>
      <c r="O1995" s="0" t="n"/>
      <c r="P1995" s="0" t="n"/>
      <c r="Q1995" s="0" t="n"/>
      <c r="R1995" s="0" t="n"/>
      <c r="S1995" s="0" t="n"/>
      <c r="T1995" s="0" t="n"/>
      <c r="U1995" s="0" t="n"/>
      <c r="V1995" s="0" t="n"/>
      <c r="W1995" s="0" t="n"/>
      <c r="X1995" s="42" t="n"/>
      <c r="Y1995" s="42" t="n"/>
      <c r="Z1995" s="42" t="n"/>
    </row>
    <row r="1996" ht="23" customFormat="1" customHeight="1" s="204">
      <c r="A1996" s="255">
        <f>IF(B1996="","",COUNTA($B$5:B1996))</f>
        <v/>
      </c>
      <c r="B1996" s="294" t="n"/>
      <c r="C1996" s="247" t="n"/>
      <c r="D1996" s="248" t="n"/>
      <c r="E1996" s="295" t="n"/>
      <c r="F1996" s="296" t="n"/>
      <c r="G1996" s="296" t="n"/>
      <c r="H1996" s="297">
        <f>IFERROR(VLOOKUP($C1996,$C$5:$H$18,6,0)+SUMIF($C$19:$C1996,$C1996,$F$19:$F1996)-SUMIF($C$19:$C1996,$C1996,$G$19:$G1996),"")</f>
        <v/>
      </c>
      <c r="I1996" s="296" t="n"/>
      <c r="J1996" s="252" t="n"/>
      <c r="K1996" s="252" t="n"/>
      <c r="L1996" s="298" t="n"/>
      <c r="M1996" s="254">
        <f>IF($B1996="","",--TEXT($B1996,"yyyymm"))</f>
        <v/>
      </c>
      <c r="N1996" s="0" t="n"/>
      <c r="O1996" s="0" t="n"/>
      <c r="P1996" s="0" t="n"/>
      <c r="Q1996" s="0" t="n"/>
      <c r="R1996" s="0" t="n"/>
      <c r="S1996" s="0" t="n"/>
      <c r="T1996" s="0" t="n"/>
      <c r="U1996" s="0" t="n"/>
      <c r="V1996" s="0" t="n"/>
      <c r="W1996" s="0" t="n"/>
      <c r="X1996" s="42" t="n"/>
      <c r="Y1996" s="42" t="n"/>
      <c r="Z1996" s="42" t="n"/>
    </row>
    <row r="1997" ht="23" customFormat="1" customHeight="1" s="204">
      <c r="A1997" s="255">
        <f>IF(B1997="","",COUNTA($B$5:B1997))</f>
        <v/>
      </c>
      <c r="B1997" s="294" t="n"/>
      <c r="C1997" s="247" t="n"/>
      <c r="D1997" s="248" t="n"/>
      <c r="E1997" s="295" t="n"/>
      <c r="F1997" s="296" t="n"/>
      <c r="G1997" s="296" t="n"/>
      <c r="H1997" s="297">
        <f>IFERROR(VLOOKUP($C1997,$C$5:$H$18,6,0)+SUMIF($C$19:$C1997,$C1997,$F$19:$F1997)-SUMIF($C$19:$C1997,$C1997,$G$19:$G1997),"")</f>
        <v/>
      </c>
      <c r="I1997" s="296" t="n"/>
      <c r="J1997" s="252" t="n"/>
      <c r="K1997" s="252" t="n"/>
      <c r="L1997" s="298" t="n"/>
      <c r="M1997" s="254">
        <f>IF($B1997="","",--TEXT($B1997,"yyyymm"))</f>
        <v/>
      </c>
      <c r="N1997" s="0" t="n"/>
      <c r="O1997" s="0" t="n"/>
      <c r="P1997" s="0" t="n"/>
      <c r="Q1997" s="0" t="n"/>
      <c r="R1997" s="0" t="n"/>
      <c r="S1997" s="0" t="n"/>
      <c r="T1997" s="0" t="n"/>
      <c r="U1997" s="0" t="n"/>
      <c r="V1997" s="0" t="n"/>
      <c r="W1997" s="0" t="n"/>
      <c r="X1997" s="42" t="n"/>
      <c r="Y1997" s="42" t="n"/>
      <c r="Z1997" s="42" t="n"/>
    </row>
    <row r="1998" ht="23" customFormat="1" customHeight="1" s="204">
      <c r="A1998" s="255">
        <f>IF(B1998="","",COUNTA($B$5:B1998))</f>
        <v/>
      </c>
      <c r="B1998" s="294" t="n"/>
      <c r="C1998" s="247" t="n"/>
      <c r="D1998" s="248" t="n"/>
      <c r="E1998" s="295" t="n"/>
      <c r="F1998" s="296" t="n"/>
      <c r="G1998" s="296" t="n"/>
      <c r="H1998" s="297">
        <f>IFERROR(VLOOKUP($C1998,$C$5:$H$18,6,0)+SUMIF($C$19:$C1998,$C1998,$F$19:$F1998)-SUMIF($C$19:$C1998,$C1998,$G$19:$G1998),"")</f>
        <v/>
      </c>
      <c r="I1998" s="296" t="n"/>
      <c r="J1998" s="252" t="n"/>
      <c r="K1998" s="252" t="n"/>
      <c r="L1998" s="298" t="n"/>
      <c r="M1998" s="254">
        <f>IF($B1998="","",--TEXT($B1998,"yyyymm"))</f>
        <v/>
      </c>
      <c r="N1998" s="0" t="n"/>
      <c r="O1998" s="0" t="n"/>
      <c r="P1998" s="0" t="n"/>
      <c r="Q1998" s="0" t="n"/>
      <c r="R1998" s="0" t="n"/>
      <c r="S1998" s="0" t="n"/>
      <c r="T1998" s="0" t="n"/>
      <c r="U1998" s="0" t="n"/>
      <c r="V1998" s="0" t="n"/>
      <c r="W1998" s="0" t="n"/>
      <c r="X1998" s="42" t="n"/>
      <c r="Y1998" s="42" t="n"/>
      <c r="Z1998" s="42" t="n"/>
    </row>
    <row r="1999" ht="23" customFormat="1" customHeight="1" s="204">
      <c r="A1999" s="255">
        <f>IF(B1999="","",COUNTA($B$5:B1999))</f>
        <v/>
      </c>
      <c r="B1999" s="294" t="n"/>
      <c r="C1999" s="247" t="n"/>
      <c r="D1999" s="248" t="n"/>
      <c r="E1999" s="295" t="n"/>
      <c r="F1999" s="296" t="n"/>
      <c r="G1999" s="296" t="n"/>
      <c r="H1999" s="297">
        <f>IFERROR(VLOOKUP($C1999,$C$5:$H$18,6,0)+SUMIF($C$19:$C1999,$C1999,$F$19:$F1999)-SUMIF($C$19:$C1999,$C1999,$G$19:$G1999),"")</f>
        <v/>
      </c>
      <c r="I1999" s="296" t="n"/>
      <c r="J1999" s="252" t="n"/>
      <c r="K1999" s="252" t="n"/>
      <c r="L1999" s="298" t="n"/>
      <c r="M1999" s="254">
        <f>IF($B1999="","",--TEXT($B1999,"yyyymm"))</f>
        <v/>
      </c>
      <c r="N1999" s="0" t="n"/>
      <c r="O1999" s="0" t="n"/>
      <c r="P1999" s="0" t="n"/>
      <c r="Q1999" s="0" t="n"/>
      <c r="R1999" s="0" t="n"/>
      <c r="S1999" s="0" t="n"/>
      <c r="T1999" s="0" t="n"/>
      <c r="U1999" s="0" t="n"/>
      <c r="V1999" s="0" t="n"/>
      <c r="W1999" s="0" t="n"/>
      <c r="X1999" s="42" t="n"/>
      <c r="Y1999" s="42" t="n"/>
      <c r="Z1999" s="42" t="n"/>
    </row>
    <row r="2000" ht="23" customFormat="1" customHeight="1" s="204">
      <c r="A2000" s="255">
        <f>IF(B2000="","",COUNTA($B$5:B2000))</f>
        <v/>
      </c>
      <c r="B2000" s="294" t="n"/>
      <c r="C2000" s="247" t="n"/>
      <c r="D2000" s="248" t="n"/>
      <c r="E2000" s="295" t="n"/>
      <c r="F2000" s="296" t="n"/>
      <c r="G2000" s="296" t="n"/>
      <c r="H2000" s="297">
        <f>IFERROR(VLOOKUP($C2000,$C$5:$H$18,6,0)+SUMIF($C$19:$C2000,$C2000,$F$19:$F2000)-SUMIF($C$19:$C2000,$C2000,$G$19:$G2000),"")</f>
        <v/>
      </c>
      <c r="I2000" s="296" t="n"/>
      <c r="J2000" s="252" t="n"/>
      <c r="K2000" s="252" t="n"/>
      <c r="L2000" s="298" t="n"/>
      <c r="M2000" s="254">
        <f>IF($B2000="","",--TEXT($B2000,"yyyymm"))</f>
        <v/>
      </c>
      <c r="N2000" s="0" t="n"/>
      <c r="O2000" s="0" t="n"/>
      <c r="P2000" s="0" t="n"/>
      <c r="Q2000" s="0" t="n"/>
      <c r="R2000" s="0" t="n"/>
      <c r="S2000" s="0" t="n"/>
      <c r="T2000" s="0" t="n"/>
      <c r="U2000" s="0" t="n"/>
      <c r="V2000" s="0" t="n"/>
      <c r="W2000" s="0" t="n"/>
      <c r="X2000" s="42" t="n"/>
      <c r="Y2000" s="42" t="n"/>
      <c r="Z2000" s="42" t="n"/>
    </row>
    <row r="2001" ht="23" customFormat="1" customHeight="1" s="204">
      <c r="A2001" s="255">
        <f>IF(B2001="","",COUNTA($B$5:B2001))</f>
        <v/>
      </c>
      <c r="B2001" s="294" t="n"/>
      <c r="C2001" s="247" t="n"/>
      <c r="D2001" s="248" t="n"/>
      <c r="E2001" s="295" t="n"/>
      <c r="F2001" s="296" t="n"/>
      <c r="G2001" s="296" t="n"/>
      <c r="H2001" s="297">
        <f>IFERROR(VLOOKUP($C2001,$C$5:$H$18,6,0)+SUMIF($C$19:$C2001,$C2001,$F$19:$F2001)-SUMIF($C$19:$C2001,$C2001,$G$19:$G2001),"")</f>
        <v/>
      </c>
      <c r="I2001" s="296" t="n"/>
      <c r="J2001" s="252" t="n"/>
      <c r="K2001" s="252" t="n"/>
      <c r="L2001" s="298" t="n"/>
      <c r="M2001" s="254">
        <f>IF($B2001="","",--TEXT($B2001,"yyyymm"))</f>
        <v/>
      </c>
      <c r="N2001" s="0" t="n"/>
      <c r="O2001" s="0" t="n"/>
      <c r="P2001" s="0" t="n"/>
      <c r="Q2001" s="0" t="n"/>
      <c r="R2001" s="0" t="n"/>
      <c r="S2001" s="0" t="n"/>
      <c r="T2001" s="0" t="n"/>
      <c r="U2001" s="0" t="n"/>
      <c r="V2001" s="0" t="n"/>
      <c r="W2001" s="0" t="n"/>
      <c r="X2001" s="42" t="n"/>
      <c r="Y2001" s="42" t="n"/>
      <c r="Z2001" s="42" t="n"/>
    </row>
    <row r="2002" ht="23" customFormat="1" customHeight="1" s="204">
      <c r="A2002" s="255">
        <f>IF(B2002="","",COUNTA($B$5:B2002))</f>
        <v/>
      </c>
      <c r="B2002" s="294" t="n"/>
      <c r="C2002" s="247" t="n"/>
      <c r="D2002" s="248" t="n"/>
      <c r="E2002" s="295" t="n"/>
      <c r="F2002" s="296" t="n"/>
      <c r="G2002" s="296" t="n"/>
      <c r="H2002" s="297">
        <f>IFERROR(VLOOKUP($C2002,$C$5:$H$18,6,0)+SUMIF($C$19:$C2002,$C2002,$F$19:$F2002)-SUMIF($C$19:$C2002,$C2002,$G$19:$G2002),"")</f>
        <v/>
      </c>
      <c r="I2002" s="296" t="n"/>
      <c r="J2002" s="252" t="n"/>
      <c r="K2002" s="252" t="n"/>
      <c r="L2002" s="298" t="n"/>
      <c r="M2002" s="254">
        <f>IF($B2002="","",--TEXT($B2002,"yyyymm"))</f>
        <v/>
      </c>
      <c r="N2002" s="0" t="n"/>
      <c r="O2002" s="0" t="n"/>
      <c r="P2002" s="0" t="n"/>
      <c r="Q2002" s="0" t="n"/>
      <c r="R2002" s="0" t="n"/>
      <c r="S2002" s="0" t="n"/>
      <c r="T2002" s="0" t="n"/>
      <c r="U2002" s="0" t="n"/>
      <c r="V2002" s="0" t="n"/>
      <c r="W2002" s="0" t="n"/>
      <c r="X2002" s="42" t="n"/>
      <c r="Y2002" s="42" t="n"/>
      <c r="Z2002" s="42" t="n"/>
    </row>
    <row r="2003" ht="23" customFormat="1" customHeight="1" s="204">
      <c r="A2003" s="255">
        <f>IF(B2003="","",COUNTA($B$5:B2003))</f>
        <v/>
      </c>
      <c r="B2003" s="294" t="n"/>
      <c r="C2003" s="247" t="n"/>
      <c r="D2003" s="248" t="n"/>
      <c r="E2003" s="295" t="n"/>
      <c r="F2003" s="296" t="n"/>
      <c r="G2003" s="296" t="n"/>
      <c r="H2003" s="297">
        <f>IFERROR(VLOOKUP($C2003,$C$5:$H$18,6,0)+SUMIF($C$19:$C2003,$C2003,$F$19:$F2003)-SUMIF($C$19:$C2003,$C2003,$G$19:$G2003),"")</f>
        <v/>
      </c>
      <c r="I2003" s="296" t="n"/>
      <c r="J2003" s="252" t="n"/>
      <c r="K2003" s="252" t="n"/>
      <c r="L2003" s="298" t="n"/>
      <c r="M2003" s="254">
        <f>IF($B2003="","",--TEXT($B2003,"yyyymm"))</f>
        <v/>
      </c>
      <c r="N2003" s="0" t="n"/>
      <c r="O2003" s="0" t="n"/>
      <c r="P2003" s="0" t="n"/>
      <c r="Q2003" s="0" t="n"/>
      <c r="R2003" s="0" t="n"/>
      <c r="S2003" s="0" t="n"/>
      <c r="T2003" s="0" t="n"/>
      <c r="U2003" s="0" t="n"/>
      <c r="V2003" s="0" t="n"/>
      <c r="W2003" s="0" t="n"/>
      <c r="X2003" s="42" t="n"/>
      <c r="Y2003" s="42" t="n"/>
      <c r="Z2003" s="42" t="n"/>
    </row>
    <row r="2004" ht="23" customFormat="1" customHeight="1" s="204">
      <c r="A2004" s="255">
        <f>IF(B2004="","",COUNTA($B$5:B2004))</f>
        <v/>
      </c>
      <c r="B2004" s="294" t="n"/>
      <c r="C2004" s="247" t="n"/>
      <c r="D2004" s="248" t="n"/>
      <c r="E2004" s="295" t="n"/>
      <c r="F2004" s="296" t="n"/>
      <c r="G2004" s="296" t="n"/>
      <c r="H2004" s="297">
        <f>IFERROR(VLOOKUP($C2004,$C$5:$H$18,6,0)+SUMIF($C$19:$C2004,$C2004,$F$19:$F2004)-SUMIF($C$19:$C2004,$C2004,$G$19:$G2004),"")</f>
        <v/>
      </c>
      <c r="I2004" s="296" t="n"/>
      <c r="J2004" s="252" t="n"/>
      <c r="K2004" s="252" t="n"/>
      <c r="L2004" s="298" t="n"/>
      <c r="M2004" s="254">
        <f>IF($B2004="","",--TEXT($B2004,"yyyymm"))</f>
        <v/>
      </c>
      <c r="N2004" s="0" t="n"/>
      <c r="O2004" s="0" t="n"/>
      <c r="P2004" s="0" t="n"/>
      <c r="Q2004" s="0" t="n"/>
      <c r="R2004" s="0" t="n"/>
      <c r="S2004" s="0" t="n"/>
      <c r="T2004" s="0" t="n"/>
      <c r="U2004" s="0" t="n"/>
      <c r="V2004" s="0" t="n"/>
      <c r="W2004" s="0" t="n"/>
      <c r="X2004" s="42" t="n"/>
      <c r="Y2004" s="42" t="n"/>
      <c r="Z2004" s="42" t="n"/>
    </row>
    <row r="2005" ht="23" customFormat="1" customHeight="1" s="204">
      <c r="A2005" s="255">
        <f>IF(B2005="","",COUNTA($B$5:B2005))</f>
        <v/>
      </c>
      <c r="B2005" s="294" t="n"/>
      <c r="C2005" s="247" t="n"/>
      <c r="D2005" s="248" t="n"/>
      <c r="E2005" s="295" t="n"/>
      <c r="F2005" s="296" t="n"/>
      <c r="G2005" s="296" t="n"/>
      <c r="H2005" s="297">
        <f>IFERROR(VLOOKUP($C2005,$C$5:$H$18,6,0)+SUMIF($C$19:$C2005,$C2005,$F$19:$F2005)-SUMIF($C$19:$C2005,$C2005,$G$19:$G2005),"")</f>
        <v/>
      </c>
      <c r="I2005" s="296" t="n"/>
      <c r="J2005" s="252" t="n"/>
      <c r="K2005" s="252" t="n"/>
      <c r="L2005" s="298" t="n"/>
      <c r="M2005" s="254">
        <f>IF($B2005="","",--TEXT($B2005,"yyyymm"))</f>
        <v/>
      </c>
      <c r="N2005" s="0" t="n"/>
      <c r="O2005" s="0" t="n"/>
      <c r="P2005" s="0" t="n"/>
      <c r="Q2005" s="0" t="n"/>
      <c r="R2005" s="0" t="n"/>
      <c r="S2005" s="0" t="n"/>
      <c r="T2005" s="0" t="n"/>
      <c r="U2005" s="0" t="n"/>
      <c r="V2005" s="0" t="n"/>
      <c r="W2005" s="0" t="n"/>
      <c r="X2005" s="42" t="n"/>
      <c r="Y2005" s="42" t="n"/>
      <c r="Z2005" s="42" t="n"/>
    </row>
    <row r="2006" ht="23" customFormat="1" customHeight="1" s="204">
      <c r="A2006" s="255">
        <f>IF(B2006="","",COUNTA($B$5:B2006))</f>
        <v/>
      </c>
      <c r="B2006" s="294" t="n"/>
      <c r="C2006" s="247" t="n"/>
      <c r="D2006" s="248" t="n"/>
      <c r="E2006" s="295" t="n"/>
      <c r="F2006" s="296" t="n"/>
      <c r="G2006" s="296" t="n"/>
      <c r="H2006" s="297">
        <f>IFERROR(VLOOKUP($C2006,$C$5:$H$18,6,0)+SUMIF($C$19:$C2006,$C2006,$F$19:$F2006)-SUMIF($C$19:$C2006,$C2006,$G$19:$G2006),"")</f>
        <v/>
      </c>
      <c r="I2006" s="296" t="n"/>
      <c r="J2006" s="252" t="n"/>
      <c r="K2006" s="252" t="n"/>
      <c r="L2006" s="298" t="n"/>
      <c r="M2006" s="254">
        <f>IF($B2006="","",--TEXT($B2006,"yyyymm"))</f>
        <v/>
      </c>
      <c r="N2006" s="0" t="n"/>
      <c r="O2006" s="0" t="n"/>
      <c r="P2006" s="0" t="n"/>
      <c r="Q2006" s="0" t="n"/>
      <c r="R2006" s="0" t="n"/>
      <c r="S2006" s="0" t="n"/>
      <c r="T2006" s="0" t="n"/>
      <c r="U2006" s="0" t="n"/>
      <c r="V2006" s="0" t="n"/>
      <c r="W2006" s="0" t="n"/>
      <c r="X2006" s="42" t="n"/>
      <c r="Y2006" s="42" t="n"/>
      <c r="Z2006" s="42" t="n"/>
    </row>
    <row r="2007" ht="23" customFormat="1" customHeight="1" s="204">
      <c r="A2007" s="255">
        <f>IF(B2007="","",COUNTA($B$5:B2007))</f>
        <v/>
      </c>
      <c r="B2007" s="294" t="n"/>
      <c r="C2007" s="247" t="n"/>
      <c r="D2007" s="248" t="n"/>
      <c r="E2007" s="295" t="n"/>
      <c r="F2007" s="296" t="n"/>
      <c r="G2007" s="296" t="n"/>
      <c r="H2007" s="297">
        <f>IFERROR(VLOOKUP($C2007,$C$5:$H$18,6,0)+SUMIF($C$19:$C2007,$C2007,$F$19:$F2007)-SUMIF($C$19:$C2007,$C2007,$G$19:$G2007),"")</f>
        <v/>
      </c>
      <c r="I2007" s="296" t="n"/>
      <c r="J2007" s="252" t="n"/>
      <c r="K2007" s="252" t="n"/>
      <c r="L2007" s="298" t="n"/>
      <c r="M2007" s="254">
        <f>IF($B2007="","",--TEXT($B2007,"yyyymm"))</f>
        <v/>
      </c>
      <c r="N2007" s="0" t="n"/>
      <c r="O2007" s="0" t="n"/>
      <c r="P2007" s="0" t="n"/>
      <c r="Q2007" s="0" t="n"/>
      <c r="R2007" s="0" t="n"/>
      <c r="S2007" s="0" t="n"/>
      <c r="T2007" s="0" t="n"/>
      <c r="U2007" s="0" t="n"/>
      <c r="V2007" s="0" t="n"/>
      <c r="W2007" s="0" t="n"/>
      <c r="X2007" s="42" t="n"/>
      <c r="Y2007" s="42" t="n"/>
      <c r="Z2007" s="42" t="n"/>
    </row>
    <row r="2008" ht="23" customFormat="1" customHeight="1" s="204">
      <c r="A2008" s="255">
        <f>IF(B2008="","",COUNTA($B$5:B2008))</f>
        <v/>
      </c>
      <c r="B2008" s="294" t="n"/>
      <c r="C2008" s="247" t="n"/>
      <c r="D2008" s="248" t="n"/>
      <c r="E2008" s="295" t="n"/>
      <c r="F2008" s="296" t="n"/>
      <c r="G2008" s="296" t="n"/>
      <c r="H2008" s="297">
        <f>IFERROR(VLOOKUP($C2008,$C$5:$H$18,6,0)+SUMIF($C$19:$C2008,$C2008,$F$19:$F2008)-SUMIF($C$19:$C2008,$C2008,$G$19:$G2008),"")</f>
        <v/>
      </c>
      <c r="I2008" s="296" t="n"/>
      <c r="J2008" s="252" t="n"/>
      <c r="K2008" s="252" t="n"/>
      <c r="L2008" s="298" t="n"/>
      <c r="M2008" s="254">
        <f>IF($B2008="","",--TEXT($B2008,"yyyymm"))</f>
        <v/>
      </c>
      <c r="N2008" s="0" t="n"/>
      <c r="O2008" s="0" t="n"/>
      <c r="P2008" s="0" t="n"/>
      <c r="Q2008" s="0" t="n"/>
      <c r="R2008" s="0" t="n"/>
      <c r="S2008" s="0" t="n"/>
      <c r="T2008" s="0" t="n"/>
      <c r="U2008" s="0" t="n"/>
      <c r="V2008" s="0" t="n"/>
      <c r="W2008" s="0" t="n"/>
      <c r="X2008" s="42" t="n"/>
      <c r="Y2008" s="42" t="n"/>
      <c r="Z2008" s="42" t="n"/>
    </row>
    <row r="2009" ht="23" customFormat="1" customHeight="1" s="204">
      <c r="A2009" s="255">
        <f>IF(B2009="","",COUNTA($B$5:B2009))</f>
        <v/>
      </c>
      <c r="B2009" s="294" t="n"/>
      <c r="C2009" s="247" t="n"/>
      <c r="D2009" s="248" t="n"/>
      <c r="E2009" s="295" t="n"/>
      <c r="F2009" s="296" t="n"/>
      <c r="G2009" s="296" t="n"/>
      <c r="H2009" s="297">
        <f>IFERROR(VLOOKUP($C2009,$C$5:$H$18,6,0)+SUMIF($C$19:$C2009,$C2009,$F$19:$F2009)-SUMIF($C$19:$C2009,$C2009,$G$19:$G2009),"")</f>
        <v/>
      </c>
      <c r="I2009" s="296" t="n"/>
      <c r="J2009" s="252" t="n"/>
      <c r="K2009" s="252" t="n"/>
      <c r="L2009" s="298" t="n"/>
      <c r="M2009" s="254">
        <f>IF($B2009="","",--TEXT($B2009,"yyyymm"))</f>
        <v/>
      </c>
      <c r="N2009" s="0" t="n"/>
      <c r="O2009" s="0" t="n"/>
      <c r="P2009" s="0" t="n"/>
      <c r="Q2009" s="0" t="n"/>
      <c r="R2009" s="0" t="n"/>
      <c r="S2009" s="0" t="n"/>
      <c r="T2009" s="0" t="n"/>
      <c r="U2009" s="0" t="n"/>
      <c r="V2009" s="0" t="n"/>
      <c r="W2009" s="0" t="n"/>
      <c r="X2009" s="42" t="n"/>
      <c r="Y2009" s="42" t="n"/>
      <c r="Z2009" s="42" t="n"/>
    </row>
    <row r="2010" ht="23" customFormat="1" customHeight="1" s="204">
      <c r="A2010" s="255">
        <f>IF(B2010="","",COUNTA($B$5:B2010))</f>
        <v/>
      </c>
      <c r="B2010" s="294" t="n"/>
      <c r="C2010" s="247" t="n"/>
      <c r="D2010" s="248" t="n"/>
      <c r="E2010" s="295" t="n"/>
      <c r="F2010" s="296" t="n"/>
      <c r="G2010" s="296" t="n"/>
      <c r="H2010" s="297">
        <f>IFERROR(VLOOKUP($C2010,$C$5:$H$18,6,0)+SUMIF($C$19:$C2010,$C2010,$F$19:$F2010)-SUMIF($C$19:$C2010,$C2010,$G$19:$G2010),"")</f>
        <v/>
      </c>
      <c r="I2010" s="296" t="n"/>
      <c r="J2010" s="252" t="n"/>
      <c r="K2010" s="252" t="n"/>
      <c r="L2010" s="298" t="n"/>
      <c r="M2010" s="254">
        <f>IF($B2010="","",--TEXT($B2010,"yyyymm"))</f>
        <v/>
      </c>
      <c r="N2010" s="0" t="n"/>
      <c r="O2010" s="0" t="n"/>
      <c r="P2010" s="0" t="n"/>
      <c r="Q2010" s="0" t="n"/>
      <c r="R2010" s="0" t="n"/>
      <c r="S2010" s="0" t="n"/>
      <c r="T2010" s="0" t="n"/>
      <c r="U2010" s="0" t="n"/>
      <c r="V2010" s="0" t="n"/>
      <c r="W2010" s="0" t="n"/>
      <c r="X2010" s="42" t="n"/>
      <c r="Y2010" s="42" t="n"/>
      <c r="Z2010" s="42" t="n"/>
    </row>
    <row r="2011" ht="23" customFormat="1" customHeight="1" s="204">
      <c r="A2011" s="255">
        <f>IF(B2011="","",COUNTA($B$5:B2011))</f>
        <v/>
      </c>
      <c r="B2011" s="294" t="n"/>
      <c r="C2011" s="247" t="n"/>
      <c r="D2011" s="248" t="n"/>
      <c r="E2011" s="295" t="n"/>
      <c r="F2011" s="296" t="n"/>
      <c r="G2011" s="296" t="n"/>
      <c r="H2011" s="297">
        <f>IFERROR(VLOOKUP($C2011,$C$5:$H$18,6,0)+SUMIF($C$19:$C2011,$C2011,$F$19:$F2011)-SUMIF($C$19:$C2011,$C2011,$G$19:$G2011),"")</f>
        <v/>
      </c>
      <c r="I2011" s="296" t="n"/>
      <c r="J2011" s="252" t="n"/>
      <c r="K2011" s="252" t="n"/>
      <c r="L2011" s="298" t="n"/>
      <c r="M2011" s="254">
        <f>IF($B2011="","",--TEXT($B2011,"yyyymm"))</f>
        <v/>
      </c>
      <c r="N2011" s="0" t="n"/>
      <c r="O2011" s="0" t="n"/>
      <c r="P2011" s="0" t="n"/>
      <c r="Q2011" s="0" t="n"/>
      <c r="R2011" s="0" t="n"/>
      <c r="S2011" s="0" t="n"/>
      <c r="T2011" s="0" t="n"/>
      <c r="U2011" s="0" t="n"/>
      <c r="V2011" s="0" t="n"/>
      <c r="W2011" s="0" t="n"/>
      <c r="X2011" s="42" t="n"/>
      <c r="Y2011" s="42" t="n"/>
      <c r="Z2011" s="42" t="n"/>
    </row>
    <row r="2012" ht="23" customFormat="1" customHeight="1" s="204">
      <c r="A2012" s="255">
        <f>IF(B2012="","",COUNTA($B$5:B2012))</f>
        <v/>
      </c>
      <c r="B2012" s="294" t="n"/>
      <c r="C2012" s="247" t="n"/>
      <c r="D2012" s="248" t="n"/>
      <c r="E2012" s="295" t="n"/>
      <c r="F2012" s="296" t="n"/>
      <c r="G2012" s="296" t="n"/>
      <c r="H2012" s="297">
        <f>IFERROR(VLOOKUP($C2012,$C$5:$H$18,6,0)+SUMIF($C$19:$C2012,$C2012,$F$19:$F2012)-SUMIF($C$19:$C2012,$C2012,$G$19:$G2012),"")</f>
        <v/>
      </c>
      <c r="I2012" s="296" t="n"/>
      <c r="J2012" s="252" t="n"/>
      <c r="K2012" s="252" t="n"/>
      <c r="L2012" s="298" t="n"/>
      <c r="M2012" s="254">
        <f>IF($B2012="","",--TEXT($B2012,"yyyymm"))</f>
        <v/>
      </c>
      <c r="N2012" s="0" t="n"/>
      <c r="O2012" s="0" t="n"/>
      <c r="P2012" s="0" t="n"/>
      <c r="Q2012" s="0" t="n"/>
      <c r="R2012" s="0" t="n"/>
      <c r="S2012" s="0" t="n"/>
      <c r="T2012" s="0" t="n"/>
      <c r="U2012" s="0" t="n"/>
      <c r="V2012" s="0" t="n"/>
      <c r="W2012" s="0" t="n"/>
      <c r="X2012" s="42" t="n"/>
      <c r="Y2012" s="42" t="n"/>
      <c r="Z2012" s="42" t="n"/>
    </row>
    <row r="2013" ht="23" customFormat="1" customHeight="1" s="204">
      <c r="A2013" s="255">
        <f>IF(B2013="","",COUNTA($B$5:B2013))</f>
        <v/>
      </c>
      <c r="B2013" s="294" t="n"/>
      <c r="C2013" s="247" t="n"/>
      <c r="D2013" s="248" t="n"/>
      <c r="E2013" s="295" t="n"/>
      <c r="F2013" s="296" t="n"/>
      <c r="G2013" s="296" t="n"/>
      <c r="H2013" s="297">
        <f>IFERROR(VLOOKUP($C2013,$C$5:$H$18,6,0)+SUMIF($C$19:$C2013,$C2013,$F$19:$F2013)-SUMIF($C$19:$C2013,$C2013,$G$19:$G2013),"")</f>
        <v/>
      </c>
      <c r="I2013" s="296" t="n"/>
      <c r="J2013" s="252" t="n"/>
      <c r="K2013" s="252" t="n"/>
      <c r="L2013" s="298" t="n"/>
      <c r="M2013" s="254">
        <f>IF($B2013="","",--TEXT($B2013,"yyyymm"))</f>
        <v/>
      </c>
      <c r="N2013" s="0" t="n"/>
      <c r="O2013" s="0" t="n"/>
      <c r="P2013" s="0" t="n"/>
      <c r="Q2013" s="0" t="n"/>
      <c r="R2013" s="0" t="n"/>
      <c r="S2013" s="0" t="n"/>
      <c r="T2013" s="0" t="n"/>
      <c r="U2013" s="0" t="n"/>
      <c r="V2013" s="0" t="n"/>
      <c r="W2013" s="0" t="n"/>
      <c r="X2013" s="42" t="n"/>
      <c r="Y2013" s="42" t="n"/>
      <c r="Z2013" s="42" t="n"/>
    </row>
    <row r="2014" ht="23" customFormat="1" customHeight="1" s="204">
      <c r="A2014" s="255">
        <f>IF(B2014="","",COUNTA($B$5:B2014))</f>
        <v/>
      </c>
      <c r="B2014" s="294" t="n"/>
      <c r="C2014" s="247" t="n"/>
      <c r="D2014" s="248" t="n"/>
      <c r="E2014" s="295" t="n"/>
      <c r="F2014" s="296" t="n"/>
      <c r="G2014" s="296" t="n"/>
      <c r="H2014" s="297">
        <f>IFERROR(VLOOKUP($C2014,$C$5:$H$18,6,0)+SUMIF($C$19:$C2014,$C2014,$F$19:$F2014)-SUMIF($C$19:$C2014,$C2014,$G$19:$G2014),"")</f>
        <v/>
      </c>
      <c r="I2014" s="296" t="n"/>
      <c r="J2014" s="252" t="n"/>
      <c r="K2014" s="252" t="n"/>
      <c r="L2014" s="298" t="n"/>
      <c r="M2014" s="254">
        <f>IF($B2014="","",--TEXT($B2014,"yyyymm"))</f>
        <v/>
      </c>
      <c r="N2014" s="0" t="n"/>
      <c r="O2014" s="0" t="n"/>
      <c r="P2014" s="0" t="n"/>
      <c r="Q2014" s="0" t="n"/>
      <c r="R2014" s="0" t="n"/>
      <c r="S2014" s="0" t="n"/>
      <c r="T2014" s="0" t="n"/>
      <c r="U2014" s="0" t="n"/>
      <c r="V2014" s="0" t="n"/>
      <c r="W2014" s="0" t="n"/>
      <c r="X2014" s="42" t="n"/>
      <c r="Y2014" s="42" t="n"/>
      <c r="Z2014" s="42" t="n"/>
    </row>
    <row r="2015" ht="23" customFormat="1" customHeight="1" s="204">
      <c r="A2015" s="255">
        <f>IF(B2015="","",COUNTA($B$5:B2015))</f>
        <v/>
      </c>
      <c r="B2015" s="294" t="n"/>
      <c r="C2015" s="247" t="n"/>
      <c r="D2015" s="248" t="n"/>
      <c r="E2015" s="295" t="n"/>
      <c r="F2015" s="296" t="n"/>
      <c r="G2015" s="296" t="n"/>
      <c r="H2015" s="297">
        <f>IFERROR(VLOOKUP($C2015,$C$5:$H$18,6,0)+SUMIF($C$19:$C2015,$C2015,$F$19:$F2015)-SUMIF($C$19:$C2015,$C2015,$G$19:$G2015),"")</f>
        <v/>
      </c>
      <c r="I2015" s="296" t="n"/>
      <c r="J2015" s="252" t="n"/>
      <c r="K2015" s="252" t="n"/>
      <c r="L2015" s="298" t="n"/>
      <c r="M2015" s="254">
        <f>IF($B2015="","",--TEXT($B2015,"yyyymm"))</f>
        <v/>
      </c>
      <c r="N2015" s="0" t="n"/>
      <c r="O2015" s="0" t="n"/>
      <c r="P2015" s="0" t="n"/>
      <c r="Q2015" s="0" t="n"/>
      <c r="R2015" s="0" t="n"/>
      <c r="S2015" s="0" t="n"/>
      <c r="T2015" s="0" t="n"/>
      <c r="U2015" s="0" t="n"/>
      <c r="V2015" s="0" t="n"/>
      <c r="W2015" s="0" t="n"/>
      <c r="X2015" s="42" t="n"/>
      <c r="Y2015" s="42" t="n"/>
      <c r="Z2015" s="42" t="n"/>
    </row>
    <row r="2016" ht="23" customFormat="1" customHeight="1" s="204">
      <c r="A2016" s="255">
        <f>IF(B2016="","",COUNTA($B$5:B2016))</f>
        <v/>
      </c>
      <c r="B2016" s="294" t="n"/>
      <c r="C2016" s="247" t="n"/>
      <c r="D2016" s="248" t="n"/>
      <c r="E2016" s="295" t="n"/>
      <c r="F2016" s="296" t="n"/>
      <c r="G2016" s="296" t="n"/>
      <c r="H2016" s="297">
        <f>IFERROR(VLOOKUP($C2016,$C$5:$H$18,6,0)+SUMIF($C$19:$C2016,$C2016,$F$19:$F2016)-SUMIF($C$19:$C2016,$C2016,$G$19:$G2016),"")</f>
        <v/>
      </c>
      <c r="I2016" s="296" t="n"/>
      <c r="J2016" s="252" t="n"/>
      <c r="K2016" s="252" t="n"/>
      <c r="L2016" s="298" t="n"/>
      <c r="M2016" s="254">
        <f>IF($B2016="","",--TEXT($B2016,"yyyymm"))</f>
        <v/>
      </c>
      <c r="N2016" s="0" t="n"/>
      <c r="O2016" s="0" t="n"/>
      <c r="P2016" s="0" t="n"/>
      <c r="Q2016" s="0" t="n"/>
      <c r="R2016" s="0" t="n"/>
      <c r="S2016" s="0" t="n"/>
      <c r="T2016" s="0" t="n"/>
      <c r="U2016" s="0" t="n"/>
      <c r="V2016" s="0" t="n"/>
      <c r="W2016" s="0" t="n"/>
      <c r="X2016" s="42" t="n"/>
      <c r="Y2016" s="42" t="n"/>
      <c r="Z2016" s="42" t="n"/>
    </row>
    <row r="2017" ht="23" customFormat="1" customHeight="1" s="204">
      <c r="A2017" s="255">
        <f>IF(B2017="","",COUNTA($B$5:B2017))</f>
        <v/>
      </c>
      <c r="B2017" s="294" t="n"/>
      <c r="C2017" s="247" t="n"/>
      <c r="D2017" s="248" t="n"/>
      <c r="E2017" s="295" t="n"/>
      <c r="F2017" s="296" t="n"/>
      <c r="G2017" s="296" t="n"/>
      <c r="H2017" s="297">
        <f>IFERROR(VLOOKUP($C2017,$C$5:$H$18,6,0)+SUMIF($C$19:$C2017,$C2017,$F$19:$F2017)-SUMIF($C$19:$C2017,$C2017,$G$19:$G2017),"")</f>
        <v/>
      </c>
      <c r="I2017" s="296" t="n"/>
      <c r="J2017" s="252" t="n"/>
      <c r="K2017" s="252" t="n"/>
      <c r="L2017" s="298" t="n"/>
      <c r="M2017" s="254">
        <f>IF($B2017="","",--TEXT($B2017,"yyyymm"))</f>
        <v/>
      </c>
      <c r="N2017" s="0" t="n"/>
      <c r="O2017" s="0" t="n"/>
      <c r="P2017" s="0" t="n"/>
      <c r="Q2017" s="0" t="n"/>
      <c r="R2017" s="0" t="n"/>
      <c r="S2017" s="0" t="n"/>
      <c r="T2017" s="0" t="n"/>
      <c r="U2017" s="0" t="n"/>
      <c r="V2017" s="0" t="n"/>
      <c r="W2017" s="0" t="n"/>
      <c r="X2017" s="42" t="n"/>
      <c r="Y2017" s="42" t="n"/>
      <c r="Z2017" s="42" t="n"/>
    </row>
    <row r="2018" ht="23" customFormat="1" customHeight="1" s="204">
      <c r="A2018" s="255">
        <f>IF(B2018="","",COUNTA($B$5:B2018))</f>
        <v/>
      </c>
      <c r="B2018" s="294" t="n"/>
      <c r="C2018" s="247" t="n"/>
      <c r="D2018" s="248" t="n"/>
      <c r="E2018" s="295" t="n"/>
      <c r="F2018" s="296" t="n"/>
      <c r="G2018" s="296" t="n"/>
      <c r="H2018" s="297">
        <f>IFERROR(VLOOKUP($C2018,$C$5:$H$18,6,0)+SUMIF($C$19:$C2018,$C2018,$F$19:$F2018)-SUMIF($C$19:$C2018,$C2018,$G$19:$G2018),"")</f>
        <v/>
      </c>
      <c r="I2018" s="296" t="n"/>
      <c r="J2018" s="252" t="n"/>
      <c r="K2018" s="252" t="n"/>
      <c r="L2018" s="298" t="n"/>
      <c r="M2018" s="254">
        <f>IF($B2018="","",--TEXT($B2018,"yyyymm"))</f>
        <v/>
      </c>
      <c r="N2018" s="0" t="n"/>
      <c r="O2018" s="0" t="n"/>
      <c r="P2018" s="0" t="n"/>
      <c r="Q2018" s="0" t="n"/>
      <c r="R2018" s="0" t="n"/>
      <c r="S2018" s="0" t="n"/>
      <c r="T2018" s="0" t="n"/>
      <c r="U2018" s="0" t="n"/>
      <c r="V2018" s="0" t="n"/>
      <c r="W2018" s="0" t="n"/>
      <c r="X2018" s="42" t="n"/>
      <c r="Y2018" s="42" t="n"/>
      <c r="Z2018" s="42" t="n"/>
    </row>
    <row r="2019" ht="23" customFormat="1" customHeight="1" s="204">
      <c r="A2019" s="255">
        <f>IF(B2019="","",COUNTA($B$5:B2019))</f>
        <v/>
      </c>
      <c r="B2019" s="294" t="n"/>
      <c r="C2019" s="247" t="n"/>
      <c r="D2019" s="248" t="n"/>
      <c r="E2019" s="295" t="n"/>
      <c r="F2019" s="296" t="n"/>
      <c r="G2019" s="296" t="n"/>
      <c r="H2019" s="297">
        <f>IFERROR(VLOOKUP($C2019,$C$5:$H$18,6,0)+SUMIF($C$19:$C2019,$C2019,$F$19:$F2019)-SUMIF($C$19:$C2019,$C2019,$G$19:$G2019),"")</f>
        <v/>
      </c>
      <c r="I2019" s="296" t="n"/>
      <c r="J2019" s="252" t="n"/>
      <c r="K2019" s="252" t="n"/>
      <c r="L2019" s="298" t="n"/>
      <c r="M2019" s="254">
        <f>IF($B2019="","",--TEXT($B2019,"yyyymm"))</f>
        <v/>
      </c>
      <c r="N2019" s="0" t="n"/>
      <c r="O2019" s="0" t="n"/>
      <c r="P2019" s="0" t="n"/>
      <c r="Q2019" s="0" t="n"/>
      <c r="R2019" s="0" t="n"/>
      <c r="S2019" s="0" t="n"/>
      <c r="T2019" s="0" t="n"/>
      <c r="U2019" s="0" t="n"/>
      <c r="V2019" s="0" t="n"/>
      <c r="W2019" s="0" t="n"/>
      <c r="X2019" s="42" t="n"/>
      <c r="Y2019" s="42" t="n"/>
      <c r="Z2019" s="42" t="n"/>
    </row>
    <row r="2020" ht="23" customFormat="1" customHeight="1" s="204">
      <c r="A2020" s="255">
        <f>IF(B2020="","",COUNTA($B$5:B2020))</f>
        <v/>
      </c>
      <c r="B2020" s="294" t="n"/>
      <c r="C2020" s="247" t="n"/>
      <c r="D2020" s="248" t="n"/>
      <c r="E2020" s="295" t="n"/>
      <c r="F2020" s="296" t="n"/>
      <c r="G2020" s="296" t="n"/>
      <c r="H2020" s="297">
        <f>IFERROR(VLOOKUP($C2020,$C$5:$H$18,6,0)+SUMIF($C$19:$C2020,$C2020,$F$19:$F2020)-SUMIF($C$19:$C2020,$C2020,$G$19:$G2020),"")</f>
        <v/>
      </c>
      <c r="I2020" s="296" t="n"/>
      <c r="J2020" s="252" t="n"/>
      <c r="K2020" s="252" t="n"/>
      <c r="L2020" s="298" t="n"/>
      <c r="M2020" s="254">
        <f>IF($B2020="","",--TEXT($B2020,"yyyymm"))</f>
        <v/>
      </c>
      <c r="N2020" s="0" t="n"/>
      <c r="O2020" s="0" t="n"/>
      <c r="P2020" s="0" t="n"/>
      <c r="Q2020" s="0" t="n"/>
      <c r="R2020" s="0" t="n"/>
      <c r="S2020" s="0" t="n"/>
      <c r="T2020" s="0" t="n"/>
      <c r="U2020" s="0" t="n"/>
      <c r="V2020" s="0" t="n"/>
      <c r="W2020" s="0" t="n"/>
      <c r="X2020" s="42" t="n"/>
      <c r="Y2020" s="42" t="n"/>
      <c r="Z2020" s="42" t="n"/>
    </row>
    <row r="2021" ht="23" customFormat="1" customHeight="1" s="204">
      <c r="A2021" s="255">
        <f>IF(B2021="","",COUNTA($B$5:B2021))</f>
        <v/>
      </c>
      <c r="B2021" s="294" t="n"/>
      <c r="C2021" s="247" t="n"/>
      <c r="D2021" s="248" t="n"/>
      <c r="E2021" s="295" t="n"/>
      <c r="F2021" s="296" t="n"/>
      <c r="G2021" s="296" t="n"/>
      <c r="H2021" s="297">
        <f>IFERROR(VLOOKUP($C2021,$C$5:$H$18,6,0)+SUMIF($C$19:$C2021,$C2021,$F$19:$F2021)-SUMIF($C$19:$C2021,$C2021,$G$19:$G2021),"")</f>
        <v/>
      </c>
      <c r="I2021" s="296" t="n"/>
      <c r="J2021" s="252" t="n"/>
      <c r="K2021" s="252" t="n"/>
      <c r="L2021" s="298" t="n"/>
      <c r="M2021" s="254">
        <f>IF($B2021="","",--TEXT($B2021,"yyyymm"))</f>
        <v/>
      </c>
      <c r="N2021" s="0" t="n"/>
      <c r="O2021" s="0" t="n"/>
      <c r="P2021" s="0" t="n"/>
      <c r="Q2021" s="0" t="n"/>
      <c r="R2021" s="0" t="n"/>
      <c r="S2021" s="0" t="n"/>
      <c r="T2021" s="0" t="n"/>
      <c r="U2021" s="0" t="n"/>
      <c r="V2021" s="0" t="n"/>
      <c r="W2021" s="0" t="n"/>
      <c r="X2021" s="42" t="n"/>
      <c r="Y2021" s="42" t="n"/>
      <c r="Z2021" s="42" t="n"/>
    </row>
    <row r="2022" ht="23" customFormat="1" customHeight="1" s="204">
      <c r="A2022" s="255">
        <f>IF(B2022="","",COUNTA($B$5:B2022))</f>
        <v/>
      </c>
      <c r="B2022" s="294" t="n"/>
      <c r="C2022" s="247" t="n"/>
      <c r="D2022" s="248" t="n"/>
      <c r="E2022" s="295" t="n"/>
      <c r="F2022" s="296" t="n"/>
      <c r="G2022" s="296" t="n"/>
      <c r="H2022" s="297">
        <f>IFERROR(VLOOKUP($C2022,$C$5:$H$18,6,0)+SUMIF($C$19:$C2022,$C2022,$F$19:$F2022)-SUMIF($C$19:$C2022,$C2022,$G$19:$G2022),"")</f>
        <v/>
      </c>
      <c r="I2022" s="296" t="n"/>
      <c r="J2022" s="252" t="n"/>
      <c r="K2022" s="252" t="n"/>
      <c r="L2022" s="298" t="n"/>
      <c r="M2022" s="254">
        <f>IF($B2022="","",--TEXT($B2022,"yyyymm"))</f>
        <v/>
      </c>
      <c r="N2022" s="0" t="n"/>
      <c r="O2022" s="0" t="n"/>
      <c r="P2022" s="0" t="n"/>
      <c r="Q2022" s="0" t="n"/>
      <c r="R2022" s="0" t="n"/>
      <c r="S2022" s="0" t="n"/>
      <c r="T2022" s="0" t="n"/>
      <c r="U2022" s="0" t="n"/>
      <c r="V2022" s="0" t="n"/>
      <c r="W2022" s="0" t="n"/>
      <c r="X2022" s="42" t="n"/>
      <c r="Y2022" s="42" t="n"/>
      <c r="Z2022" s="42" t="n"/>
    </row>
    <row r="2023" ht="23" customFormat="1" customHeight="1" s="204">
      <c r="A2023" s="255">
        <f>IF(B2023="","",COUNTA($B$5:B2023))</f>
        <v/>
      </c>
      <c r="B2023" s="294" t="n"/>
      <c r="C2023" s="247" t="n"/>
      <c r="D2023" s="248" t="n"/>
      <c r="E2023" s="295" t="n"/>
      <c r="F2023" s="296" t="n"/>
      <c r="G2023" s="296" t="n"/>
      <c r="H2023" s="297">
        <f>IFERROR(VLOOKUP($C2023,$C$5:$H$18,6,0)+SUMIF($C$19:$C2023,$C2023,$F$19:$F2023)-SUMIF($C$19:$C2023,$C2023,$G$19:$G2023),"")</f>
        <v/>
      </c>
      <c r="I2023" s="296" t="n"/>
      <c r="J2023" s="252" t="n"/>
      <c r="K2023" s="252" t="n"/>
      <c r="L2023" s="298" t="n"/>
      <c r="M2023" s="254">
        <f>IF($B2023="","",--TEXT($B2023,"yyyymm"))</f>
        <v/>
      </c>
      <c r="N2023" s="0" t="n"/>
      <c r="O2023" s="0" t="n"/>
      <c r="P2023" s="0" t="n"/>
      <c r="Q2023" s="0" t="n"/>
      <c r="R2023" s="0" t="n"/>
      <c r="S2023" s="0" t="n"/>
      <c r="T2023" s="0" t="n"/>
      <c r="U2023" s="0" t="n"/>
      <c r="V2023" s="0" t="n"/>
      <c r="W2023" s="0" t="n"/>
      <c r="X2023" s="42" t="n"/>
      <c r="Y2023" s="42" t="n"/>
      <c r="Z2023" s="42" t="n"/>
    </row>
    <row r="2024" ht="23" customFormat="1" customHeight="1" s="204">
      <c r="A2024" s="255">
        <f>IF(B2024="","",COUNTA($B$5:B2024))</f>
        <v/>
      </c>
      <c r="B2024" s="294" t="n"/>
      <c r="C2024" s="247" t="n"/>
      <c r="D2024" s="248" t="n"/>
      <c r="E2024" s="295" t="n"/>
      <c r="F2024" s="296" t="n"/>
      <c r="G2024" s="296" t="n"/>
      <c r="H2024" s="297">
        <f>IFERROR(VLOOKUP($C2024,$C$5:$H$18,6,0)+SUMIF($C$19:$C2024,$C2024,$F$19:$F2024)-SUMIF($C$19:$C2024,$C2024,$G$19:$G2024),"")</f>
        <v/>
      </c>
      <c r="I2024" s="296" t="n"/>
      <c r="J2024" s="252" t="n"/>
      <c r="K2024" s="252" t="n"/>
      <c r="L2024" s="298" t="n"/>
      <c r="M2024" s="254">
        <f>IF($B2024="","",--TEXT($B2024,"yyyymm"))</f>
        <v/>
      </c>
      <c r="N2024" s="0" t="n"/>
      <c r="O2024" s="0" t="n"/>
      <c r="P2024" s="0" t="n"/>
      <c r="Q2024" s="0" t="n"/>
      <c r="R2024" s="0" t="n"/>
      <c r="S2024" s="0" t="n"/>
      <c r="T2024" s="0" t="n"/>
      <c r="U2024" s="0" t="n"/>
      <c r="V2024" s="0" t="n"/>
      <c r="W2024" s="0" t="n"/>
      <c r="X2024" s="42" t="n"/>
      <c r="Y2024" s="42" t="n"/>
      <c r="Z2024" s="42" t="n"/>
    </row>
    <row r="2025" ht="23" customFormat="1" customHeight="1" s="204">
      <c r="A2025" s="255">
        <f>IF(B2025="","",COUNTA($B$5:B2025))</f>
        <v/>
      </c>
      <c r="B2025" s="294" t="n"/>
      <c r="C2025" s="247" t="n"/>
      <c r="D2025" s="248" t="n"/>
      <c r="E2025" s="295" t="n"/>
      <c r="F2025" s="296" t="n"/>
      <c r="G2025" s="296" t="n"/>
      <c r="H2025" s="297">
        <f>IFERROR(VLOOKUP($C2025,$C$5:$H$18,6,0)+SUMIF($C$19:$C2025,$C2025,$F$19:$F2025)-SUMIF($C$19:$C2025,$C2025,$G$19:$G2025),"")</f>
        <v/>
      </c>
      <c r="I2025" s="296" t="n"/>
      <c r="J2025" s="252" t="n"/>
      <c r="K2025" s="252" t="n"/>
      <c r="L2025" s="298" t="n"/>
      <c r="M2025" s="254">
        <f>IF($B2025="","",--TEXT($B2025,"yyyymm"))</f>
        <v/>
      </c>
      <c r="N2025" s="0" t="n"/>
      <c r="O2025" s="0" t="n"/>
      <c r="P2025" s="0" t="n"/>
      <c r="Q2025" s="0" t="n"/>
      <c r="R2025" s="0" t="n"/>
      <c r="S2025" s="0" t="n"/>
      <c r="T2025" s="0" t="n"/>
      <c r="U2025" s="0" t="n"/>
      <c r="V2025" s="0" t="n"/>
      <c r="W2025" s="0" t="n"/>
      <c r="X2025" s="42" t="n"/>
      <c r="Y2025" s="42" t="n"/>
      <c r="Z2025" s="42" t="n"/>
    </row>
    <row r="2026" ht="23" customFormat="1" customHeight="1" s="204">
      <c r="A2026" s="255">
        <f>IF(B2026="","",COUNTA($B$5:B2026))</f>
        <v/>
      </c>
      <c r="B2026" s="294" t="n"/>
      <c r="C2026" s="247" t="n"/>
      <c r="D2026" s="248" t="n"/>
      <c r="E2026" s="295" t="n"/>
      <c r="F2026" s="296" t="n"/>
      <c r="G2026" s="296" t="n"/>
      <c r="H2026" s="297">
        <f>IFERROR(VLOOKUP($C2026,$C$5:$H$18,6,0)+SUMIF($C$19:$C2026,$C2026,$F$19:$F2026)-SUMIF($C$19:$C2026,$C2026,$G$19:$G2026),"")</f>
        <v/>
      </c>
      <c r="I2026" s="296" t="n"/>
      <c r="J2026" s="252" t="n"/>
      <c r="K2026" s="252" t="n"/>
      <c r="L2026" s="298" t="n"/>
      <c r="M2026" s="254">
        <f>IF($B2026="","",--TEXT($B2026,"yyyymm"))</f>
        <v/>
      </c>
      <c r="N2026" s="0" t="n"/>
      <c r="O2026" s="0" t="n"/>
      <c r="P2026" s="0" t="n"/>
      <c r="Q2026" s="0" t="n"/>
      <c r="R2026" s="0" t="n"/>
      <c r="S2026" s="0" t="n"/>
      <c r="T2026" s="0" t="n"/>
      <c r="U2026" s="0" t="n"/>
      <c r="V2026" s="0" t="n"/>
      <c r="W2026" s="0" t="n"/>
      <c r="X2026" s="42" t="n"/>
      <c r="Y2026" s="42" t="n"/>
      <c r="Z2026" s="42" t="n"/>
    </row>
    <row r="2027" ht="23" customFormat="1" customHeight="1" s="204">
      <c r="A2027" s="255">
        <f>IF(B2027="","",COUNTA($B$5:B2027))</f>
        <v/>
      </c>
      <c r="B2027" s="294" t="n"/>
      <c r="C2027" s="247" t="n"/>
      <c r="D2027" s="248" t="n"/>
      <c r="E2027" s="295" t="n"/>
      <c r="F2027" s="296" t="n"/>
      <c r="G2027" s="296" t="n"/>
      <c r="H2027" s="297">
        <f>IFERROR(VLOOKUP($C2027,$C$5:$H$18,6,0)+SUMIF($C$19:$C2027,$C2027,$F$19:$F2027)-SUMIF($C$19:$C2027,$C2027,$G$19:$G2027),"")</f>
        <v/>
      </c>
      <c r="I2027" s="296" t="n"/>
      <c r="J2027" s="252" t="n"/>
      <c r="K2027" s="252" t="n"/>
      <c r="L2027" s="298" t="n"/>
      <c r="M2027" s="254">
        <f>IF($B2027="","",--TEXT($B2027,"yyyymm"))</f>
        <v/>
      </c>
      <c r="N2027" s="0" t="n"/>
      <c r="O2027" s="0" t="n"/>
      <c r="P2027" s="0" t="n"/>
      <c r="Q2027" s="0" t="n"/>
      <c r="R2027" s="0" t="n"/>
      <c r="S2027" s="0" t="n"/>
      <c r="T2027" s="0" t="n"/>
      <c r="U2027" s="0" t="n"/>
      <c r="V2027" s="0" t="n"/>
      <c r="W2027" s="0" t="n"/>
      <c r="X2027" s="42" t="n"/>
      <c r="Y2027" s="42" t="n"/>
      <c r="Z2027" s="42" t="n"/>
    </row>
    <row r="2028" ht="23" customFormat="1" customHeight="1" s="204">
      <c r="A2028" s="255">
        <f>IF(B2028="","",COUNTA($B$5:B2028))</f>
        <v/>
      </c>
      <c r="B2028" s="294" t="n"/>
      <c r="C2028" s="247" t="n"/>
      <c r="D2028" s="248" t="n"/>
      <c r="E2028" s="295" t="n"/>
      <c r="F2028" s="296" t="n"/>
      <c r="G2028" s="296" t="n"/>
      <c r="H2028" s="297">
        <f>IFERROR(VLOOKUP($C2028,$C$5:$H$18,6,0)+SUMIF($C$19:$C2028,$C2028,$F$19:$F2028)-SUMIF($C$19:$C2028,$C2028,$G$19:$G2028),"")</f>
        <v/>
      </c>
      <c r="I2028" s="296" t="n"/>
      <c r="J2028" s="252" t="n"/>
      <c r="K2028" s="252" t="n"/>
      <c r="L2028" s="298" t="n"/>
      <c r="M2028" s="254">
        <f>IF($B2028="","",--TEXT($B2028,"yyyymm"))</f>
        <v/>
      </c>
      <c r="N2028" s="0" t="n"/>
      <c r="O2028" s="0" t="n"/>
      <c r="P2028" s="0" t="n"/>
      <c r="Q2028" s="0" t="n"/>
      <c r="R2028" s="0" t="n"/>
      <c r="S2028" s="0" t="n"/>
      <c r="T2028" s="0" t="n"/>
      <c r="U2028" s="0" t="n"/>
      <c r="V2028" s="0" t="n"/>
      <c r="W2028" s="0" t="n"/>
      <c r="X2028" s="42" t="n"/>
      <c r="Y2028" s="42" t="n"/>
      <c r="Z2028" s="42" t="n"/>
    </row>
    <row r="2029" ht="23" customFormat="1" customHeight="1" s="204">
      <c r="A2029" s="255">
        <f>IF(B2029="","",COUNTA($B$5:B2029))</f>
        <v/>
      </c>
      <c r="B2029" s="294" t="n"/>
      <c r="C2029" s="247" t="n"/>
      <c r="D2029" s="248" t="n"/>
      <c r="E2029" s="295" t="n"/>
      <c r="F2029" s="296" t="n"/>
      <c r="G2029" s="296" t="n"/>
      <c r="H2029" s="297">
        <f>IFERROR(VLOOKUP($C2029,$C$5:$H$18,6,0)+SUMIF($C$19:$C2029,$C2029,$F$19:$F2029)-SUMIF($C$19:$C2029,$C2029,$G$19:$G2029),"")</f>
        <v/>
      </c>
      <c r="I2029" s="296" t="n"/>
      <c r="J2029" s="252" t="n"/>
      <c r="K2029" s="252" t="n"/>
      <c r="L2029" s="298" t="n"/>
      <c r="M2029" s="254">
        <f>IF($B2029="","",--TEXT($B2029,"yyyymm"))</f>
        <v/>
      </c>
      <c r="N2029" s="0" t="n"/>
      <c r="O2029" s="0" t="n"/>
      <c r="P2029" s="0" t="n"/>
      <c r="Q2029" s="0" t="n"/>
      <c r="R2029" s="0" t="n"/>
      <c r="S2029" s="0" t="n"/>
      <c r="T2029" s="0" t="n"/>
      <c r="U2029" s="0" t="n"/>
      <c r="V2029" s="0" t="n"/>
      <c r="W2029" s="0" t="n"/>
      <c r="X2029" s="42" t="n"/>
      <c r="Y2029" s="42" t="n"/>
      <c r="Z2029" s="42" t="n"/>
    </row>
    <row r="2030" ht="23" customFormat="1" customHeight="1" s="204">
      <c r="A2030" s="255">
        <f>IF(B2030="","",COUNTA($B$5:B2030))</f>
        <v/>
      </c>
      <c r="B2030" s="294" t="n"/>
      <c r="C2030" s="247" t="n"/>
      <c r="D2030" s="248" t="n"/>
      <c r="E2030" s="295" t="n"/>
      <c r="F2030" s="296" t="n"/>
      <c r="G2030" s="296" t="n"/>
      <c r="H2030" s="297">
        <f>IFERROR(VLOOKUP($C2030,$C$5:$H$18,6,0)+SUMIF($C$19:$C2030,$C2030,$F$19:$F2030)-SUMIF($C$19:$C2030,$C2030,$G$19:$G2030),"")</f>
        <v/>
      </c>
      <c r="I2030" s="296" t="n"/>
      <c r="J2030" s="252" t="n"/>
      <c r="K2030" s="252" t="n"/>
      <c r="L2030" s="298" t="n"/>
      <c r="M2030" s="254">
        <f>IF($B2030="","",--TEXT($B2030,"yyyymm"))</f>
        <v/>
      </c>
      <c r="N2030" s="0" t="n"/>
      <c r="O2030" s="0" t="n"/>
      <c r="P2030" s="0" t="n"/>
      <c r="Q2030" s="0" t="n"/>
      <c r="R2030" s="0" t="n"/>
      <c r="S2030" s="0" t="n"/>
      <c r="T2030" s="0" t="n"/>
      <c r="U2030" s="0" t="n"/>
      <c r="V2030" s="0" t="n"/>
      <c r="W2030" s="0" t="n"/>
      <c r="X2030" s="42" t="n"/>
      <c r="Y2030" s="42" t="n"/>
      <c r="Z2030" s="42" t="n"/>
    </row>
    <row r="2031" ht="23" customFormat="1" customHeight="1" s="204">
      <c r="A2031" s="255">
        <f>IF(B2031="","",COUNTA($B$5:B2031))</f>
        <v/>
      </c>
      <c r="B2031" s="294" t="n"/>
      <c r="C2031" s="247" t="n"/>
      <c r="D2031" s="248" t="n"/>
      <c r="E2031" s="295" t="n"/>
      <c r="F2031" s="296" t="n"/>
      <c r="G2031" s="296" t="n"/>
      <c r="H2031" s="297">
        <f>IFERROR(VLOOKUP($C2031,$C$5:$H$18,6,0)+SUMIF($C$19:$C2031,$C2031,$F$19:$F2031)-SUMIF($C$19:$C2031,$C2031,$G$19:$G2031),"")</f>
        <v/>
      </c>
      <c r="I2031" s="296" t="n"/>
      <c r="J2031" s="252" t="n"/>
      <c r="K2031" s="252" t="n"/>
      <c r="L2031" s="298" t="n"/>
      <c r="M2031" s="254">
        <f>IF($B2031="","",--TEXT($B2031,"yyyymm"))</f>
        <v/>
      </c>
      <c r="N2031" s="0" t="n"/>
      <c r="O2031" s="0" t="n"/>
      <c r="P2031" s="0" t="n"/>
      <c r="Q2031" s="0" t="n"/>
      <c r="R2031" s="0" t="n"/>
      <c r="S2031" s="0" t="n"/>
      <c r="T2031" s="0" t="n"/>
      <c r="U2031" s="0" t="n"/>
      <c r="V2031" s="0" t="n"/>
      <c r="W2031" s="0" t="n"/>
      <c r="X2031" s="42" t="n"/>
      <c r="Y2031" s="42" t="n"/>
      <c r="Z2031" s="42" t="n"/>
    </row>
    <row r="2032" ht="23" customFormat="1" customHeight="1" s="204">
      <c r="A2032" s="255">
        <f>IF(B2032="","",COUNTA($B$5:B2032))</f>
        <v/>
      </c>
      <c r="B2032" s="294" t="n"/>
      <c r="C2032" s="247" t="n"/>
      <c r="D2032" s="248" t="n"/>
      <c r="E2032" s="295" t="n"/>
      <c r="F2032" s="296" t="n"/>
      <c r="G2032" s="296" t="n"/>
      <c r="H2032" s="297">
        <f>IFERROR(VLOOKUP($C2032,$C$5:$H$18,6,0)+SUMIF($C$19:$C2032,$C2032,$F$19:$F2032)-SUMIF($C$19:$C2032,$C2032,$G$19:$G2032),"")</f>
        <v/>
      </c>
      <c r="I2032" s="296" t="n"/>
      <c r="J2032" s="252" t="n"/>
      <c r="K2032" s="252" t="n"/>
      <c r="L2032" s="298" t="n"/>
      <c r="M2032" s="254">
        <f>IF($B2032="","",--TEXT($B2032,"yyyymm"))</f>
        <v/>
      </c>
      <c r="N2032" s="0" t="n"/>
      <c r="O2032" s="0" t="n"/>
      <c r="P2032" s="0" t="n"/>
      <c r="Q2032" s="0" t="n"/>
      <c r="R2032" s="0" t="n"/>
      <c r="S2032" s="0" t="n"/>
      <c r="T2032" s="0" t="n"/>
      <c r="U2032" s="0" t="n"/>
      <c r="V2032" s="0" t="n"/>
      <c r="W2032" s="0" t="n"/>
      <c r="X2032" s="42" t="n"/>
      <c r="Y2032" s="42" t="n"/>
      <c r="Z2032" s="42" t="n"/>
    </row>
    <row r="2033" ht="23" customFormat="1" customHeight="1" s="204">
      <c r="A2033" s="255">
        <f>IF(B2033="","",COUNTA($B$5:B2033))</f>
        <v/>
      </c>
      <c r="B2033" s="294" t="n"/>
      <c r="C2033" s="247" t="n"/>
      <c r="D2033" s="248" t="n"/>
      <c r="E2033" s="295" t="n"/>
      <c r="F2033" s="296" t="n"/>
      <c r="G2033" s="296" t="n"/>
      <c r="H2033" s="297">
        <f>IFERROR(VLOOKUP($C2033,$C$5:$H$18,6,0)+SUMIF($C$19:$C2033,$C2033,$F$19:$F2033)-SUMIF($C$19:$C2033,$C2033,$G$19:$G2033),"")</f>
        <v/>
      </c>
      <c r="I2033" s="296" t="n"/>
      <c r="J2033" s="252" t="n"/>
      <c r="K2033" s="252" t="n"/>
      <c r="L2033" s="298" t="n"/>
      <c r="M2033" s="254">
        <f>IF($B2033="","",--TEXT($B2033,"yyyymm"))</f>
        <v/>
      </c>
      <c r="N2033" s="0" t="n"/>
      <c r="O2033" s="0" t="n"/>
      <c r="P2033" s="0" t="n"/>
      <c r="Q2033" s="0" t="n"/>
      <c r="R2033" s="0" t="n"/>
      <c r="S2033" s="0" t="n"/>
      <c r="T2033" s="0" t="n"/>
      <c r="U2033" s="0" t="n"/>
      <c r="V2033" s="0" t="n"/>
      <c r="W2033" s="0" t="n"/>
      <c r="X2033" s="42" t="n"/>
      <c r="Y2033" s="42" t="n"/>
      <c r="Z2033" s="42" t="n"/>
    </row>
    <row r="2034" ht="23" customFormat="1" customHeight="1" s="204">
      <c r="A2034" s="255">
        <f>IF(B2034="","",COUNTA($B$5:B2034))</f>
        <v/>
      </c>
      <c r="B2034" s="294" t="n"/>
      <c r="C2034" s="247" t="n"/>
      <c r="D2034" s="248" t="n"/>
      <c r="E2034" s="295" t="n"/>
      <c r="F2034" s="296" t="n"/>
      <c r="G2034" s="296" t="n"/>
      <c r="H2034" s="297">
        <f>IFERROR(VLOOKUP($C2034,$C$5:$H$18,6,0)+SUMIF($C$19:$C2034,$C2034,$F$19:$F2034)-SUMIF($C$19:$C2034,$C2034,$G$19:$G2034),"")</f>
        <v/>
      </c>
      <c r="I2034" s="296" t="n"/>
      <c r="J2034" s="252" t="n"/>
      <c r="K2034" s="252" t="n"/>
      <c r="L2034" s="298" t="n"/>
      <c r="M2034" s="254">
        <f>IF($B2034="","",--TEXT($B2034,"yyyymm"))</f>
        <v/>
      </c>
      <c r="N2034" s="0" t="n"/>
      <c r="O2034" s="0" t="n"/>
      <c r="P2034" s="0" t="n"/>
      <c r="Q2034" s="0" t="n"/>
      <c r="R2034" s="0" t="n"/>
      <c r="S2034" s="0" t="n"/>
      <c r="T2034" s="0" t="n"/>
      <c r="U2034" s="0" t="n"/>
      <c r="V2034" s="0" t="n"/>
      <c r="W2034" s="0" t="n"/>
      <c r="X2034" s="42" t="n"/>
      <c r="Y2034" s="42" t="n"/>
      <c r="Z2034" s="42" t="n"/>
    </row>
    <row r="2035" ht="23" customFormat="1" customHeight="1" s="204">
      <c r="A2035" s="255">
        <f>IF(B2035="","",COUNTA($B$5:B2035))</f>
        <v/>
      </c>
      <c r="B2035" s="294" t="n"/>
      <c r="C2035" s="247" t="n"/>
      <c r="D2035" s="248" t="n"/>
      <c r="E2035" s="295" t="n"/>
      <c r="F2035" s="296" t="n"/>
      <c r="G2035" s="296" t="n"/>
      <c r="H2035" s="297">
        <f>IFERROR(VLOOKUP($C2035,$C$5:$H$18,6,0)+SUMIF($C$19:$C2035,$C2035,$F$19:$F2035)-SUMIF($C$19:$C2035,$C2035,$G$19:$G2035),"")</f>
        <v/>
      </c>
      <c r="I2035" s="296" t="n"/>
      <c r="J2035" s="252" t="n"/>
      <c r="K2035" s="252" t="n"/>
      <c r="L2035" s="298" t="n"/>
      <c r="M2035" s="254">
        <f>IF($B2035="","",--TEXT($B2035,"yyyymm"))</f>
        <v/>
      </c>
      <c r="N2035" s="0" t="n"/>
      <c r="O2035" s="0" t="n"/>
      <c r="P2035" s="0" t="n"/>
      <c r="Q2035" s="0" t="n"/>
      <c r="R2035" s="0" t="n"/>
      <c r="S2035" s="0" t="n"/>
      <c r="T2035" s="0" t="n"/>
      <c r="U2035" s="0" t="n"/>
      <c r="V2035" s="0" t="n"/>
      <c r="W2035" s="0" t="n"/>
      <c r="X2035" s="42" t="n"/>
      <c r="Y2035" s="42" t="n"/>
      <c r="Z2035" s="42" t="n"/>
    </row>
    <row r="2036" ht="23" customFormat="1" customHeight="1" s="204">
      <c r="A2036" s="255">
        <f>IF(B2036="","",COUNTA($B$5:B2036))</f>
        <v/>
      </c>
      <c r="B2036" s="294" t="n"/>
      <c r="C2036" s="247" t="n"/>
      <c r="D2036" s="248" t="n"/>
      <c r="E2036" s="295" t="n"/>
      <c r="F2036" s="296" t="n"/>
      <c r="G2036" s="296" t="n"/>
      <c r="H2036" s="297">
        <f>IFERROR(VLOOKUP($C2036,$C$5:$H$18,6,0)+SUMIF($C$19:$C2036,$C2036,$F$19:$F2036)-SUMIF($C$19:$C2036,$C2036,$G$19:$G2036),"")</f>
        <v/>
      </c>
      <c r="I2036" s="296" t="n"/>
      <c r="J2036" s="252" t="n"/>
      <c r="K2036" s="252" t="n"/>
      <c r="L2036" s="298" t="n"/>
      <c r="M2036" s="254">
        <f>IF($B2036="","",--TEXT($B2036,"yyyymm"))</f>
        <v/>
      </c>
      <c r="N2036" s="0" t="n"/>
      <c r="O2036" s="0" t="n"/>
      <c r="P2036" s="0" t="n"/>
      <c r="Q2036" s="0" t="n"/>
      <c r="R2036" s="0" t="n"/>
      <c r="S2036" s="0" t="n"/>
      <c r="T2036" s="0" t="n"/>
      <c r="U2036" s="0" t="n"/>
      <c r="V2036" s="0" t="n"/>
      <c r="W2036" s="0" t="n"/>
      <c r="X2036" s="42" t="n"/>
      <c r="Y2036" s="42" t="n"/>
      <c r="Z2036" s="42" t="n"/>
    </row>
    <row r="2037" ht="23" customFormat="1" customHeight="1" s="204">
      <c r="A2037" s="255">
        <f>IF(B2037="","",COUNTA($B$5:B2037))</f>
        <v/>
      </c>
      <c r="B2037" s="294" t="n"/>
      <c r="C2037" s="247" t="n"/>
      <c r="D2037" s="248" t="n"/>
      <c r="E2037" s="295" t="n"/>
      <c r="F2037" s="296" t="n"/>
      <c r="G2037" s="296" t="n"/>
      <c r="H2037" s="297">
        <f>IFERROR(VLOOKUP($C2037,$C$5:$H$18,6,0)+SUMIF($C$19:$C2037,$C2037,$F$19:$F2037)-SUMIF($C$19:$C2037,$C2037,$G$19:$G2037),"")</f>
        <v/>
      </c>
      <c r="I2037" s="296" t="n"/>
      <c r="J2037" s="252" t="n"/>
      <c r="K2037" s="252" t="n"/>
      <c r="L2037" s="298" t="n"/>
      <c r="M2037" s="254">
        <f>IF($B2037="","",--TEXT($B2037,"yyyymm"))</f>
        <v/>
      </c>
      <c r="N2037" s="0" t="n"/>
      <c r="O2037" s="0" t="n"/>
      <c r="P2037" s="0" t="n"/>
      <c r="Q2037" s="0" t="n"/>
      <c r="R2037" s="0" t="n"/>
      <c r="S2037" s="0" t="n"/>
      <c r="T2037" s="0" t="n"/>
      <c r="U2037" s="0" t="n"/>
      <c r="V2037" s="0" t="n"/>
      <c r="W2037" s="0" t="n"/>
      <c r="X2037" s="42" t="n"/>
      <c r="Y2037" s="42" t="n"/>
      <c r="Z2037" s="42" t="n"/>
    </row>
    <row r="2038" ht="23" customFormat="1" customHeight="1" s="204">
      <c r="A2038" s="255">
        <f>IF(B2038="","",COUNTA($B$5:B2038))</f>
        <v/>
      </c>
      <c r="B2038" s="294" t="n"/>
      <c r="C2038" s="247" t="n"/>
      <c r="D2038" s="248" t="n"/>
      <c r="E2038" s="295" t="n"/>
      <c r="F2038" s="296" t="n"/>
      <c r="G2038" s="296" t="n"/>
      <c r="H2038" s="297">
        <f>IFERROR(VLOOKUP($C2038,$C$5:$H$18,6,0)+SUMIF($C$19:$C2038,$C2038,$F$19:$F2038)-SUMIF($C$19:$C2038,$C2038,$G$19:$G2038),"")</f>
        <v/>
      </c>
      <c r="I2038" s="296" t="n"/>
      <c r="J2038" s="252" t="n"/>
      <c r="K2038" s="252" t="n"/>
      <c r="L2038" s="298" t="n"/>
      <c r="M2038" s="254">
        <f>IF($B2038="","",--TEXT($B2038,"yyyymm"))</f>
        <v/>
      </c>
      <c r="N2038" s="0" t="n"/>
      <c r="O2038" s="0" t="n"/>
      <c r="P2038" s="0" t="n"/>
      <c r="Q2038" s="0" t="n"/>
      <c r="R2038" s="0" t="n"/>
      <c r="S2038" s="0" t="n"/>
      <c r="T2038" s="0" t="n"/>
      <c r="U2038" s="0" t="n"/>
      <c r="V2038" s="0" t="n"/>
      <c r="W2038" s="0" t="n"/>
      <c r="X2038" s="42" t="n"/>
      <c r="Y2038" s="42" t="n"/>
      <c r="Z2038" s="42" t="n"/>
    </row>
    <row r="2039" ht="23" customFormat="1" customHeight="1" s="204">
      <c r="A2039" s="255">
        <f>IF(B2039="","",COUNTA($B$5:B2039))</f>
        <v/>
      </c>
      <c r="B2039" s="294" t="n"/>
      <c r="C2039" s="247" t="n"/>
      <c r="D2039" s="248" t="n"/>
      <c r="E2039" s="295" t="n"/>
      <c r="F2039" s="296" t="n"/>
      <c r="G2039" s="296" t="n"/>
      <c r="H2039" s="297">
        <f>IFERROR(VLOOKUP($C2039,$C$5:$H$18,6,0)+SUMIF($C$19:$C2039,$C2039,$F$19:$F2039)-SUMIF($C$19:$C2039,$C2039,$G$19:$G2039),"")</f>
        <v/>
      </c>
      <c r="I2039" s="296" t="n"/>
      <c r="J2039" s="252" t="n"/>
      <c r="K2039" s="252" t="n"/>
      <c r="L2039" s="298" t="n"/>
      <c r="M2039" s="254">
        <f>IF($B2039="","",--TEXT($B2039,"yyyymm"))</f>
        <v/>
      </c>
      <c r="N2039" s="0" t="n"/>
      <c r="O2039" s="0" t="n"/>
      <c r="P2039" s="0" t="n"/>
      <c r="Q2039" s="0" t="n"/>
      <c r="R2039" s="0" t="n"/>
      <c r="S2039" s="0" t="n"/>
      <c r="T2039" s="0" t="n"/>
      <c r="U2039" s="0" t="n"/>
      <c r="V2039" s="0" t="n"/>
      <c r="W2039" s="0" t="n"/>
      <c r="X2039" s="42" t="n"/>
      <c r="Y2039" s="42" t="n"/>
      <c r="Z2039" s="42" t="n"/>
    </row>
    <row r="2040" ht="23" customFormat="1" customHeight="1" s="204">
      <c r="A2040" s="255">
        <f>IF(B2040="","",COUNTA($B$5:B2040))</f>
        <v/>
      </c>
      <c r="B2040" s="294" t="n"/>
      <c r="C2040" s="247" t="n"/>
      <c r="D2040" s="248" t="n"/>
      <c r="E2040" s="295" t="n"/>
      <c r="F2040" s="296" t="n"/>
      <c r="G2040" s="296" t="n"/>
      <c r="H2040" s="297">
        <f>IFERROR(VLOOKUP($C2040,$C$5:$H$18,6,0)+SUMIF($C$19:$C2040,$C2040,$F$19:$F2040)-SUMIF($C$19:$C2040,$C2040,$G$19:$G2040),"")</f>
        <v/>
      </c>
      <c r="I2040" s="296" t="n"/>
      <c r="J2040" s="252" t="n"/>
      <c r="K2040" s="252" t="n"/>
      <c r="L2040" s="298" t="n"/>
      <c r="M2040" s="254">
        <f>IF($B2040="","",--TEXT($B2040,"yyyymm"))</f>
        <v/>
      </c>
      <c r="N2040" s="0" t="n"/>
      <c r="O2040" s="0" t="n"/>
      <c r="P2040" s="0" t="n"/>
      <c r="Q2040" s="0" t="n"/>
      <c r="R2040" s="0" t="n"/>
      <c r="S2040" s="0" t="n"/>
      <c r="T2040" s="0" t="n"/>
      <c r="U2040" s="0" t="n"/>
      <c r="V2040" s="0" t="n"/>
      <c r="W2040" s="0" t="n"/>
      <c r="X2040" s="42" t="n"/>
      <c r="Y2040" s="42" t="n"/>
      <c r="Z2040" s="42" t="n"/>
    </row>
    <row r="2041" ht="23" customFormat="1" customHeight="1" s="204">
      <c r="A2041" s="255">
        <f>IF(B2041="","",COUNTA($B$5:B2041))</f>
        <v/>
      </c>
      <c r="B2041" s="294" t="n"/>
      <c r="C2041" s="247" t="n"/>
      <c r="D2041" s="248" t="n"/>
      <c r="E2041" s="295" t="n"/>
      <c r="F2041" s="296" t="n"/>
      <c r="G2041" s="296" t="n"/>
      <c r="H2041" s="297">
        <f>IFERROR(VLOOKUP($C2041,$C$5:$H$18,6,0)+SUMIF($C$19:$C2041,$C2041,$F$19:$F2041)-SUMIF($C$19:$C2041,$C2041,$G$19:$G2041),"")</f>
        <v/>
      </c>
      <c r="I2041" s="296" t="n"/>
      <c r="J2041" s="252" t="n"/>
      <c r="K2041" s="252" t="n"/>
      <c r="L2041" s="298" t="n"/>
      <c r="M2041" s="254">
        <f>IF($B2041="","",--TEXT($B2041,"yyyymm"))</f>
        <v/>
      </c>
      <c r="N2041" s="0" t="n"/>
      <c r="O2041" s="0" t="n"/>
      <c r="P2041" s="0" t="n"/>
      <c r="Q2041" s="0" t="n"/>
      <c r="R2041" s="0" t="n"/>
      <c r="S2041" s="0" t="n"/>
      <c r="T2041" s="0" t="n"/>
      <c r="U2041" s="0" t="n"/>
      <c r="V2041" s="0" t="n"/>
      <c r="W2041" s="0" t="n"/>
      <c r="X2041" s="42" t="n"/>
      <c r="Y2041" s="42" t="n"/>
      <c r="Z2041" s="42" t="n"/>
    </row>
    <row r="2042" ht="23" customFormat="1" customHeight="1" s="204">
      <c r="A2042" s="255">
        <f>IF(B2042="","",COUNTA($B$5:B2042))</f>
        <v/>
      </c>
      <c r="B2042" s="294" t="n"/>
      <c r="C2042" s="247" t="n"/>
      <c r="D2042" s="248" t="n"/>
      <c r="E2042" s="295" t="n"/>
      <c r="F2042" s="296" t="n"/>
      <c r="G2042" s="296" t="n"/>
      <c r="H2042" s="297">
        <f>IFERROR(VLOOKUP($C2042,$C$5:$H$18,6,0)+SUMIF($C$19:$C2042,$C2042,$F$19:$F2042)-SUMIF($C$19:$C2042,$C2042,$G$19:$G2042),"")</f>
        <v/>
      </c>
      <c r="I2042" s="296" t="n"/>
      <c r="J2042" s="252" t="n"/>
      <c r="K2042" s="252" t="n"/>
      <c r="L2042" s="298" t="n"/>
      <c r="M2042" s="254">
        <f>IF($B2042="","",--TEXT($B2042,"yyyymm"))</f>
        <v/>
      </c>
      <c r="N2042" s="0" t="n"/>
      <c r="O2042" s="0" t="n"/>
      <c r="P2042" s="0" t="n"/>
      <c r="Q2042" s="0" t="n"/>
      <c r="R2042" s="0" t="n"/>
      <c r="S2042" s="0" t="n"/>
      <c r="T2042" s="0" t="n"/>
      <c r="U2042" s="0" t="n"/>
      <c r="V2042" s="0" t="n"/>
      <c r="W2042" s="0" t="n"/>
      <c r="X2042" s="42" t="n"/>
      <c r="Y2042" s="42" t="n"/>
      <c r="Z2042" s="42" t="n"/>
    </row>
    <row r="2043" ht="23" customFormat="1" customHeight="1" s="204">
      <c r="A2043" s="255">
        <f>IF(B2043="","",COUNTA($B$5:B2043))</f>
        <v/>
      </c>
      <c r="B2043" s="294" t="n"/>
      <c r="C2043" s="247" t="n"/>
      <c r="D2043" s="248" t="n"/>
      <c r="E2043" s="295" t="n"/>
      <c r="F2043" s="296" t="n"/>
      <c r="G2043" s="296" t="n"/>
      <c r="H2043" s="297">
        <f>IFERROR(VLOOKUP($C2043,$C$5:$H$18,6,0)+SUMIF($C$19:$C2043,$C2043,$F$19:$F2043)-SUMIF($C$19:$C2043,$C2043,$G$19:$G2043),"")</f>
        <v/>
      </c>
      <c r="I2043" s="296" t="n"/>
      <c r="J2043" s="252" t="n"/>
      <c r="K2043" s="252" t="n"/>
      <c r="L2043" s="298" t="n"/>
      <c r="M2043" s="254">
        <f>IF($B2043="","",--TEXT($B2043,"yyyymm"))</f>
        <v/>
      </c>
      <c r="N2043" s="0" t="n"/>
      <c r="O2043" s="0" t="n"/>
      <c r="P2043" s="0" t="n"/>
      <c r="Q2043" s="0" t="n"/>
      <c r="R2043" s="0" t="n"/>
      <c r="S2043" s="0" t="n"/>
      <c r="T2043" s="0" t="n"/>
      <c r="U2043" s="0" t="n"/>
      <c r="V2043" s="0" t="n"/>
      <c r="W2043" s="0" t="n"/>
      <c r="X2043" s="42" t="n"/>
      <c r="Y2043" s="42" t="n"/>
      <c r="Z2043" s="42" t="n"/>
    </row>
    <row r="2044" ht="23" customFormat="1" customHeight="1" s="204">
      <c r="A2044" s="255">
        <f>IF(B2044="","",COUNTA($B$5:B2044))</f>
        <v/>
      </c>
      <c r="B2044" s="294" t="n"/>
      <c r="C2044" s="247" t="n"/>
      <c r="D2044" s="248" t="n"/>
      <c r="E2044" s="295" t="n"/>
      <c r="F2044" s="296" t="n"/>
      <c r="G2044" s="296" t="n"/>
      <c r="H2044" s="297">
        <f>IFERROR(VLOOKUP($C2044,$C$5:$H$18,6,0)+SUMIF($C$19:$C2044,$C2044,$F$19:$F2044)-SUMIF($C$19:$C2044,$C2044,$G$19:$G2044),"")</f>
        <v/>
      </c>
      <c r="I2044" s="296" t="n"/>
      <c r="J2044" s="252" t="n"/>
      <c r="K2044" s="252" t="n"/>
      <c r="L2044" s="298" t="n"/>
      <c r="M2044" s="254">
        <f>IF($B2044="","",--TEXT($B2044,"yyyymm"))</f>
        <v/>
      </c>
      <c r="N2044" s="0" t="n"/>
      <c r="O2044" s="0" t="n"/>
      <c r="P2044" s="0" t="n"/>
      <c r="Q2044" s="0" t="n"/>
      <c r="R2044" s="0" t="n"/>
      <c r="S2044" s="0" t="n"/>
      <c r="T2044" s="0" t="n"/>
      <c r="U2044" s="0" t="n"/>
      <c r="V2044" s="0" t="n"/>
      <c r="W2044" s="0" t="n"/>
      <c r="X2044" s="42" t="n"/>
      <c r="Y2044" s="42" t="n"/>
      <c r="Z2044" s="42" t="n"/>
    </row>
    <row r="2045" ht="23" customFormat="1" customHeight="1" s="204">
      <c r="A2045" s="255">
        <f>IF(B2045="","",COUNTA($B$5:B2045))</f>
        <v/>
      </c>
      <c r="B2045" s="294" t="n"/>
      <c r="C2045" s="247" t="n"/>
      <c r="D2045" s="248" t="n"/>
      <c r="E2045" s="295" t="n"/>
      <c r="F2045" s="296" t="n"/>
      <c r="G2045" s="296" t="n"/>
      <c r="H2045" s="297">
        <f>IFERROR(VLOOKUP($C2045,$C$5:$H$18,6,0)+SUMIF($C$19:$C2045,$C2045,$F$19:$F2045)-SUMIF($C$19:$C2045,$C2045,$G$19:$G2045),"")</f>
        <v/>
      </c>
      <c r="I2045" s="296" t="n"/>
      <c r="J2045" s="252" t="n"/>
      <c r="K2045" s="252" t="n"/>
      <c r="L2045" s="298" t="n"/>
      <c r="M2045" s="254">
        <f>IF($B2045="","",--TEXT($B2045,"yyyymm"))</f>
        <v/>
      </c>
      <c r="N2045" s="0" t="n"/>
      <c r="O2045" s="0" t="n"/>
      <c r="P2045" s="0" t="n"/>
      <c r="Q2045" s="0" t="n"/>
      <c r="R2045" s="0" t="n"/>
      <c r="S2045" s="0" t="n"/>
      <c r="T2045" s="0" t="n"/>
      <c r="U2045" s="0" t="n"/>
      <c r="V2045" s="0" t="n"/>
      <c r="W2045" s="0" t="n"/>
      <c r="X2045" s="42" t="n"/>
      <c r="Y2045" s="42" t="n"/>
      <c r="Z2045" s="42" t="n"/>
    </row>
    <row r="2046" ht="23" customFormat="1" customHeight="1" s="204">
      <c r="A2046" s="255">
        <f>IF(B2046="","",COUNTA($B$5:B2046))</f>
        <v/>
      </c>
      <c r="B2046" s="294" t="n"/>
      <c r="C2046" s="247" t="n"/>
      <c r="D2046" s="248" t="n"/>
      <c r="E2046" s="295" t="n"/>
      <c r="F2046" s="296" t="n"/>
      <c r="G2046" s="296" t="n"/>
      <c r="H2046" s="297">
        <f>IFERROR(VLOOKUP($C2046,$C$5:$H$18,6,0)+SUMIF($C$19:$C2046,$C2046,$F$19:$F2046)-SUMIF($C$19:$C2046,$C2046,$G$19:$G2046),"")</f>
        <v/>
      </c>
      <c r="I2046" s="296" t="n"/>
      <c r="J2046" s="252" t="n"/>
      <c r="K2046" s="252" t="n"/>
      <c r="L2046" s="298" t="n"/>
      <c r="M2046" s="254">
        <f>IF($B2046="","",--TEXT($B2046,"yyyymm"))</f>
        <v/>
      </c>
      <c r="N2046" s="0" t="n"/>
      <c r="O2046" s="0" t="n"/>
      <c r="P2046" s="0" t="n"/>
      <c r="Q2046" s="0" t="n"/>
      <c r="R2046" s="0" t="n"/>
      <c r="S2046" s="0" t="n"/>
      <c r="T2046" s="0" t="n"/>
      <c r="U2046" s="0" t="n"/>
      <c r="V2046" s="0" t="n"/>
      <c r="W2046" s="0" t="n"/>
      <c r="X2046" s="42" t="n"/>
      <c r="Y2046" s="42" t="n"/>
      <c r="Z2046" s="42" t="n"/>
    </row>
    <row r="2047" ht="23" customFormat="1" customHeight="1" s="204">
      <c r="A2047" s="255">
        <f>IF(B2047="","",COUNTA($B$5:B2047))</f>
        <v/>
      </c>
      <c r="B2047" s="294" t="n"/>
      <c r="C2047" s="247" t="n"/>
      <c r="D2047" s="248" t="n"/>
      <c r="E2047" s="295" t="n"/>
      <c r="F2047" s="296" t="n"/>
      <c r="G2047" s="296" t="n"/>
      <c r="H2047" s="297">
        <f>IFERROR(VLOOKUP($C2047,$C$5:$H$18,6,0)+SUMIF($C$19:$C2047,$C2047,$F$19:$F2047)-SUMIF($C$19:$C2047,$C2047,$G$19:$G2047),"")</f>
        <v/>
      </c>
      <c r="I2047" s="296" t="n"/>
      <c r="J2047" s="252" t="n"/>
      <c r="K2047" s="252" t="n"/>
      <c r="L2047" s="298" t="n"/>
      <c r="M2047" s="254">
        <f>IF($B2047="","",--TEXT($B2047,"yyyymm"))</f>
        <v/>
      </c>
      <c r="N2047" s="0" t="n"/>
      <c r="O2047" s="0" t="n"/>
      <c r="P2047" s="0" t="n"/>
      <c r="Q2047" s="0" t="n"/>
      <c r="R2047" s="0" t="n"/>
      <c r="S2047" s="0" t="n"/>
      <c r="T2047" s="0" t="n"/>
      <c r="U2047" s="0" t="n"/>
      <c r="V2047" s="0" t="n"/>
      <c r="W2047" s="0" t="n"/>
      <c r="X2047" s="42" t="n"/>
      <c r="Y2047" s="42" t="n"/>
      <c r="Z2047" s="42" t="n"/>
    </row>
    <row r="2048" ht="23" customFormat="1" customHeight="1" s="204">
      <c r="A2048" s="255">
        <f>IF(B2048="","",COUNTA($B$5:B2048))</f>
        <v/>
      </c>
      <c r="B2048" s="294" t="n"/>
      <c r="C2048" s="247" t="n"/>
      <c r="D2048" s="248" t="n"/>
      <c r="E2048" s="295" t="n"/>
      <c r="F2048" s="296" t="n"/>
      <c r="G2048" s="296" t="n"/>
      <c r="H2048" s="297">
        <f>IFERROR(VLOOKUP($C2048,$C$5:$H$18,6,0)+SUMIF($C$19:$C2048,$C2048,$F$19:$F2048)-SUMIF($C$19:$C2048,$C2048,$G$19:$G2048),"")</f>
        <v/>
      </c>
      <c r="I2048" s="296" t="n"/>
      <c r="J2048" s="252" t="n"/>
      <c r="K2048" s="252" t="n"/>
      <c r="L2048" s="298" t="n"/>
      <c r="M2048" s="254">
        <f>IF($B2048="","",--TEXT($B2048,"yyyymm"))</f>
        <v/>
      </c>
      <c r="N2048" s="0" t="n"/>
      <c r="O2048" s="0" t="n"/>
      <c r="P2048" s="0" t="n"/>
      <c r="Q2048" s="0" t="n"/>
      <c r="R2048" s="0" t="n"/>
      <c r="S2048" s="0" t="n"/>
      <c r="T2048" s="0" t="n"/>
      <c r="U2048" s="0" t="n"/>
      <c r="V2048" s="0" t="n"/>
      <c r="W2048" s="0" t="n"/>
      <c r="X2048" s="42" t="n"/>
      <c r="Y2048" s="42" t="n"/>
      <c r="Z2048" s="42" t="n"/>
    </row>
    <row r="2049" ht="23" customFormat="1" customHeight="1" s="204">
      <c r="A2049" s="255">
        <f>IF(B2049="","",COUNTA($B$5:B2049))</f>
        <v/>
      </c>
      <c r="B2049" s="294" t="n"/>
      <c r="C2049" s="247" t="n"/>
      <c r="D2049" s="248" t="n"/>
      <c r="E2049" s="295" t="n"/>
      <c r="F2049" s="296" t="n"/>
      <c r="G2049" s="296" t="n"/>
      <c r="H2049" s="297">
        <f>IFERROR(VLOOKUP($C2049,$C$5:$H$18,6,0)+SUMIF($C$19:$C2049,$C2049,$F$19:$F2049)-SUMIF($C$19:$C2049,$C2049,$G$19:$G2049),"")</f>
        <v/>
      </c>
      <c r="I2049" s="296" t="n"/>
      <c r="J2049" s="252" t="n"/>
      <c r="K2049" s="252" t="n"/>
      <c r="L2049" s="298" t="n"/>
      <c r="M2049" s="254">
        <f>IF($B2049="","",--TEXT($B2049,"yyyymm"))</f>
        <v/>
      </c>
      <c r="N2049" s="0" t="n"/>
      <c r="O2049" s="0" t="n"/>
      <c r="P2049" s="0" t="n"/>
      <c r="Q2049" s="0" t="n"/>
      <c r="R2049" s="0" t="n"/>
      <c r="S2049" s="0" t="n"/>
      <c r="T2049" s="0" t="n"/>
      <c r="U2049" s="0" t="n"/>
      <c r="V2049" s="0" t="n"/>
      <c r="W2049" s="0" t="n"/>
      <c r="X2049" s="42" t="n"/>
      <c r="Y2049" s="42" t="n"/>
      <c r="Z2049" s="42" t="n"/>
    </row>
    <row r="2050" ht="23" customFormat="1" customHeight="1" s="204">
      <c r="A2050" s="255">
        <f>IF(B2050="","",COUNTA($B$5:B2050))</f>
        <v/>
      </c>
      <c r="B2050" s="294" t="n"/>
      <c r="C2050" s="247" t="n"/>
      <c r="D2050" s="248" t="n"/>
      <c r="E2050" s="295" t="n"/>
      <c r="F2050" s="296" t="n"/>
      <c r="G2050" s="296" t="n"/>
      <c r="H2050" s="297">
        <f>IFERROR(VLOOKUP($C2050,$C$5:$H$18,6,0)+SUMIF($C$19:$C2050,$C2050,$F$19:$F2050)-SUMIF($C$19:$C2050,$C2050,$G$19:$G2050),"")</f>
        <v/>
      </c>
      <c r="I2050" s="296" t="n"/>
      <c r="J2050" s="252" t="n"/>
      <c r="K2050" s="252" t="n"/>
      <c r="L2050" s="298" t="n"/>
      <c r="M2050" s="254">
        <f>IF($B2050="","",--TEXT($B2050,"yyyymm"))</f>
        <v/>
      </c>
      <c r="N2050" s="0" t="n"/>
      <c r="O2050" s="0" t="n"/>
      <c r="P2050" s="0" t="n"/>
      <c r="Q2050" s="0" t="n"/>
      <c r="R2050" s="0" t="n"/>
      <c r="S2050" s="0" t="n"/>
      <c r="T2050" s="0" t="n"/>
      <c r="U2050" s="0" t="n"/>
      <c r="V2050" s="0" t="n"/>
      <c r="W2050" s="0" t="n"/>
      <c r="X2050" s="42" t="n"/>
      <c r="Y2050" s="42" t="n"/>
      <c r="Z2050" s="42" t="n"/>
    </row>
    <row r="2051" ht="23" customFormat="1" customHeight="1" s="204">
      <c r="A2051" s="255">
        <f>IF(B2051="","",COUNTA($B$5:B2051))</f>
        <v/>
      </c>
      <c r="B2051" s="294" t="n"/>
      <c r="C2051" s="247" t="n"/>
      <c r="D2051" s="248" t="n"/>
      <c r="E2051" s="295" t="n"/>
      <c r="F2051" s="296" t="n"/>
      <c r="G2051" s="296" t="n"/>
      <c r="H2051" s="297">
        <f>IFERROR(VLOOKUP($C2051,$C$5:$H$18,6,0)+SUMIF($C$19:$C2051,$C2051,$F$19:$F2051)-SUMIF($C$19:$C2051,$C2051,$G$19:$G2051),"")</f>
        <v/>
      </c>
      <c r="I2051" s="296" t="n"/>
      <c r="J2051" s="252" t="n"/>
      <c r="K2051" s="252" t="n"/>
      <c r="L2051" s="298" t="n"/>
      <c r="M2051" s="254">
        <f>IF($B2051="","",--TEXT($B2051,"yyyymm"))</f>
        <v/>
      </c>
      <c r="N2051" s="0" t="n"/>
      <c r="O2051" s="0" t="n"/>
      <c r="P2051" s="0" t="n"/>
      <c r="Q2051" s="0" t="n"/>
      <c r="R2051" s="0" t="n"/>
      <c r="S2051" s="0" t="n"/>
      <c r="T2051" s="0" t="n"/>
      <c r="U2051" s="0" t="n"/>
      <c r="V2051" s="0" t="n"/>
      <c r="W2051" s="0" t="n"/>
      <c r="X2051" s="42" t="n"/>
      <c r="Y2051" s="42" t="n"/>
      <c r="Z2051" s="42" t="n"/>
    </row>
    <row r="2052" ht="23" customFormat="1" customHeight="1" s="204">
      <c r="A2052" s="255">
        <f>IF(B2052="","",COUNTA($B$5:B2052))</f>
        <v/>
      </c>
      <c r="B2052" s="294" t="n"/>
      <c r="C2052" s="247" t="n"/>
      <c r="D2052" s="248" t="n"/>
      <c r="E2052" s="295" t="n"/>
      <c r="F2052" s="296" t="n"/>
      <c r="G2052" s="296" t="n"/>
      <c r="H2052" s="297">
        <f>IFERROR(VLOOKUP($C2052,$C$5:$H$18,6,0)+SUMIF($C$19:$C2052,$C2052,$F$19:$F2052)-SUMIF($C$19:$C2052,$C2052,$G$19:$G2052),"")</f>
        <v/>
      </c>
      <c r="I2052" s="296" t="n"/>
      <c r="J2052" s="252" t="n"/>
      <c r="K2052" s="252" t="n"/>
      <c r="L2052" s="298" t="n"/>
      <c r="M2052" s="254">
        <f>IF($B2052="","",--TEXT($B2052,"yyyymm"))</f>
        <v/>
      </c>
      <c r="N2052" s="0" t="n"/>
      <c r="O2052" s="0" t="n"/>
      <c r="P2052" s="0" t="n"/>
      <c r="Q2052" s="0" t="n"/>
      <c r="R2052" s="0" t="n"/>
      <c r="S2052" s="0" t="n"/>
      <c r="T2052" s="0" t="n"/>
      <c r="U2052" s="0" t="n"/>
      <c r="V2052" s="0" t="n"/>
      <c r="W2052" s="0" t="n"/>
      <c r="X2052" s="42" t="n"/>
      <c r="Y2052" s="42" t="n"/>
      <c r="Z2052" s="42" t="n"/>
    </row>
    <row r="2053" ht="23" customFormat="1" customHeight="1" s="204">
      <c r="A2053" s="255">
        <f>IF(B2053="","",COUNTA($B$5:B2053))</f>
        <v/>
      </c>
      <c r="B2053" s="294" t="n"/>
      <c r="C2053" s="247" t="n"/>
      <c r="D2053" s="248" t="n"/>
      <c r="E2053" s="295" t="n"/>
      <c r="F2053" s="296" t="n"/>
      <c r="G2053" s="296" t="n"/>
      <c r="H2053" s="297">
        <f>IFERROR(VLOOKUP($C2053,$C$5:$H$18,6,0)+SUMIF($C$19:$C2053,$C2053,$F$19:$F2053)-SUMIF($C$19:$C2053,$C2053,$G$19:$G2053),"")</f>
        <v/>
      </c>
      <c r="I2053" s="296" t="n"/>
      <c r="J2053" s="252" t="n"/>
      <c r="K2053" s="252" t="n"/>
      <c r="L2053" s="298" t="n"/>
      <c r="M2053" s="254">
        <f>IF($B2053="","",--TEXT($B2053,"yyyymm"))</f>
        <v/>
      </c>
      <c r="N2053" s="0" t="n"/>
      <c r="O2053" s="0" t="n"/>
      <c r="P2053" s="0" t="n"/>
      <c r="Q2053" s="0" t="n"/>
      <c r="R2053" s="0" t="n"/>
      <c r="S2053" s="0" t="n"/>
      <c r="T2053" s="0" t="n"/>
      <c r="U2053" s="0" t="n"/>
      <c r="V2053" s="0" t="n"/>
      <c r="W2053" s="0" t="n"/>
      <c r="X2053" s="42" t="n"/>
      <c r="Y2053" s="42" t="n"/>
      <c r="Z2053" s="42" t="n"/>
    </row>
    <row r="2054" ht="23" customFormat="1" customHeight="1" s="204">
      <c r="A2054" s="255">
        <f>IF(B2054="","",COUNTA($B$5:B2054))</f>
        <v/>
      </c>
      <c r="B2054" s="294" t="n"/>
      <c r="C2054" s="247" t="n"/>
      <c r="D2054" s="248" t="n"/>
      <c r="E2054" s="295" t="n"/>
      <c r="F2054" s="296" t="n"/>
      <c r="G2054" s="296" t="n"/>
      <c r="H2054" s="297">
        <f>IFERROR(VLOOKUP($C2054,$C$5:$H$18,6,0)+SUMIF($C$19:$C2054,$C2054,$F$19:$F2054)-SUMIF($C$19:$C2054,$C2054,$G$19:$G2054),"")</f>
        <v/>
      </c>
      <c r="I2054" s="296" t="n"/>
      <c r="J2054" s="252" t="n"/>
      <c r="K2054" s="252" t="n"/>
      <c r="L2054" s="298" t="n"/>
      <c r="M2054" s="254">
        <f>IF($B2054="","",--TEXT($B2054,"yyyymm"))</f>
        <v/>
      </c>
      <c r="N2054" s="0" t="n"/>
      <c r="O2054" s="0" t="n"/>
      <c r="P2054" s="0" t="n"/>
      <c r="Q2054" s="0" t="n"/>
      <c r="R2054" s="0" t="n"/>
      <c r="S2054" s="0" t="n"/>
      <c r="T2054" s="0" t="n"/>
      <c r="U2054" s="0" t="n"/>
      <c r="V2054" s="0" t="n"/>
      <c r="W2054" s="0" t="n"/>
      <c r="X2054" s="42" t="n"/>
      <c r="Y2054" s="42" t="n"/>
      <c r="Z2054" s="42" t="n"/>
    </row>
    <row r="2055" ht="23" customFormat="1" customHeight="1" s="204">
      <c r="A2055" s="255">
        <f>IF(B2055="","",COUNTA($B$5:B2055))</f>
        <v/>
      </c>
      <c r="B2055" s="294" t="n"/>
      <c r="C2055" s="247" t="n"/>
      <c r="D2055" s="248" t="n"/>
      <c r="E2055" s="295" t="n"/>
      <c r="F2055" s="296" t="n"/>
      <c r="G2055" s="296" t="n"/>
      <c r="H2055" s="297">
        <f>IFERROR(VLOOKUP($C2055,$C$5:$H$18,6,0)+SUMIF($C$19:$C2055,$C2055,$F$19:$F2055)-SUMIF($C$19:$C2055,$C2055,$G$19:$G2055),"")</f>
        <v/>
      </c>
      <c r="I2055" s="296" t="n"/>
      <c r="J2055" s="252" t="n"/>
      <c r="K2055" s="252" t="n"/>
      <c r="L2055" s="298" t="n"/>
      <c r="M2055" s="254">
        <f>IF($B2055="","",--TEXT($B2055,"yyyymm"))</f>
        <v/>
      </c>
      <c r="N2055" s="0" t="n"/>
      <c r="O2055" s="0" t="n"/>
      <c r="P2055" s="0" t="n"/>
      <c r="Q2055" s="0" t="n"/>
      <c r="R2055" s="0" t="n"/>
      <c r="S2055" s="0" t="n"/>
      <c r="T2055" s="0" t="n"/>
      <c r="U2055" s="0" t="n"/>
      <c r="V2055" s="0" t="n"/>
      <c r="W2055" s="0" t="n"/>
      <c r="X2055" s="42" t="n"/>
      <c r="Y2055" s="42" t="n"/>
      <c r="Z2055" s="42" t="n"/>
    </row>
    <row r="2056" ht="23" customFormat="1" customHeight="1" s="204">
      <c r="A2056" s="255">
        <f>IF(B2056="","",COUNTA($B$5:B2056))</f>
        <v/>
      </c>
      <c r="B2056" s="294" t="n"/>
      <c r="C2056" s="247" t="n"/>
      <c r="D2056" s="248" t="n"/>
      <c r="E2056" s="295" t="n"/>
      <c r="F2056" s="296" t="n"/>
      <c r="G2056" s="296" t="n"/>
      <c r="H2056" s="297">
        <f>IFERROR(VLOOKUP($C2056,$C$5:$H$18,6,0)+SUMIF($C$19:$C2056,$C2056,$F$19:$F2056)-SUMIF($C$19:$C2056,$C2056,$G$19:$G2056),"")</f>
        <v/>
      </c>
      <c r="I2056" s="296" t="n"/>
      <c r="J2056" s="252" t="n"/>
      <c r="K2056" s="252" t="n"/>
      <c r="L2056" s="298" t="n"/>
      <c r="M2056" s="254">
        <f>IF($B2056="","",--TEXT($B2056,"yyyymm"))</f>
        <v/>
      </c>
      <c r="N2056" s="0" t="n"/>
      <c r="O2056" s="0" t="n"/>
      <c r="P2056" s="0" t="n"/>
      <c r="Q2056" s="0" t="n"/>
      <c r="R2056" s="0" t="n"/>
      <c r="S2056" s="0" t="n"/>
      <c r="T2056" s="0" t="n"/>
      <c r="U2056" s="0" t="n"/>
      <c r="V2056" s="0" t="n"/>
      <c r="W2056" s="0" t="n"/>
      <c r="X2056" s="42" t="n"/>
      <c r="Y2056" s="42" t="n"/>
      <c r="Z2056" s="42" t="n"/>
    </row>
    <row r="2057" ht="23" customFormat="1" customHeight="1" s="204">
      <c r="A2057" s="255">
        <f>IF(B2057="","",COUNTA($B$5:B2057))</f>
        <v/>
      </c>
      <c r="B2057" s="294" t="n"/>
      <c r="C2057" s="247" t="n"/>
      <c r="D2057" s="248" t="n"/>
      <c r="E2057" s="295" t="n"/>
      <c r="F2057" s="296" t="n"/>
      <c r="G2057" s="296" t="n"/>
      <c r="H2057" s="297">
        <f>IFERROR(VLOOKUP($C2057,$C$5:$H$18,6,0)+SUMIF($C$19:$C2057,$C2057,$F$19:$F2057)-SUMIF($C$19:$C2057,$C2057,$G$19:$G2057),"")</f>
        <v/>
      </c>
      <c r="I2057" s="296" t="n"/>
      <c r="J2057" s="252" t="n"/>
      <c r="K2057" s="252" t="n"/>
      <c r="L2057" s="298" t="n"/>
      <c r="M2057" s="254">
        <f>IF($B2057="","",--TEXT($B2057,"yyyymm"))</f>
        <v/>
      </c>
      <c r="N2057" s="0" t="n"/>
      <c r="O2057" s="0" t="n"/>
      <c r="P2057" s="0" t="n"/>
      <c r="Q2057" s="0" t="n"/>
      <c r="R2057" s="0" t="n"/>
      <c r="S2057" s="0" t="n"/>
      <c r="T2057" s="0" t="n"/>
      <c r="U2057" s="0" t="n"/>
      <c r="V2057" s="0" t="n"/>
      <c r="W2057" s="0" t="n"/>
      <c r="X2057" s="42" t="n"/>
      <c r="Y2057" s="42" t="n"/>
      <c r="Z2057" s="42" t="n"/>
    </row>
    <row r="2058" ht="23" customFormat="1" customHeight="1" s="204">
      <c r="A2058" s="255">
        <f>IF(B2058="","",COUNTA($B$5:B2058))</f>
        <v/>
      </c>
      <c r="B2058" s="294" t="n"/>
      <c r="C2058" s="247" t="n"/>
      <c r="D2058" s="248" t="n"/>
      <c r="E2058" s="295" t="n"/>
      <c r="F2058" s="296" t="n"/>
      <c r="G2058" s="296" t="n"/>
      <c r="H2058" s="297">
        <f>IFERROR(VLOOKUP($C2058,$C$5:$H$18,6,0)+SUMIF($C$19:$C2058,$C2058,$F$19:$F2058)-SUMIF($C$19:$C2058,$C2058,$G$19:$G2058),"")</f>
        <v/>
      </c>
      <c r="I2058" s="296" t="n"/>
      <c r="J2058" s="252" t="n"/>
      <c r="K2058" s="252" t="n"/>
      <c r="L2058" s="298" t="n"/>
      <c r="M2058" s="254">
        <f>IF($B2058="","",--TEXT($B2058,"yyyymm"))</f>
        <v/>
      </c>
      <c r="N2058" s="0" t="n"/>
      <c r="O2058" s="0" t="n"/>
      <c r="P2058" s="0" t="n"/>
      <c r="Q2058" s="0" t="n"/>
      <c r="R2058" s="0" t="n"/>
      <c r="S2058" s="0" t="n"/>
      <c r="T2058" s="0" t="n"/>
      <c r="U2058" s="0" t="n"/>
      <c r="V2058" s="0" t="n"/>
      <c r="W2058" s="0" t="n"/>
      <c r="X2058" s="42" t="n"/>
      <c r="Y2058" s="42" t="n"/>
      <c r="Z2058" s="42" t="n"/>
    </row>
    <row r="2059" ht="23" customFormat="1" customHeight="1" s="204">
      <c r="A2059" s="255">
        <f>IF(B2059="","",COUNTA($B$5:B2059))</f>
        <v/>
      </c>
      <c r="B2059" s="294" t="n"/>
      <c r="C2059" s="247" t="n"/>
      <c r="D2059" s="248" t="n"/>
      <c r="E2059" s="295" t="n"/>
      <c r="F2059" s="296" t="n"/>
      <c r="G2059" s="296" t="n"/>
      <c r="H2059" s="297">
        <f>IFERROR(VLOOKUP($C2059,$C$5:$H$18,6,0)+SUMIF($C$19:$C2059,$C2059,$F$19:$F2059)-SUMIF($C$19:$C2059,$C2059,$G$19:$G2059),"")</f>
        <v/>
      </c>
      <c r="I2059" s="296" t="n"/>
      <c r="J2059" s="252" t="n"/>
      <c r="K2059" s="252" t="n"/>
      <c r="L2059" s="298" t="n"/>
      <c r="M2059" s="254">
        <f>IF($B2059="","",--TEXT($B2059,"yyyymm"))</f>
        <v/>
      </c>
      <c r="N2059" s="0" t="n"/>
      <c r="O2059" s="0" t="n"/>
      <c r="P2059" s="0" t="n"/>
      <c r="Q2059" s="0" t="n"/>
      <c r="R2059" s="0" t="n"/>
      <c r="S2059" s="0" t="n"/>
      <c r="T2059" s="0" t="n"/>
      <c r="U2059" s="0" t="n"/>
      <c r="V2059" s="0" t="n"/>
      <c r="W2059" s="0" t="n"/>
      <c r="X2059" s="42" t="n"/>
      <c r="Y2059" s="42" t="n"/>
      <c r="Z2059" s="42" t="n"/>
    </row>
    <row r="2060" ht="23" customFormat="1" customHeight="1" s="204">
      <c r="A2060" s="255">
        <f>IF(B2060="","",COUNTA($B$5:B2060))</f>
        <v/>
      </c>
      <c r="B2060" s="294" t="n"/>
      <c r="C2060" s="247" t="n"/>
      <c r="D2060" s="248" t="n"/>
      <c r="E2060" s="295" t="n"/>
      <c r="F2060" s="296" t="n"/>
      <c r="G2060" s="296" t="n"/>
      <c r="H2060" s="297">
        <f>IFERROR(VLOOKUP($C2060,$C$5:$H$18,6,0)+SUMIF($C$19:$C2060,$C2060,$F$19:$F2060)-SUMIF($C$19:$C2060,$C2060,$G$19:$G2060),"")</f>
        <v/>
      </c>
      <c r="I2060" s="296" t="n"/>
      <c r="J2060" s="252" t="n"/>
      <c r="K2060" s="252" t="n"/>
      <c r="L2060" s="298" t="n"/>
      <c r="M2060" s="254">
        <f>IF($B2060="","",--TEXT($B2060,"yyyymm"))</f>
        <v/>
      </c>
      <c r="N2060" s="0" t="n"/>
      <c r="O2060" s="0" t="n"/>
      <c r="P2060" s="0" t="n"/>
      <c r="Q2060" s="0" t="n"/>
      <c r="R2060" s="0" t="n"/>
      <c r="S2060" s="0" t="n"/>
      <c r="T2060" s="0" t="n"/>
      <c r="U2060" s="0" t="n"/>
      <c r="V2060" s="0" t="n"/>
      <c r="W2060" s="0" t="n"/>
      <c r="X2060" s="42" t="n"/>
      <c r="Y2060" s="42" t="n"/>
      <c r="Z2060" s="42" t="n"/>
    </row>
    <row r="2061" ht="23" customFormat="1" customHeight="1" s="204">
      <c r="A2061" s="255">
        <f>IF(B2061="","",COUNTA($B$5:B2061))</f>
        <v/>
      </c>
      <c r="B2061" s="294" t="n"/>
      <c r="C2061" s="247" t="n"/>
      <c r="D2061" s="248" t="n"/>
      <c r="E2061" s="295" t="n"/>
      <c r="F2061" s="296" t="n"/>
      <c r="G2061" s="296" t="n"/>
      <c r="H2061" s="297">
        <f>IFERROR(VLOOKUP($C2061,$C$5:$H$18,6,0)+SUMIF($C$19:$C2061,$C2061,$F$19:$F2061)-SUMIF($C$19:$C2061,$C2061,$G$19:$G2061),"")</f>
        <v/>
      </c>
      <c r="I2061" s="296" t="n"/>
      <c r="J2061" s="252" t="n"/>
      <c r="K2061" s="252" t="n"/>
      <c r="L2061" s="298" t="n"/>
      <c r="M2061" s="254">
        <f>IF($B2061="","",--TEXT($B2061,"yyyymm"))</f>
        <v/>
      </c>
      <c r="N2061" s="0" t="n"/>
      <c r="O2061" s="0" t="n"/>
      <c r="P2061" s="0" t="n"/>
      <c r="Q2061" s="0" t="n"/>
      <c r="R2061" s="0" t="n"/>
      <c r="S2061" s="0" t="n"/>
      <c r="T2061" s="0" t="n"/>
      <c r="U2061" s="0" t="n"/>
      <c r="V2061" s="0" t="n"/>
      <c r="W2061" s="0" t="n"/>
      <c r="X2061" s="42" t="n"/>
      <c r="Y2061" s="42" t="n"/>
      <c r="Z2061" s="42" t="n"/>
    </row>
    <row r="2062" ht="23" customFormat="1" customHeight="1" s="204">
      <c r="A2062" s="255">
        <f>IF(B2062="","",COUNTA($B$5:B2062))</f>
        <v/>
      </c>
      <c r="B2062" s="294" t="n"/>
      <c r="C2062" s="247" t="n"/>
      <c r="D2062" s="248" t="n"/>
      <c r="E2062" s="295" t="n"/>
      <c r="F2062" s="296" t="n"/>
      <c r="G2062" s="296" t="n"/>
      <c r="H2062" s="297">
        <f>IFERROR(VLOOKUP($C2062,$C$5:$H$18,6,0)+SUMIF($C$19:$C2062,$C2062,$F$19:$F2062)-SUMIF($C$19:$C2062,$C2062,$G$19:$G2062),"")</f>
        <v/>
      </c>
      <c r="I2062" s="296" t="n"/>
      <c r="J2062" s="252" t="n"/>
      <c r="K2062" s="252" t="n"/>
      <c r="L2062" s="298" t="n"/>
      <c r="M2062" s="254">
        <f>IF($B2062="","",--TEXT($B2062,"yyyymm"))</f>
        <v/>
      </c>
      <c r="N2062" s="0" t="n"/>
      <c r="O2062" s="0" t="n"/>
      <c r="P2062" s="0" t="n"/>
      <c r="Q2062" s="0" t="n"/>
      <c r="R2062" s="0" t="n"/>
      <c r="S2062" s="0" t="n"/>
      <c r="T2062" s="0" t="n"/>
      <c r="U2062" s="0" t="n"/>
      <c r="V2062" s="0" t="n"/>
      <c r="W2062" s="0" t="n"/>
      <c r="X2062" s="42" t="n"/>
      <c r="Y2062" s="42" t="n"/>
      <c r="Z2062" s="42" t="n"/>
    </row>
    <row r="2063" ht="23" customFormat="1" customHeight="1" s="204">
      <c r="A2063" s="255">
        <f>IF(B2063="","",COUNTA($B$5:B2063))</f>
        <v/>
      </c>
      <c r="B2063" s="294" t="n"/>
      <c r="C2063" s="247" t="n"/>
      <c r="D2063" s="248" t="n"/>
      <c r="E2063" s="295" t="n"/>
      <c r="F2063" s="296" t="n"/>
      <c r="G2063" s="296" t="n"/>
      <c r="H2063" s="297">
        <f>IFERROR(VLOOKUP($C2063,$C$5:$H$18,6,0)+SUMIF($C$19:$C2063,$C2063,$F$19:$F2063)-SUMIF($C$19:$C2063,$C2063,$G$19:$G2063),"")</f>
        <v/>
      </c>
      <c r="I2063" s="296" t="n"/>
      <c r="J2063" s="252" t="n"/>
      <c r="K2063" s="252" t="n"/>
      <c r="L2063" s="298" t="n"/>
      <c r="M2063" s="254">
        <f>IF($B2063="","",--TEXT($B2063,"yyyymm"))</f>
        <v/>
      </c>
      <c r="N2063" s="0" t="n"/>
      <c r="O2063" s="0" t="n"/>
      <c r="P2063" s="0" t="n"/>
      <c r="Q2063" s="0" t="n"/>
      <c r="R2063" s="0" t="n"/>
      <c r="S2063" s="0" t="n"/>
      <c r="T2063" s="0" t="n"/>
      <c r="U2063" s="0" t="n"/>
      <c r="V2063" s="0" t="n"/>
      <c r="W2063" s="0" t="n"/>
      <c r="X2063" s="42" t="n"/>
      <c r="Y2063" s="42" t="n"/>
      <c r="Z2063" s="42" t="n"/>
    </row>
    <row r="2064" ht="23" customFormat="1" customHeight="1" s="204">
      <c r="A2064" s="255">
        <f>IF(B2064="","",COUNTA($B$5:B2064))</f>
        <v/>
      </c>
      <c r="B2064" s="294" t="n"/>
      <c r="C2064" s="247" t="n"/>
      <c r="D2064" s="248" t="n"/>
      <c r="E2064" s="295" t="n"/>
      <c r="F2064" s="296" t="n"/>
      <c r="G2064" s="296" t="n"/>
      <c r="H2064" s="297">
        <f>IFERROR(VLOOKUP($C2064,$C$5:$H$18,6,0)+SUMIF($C$19:$C2064,$C2064,$F$19:$F2064)-SUMIF($C$19:$C2064,$C2064,$G$19:$G2064),"")</f>
        <v/>
      </c>
      <c r="I2064" s="296" t="n"/>
      <c r="J2064" s="252" t="n"/>
      <c r="K2064" s="252" t="n"/>
      <c r="L2064" s="298" t="n"/>
      <c r="M2064" s="254">
        <f>IF($B2064="","",--TEXT($B2064,"yyyymm"))</f>
        <v/>
      </c>
      <c r="N2064" s="0" t="n"/>
      <c r="O2064" s="0" t="n"/>
      <c r="P2064" s="0" t="n"/>
      <c r="Q2064" s="0" t="n"/>
      <c r="R2064" s="0" t="n"/>
      <c r="S2064" s="0" t="n"/>
      <c r="T2064" s="0" t="n"/>
      <c r="U2064" s="0" t="n"/>
      <c r="V2064" s="0" t="n"/>
      <c r="W2064" s="0" t="n"/>
      <c r="X2064" s="42" t="n"/>
      <c r="Y2064" s="42" t="n"/>
      <c r="Z2064" s="42" t="n"/>
    </row>
    <row r="2065" ht="23" customFormat="1" customHeight="1" s="204">
      <c r="A2065" s="255">
        <f>IF(B2065="","",COUNTA($B$5:B2065))</f>
        <v/>
      </c>
      <c r="B2065" s="294" t="n"/>
      <c r="C2065" s="247" t="n"/>
      <c r="D2065" s="248" t="n"/>
      <c r="E2065" s="295" t="n"/>
      <c r="F2065" s="296" t="n"/>
      <c r="G2065" s="296" t="n"/>
      <c r="H2065" s="297">
        <f>IFERROR(VLOOKUP($C2065,$C$5:$H$18,6,0)+SUMIF($C$19:$C2065,$C2065,$F$19:$F2065)-SUMIF($C$19:$C2065,$C2065,$G$19:$G2065),"")</f>
        <v/>
      </c>
      <c r="I2065" s="296" t="n"/>
      <c r="J2065" s="252" t="n"/>
      <c r="K2065" s="252" t="n"/>
      <c r="L2065" s="298" t="n"/>
      <c r="M2065" s="254">
        <f>IF($B2065="","",--TEXT($B2065,"yyyymm"))</f>
        <v/>
      </c>
      <c r="N2065" s="0" t="n"/>
      <c r="O2065" s="0" t="n"/>
      <c r="P2065" s="0" t="n"/>
      <c r="Q2065" s="0" t="n"/>
      <c r="R2065" s="0" t="n"/>
      <c r="S2065" s="0" t="n"/>
      <c r="T2065" s="0" t="n"/>
      <c r="U2065" s="0" t="n"/>
      <c r="V2065" s="0" t="n"/>
      <c r="W2065" s="0" t="n"/>
      <c r="X2065" s="42" t="n"/>
      <c r="Y2065" s="42" t="n"/>
      <c r="Z2065" s="42" t="n"/>
    </row>
    <row r="2066" ht="23" customFormat="1" customHeight="1" s="204">
      <c r="A2066" s="255">
        <f>IF(B2066="","",COUNTA($B$5:B2066))</f>
        <v/>
      </c>
      <c r="B2066" s="294" t="n"/>
      <c r="C2066" s="247" t="n"/>
      <c r="D2066" s="248" t="n"/>
      <c r="E2066" s="295" t="n"/>
      <c r="F2066" s="296" t="n"/>
      <c r="G2066" s="296" t="n"/>
      <c r="H2066" s="297">
        <f>IFERROR(VLOOKUP($C2066,$C$5:$H$18,6,0)+SUMIF($C$19:$C2066,$C2066,$F$19:$F2066)-SUMIF($C$19:$C2066,$C2066,$G$19:$G2066),"")</f>
        <v/>
      </c>
      <c r="I2066" s="296" t="n"/>
      <c r="J2066" s="252" t="n"/>
      <c r="K2066" s="252" t="n"/>
      <c r="L2066" s="298" t="n"/>
      <c r="M2066" s="254">
        <f>IF($B2066="","",--TEXT($B2066,"yyyymm"))</f>
        <v/>
      </c>
      <c r="N2066" s="0" t="n"/>
      <c r="O2066" s="0" t="n"/>
      <c r="P2066" s="0" t="n"/>
      <c r="Q2066" s="0" t="n"/>
      <c r="R2066" s="0" t="n"/>
      <c r="S2066" s="0" t="n"/>
      <c r="T2066" s="0" t="n"/>
      <c r="U2066" s="0" t="n"/>
      <c r="V2066" s="0" t="n"/>
      <c r="W2066" s="0" t="n"/>
      <c r="X2066" s="42" t="n"/>
      <c r="Y2066" s="42" t="n"/>
      <c r="Z2066" s="42" t="n"/>
    </row>
    <row r="2067" ht="23" customFormat="1" customHeight="1" s="204">
      <c r="A2067" s="255">
        <f>IF(B2067="","",COUNTA($B$5:B2067))</f>
        <v/>
      </c>
      <c r="B2067" s="294" t="n"/>
      <c r="C2067" s="247" t="n"/>
      <c r="D2067" s="248" t="n"/>
      <c r="E2067" s="295" t="n"/>
      <c r="F2067" s="296" t="n"/>
      <c r="G2067" s="296" t="n"/>
      <c r="H2067" s="297">
        <f>IFERROR(VLOOKUP($C2067,$C$5:$H$18,6,0)+SUMIF($C$19:$C2067,$C2067,$F$19:$F2067)-SUMIF($C$19:$C2067,$C2067,$G$19:$G2067),"")</f>
        <v/>
      </c>
      <c r="I2067" s="296" t="n"/>
      <c r="J2067" s="252" t="n"/>
      <c r="K2067" s="252" t="n"/>
      <c r="L2067" s="298" t="n"/>
      <c r="M2067" s="254">
        <f>IF($B2067="","",--TEXT($B2067,"yyyymm"))</f>
        <v/>
      </c>
      <c r="N2067" s="0" t="n"/>
      <c r="O2067" s="0" t="n"/>
      <c r="P2067" s="0" t="n"/>
      <c r="Q2067" s="0" t="n"/>
      <c r="R2067" s="0" t="n"/>
      <c r="S2067" s="0" t="n"/>
      <c r="T2067" s="0" t="n"/>
      <c r="U2067" s="0" t="n"/>
      <c r="V2067" s="0" t="n"/>
      <c r="W2067" s="0" t="n"/>
      <c r="X2067" s="42" t="n"/>
      <c r="Y2067" s="42" t="n"/>
      <c r="Z2067" s="42" t="n"/>
    </row>
    <row r="2068" ht="23" customFormat="1" customHeight="1" s="204">
      <c r="A2068" s="255">
        <f>IF(B2068="","",COUNTA($B$5:B2068))</f>
        <v/>
      </c>
      <c r="B2068" s="294" t="n"/>
      <c r="C2068" s="247" t="n"/>
      <c r="D2068" s="248" t="n"/>
      <c r="E2068" s="295" t="n"/>
      <c r="F2068" s="296" t="n"/>
      <c r="G2068" s="296" t="n"/>
      <c r="H2068" s="297">
        <f>IFERROR(VLOOKUP($C2068,$C$5:$H$18,6,0)+SUMIF($C$19:$C2068,$C2068,$F$19:$F2068)-SUMIF($C$19:$C2068,$C2068,$G$19:$G2068),"")</f>
        <v/>
      </c>
      <c r="I2068" s="296" t="n"/>
      <c r="J2068" s="252" t="n"/>
      <c r="K2068" s="252" t="n"/>
      <c r="L2068" s="298" t="n"/>
      <c r="M2068" s="254">
        <f>IF($B2068="","",--TEXT($B2068,"yyyymm"))</f>
        <v/>
      </c>
      <c r="N2068" s="0" t="n"/>
      <c r="O2068" s="0" t="n"/>
      <c r="P2068" s="0" t="n"/>
      <c r="Q2068" s="0" t="n"/>
      <c r="R2068" s="0" t="n"/>
      <c r="S2068" s="0" t="n"/>
      <c r="T2068" s="0" t="n"/>
      <c r="U2068" s="0" t="n"/>
      <c r="V2068" s="0" t="n"/>
      <c r="W2068" s="0" t="n"/>
      <c r="X2068" s="42" t="n"/>
      <c r="Y2068" s="42" t="n"/>
      <c r="Z2068" s="42" t="n"/>
    </row>
    <row r="2069" ht="23" customFormat="1" customHeight="1" s="204">
      <c r="A2069" s="255">
        <f>IF(B2069="","",COUNTA($B$5:B2069))</f>
        <v/>
      </c>
      <c r="B2069" s="294" t="n"/>
      <c r="C2069" s="247" t="n"/>
      <c r="D2069" s="248" t="n"/>
      <c r="E2069" s="295" t="n"/>
      <c r="F2069" s="296" t="n"/>
      <c r="G2069" s="296" t="n"/>
      <c r="H2069" s="297">
        <f>IFERROR(VLOOKUP($C2069,$C$5:$H$18,6,0)+SUMIF($C$19:$C2069,$C2069,$F$19:$F2069)-SUMIF($C$19:$C2069,$C2069,$G$19:$G2069),"")</f>
        <v/>
      </c>
      <c r="I2069" s="296" t="n"/>
      <c r="J2069" s="252" t="n"/>
      <c r="K2069" s="252" t="n"/>
      <c r="L2069" s="298" t="n"/>
      <c r="M2069" s="254">
        <f>IF($B2069="","",--TEXT($B2069,"yyyymm"))</f>
        <v/>
      </c>
      <c r="N2069" s="0" t="n"/>
      <c r="O2069" s="0" t="n"/>
      <c r="P2069" s="0" t="n"/>
      <c r="Q2069" s="0" t="n"/>
      <c r="R2069" s="0" t="n"/>
      <c r="S2069" s="0" t="n"/>
      <c r="T2069" s="0" t="n"/>
      <c r="U2069" s="0" t="n"/>
      <c r="V2069" s="0" t="n"/>
      <c r="W2069" s="0" t="n"/>
      <c r="X2069" s="42" t="n"/>
      <c r="Y2069" s="42" t="n"/>
      <c r="Z2069" s="42" t="n"/>
    </row>
    <row r="2070" ht="23" customFormat="1" customHeight="1" s="204">
      <c r="A2070" s="255">
        <f>IF(B2070="","",COUNTA($B$5:B2070))</f>
        <v/>
      </c>
      <c r="B2070" s="294" t="n"/>
      <c r="C2070" s="247" t="n"/>
      <c r="D2070" s="248" t="n"/>
      <c r="E2070" s="295" t="n"/>
      <c r="F2070" s="296" t="n"/>
      <c r="G2070" s="296" t="n"/>
      <c r="H2070" s="297">
        <f>IFERROR(VLOOKUP($C2070,$C$5:$H$18,6,0)+SUMIF($C$19:$C2070,$C2070,$F$19:$F2070)-SUMIF($C$19:$C2070,$C2070,$G$19:$G2070),"")</f>
        <v/>
      </c>
      <c r="I2070" s="296" t="n"/>
      <c r="J2070" s="252" t="n"/>
      <c r="K2070" s="252" t="n"/>
      <c r="L2070" s="298" t="n"/>
      <c r="M2070" s="254">
        <f>IF($B2070="","",--TEXT($B2070,"yyyymm"))</f>
        <v/>
      </c>
      <c r="N2070" s="0" t="n"/>
      <c r="O2070" s="0" t="n"/>
      <c r="P2070" s="0" t="n"/>
      <c r="Q2070" s="0" t="n"/>
      <c r="R2070" s="0" t="n"/>
      <c r="S2070" s="0" t="n"/>
      <c r="T2070" s="0" t="n"/>
      <c r="U2070" s="0" t="n"/>
      <c r="V2070" s="0" t="n"/>
      <c r="W2070" s="0" t="n"/>
      <c r="X2070" s="42" t="n"/>
      <c r="Y2070" s="42" t="n"/>
      <c r="Z2070" s="42" t="n"/>
    </row>
    <row r="2071" ht="23" customFormat="1" customHeight="1" s="204">
      <c r="A2071" s="255">
        <f>IF(B2071="","",COUNTA($B$5:B2071))</f>
        <v/>
      </c>
      <c r="B2071" s="294" t="n"/>
      <c r="C2071" s="247" t="n"/>
      <c r="D2071" s="248" t="n"/>
      <c r="E2071" s="295" t="n"/>
      <c r="F2071" s="296" t="n"/>
      <c r="G2071" s="296" t="n"/>
      <c r="H2071" s="297">
        <f>IFERROR(VLOOKUP($C2071,$C$5:$H$18,6,0)+SUMIF($C$19:$C2071,$C2071,$F$19:$F2071)-SUMIF($C$19:$C2071,$C2071,$G$19:$G2071),"")</f>
        <v/>
      </c>
      <c r="I2071" s="296" t="n"/>
      <c r="J2071" s="252" t="n"/>
      <c r="K2071" s="252" t="n"/>
      <c r="L2071" s="298" t="n"/>
      <c r="M2071" s="254">
        <f>IF($B2071="","",--TEXT($B2071,"yyyymm"))</f>
        <v/>
      </c>
      <c r="N2071" s="0" t="n"/>
      <c r="O2071" s="0" t="n"/>
      <c r="P2071" s="0" t="n"/>
      <c r="Q2071" s="0" t="n"/>
      <c r="R2071" s="0" t="n"/>
      <c r="S2071" s="0" t="n"/>
      <c r="T2071" s="0" t="n"/>
      <c r="U2071" s="0" t="n"/>
      <c r="V2071" s="0" t="n"/>
      <c r="W2071" s="0" t="n"/>
      <c r="X2071" s="42" t="n"/>
      <c r="Y2071" s="42" t="n"/>
      <c r="Z2071" s="42" t="n"/>
    </row>
    <row r="2072" ht="23" customFormat="1" customHeight="1" s="204">
      <c r="A2072" s="255">
        <f>IF(B2072="","",COUNTA($B$5:B2072))</f>
        <v/>
      </c>
      <c r="B2072" s="294" t="n"/>
      <c r="C2072" s="247" t="n"/>
      <c r="D2072" s="248" t="n"/>
      <c r="E2072" s="295" t="n"/>
      <c r="F2072" s="296" t="n"/>
      <c r="G2072" s="296" t="n"/>
      <c r="H2072" s="297">
        <f>IFERROR(VLOOKUP($C2072,$C$5:$H$18,6,0)+SUMIF($C$19:$C2072,$C2072,$F$19:$F2072)-SUMIF($C$19:$C2072,$C2072,$G$19:$G2072),"")</f>
        <v/>
      </c>
      <c r="I2072" s="296" t="n"/>
      <c r="J2072" s="252" t="n"/>
      <c r="K2072" s="252" t="n"/>
      <c r="L2072" s="298" t="n"/>
      <c r="M2072" s="254">
        <f>IF($B2072="","",--TEXT($B2072,"yyyymm"))</f>
        <v/>
      </c>
      <c r="N2072" s="0" t="n"/>
      <c r="O2072" s="0" t="n"/>
      <c r="P2072" s="0" t="n"/>
      <c r="Q2072" s="0" t="n"/>
      <c r="R2072" s="0" t="n"/>
      <c r="S2072" s="0" t="n"/>
      <c r="T2072" s="0" t="n"/>
      <c r="U2072" s="0" t="n"/>
      <c r="V2072" s="0" t="n"/>
      <c r="W2072" s="0" t="n"/>
      <c r="X2072" s="42" t="n"/>
      <c r="Y2072" s="42" t="n"/>
      <c r="Z2072" s="42" t="n"/>
    </row>
    <row r="2073" ht="23" customFormat="1" customHeight="1" s="204">
      <c r="A2073" s="255">
        <f>IF(B2073="","",COUNTA($B$5:B2073))</f>
        <v/>
      </c>
      <c r="B2073" s="294" t="n"/>
      <c r="C2073" s="247" t="n"/>
      <c r="D2073" s="248" t="n"/>
      <c r="E2073" s="295" t="n"/>
      <c r="F2073" s="296" t="n"/>
      <c r="G2073" s="296" t="n"/>
      <c r="H2073" s="297">
        <f>IFERROR(VLOOKUP($C2073,$C$5:$H$18,6,0)+SUMIF($C$19:$C2073,$C2073,$F$19:$F2073)-SUMIF($C$19:$C2073,$C2073,$G$19:$G2073),"")</f>
        <v/>
      </c>
      <c r="I2073" s="296" t="n"/>
      <c r="J2073" s="252" t="n"/>
      <c r="K2073" s="252" t="n"/>
      <c r="L2073" s="298" t="n"/>
      <c r="M2073" s="254">
        <f>IF($B2073="","",--TEXT($B2073,"yyyymm"))</f>
        <v/>
      </c>
      <c r="N2073" s="0" t="n"/>
      <c r="O2073" s="0" t="n"/>
      <c r="P2073" s="0" t="n"/>
      <c r="Q2073" s="0" t="n"/>
      <c r="R2073" s="0" t="n"/>
      <c r="S2073" s="0" t="n"/>
      <c r="T2073" s="0" t="n"/>
      <c r="U2073" s="0" t="n"/>
      <c r="V2073" s="0" t="n"/>
      <c r="W2073" s="0" t="n"/>
      <c r="X2073" s="42" t="n"/>
      <c r="Y2073" s="42" t="n"/>
      <c r="Z2073" s="42" t="n"/>
    </row>
    <row r="2074" ht="23" customFormat="1" customHeight="1" s="204">
      <c r="A2074" s="255">
        <f>IF(B2074="","",COUNTA($B$5:B2074))</f>
        <v/>
      </c>
      <c r="B2074" s="294" t="n"/>
      <c r="C2074" s="247" t="n"/>
      <c r="D2074" s="248" t="n"/>
      <c r="E2074" s="295" t="n"/>
      <c r="F2074" s="296" t="n"/>
      <c r="G2074" s="296" t="n"/>
      <c r="H2074" s="297">
        <f>IFERROR(VLOOKUP($C2074,$C$5:$H$18,6,0)+SUMIF($C$19:$C2074,$C2074,$F$19:$F2074)-SUMIF($C$19:$C2074,$C2074,$G$19:$G2074),"")</f>
        <v/>
      </c>
      <c r="I2074" s="296" t="n"/>
      <c r="J2074" s="252" t="n"/>
      <c r="K2074" s="252" t="n"/>
      <c r="L2074" s="298" t="n"/>
      <c r="M2074" s="254">
        <f>IF($B2074="","",--TEXT($B2074,"yyyymm"))</f>
        <v/>
      </c>
      <c r="N2074" s="0" t="n"/>
      <c r="O2074" s="0" t="n"/>
      <c r="P2074" s="0" t="n"/>
      <c r="Q2074" s="0" t="n"/>
      <c r="R2074" s="0" t="n"/>
      <c r="S2074" s="0" t="n"/>
      <c r="T2074" s="0" t="n"/>
      <c r="U2074" s="0" t="n"/>
      <c r="V2074" s="0" t="n"/>
      <c r="W2074" s="0" t="n"/>
      <c r="X2074" s="42" t="n"/>
      <c r="Y2074" s="42" t="n"/>
      <c r="Z2074" s="42" t="n"/>
    </row>
    <row r="2075" ht="23" customFormat="1" customHeight="1" s="204">
      <c r="A2075" s="255">
        <f>IF(B2075="","",COUNTA($B$5:B2075))</f>
        <v/>
      </c>
      <c r="B2075" s="294" t="n"/>
      <c r="C2075" s="247" t="n"/>
      <c r="D2075" s="248" t="n"/>
      <c r="E2075" s="295" t="n"/>
      <c r="F2075" s="296" t="n"/>
      <c r="G2075" s="296" t="n"/>
      <c r="H2075" s="297">
        <f>IFERROR(VLOOKUP($C2075,$C$5:$H$18,6,0)+SUMIF($C$19:$C2075,$C2075,$F$19:$F2075)-SUMIF($C$19:$C2075,$C2075,$G$19:$G2075),"")</f>
        <v/>
      </c>
      <c r="I2075" s="296" t="n"/>
      <c r="J2075" s="252" t="n"/>
      <c r="K2075" s="252" t="n"/>
      <c r="L2075" s="298" t="n"/>
      <c r="M2075" s="254">
        <f>IF($B2075="","",--TEXT($B2075,"yyyymm"))</f>
        <v/>
      </c>
      <c r="N2075" s="0" t="n"/>
      <c r="O2075" s="0" t="n"/>
      <c r="P2075" s="0" t="n"/>
      <c r="Q2075" s="0" t="n"/>
      <c r="R2075" s="0" t="n"/>
      <c r="S2075" s="0" t="n"/>
      <c r="T2075" s="0" t="n"/>
      <c r="U2075" s="0" t="n"/>
      <c r="V2075" s="0" t="n"/>
      <c r="W2075" s="0" t="n"/>
      <c r="X2075" s="42" t="n"/>
      <c r="Y2075" s="42" t="n"/>
      <c r="Z2075" s="42" t="n"/>
    </row>
    <row r="2076" ht="23" customFormat="1" customHeight="1" s="204">
      <c r="A2076" s="255">
        <f>IF(B2076="","",COUNTA($B$5:B2076))</f>
        <v/>
      </c>
      <c r="B2076" s="294" t="n"/>
      <c r="C2076" s="247" t="n"/>
      <c r="D2076" s="248" t="n"/>
      <c r="E2076" s="295" t="n"/>
      <c r="F2076" s="296" t="n"/>
      <c r="G2076" s="296" t="n"/>
      <c r="H2076" s="297">
        <f>IFERROR(VLOOKUP($C2076,$C$5:$H$18,6,0)+SUMIF($C$19:$C2076,$C2076,$F$19:$F2076)-SUMIF($C$19:$C2076,$C2076,$G$19:$G2076),"")</f>
        <v/>
      </c>
      <c r="I2076" s="296" t="n"/>
      <c r="J2076" s="252" t="n"/>
      <c r="K2076" s="252" t="n"/>
      <c r="L2076" s="298" t="n"/>
      <c r="M2076" s="254">
        <f>IF($B2076="","",--TEXT($B2076,"yyyymm"))</f>
        <v/>
      </c>
      <c r="N2076" s="0" t="n"/>
      <c r="O2076" s="0" t="n"/>
      <c r="P2076" s="0" t="n"/>
      <c r="Q2076" s="0" t="n"/>
      <c r="R2076" s="0" t="n"/>
      <c r="S2076" s="0" t="n"/>
      <c r="T2076" s="0" t="n"/>
      <c r="U2076" s="0" t="n"/>
      <c r="V2076" s="0" t="n"/>
      <c r="W2076" s="0" t="n"/>
      <c r="X2076" s="42" t="n"/>
      <c r="Y2076" s="42" t="n"/>
      <c r="Z2076" s="42" t="n"/>
    </row>
    <row r="2077" ht="23" customFormat="1" customHeight="1" s="204">
      <c r="A2077" s="255">
        <f>IF(B2077="","",COUNTA($B$5:B2077))</f>
        <v/>
      </c>
      <c r="B2077" s="294" t="n"/>
      <c r="C2077" s="247" t="n"/>
      <c r="D2077" s="248" t="n"/>
      <c r="E2077" s="295" t="n"/>
      <c r="F2077" s="296" t="n"/>
      <c r="G2077" s="296" t="n"/>
      <c r="H2077" s="297">
        <f>IFERROR(VLOOKUP($C2077,$C$5:$H$18,6,0)+SUMIF($C$19:$C2077,$C2077,$F$19:$F2077)-SUMIF($C$19:$C2077,$C2077,$G$19:$G2077),"")</f>
        <v/>
      </c>
      <c r="I2077" s="296" t="n"/>
      <c r="J2077" s="252" t="n"/>
      <c r="K2077" s="252" t="n"/>
      <c r="L2077" s="298" t="n"/>
      <c r="M2077" s="254">
        <f>IF($B2077="","",--TEXT($B2077,"yyyymm"))</f>
        <v/>
      </c>
      <c r="N2077" s="0" t="n"/>
      <c r="O2077" s="0" t="n"/>
      <c r="P2077" s="0" t="n"/>
      <c r="Q2077" s="0" t="n"/>
      <c r="R2077" s="0" t="n"/>
      <c r="S2077" s="0" t="n"/>
      <c r="T2077" s="0" t="n"/>
      <c r="U2077" s="0" t="n"/>
      <c r="V2077" s="0" t="n"/>
      <c r="W2077" s="0" t="n"/>
      <c r="X2077" s="42" t="n"/>
      <c r="Y2077" s="42" t="n"/>
      <c r="Z2077" s="42" t="n"/>
    </row>
    <row r="2078" ht="23" customFormat="1" customHeight="1" s="204">
      <c r="A2078" s="255">
        <f>IF(B2078="","",COUNTA($B$5:B2078))</f>
        <v/>
      </c>
      <c r="B2078" s="294" t="n"/>
      <c r="C2078" s="247" t="n"/>
      <c r="D2078" s="248" t="n"/>
      <c r="E2078" s="295" t="n"/>
      <c r="F2078" s="296" t="n"/>
      <c r="G2078" s="296" t="n"/>
      <c r="H2078" s="297">
        <f>IFERROR(VLOOKUP($C2078,$C$5:$H$18,6,0)+SUMIF($C$19:$C2078,$C2078,$F$19:$F2078)-SUMIF($C$19:$C2078,$C2078,$G$19:$G2078),"")</f>
        <v/>
      </c>
      <c r="I2078" s="296" t="n"/>
      <c r="J2078" s="252" t="n"/>
      <c r="K2078" s="252" t="n"/>
      <c r="L2078" s="298" t="n"/>
      <c r="M2078" s="254">
        <f>IF($B2078="","",--TEXT($B2078,"yyyymm"))</f>
        <v/>
      </c>
      <c r="N2078" s="0" t="n"/>
      <c r="O2078" s="0" t="n"/>
      <c r="P2078" s="0" t="n"/>
      <c r="Q2078" s="0" t="n"/>
      <c r="R2078" s="0" t="n"/>
      <c r="S2078" s="0" t="n"/>
      <c r="T2078" s="0" t="n"/>
      <c r="U2078" s="0" t="n"/>
      <c r="V2078" s="0" t="n"/>
      <c r="W2078" s="0" t="n"/>
      <c r="X2078" s="42" t="n"/>
      <c r="Y2078" s="42" t="n"/>
      <c r="Z2078" s="42" t="n"/>
    </row>
    <row r="2079" ht="23" customFormat="1" customHeight="1" s="204">
      <c r="A2079" s="255">
        <f>IF(B2079="","",COUNTA($B$5:B2079))</f>
        <v/>
      </c>
      <c r="B2079" s="294" t="n"/>
      <c r="C2079" s="247" t="n"/>
      <c r="D2079" s="248" t="n"/>
      <c r="E2079" s="295" t="n"/>
      <c r="F2079" s="296" t="n"/>
      <c r="G2079" s="296" t="n"/>
      <c r="H2079" s="297">
        <f>IFERROR(VLOOKUP($C2079,$C$5:$H$18,6,0)+SUMIF($C$19:$C2079,$C2079,$F$19:$F2079)-SUMIF($C$19:$C2079,$C2079,$G$19:$G2079),"")</f>
        <v/>
      </c>
      <c r="I2079" s="296" t="n"/>
      <c r="J2079" s="252" t="n"/>
      <c r="K2079" s="252" t="n"/>
      <c r="L2079" s="298" t="n"/>
      <c r="M2079" s="254">
        <f>IF($B2079="","",--TEXT($B2079,"yyyymm"))</f>
        <v/>
      </c>
      <c r="N2079" s="0" t="n"/>
      <c r="O2079" s="0" t="n"/>
      <c r="P2079" s="0" t="n"/>
      <c r="Q2079" s="0" t="n"/>
      <c r="R2079" s="0" t="n"/>
      <c r="S2079" s="0" t="n"/>
      <c r="T2079" s="0" t="n"/>
      <c r="U2079" s="0" t="n"/>
      <c r="V2079" s="0" t="n"/>
      <c r="W2079" s="0" t="n"/>
      <c r="X2079" s="42" t="n"/>
      <c r="Y2079" s="42" t="n"/>
      <c r="Z2079" s="42" t="n"/>
    </row>
    <row r="2080" ht="23" customFormat="1" customHeight="1" s="204">
      <c r="A2080" s="255">
        <f>IF(B2080="","",COUNTA($B$5:B2080))</f>
        <v/>
      </c>
      <c r="B2080" s="294" t="n"/>
      <c r="C2080" s="247" t="n"/>
      <c r="D2080" s="248" t="n"/>
      <c r="E2080" s="295" t="n"/>
      <c r="F2080" s="296" t="n"/>
      <c r="G2080" s="296" t="n"/>
      <c r="H2080" s="297">
        <f>IFERROR(VLOOKUP($C2080,$C$5:$H$18,6,0)+SUMIF($C$19:$C2080,$C2080,$F$19:$F2080)-SUMIF($C$19:$C2080,$C2080,$G$19:$G2080),"")</f>
        <v/>
      </c>
      <c r="I2080" s="296" t="n"/>
      <c r="J2080" s="252" t="n"/>
      <c r="K2080" s="252" t="n"/>
      <c r="L2080" s="298" t="n"/>
      <c r="M2080" s="254">
        <f>IF($B2080="","",--TEXT($B2080,"yyyymm"))</f>
        <v/>
      </c>
      <c r="N2080" s="0" t="n"/>
      <c r="O2080" s="0" t="n"/>
      <c r="P2080" s="0" t="n"/>
      <c r="Q2080" s="0" t="n"/>
      <c r="R2080" s="0" t="n"/>
      <c r="S2080" s="0" t="n"/>
      <c r="T2080" s="0" t="n"/>
      <c r="U2080" s="0" t="n"/>
      <c r="V2080" s="0" t="n"/>
      <c r="W2080" s="0" t="n"/>
      <c r="X2080" s="42" t="n"/>
      <c r="Y2080" s="42" t="n"/>
      <c r="Z2080" s="42" t="n"/>
    </row>
    <row r="2081" ht="23" customFormat="1" customHeight="1" s="204">
      <c r="A2081" s="255">
        <f>IF(B2081="","",COUNTA($B$5:B2081))</f>
        <v/>
      </c>
      <c r="B2081" s="294" t="n"/>
      <c r="C2081" s="247" t="n"/>
      <c r="D2081" s="248" t="n"/>
      <c r="E2081" s="295" t="n"/>
      <c r="F2081" s="296" t="n"/>
      <c r="G2081" s="296" t="n"/>
      <c r="H2081" s="297">
        <f>IFERROR(VLOOKUP($C2081,$C$5:$H$18,6,0)+SUMIF($C$19:$C2081,$C2081,$F$19:$F2081)-SUMIF($C$19:$C2081,$C2081,$G$19:$G2081),"")</f>
        <v/>
      </c>
      <c r="I2081" s="296" t="n"/>
      <c r="J2081" s="252" t="n"/>
      <c r="K2081" s="252" t="n"/>
      <c r="L2081" s="298" t="n"/>
      <c r="M2081" s="254">
        <f>IF($B2081="","",--TEXT($B2081,"yyyymm"))</f>
        <v/>
      </c>
      <c r="N2081" s="0" t="n"/>
      <c r="O2081" s="0" t="n"/>
      <c r="P2081" s="0" t="n"/>
      <c r="Q2081" s="0" t="n"/>
      <c r="R2081" s="0" t="n"/>
      <c r="S2081" s="0" t="n"/>
      <c r="T2081" s="0" t="n"/>
      <c r="U2081" s="0" t="n"/>
      <c r="V2081" s="0" t="n"/>
      <c r="W2081" s="0" t="n"/>
      <c r="X2081" s="42" t="n"/>
      <c r="Y2081" s="42" t="n"/>
      <c r="Z2081" s="42" t="n"/>
    </row>
    <row r="2082" ht="23" customFormat="1" customHeight="1" s="204">
      <c r="A2082" s="255">
        <f>IF(B2082="","",COUNTA($B$5:B2082))</f>
        <v/>
      </c>
      <c r="B2082" s="294" t="n"/>
      <c r="C2082" s="247" t="n"/>
      <c r="D2082" s="248" t="n"/>
      <c r="E2082" s="295" t="n"/>
      <c r="F2082" s="296" t="n"/>
      <c r="G2082" s="296" t="n"/>
      <c r="H2082" s="297">
        <f>IFERROR(VLOOKUP($C2082,$C$5:$H$18,6,0)+SUMIF($C$19:$C2082,$C2082,$F$19:$F2082)-SUMIF($C$19:$C2082,$C2082,$G$19:$G2082),"")</f>
        <v/>
      </c>
      <c r="I2082" s="296" t="n"/>
      <c r="J2082" s="252" t="n"/>
      <c r="K2082" s="252" t="n"/>
      <c r="L2082" s="298" t="n"/>
      <c r="M2082" s="254">
        <f>IF($B2082="","",--TEXT($B2082,"yyyymm"))</f>
        <v/>
      </c>
      <c r="N2082" s="0" t="n"/>
      <c r="O2082" s="0" t="n"/>
      <c r="P2082" s="0" t="n"/>
      <c r="Q2082" s="0" t="n"/>
      <c r="R2082" s="0" t="n"/>
      <c r="S2082" s="0" t="n"/>
      <c r="T2082" s="0" t="n"/>
      <c r="U2082" s="0" t="n"/>
      <c r="V2082" s="0" t="n"/>
      <c r="W2082" s="0" t="n"/>
      <c r="X2082" s="42" t="n"/>
      <c r="Y2082" s="42" t="n"/>
      <c r="Z2082" s="42" t="n"/>
    </row>
    <row r="2083" ht="23" customFormat="1" customHeight="1" s="204">
      <c r="A2083" s="255">
        <f>IF(B2083="","",COUNTA($B$5:B2083))</f>
        <v/>
      </c>
      <c r="B2083" s="294" t="n"/>
      <c r="C2083" s="247" t="n"/>
      <c r="D2083" s="248" t="n"/>
      <c r="E2083" s="295" t="n"/>
      <c r="F2083" s="296" t="n"/>
      <c r="G2083" s="296" t="n"/>
      <c r="H2083" s="297">
        <f>IFERROR(VLOOKUP($C2083,$C$5:$H$18,6,0)+SUMIF($C$19:$C2083,$C2083,$F$19:$F2083)-SUMIF($C$19:$C2083,$C2083,$G$19:$G2083),"")</f>
        <v/>
      </c>
      <c r="I2083" s="296" t="n"/>
      <c r="J2083" s="252" t="n"/>
      <c r="K2083" s="252" t="n"/>
      <c r="L2083" s="298" t="n"/>
      <c r="M2083" s="254">
        <f>IF($B2083="","",--TEXT($B2083,"yyyymm"))</f>
        <v/>
      </c>
      <c r="N2083" s="0" t="n"/>
      <c r="O2083" s="0" t="n"/>
      <c r="P2083" s="0" t="n"/>
      <c r="Q2083" s="0" t="n"/>
      <c r="R2083" s="0" t="n"/>
      <c r="S2083" s="0" t="n"/>
      <c r="T2083" s="0" t="n"/>
      <c r="U2083" s="0" t="n"/>
      <c r="V2083" s="0" t="n"/>
      <c r="W2083" s="0" t="n"/>
      <c r="X2083" s="42" t="n"/>
      <c r="Y2083" s="42" t="n"/>
      <c r="Z2083" s="42" t="n"/>
    </row>
    <row r="2084" ht="23" customFormat="1" customHeight="1" s="204">
      <c r="A2084" s="255">
        <f>IF(B2084="","",COUNTA($B$5:B2084))</f>
        <v/>
      </c>
      <c r="B2084" s="294" t="n"/>
      <c r="C2084" s="247" t="n"/>
      <c r="D2084" s="248" t="n"/>
      <c r="E2084" s="295" t="n"/>
      <c r="F2084" s="296" t="n"/>
      <c r="G2084" s="296" t="n"/>
      <c r="H2084" s="297">
        <f>IFERROR(VLOOKUP($C2084,$C$5:$H$18,6,0)+SUMIF($C$19:$C2084,$C2084,$F$19:$F2084)-SUMIF($C$19:$C2084,$C2084,$G$19:$G2084),"")</f>
        <v/>
      </c>
      <c r="I2084" s="296" t="n"/>
      <c r="J2084" s="252" t="n"/>
      <c r="K2084" s="252" t="n"/>
      <c r="L2084" s="298" t="n"/>
      <c r="M2084" s="254">
        <f>IF($B2084="","",--TEXT($B2084,"yyyymm"))</f>
        <v/>
      </c>
      <c r="N2084" s="0" t="n"/>
      <c r="O2084" s="0" t="n"/>
      <c r="P2084" s="0" t="n"/>
      <c r="Q2084" s="0" t="n"/>
      <c r="R2084" s="0" t="n"/>
      <c r="S2084" s="0" t="n"/>
      <c r="T2084" s="0" t="n"/>
      <c r="U2084" s="0" t="n"/>
      <c r="V2084" s="0" t="n"/>
      <c r="W2084" s="0" t="n"/>
      <c r="X2084" s="42" t="n"/>
      <c r="Y2084" s="42" t="n"/>
      <c r="Z2084" s="42" t="n"/>
    </row>
    <row r="2085" ht="23" customFormat="1" customHeight="1" s="204">
      <c r="A2085" s="255">
        <f>IF(B2085="","",COUNTA($B$5:B2085))</f>
        <v/>
      </c>
      <c r="B2085" s="294" t="n"/>
      <c r="C2085" s="247" t="n"/>
      <c r="D2085" s="248" t="n"/>
      <c r="E2085" s="295" t="n"/>
      <c r="F2085" s="296" t="n"/>
      <c r="G2085" s="296" t="n"/>
      <c r="H2085" s="297">
        <f>IFERROR(VLOOKUP($C2085,$C$5:$H$18,6,0)+SUMIF($C$19:$C2085,$C2085,$F$19:$F2085)-SUMIF($C$19:$C2085,$C2085,$G$19:$G2085),"")</f>
        <v/>
      </c>
      <c r="I2085" s="296" t="n"/>
      <c r="J2085" s="252" t="n"/>
      <c r="K2085" s="252" t="n"/>
      <c r="L2085" s="298" t="n"/>
      <c r="M2085" s="254">
        <f>IF($B2085="","",--TEXT($B2085,"yyyymm"))</f>
        <v/>
      </c>
      <c r="N2085" s="0" t="n"/>
      <c r="O2085" s="0" t="n"/>
      <c r="P2085" s="0" t="n"/>
      <c r="Q2085" s="0" t="n"/>
      <c r="R2085" s="0" t="n"/>
      <c r="S2085" s="0" t="n"/>
      <c r="T2085" s="0" t="n"/>
      <c r="U2085" s="0" t="n"/>
      <c r="V2085" s="0" t="n"/>
      <c r="W2085" s="0" t="n"/>
      <c r="X2085" s="42" t="n"/>
      <c r="Y2085" s="42" t="n"/>
      <c r="Z2085" s="42" t="n"/>
    </row>
    <row r="2086" ht="23" customFormat="1" customHeight="1" s="204">
      <c r="A2086" s="255">
        <f>IF(B2086="","",COUNTA($B$5:B2086))</f>
        <v/>
      </c>
      <c r="B2086" s="294" t="n"/>
      <c r="C2086" s="247" t="n"/>
      <c r="D2086" s="248" t="n"/>
      <c r="E2086" s="295" t="n"/>
      <c r="F2086" s="296" t="n"/>
      <c r="G2086" s="296" t="n"/>
      <c r="H2086" s="297">
        <f>IFERROR(VLOOKUP($C2086,$C$5:$H$18,6,0)+SUMIF($C$19:$C2086,$C2086,$F$19:$F2086)-SUMIF($C$19:$C2086,$C2086,$G$19:$G2086),"")</f>
        <v/>
      </c>
      <c r="I2086" s="296" t="n"/>
      <c r="J2086" s="252" t="n"/>
      <c r="K2086" s="252" t="n"/>
      <c r="L2086" s="298" t="n"/>
      <c r="M2086" s="254">
        <f>IF($B2086="","",--TEXT($B2086,"yyyymm"))</f>
        <v/>
      </c>
      <c r="N2086" s="0" t="n"/>
      <c r="O2086" s="0" t="n"/>
      <c r="P2086" s="0" t="n"/>
      <c r="Q2086" s="0" t="n"/>
      <c r="R2086" s="0" t="n"/>
      <c r="S2086" s="0" t="n"/>
      <c r="T2086" s="0" t="n"/>
      <c r="U2086" s="0" t="n"/>
      <c r="V2086" s="0" t="n"/>
      <c r="W2086" s="0" t="n"/>
      <c r="X2086" s="42" t="n"/>
      <c r="Y2086" s="42" t="n"/>
      <c r="Z2086" s="42" t="n"/>
    </row>
    <row r="2087" ht="23" customFormat="1" customHeight="1" s="204">
      <c r="A2087" s="255">
        <f>IF(B2087="","",COUNTA($B$5:B2087))</f>
        <v/>
      </c>
      <c r="B2087" s="294" t="n"/>
      <c r="C2087" s="247" t="n"/>
      <c r="D2087" s="248" t="n"/>
      <c r="E2087" s="295" t="n"/>
      <c r="F2087" s="296" t="n"/>
      <c r="G2087" s="296" t="n"/>
      <c r="H2087" s="297">
        <f>IFERROR(VLOOKUP($C2087,$C$5:$H$18,6,0)+SUMIF($C$19:$C2087,$C2087,$F$19:$F2087)-SUMIF($C$19:$C2087,$C2087,$G$19:$G2087),"")</f>
        <v/>
      </c>
      <c r="I2087" s="296" t="n"/>
      <c r="J2087" s="252" t="n"/>
      <c r="K2087" s="252" t="n"/>
      <c r="L2087" s="298" t="n"/>
      <c r="M2087" s="254">
        <f>IF($B2087="","",--TEXT($B2087,"yyyymm"))</f>
        <v/>
      </c>
      <c r="N2087" s="0" t="n"/>
      <c r="O2087" s="0" t="n"/>
      <c r="P2087" s="0" t="n"/>
      <c r="Q2087" s="0" t="n"/>
      <c r="R2087" s="0" t="n"/>
      <c r="S2087" s="0" t="n"/>
      <c r="T2087" s="0" t="n"/>
      <c r="U2087" s="0" t="n"/>
      <c r="V2087" s="0" t="n"/>
      <c r="W2087" s="0" t="n"/>
      <c r="X2087" s="42" t="n"/>
      <c r="Y2087" s="42" t="n"/>
      <c r="Z2087" s="42" t="n"/>
    </row>
    <row r="2088" ht="23" customFormat="1" customHeight="1" s="204">
      <c r="A2088" s="255">
        <f>IF(B2088="","",COUNTA($B$5:B2088))</f>
        <v/>
      </c>
      <c r="B2088" s="294" t="n"/>
      <c r="C2088" s="247" t="n"/>
      <c r="D2088" s="248" t="n"/>
      <c r="E2088" s="295" t="n"/>
      <c r="F2088" s="296" t="n"/>
      <c r="G2088" s="296" t="n"/>
      <c r="H2088" s="297">
        <f>IFERROR(VLOOKUP($C2088,$C$5:$H$18,6,0)+SUMIF($C$19:$C2088,$C2088,$F$19:$F2088)-SUMIF($C$19:$C2088,$C2088,$G$19:$G2088),"")</f>
        <v/>
      </c>
      <c r="I2088" s="296" t="n"/>
      <c r="J2088" s="252" t="n"/>
      <c r="K2088" s="252" t="n"/>
      <c r="L2088" s="298" t="n"/>
      <c r="M2088" s="254">
        <f>IF($B2088="","",--TEXT($B2088,"yyyymm"))</f>
        <v/>
      </c>
      <c r="N2088" s="0" t="n"/>
      <c r="O2088" s="0" t="n"/>
      <c r="P2088" s="0" t="n"/>
      <c r="Q2088" s="0" t="n"/>
      <c r="R2088" s="0" t="n"/>
      <c r="S2088" s="0" t="n"/>
      <c r="T2088" s="0" t="n"/>
      <c r="U2088" s="0" t="n"/>
      <c r="V2088" s="0" t="n"/>
      <c r="W2088" s="0" t="n"/>
      <c r="X2088" s="42" t="n"/>
      <c r="Y2088" s="42" t="n"/>
      <c r="Z2088" s="42" t="n"/>
    </row>
    <row r="2089" ht="23" customFormat="1" customHeight="1" s="204">
      <c r="A2089" s="255">
        <f>IF(B2089="","",COUNTA($B$5:B2089))</f>
        <v/>
      </c>
      <c r="B2089" s="294" t="n"/>
      <c r="C2089" s="247" t="n"/>
      <c r="D2089" s="248" t="n"/>
      <c r="E2089" s="295" t="n"/>
      <c r="F2089" s="296" t="n"/>
      <c r="G2089" s="296" t="n"/>
      <c r="H2089" s="297">
        <f>IFERROR(VLOOKUP($C2089,$C$5:$H$18,6,0)+SUMIF($C$19:$C2089,$C2089,$F$19:$F2089)-SUMIF($C$19:$C2089,$C2089,$G$19:$G2089),"")</f>
        <v/>
      </c>
      <c r="I2089" s="296" t="n"/>
      <c r="J2089" s="252" t="n"/>
      <c r="K2089" s="252" t="n"/>
      <c r="L2089" s="298" t="n"/>
      <c r="M2089" s="254">
        <f>IF($B2089="","",--TEXT($B2089,"yyyymm"))</f>
        <v/>
      </c>
      <c r="N2089" s="0" t="n"/>
      <c r="O2089" s="0" t="n"/>
      <c r="P2089" s="0" t="n"/>
      <c r="Q2089" s="0" t="n"/>
      <c r="R2089" s="0" t="n"/>
      <c r="S2089" s="0" t="n"/>
      <c r="T2089" s="0" t="n"/>
      <c r="U2089" s="0" t="n"/>
      <c r="V2089" s="0" t="n"/>
      <c r="W2089" s="0" t="n"/>
      <c r="X2089" s="42" t="n"/>
      <c r="Y2089" s="42" t="n"/>
      <c r="Z2089" s="42" t="n"/>
    </row>
    <row r="2090" ht="23" customFormat="1" customHeight="1" s="204">
      <c r="A2090" s="255">
        <f>IF(B2090="","",COUNTA($B$5:B2090))</f>
        <v/>
      </c>
      <c r="B2090" s="294" t="n"/>
      <c r="C2090" s="247" t="n"/>
      <c r="D2090" s="248" t="n"/>
      <c r="E2090" s="295" t="n"/>
      <c r="F2090" s="296" t="n"/>
      <c r="G2090" s="296" t="n"/>
      <c r="H2090" s="297">
        <f>IFERROR(VLOOKUP($C2090,$C$5:$H$18,6,0)+SUMIF($C$19:$C2090,$C2090,$F$19:$F2090)-SUMIF($C$19:$C2090,$C2090,$G$19:$G2090),"")</f>
        <v/>
      </c>
      <c r="I2090" s="296" t="n"/>
      <c r="J2090" s="252" t="n"/>
      <c r="K2090" s="252" t="n"/>
      <c r="L2090" s="298" t="n"/>
      <c r="M2090" s="254">
        <f>IF($B2090="","",--TEXT($B2090,"yyyymm"))</f>
        <v/>
      </c>
      <c r="N2090" s="0" t="n"/>
      <c r="O2090" s="0" t="n"/>
      <c r="P2090" s="0" t="n"/>
      <c r="Q2090" s="0" t="n"/>
      <c r="R2090" s="0" t="n"/>
      <c r="S2090" s="0" t="n"/>
      <c r="T2090" s="0" t="n"/>
      <c r="U2090" s="0" t="n"/>
      <c r="V2090" s="0" t="n"/>
      <c r="W2090" s="0" t="n"/>
      <c r="X2090" s="42" t="n"/>
      <c r="Y2090" s="42" t="n"/>
      <c r="Z2090" s="42" t="n"/>
    </row>
    <row r="2091" ht="23" customFormat="1" customHeight="1" s="204">
      <c r="A2091" s="255">
        <f>IF(B2091="","",COUNTA($B$5:B2091))</f>
        <v/>
      </c>
      <c r="B2091" s="294" t="n"/>
      <c r="C2091" s="247" t="n"/>
      <c r="D2091" s="248" t="n"/>
      <c r="E2091" s="295" t="n"/>
      <c r="F2091" s="296" t="n"/>
      <c r="G2091" s="296" t="n"/>
      <c r="H2091" s="297">
        <f>IFERROR(VLOOKUP($C2091,$C$5:$H$18,6,0)+SUMIF($C$19:$C2091,$C2091,$F$19:$F2091)-SUMIF($C$19:$C2091,$C2091,$G$19:$G2091),"")</f>
        <v/>
      </c>
      <c r="I2091" s="296" t="n"/>
      <c r="J2091" s="252" t="n"/>
      <c r="K2091" s="252" t="n"/>
      <c r="L2091" s="298" t="n"/>
      <c r="M2091" s="254">
        <f>IF($B2091="","",--TEXT($B2091,"yyyymm"))</f>
        <v/>
      </c>
      <c r="N2091" s="0" t="n"/>
      <c r="O2091" s="0" t="n"/>
      <c r="P2091" s="0" t="n"/>
      <c r="Q2091" s="0" t="n"/>
      <c r="R2091" s="0" t="n"/>
      <c r="S2091" s="0" t="n"/>
      <c r="T2091" s="0" t="n"/>
      <c r="U2091" s="0" t="n"/>
      <c r="V2091" s="0" t="n"/>
      <c r="W2091" s="0" t="n"/>
      <c r="X2091" s="42" t="n"/>
      <c r="Y2091" s="42" t="n"/>
      <c r="Z2091" s="42" t="n"/>
    </row>
    <row r="2092" ht="23" customFormat="1" customHeight="1" s="204">
      <c r="A2092" s="255">
        <f>IF(B2092="","",COUNTA($B$5:B2092))</f>
        <v/>
      </c>
      <c r="B2092" s="294" t="n"/>
      <c r="C2092" s="247" t="n"/>
      <c r="D2092" s="248" t="n"/>
      <c r="E2092" s="295" t="n"/>
      <c r="F2092" s="296" t="n"/>
      <c r="G2092" s="296" t="n"/>
      <c r="H2092" s="297">
        <f>IFERROR(VLOOKUP($C2092,$C$5:$H$18,6,0)+SUMIF($C$19:$C2092,$C2092,$F$19:$F2092)-SUMIF($C$19:$C2092,$C2092,$G$19:$G2092),"")</f>
        <v/>
      </c>
      <c r="I2092" s="296" t="n"/>
      <c r="J2092" s="252" t="n"/>
      <c r="K2092" s="252" t="n"/>
      <c r="L2092" s="298" t="n"/>
      <c r="M2092" s="254">
        <f>IF($B2092="","",--TEXT($B2092,"yyyymm"))</f>
        <v/>
      </c>
      <c r="N2092" s="0" t="n"/>
      <c r="O2092" s="0" t="n"/>
      <c r="P2092" s="0" t="n"/>
      <c r="Q2092" s="0" t="n"/>
      <c r="R2092" s="0" t="n"/>
      <c r="S2092" s="0" t="n"/>
      <c r="T2092" s="0" t="n"/>
      <c r="U2092" s="0" t="n"/>
      <c r="V2092" s="0" t="n"/>
      <c r="W2092" s="0" t="n"/>
      <c r="X2092" s="42" t="n"/>
      <c r="Y2092" s="42" t="n"/>
      <c r="Z2092" s="42" t="n"/>
    </row>
    <row r="2093" ht="23" customFormat="1" customHeight="1" s="204">
      <c r="A2093" s="255">
        <f>IF(B2093="","",COUNTA($B$5:B2093))</f>
        <v/>
      </c>
      <c r="B2093" s="294" t="n"/>
      <c r="C2093" s="247" t="n"/>
      <c r="D2093" s="248" t="n"/>
      <c r="E2093" s="295" t="n"/>
      <c r="F2093" s="296" t="n"/>
      <c r="G2093" s="296" t="n"/>
      <c r="H2093" s="297">
        <f>IFERROR(VLOOKUP($C2093,$C$5:$H$18,6,0)+SUMIF($C$19:$C2093,$C2093,$F$19:$F2093)-SUMIF($C$19:$C2093,$C2093,$G$19:$G2093),"")</f>
        <v/>
      </c>
      <c r="I2093" s="296" t="n"/>
      <c r="J2093" s="252" t="n"/>
      <c r="K2093" s="252" t="n"/>
      <c r="L2093" s="298" t="n"/>
      <c r="M2093" s="254">
        <f>IF($B2093="","",--TEXT($B2093,"yyyymm"))</f>
        <v/>
      </c>
      <c r="N2093" s="0" t="n"/>
      <c r="O2093" s="0" t="n"/>
      <c r="P2093" s="0" t="n"/>
      <c r="Q2093" s="0" t="n"/>
      <c r="R2093" s="0" t="n"/>
      <c r="S2093" s="0" t="n"/>
      <c r="T2093" s="0" t="n"/>
      <c r="U2093" s="0" t="n"/>
      <c r="V2093" s="0" t="n"/>
      <c r="W2093" s="0" t="n"/>
      <c r="X2093" s="42" t="n"/>
      <c r="Y2093" s="42" t="n"/>
      <c r="Z2093" s="42" t="n"/>
    </row>
    <row r="2094" ht="23" customFormat="1" customHeight="1" s="204">
      <c r="A2094" s="255">
        <f>IF(B2094="","",COUNTA($B$5:B2094))</f>
        <v/>
      </c>
      <c r="B2094" s="294" t="n"/>
      <c r="C2094" s="247" t="n"/>
      <c r="D2094" s="248" t="n"/>
      <c r="E2094" s="295" t="n"/>
      <c r="F2094" s="296" t="n"/>
      <c r="G2094" s="296" t="n"/>
      <c r="H2094" s="297">
        <f>IFERROR(VLOOKUP($C2094,$C$5:$H$18,6,0)+SUMIF($C$19:$C2094,$C2094,$F$19:$F2094)-SUMIF($C$19:$C2094,$C2094,$G$19:$G2094),"")</f>
        <v/>
      </c>
      <c r="I2094" s="296" t="n"/>
      <c r="J2094" s="252" t="n"/>
      <c r="K2094" s="252" t="n"/>
      <c r="L2094" s="298" t="n"/>
      <c r="M2094" s="254">
        <f>IF($B2094="","",--TEXT($B2094,"yyyymm"))</f>
        <v/>
      </c>
      <c r="N2094" s="0" t="n"/>
      <c r="O2094" s="0" t="n"/>
      <c r="P2094" s="0" t="n"/>
      <c r="Q2094" s="0" t="n"/>
      <c r="R2094" s="0" t="n"/>
      <c r="S2094" s="0" t="n"/>
      <c r="T2094" s="0" t="n"/>
      <c r="U2094" s="0" t="n"/>
      <c r="V2094" s="0" t="n"/>
      <c r="W2094" s="0" t="n"/>
      <c r="X2094" s="42" t="n"/>
      <c r="Y2094" s="42" t="n"/>
      <c r="Z2094" s="42" t="n"/>
    </row>
    <row r="2095" ht="23" customFormat="1" customHeight="1" s="204">
      <c r="A2095" s="255">
        <f>IF(B2095="","",COUNTA($B$5:B2095))</f>
        <v/>
      </c>
      <c r="B2095" s="294" t="n"/>
      <c r="C2095" s="247" t="n"/>
      <c r="D2095" s="248" t="n"/>
      <c r="E2095" s="295" t="n"/>
      <c r="F2095" s="296" t="n"/>
      <c r="G2095" s="296" t="n"/>
      <c r="H2095" s="297">
        <f>IFERROR(VLOOKUP($C2095,$C$5:$H$18,6,0)+SUMIF($C$19:$C2095,$C2095,$F$19:$F2095)-SUMIF($C$19:$C2095,$C2095,$G$19:$G2095),"")</f>
        <v/>
      </c>
      <c r="I2095" s="296" t="n"/>
      <c r="J2095" s="252" t="n"/>
      <c r="K2095" s="252" t="n"/>
      <c r="L2095" s="298" t="n"/>
      <c r="M2095" s="254">
        <f>IF($B2095="","",--TEXT($B2095,"yyyymm"))</f>
        <v/>
      </c>
      <c r="N2095" s="0" t="n"/>
      <c r="O2095" s="0" t="n"/>
      <c r="P2095" s="0" t="n"/>
      <c r="Q2095" s="0" t="n"/>
      <c r="R2095" s="0" t="n"/>
      <c r="S2095" s="0" t="n"/>
      <c r="T2095" s="0" t="n"/>
      <c r="U2095" s="0" t="n"/>
      <c r="V2095" s="0" t="n"/>
      <c r="W2095" s="0" t="n"/>
      <c r="X2095" s="42" t="n"/>
      <c r="Y2095" s="42" t="n"/>
      <c r="Z2095" s="42" t="n"/>
    </row>
    <row r="2096" ht="23" customFormat="1" customHeight="1" s="204">
      <c r="A2096" s="255">
        <f>IF(B2096="","",COUNTA($B$5:B2096))</f>
        <v/>
      </c>
      <c r="B2096" s="294" t="n"/>
      <c r="C2096" s="247" t="n"/>
      <c r="D2096" s="248" t="n"/>
      <c r="E2096" s="295" t="n"/>
      <c r="F2096" s="296" t="n"/>
      <c r="G2096" s="296" t="n"/>
      <c r="H2096" s="297">
        <f>IFERROR(VLOOKUP($C2096,$C$5:$H$18,6,0)+SUMIF($C$19:$C2096,$C2096,$F$19:$F2096)-SUMIF($C$19:$C2096,$C2096,$G$19:$G2096),"")</f>
        <v/>
      </c>
      <c r="I2096" s="296" t="n"/>
      <c r="J2096" s="252" t="n"/>
      <c r="K2096" s="252" t="n"/>
      <c r="L2096" s="298" t="n"/>
      <c r="M2096" s="254">
        <f>IF($B2096="","",--TEXT($B2096,"yyyymm"))</f>
        <v/>
      </c>
      <c r="N2096" s="0" t="n"/>
      <c r="O2096" s="0" t="n"/>
      <c r="P2096" s="0" t="n"/>
      <c r="Q2096" s="0" t="n"/>
      <c r="R2096" s="0" t="n"/>
      <c r="S2096" s="0" t="n"/>
      <c r="T2096" s="0" t="n"/>
      <c r="U2096" s="0" t="n"/>
      <c r="V2096" s="0" t="n"/>
      <c r="W2096" s="0" t="n"/>
      <c r="X2096" s="42" t="n"/>
      <c r="Y2096" s="42" t="n"/>
      <c r="Z2096" s="42" t="n"/>
    </row>
    <row r="2097" ht="23" customFormat="1" customHeight="1" s="204">
      <c r="A2097" s="255">
        <f>IF(B2097="","",COUNTA($B$5:B2097))</f>
        <v/>
      </c>
      <c r="B2097" s="294" t="n"/>
      <c r="C2097" s="247" t="n"/>
      <c r="D2097" s="248" t="n"/>
      <c r="E2097" s="295" t="n"/>
      <c r="F2097" s="296" t="n"/>
      <c r="G2097" s="296" t="n"/>
      <c r="H2097" s="297">
        <f>IFERROR(VLOOKUP($C2097,$C$5:$H$18,6,0)+SUMIF($C$19:$C2097,$C2097,$F$19:$F2097)-SUMIF($C$19:$C2097,$C2097,$G$19:$G2097),"")</f>
        <v/>
      </c>
      <c r="I2097" s="296" t="n"/>
      <c r="J2097" s="252" t="n"/>
      <c r="K2097" s="252" t="n"/>
      <c r="L2097" s="298" t="n"/>
      <c r="M2097" s="254">
        <f>IF($B2097="","",--TEXT($B2097,"yyyymm"))</f>
        <v/>
      </c>
      <c r="N2097" s="0" t="n"/>
      <c r="O2097" s="0" t="n"/>
      <c r="P2097" s="0" t="n"/>
      <c r="Q2097" s="0" t="n"/>
      <c r="R2097" s="0" t="n"/>
      <c r="S2097" s="0" t="n"/>
      <c r="T2097" s="0" t="n"/>
      <c r="U2097" s="0" t="n"/>
      <c r="V2097" s="0" t="n"/>
      <c r="W2097" s="0" t="n"/>
      <c r="X2097" s="42" t="n"/>
      <c r="Y2097" s="42" t="n"/>
      <c r="Z2097" s="42" t="n"/>
    </row>
    <row r="2098" ht="23" customFormat="1" customHeight="1" s="204">
      <c r="A2098" s="255">
        <f>IF(B2098="","",COUNTA($B$5:B2098))</f>
        <v/>
      </c>
      <c r="B2098" s="294" t="n"/>
      <c r="C2098" s="247" t="n"/>
      <c r="D2098" s="248" t="n"/>
      <c r="E2098" s="295" t="n"/>
      <c r="F2098" s="296" t="n"/>
      <c r="G2098" s="296" t="n"/>
      <c r="H2098" s="297">
        <f>IFERROR(VLOOKUP($C2098,$C$5:$H$18,6,0)+SUMIF($C$19:$C2098,$C2098,$F$19:$F2098)-SUMIF($C$19:$C2098,$C2098,$G$19:$G2098),"")</f>
        <v/>
      </c>
      <c r="I2098" s="296" t="n"/>
      <c r="J2098" s="252" t="n"/>
      <c r="K2098" s="252" t="n"/>
      <c r="L2098" s="298" t="n"/>
      <c r="M2098" s="254">
        <f>IF($B2098="","",--TEXT($B2098,"yyyymm"))</f>
        <v/>
      </c>
      <c r="N2098" s="0" t="n"/>
      <c r="O2098" s="0" t="n"/>
      <c r="P2098" s="0" t="n"/>
      <c r="Q2098" s="0" t="n"/>
      <c r="R2098" s="0" t="n"/>
      <c r="S2098" s="0" t="n"/>
      <c r="T2098" s="0" t="n"/>
      <c r="U2098" s="0" t="n"/>
      <c r="V2098" s="0" t="n"/>
      <c r="W2098" s="0" t="n"/>
      <c r="X2098" s="42" t="n"/>
      <c r="Y2098" s="42" t="n"/>
      <c r="Z2098" s="42" t="n"/>
    </row>
    <row r="2099" ht="23" customFormat="1" customHeight="1" s="204">
      <c r="A2099" s="255">
        <f>IF(B2099="","",COUNTA($B$5:B2099))</f>
        <v/>
      </c>
      <c r="B2099" s="294" t="n"/>
      <c r="C2099" s="247" t="n"/>
      <c r="D2099" s="248" t="n"/>
      <c r="E2099" s="295" t="n"/>
      <c r="F2099" s="296" t="n"/>
      <c r="G2099" s="296" t="n"/>
      <c r="H2099" s="297">
        <f>IFERROR(VLOOKUP($C2099,$C$5:$H$18,6,0)+SUMIF($C$19:$C2099,$C2099,$F$19:$F2099)-SUMIF($C$19:$C2099,$C2099,$G$19:$G2099),"")</f>
        <v/>
      </c>
      <c r="I2099" s="296" t="n"/>
      <c r="J2099" s="252" t="n"/>
      <c r="K2099" s="252" t="n"/>
      <c r="L2099" s="298" t="n"/>
      <c r="M2099" s="254">
        <f>IF($B2099="","",--TEXT($B2099,"yyyymm"))</f>
        <v/>
      </c>
      <c r="N2099" s="0" t="n"/>
      <c r="O2099" s="0" t="n"/>
      <c r="P2099" s="0" t="n"/>
      <c r="Q2099" s="0" t="n"/>
      <c r="R2099" s="0" t="n"/>
      <c r="S2099" s="0" t="n"/>
      <c r="T2099" s="0" t="n"/>
      <c r="U2099" s="0" t="n"/>
      <c r="V2099" s="0" t="n"/>
      <c r="W2099" s="0" t="n"/>
      <c r="X2099" s="42" t="n"/>
      <c r="Y2099" s="42" t="n"/>
      <c r="Z2099" s="42" t="n"/>
    </row>
    <row r="2100" ht="23" customFormat="1" customHeight="1" s="204">
      <c r="A2100" s="255">
        <f>IF(B2100="","",COUNTA($B$5:B2100))</f>
        <v/>
      </c>
      <c r="B2100" s="294" t="n"/>
      <c r="C2100" s="247" t="n"/>
      <c r="D2100" s="248" t="n"/>
      <c r="E2100" s="295" t="n"/>
      <c r="F2100" s="296" t="n"/>
      <c r="G2100" s="296" t="n"/>
      <c r="H2100" s="297">
        <f>IFERROR(VLOOKUP($C2100,$C$5:$H$18,6,0)+SUMIF($C$19:$C2100,$C2100,$F$19:$F2100)-SUMIF($C$19:$C2100,$C2100,$G$19:$G2100),"")</f>
        <v/>
      </c>
      <c r="I2100" s="296" t="n"/>
      <c r="J2100" s="252" t="n"/>
      <c r="K2100" s="252" t="n"/>
      <c r="L2100" s="298" t="n"/>
      <c r="M2100" s="254">
        <f>IF($B2100="","",--TEXT($B2100,"yyyymm"))</f>
        <v/>
      </c>
      <c r="N2100" s="0" t="n"/>
      <c r="O2100" s="0" t="n"/>
      <c r="P2100" s="0" t="n"/>
      <c r="Q2100" s="0" t="n"/>
      <c r="R2100" s="0" t="n"/>
      <c r="S2100" s="0" t="n"/>
      <c r="T2100" s="0" t="n"/>
      <c r="U2100" s="0" t="n"/>
      <c r="V2100" s="0" t="n"/>
      <c r="W2100" s="0" t="n"/>
      <c r="X2100" s="42" t="n"/>
      <c r="Y2100" s="42" t="n"/>
      <c r="Z2100" s="42" t="n"/>
    </row>
    <row r="2101" ht="23" customFormat="1" customHeight="1" s="204">
      <c r="A2101" s="255">
        <f>IF(B2101="","",COUNTA($B$5:B2101))</f>
        <v/>
      </c>
      <c r="B2101" s="294" t="n"/>
      <c r="C2101" s="247" t="n"/>
      <c r="D2101" s="248" t="n"/>
      <c r="E2101" s="295" t="n"/>
      <c r="F2101" s="296" t="n"/>
      <c r="G2101" s="296" t="n"/>
      <c r="H2101" s="297">
        <f>IFERROR(VLOOKUP($C2101,$C$5:$H$18,6,0)+SUMIF($C$19:$C2101,$C2101,$F$19:$F2101)-SUMIF($C$19:$C2101,$C2101,$G$19:$G2101),"")</f>
        <v/>
      </c>
      <c r="I2101" s="296" t="n"/>
      <c r="J2101" s="252" t="n"/>
      <c r="K2101" s="252" t="n"/>
      <c r="L2101" s="298" t="n"/>
      <c r="M2101" s="254">
        <f>IF($B2101="","",--TEXT($B2101,"yyyymm"))</f>
        <v/>
      </c>
      <c r="N2101" s="0" t="n"/>
      <c r="O2101" s="0" t="n"/>
      <c r="P2101" s="0" t="n"/>
      <c r="Q2101" s="0" t="n"/>
      <c r="R2101" s="0" t="n"/>
      <c r="S2101" s="0" t="n"/>
      <c r="T2101" s="0" t="n"/>
      <c r="U2101" s="0" t="n"/>
      <c r="V2101" s="0" t="n"/>
      <c r="W2101" s="0" t="n"/>
      <c r="X2101" s="42" t="n"/>
      <c r="Y2101" s="42" t="n"/>
      <c r="Z2101" s="42" t="n"/>
    </row>
    <row r="2102" ht="23" customFormat="1" customHeight="1" s="204">
      <c r="A2102" s="255">
        <f>IF(B2102="","",COUNTA($B$5:B2102))</f>
        <v/>
      </c>
      <c r="B2102" s="294" t="n"/>
      <c r="C2102" s="247" t="n"/>
      <c r="D2102" s="248" t="n"/>
      <c r="E2102" s="295" t="n"/>
      <c r="F2102" s="296" t="n"/>
      <c r="G2102" s="296" t="n"/>
      <c r="H2102" s="297">
        <f>IFERROR(VLOOKUP($C2102,$C$5:$H$18,6,0)+SUMIF($C$19:$C2102,$C2102,$F$19:$F2102)-SUMIF($C$19:$C2102,$C2102,$G$19:$G2102),"")</f>
        <v/>
      </c>
      <c r="I2102" s="296" t="n"/>
      <c r="J2102" s="252" t="n"/>
      <c r="K2102" s="252" t="n"/>
      <c r="L2102" s="298" t="n"/>
      <c r="M2102" s="254">
        <f>IF($B2102="","",--TEXT($B2102,"yyyymm"))</f>
        <v/>
      </c>
      <c r="N2102" s="0" t="n"/>
      <c r="O2102" s="0" t="n"/>
      <c r="P2102" s="0" t="n"/>
      <c r="Q2102" s="0" t="n"/>
      <c r="R2102" s="0" t="n"/>
      <c r="S2102" s="0" t="n"/>
      <c r="T2102" s="0" t="n"/>
      <c r="U2102" s="0" t="n"/>
      <c r="V2102" s="0" t="n"/>
      <c r="W2102" s="0" t="n"/>
      <c r="X2102" s="42" t="n"/>
      <c r="Y2102" s="42" t="n"/>
      <c r="Z2102" s="42" t="n"/>
    </row>
    <row r="2103" ht="23" customFormat="1" customHeight="1" s="204">
      <c r="A2103" s="255">
        <f>IF(B2103="","",COUNTA($B$5:B2103))</f>
        <v/>
      </c>
      <c r="B2103" s="294" t="n"/>
      <c r="C2103" s="247" t="n"/>
      <c r="D2103" s="248" t="n"/>
      <c r="E2103" s="295" t="n"/>
      <c r="F2103" s="296" t="n"/>
      <c r="G2103" s="296" t="n"/>
      <c r="H2103" s="297">
        <f>IFERROR(VLOOKUP($C2103,$C$5:$H$18,6,0)+SUMIF($C$19:$C2103,$C2103,$F$19:$F2103)-SUMIF($C$19:$C2103,$C2103,$G$19:$G2103),"")</f>
        <v/>
      </c>
      <c r="I2103" s="296" t="n"/>
      <c r="J2103" s="252" t="n"/>
      <c r="K2103" s="252" t="n"/>
      <c r="L2103" s="298" t="n"/>
      <c r="M2103" s="254">
        <f>IF($B2103="","",--TEXT($B2103,"yyyymm"))</f>
        <v/>
      </c>
      <c r="N2103" s="0" t="n"/>
      <c r="O2103" s="0" t="n"/>
      <c r="P2103" s="0" t="n"/>
      <c r="Q2103" s="0" t="n"/>
      <c r="R2103" s="0" t="n"/>
      <c r="S2103" s="0" t="n"/>
      <c r="T2103" s="0" t="n"/>
      <c r="U2103" s="0" t="n"/>
      <c r="V2103" s="0" t="n"/>
      <c r="W2103" s="0" t="n"/>
      <c r="X2103" s="42" t="n"/>
      <c r="Y2103" s="42" t="n"/>
      <c r="Z2103" s="42" t="n"/>
    </row>
    <row r="2104" ht="23" customFormat="1" customHeight="1" s="204">
      <c r="A2104" s="255">
        <f>IF(B2104="","",COUNTA($B$5:B2104))</f>
        <v/>
      </c>
      <c r="B2104" s="294" t="n"/>
      <c r="C2104" s="247" t="n"/>
      <c r="D2104" s="248" t="n"/>
      <c r="E2104" s="295" t="n"/>
      <c r="F2104" s="296" t="n"/>
      <c r="G2104" s="296" t="n"/>
      <c r="H2104" s="297">
        <f>IFERROR(VLOOKUP($C2104,$C$5:$H$18,6,0)+SUMIF($C$19:$C2104,$C2104,$F$19:$F2104)-SUMIF($C$19:$C2104,$C2104,$G$19:$G2104),"")</f>
        <v/>
      </c>
      <c r="I2104" s="296" t="n"/>
      <c r="J2104" s="252" t="n"/>
      <c r="K2104" s="252" t="n"/>
      <c r="L2104" s="298" t="n"/>
      <c r="M2104" s="254">
        <f>IF($B2104="","",--TEXT($B2104,"yyyymm"))</f>
        <v/>
      </c>
      <c r="N2104" s="0" t="n"/>
      <c r="O2104" s="0" t="n"/>
      <c r="P2104" s="0" t="n"/>
      <c r="Q2104" s="0" t="n"/>
      <c r="R2104" s="0" t="n"/>
      <c r="S2104" s="0" t="n"/>
      <c r="T2104" s="0" t="n"/>
      <c r="U2104" s="0" t="n"/>
      <c r="V2104" s="0" t="n"/>
      <c r="W2104" s="0" t="n"/>
      <c r="X2104" s="42" t="n"/>
      <c r="Y2104" s="42" t="n"/>
      <c r="Z2104" s="42" t="n"/>
    </row>
    <row r="2105" ht="23" customFormat="1" customHeight="1" s="204">
      <c r="A2105" s="255">
        <f>IF(B2105="","",COUNTA($B$5:B2105))</f>
        <v/>
      </c>
      <c r="B2105" s="294" t="n"/>
      <c r="C2105" s="247" t="n"/>
      <c r="D2105" s="248" t="n"/>
      <c r="E2105" s="295" t="n"/>
      <c r="F2105" s="296" t="n"/>
      <c r="G2105" s="296" t="n"/>
      <c r="H2105" s="297">
        <f>IFERROR(VLOOKUP($C2105,$C$5:$H$18,6,0)+SUMIF($C$19:$C2105,$C2105,$F$19:$F2105)-SUMIF($C$19:$C2105,$C2105,$G$19:$G2105),"")</f>
        <v/>
      </c>
      <c r="I2105" s="296" t="n"/>
      <c r="J2105" s="252" t="n"/>
      <c r="K2105" s="252" t="n"/>
      <c r="L2105" s="298" t="n"/>
      <c r="M2105" s="254">
        <f>IF($B2105="","",--TEXT($B2105,"yyyymm"))</f>
        <v/>
      </c>
      <c r="N2105" s="0" t="n"/>
      <c r="O2105" s="0" t="n"/>
      <c r="P2105" s="0" t="n"/>
      <c r="Q2105" s="0" t="n"/>
      <c r="R2105" s="0" t="n"/>
      <c r="S2105" s="0" t="n"/>
      <c r="T2105" s="0" t="n"/>
      <c r="U2105" s="0" t="n"/>
      <c r="V2105" s="0" t="n"/>
      <c r="W2105" s="0" t="n"/>
      <c r="X2105" s="42" t="n"/>
      <c r="Y2105" s="42" t="n"/>
      <c r="Z2105" s="42" t="n"/>
    </row>
    <row r="2106" ht="23" customFormat="1" customHeight="1" s="204">
      <c r="A2106" s="255">
        <f>IF(B2106="","",COUNTA($B$5:B2106))</f>
        <v/>
      </c>
      <c r="B2106" s="294" t="n"/>
      <c r="C2106" s="247" t="n"/>
      <c r="D2106" s="248" t="n"/>
      <c r="E2106" s="295" t="n"/>
      <c r="F2106" s="296" t="n"/>
      <c r="G2106" s="296" t="n"/>
      <c r="H2106" s="297">
        <f>IFERROR(VLOOKUP($C2106,$C$5:$H$18,6,0)+SUMIF($C$19:$C2106,$C2106,$F$19:$F2106)-SUMIF($C$19:$C2106,$C2106,$G$19:$G2106),"")</f>
        <v/>
      </c>
      <c r="I2106" s="296" t="n"/>
      <c r="J2106" s="252" t="n"/>
      <c r="K2106" s="252" t="n"/>
      <c r="L2106" s="298" t="n"/>
      <c r="M2106" s="254">
        <f>IF($B2106="","",--TEXT($B2106,"yyyymm"))</f>
        <v/>
      </c>
      <c r="N2106" s="0" t="n"/>
      <c r="O2106" s="0" t="n"/>
      <c r="P2106" s="0" t="n"/>
      <c r="Q2106" s="0" t="n"/>
      <c r="R2106" s="0" t="n"/>
      <c r="S2106" s="0" t="n"/>
      <c r="T2106" s="0" t="n"/>
      <c r="U2106" s="0" t="n"/>
      <c r="V2106" s="0" t="n"/>
      <c r="W2106" s="0" t="n"/>
      <c r="X2106" s="42" t="n"/>
      <c r="Y2106" s="42" t="n"/>
      <c r="Z2106" s="42" t="n"/>
    </row>
    <row r="2107" ht="23" customFormat="1" customHeight="1" s="204">
      <c r="A2107" s="255">
        <f>IF(B2107="","",COUNTA($B$5:B2107))</f>
        <v/>
      </c>
      <c r="B2107" s="294" t="n"/>
      <c r="C2107" s="247" t="n"/>
      <c r="D2107" s="248" t="n"/>
      <c r="E2107" s="295" t="n"/>
      <c r="F2107" s="296" t="n"/>
      <c r="G2107" s="296" t="n"/>
      <c r="H2107" s="297">
        <f>IFERROR(VLOOKUP($C2107,$C$5:$H$18,6,0)+SUMIF($C$19:$C2107,$C2107,$F$19:$F2107)-SUMIF($C$19:$C2107,$C2107,$G$19:$G2107),"")</f>
        <v/>
      </c>
      <c r="I2107" s="296" t="n"/>
      <c r="J2107" s="252" t="n"/>
      <c r="K2107" s="252" t="n"/>
      <c r="L2107" s="298" t="n"/>
      <c r="M2107" s="254">
        <f>IF($B2107="","",--TEXT($B2107,"yyyymm"))</f>
        <v/>
      </c>
      <c r="N2107" s="0" t="n"/>
      <c r="O2107" s="0" t="n"/>
      <c r="P2107" s="0" t="n"/>
      <c r="Q2107" s="0" t="n"/>
      <c r="R2107" s="0" t="n"/>
      <c r="S2107" s="0" t="n"/>
      <c r="T2107" s="0" t="n"/>
      <c r="U2107" s="0" t="n"/>
      <c r="V2107" s="0" t="n"/>
      <c r="W2107" s="0" t="n"/>
      <c r="X2107" s="42" t="n"/>
      <c r="Y2107" s="42" t="n"/>
      <c r="Z2107" s="42" t="n"/>
    </row>
    <row r="2108" ht="23" customFormat="1" customHeight="1" s="204">
      <c r="A2108" s="255">
        <f>IF(B2108="","",COUNTA($B$5:B2108))</f>
        <v/>
      </c>
      <c r="B2108" s="294" t="n"/>
      <c r="C2108" s="247" t="n"/>
      <c r="D2108" s="248" t="n"/>
      <c r="E2108" s="295" t="n"/>
      <c r="F2108" s="296" t="n"/>
      <c r="G2108" s="296" t="n"/>
      <c r="H2108" s="297">
        <f>IFERROR(VLOOKUP($C2108,$C$5:$H$18,6,0)+SUMIF($C$19:$C2108,$C2108,$F$19:$F2108)-SUMIF($C$19:$C2108,$C2108,$G$19:$G2108),"")</f>
        <v/>
      </c>
      <c r="I2108" s="296" t="n"/>
      <c r="J2108" s="252" t="n"/>
      <c r="K2108" s="252" t="n"/>
      <c r="L2108" s="298" t="n"/>
      <c r="M2108" s="254">
        <f>IF($B2108="","",--TEXT($B2108,"yyyymm"))</f>
        <v/>
      </c>
      <c r="N2108" s="0" t="n"/>
      <c r="O2108" s="0" t="n"/>
      <c r="P2108" s="0" t="n"/>
      <c r="Q2108" s="0" t="n"/>
      <c r="R2108" s="0" t="n"/>
      <c r="S2108" s="0" t="n"/>
      <c r="T2108" s="0" t="n"/>
      <c r="U2108" s="0" t="n"/>
      <c r="V2108" s="0" t="n"/>
      <c r="W2108" s="0" t="n"/>
      <c r="X2108" s="42" t="n"/>
      <c r="Y2108" s="42" t="n"/>
      <c r="Z2108" s="42" t="n"/>
    </row>
    <row r="2109" ht="23" customFormat="1" customHeight="1" s="204">
      <c r="A2109" s="255">
        <f>IF(B2109="","",COUNTA($B$5:B2109))</f>
        <v/>
      </c>
      <c r="B2109" s="294" t="n"/>
      <c r="C2109" s="247" t="n"/>
      <c r="D2109" s="248" t="n"/>
      <c r="E2109" s="295" t="n"/>
      <c r="F2109" s="296" t="n"/>
      <c r="G2109" s="296" t="n"/>
      <c r="H2109" s="297">
        <f>IFERROR(VLOOKUP($C2109,$C$5:$H$18,6,0)+SUMIF($C$19:$C2109,$C2109,$F$19:$F2109)-SUMIF($C$19:$C2109,$C2109,$G$19:$G2109),"")</f>
        <v/>
      </c>
      <c r="I2109" s="296" t="n"/>
      <c r="J2109" s="252" t="n"/>
      <c r="K2109" s="252" t="n"/>
      <c r="L2109" s="298" t="n"/>
      <c r="M2109" s="254">
        <f>IF($B2109="","",--TEXT($B2109,"yyyymm"))</f>
        <v/>
      </c>
      <c r="N2109" s="0" t="n"/>
      <c r="O2109" s="0" t="n"/>
      <c r="P2109" s="0" t="n"/>
      <c r="Q2109" s="0" t="n"/>
      <c r="R2109" s="0" t="n"/>
      <c r="S2109" s="0" t="n"/>
      <c r="T2109" s="0" t="n"/>
      <c r="U2109" s="0" t="n"/>
      <c r="V2109" s="0" t="n"/>
      <c r="W2109" s="0" t="n"/>
      <c r="X2109" s="42" t="n"/>
      <c r="Y2109" s="42" t="n"/>
      <c r="Z2109" s="42" t="n"/>
    </row>
    <row r="2110" ht="23" customFormat="1" customHeight="1" s="204">
      <c r="A2110" s="255">
        <f>IF(B2110="","",COUNTA($B$5:B2110))</f>
        <v/>
      </c>
      <c r="B2110" s="294" t="n"/>
      <c r="C2110" s="247" t="n"/>
      <c r="D2110" s="248" t="n"/>
      <c r="E2110" s="295" t="n"/>
      <c r="F2110" s="296" t="n"/>
      <c r="G2110" s="296" t="n"/>
      <c r="H2110" s="297">
        <f>IFERROR(VLOOKUP($C2110,$C$5:$H$18,6,0)+SUMIF($C$19:$C2110,$C2110,$F$19:$F2110)-SUMIF($C$19:$C2110,$C2110,$G$19:$G2110),"")</f>
        <v/>
      </c>
      <c r="I2110" s="296" t="n"/>
      <c r="J2110" s="252" t="n"/>
      <c r="K2110" s="252" t="n"/>
      <c r="L2110" s="298" t="n"/>
      <c r="M2110" s="254">
        <f>IF($B2110="","",--TEXT($B2110,"yyyymm"))</f>
        <v/>
      </c>
      <c r="N2110" s="0" t="n"/>
      <c r="O2110" s="0" t="n"/>
      <c r="P2110" s="0" t="n"/>
      <c r="Q2110" s="0" t="n"/>
      <c r="R2110" s="0" t="n"/>
      <c r="S2110" s="0" t="n"/>
      <c r="T2110" s="0" t="n"/>
      <c r="U2110" s="0" t="n"/>
      <c r="V2110" s="0" t="n"/>
      <c r="W2110" s="0" t="n"/>
      <c r="X2110" s="42" t="n"/>
      <c r="Y2110" s="42" t="n"/>
      <c r="Z2110" s="42" t="n"/>
    </row>
    <row r="2111" ht="23" customFormat="1" customHeight="1" s="204">
      <c r="A2111" s="255">
        <f>IF(B2111="","",COUNTA($B$5:B2111))</f>
        <v/>
      </c>
      <c r="B2111" s="294" t="n"/>
      <c r="C2111" s="247" t="n"/>
      <c r="D2111" s="248" t="n"/>
      <c r="E2111" s="295" t="n"/>
      <c r="F2111" s="296" t="n"/>
      <c r="G2111" s="296" t="n"/>
      <c r="H2111" s="297">
        <f>IFERROR(VLOOKUP($C2111,$C$5:$H$18,6,0)+SUMIF($C$19:$C2111,$C2111,$F$19:$F2111)-SUMIF($C$19:$C2111,$C2111,$G$19:$G2111),"")</f>
        <v/>
      </c>
      <c r="I2111" s="296" t="n"/>
      <c r="J2111" s="252" t="n"/>
      <c r="K2111" s="252" t="n"/>
      <c r="L2111" s="298" t="n"/>
      <c r="M2111" s="254">
        <f>IF($B2111="","",--TEXT($B2111,"yyyymm"))</f>
        <v/>
      </c>
      <c r="N2111" s="0" t="n"/>
      <c r="O2111" s="0" t="n"/>
      <c r="P2111" s="0" t="n"/>
      <c r="Q2111" s="0" t="n"/>
      <c r="R2111" s="0" t="n"/>
      <c r="S2111" s="0" t="n"/>
      <c r="T2111" s="0" t="n"/>
      <c r="U2111" s="0" t="n"/>
      <c r="V2111" s="0" t="n"/>
      <c r="W2111" s="0" t="n"/>
      <c r="X2111" s="42" t="n"/>
      <c r="Y2111" s="42" t="n"/>
      <c r="Z2111" s="42" t="n"/>
    </row>
    <row r="2112" ht="23" customFormat="1" customHeight="1" s="204">
      <c r="A2112" s="255">
        <f>IF(B2112="","",COUNTA($B$5:B2112))</f>
        <v/>
      </c>
      <c r="B2112" s="294" t="n"/>
      <c r="C2112" s="247" t="n"/>
      <c r="D2112" s="248" t="n"/>
      <c r="E2112" s="295" t="n"/>
      <c r="F2112" s="296" t="n"/>
      <c r="G2112" s="296" t="n"/>
      <c r="H2112" s="297">
        <f>IFERROR(VLOOKUP($C2112,$C$5:$H$18,6,0)+SUMIF($C$19:$C2112,$C2112,$F$19:$F2112)-SUMIF($C$19:$C2112,$C2112,$G$19:$G2112),"")</f>
        <v/>
      </c>
      <c r="I2112" s="296" t="n"/>
      <c r="J2112" s="252" t="n"/>
      <c r="K2112" s="252" t="n"/>
      <c r="L2112" s="298" t="n"/>
      <c r="M2112" s="254">
        <f>IF($B2112="","",--TEXT($B2112,"yyyymm"))</f>
        <v/>
      </c>
      <c r="N2112" s="0" t="n"/>
      <c r="O2112" s="0" t="n"/>
      <c r="P2112" s="0" t="n"/>
      <c r="Q2112" s="0" t="n"/>
      <c r="R2112" s="0" t="n"/>
      <c r="S2112" s="0" t="n"/>
      <c r="T2112" s="0" t="n"/>
      <c r="U2112" s="0" t="n"/>
      <c r="V2112" s="0" t="n"/>
      <c r="W2112" s="0" t="n"/>
      <c r="X2112" s="42" t="n"/>
      <c r="Y2112" s="42" t="n"/>
      <c r="Z2112" s="42" t="n"/>
    </row>
    <row r="2113" ht="23" customFormat="1" customHeight="1" s="204">
      <c r="A2113" s="255">
        <f>IF(B2113="","",COUNTA($B$5:B2113))</f>
        <v/>
      </c>
      <c r="B2113" s="294" t="n"/>
      <c r="C2113" s="247" t="n"/>
      <c r="D2113" s="248" t="n"/>
      <c r="E2113" s="295" t="n"/>
      <c r="F2113" s="296" t="n"/>
      <c r="G2113" s="296" t="n"/>
      <c r="H2113" s="297">
        <f>IFERROR(VLOOKUP($C2113,$C$5:$H$18,6,0)+SUMIF($C$19:$C2113,$C2113,$F$19:$F2113)-SUMIF($C$19:$C2113,$C2113,$G$19:$G2113),"")</f>
        <v/>
      </c>
      <c r="I2113" s="296" t="n"/>
      <c r="J2113" s="252" t="n"/>
      <c r="K2113" s="252" t="n"/>
      <c r="L2113" s="298" t="n"/>
      <c r="M2113" s="254">
        <f>IF($B2113="","",--TEXT($B2113,"yyyymm"))</f>
        <v/>
      </c>
      <c r="N2113" s="0" t="n"/>
      <c r="O2113" s="0" t="n"/>
      <c r="P2113" s="0" t="n"/>
      <c r="Q2113" s="0" t="n"/>
      <c r="R2113" s="0" t="n"/>
      <c r="S2113" s="0" t="n"/>
      <c r="T2113" s="0" t="n"/>
      <c r="U2113" s="0" t="n"/>
      <c r="V2113" s="0" t="n"/>
      <c r="W2113" s="0" t="n"/>
      <c r="X2113" s="42" t="n"/>
      <c r="Y2113" s="42" t="n"/>
      <c r="Z2113" s="42" t="n"/>
    </row>
    <row r="2114" ht="23" customFormat="1" customHeight="1" s="204">
      <c r="A2114" s="255">
        <f>IF(B2114="","",COUNTA($B$5:B2114))</f>
        <v/>
      </c>
      <c r="B2114" s="294" t="n"/>
      <c r="C2114" s="247" t="n"/>
      <c r="D2114" s="248" t="n"/>
      <c r="E2114" s="295" t="n"/>
      <c r="F2114" s="296" t="n"/>
      <c r="G2114" s="296" t="n"/>
      <c r="H2114" s="297">
        <f>IFERROR(VLOOKUP($C2114,$C$5:$H$18,6,0)+SUMIF($C$19:$C2114,$C2114,$F$19:$F2114)-SUMIF($C$19:$C2114,$C2114,$G$19:$G2114),"")</f>
        <v/>
      </c>
      <c r="I2114" s="296" t="n"/>
      <c r="J2114" s="252" t="n"/>
      <c r="K2114" s="252" t="n"/>
      <c r="L2114" s="298" t="n"/>
      <c r="M2114" s="254">
        <f>IF($B2114="","",--TEXT($B2114,"yyyymm"))</f>
        <v/>
      </c>
      <c r="N2114" s="0" t="n"/>
      <c r="O2114" s="0" t="n"/>
      <c r="P2114" s="0" t="n"/>
      <c r="Q2114" s="0" t="n"/>
      <c r="R2114" s="0" t="n"/>
      <c r="S2114" s="0" t="n"/>
      <c r="T2114" s="0" t="n"/>
      <c r="U2114" s="0" t="n"/>
      <c r="V2114" s="0" t="n"/>
      <c r="W2114" s="0" t="n"/>
      <c r="X2114" s="42" t="n"/>
      <c r="Y2114" s="42" t="n"/>
      <c r="Z2114" s="42" t="n"/>
    </row>
    <row r="2115" ht="23" customFormat="1" customHeight="1" s="204">
      <c r="A2115" s="255">
        <f>IF(B2115="","",COUNTA($B$5:B2115))</f>
        <v/>
      </c>
      <c r="B2115" s="294" t="n"/>
      <c r="C2115" s="247" t="n"/>
      <c r="D2115" s="248" t="n"/>
      <c r="E2115" s="295" t="n"/>
      <c r="F2115" s="296" t="n"/>
      <c r="G2115" s="296" t="n"/>
      <c r="H2115" s="297">
        <f>IFERROR(VLOOKUP($C2115,$C$5:$H$18,6,0)+SUMIF($C$19:$C2115,$C2115,$F$19:$F2115)-SUMIF($C$19:$C2115,$C2115,$G$19:$G2115),"")</f>
        <v/>
      </c>
      <c r="I2115" s="296" t="n"/>
      <c r="J2115" s="252" t="n"/>
      <c r="K2115" s="252" t="n"/>
      <c r="L2115" s="298" t="n"/>
      <c r="M2115" s="254">
        <f>IF($B2115="","",--TEXT($B2115,"yyyymm"))</f>
        <v/>
      </c>
      <c r="N2115" s="0" t="n"/>
      <c r="O2115" s="0" t="n"/>
      <c r="P2115" s="0" t="n"/>
      <c r="Q2115" s="0" t="n"/>
      <c r="R2115" s="0" t="n"/>
      <c r="S2115" s="0" t="n"/>
      <c r="T2115" s="0" t="n"/>
      <c r="U2115" s="0" t="n"/>
      <c r="V2115" s="0" t="n"/>
      <c r="W2115" s="0" t="n"/>
      <c r="X2115" s="42" t="n"/>
      <c r="Y2115" s="42" t="n"/>
      <c r="Z2115" s="42" t="n"/>
    </row>
    <row r="2116" ht="23" customFormat="1" customHeight="1" s="204">
      <c r="A2116" s="255">
        <f>IF(B2116="","",COUNTA($B$5:B2116))</f>
        <v/>
      </c>
      <c r="B2116" s="294" t="n"/>
      <c r="C2116" s="247" t="n"/>
      <c r="D2116" s="248" t="n"/>
      <c r="E2116" s="295" t="n"/>
      <c r="F2116" s="296" t="n"/>
      <c r="G2116" s="296" t="n"/>
      <c r="H2116" s="297">
        <f>IFERROR(VLOOKUP($C2116,$C$5:$H$18,6,0)+SUMIF($C$19:$C2116,$C2116,$F$19:$F2116)-SUMIF($C$19:$C2116,$C2116,$G$19:$G2116),"")</f>
        <v/>
      </c>
      <c r="I2116" s="296" t="n"/>
      <c r="J2116" s="252" t="n"/>
      <c r="K2116" s="252" t="n"/>
      <c r="L2116" s="298" t="n"/>
      <c r="M2116" s="254">
        <f>IF($B2116="","",--TEXT($B2116,"yyyymm"))</f>
        <v/>
      </c>
      <c r="N2116" s="0" t="n"/>
      <c r="O2116" s="0" t="n"/>
      <c r="P2116" s="0" t="n"/>
      <c r="Q2116" s="0" t="n"/>
      <c r="R2116" s="0" t="n"/>
      <c r="S2116" s="0" t="n"/>
      <c r="T2116" s="0" t="n"/>
      <c r="U2116" s="0" t="n"/>
      <c r="V2116" s="0" t="n"/>
      <c r="W2116" s="0" t="n"/>
      <c r="X2116" s="42" t="n"/>
      <c r="Y2116" s="42" t="n"/>
      <c r="Z2116" s="42" t="n"/>
    </row>
    <row r="2117" ht="23" customFormat="1" customHeight="1" s="204">
      <c r="A2117" s="255">
        <f>IF(B2117="","",COUNTA($B$5:B2117))</f>
        <v/>
      </c>
      <c r="B2117" s="294" t="n"/>
      <c r="C2117" s="247" t="n"/>
      <c r="D2117" s="248" t="n"/>
      <c r="E2117" s="295" t="n"/>
      <c r="F2117" s="296" t="n"/>
      <c r="G2117" s="296" t="n"/>
      <c r="H2117" s="297">
        <f>IFERROR(VLOOKUP($C2117,$C$5:$H$18,6,0)+SUMIF($C$19:$C2117,$C2117,$F$19:$F2117)-SUMIF($C$19:$C2117,$C2117,$G$19:$G2117),"")</f>
        <v/>
      </c>
      <c r="I2117" s="296" t="n"/>
      <c r="J2117" s="252" t="n"/>
      <c r="K2117" s="252" t="n"/>
      <c r="L2117" s="298" t="n"/>
      <c r="M2117" s="254">
        <f>IF($B2117="","",--TEXT($B2117,"yyyymm"))</f>
        <v/>
      </c>
      <c r="N2117" s="0" t="n"/>
      <c r="O2117" s="0" t="n"/>
      <c r="P2117" s="0" t="n"/>
      <c r="Q2117" s="0" t="n"/>
      <c r="R2117" s="0" t="n"/>
      <c r="S2117" s="0" t="n"/>
      <c r="T2117" s="0" t="n"/>
      <c r="U2117" s="0" t="n"/>
      <c r="V2117" s="0" t="n"/>
      <c r="W2117" s="0" t="n"/>
      <c r="X2117" s="42" t="n"/>
      <c r="Y2117" s="42" t="n"/>
      <c r="Z2117" s="42" t="n"/>
    </row>
    <row r="2118" ht="23" customFormat="1" customHeight="1" s="204">
      <c r="A2118" s="255">
        <f>IF(B2118="","",COUNTA($B$5:B2118))</f>
        <v/>
      </c>
      <c r="B2118" s="294" t="n"/>
      <c r="C2118" s="247" t="n"/>
      <c r="D2118" s="248" t="n"/>
      <c r="E2118" s="295" t="n"/>
      <c r="F2118" s="296" t="n"/>
      <c r="G2118" s="296" t="n"/>
      <c r="H2118" s="297">
        <f>IFERROR(VLOOKUP($C2118,$C$5:$H$18,6,0)+SUMIF($C$19:$C2118,$C2118,$F$19:$F2118)-SUMIF($C$19:$C2118,$C2118,$G$19:$G2118),"")</f>
        <v/>
      </c>
      <c r="I2118" s="296" t="n"/>
      <c r="J2118" s="252" t="n"/>
      <c r="K2118" s="252" t="n"/>
      <c r="L2118" s="298" t="n"/>
      <c r="M2118" s="254">
        <f>IF($B2118="","",--TEXT($B2118,"yyyymm"))</f>
        <v/>
      </c>
      <c r="N2118" s="0" t="n"/>
      <c r="O2118" s="0" t="n"/>
      <c r="P2118" s="0" t="n"/>
      <c r="Q2118" s="0" t="n"/>
      <c r="R2118" s="0" t="n"/>
      <c r="S2118" s="0" t="n"/>
      <c r="T2118" s="0" t="n"/>
      <c r="U2118" s="0" t="n"/>
      <c r="V2118" s="0" t="n"/>
      <c r="W2118" s="0" t="n"/>
      <c r="X2118" s="42" t="n"/>
      <c r="Y2118" s="42" t="n"/>
      <c r="Z2118" s="42" t="n"/>
    </row>
    <row r="2119" ht="23" customFormat="1" customHeight="1" s="204">
      <c r="A2119" s="255">
        <f>IF(B2119="","",COUNTA($B$5:B2119))</f>
        <v/>
      </c>
      <c r="B2119" s="294" t="n"/>
      <c r="C2119" s="247" t="n"/>
      <c r="D2119" s="248" t="n"/>
      <c r="E2119" s="295" t="n"/>
      <c r="F2119" s="296" t="n"/>
      <c r="G2119" s="296" t="n"/>
      <c r="H2119" s="297">
        <f>IFERROR(VLOOKUP($C2119,$C$5:$H$18,6,0)+SUMIF($C$19:$C2119,$C2119,$F$19:$F2119)-SUMIF($C$19:$C2119,$C2119,$G$19:$G2119),"")</f>
        <v/>
      </c>
      <c r="I2119" s="296" t="n"/>
      <c r="J2119" s="252" t="n"/>
      <c r="K2119" s="252" t="n"/>
      <c r="L2119" s="298" t="n"/>
      <c r="M2119" s="254">
        <f>IF($B2119="","",--TEXT($B2119,"yyyymm"))</f>
        <v/>
      </c>
      <c r="N2119" s="0" t="n"/>
      <c r="O2119" s="0" t="n"/>
      <c r="P2119" s="0" t="n"/>
      <c r="Q2119" s="0" t="n"/>
      <c r="R2119" s="0" t="n"/>
      <c r="S2119" s="0" t="n"/>
      <c r="T2119" s="0" t="n"/>
      <c r="U2119" s="0" t="n"/>
      <c r="V2119" s="0" t="n"/>
      <c r="W2119" s="0" t="n"/>
      <c r="X2119" s="42" t="n"/>
      <c r="Y2119" s="42" t="n"/>
      <c r="Z2119" s="42" t="n"/>
    </row>
    <row r="2120" ht="23" customFormat="1" customHeight="1" s="204">
      <c r="A2120" s="255">
        <f>IF(B2120="","",COUNTA($B$5:B2120))</f>
        <v/>
      </c>
      <c r="B2120" s="294" t="n"/>
      <c r="C2120" s="247" t="n"/>
      <c r="D2120" s="248" t="n"/>
      <c r="E2120" s="295" t="n"/>
      <c r="F2120" s="296" t="n"/>
      <c r="G2120" s="296" t="n"/>
      <c r="H2120" s="297">
        <f>IFERROR(VLOOKUP($C2120,$C$5:$H$18,6,0)+SUMIF($C$19:$C2120,$C2120,$F$19:$F2120)-SUMIF($C$19:$C2120,$C2120,$G$19:$G2120),"")</f>
        <v/>
      </c>
      <c r="I2120" s="296" t="n"/>
      <c r="J2120" s="252" t="n"/>
      <c r="K2120" s="252" t="n"/>
      <c r="L2120" s="298" t="n"/>
      <c r="M2120" s="254">
        <f>IF($B2120="","",--TEXT($B2120,"yyyymm"))</f>
        <v/>
      </c>
      <c r="N2120" s="0" t="n"/>
      <c r="O2120" s="0" t="n"/>
      <c r="P2120" s="0" t="n"/>
      <c r="Q2120" s="0" t="n"/>
      <c r="R2120" s="0" t="n"/>
      <c r="S2120" s="0" t="n"/>
      <c r="T2120" s="0" t="n"/>
      <c r="U2120" s="0" t="n"/>
      <c r="V2120" s="0" t="n"/>
      <c r="W2120" s="0" t="n"/>
      <c r="X2120" s="42" t="n"/>
      <c r="Y2120" s="42" t="n"/>
      <c r="Z2120" s="42" t="n"/>
    </row>
    <row r="2121" ht="23" customFormat="1" customHeight="1" s="204">
      <c r="A2121" s="255">
        <f>IF(B2121="","",COUNTA($B$5:B2121))</f>
        <v/>
      </c>
      <c r="B2121" s="294" t="n"/>
      <c r="C2121" s="247" t="n"/>
      <c r="D2121" s="248" t="n"/>
      <c r="E2121" s="295" t="n"/>
      <c r="F2121" s="296" t="n"/>
      <c r="G2121" s="296" t="n"/>
      <c r="H2121" s="297">
        <f>IFERROR(VLOOKUP($C2121,$C$5:$H$18,6,0)+SUMIF($C$19:$C2121,$C2121,$F$19:$F2121)-SUMIF($C$19:$C2121,$C2121,$G$19:$G2121),"")</f>
        <v/>
      </c>
      <c r="I2121" s="296" t="n"/>
      <c r="J2121" s="252" t="n"/>
      <c r="K2121" s="252" t="n"/>
      <c r="L2121" s="298" t="n"/>
      <c r="M2121" s="254">
        <f>IF($B2121="","",--TEXT($B2121,"yyyymm"))</f>
        <v/>
      </c>
      <c r="N2121" s="0" t="n"/>
      <c r="O2121" s="0" t="n"/>
      <c r="P2121" s="0" t="n"/>
      <c r="Q2121" s="0" t="n"/>
      <c r="R2121" s="0" t="n"/>
      <c r="S2121" s="0" t="n"/>
      <c r="T2121" s="0" t="n"/>
      <c r="U2121" s="0" t="n"/>
      <c r="V2121" s="0" t="n"/>
      <c r="W2121" s="0" t="n"/>
      <c r="X2121" s="42" t="n"/>
      <c r="Y2121" s="42" t="n"/>
      <c r="Z2121" s="42" t="n"/>
    </row>
    <row r="2122" ht="23" customFormat="1" customHeight="1" s="204">
      <c r="A2122" s="255">
        <f>IF(B2122="","",COUNTA($B$5:B2122))</f>
        <v/>
      </c>
      <c r="B2122" s="294" t="n"/>
      <c r="C2122" s="247" t="n"/>
      <c r="D2122" s="248" t="n"/>
      <c r="E2122" s="295" t="n"/>
      <c r="F2122" s="296" t="n"/>
      <c r="G2122" s="296" t="n"/>
      <c r="H2122" s="297">
        <f>IFERROR(VLOOKUP($C2122,$C$5:$H$18,6,0)+SUMIF($C$19:$C2122,$C2122,$F$19:$F2122)-SUMIF($C$19:$C2122,$C2122,$G$19:$G2122),"")</f>
        <v/>
      </c>
      <c r="I2122" s="296" t="n"/>
      <c r="J2122" s="252" t="n"/>
      <c r="K2122" s="252" t="n"/>
      <c r="L2122" s="298" t="n"/>
      <c r="M2122" s="254">
        <f>IF($B2122="","",--TEXT($B2122,"yyyymm"))</f>
        <v/>
      </c>
      <c r="N2122" s="0" t="n"/>
      <c r="O2122" s="0" t="n"/>
      <c r="P2122" s="0" t="n"/>
      <c r="Q2122" s="0" t="n"/>
      <c r="R2122" s="0" t="n"/>
      <c r="S2122" s="0" t="n"/>
      <c r="T2122" s="0" t="n"/>
      <c r="U2122" s="0" t="n"/>
      <c r="V2122" s="0" t="n"/>
      <c r="W2122" s="0" t="n"/>
      <c r="X2122" s="42" t="n"/>
      <c r="Y2122" s="42" t="n"/>
      <c r="Z2122" s="42" t="n"/>
    </row>
    <row r="2123" ht="23" customFormat="1" customHeight="1" s="204">
      <c r="A2123" s="255">
        <f>IF(B2123="","",COUNTA($B$5:B2123))</f>
        <v/>
      </c>
      <c r="B2123" s="294" t="n"/>
      <c r="C2123" s="247" t="n"/>
      <c r="D2123" s="248" t="n"/>
      <c r="E2123" s="295" t="n"/>
      <c r="F2123" s="296" t="n"/>
      <c r="G2123" s="296" t="n"/>
      <c r="H2123" s="297">
        <f>IFERROR(VLOOKUP($C2123,$C$5:$H$18,6,0)+SUMIF($C$19:$C2123,$C2123,$F$19:$F2123)-SUMIF($C$19:$C2123,$C2123,$G$19:$G2123),"")</f>
        <v/>
      </c>
      <c r="I2123" s="296" t="n"/>
      <c r="J2123" s="252" t="n"/>
      <c r="K2123" s="252" t="n"/>
      <c r="L2123" s="298" t="n"/>
      <c r="M2123" s="254">
        <f>IF($B2123="","",--TEXT($B2123,"yyyymm"))</f>
        <v/>
      </c>
      <c r="N2123" s="0" t="n"/>
      <c r="O2123" s="0" t="n"/>
      <c r="P2123" s="0" t="n"/>
      <c r="Q2123" s="0" t="n"/>
      <c r="R2123" s="0" t="n"/>
      <c r="S2123" s="0" t="n"/>
      <c r="T2123" s="0" t="n"/>
      <c r="U2123" s="0" t="n"/>
      <c r="V2123" s="0" t="n"/>
      <c r="W2123" s="0" t="n"/>
      <c r="X2123" s="42" t="n"/>
      <c r="Y2123" s="42" t="n"/>
      <c r="Z2123" s="42" t="n"/>
    </row>
    <row r="2124" ht="23" customFormat="1" customHeight="1" s="204">
      <c r="A2124" s="255">
        <f>IF(B2124="","",COUNTA($B$5:B2124))</f>
        <v/>
      </c>
      <c r="B2124" s="294" t="n"/>
      <c r="C2124" s="247" t="n"/>
      <c r="D2124" s="248" t="n"/>
      <c r="E2124" s="295" t="n"/>
      <c r="F2124" s="296" t="n"/>
      <c r="G2124" s="296" t="n"/>
      <c r="H2124" s="297">
        <f>IFERROR(VLOOKUP($C2124,$C$5:$H$18,6,0)+SUMIF($C$19:$C2124,$C2124,$F$19:$F2124)-SUMIF($C$19:$C2124,$C2124,$G$19:$G2124),"")</f>
        <v/>
      </c>
      <c r="I2124" s="296" t="n"/>
      <c r="J2124" s="252" t="n"/>
      <c r="K2124" s="252" t="n"/>
      <c r="L2124" s="298" t="n"/>
      <c r="M2124" s="254">
        <f>IF($B2124="","",--TEXT($B2124,"yyyymm"))</f>
        <v/>
      </c>
      <c r="N2124" s="0" t="n"/>
      <c r="O2124" s="0" t="n"/>
      <c r="P2124" s="0" t="n"/>
      <c r="Q2124" s="0" t="n"/>
      <c r="R2124" s="0" t="n"/>
      <c r="S2124" s="0" t="n"/>
      <c r="T2124" s="0" t="n"/>
      <c r="U2124" s="0" t="n"/>
      <c r="V2124" s="0" t="n"/>
      <c r="W2124" s="0" t="n"/>
      <c r="X2124" s="42" t="n"/>
      <c r="Y2124" s="42" t="n"/>
      <c r="Z2124" s="42" t="n"/>
    </row>
    <row r="2125" ht="23" customFormat="1" customHeight="1" s="204">
      <c r="A2125" s="255">
        <f>IF(B2125="","",COUNTA($B$5:B2125))</f>
        <v/>
      </c>
      <c r="B2125" s="294" t="n"/>
      <c r="C2125" s="247" t="n"/>
      <c r="D2125" s="248" t="n"/>
      <c r="E2125" s="295" t="n"/>
      <c r="F2125" s="296" t="n"/>
      <c r="G2125" s="296" t="n"/>
      <c r="H2125" s="297">
        <f>IFERROR(VLOOKUP($C2125,$C$5:$H$18,6,0)+SUMIF($C$19:$C2125,$C2125,$F$19:$F2125)-SUMIF($C$19:$C2125,$C2125,$G$19:$G2125),"")</f>
        <v/>
      </c>
      <c r="I2125" s="296" t="n"/>
      <c r="J2125" s="252" t="n"/>
      <c r="K2125" s="252" t="n"/>
      <c r="L2125" s="298" t="n"/>
      <c r="M2125" s="254">
        <f>IF($B2125="","",--TEXT($B2125,"yyyymm"))</f>
        <v/>
      </c>
      <c r="N2125" s="0" t="n"/>
      <c r="O2125" s="0" t="n"/>
      <c r="P2125" s="0" t="n"/>
      <c r="Q2125" s="0" t="n"/>
      <c r="R2125" s="0" t="n"/>
      <c r="S2125" s="0" t="n"/>
      <c r="T2125" s="0" t="n"/>
      <c r="U2125" s="0" t="n"/>
      <c r="V2125" s="0" t="n"/>
      <c r="W2125" s="0" t="n"/>
      <c r="X2125" s="42" t="n"/>
      <c r="Y2125" s="42" t="n"/>
      <c r="Z2125" s="42" t="n"/>
    </row>
    <row r="2126" ht="23" customFormat="1" customHeight="1" s="204">
      <c r="A2126" s="255">
        <f>IF(B2126="","",COUNTA($B$5:B2126))</f>
        <v/>
      </c>
      <c r="B2126" s="294" t="n"/>
      <c r="C2126" s="247" t="n"/>
      <c r="D2126" s="248" t="n"/>
      <c r="E2126" s="295" t="n"/>
      <c r="F2126" s="296" t="n"/>
      <c r="G2126" s="296" t="n"/>
      <c r="H2126" s="297">
        <f>IFERROR(VLOOKUP($C2126,$C$5:$H$18,6,0)+SUMIF($C$19:$C2126,$C2126,$F$19:$F2126)-SUMIF($C$19:$C2126,$C2126,$G$19:$G2126),"")</f>
        <v/>
      </c>
      <c r="I2126" s="296" t="n"/>
      <c r="J2126" s="252" t="n"/>
      <c r="K2126" s="252" t="n"/>
      <c r="L2126" s="298" t="n"/>
      <c r="M2126" s="254">
        <f>IF($B2126="","",--TEXT($B2126,"yyyymm"))</f>
        <v/>
      </c>
      <c r="N2126" s="0" t="n"/>
      <c r="O2126" s="0" t="n"/>
      <c r="P2126" s="0" t="n"/>
      <c r="Q2126" s="0" t="n"/>
      <c r="R2126" s="0" t="n"/>
      <c r="S2126" s="0" t="n"/>
      <c r="T2126" s="0" t="n"/>
      <c r="U2126" s="0" t="n"/>
      <c r="V2126" s="0" t="n"/>
      <c r="W2126" s="0" t="n"/>
      <c r="X2126" s="42" t="n"/>
      <c r="Y2126" s="42" t="n"/>
      <c r="Z2126" s="42" t="n"/>
    </row>
    <row r="2127" ht="23" customFormat="1" customHeight="1" s="204">
      <c r="A2127" s="255">
        <f>IF(B2127="","",COUNTA($B$5:B2127))</f>
        <v/>
      </c>
      <c r="B2127" s="294" t="n"/>
      <c r="C2127" s="247" t="n"/>
      <c r="D2127" s="248" t="n"/>
      <c r="E2127" s="295" t="n"/>
      <c r="F2127" s="296" t="n"/>
      <c r="G2127" s="296" t="n"/>
      <c r="H2127" s="297">
        <f>IFERROR(VLOOKUP($C2127,$C$5:$H$18,6,0)+SUMIF($C$19:$C2127,$C2127,$F$19:$F2127)-SUMIF($C$19:$C2127,$C2127,$G$19:$G2127),"")</f>
        <v/>
      </c>
      <c r="I2127" s="296" t="n"/>
      <c r="J2127" s="252" t="n"/>
      <c r="K2127" s="252" t="n"/>
      <c r="L2127" s="298" t="n"/>
      <c r="M2127" s="254">
        <f>IF($B2127="","",--TEXT($B2127,"yyyymm"))</f>
        <v/>
      </c>
      <c r="N2127" s="0" t="n"/>
      <c r="O2127" s="0" t="n"/>
      <c r="P2127" s="0" t="n"/>
      <c r="Q2127" s="0" t="n"/>
      <c r="R2127" s="0" t="n"/>
      <c r="S2127" s="0" t="n"/>
      <c r="T2127" s="0" t="n"/>
      <c r="U2127" s="0" t="n"/>
      <c r="V2127" s="0" t="n"/>
      <c r="W2127" s="0" t="n"/>
      <c r="X2127" s="42" t="n"/>
      <c r="Y2127" s="42" t="n"/>
      <c r="Z2127" s="42" t="n"/>
    </row>
    <row r="2128" ht="23" customFormat="1" customHeight="1" s="204">
      <c r="A2128" s="255">
        <f>IF(B2128="","",COUNTA($B$5:B2128))</f>
        <v/>
      </c>
      <c r="B2128" s="294" t="n"/>
      <c r="C2128" s="247" t="n"/>
      <c r="D2128" s="248" t="n"/>
      <c r="E2128" s="295" t="n"/>
      <c r="F2128" s="296" t="n"/>
      <c r="G2128" s="296" t="n"/>
      <c r="H2128" s="297">
        <f>IFERROR(VLOOKUP($C2128,$C$5:$H$18,6,0)+SUMIF($C$19:$C2128,$C2128,$F$19:$F2128)-SUMIF($C$19:$C2128,$C2128,$G$19:$G2128),"")</f>
        <v/>
      </c>
      <c r="I2128" s="296" t="n"/>
      <c r="J2128" s="252" t="n"/>
      <c r="K2128" s="252" t="n"/>
      <c r="L2128" s="298" t="n"/>
      <c r="M2128" s="254">
        <f>IF($B2128="","",--TEXT($B2128,"yyyymm"))</f>
        <v/>
      </c>
      <c r="N2128" s="0" t="n"/>
      <c r="O2128" s="0" t="n"/>
      <c r="P2128" s="0" t="n"/>
      <c r="Q2128" s="0" t="n"/>
      <c r="R2128" s="0" t="n"/>
      <c r="S2128" s="0" t="n"/>
      <c r="T2128" s="0" t="n"/>
      <c r="U2128" s="0" t="n"/>
      <c r="V2128" s="0" t="n"/>
      <c r="W2128" s="0" t="n"/>
      <c r="X2128" s="42" t="n"/>
      <c r="Y2128" s="42" t="n"/>
      <c r="Z2128" s="42" t="n"/>
    </row>
    <row r="2129" ht="23" customFormat="1" customHeight="1" s="204">
      <c r="A2129" s="255">
        <f>IF(B2129="","",COUNTA($B$5:B2129))</f>
        <v/>
      </c>
      <c r="B2129" s="294" t="n"/>
      <c r="C2129" s="247" t="n"/>
      <c r="D2129" s="248" t="n"/>
      <c r="E2129" s="295" t="n"/>
      <c r="F2129" s="296" t="n"/>
      <c r="G2129" s="296" t="n"/>
      <c r="H2129" s="297">
        <f>IFERROR(VLOOKUP($C2129,$C$5:$H$18,6,0)+SUMIF($C$19:$C2129,$C2129,$F$19:$F2129)-SUMIF($C$19:$C2129,$C2129,$G$19:$G2129),"")</f>
        <v/>
      </c>
      <c r="I2129" s="296" t="n"/>
      <c r="J2129" s="252" t="n"/>
      <c r="K2129" s="252" t="n"/>
      <c r="L2129" s="298" t="n"/>
      <c r="M2129" s="254">
        <f>IF($B2129="","",--TEXT($B2129,"yyyymm"))</f>
        <v/>
      </c>
      <c r="N2129" s="0" t="n"/>
      <c r="O2129" s="0" t="n"/>
      <c r="P2129" s="0" t="n"/>
      <c r="Q2129" s="0" t="n"/>
      <c r="R2129" s="0" t="n"/>
      <c r="S2129" s="0" t="n"/>
      <c r="T2129" s="0" t="n"/>
      <c r="U2129" s="0" t="n"/>
      <c r="V2129" s="0" t="n"/>
      <c r="W2129" s="0" t="n"/>
      <c r="X2129" s="42" t="n"/>
      <c r="Y2129" s="42" t="n"/>
      <c r="Z2129" s="42" t="n"/>
    </row>
    <row r="2130" ht="23" customFormat="1" customHeight="1" s="204">
      <c r="A2130" s="255">
        <f>IF(B2130="","",COUNTA($B$5:B2130))</f>
        <v/>
      </c>
      <c r="B2130" s="294" t="n"/>
      <c r="C2130" s="247" t="n"/>
      <c r="D2130" s="248" t="n"/>
      <c r="E2130" s="295" t="n"/>
      <c r="F2130" s="296" t="n"/>
      <c r="G2130" s="296" t="n"/>
      <c r="H2130" s="297">
        <f>IFERROR(VLOOKUP($C2130,$C$5:$H$18,6,0)+SUMIF($C$19:$C2130,$C2130,$F$19:$F2130)-SUMIF($C$19:$C2130,$C2130,$G$19:$G2130),"")</f>
        <v/>
      </c>
      <c r="I2130" s="296" t="n"/>
      <c r="J2130" s="252" t="n"/>
      <c r="K2130" s="252" t="n"/>
      <c r="L2130" s="298" t="n"/>
      <c r="M2130" s="254">
        <f>IF($B2130="","",--TEXT($B2130,"yyyymm"))</f>
        <v/>
      </c>
      <c r="N2130" s="0" t="n"/>
      <c r="O2130" s="0" t="n"/>
      <c r="P2130" s="0" t="n"/>
      <c r="Q2130" s="0" t="n"/>
      <c r="R2130" s="0" t="n"/>
      <c r="S2130" s="0" t="n"/>
      <c r="T2130" s="0" t="n"/>
      <c r="U2130" s="0" t="n"/>
      <c r="V2130" s="0" t="n"/>
      <c r="W2130" s="0" t="n"/>
      <c r="X2130" s="42" t="n"/>
      <c r="Y2130" s="42" t="n"/>
      <c r="Z2130" s="42" t="n"/>
    </row>
    <row r="2131" ht="23" customFormat="1" customHeight="1" s="204">
      <c r="A2131" s="255">
        <f>IF(B2131="","",COUNTA($B$5:B2131))</f>
        <v/>
      </c>
      <c r="B2131" s="294" t="n"/>
      <c r="C2131" s="247" t="n"/>
      <c r="D2131" s="248" t="n"/>
      <c r="E2131" s="295" t="n"/>
      <c r="F2131" s="296" t="n"/>
      <c r="G2131" s="296" t="n"/>
      <c r="H2131" s="297">
        <f>IFERROR(VLOOKUP($C2131,$C$5:$H$18,6,0)+SUMIF($C$19:$C2131,$C2131,$F$19:$F2131)-SUMIF($C$19:$C2131,$C2131,$G$19:$G2131),"")</f>
        <v/>
      </c>
      <c r="I2131" s="296" t="n"/>
      <c r="J2131" s="252" t="n"/>
      <c r="K2131" s="252" t="n"/>
      <c r="L2131" s="298" t="n"/>
      <c r="M2131" s="254">
        <f>IF($B2131="","",--TEXT($B2131,"yyyymm"))</f>
        <v/>
      </c>
      <c r="N2131" s="0" t="n"/>
      <c r="O2131" s="0" t="n"/>
      <c r="P2131" s="0" t="n"/>
      <c r="Q2131" s="0" t="n"/>
      <c r="R2131" s="0" t="n"/>
      <c r="S2131" s="0" t="n"/>
      <c r="T2131" s="0" t="n"/>
      <c r="U2131" s="0" t="n"/>
      <c r="V2131" s="0" t="n"/>
      <c r="W2131" s="0" t="n"/>
      <c r="X2131" s="42" t="n"/>
      <c r="Y2131" s="42" t="n"/>
      <c r="Z2131" s="42" t="n"/>
    </row>
    <row r="2132" ht="23" customFormat="1" customHeight="1" s="204">
      <c r="A2132" s="255">
        <f>IF(B2132="","",COUNTA($B$5:B2132))</f>
        <v/>
      </c>
      <c r="B2132" s="294" t="n"/>
      <c r="C2132" s="247" t="n"/>
      <c r="D2132" s="248" t="n"/>
      <c r="E2132" s="295" t="n"/>
      <c r="F2132" s="296" t="n"/>
      <c r="G2132" s="296" t="n"/>
      <c r="H2132" s="297">
        <f>IFERROR(VLOOKUP($C2132,$C$5:$H$18,6,0)+SUMIF($C$19:$C2132,$C2132,$F$19:$F2132)-SUMIF($C$19:$C2132,$C2132,$G$19:$G2132),"")</f>
        <v/>
      </c>
      <c r="I2132" s="296" t="n"/>
      <c r="J2132" s="252" t="n"/>
      <c r="K2132" s="252" t="n"/>
      <c r="L2132" s="298" t="n"/>
      <c r="M2132" s="254">
        <f>IF($B2132="","",--TEXT($B2132,"yyyymm"))</f>
        <v/>
      </c>
      <c r="N2132" s="0" t="n"/>
      <c r="O2132" s="0" t="n"/>
      <c r="P2132" s="0" t="n"/>
      <c r="Q2132" s="0" t="n"/>
      <c r="R2132" s="0" t="n"/>
      <c r="S2132" s="0" t="n"/>
      <c r="T2132" s="0" t="n"/>
      <c r="U2132" s="0" t="n"/>
      <c r="V2132" s="0" t="n"/>
      <c r="W2132" s="0" t="n"/>
      <c r="X2132" s="42" t="n"/>
      <c r="Y2132" s="42" t="n"/>
      <c r="Z2132" s="42" t="n"/>
    </row>
    <row r="2133" ht="23" customFormat="1" customHeight="1" s="204">
      <c r="A2133" s="255">
        <f>IF(B2133="","",COUNTA($B$5:B2133))</f>
        <v/>
      </c>
      <c r="B2133" s="294" t="n"/>
      <c r="C2133" s="247" t="n"/>
      <c r="D2133" s="248" t="n"/>
      <c r="E2133" s="295" t="n"/>
      <c r="F2133" s="296" t="n"/>
      <c r="G2133" s="296" t="n"/>
      <c r="H2133" s="297">
        <f>IFERROR(VLOOKUP($C2133,$C$5:$H$18,6,0)+SUMIF($C$19:$C2133,$C2133,$F$19:$F2133)-SUMIF($C$19:$C2133,$C2133,$G$19:$G2133),"")</f>
        <v/>
      </c>
      <c r="I2133" s="296" t="n"/>
      <c r="J2133" s="252" t="n"/>
      <c r="K2133" s="252" t="n"/>
      <c r="L2133" s="298" t="n"/>
      <c r="M2133" s="254">
        <f>IF($B2133="","",--TEXT($B2133,"yyyymm"))</f>
        <v/>
      </c>
      <c r="N2133" s="0" t="n"/>
      <c r="O2133" s="0" t="n"/>
      <c r="P2133" s="0" t="n"/>
      <c r="Q2133" s="0" t="n"/>
      <c r="R2133" s="0" t="n"/>
      <c r="S2133" s="0" t="n"/>
      <c r="T2133" s="0" t="n"/>
      <c r="U2133" s="0" t="n"/>
      <c r="V2133" s="0" t="n"/>
      <c r="W2133" s="0" t="n"/>
      <c r="X2133" s="42" t="n"/>
      <c r="Y2133" s="42" t="n"/>
      <c r="Z2133" s="42" t="n"/>
    </row>
    <row r="2134" ht="23" customFormat="1" customHeight="1" s="204">
      <c r="A2134" s="255">
        <f>IF(B2134="","",COUNTA($B$5:B2134))</f>
        <v/>
      </c>
      <c r="B2134" s="294" t="n"/>
      <c r="C2134" s="247" t="n"/>
      <c r="D2134" s="248" t="n"/>
      <c r="E2134" s="295" t="n"/>
      <c r="F2134" s="296" t="n"/>
      <c r="G2134" s="296" t="n"/>
      <c r="H2134" s="297">
        <f>IFERROR(VLOOKUP($C2134,$C$5:$H$18,6,0)+SUMIF($C$19:$C2134,$C2134,$F$19:$F2134)-SUMIF($C$19:$C2134,$C2134,$G$19:$G2134),"")</f>
        <v/>
      </c>
      <c r="I2134" s="296" t="n"/>
      <c r="J2134" s="252" t="n"/>
      <c r="K2134" s="252" t="n"/>
      <c r="L2134" s="298" t="n"/>
      <c r="M2134" s="254">
        <f>IF($B2134="","",--TEXT($B2134,"yyyymm"))</f>
        <v/>
      </c>
      <c r="N2134" s="0" t="n"/>
      <c r="O2134" s="0" t="n"/>
      <c r="P2134" s="0" t="n"/>
      <c r="Q2134" s="0" t="n"/>
      <c r="R2134" s="0" t="n"/>
      <c r="S2134" s="0" t="n"/>
      <c r="T2134" s="0" t="n"/>
      <c r="U2134" s="0" t="n"/>
      <c r="V2134" s="0" t="n"/>
      <c r="W2134" s="0" t="n"/>
      <c r="X2134" s="42" t="n"/>
      <c r="Y2134" s="42" t="n"/>
      <c r="Z2134" s="42" t="n"/>
    </row>
    <row r="2135" ht="23" customFormat="1" customHeight="1" s="204">
      <c r="A2135" s="255">
        <f>IF(B2135="","",COUNTA($B$5:B2135))</f>
        <v/>
      </c>
      <c r="B2135" s="294" t="n"/>
      <c r="C2135" s="247" t="n"/>
      <c r="D2135" s="248" t="n"/>
      <c r="E2135" s="295" t="n"/>
      <c r="F2135" s="296" t="n"/>
      <c r="G2135" s="296" t="n"/>
      <c r="H2135" s="297">
        <f>IFERROR(VLOOKUP($C2135,$C$5:$H$18,6,0)+SUMIF($C$19:$C2135,$C2135,$F$19:$F2135)-SUMIF($C$19:$C2135,$C2135,$G$19:$G2135),"")</f>
        <v/>
      </c>
      <c r="I2135" s="296" t="n"/>
      <c r="J2135" s="252" t="n"/>
      <c r="K2135" s="252" t="n"/>
      <c r="L2135" s="298" t="n"/>
      <c r="M2135" s="254">
        <f>IF($B2135="","",--TEXT($B2135,"yyyymm"))</f>
        <v/>
      </c>
      <c r="N2135" s="0" t="n"/>
      <c r="O2135" s="0" t="n"/>
      <c r="P2135" s="0" t="n"/>
      <c r="Q2135" s="0" t="n"/>
      <c r="R2135" s="0" t="n"/>
      <c r="S2135" s="0" t="n"/>
      <c r="T2135" s="0" t="n"/>
      <c r="U2135" s="0" t="n"/>
      <c r="V2135" s="0" t="n"/>
      <c r="W2135" s="0" t="n"/>
      <c r="X2135" s="42" t="n"/>
      <c r="Y2135" s="42" t="n"/>
      <c r="Z2135" s="42" t="n"/>
    </row>
    <row r="2136" ht="23" customFormat="1" customHeight="1" s="204">
      <c r="A2136" s="255">
        <f>IF(B2136="","",COUNTA($B$5:B2136))</f>
        <v/>
      </c>
      <c r="B2136" s="294" t="n"/>
      <c r="C2136" s="247" t="n"/>
      <c r="D2136" s="248" t="n"/>
      <c r="E2136" s="295" t="n"/>
      <c r="F2136" s="296" t="n"/>
      <c r="G2136" s="296" t="n"/>
      <c r="H2136" s="297">
        <f>IFERROR(VLOOKUP($C2136,$C$5:$H$18,6,0)+SUMIF($C$19:$C2136,$C2136,$F$19:$F2136)-SUMIF($C$19:$C2136,$C2136,$G$19:$G2136),"")</f>
        <v/>
      </c>
      <c r="I2136" s="296" t="n"/>
      <c r="J2136" s="252" t="n"/>
      <c r="K2136" s="252" t="n"/>
      <c r="L2136" s="298" t="n"/>
      <c r="M2136" s="254">
        <f>IF($B2136="","",--TEXT($B2136,"yyyymm"))</f>
        <v/>
      </c>
      <c r="N2136" s="0" t="n"/>
      <c r="O2136" s="0" t="n"/>
      <c r="P2136" s="0" t="n"/>
      <c r="Q2136" s="0" t="n"/>
      <c r="R2136" s="0" t="n"/>
      <c r="S2136" s="0" t="n"/>
      <c r="T2136" s="0" t="n"/>
      <c r="U2136" s="0" t="n"/>
      <c r="V2136" s="0" t="n"/>
      <c r="W2136" s="0" t="n"/>
      <c r="X2136" s="42" t="n"/>
      <c r="Y2136" s="42" t="n"/>
      <c r="Z2136" s="42" t="n"/>
    </row>
    <row r="2137" ht="23" customFormat="1" customHeight="1" s="204">
      <c r="A2137" s="255">
        <f>IF(B2137="","",COUNTA($B$5:B2137))</f>
        <v/>
      </c>
      <c r="B2137" s="294" t="n"/>
      <c r="C2137" s="247" t="n"/>
      <c r="D2137" s="248" t="n"/>
      <c r="E2137" s="295" t="n"/>
      <c r="F2137" s="296" t="n"/>
      <c r="G2137" s="296" t="n"/>
      <c r="H2137" s="297">
        <f>IFERROR(VLOOKUP($C2137,$C$5:$H$18,6,0)+SUMIF($C$19:$C2137,$C2137,$F$19:$F2137)-SUMIF($C$19:$C2137,$C2137,$G$19:$G2137),"")</f>
        <v/>
      </c>
      <c r="I2137" s="296" t="n"/>
      <c r="J2137" s="252" t="n"/>
      <c r="K2137" s="252" t="n"/>
      <c r="L2137" s="298" t="n"/>
      <c r="M2137" s="254">
        <f>IF($B2137="","",--TEXT($B2137,"yyyymm"))</f>
        <v/>
      </c>
      <c r="N2137" s="0" t="n"/>
      <c r="O2137" s="0" t="n"/>
      <c r="P2137" s="0" t="n"/>
      <c r="Q2137" s="0" t="n"/>
      <c r="R2137" s="0" t="n"/>
      <c r="S2137" s="0" t="n"/>
      <c r="T2137" s="0" t="n"/>
      <c r="U2137" s="0" t="n"/>
      <c r="V2137" s="0" t="n"/>
      <c r="W2137" s="0" t="n"/>
      <c r="X2137" s="42" t="n"/>
      <c r="Y2137" s="42" t="n"/>
      <c r="Z2137" s="42" t="n"/>
    </row>
    <row r="2138" ht="23" customFormat="1" customHeight="1" s="204">
      <c r="A2138" s="255">
        <f>IF(B2138="","",COUNTA($B$5:B2138))</f>
        <v/>
      </c>
      <c r="B2138" s="294" t="n"/>
      <c r="C2138" s="247" t="n"/>
      <c r="D2138" s="248" t="n"/>
      <c r="E2138" s="295" t="n"/>
      <c r="F2138" s="296" t="n"/>
      <c r="G2138" s="296" t="n"/>
      <c r="H2138" s="297">
        <f>IFERROR(VLOOKUP($C2138,$C$5:$H$18,6,0)+SUMIF($C$19:$C2138,$C2138,$F$19:$F2138)-SUMIF($C$19:$C2138,$C2138,$G$19:$G2138),"")</f>
        <v/>
      </c>
      <c r="I2138" s="296" t="n"/>
      <c r="J2138" s="252" t="n"/>
      <c r="K2138" s="252" t="n"/>
      <c r="L2138" s="298" t="n"/>
      <c r="M2138" s="254">
        <f>IF($B2138="","",--TEXT($B2138,"yyyymm"))</f>
        <v/>
      </c>
      <c r="N2138" s="0" t="n"/>
      <c r="O2138" s="0" t="n"/>
      <c r="P2138" s="0" t="n"/>
      <c r="Q2138" s="0" t="n"/>
      <c r="R2138" s="0" t="n"/>
      <c r="S2138" s="0" t="n"/>
      <c r="T2138" s="0" t="n"/>
      <c r="U2138" s="0" t="n"/>
      <c r="V2138" s="0" t="n"/>
      <c r="W2138" s="0" t="n"/>
      <c r="X2138" s="42" t="n"/>
      <c r="Y2138" s="42" t="n"/>
      <c r="Z2138" s="42" t="n"/>
    </row>
    <row r="2139" ht="23" customFormat="1" customHeight="1" s="204">
      <c r="A2139" s="255">
        <f>IF(B2139="","",COUNTA($B$5:B2139))</f>
        <v/>
      </c>
      <c r="B2139" s="294" t="n"/>
      <c r="C2139" s="247" t="n"/>
      <c r="D2139" s="248" t="n"/>
      <c r="E2139" s="295" t="n"/>
      <c r="F2139" s="296" t="n"/>
      <c r="G2139" s="296" t="n"/>
      <c r="H2139" s="297">
        <f>IFERROR(VLOOKUP($C2139,$C$5:$H$18,6,0)+SUMIF($C$19:$C2139,$C2139,$F$19:$F2139)-SUMIF($C$19:$C2139,$C2139,$G$19:$G2139),"")</f>
        <v/>
      </c>
      <c r="I2139" s="296" t="n"/>
      <c r="J2139" s="252" t="n"/>
      <c r="K2139" s="252" t="n"/>
      <c r="L2139" s="298" t="n"/>
      <c r="M2139" s="254">
        <f>IF($B2139="","",--TEXT($B2139,"yyyymm"))</f>
        <v/>
      </c>
      <c r="N2139" s="0" t="n"/>
      <c r="O2139" s="0" t="n"/>
      <c r="P2139" s="0" t="n"/>
      <c r="Q2139" s="0" t="n"/>
      <c r="R2139" s="0" t="n"/>
      <c r="S2139" s="0" t="n"/>
      <c r="T2139" s="0" t="n"/>
      <c r="U2139" s="0" t="n"/>
      <c r="V2139" s="0" t="n"/>
      <c r="W2139" s="0" t="n"/>
      <c r="X2139" s="42" t="n"/>
      <c r="Y2139" s="42" t="n"/>
      <c r="Z2139" s="42" t="n"/>
    </row>
    <row r="2140" ht="23" customFormat="1" customHeight="1" s="204">
      <c r="A2140" s="255">
        <f>IF(B2140="","",COUNTA($B$5:B2140))</f>
        <v/>
      </c>
      <c r="B2140" s="294" t="n"/>
      <c r="C2140" s="247" t="n"/>
      <c r="D2140" s="248" t="n"/>
      <c r="E2140" s="295" t="n"/>
      <c r="F2140" s="296" t="n"/>
      <c r="G2140" s="296" t="n"/>
      <c r="H2140" s="297">
        <f>IFERROR(VLOOKUP($C2140,$C$5:$H$18,6,0)+SUMIF($C$19:$C2140,$C2140,$F$19:$F2140)-SUMIF($C$19:$C2140,$C2140,$G$19:$G2140),"")</f>
        <v/>
      </c>
      <c r="I2140" s="296" t="n"/>
      <c r="J2140" s="252" t="n"/>
      <c r="K2140" s="252" t="n"/>
      <c r="L2140" s="298" t="n"/>
      <c r="M2140" s="254">
        <f>IF($B2140="","",--TEXT($B2140,"yyyymm"))</f>
        <v/>
      </c>
      <c r="N2140" s="0" t="n"/>
      <c r="O2140" s="0" t="n"/>
      <c r="P2140" s="0" t="n"/>
      <c r="Q2140" s="0" t="n"/>
      <c r="R2140" s="0" t="n"/>
      <c r="S2140" s="0" t="n"/>
      <c r="T2140" s="0" t="n"/>
      <c r="U2140" s="0" t="n"/>
      <c r="V2140" s="0" t="n"/>
      <c r="W2140" s="0" t="n"/>
      <c r="X2140" s="42" t="n"/>
      <c r="Y2140" s="42" t="n"/>
      <c r="Z2140" s="42" t="n"/>
    </row>
    <row r="2141" ht="23" customFormat="1" customHeight="1" s="204">
      <c r="A2141" s="255">
        <f>IF(B2141="","",COUNTA($B$5:B2141))</f>
        <v/>
      </c>
      <c r="B2141" s="294" t="n"/>
      <c r="C2141" s="247" t="n"/>
      <c r="D2141" s="248" t="n"/>
      <c r="E2141" s="295" t="n"/>
      <c r="F2141" s="296" t="n"/>
      <c r="G2141" s="296" t="n"/>
      <c r="H2141" s="297">
        <f>IFERROR(VLOOKUP($C2141,$C$5:$H$18,6,0)+SUMIF($C$19:$C2141,$C2141,$F$19:$F2141)-SUMIF($C$19:$C2141,$C2141,$G$19:$G2141),"")</f>
        <v/>
      </c>
      <c r="I2141" s="296" t="n"/>
      <c r="J2141" s="252" t="n"/>
      <c r="K2141" s="252" t="n"/>
      <c r="L2141" s="298" t="n"/>
      <c r="M2141" s="254">
        <f>IF($B2141="","",--TEXT($B2141,"yyyymm"))</f>
        <v/>
      </c>
      <c r="N2141" s="0" t="n"/>
      <c r="O2141" s="0" t="n"/>
      <c r="P2141" s="0" t="n"/>
      <c r="Q2141" s="0" t="n"/>
      <c r="R2141" s="0" t="n"/>
      <c r="S2141" s="0" t="n"/>
      <c r="T2141" s="0" t="n"/>
      <c r="U2141" s="0" t="n"/>
      <c r="V2141" s="0" t="n"/>
      <c r="W2141" s="0" t="n"/>
      <c r="X2141" s="42" t="n"/>
      <c r="Y2141" s="42" t="n"/>
      <c r="Z2141" s="42" t="n"/>
    </row>
    <row r="2142" ht="23" customFormat="1" customHeight="1" s="204">
      <c r="A2142" s="255">
        <f>IF(B2142="","",COUNTA($B$5:B2142))</f>
        <v/>
      </c>
      <c r="B2142" s="294" t="n"/>
      <c r="C2142" s="247" t="n"/>
      <c r="D2142" s="248" t="n"/>
      <c r="E2142" s="295" t="n"/>
      <c r="F2142" s="296" t="n"/>
      <c r="G2142" s="296" t="n"/>
      <c r="H2142" s="297">
        <f>IFERROR(VLOOKUP($C2142,$C$5:$H$18,6,0)+SUMIF($C$19:$C2142,$C2142,$F$19:$F2142)-SUMIF($C$19:$C2142,$C2142,$G$19:$G2142),"")</f>
        <v/>
      </c>
      <c r="I2142" s="296" t="n"/>
      <c r="J2142" s="252" t="n"/>
      <c r="K2142" s="252" t="n"/>
      <c r="L2142" s="298" t="n"/>
      <c r="M2142" s="254">
        <f>IF($B2142="","",--TEXT($B2142,"yyyymm"))</f>
        <v/>
      </c>
      <c r="N2142" s="0" t="n"/>
      <c r="O2142" s="0" t="n"/>
      <c r="P2142" s="0" t="n"/>
      <c r="Q2142" s="0" t="n"/>
      <c r="R2142" s="0" t="n"/>
      <c r="S2142" s="0" t="n"/>
      <c r="T2142" s="0" t="n"/>
      <c r="U2142" s="0" t="n"/>
      <c r="V2142" s="0" t="n"/>
      <c r="W2142" s="0" t="n"/>
      <c r="X2142" s="42" t="n"/>
      <c r="Y2142" s="42" t="n"/>
      <c r="Z2142" s="42" t="n"/>
    </row>
    <row r="2143" ht="23" customFormat="1" customHeight="1" s="204">
      <c r="A2143" s="255">
        <f>IF(B2143="","",COUNTA($B$5:B2143))</f>
        <v/>
      </c>
      <c r="B2143" s="294" t="n"/>
      <c r="C2143" s="247" t="n"/>
      <c r="D2143" s="248" t="n"/>
      <c r="E2143" s="295" t="n"/>
      <c r="F2143" s="296" t="n"/>
      <c r="G2143" s="296" t="n"/>
      <c r="H2143" s="297">
        <f>IFERROR(VLOOKUP($C2143,$C$5:$H$18,6,0)+SUMIF($C$19:$C2143,$C2143,$F$19:$F2143)-SUMIF($C$19:$C2143,$C2143,$G$19:$G2143),"")</f>
        <v/>
      </c>
      <c r="I2143" s="296" t="n"/>
      <c r="J2143" s="252" t="n"/>
      <c r="K2143" s="252" t="n"/>
      <c r="L2143" s="298" t="n"/>
      <c r="M2143" s="254">
        <f>IF($B2143="","",--TEXT($B2143,"yyyymm"))</f>
        <v/>
      </c>
      <c r="N2143" s="0" t="n"/>
      <c r="O2143" s="0" t="n"/>
      <c r="P2143" s="0" t="n"/>
      <c r="Q2143" s="0" t="n"/>
      <c r="R2143" s="0" t="n"/>
      <c r="S2143" s="0" t="n"/>
      <c r="T2143" s="0" t="n"/>
      <c r="U2143" s="0" t="n"/>
      <c r="V2143" s="0" t="n"/>
      <c r="W2143" s="0" t="n"/>
      <c r="X2143" s="42" t="n"/>
      <c r="Y2143" s="42" t="n"/>
      <c r="Z2143" s="42" t="n"/>
    </row>
    <row r="2144" ht="23" customFormat="1" customHeight="1" s="204">
      <c r="A2144" s="255">
        <f>IF(B2144="","",COUNTA($B$5:B2144))</f>
        <v/>
      </c>
      <c r="B2144" s="294" t="n"/>
      <c r="C2144" s="247" t="n"/>
      <c r="D2144" s="248" t="n"/>
      <c r="E2144" s="295" t="n"/>
      <c r="F2144" s="296" t="n"/>
      <c r="G2144" s="296" t="n"/>
      <c r="H2144" s="297">
        <f>IFERROR(VLOOKUP($C2144,$C$5:$H$18,6,0)+SUMIF($C$19:$C2144,$C2144,$F$19:$F2144)-SUMIF($C$19:$C2144,$C2144,$G$19:$G2144),"")</f>
        <v/>
      </c>
      <c r="I2144" s="296" t="n"/>
      <c r="J2144" s="252" t="n"/>
      <c r="K2144" s="252" t="n"/>
      <c r="L2144" s="298" t="n"/>
      <c r="M2144" s="254">
        <f>IF($B2144="","",--TEXT($B2144,"yyyymm"))</f>
        <v/>
      </c>
      <c r="N2144" s="0" t="n"/>
      <c r="O2144" s="0" t="n"/>
      <c r="P2144" s="0" t="n"/>
      <c r="Q2144" s="0" t="n"/>
      <c r="R2144" s="0" t="n"/>
      <c r="S2144" s="0" t="n"/>
      <c r="T2144" s="0" t="n"/>
      <c r="U2144" s="0" t="n"/>
      <c r="V2144" s="0" t="n"/>
      <c r="W2144" s="0" t="n"/>
      <c r="X2144" s="42" t="n"/>
      <c r="Y2144" s="42" t="n"/>
      <c r="Z2144" s="42" t="n"/>
    </row>
    <row r="2145" ht="23" customFormat="1" customHeight="1" s="204">
      <c r="A2145" s="255">
        <f>IF(B2145="","",COUNTA($B$5:B2145))</f>
        <v/>
      </c>
      <c r="B2145" s="294" t="n"/>
      <c r="C2145" s="247" t="n"/>
      <c r="D2145" s="248" t="n"/>
      <c r="E2145" s="295" t="n"/>
      <c r="F2145" s="296" t="n"/>
      <c r="G2145" s="296" t="n"/>
      <c r="H2145" s="297">
        <f>IFERROR(VLOOKUP($C2145,$C$5:$H$18,6,0)+SUMIF($C$19:$C2145,$C2145,$F$19:$F2145)-SUMIF($C$19:$C2145,$C2145,$G$19:$G2145),"")</f>
        <v/>
      </c>
      <c r="I2145" s="296" t="n"/>
      <c r="J2145" s="252" t="n"/>
      <c r="K2145" s="252" t="n"/>
      <c r="L2145" s="298" t="n"/>
      <c r="M2145" s="254">
        <f>IF($B2145="","",--TEXT($B2145,"yyyymm"))</f>
        <v/>
      </c>
      <c r="N2145" s="0" t="n"/>
      <c r="O2145" s="0" t="n"/>
      <c r="P2145" s="0" t="n"/>
      <c r="Q2145" s="0" t="n"/>
      <c r="R2145" s="0" t="n"/>
      <c r="S2145" s="0" t="n"/>
      <c r="T2145" s="0" t="n"/>
      <c r="U2145" s="0" t="n"/>
      <c r="V2145" s="0" t="n"/>
      <c r="W2145" s="0" t="n"/>
      <c r="X2145" s="42" t="n"/>
      <c r="Y2145" s="42" t="n"/>
      <c r="Z2145" s="42" t="n"/>
    </row>
    <row r="2146" ht="23" customFormat="1" customHeight="1" s="204">
      <c r="A2146" s="255">
        <f>IF(B2146="","",COUNTA($B$5:B2146))</f>
        <v/>
      </c>
      <c r="B2146" s="294" t="n"/>
      <c r="C2146" s="247" t="n"/>
      <c r="D2146" s="248" t="n"/>
      <c r="E2146" s="295" t="n"/>
      <c r="F2146" s="296" t="n"/>
      <c r="G2146" s="296" t="n"/>
      <c r="H2146" s="297">
        <f>IFERROR(VLOOKUP($C2146,$C$5:$H$18,6,0)+SUMIF($C$19:$C2146,$C2146,$F$19:$F2146)-SUMIF($C$19:$C2146,$C2146,$G$19:$G2146),"")</f>
        <v/>
      </c>
      <c r="I2146" s="296" t="n"/>
      <c r="J2146" s="252" t="n"/>
      <c r="K2146" s="252" t="n"/>
      <c r="L2146" s="298" t="n"/>
      <c r="M2146" s="254">
        <f>IF($B2146="","",--TEXT($B2146,"yyyymm"))</f>
        <v/>
      </c>
      <c r="N2146" s="0" t="n"/>
      <c r="O2146" s="0" t="n"/>
      <c r="P2146" s="0" t="n"/>
      <c r="Q2146" s="0" t="n"/>
      <c r="R2146" s="0" t="n"/>
      <c r="S2146" s="0" t="n"/>
      <c r="T2146" s="0" t="n"/>
      <c r="U2146" s="0" t="n"/>
      <c r="V2146" s="0" t="n"/>
      <c r="W2146" s="0" t="n"/>
      <c r="X2146" s="42" t="n"/>
      <c r="Y2146" s="42" t="n"/>
      <c r="Z2146" s="42" t="n"/>
    </row>
    <row r="2147" ht="23" customFormat="1" customHeight="1" s="204">
      <c r="A2147" s="255">
        <f>IF(B2147="","",COUNTA($B$5:B2147))</f>
        <v/>
      </c>
      <c r="B2147" s="294" t="n"/>
      <c r="C2147" s="247" t="n"/>
      <c r="D2147" s="248" t="n"/>
      <c r="E2147" s="295" t="n"/>
      <c r="F2147" s="296" t="n"/>
      <c r="G2147" s="296" t="n"/>
      <c r="H2147" s="297">
        <f>IFERROR(VLOOKUP($C2147,$C$5:$H$18,6,0)+SUMIF($C$19:$C2147,$C2147,$F$19:$F2147)-SUMIF($C$19:$C2147,$C2147,$G$19:$G2147),"")</f>
        <v/>
      </c>
      <c r="I2147" s="296" t="n"/>
      <c r="J2147" s="252" t="n"/>
      <c r="K2147" s="252" t="n"/>
      <c r="L2147" s="298" t="n"/>
      <c r="M2147" s="254">
        <f>IF($B2147="","",--TEXT($B2147,"yyyymm"))</f>
        <v/>
      </c>
      <c r="N2147" s="0" t="n"/>
      <c r="O2147" s="0" t="n"/>
      <c r="P2147" s="0" t="n"/>
      <c r="Q2147" s="0" t="n"/>
      <c r="R2147" s="0" t="n"/>
      <c r="S2147" s="0" t="n"/>
      <c r="T2147" s="0" t="n"/>
      <c r="U2147" s="0" t="n"/>
      <c r="V2147" s="0" t="n"/>
      <c r="W2147" s="0" t="n"/>
      <c r="X2147" s="42" t="n"/>
      <c r="Y2147" s="42" t="n"/>
      <c r="Z2147" s="42" t="n"/>
    </row>
    <row r="2148" ht="23" customFormat="1" customHeight="1" s="204">
      <c r="A2148" s="255">
        <f>IF(B2148="","",COUNTA($B$5:B2148))</f>
        <v/>
      </c>
      <c r="B2148" s="294" t="n"/>
      <c r="C2148" s="247" t="n"/>
      <c r="D2148" s="248" t="n"/>
      <c r="E2148" s="295" t="n"/>
      <c r="F2148" s="296" t="n"/>
      <c r="G2148" s="296" t="n"/>
      <c r="H2148" s="297">
        <f>IFERROR(VLOOKUP($C2148,$C$5:$H$18,6,0)+SUMIF($C$19:$C2148,$C2148,$F$19:$F2148)-SUMIF($C$19:$C2148,$C2148,$G$19:$G2148),"")</f>
        <v/>
      </c>
      <c r="I2148" s="296" t="n"/>
      <c r="J2148" s="252" t="n"/>
      <c r="K2148" s="252" t="n"/>
      <c r="L2148" s="298" t="n"/>
      <c r="M2148" s="254">
        <f>IF($B2148="","",--TEXT($B2148,"yyyymm"))</f>
        <v/>
      </c>
      <c r="N2148" s="0" t="n"/>
      <c r="O2148" s="0" t="n"/>
      <c r="P2148" s="0" t="n"/>
      <c r="Q2148" s="0" t="n"/>
      <c r="R2148" s="0" t="n"/>
      <c r="S2148" s="0" t="n"/>
      <c r="T2148" s="0" t="n"/>
      <c r="U2148" s="0" t="n"/>
      <c r="V2148" s="0" t="n"/>
      <c r="W2148" s="0" t="n"/>
      <c r="X2148" s="42" t="n"/>
      <c r="Y2148" s="42" t="n"/>
      <c r="Z2148" s="42" t="n"/>
    </row>
    <row r="2149" ht="23" customFormat="1" customHeight="1" s="204">
      <c r="A2149" s="255">
        <f>IF(B2149="","",COUNTA($B$5:B2149))</f>
        <v/>
      </c>
      <c r="B2149" s="294" t="n"/>
      <c r="C2149" s="247" t="n"/>
      <c r="D2149" s="248" t="n"/>
      <c r="E2149" s="295" t="n"/>
      <c r="F2149" s="296" t="n"/>
      <c r="G2149" s="296" t="n"/>
      <c r="H2149" s="297">
        <f>IFERROR(VLOOKUP($C2149,$C$5:$H$18,6,0)+SUMIF($C$19:$C2149,$C2149,$F$19:$F2149)-SUMIF($C$19:$C2149,$C2149,$G$19:$G2149),"")</f>
        <v/>
      </c>
      <c r="I2149" s="296" t="n"/>
      <c r="J2149" s="252" t="n"/>
      <c r="K2149" s="252" t="n"/>
      <c r="L2149" s="298" t="n"/>
      <c r="M2149" s="254">
        <f>IF($B2149="","",--TEXT($B2149,"yyyymm"))</f>
        <v/>
      </c>
      <c r="N2149" s="0" t="n"/>
      <c r="O2149" s="0" t="n"/>
      <c r="P2149" s="0" t="n"/>
      <c r="Q2149" s="0" t="n"/>
      <c r="R2149" s="0" t="n"/>
      <c r="S2149" s="0" t="n"/>
      <c r="T2149" s="0" t="n"/>
      <c r="U2149" s="0" t="n"/>
      <c r="V2149" s="0" t="n"/>
      <c r="W2149" s="0" t="n"/>
      <c r="X2149" s="42" t="n"/>
      <c r="Y2149" s="42" t="n"/>
      <c r="Z2149" s="42" t="n"/>
    </row>
    <row r="2150" ht="23" customFormat="1" customHeight="1" s="204">
      <c r="A2150" s="255">
        <f>IF(B2150="","",COUNTA($B$5:B2150))</f>
        <v/>
      </c>
      <c r="B2150" s="294" t="n"/>
      <c r="C2150" s="247" t="n"/>
      <c r="D2150" s="248" t="n"/>
      <c r="E2150" s="295" t="n"/>
      <c r="F2150" s="296" t="n"/>
      <c r="G2150" s="296" t="n"/>
      <c r="H2150" s="297">
        <f>IFERROR(VLOOKUP($C2150,$C$5:$H$18,6,0)+SUMIF($C$19:$C2150,$C2150,$F$19:$F2150)-SUMIF($C$19:$C2150,$C2150,$G$19:$G2150),"")</f>
        <v/>
      </c>
      <c r="I2150" s="296" t="n"/>
      <c r="J2150" s="252" t="n"/>
      <c r="K2150" s="252" t="n"/>
      <c r="L2150" s="298" t="n"/>
      <c r="M2150" s="254">
        <f>IF($B2150="","",--TEXT($B2150,"yyyymm"))</f>
        <v/>
      </c>
      <c r="N2150" s="0" t="n"/>
      <c r="O2150" s="0" t="n"/>
      <c r="P2150" s="0" t="n"/>
      <c r="Q2150" s="0" t="n"/>
      <c r="R2150" s="0" t="n"/>
      <c r="S2150" s="0" t="n"/>
      <c r="T2150" s="0" t="n"/>
      <c r="U2150" s="0" t="n"/>
      <c r="V2150" s="0" t="n"/>
      <c r="W2150" s="0" t="n"/>
      <c r="X2150" s="42" t="n"/>
      <c r="Y2150" s="42" t="n"/>
      <c r="Z2150" s="42" t="n"/>
    </row>
    <row r="2151" ht="23" customFormat="1" customHeight="1" s="204">
      <c r="A2151" s="255">
        <f>IF(B2151="","",COUNTA($B$5:B2151))</f>
        <v/>
      </c>
      <c r="B2151" s="294" t="n"/>
      <c r="C2151" s="247" t="n"/>
      <c r="D2151" s="248" t="n"/>
      <c r="E2151" s="295" t="n"/>
      <c r="F2151" s="296" t="n"/>
      <c r="G2151" s="296" t="n"/>
      <c r="H2151" s="297">
        <f>IFERROR(VLOOKUP($C2151,$C$5:$H$18,6,0)+SUMIF($C$19:$C2151,$C2151,$F$19:$F2151)-SUMIF($C$19:$C2151,$C2151,$G$19:$G2151),"")</f>
        <v/>
      </c>
      <c r="I2151" s="296" t="n"/>
      <c r="J2151" s="252" t="n"/>
      <c r="K2151" s="252" t="n"/>
      <c r="L2151" s="298" t="n"/>
      <c r="M2151" s="254">
        <f>IF($B2151="","",--TEXT($B2151,"yyyymm"))</f>
        <v/>
      </c>
      <c r="N2151" s="0" t="n"/>
      <c r="O2151" s="0" t="n"/>
      <c r="P2151" s="0" t="n"/>
      <c r="Q2151" s="0" t="n"/>
      <c r="R2151" s="0" t="n"/>
      <c r="S2151" s="0" t="n"/>
      <c r="T2151" s="0" t="n"/>
      <c r="U2151" s="0" t="n"/>
      <c r="V2151" s="0" t="n"/>
      <c r="W2151" s="0" t="n"/>
      <c r="X2151" s="42" t="n"/>
      <c r="Y2151" s="42" t="n"/>
      <c r="Z2151" s="42" t="n"/>
    </row>
    <row r="2152" ht="23" customFormat="1" customHeight="1" s="204">
      <c r="A2152" s="255">
        <f>IF(B2152="","",COUNTA($B$5:B2152))</f>
        <v/>
      </c>
      <c r="B2152" s="294" t="n"/>
      <c r="C2152" s="247" t="n"/>
      <c r="D2152" s="248" t="n"/>
      <c r="E2152" s="295" t="n"/>
      <c r="F2152" s="296" t="n"/>
      <c r="G2152" s="296" t="n"/>
      <c r="H2152" s="297">
        <f>IFERROR(VLOOKUP($C2152,$C$5:$H$18,6,0)+SUMIF($C$19:$C2152,$C2152,$F$19:$F2152)-SUMIF($C$19:$C2152,$C2152,$G$19:$G2152),"")</f>
        <v/>
      </c>
      <c r="I2152" s="296" t="n"/>
      <c r="J2152" s="252" t="n"/>
      <c r="K2152" s="252" t="n"/>
      <c r="L2152" s="298" t="n"/>
      <c r="M2152" s="254">
        <f>IF($B2152="","",--TEXT($B2152,"yyyymm"))</f>
        <v/>
      </c>
      <c r="N2152" s="0" t="n"/>
      <c r="O2152" s="0" t="n"/>
      <c r="P2152" s="0" t="n"/>
      <c r="Q2152" s="0" t="n"/>
      <c r="R2152" s="0" t="n"/>
      <c r="S2152" s="0" t="n"/>
      <c r="T2152" s="0" t="n"/>
      <c r="U2152" s="0" t="n"/>
      <c r="V2152" s="0" t="n"/>
      <c r="W2152" s="0" t="n"/>
      <c r="X2152" s="42" t="n"/>
      <c r="Y2152" s="42" t="n"/>
      <c r="Z2152" s="42" t="n"/>
    </row>
    <row r="2153" ht="23" customFormat="1" customHeight="1" s="204">
      <c r="A2153" s="255">
        <f>IF(B2153="","",COUNTA($B$5:B2153))</f>
        <v/>
      </c>
      <c r="B2153" s="294" t="n"/>
      <c r="C2153" s="247" t="n"/>
      <c r="D2153" s="248" t="n"/>
      <c r="E2153" s="295" t="n"/>
      <c r="F2153" s="296" t="n"/>
      <c r="G2153" s="296" t="n"/>
      <c r="H2153" s="297">
        <f>IFERROR(VLOOKUP($C2153,$C$5:$H$18,6,0)+SUMIF($C$19:$C2153,$C2153,$F$19:$F2153)-SUMIF($C$19:$C2153,$C2153,$G$19:$G2153),"")</f>
        <v/>
      </c>
      <c r="I2153" s="296" t="n"/>
      <c r="J2153" s="252" t="n"/>
      <c r="K2153" s="252" t="n"/>
      <c r="L2153" s="298" t="n"/>
      <c r="M2153" s="254">
        <f>IF($B2153="","",--TEXT($B2153,"yyyymm"))</f>
        <v/>
      </c>
      <c r="N2153" s="0" t="n"/>
      <c r="O2153" s="0" t="n"/>
      <c r="P2153" s="0" t="n"/>
      <c r="Q2153" s="0" t="n"/>
      <c r="R2153" s="0" t="n"/>
      <c r="S2153" s="0" t="n"/>
      <c r="T2153" s="0" t="n"/>
      <c r="U2153" s="0" t="n"/>
      <c r="V2153" s="0" t="n"/>
      <c r="W2153" s="0" t="n"/>
      <c r="X2153" s="42" t="n"/>
      <c r="Y2153" s="42" t="n"/>
      <c r="Z2153" s="42" t="n"/>
    </row>
    <row r="2154" ht="23" customFormat="1" customHeight="1" s="204">
      <c r="A2154" s="255">
        <f>IF(B2154="","",COUNTA($B$5:B2154))</f>
        <v/>
      </c>
      <c r="B2154" s="294" t="n"/>
      <c r="C2154" s="247" t="n"/>
      <c r="D2154" s="248" t="n"/>
      <c r="E2154" s="295" t="n"/>
      <c r="F2154" s="296" t="n"/>
      <c r="G2154" s="296" t="n"/>
      <c r="H2154" s="297">
        <f>IFERROR(VLOOKUP($C2154,$C$5:$H$18,6,0)+SUMIF($C$19:$C2154,$C2154,$F$19:$F2154)-SUMIF($C$19:$C2154,$C2154,$G$19:$G2154),"")</f>
        <v/>
      </c>
      <c r="I2154" s="296" t="n"/>
      <c r="J2154" s="252" t="n"/>
      <c r="K2154" s="252" t="n"/>
      <c r="L2154" s="298" t="n"/>
      <c r="M2154" s="254">
        <f>IF($B2154="","",--TEXT($B2154,"yyyymm"))</f>
        <v/>
      </c>
      <c r="N2154" s="0" t="n"/>
      <c r="O2154" s="0" t="n"/>
      <c r="P2154" s="0" t="n"/>
      <c r="Q2154" s="0" t="n"/>
      <c r="R2154" s="0" t="n"/>
      <c r="S2154" s="0" t="n"/>
      <c r="T2154" s="0" t="n"/>
      <c r="U2154" s="0" t="n"/>
      <c r="V2154" s="0" t="n"/>
      <c r="W2154" s="0" t="n"/>
      <c r="X2154" s="42" t="n"/>
      <c r="Y2154" s="42" t="n"/>
      <c r="Z2154" s="42" t="n"/>
    </row>
    <row r="2155" ht="23" customFormat="1" customHeight="1" s="204">
      <c r="A2155" s="255">
        <f>IF(B2155="","",COUNTA($B$5:B2155))</f>
        <v/>
      </c>
      <c r="B2155" s="294" t="n"/>
      <c r="C2155" s="247" t="n"/>
      <c r="D2155" s="248" t="n"/>
      <c r="E2155" s="295" t="n"/>
      <c r="F2155" s="296" t="n"/>
      <c r="G2155" s="296" t="n"/>
      <c r="H2155" s="297">
        <f>IFERROR(VLOOKUP($C2155,$C$5:$H$18,6,0)+SUMIF($C$19:$C2155,$C2155,$F$19:$F2155)-SUMIF($C$19:$C2155,$C2155,$G$19:$G2155),"")</f>
        <v/>
      </c>
      <c r="I2155" s="296" t="n"/>
      <c r="J2155" s="252" t="n"/>
      <c r="K2155" s="252" t="n"/>
      <c r="L2155" s="298" t="n"/>
      <c r="M2155" s="254">
        <f>IF($B2155="","",--TEXT($B2155,"yyyymm"))</f>
        <v/>
      </c>
      <c r="N2155" s="0" t="n"/>
      <c r="O2155" s="0" t="n"/>
      <c r="P2155" s="0" t="n"/>
      <c r="Q2155" s="0" t="n"/>
      <c r="R2155" s="0" t="n"/>
      <c r="S2155" s="0" t="n"/>
      <c r="T2155" s="0" t="n"/>
      <c r="U2155" s="0" t="n"/>
      <c r="V2155" s="0" t="n"/>
      <c r="W2155" s="0" t="n"/>
      <c r="X2155" s="42" t="n"/>
      <c r="Y2155" s="42" t="n"/>
      <c r="Z2155" s="42" t="n"/>
    </row>
    <row r="2156" ht="23" customFormat="1" customHeight="1" s="204">
      <c r="A2156" s="255">
        <f>IF(B2156="","",COUNTA($B$5:B2156))</f>
        <v/>
      </c>
      <c r="B2156" s="294" t="n"/>
      <c r="C2156" s="247" t="n"/>
      <c r="D2156" s="248" t="n"/>
      <c r="E2156" s="295" t="n"/>
      <c r="F2156" s="296" t="n"/>
      <c r="G2156" s="296" t="n"/>
      <c r="H2156" s="297">
        <f>IFERROR(VLOOKUP($C2156,$C$5:$H$18,6,0)+SUMIF($C$19:$C2156,$C2156,$F$19:$F2156)-SUMIF($C$19:$C2156,$C2156,$G$19:$G2156),"")</f>
        <v/>
      </c>
      <c r="I2156" s="296" t="n"/>
      <c r="J2156" s="252" t="n"/>
      <c r="K2156" s="252" t="n"/>
      <c r="L2156" s="298" t="n"/>
      <c r="M2156" s="254">
        <f>IF($B2156="","",--TEXT($B2156,"yyyymm"))</f>
        <v/>
      </c>
      <c r="N2156" s="0" t="n"/>
      <c r="O2156" s="0" t="n"/>
      <c r="P2156" s="0" t="n"/>
      <c r="Q2156" s="0" t="n"/>
      <c r="R2156" s="0" t="n"/>
      <c r="S2156" s="0" t="n"/>
      <c r="T2156" s="0" t="n"/>
      <c r="U2156" s="0" t="n"/>
      <c r="V2156" s="0" t="n"/>
      <c r="W2156" s="0" t="n"/>
      <c r="X2156" s="42" t="n"/>
      <c r="Y2156" s="42" t="n"/>
      <c r="Z2156" s="42" t="n"/>
    </row>
    <row r="2157" ht="23" customFormat="1" customHeight="1" s="204">
      <c r="A2157" s="255">
        <f>IF(B2157="","",COUNTA($B$5:B2157))</f>
        <v/>
      </c>
      <c r="B2157" s="294" t="n"/>
      <c r="C2157" s="247" t="n"/>
      <c r="D2157" s="248" t="n"/>
      <c r="E2157" s="295" t="n"/>
      <c r="F2157" s="296" t="n"/>
      <c r="G2157" s="296" t="n"/>
      <c r="H2157" s="297">
        <f>IFERROR(VLOOKUP($C2157,$C$5:$H$18,6,0)+SUMIF($C$19:$C2157,$C2157,$F$19:$F2157)-SUMIF($C$19:$C2157,$C2157,$G$19:$G2157),"")</f>
        <v/>
      </c>
      <c r="I2157" s="296" t="n"/>
      <c r="J2157" s="252" t="n"/>
      <c r="K2157" s="252" t="n"/>
      <c r="L2157" s="298" t="n"/>
      <c r="M2157" s="254">
        <f>IF($B2157="","",--TEXT($B2157,"yyyymm"))</f>
        <v/>
      </c>
      <c r="N2157" s="0" t="n"/>
      <c r="O2157" s="0" t="n"/>
      <c r="P2157" s="0" t="n"/>
      <c r="Q2157" s="0" t="n"/>
      <c r="R2157" s="0" t="n"/>
      <c r="S2157" s="0" t="n"/>
      <c r="T2157" s="0" t="n"/>
      <c r="U2157" s="0" t="n"/>
      <c r="V2157" s="0" t="n"/>
      <c r="W2157" s="0" t="n"/>
      <c r="X2157" s="42" t="n"/>
      <c r="Y2157" s="42" t="n"/>
      <c r="Z2157" s="42" t="n"/>
    </row>
    <row r="2158" ht="23" customFormat="1" customHeight="1" s="204">
      <c r="A2158" s="255">
        <f>IF(B2158="","",COUNTA($B$5:B2158))</f>
        <v/>
      </c>
      <c r="B2158" s="294" t="n"/>
      <c r="C2158" s="247" t="n"/>
      <c r="D2158" s="248" t="n"/>
      <c r="E2158" s="295" t="n"/>
      <c r="F2158" s="296" t="n"/>
      <c r="G2158" s="296" t="n"/>
      <c r="H2158" s="297">
        <f>IFERROR(VLOOKUP($C2158,$C$5:$H$18,6,0)+SUMIF($C$19:$C2158,$C2158,$F$19:$F2158)-SUMIF($C$19:$C2158,$C2158,$G$19:$G2158),"")</f>
        <v/>
      </c>
      <c r="I2158" s="296" t="n"/>
      <c r="J2158" s="252" t="n"/>
      <c r="K2158" s="252" t="n"/>
      <c r="L2158" s="298" t="n"/>
      <c r="M2158" s="254">
        <f>IF($B2158="","",--TEXT($B2158,"yyyymm"))</f>
        <v/>
      </c>
      <c r="N2158" s="0" t="n"/>
      <c r="O2158" s="0" t="n"/>
      <c r="P2158" s="0" t="n"/>
      <c r="Q2158" s="0" t="n"/>
      <c r="R2158" s="0" t="n"/>
      <c r="S2158" s="0" t="n"/>
      <c r="T2158" s="0" t="n"/>
      <c r="U2158" s="0" t="n"/>
      <c r="V2158" s="0" t="n"/>
      <c r="W2158" s="0" t="n"/>
      <c r="X2158" s="42" t="n"/>
      <c r="Y2158" s="42" t="n"/>
      <c r="Z2158" s="42" t="n"/>
    </row>
    <row r="2159" ht="23" customFormat="1" customHeight="1" s="204">
      <c r="A2159" s="255">
        <f>IF(B2159="","",COUNTA($B$5:B2159))</f>
        <v/>
      </c>
      <c r="B2159" s="294" t="n"/>
      <c r="C2159" s="247" t="n"/>
      <c r="D2159" s="248" t="n"/>
      <c r="E2159" s="295" t="n"/>
      <c r="F2159" s="296" t="n"/>
      <c r="G2159" s="296" t="n"/>
      <c r="H2159" s="297">
        <f>IFERROR(VLOOKUP($C2159,$C$5:$H$18,6,0)+SUMIF($C$19:$C2159,$C2159,$F$19:$F2159)-SUMIF($C$19:$C2159,$C2159,$G$19:$G2159),"")</f>
        <v/>
      </c>
      <c r="I2159" s="296" t="n"/>
      <c r="J2159" s="252" t="n"/>
      <c r="K2159" s="252" t="n"/>
      <c r="L2159" s="298" t="n"/>
      <c r="M2159" s="254">
        <f>IF($B2159="","",--TEXT($B2159,"yyyymm"))</f>
        <v/>
      </c>
      <c r="N2159" s="0" t="n"/>
      <c r="O2159" s="0" t="n"/>
      <c r="P2159" s="0" t="n"/>
      <c r="Q2159" s="0" t="n"/>
      <c r="R2159" s="0" t="n"/>
      <c r="S2159" s="0" t="n"/>
      <c r="T2159" s="0" t="n"/>
      <c r="U2159" s="0" t="n"/>
      <c r="V2159" s="0" t="n"/>
      <c r="W2159" s="0" t="n"/>
      <c r="X2159" s="42" t="n"/>
      <c r="Y2159" s="42" t="n"/>
      <c r="Z2159" s="42" t="n"/>
    </row>
    <row r="2160" ht="23" customFormat="1" customHeight="1" s="204">
      <c r="A2160" s="255">
        <f>IF(B2160="","",COUNTA($B$5:B2160))</f>
        <v/>
      </c>
      <c r="B2160" s="294" t="n"/>
      <c r="C2160" s="247" t="n"/>
      <c r="D2160" s="248" t="n"/>
      <c r="E2160" s="295" t="n"/>
      <c r="F2160" s="296" t="n"/>
      <c r="G2160" s="296" t="n"/>
      <c r="H2160" s="297">
        <f>IFERROR(VLOOKUP($C2160,$C$5:$H$18,6,0)+SUMIF($C$19:$C2160,$C2160,$F$19:$F2160)-SUMIF($C$19:$C2160,$C2160,$G$19:$G2160),"")</f>
        <v/>
      </c>
      <c r="I2160" s="296" t="n"/>
      <c r="J2160" s="252" t="n"/>
      <c r="K2160" s="252" t="n"/>
      <c r="L2160" s="298" t="n"/>
      <c r="M2160" s="254">
        <f>IF($B2160="","",--TEXT($B2160,"yyyymm"))</f>
        <v/>
      </c>
      <c r="N2160" s="0" t="n"/>
      <c r="O2160" s="0" t="n"/>
      <c r="P2160" s="0" t="n"/>
      <c r="Q2160" s="0" t="n"/>
      <c r="R2160" s="0" t="n"/>
      <c r="S2160" s="0" t="n"/>
      <c r="T2160" s="0" t="n"/>
      <c r="U2160" s="0" t="n"/>
      <c r="V2160" s="0" t="n"/>
      <c r="W2160" s="0" t="n"/>
      <c r="X2160" s="42" t="n"/>
      <c r="Y2160" s="42" t="n"/>
      <c r="Z2160" s="42" t="n"/>
    </row>
    <row r="2161" ht="23" customFormat="1" customHeight="1" s="204">
      <c r="A2161" s="255">
        <f>IF(B2161="","",COUNTA($B$5:B2161))</f>
        <v/>
      </c>
      <c r="B2161" s="294" t="n"/>
      <c r="C2161" s="247" t="n"/>
      <c r="D2161" s="248" t="n"/>
      <c r="E2161" s="295" t="n"/>
      <c r="F2161" s="296" t="n"/>
      <c r="G2161" s="296" t="n"/>
      <c r="H2161" s="297">
        <f>IFERROR(VLOOKUP($C2161,$C$5:$H$18,6,0)+SUMIF($C$19:$C2161,$C2161,$F$19:$F2161)-SUMIF($C$19:$C2161,$C2161,$G$19:$G2161),"")</f>
        <v/>
      </c>
      <c r="I2161" s="296" t="n"/>
      <c r="J2161" s="252" t="n"/>
      <c r="K2161" s="252" t="n"/>
      <c r="L2161" s="298" t="n"/>
      <c r="M2161" s="254">
        <f>IF($B2161="","",--TEXT($B2161,"yyyymm"))</f>
        <v/>
      </c>
      <c r="N2161" s="0" t="n"/>
      <c r="O2161" s="0" t="n"/>
      <c r="P2161" s="0" t="n"/>
      <c r="Q2161" s="0" t="n"/>
      <c r="R2161" s="0" t="n"/>
      <c r="S2161" s="0" t="n"/>
      <c r="T2161" s="0" t="n"/>
      <c r="U2161" s="0" t="n"/>
      <c r="V2161" s="0" t="n"/>
      <c r="W2161" s="0" t="n"/>
      <c r="X2161" s="42" t="n"/>
      <c r="Y2161" s="42" t="n"/>
      <c r="Z2161" s="42" t="n"/>
    </row>
    <row r="2162" ht="23" customFormat="1" customHeight="1" s="204">
      <c r="A2162" s="255">
        <f>IF(B2162="","",COUNTA($B$5:B2162))</f>
        <v/>
      </c>
      <c r="B2162" s="294" t="n"/>
      <c r="C2162" s="247" t="n"/>
      <c r="D2162" s="248" t="n"/>
      <c r="E2162" s="295" t="n"/>
      <c r="F2162" s="296" t="n"/>
      <c r="G2162" s="296" t="n"/>
      <c r="H2162" s="297">
        <f>IFERROR(VLOOKUP($C2162,$C$5:$H$18,6,0)+SUMIF($C$19:$C2162,$C2162,$F$19:$F2162)-SUMIF($C$19:$C2162,$C2162,$G$19:$G2162),"")</f>
        <v/>
      </c>
      <c r="I2162" s="296" t="n"/>
      <c r="J2162" s="252" t="n"/>
      <c r="K2162" s="252" t="n"/>
      <c r="L2162" s="298" t="n"/>
      <c r="M2162" s="254">
        <f>IF($B2162="","",--TEXT($B2162,"yyyymm"))</f>
        <v/>
      </c>
      <c r="N2162" s="0" t="n"/>
      <c r="O2162" s="0" t="n"/>
      <c r="P2162" s="0" t="n"/>
      <c r="Q2162" s="0" t="n"/>
      <c r="R2162" s="0" t="n"/>
      <c r="S2162" s="0" t="n"/>
      <c r="T2162" s="0" t="n"/>
      <c r="U2162" s="0" t="n"/>
      <c r="V2162" s="0" t="n"/>
      <c r="W2162" s="0" t="n"/>
      <c r="X2162" s="42" t="n"/>
      <c r="Y2162" s="42" t="n"/>
      <c r="Z2162" s="42" t="n"/>
    </row>
    <row r="2163" ht="23" customFormat="1" customHeight="1" s="204">
      <c r="A2163" s="255">
        <f>IF(B2163="","",COUNTA($B$5:B2163))</f>
        <v/>
      </c>
      <c r="B2163" s="294" t="n"/>
      <c r="C2163" s="247" t="n"/>
      <c r="D2163" s="248" t="n"/>
      <c r="E2163" s="295" t="n"/>
      <c r="F2163" s="296" t="n"/>
      <c r="G2163" s="296" t="n"/>
      <c r="H2163" s="297">
        <f>IFERROR(VLOOKUP($C2163,$C$5:$H$18,6,0)+SUMIF($C$19:$C2163,$C2163,$F$19:$F2163)-SUMIF($C$19:$C2163,$C2163,$G$19:$G2163),"")</f>
        <v/>
      </c>
      <c r="I2163" s="296" t="n"/>
      <c r="J2163" s="252" t="n"/>
      <c r="K2163" s="252" t="n"/>
      <c r="L2163" s="298" t="n"/>
      <c r="M2163" s="254">
        <f>IF($B2163="","",--TEXT($B2163,"yyyymm"))</f>
        <v/>
      </c>
      <c r="N2163" s="0" t="n"/>
      <c r="O2163" s="0" t="n"/>
      <c r="P2163" s="0" t="n"/>
      <c r="Q2163" s="0" t="n"/>
      <c r="R2163" s="0" t="n"/>
      <c r="S2163" s="0" t="n"/>
      <c r="T2163" s="0" t="n"/>
      <c r="U2163" s="0" t="n"/>
      <c r="V2163" s="0" t="n"/>
      <c r="W2163" s="0" t="n"/>
      <c r="X2163" s="42" t="n"/>
      <c r="Y2163" s="42" t="n"/>
      <c r="Z2163" s="42" t="n"/>
    </row>
    <row r="2164" ht="23" customFormat="1" customHeight="1" s="204">
      <c r="A2164" s="255">
        <f>IF(B2164="","",COUNTA($B$5:B2164))</f>
        <v/>
      </c>
      <c r="B2164" s="294" t="n"/>
      <c r="C2164" s="247" t="n"/>
      <c r="D2164" s="248" t="n"/>
      <c r="E2164" s="295" t="n"/>
      <c r="F2164" s="296" t="n"/>
      <c r="G2164" s="296" t="n"/>
      <c r="H2164" s="297">
        <f>IFERROR(VLOOKUP($C2164,$C$5:$H$18,6,0)+SUMIF($C$19:$C2164,$C2164,$F$19:$F2164)-SUMIF($C$19:$C2164,$C2164,$G$19:$G2164),"")</f>
        <v/>
      </c>
      <c r="I2164" s="296" t="n"/>
      <c r="J2164" s="252" t="n"/>
      <c r="K2164" s="252" t="n"/>
      <c r="L2164" s="298" t="n"/>
      <c r="M2164" s="254">
        <f>IF($B2164="","",--TEXT($B2164,"yyyymm"))</f>
        <v/>
      </c>
      <c r="N2164" s="0" t="n"/>
      <c r="O2164" s="0" t="n"/>
      <c r="P2164" s="0" t="n"/>
      <c r="Q2164" s="0" t="n"/>
      <c r="R2164" s="0" t="n"/>
      <c r="S2164" s="0" t="n"/>
      <c r="T2164" s="0" t="n"/>
      <c r="U2164" s="0" t="n"/>
      <c r="V2164" s="0" t="n"/>
      <c r="W2164" s="0" t="n"/>
      <c r="X2164" s="42" t="n"/>
      <c r="Y2164" s="42" t="n"/>
      <c r="Z2164" s="42" t="n"/>
    </row>
    <row r="2165" ht="23" customFormat="1" customHeight="1" s="204">
      <c r="A2165" s="255">
        <f>IF(B2165="","",COUNTA($B$5:B2165))</f>
        <v/>
      </c>
      <c r="B2165" s="294" t="n"/>
      <c r="C2165" s="247" t="n"/>
      <c r="D2165" s="248" t="n"/>
      <c r="E2165" s="295" t="n"/>
      <c r="F2165" s="296" t="n"/>
      <c r="G2165" s="296" t="n"/>
      <c r="H2165" s="297">
        <f>IFERROR(VLOOKUP($C2165,$C$5:$H$18,6,0)+SUMIF($C$19:$C2165,$C2165,$F$19:$F2165)-SUMIF($C$19:$C2165,$C2165,$G$19:$G2165),"")</f>
        <v/>
      </c>
      <c r="I2165" s="296" t="n"/>
      <c r="J2165" s="252" t="n"/>
      <c r="K2165" s="252" t="n"/>
      <c r="L2165" s="298" t="n"/>
      <c r="M2165" s="254">
        <f>IF($B2165="","",--TEXT($B2165,"yyyymm"))</f>
        <v/>
      </c>
      <c r="N2165" s="0" t="n"/>
      <c r="O2165" s="0" t="n"/>
      <c r="P2165" s="0" t="n"/>
      <c r="Q2165" s="0" t="n"/>
      <c r="R2165" s="0" t="n"/>
      <c r="S2165" s="0" t="n"/>
      <c r="T2165" s="0" t="n"/>
      <c r="U2165" s="0" t="n"/>
      <c r="V2165" s="0" t="n"/>
      <c r="W2165" s="0" t="n"/>
      <c r="X2165" s="42" t="n"/>
      <c r="Y2165" s="42" t="n"/>
      <c r="Z2165" s="42" t="n"/>
    </row>
    <row r="2166" ht="23" customFormat="1" customHeight="1" s="204">
      <c r="A2166" s="255">
        <f>IF(B2166="","",COUNTA($B$5:B2166))</f>
        <v/>
      </c>
      <c r="B2166" s="294" t="n"/>
      <c r="C2166" s="247" t="n"/>
      <c r="D2166" s="248" t="n"/>
      <c r="E2166" s="295" t="n"/>
      <c r="F2166" s="296" t="n"/>
      <c r="G2166" s="296" t="n"/>
      <c r="H2166" s="297">
        <f>IFERROR(VLOOKUP($C2166,$C$5:$H$18,6,0)+SUMIF($C$19:$C2166,$C2166,$F$19:$F2166)-SUMIF($C$19:$C2166,$C2166,$G$19:$G2166),"")</f>
        <v/>
      </c>
      <c r="I2166" s="296" t="n"/>
      <c r="J2166" s="252" t="n"/>
      <c r="K2166" s="252" t="n"/>
      <c r="L2166" s="298" t="n"/>
      <c r="M2166" s="254">
        <f>IF($B2166="","",--TEXT($B2166,"yyyymm"))</f>
        <v/>
      </c>
      <c r="N2166" s="0" t="n"/>
      <c r="O2166" s="0" t="n"/>
      <c r="P2166" s="0" t="n"/>
      <c r="Q2166" s="0" t="n"/>
      <c r="R2166" s="0" t="n"/>
      <c r="S2166" s="0" t="n"/>
      <c r="T2166" s="0" t="n"/>
      <c r="U2166" s="0" t="n"/>
      <c r="V2166" s="0" t="n"/>
      <c r="W2166" s="0" t="n"/>
      <c r="X2166" s="42" t="n"/>
      <c r="Y2166" s="42" t="n"/>
      <c r="Z2166" s="42" t="n"/>
    </row>
    <row r="2167" ht="23" customFormat="1" customHeight="1" s="204">
      <c r="A2167" s="255">
        <f>IF(B2167="","",COUNTA($B$5:B2167))</f>
        <v/>
      </c>
      <c r="B2167" s="294" t="n"/>
      <c r="C2167" s="247" t="n"/>
      <c r="D2167" s="248" t="n"/>
      <c r="E2167" s="295" t="n"/>
      <c r="F2167" s="296" t="n"/>
      <c r="G2167" s="296" t="n"/>
      <c r="H2167" s="297">
        <f>IFERROR(VLOOKUP($C2167,$C$5:$H$18,6,0)+SUMIF($C$19:$C2167,$C2167,$F$19:$F2167)-SUMIF($C$19:$C2167,$C2167,$G$19:$G2167),"")</f>
        <v/>
      </c>
      <c r="I2167" s="296" t="n"/>
      <c r="J2167" s="252" t="n"/>
      <c r="K2167" s="252" t="n"/>
      <c r="L2167" s="298" t="n"/>
      <c r="M2167" s="254">
        <f>IF($B2167="","",--TEXT($B2167,"yyyymm"))</f>
        <v/>
      </c>
      <c r="N2167" s="0" t="n"/>
      <c r="O2167" s="0" t="n"/>
      <c r="P2167" s="0" t="n"/>
      <c r="Q2167" s="0" t="n"/>
      <c r="R2167" s="0" t="n"/>
      <c r="S2167" s="0" t="n"/>
      <c r="T2167" s="0" t="n"/>
      <c r="U2167" s="0" t="n"/>
      <c r="V2167" s="0" t="n"/>
      <c r="W2167" s="0" t="n"/>
      <c r="X2167" s="42" t="n"/>
      <c r="Y2167" s="42" t="n"/>
      <c r="Z2167" s="42" t="n"/>
    </row>
    <row r="2168" ht="23" customFormat="1" customHeight="1" s="204">
      <c r="A2168" s="255">
        <f>IF(B2168="","",COUNTA($B$5:B2168))</f>
        <v/>
      </c>
      <c r="B2168" s="294" t="n"/>
      <c r="C2168" s="247" t="n"/>
      <c r="D2168" s="248" t="n"/>
      <c r="E2168" s="295" t="n"/>
      <c r="F2168" s="296" t="n"/>
      <c r="G2168" s="296" t="n"/>
      <c r="H2168" s="297">
        <f>IFERROR(VLOOKUP($C2168,$C$5:$H$18,6,0)+SUMIF($C$19:$C2168,$C2168,$F$19:$F2168)-SUMIF($C$19:$C2168,$C2168,$G$19:$G2168),"")</f>
        <v/>
      </c>
      <c r="I2168" s="296" t="n"/>
      <c r="J2168" s="252" t="n"/>
      <c r="K2168" s="252" t="n"/>
      <c r="L2168" s="298" t="n"/>
      <c r="M2168" s="254">
        <f>IF($B2168="","",--TEXT($B2168,"yyyymm"))</f>
        <v/>
      </c>
      <c r="N2168" s="0" t="n"/>
      <c r="O2168" s="0" t="n"/>
      <c r="P2168" s="0" t="n"/>
      <c r="Q2168" s="0" t="n"/>
      <c r="R2168" s="0" t="n"/>
      <c r="S2168" s="0" t="n"/>
      <c r="T2168" s="0" t="n"/>
      <c r="U2168" s="0" t="n"/>
      <c r="V2168" s="0" t="n"/>
      <c r="W2168" s="0" t="n"/>
      <c r="X2168" s="42" t="n"/>
      <c r="Y2168" s="42" t="n"/>
      <c r="Z2168" s="42" t="n"/>
    </row>
    <row r="2169" ht="23" customFormat="1" customHeight="1" s="204">
      <c r="A2169" s="255">
        <f>IF(B2169="","",COUNTA($B$5:B2169))</f>
        <v/>
      </c>
      <c r="B2169" s="294" t="n"/>
      <c r="C2169" s="247" t="n"/>
      <c r="D2169" s="248" t="n"/>
      <c r="E2169" s="295" t="n"/>
      <c r="F2169" s="296" t="n"/>
      <c r="G2169" s="296" t="n"/>
      <c r="H2169" s="297">
        <f>IFERROR(VLOOKUP($C2169,$C$5:$H$18,6,0)+SUMIF($C$19:$C2169,$C2169,$F$19:$F2169)-SUMIF($C$19:$C2169,$C2169,$G$19:$G2169),"")</f>
        <v/>
      </c>
      <c r="I2169" s="296" t="n"/>
      <c r="J2169" s="252" t="n"/>
      <c r="K2169" s="252" t="n"/>
      <c r="L2169" s="298" t="n"/>
      <c r="M2169" s="254">
        <f>IF($B2169="","",--TEXT($B2169,"yyyymm"))</f>
        <v/>
      </c>
      <c r="N2169" s="0" t="n"/>
      <c r="O2169" s="0" t="n"/>
      <c r="P2169" s="0" t="n"/>
      <c r="Q2169" s="0" t="n"/>
      <c r="R2169" s="0" t="n"/>
      <c r="S2169" s="0" t="n"/>
      <c r="T2169" s="0" t="n"/>
      <c r="U2169" s="0" t="n"/>
      <c r="V2169" s="0" t="n"/>
      <c r="W2169" s="0" t="n"/>
      <c r="X2169" s="42" t="n"/>
      <c r="Y2169" s="42" t="n"/>
      <c r="Z2169" s="42" t="n"/>
    </row>
    <row r="2170" ht="23" customFormat="1" customHeight="1" s="204">
      <c r="A2170" s="255">
        <f>IF(B2170="","",COUNTA($B$5:B2170))</f>
        <v/>
      </c>
      <c r="B2170" s="294" t="n"/>
      <c r="C2170" s="247" t="n"/>
      <c r="D2170" s="248" t="n"/>
      <c r="E2170" s="295" t="n"/>
      <c r="F2170" s="296" t="n"/>
      <c r="G2170" s="296" t="n"/>
      <c r="H2170" s="297">
        <f>IFERROR(VLOOKUP($C2170,$C$5:$H$18,6,0)+SUMIF($C$19:$C2170,$C2170,$F$19:$F2170)-SUMIF($C$19:$C2170,$C2170,$G$19:$G2170),"")</f>
        <v/>
      </c>
      <c r="I2170" s="296" t="n"/>
      <c r="J2170" s="252" t="n"/>
      <c r="K2170" s="252" t="n"/>
      <c r="L2170" s="298" t="n"/>
      <c r="M2170" s="254">
        <f>IF($B2170="","",--TEXT($B2170,"yyyymm"))</f>
        <v/>
      </c>
      <c r="N2170" s="0" t="n"/>
      <c r="O2170" s="0" t="n"/>
      <c r="P2170" s="0" t="n"/>
      <c r="Q2170" s="0" t="n"/>
      <c r="R2170" s="0" t="n"/>
      <c r="S2170" s="0" t="n"/>
      <c r="T2170" s="0" t="n"/>
      <c r="U2170" s="0" t="n"/>
      <c r="V2170" s="0" t="n"/>
      <c r="W2170" s="0" t="n"/>
      <c r="X2170" s="42" t="n"/>
      <c r="Y2170" s="42" t="n"/>
      <c r="Z2170" s="42" t="n"/>
    </row>
    <row r="2171" ht="23" customFormat="1" customHeight="1" s="204">
      <c r="A2171" s="255">
        <f>IF(B2171="","",COUNTA($B$5:B2171))</f>
        <v/>
      </c>
      <c r="B2171" s="294" t="n"/>
      <c r="C2171" s="247" t="n"/>
      <c r="D2171" s="248" t="n"/>
      <c r="E2171" s="295" t="n"/>
      <c r="F2171" s="296" t="n"/>
      <c r="G2171" s="296" t="n"/>
      <c r="H2171" s="297">
        <f>IFERROR(VLOOKUP($C2171,$C$5:$H$18,6,0)+SUMIF($C$19:$C2171,$C2171,$F$19:$F2171)-SUMIF($C$19:$C2171,$C2171,$G$19:$G2171),"")</f>
        <v/>
      </c>
      <c r="I2171" s="296" t="n"/>
      <c r="J2171" s="252" t="n"/>
      <c r="K2171" s="252" t="n"/>
      <c r="L2171" s="298" t="n"/>
      <c r="M2171" s="254">
        <f>IF($B2171="","",--TEXT($B2171,"yyyymm"))</f>
        <v/>
      </c>
      <c r="N2171" s="0" t="n"/>
      <c r="O2171" s="0" t="n"/>
      <c r="P2171" s="0" t="n"/>
      <c r="Q2171" s="0" t="n"/>
      <c r="R2171" s="0" t="n"/>
      <c r="S2171" s="0" t="n"/>
      <c r="T2171" s="0" t="n"/>
      <c r="U2171" s="0" t="n"/>
      <c r="V2171" s="0" t="n"/>
      <c r="W2171" s="0" t="n"/>
      <c r="X2171" s="42" t="n"/>
      <c r="Y2171" s="42" t="n"/>
      <c r="Z2171" s="42" t="n"/>
    </row>
    <row r="2172" ht="23" customFormat="1" customHeight="1" s="204">
      <c r="A2172" s="255">
        <f>IF(B2172="","",COUNTA($B$5:B2172))</f>
        <v/>
      </c>
      <c r="B2172" s="294" t="n"/>
      <c r="C2172" s="247" t="n"/>
      <c r="D2172" s="248" t="n"/>
      <c r="E2172" s="295" t="n"/>
      <c r="F2172" s="296" t="n"/>
      <c r="G2172" s="296" t="n"/>
      <c r="H2172" s="297">
        <f>IFERROR(VLOOKUP($C2172,$C$5:$H$18,6,0)+SUMIF($C$19:$C2172,$C2172,$F$19:$F2172)-SUMIF($C$19:$C2172,$C2172,$G$19:$G2172),"")</f>
        <v/>
      </c>
      <c r="I2172" s="296" t="n"/>
      <c r="J2172" s="252" t="n"/>
      <c r="K2172" s="252" t="n"/>
      <c r="L2172" s="298" t="n"/>
      <c r="M2172" s="254">
        <f>IF($B2172="","",--TEXT($B2172,"yyyymm"))</f>
        <v/>
      </c>
      <c r="N2172" s="0" t="n"/>
      <c r="O2172" s="0" t="n"/>
      <c r="P2172" s="0" t="n"/>
      <c r="Q2172" s="0" t="n"/>
      <c r="R2172" s="0" t="n"/>
      <c r="S2172" s="0" t="n"/>
      <c r="T2172" s="0" t="n"/>
      <c r="U2172" s="0" t="n"/>
      <c r="V2172" s="0" t="n"/>
      <c r="W2172" s="0" t="n"/>
      <c r="X2172" s="42" t="n"/>
      <c r="Y2172" s="42" t="n"/>
      <c r="Z2172" s="42" t="n"/>
    </row>
    <row r="2173" ht="23" customFormat="1" customHeight="1" s="204">
      <c r="A2173" s="255">
        <f>IF(B2173="","",COUNTA($B$5:B2173))</f>
        <v/>
      </c>
      <c r="B2173" s="294" t="n"/>
      <c r="C2173" s="247" t="n"/>
      <c r="D2173" s="248" t="n"/>
      <c r="E2173" s="295" t="n"/>
      <c r="F2173" s="296" t="n"/>
      <c r="G2173" s="296" t="n"/>
      <c r="H2173" s="297">
        <f>IFERROR(VLOOKUP($C2173,$C$5:$H$18,6,0)+SUMIF($C$19:$C2173,$C2173,$F$19:$F2173)-SUMIF($C$19:$C2173,$C2173,$G$19:$G2173),"")</f>
        <v/>
      </c>
      <c r="I2173" s="296" t="n"/>
      <c r="J2173" s="252" t="n"/>
      <c r="K2173" s="252" t="n"/>
      <c r="L2173" s="298" t="n"/>
      <c r="M2173" s="254">
        <f>IF($B2173="","",--TEXT($B2173,"yyyymm"))</f>
        <v/>
      </c>
      <c r="N2173" s="0" t="n"/>
      <c r="O2173" s="0" t="n"/>
      <c r="P2173" s="0" t="n"/>
      <c r="Q2173" s="0" t="n"/>
      <c r="R2173" s="0" t="n"/>
      <c r="S2173" s="0" t="n"/>
      <c r="T2173" s="0" t="n"/>
      <c r="U2173" s="0" t="n"/>
      <c r="V2173" s="0" t="n"/>
      <c r="W2173" s="0" t="n"/>
      <c r="X2173" s="42" t="n"/>
      <c r="Y2173" s="42" t="n"/>
      <c r="Z2173" s="42" t="n"/>
    </row>
    <row r="2174" ht="23" customFormat="1" customHeight="1" s="204">
      <c r="A2174" s="255">
        <f>IF(B2174="","",COUNTA($B$5:B2174))</f>
        <v/>
      </c>
      <c r="B2174" s="294" t="n"/>
      <c r="C2174" s="247" t="n"/>
      <c r="D2174" s="248" t="n"/>
      <c r="E2174" s="295" t="n"/>
      <c r="F2174" s="296" t="n"/>
      <c r="G2174" s="296" t="n"/>
      <c r="H2174" s="297">
        <f>IFERROR(VLOOKUP($C2174,$C$5:$H$18,6,0)+SUMIF($C$19:$C2174,$C2174,$F$19:$F2174)-SUMIF($C$19:$C2174,$C2174,$G$19:$G2174),"")</f>
        <v/>
      </c>
      <c r="I2174" s="296" t="n"/>
      <c r="J2174" s="252" t="n"/>
      <c r="K2174" s="252" t="n"/>
      <c r="L2174" s="298" t="n"/>
      <c r="M2174" s="254">
        <f>IF($B2174="","",--TEXT($B2174,"yyyymm"))</f>
        <v/>
      </c>
      <c r="N2174" s="0" t="n"/>
      <c r="O2174" s="0" t="n"/>
      <c r="P2174" s="0" t="n"/>
      <c r="Q2174" s="0" t="n"/>
      <c r="R2174" s="0" t="n"/>
      <c r="S2174" s="0" t="n"/>
      <c r="T2174" s="0" t="n"/>
      <c r="U2174" s="0" t="n"/>
      <c r="V2174" s="0" t="n"/>
      <c r="W2174" s="0" t="n"/>
      <c r="X2174" s="42" t="n"/>
      <c r="Y2174" s="42" t="n"/>
      <c r="Z2174" s="42" t="n"/>
    </row>
    <row r="2175" ht="23" customFormat="1" customHeight="1" s="204">
      <c r="A2175" s="255">
        <f>IF(B2175="","",COUNTA($B$5:B2175))</f>
        <v/>
      </c>
      <c r="B2175" s="294" t="n"/>
      <c r="C2175" s="247" t="n"/>
      <c r="D2175" s="248" t="n"/>
      <c r="E2175" s="295" t="n"/>
      <c r="F2175" s="296" t="n"/>
      <c r="G2175" s="296" t="n"/>
      <c r="H2175" s="297">
        <f>IFERROR(VLOOKUP($C2175,$C$5:$H$18,6,0)+SUMIF($C$19:$C2175,$C2175,$F$19:$F2175)-SUMIF($C$19:$C2175,$C2175,$G$19:$G2175),"")</f>
        <v/>
      </c>
      <c r="I2175" s="296" t="n"/>
      <c r="J2175" s="252" t="n"/>
      <c r="K2175" s="252" t="n"/>
      <c r="L2175" s="298" t="n"/>
      <c r="M2175" s="254">
        <f>IF($B2175="","",--TEXT($B2175,"yyyymm"))</f>
        <v/>
      </c>
      <c r="N2175" s="0" t="n"/>
      <c r="O2175" s="0" t="n"/>
      <c r="P2175" s="0" t="n"/>
      <c r="Q2175" s="0" t="n"/>
      <c r="R2175" s="0" t="n"/>
      <c r="S2175" s="0" t="n"/>
      <c r="T2175" s="0" t="n"/>
      <c r="U2175" s="0" t="n"/>
      <c r="V2175" s="0" t="n"/>
      <c r="W2175" s="0" t="n"/>
      <c r="X2175" s="42" t="n"/>
      <c r="Y2175" s="42" t="n"/>
      <c r="Z2175" s="42" t="n"/>
    </row>
    <row r="2176" ht="23" customFormat="1" customHeight="1" s="204">
      <c r="A2176" s="255">
        <f>IF(B2176="","",COUNTA($B$5:B2176))</f>
        <v/>
      </c>
      <c r="B2176" s="294" t="n"/>
      <c r="C2176" s="247" t="n"/>
      <c r="D2176" s="248" t="n"/>
      <c r="E2176" s="295" t="n"/>
      <c r="F2176" s="296" t="n"/>
      <c r="G2176" s="296" t="n"/>
      <c r="H2176" s="297">
        <f>IFERROR(VLOOKUP($C2176,$C$5:$H$18,6,0)+SUMIF($C$19:$C2176,$C2176,$F$19:$F2176)-SUMIF($C$19:$C2176,$C2176,$G$19:$G2176),"")</f>
        <v/>
      </c>
      <c r="I2176" s="296" t="n"/>
      <c r="J2176" s="252" t="n"/>
      <c r="K2176" s="252" t="n"/>
      <c r="L2176" s="298" t="n"/>
      <c r="M2176" s="254">
        <f>IF($B2176="","",--TEXT($B2176,"yyyymm"))</f>
        <v/>
      </c>
      <c r="N2176" s="0" t="n"/>
      <c r="O2176" s="0" t="n"/>
      <c r="P2176" s="0" t="n"/>
      <c r="Q2176" s="0" t="n"/>
      <c r="R2176" s="0" t="n"/>
      <c r="S2176" s="0" t="n"/>
      <c r="T2176" s="0" t="n"/>
      <c r="U2176" s="0" t="n"/>
      <c r="V2176" s="0" t="n"/>
      <c r="W2176" s="0" t="n"/>
      <c r="X2176" s="42" t="n"/>
      <c r="Y2176" s="42" t="n"/>
      <c r="Z2176" s="42" t="n"/>
    </row>
    <row r="2177" ht="23" customFormat="1" customHeight="1" s="204">
      <c r="A2177" s="255">
        <f>IF(B2177="","",COUNTA($B$5:B2177))</f>
        <v/>
      </c>
      <c r="B2177" s="294" t="n"/>
      <c r="C2177" s="247" t="n"/>
      <c r="D2177" s="248" t="n"/>
      <c r="E2177" s="295" t="n"/>
      <c r="F2177" s="296" t="n"/>
      <c r="G2177" s="296" t="n"/>
      <c r="H2177" s="297">
        <f>IFERROR(VLOOKUP($C2177,$C$5:$H$18,6,0)+SUMIF($C$19:$C2177,$C2177,$F$19:$F2177)-SUMIF($C$19:$C2177,$C2177,$G$19:$G2177),"")</f>
        <v/>
      </c>
      <c r="I2177" s="296" t="n"/>
      <c r="J2177" s="252" t="n"/>
      <c r="K2177" s="252" t="n"/>
      <c r="L2177" s="298" t="n"/>
      <c r="M2177" s="254">
        <f>IF($B2177="","",--TEXT($B2177,"yyyymm"))</f>
        <v/>
      </c>
      <c r="N2177" s="0" t="n"/>
      <c r="O2177" s="0" t="n"/>
      <c r="P2177" s="0" t="n"/>
      <c r="Q2177" s="0" t="n"/>
      <c r="R2177" s="0" t="n"/>
      <c r="S2177" s="0" t="n"/>
      <c r="T2177" s="0" t="n"/>
      <c r="U2177" s="0" t="n"/>
      <c r="V2177" s="0" t="n"/>
      <c r="W2177" s="0" t="n"/>
      <c r="X2177" s="42" t="n"/>
      <c r="Y2177" s="42" t="n"/>
      <c r="Z2177" s="42" t="n"/>
    </row>
    <row r="2178" ht="23" customFormat="1" customHeight="1" s="204">
      <c r="A2178" s="255">
        <f>IF(B2178="","",COUNTA($B$5:B2178))</f>
        <v/>
      </c>
      <c r="B2178" s="294" t="n"/>
      <c r="C2178" s="247" t="n"/>
      <c r="D2178" s="248" t="n"/>
      <c r="E2178" s="295" t="n"/>
      <c r="F2178" s="296" t="n"/>
      <c r="G2178" s="296" t="n"/>
      <c r="H2178" s="297">
        <f>IFERROR(VLOOKUP($C2178,$C$5:$H$18,6,0)+SUMIF($C$19:$C2178,$C2178,$F$19:$F2178)-SUMIF($C$19:$C2178,$C2178,$G$19:$G2178),"")</f>
        <v/>
      </c>
      <c r="I2178" s="296" t="n"/>
      <c r="J2178" s="252" t="n"/>
      <c r="K2178" s="252" t="n"/>
      <c r="L2178" s="298" t="n"/>
      <c r="M2178" s="254">
        <f>IF($B2178="","",--TEXT($B2178,"yyyymm"))</f>
        <v/>
      </c>
      <c r="N2178" s="0" t="n"/>
      <c r="O2178" s="0" t="n"/>
      <c r="P2178" s="0" t="n"/>
      <c r="Q2178" s="0" t="n"/>
      <c r="R2178" s="0" t="n"/>
      <c r="S2178" s="0" t="n"/>
      <c r="T2178" s="0" t="n"/>
      <c r="U2178" s="0" t="n"/>
      <c r="V2178" s="0" t="n"/>
      <c r="W2178" s="0" t="n"/>
      <c r="X2178" s="42" t="n"/>
      <c r="Y2178" s="42" t="n"/>
      <c r="Z2178" s="42" t="n"/>
    </row>
    <row r="2179" ht="23" customFormat="1" customHeight="1" s="204">
      <c r="A2179" s="255">
        <f>IF(B2179="","",COUNTA($B$5:B2179))</f>
        <v/>
      </c>
      <c r="B2179" s="294" t="n"/>
      <c r="C2179" s="247" t="n"/>
      <c r="D2179" s="248" t="n"/>
      <c r="E2179" s="295" t="n"/>
      <c r="F2179" s="296" t="n"/>
      <c r="G2179" s="296" t="n"/>
      <c r="H2179" s="297">
        <f>IFERROR(VLOOKUP($C2179,$C$5:$H$18,6,0)+SUMIF($C$19:$C2179,$C2179,$F$19:$F2179)-SUMIF($C$19:$C2179,$C2179,$G$19:$G2179),"")</f>
        <v/>
      </c>
      <c r="I2179" s="296" t="n"/>
      <c r="J2179" s="252" t="n"/>
      <c r="K2179" s="252" t="n"/>
      <c r="L2179" s="298" t="n"/>
      <c r="M2179" s="254">
        <f>IF($B2179="","",--TEXT($B2179,"yyyymm"))</f>
        <v/>
      </c>
      <c r="N2179" s="0" t="n"/>
      <c r="O2179" s="0" t="n"/>
      <c r="P2179" s="0" t="n"/>
      <c r="Q2179" s="0" t="n"/>
      <c r="R2179" s="0" t="n"/>
      <c r="S2179" s="0" t="n"/>
      <c r="T2179" s="0" t="n"/>
      <c r="U2179" s="0" t="n"/>
      <c r="V2179" s="0" t="n"/>
      <c r="W2179" s="0" t="n"/>
      <c r="X2179" s="42" t="n"/>
      <c r="Y2179" s="42" t="n"/>
      <c r="Z2179" s="42" t="n"/>
    </row>
    <row r="2180" ht="23" customFormat="1" customHeight="1" s="204">
      <c r="A2180" s="255">
        <f>IF(B2180="","",COUNTA($B$5:B2180))</f>
        <v/>
      </c>
      <c r="B2180" s="294" t="n"/>
      <c r="C2180" s="247" t="n"/>
      <c r="D2180" s="248" t="n"/>
      <c r="E2180" s="295" t="n"/>
      <c r="F2180" s="296" t="n"/>
      <c r="G2180" s="296" t="n"/>
      <c r="H2180" s="297">
        <f>IFERROR(VLOOKUP($C2180,$C$5:$H$18,6,0)+SUMIF($C$19:$C2180,$C2180,$F$19:$F2180)-SUMIF($C$19:$C2180,$C2180,$G$19:$G2180),"")</f>
        <v/>
      </c>
      <c r="I2180" s="296" t="n"/>
      <c r="J2180" s="252" t="n"/>
      <c r="K2180" s="252" t="n"/>
      <c r="L2180" s="298" t="n"/>
      <c r="M2180" s="254">
        <f>IF($B2180="","",--TEXT($B2180,"yyyymm"))</f>
        <v/>
      </c>
      <c r="N2180" s="0" t="n"/>
      <c r="O2180" s="0" t="n"/>
      <c r="P2180" s="0" t="n"/>
      <c r="Q2180" s="0" t="n"/>
      <c r="R2180" s="0" t="n"/>
      <c r="S2180" s="0" t="n"/>
      <c r="T2180" s="0" t="n"/>
      <c r="U2180" s="0" t="n"/>
      <c r="V2180" s="0" t="n"/>
      <c r="W2180" s="0" t="n"/>
      <c r="X2180" s="42" t="n"/>
      <c r="Y2180" s="42" t="n"/>
      <c r="Z2180" s="42" t="n"/>
    </row>
    <row r="2181" ht="23" customFormat="1" customHeight="1" s="204">
      <c r="A2181" s="255">
        <f>IF(B2181="","",COUNTA($B$5:B2181))</f>
        <v/>
      </c>
      <c r="B2181" s="294" t="n"/>
      <c r="C2181" s="247" t="n"/>
      <c r="D2181" s="248" t="n"/>
      <c r="E2181" s="295" t="n"/>
      <c r="F2181" s="296" t="n"/>
      <c r="G2181" s="296" t="n"/>
      <c r="H2181" s="297">
        <f>IFERROR(VLOOKUP($C2181,$C$5:$H$18,6,0)+SUMIF($C$19:$C2181,$C2181,$F$19:$F2181)-SUMIF($C$19:$C2181,$C2181,$G$19:$G2181),"")</f>
        <v/>
      </c>
      <c r="I2181" s="296" t="n"/>
      <c r="J2181" s="252" t="n"/>
      <c r="K2181" s="252" t="n"/>
      <c r="L2181" s="298" t="n"/>
      <c r="M2181" s="254">
        <f>IF($B2181="","",--TEXT($B2181,"yyyymm"))</f>
        <v/>
      </c>
      <c r="N2181" s="0" t="n"/>
      <c r="O2181" s="0" t="n"/>
      <c r="P2181" s="0" t="n"/>
      <c r="Q2181" s="0" t="n"/>
      <c r="R2181" s="0" t="n"/>
      <c r="S2181" s="0" t="n"/>
      <c r="T2181" s="0" t="n"/>
      <c r="U2181" s="0" t="n"/>
      <c r="V2181" s="0" t="n"/>
      <c r="W2181" s="0" t="n"/>
      <c r="X2181" s="42" t="n"/>
      <c r="Y2181" s="42" t="n"/>
      <c r="Z2181" s="42" t="n"/>
    </row>
    <row r="2182" ht="23" customFormat="1" customHeight="1" s="204">
      <c r="A2182" s="255">
        <f>IF(B2182="","",COUNTA($B$5:B2182))</f>
        <v/>
      </c>
      <c r="B2182" s="294" t="n"/>
      <c r="C2182" s="247" t="n"/>
      <c r="D2182" s="248" t="n"/>
      <c r="E2182" s="295" t="n"/>
      <c r="F2182" s="296" t="n"/>
      <c r="G2182" s="296" t="n"/>
      <c r="H2182" s="297">
        <f>IFERROR(VLOOKUP($C2182,$C$5:$H$18,6,0)+SUMIF($C$19:$C2182,$C2182,$F$19:$F2182)-SUMIF($C$19:$C2182,$C2182,$G$19:$G2182),"")</f>
        <v/>
      </c>
      <c r="I2182" s="296" t="n"/>
      <c r="J2182" s="252" t="n"/>
      <c r="K2182" s="252" t="n"/>
      <c r="L2182" s="298" t="n"/>
      <c r="M2182" s="254">
        <f>IF($B2182="","",--TEXT($B2182,"yyyymm"))</f>
        <v/>
      </c>
      <c r="N2182" s="0" t="n"/>
      <c r="O2182" s="0" t="n"/>
      <c r="P2182" s="0" t="n"/>
      <c r="Q2182" s="0" t="n"/>
      <c r="R2182" s="0" t="n"/>
      <c r="S2182" s="0" t="n"/>
      <c r="T2182" s="0" t="n"/>
      <c r="U2182" s="0" t="n"/>
      <c r="V2182" s="0" t="n"/>
      <c r="W2182" s="0" t="n"/>
      <c r="X2182" s="42" t="n"/>
      <c r="Y2182" s="42" t="n"/>
      <c r="Z2182" s="42" t="n"/>
    </row>
    <row r="2183" ht="23" customFormat="1" customHeight="1" s="204">
      <c r="A2183" s="255">
        <f>IF(B2183="","",COUNTA($B$5:B2183))</f>
        <v/>
      </c>
      <c r="B2183" s="294" t="n"/>
      <c r="C2183" s="247" t="n"/>
      <c r="D2183" s="248" t="n"/>
      <c r="E2183" s="295" t="n"/>
      <c r="F2183" s="296" t="n"/>
      <c r="G2183" s="296" t="n"/>
      <c r="H2183" s="297">
        <f>IFERROR(VLOOKUP($C2183,$C$5:$H$18,6,0)+SUMIF($C$19:$C2183,$C2183,$F$19:$F2183)-SUMIF($C$19:$C2183,$C2183,$G$19:$G2183),"")</f>
        <v/>
      </c>
      <c r="I2183" s="296" t="n"/>
      <c r="J2183" s="252" t="n"/>
      <c r="K2183" s="252" t="n"/>
      <c r="L2183" s="298" t="n"/>
      <c r="M2183" s="254">
        <f>IF($B2183="","",--TEXT($B2183,"yyyymm"))</f>
        <v/>
      </c>
      <c r="N2183" s="0" t="n"/>
      <c r="O2183" s="0" t="n"/>
      <c r="P2183" s="0" t="n"/>
      <c r="Q2183" s="0" t="n"/>
      <c r="R2183" s="0" t="n"/>
      <c r="S2183" s="0" t="n"/>
      <c r="T2183" s="0" t="n"/>
      <c r="U2183" s="0" t="n"/>
      <c r="V2183" s="0" t="n"/>
      <c r="W2183" s="0" t="n"/>
      <c r="X2183" s="42" t="n"/>
      <c r="Y2183" s="42" t="n"/>
      <c r="Z2183" s="42" t="n"/>
    </row>
    <row r="2184" ht="23" customFormat="1" customHeight="1" s="204">
      <c r="A2184" s="255">
        <f>IF(B2184="","",COUNTA($B$5:B2184))</f>
        <v/>
      </c>
      <c r="B2184" s="294" t="n"/>
      <c r="C2184" s="247" t="n"/>
      <c r="D2184" s="248" t="n"/>
      <c r="E2184" s="295" t="n"/>
      <c r="F2184" s="296" t="n"/>
      <c r="G2184" s="296" t="n"/>
      <c r="H2184" s="297">
        <f>IFERROR(VLOOKUP($C2184,$C$5:$H$18,6,0)+SUMIF($C$19:$C2184,$C2184,$F$19:$F2184)-SUMIF($C$19:$C2184,$C2184,$G$19:$G2184),"")</f>
        <v/>
      </c>
      <c r="I2184" s="296" t="n"/>
      <c r="J2184" s="252" t="n"/>
      <c r="K2184" s="252" t="n"/>
      <c r="L2184" s="298" t="n"/>
      <c r="M2184" s="254">
        <f>IF($B2184="","",--TEXT($B2184,"yyyymm"))</f>
        <v/>
      </c>
      <c r="N2184" s="0" t="n"/>
      <c r="O2184" s="0" t="n"/>
      <c r="P2184" s="0" t="n"/>
      <c r="Q2184" s="0" t="n"/>
      <c r="R2184" s="0" t="n"/>
      <c r="S2184" s="0" t="n"/>
      <c r="T2184" s="0" t="n"/>
      <c r="U2184" s="0" t="n"/>
      <c r="V2184" s="0" t="n"/>
      <c r="W2184" s="0" t="n"/>
      <c r="X2184" s="42" t="n"/>
      <c r="Y2184" s="42" t="n"/>
      <c r="Z2184" s="42" t="n"/>
    </row>
    <row r="2185" ht="23" customFormat="1" customHeight="1" s="204">
      <c r="A2185" s="255">
        <f>IF(B2185="","",COUNTA($B$5:B2185))</f>
        <v/>
      </c>
      <c r="B2185" s="294" t="n"/>
      <c r="C2185" s="247" t="n"/>
      <c r="D2185" s="248" t="n"/>
      <c r="E2185" s="295" t="n"/>
      <c r="F2185" s="296" t="n"/>
      <c r="G2185" s="296" t="n"/>
      <c r="H2185" s="297">
        <f>IFERROR(VLOOKUP($C2185,$C$5:$H$18,6,0)+SUMIF($C$19:$C2185,$C2185,$F$19:$F2185)-SUMIF($C$19:$C2185,$C2185,$G$19:$G2185),"")</f>
        <v/>
      </c>
      <c r="I2185" s="296" t="n"/>
      <c r="J2185" s="252" t="n"/>
      <c r="K2185" s="252" t="n"/>
      <c r="L2185" s="298" t="n"/>
      <c r="M2185" s="254">
        <f>IF($B2185="","",--TEXT($B2185,"yyyymm"))</f>
        <v/>
      </c>
      <c r="N2185" s="0" t="n"/>
      <c r="O2185" s="0" t="n"/>
      <c r="P2185" s="0" t="n"/>
      <c r="Q2185" s="0" t="n"/>
      <c r="R2185" s="0" t="n"/>
      <c r="S2185" s="0" t="n"/>
      <c r="T2185" s="0" t="n"/>
      <c r="U2185" s="0" t="n"/>
      <c r="V2185" s="0" t="n"/>
      <c r="W2185" s="0" t="n"/>
      <c r="X2185" s="42" t="n"/>
      <c r="Y2185" s="42" t="n"/>
      <c r="Z2185" s="42" t="n"/>
    </row>
    <row r="2186" ht="23" customFormat="1" customHeight="1" s="204">
      <c r="A2186" s="255">
        <f>IF(B2186="","",COUNTA($B$5:B2186))</f>
        <v/>
      </c>
      <c r="B2186" s="294" t="n"/>
      <c r="C2186" s="247" t="n"/>
      <c r="D2186" s="248" t="n"/>
      <c r="E2186" s="295" t="n"/>
      <c r="F2186" s="296" t="n"/>
      <c r="G2186" s="296" t="n"/>
      <c r="H2186" s="297">
        <f>IFERROR(VLOOKUP($C2186,$C$5:$H$18,6,0)+SUMIF($C$19:$C2186,$C2186,$F$19:$F2186)-SUMIF($C$19:$C2186,$C2186,$G$19:$G2186),"")</f>
        <v/>
      </c>
      <c r="I2186" s="296" t="n"/>
      <c r="J2186" s="252" t="n"/>
      <c r="K2186" s="252" t="n"/>
      <c r="L2186" s="298" t="n"/>
      <c r="M2186" s="254">
        <f>IF($B2186="","",--TEXT($B2186,"yyyymm"))</f>
        <v/>
      </c>
      <c r="N2186" s="0" t="n"/>
      <c r="O2186" s="0" t="n"/>
      <c r="P2186" s="0" t="n"/>
      <c r="Q2186" s="0" t="n"/>
      <c r="R2186" s="0" t="n"/>
      <c r="S2186" s="0" t="n"/>
      <c r="T2186" s="0" t="n"/>
      <c r="U2186" s="0" t="n"/>
      <c r="V2186" s="0" t="n"/>
      <c r="W2186" s="0" t="n"/>
      <c r="X2186" s="42" t="n"/>
      <c r="Y2186" s="42" t="n"/>
      <c r="Z2186" s="42" t="n"/>
    </row>
    <row r="2187" ht="23" customFormat="1" customHeight="1" s="204">
      <c r="A2187" s="255">
        <f>IF(B2187="","",COUNTA($B$5:B2187))</f>
        <v/>
      </c>
      <c r="B2187" s="294" t="n"/>
      <c r="C2187" s="247" t="n"/>
      <c r="D2187" s="248" t="n"/>
      <c r="E2187" s="295" t="n"/>
      <c r="F2187" s="296" t="n"/>
      <c r="G2187" s="296" t="n"/>
      <c r="H2187" s="297">
        <f>IFERROR(VLOOKUP($C2187,$C$5:$H$18,6,0)+SUMIF($C$19:$C2187,$C2187,$F$19:$F2187)-SUMIF($C$19:$C2187,$C2187,$G$19:$G2187),"")</f>
        <v/>
      </c>
      <c r="I2187" s="296" t="n"/>
      <c r="J2187" s="252" t="n"/>
      <c r="K2187" s="252" t="n"/>
      <c r="L2187" s="298" t="n"/>
      <c r="M2187" s="254">
        <f>IF($B2187="","",--TEXT($B2187,"yyyymm"))</f>
        <v/>
      </c>
      <c r="N2187" s="0" t="n"/>
      <c r="O2187" s="0" t="n"/>
      <c r="P2187" s="0" t="n"/>
      <c r="Q2187" s="0" t="n"/>
      <c r="R2187" s="0" t="n"/>
      <c r="S2187" s="0" t="n"/>
      <c r="T2187" s="0" t="n"/>
      <c r="U2187" s="0" t="n"/>
      <c r="V2187" s="0" t="n"/>
      <c r="W2187" s="0" t="n"/>
      <c r="X2187" s="42" t="n"/>
      <c r="Y2187" s="42" t="n"/>
      <c r="Z2187" s="42" t="n"/>
    </row>
    <row r="2188" ht="23" customFormat="1" customHeight="1" s="204">
      <c r="A2188" s="255">
        <f>IF(B2188="","",COUNTA($B$5:B2188))</f>
        <v/>
      </c>
      <c r="B2188" s="294" t="n"/>
      <c r="C2188" s="247" t="n"/>
      <c r="D2188" s="248" t="n"/>
      <c r="E2188" s="295" t="n"/>
      <c r="F2188" s="296" t="n"/>
      <c r="G2188" s="296" t="n"/>
      <c r="H2188" s="297">
        <f>IFERROR(VLOOKUP($C2188,$C$5:$H$18,6,0)+SUMIF($C$19:$C2188,$C2188,$F$19:$F2188)-SUMIF($C$19:$C2188,$C2188,$G$19:$G2188),"")</f>
        <v/>
      </c>
      <c r="I2188" s="296" t="n"/>
      <c r="J2188" s="252" t="n"/>
      <c r="K2188" s="252" t="n"/>
      <c r="L2188" s="298" t="n"/>
      <c r="M2188" s="254">
        <f>IF($B2188="","",--TEXT($B2188,"yyyymm"))</f>
        <v/>
      </c>
      <c r="N2188" s="0" t="n"/>
      <c r="O2188" s="0" t="n"/>
      <c r="P2188" s="0" t="n"/>
      <c r="Q2188" s="0" t="n"/>
      <c r="R2188" s="0" t="n"/>
      <c r="S2188" s="0" t="n"/>
      <c r="T2188" s="0" t="n"/>
      <c r="U2188" s="0" t="n"/>
      <c r="V2188" s="0" t="n"/>
      <c r="W2188" s="0" t="n"/>
      <c r="X2188" s="42" t="n"/>
      <c r="Y2188" s="42" t="n"/>
      <c r="Z2188" s="42" t="n"/>
    </row>
    <row r="2189" ht="23" customFormat="1" customHeight="1" s="204">
      <c r="A2189" s="255">
        <f>IF(B2189="","",COUNTA($B$5:B2189))</f>
        <v/>
      </c>
      <c r="B2189" s="294" t="n"/>
      <c r="C2189" s="247" t="n"/>
      <c r="D2189" s="248" t="n"/>
      <c r="E2189" s="295" t="n"/>
      <c r="F2189" s="296" t="n"/>
      <c r="G2189" s="296" t="n"/>
      <c r="H2189" s="297">
        <f>IFERROR(VLOOKUP($C2189,$C$5:$H$18,6,0)+SUMIF($C$19:$C2189,$C2189,$F$19:$F2189)-SUMIF($C$19:$C2189,$C2189,$G$19:$G2189),"")</f>
        <v/>
      </c>
      <c r="I2189" s="296" t="n"/>
      <c r="J2189" s="252" t="n"/>
      <c r="K2189" s="252" t="n"/>
      <c r="L2189" s="298" t="n"/>
      <c r="M2189" s="254">
        <f>IF($B2189="","",--TEXT($B2189,"yyyymm"))</f>
        <v/>
      </c>
      <c r="N2189" s="0" t="n"/>
      <c r="O2189" s="0" t="n"/>
      <c r="P2189" s="0" t="n"/>
      <c r="Q2189" s="0" t="n"/>
      <c r="R2189" s="0" t="n"/>
      <c r="S2189" s="0" t="n"/>
      <c r="T2189" s="0" t="n"/>
      <c r="U2189" s="0" t="n"/>
      <c r="V2189" s="0" t="n"/>
      <c r="W2189" s="0" t="n"/>
      <c r="X2189" s="42" t="n"/>
      <c r="Y2189" s="42" t="n"/>
      <c r="Z2189" s="42" t="n"/>
    </row>
    <row r="2190" ht="23" customFormat="1" customHeight="1" s="204">
      <c r="A2190" s="255">
        <f>IF(B2190="","",COUNTA($B$5:B2190))</f>
        <v/>
      </c>
      <c r="B2190" s="294" t="n"/>
      <c r="C2190" s="247" t="n"/>
      <c r="D2190" s="248" t="n"/>
      <c r="E2190" s="295" t="n"/>
      <c r="F2190" s="296" t="n"/>
      <c r="G2190" s="296" t="n"/>
      <c r="H2190" s="297">
        <f>IFERROR(VLOOKUP($C2190,$C$5:$H$18,6,0)+SUMIF($C$19:$C2190,$C2190,$F$19:$F2190)-SUMIF($C$19:$C2190,$C2190,$G$19:$G2190),"")</f>
        <v/>
      </c>
      <c r="I2190" s="296" t="n"/>
      <c r="J2190" s="252" t="n"/>
      <c r="K2190" s="252" t="n"/>
      <c r="L2190" s="298" t="n"/>
      <c r="M2190" s="254">
        <f>IF($B2190="","",--TEXT($B2190,"yyyymm"))</f>
        <v/>
      </c>
      <c r="N2190" s="0" t="n"/>
      <c r="O2190" s="0" t="n"/>
      <c r="P2190" s="0" t="n"/>
      <c r="Q2190" s="0" t="n"/>
      <c r="R2190" s="0" t="n"/>
      <c r="S2190" s="0" t="n"/>
      <c r="T2190" s="0" t="n"/>
      <c r="U2190" s="0" t="n"/>
      <c r="V2190" s="0" t="n"/>
      <c r="W2190" s="0" t="n"/>
      <c r="X2190" s="42" t="n"/>
      <c r="Y2190" s="42" t="n"/>
      <c r="Z2190" s="42" t="n"/>
    </row>
    <row r="2191" ht="23" customFormat="1" customHeight="1" s="204">
      <c r="A2191" s="255">
        <f>IF(B2191="","",COUNTA($B$5:B2191))</f>
        <v/>
      </c>
      <c r="B2191" s="294" t="n"/>
      <c r="C2191" s="247" t="n"/>
      <c r="D2191" s="248" t="n"/>
      <c r="E2191" s="295" t="n"/>
      <c r="F2191" s="296" t="n"/>
      <c r="G2191" s="296" t="n"/>
      <c r="H2191" s="297">
        <f>IFERROR(VLOOKUP($C2191,$C$5:$H$18,6,0)+SUMIF($C$19:$C2191,$C2191,$F$19:$F2191)-SUMIF($C$19:$C2191,$C2191,$G$19:$G2191),"")</f>
        <v/>
      </c>
      <c r="I2191" s="296" t="n"/>
      <c r="J2191" s="252" t="n"/>
      <c r="K2191" s="252" t="n"/>
      <c r="L2191" s="298" t="n"/>
      <c r="M2191" s="254">
        <f>IF($B2191="","",--TEXT($B2191,"yyyymm"))</f>
        <v/>
      </c>
      <c r="N2191" s="0" t="n"/>
      <c r="O2191" s="0" t="n"/>
      <c r="P2191" s="0" t="n"/>
      <c r="Q2191" s="0" t="n"/>
      <c r="R2191" s="0" t="n"/>
      <c r="S2191" s="0" t="n"/>
      <c r="T2191" s="0" t="n"/>
      <c r="U2191" s="0" t="n"/>
      <c r="V2191" s="0" t="n"/>
      <c r="W2191" s="0" t="n"/>
      <c r="X2191" s="42" t="n"/>
      <c r="Y2191" s="42" t="n"/>
      <c r="Z2191" s="42" t="n"/>
    </row>
    <row r="2192" ht="23" customFormat="1" customHeight="1" s="204">
      <c r="A2192" s="255">
        <f>IF(B2192="","",COUNTA($B$5:B2192))</f>
        <v/>
      </c>
      <c r="B2192" s="294" t="n"/>
      <c r="C2192" s="247" t="n"/>
      <c r="D2192" s="248" t="n"/>
      <c r="E2192" s="295" t="n"/>
      <c r="F2192" s="296" t="n"/>
      <c r="G2192" s="296" t="n"/>
      <c r="H2192" s="297">
        <f>IFERROR(VLOOKUP($C2192,$C$5:$H$18,6,0)+SUMIF($C$19:$C2192,$C2192,$F$19:$F2192)-SUMIF($C$19:$C2192,$C2192,$G$19:$G2192),"")</f>
        <v/>
      </c>
      <c r="I2192" s="296" t="n"/>
      <c r="J2192" s="252" t="n"/>
      <c r="K2192" s="252" t="n"/>
      <c r="L2192" s="298" t="n"/>
      <c r="M2192" s="254">
        <f>IF($B2192="","",--TEXT($B2192,"yyyymm"))</f>
        <v/>
      </c>
      <c r="N2192" s="0" t="n"/>
      <c r="O2192" s="0" t="n"/>
      <c r="P2192" s="0" t="n"/>
      <c r="Q2192" s="0" t="n"/>
      <c r="R2192" s="0" t="n"/>
      <c r="S2192" s="0" t="n"/>
      <c r="T2192" s="0" t="n"/>
      <c r="U2192" s="0" t="n"/>
      <c r="V2192" s="0" t="n"/>
      <c r="W2192" s="0" t="n"/>
      <c r="X2192" s="42" t="n"/>
      <c r="Y2192" s="42" t="n"/>
      <c r="Z2192" s="42" t="n"/>
    </row>
    <row r="2193" ht="23" customFormat="1" customHeight="1" s="204">
      <c r="A2193" s="255">
        <f>IF(B2193="","",COUNTA($B$5:B2193))</f>
        <v/>
      </c>
      <c r="B2193" s="294" t="n"/>
      <c r="C2193" s="247" t="n"/>
      <c r="D2193" s="248" t="n"/>
      <c r="E2193" s="295" t="n"/>
      <c r="F2193" s="296" t="n"/>
      <c r="G2193" s="296" t="n"/>
      <c r="H2193" s="297">
        <f>IFERROR(VLOOKUP($C2193,$C$5:$H$18,6,0)+SUMIF($C$19:$C2193,$C2193,$F$19:$F2193)-SUMIF($C$19:$C2193,$C2193,$G$19:$G2193),"")</f>
        <v/>
      </c>
      <c r="I2193" s="296" t="n"/>
      <c r="J2193" s="252" t="n"/>
      <c r="K2193" s="252" t="n"/>
      <c r="L2193" s="298" t="n"/>
      <c r="M2193" s="254">
        <f>IF($B2193="","",--TEXT($B2193,"yyyymm"))</f>
        <v/>
      </c>
      <c r="N2193" s="0" t="n"/>
      <c r="O2193" s="0" t="n"/>
      <c r="P2193" s="0" t="n"/>
      <c r="Q2193" s="0" t="n"/>
      <c r="R2193" s="0" t="n"/>
      <c r="S2193" s="0" t="n"/>
      <c r="T2193" s="0" t="n"/>
      <c r="U2193" s="0" t="n"/>
      <c r="V2193" s="0" t="n"/>
      <c r="W2193" s="0" t="n"/>
      <c r="X2193" s="42" t="n"/>
      <c r="Y2193" s="42" t="n"/>
      <c r="Z2193" s="42" t="n"/>
    </row>
    <row r="2194" ht="23" customFormat="1" customHeight="1" s="204">
      <c r="A2194" s="255">
        <f>IF(B2194="","",COUNTA($B$5:B2194))</f>
        <v/>
      </c>
      <c r="B2194" s="294" t="n"/>
      <c r="C2194" s="247" t="n"/>
      <c r="D2194" s="248" t="n"/>
      <c r="E2194" s="295" t="n"/>
      <c r="F2194" s="296" t="n"/>
      <c r="G2194" s="296" t="n"/>
      <c r="H2194" s="297">
        <f>IFERROR(VLOOKUP($C2194,$C$5:$H$18,6,0)+SUMIF($C$19:$C2194,$C2194,$F$19:$F2194)-SUMIF($C$19:$C2194,$C2194,$G$19:$G2194),"")</f>
        <v/>
      </c>
      <c r="I2194" s="296" t="n"/>
      <c r="J2194" s="252" t="n"/>
      <c r="K2194" s="252" t="n"/>
      <c r="L2194" s="298" t="n"/>
      <c r="M2194" s="254">
        <f>IF($B2194="","",--TEXT($B2194,"yyyymm"))</f>
        <v/>
      </c>
      <c r="N2194" s="0" t="n"/>
      <c r="O2194" s="0" t="n"/>
      <c r="P2194" s="0" t="n"/>
      <c r="Q2194" s="0" t="n"/>
      <c r="R2194" s="0" t="n"/>
      <c r="S2194" s="0" t="n"/>
      <c r="T2194" s="0" t="n"/>
      <c r="U2194" s="0" t="n"/>
      <c r="V2194" s="0" t="n"/>
      <c r="W2194" s="0" t="n"/>
      <c r="X2194" s="42" t="n"/>
      <c r="Y2194" s="42" t="n"/>
      <c r="Z2194" s="42" t="n"/>
    </row>
    <row r="2195" ht="23" customFormat="1" customHeight="1" s="204">
      <c r="A2195" s="255">
        <f>IF(B2195="","",COUNTA($B$5:B2195))</f>
        <v/>
      </c>
      <c r="B2195" s="294" t="n"/>
      <c r="C2195" s="247" t="n"/>
      <c r="D2195" s="248" t="n"/>
      <c r="E2195" s="295" t="n"/>
      <c r="F2195" s="296" t="n"/>
      <c r="G2195" s="296" t="n"/>
      <c r="H2195" s="297">
        <f>IFERROR(VLOOKUP($C2195,$C$5:$H$18,6,0)+SUMIF($C$19:$C2195,$C2195,$F$19:$F2195)-SUMIF($C$19:$C2195,$C2195,$G$19:$G2195),"")</f>
        <v/>
      </c>
      <c r="I2195" s="296" t="n"/>
      <c r="J2195" s="252" t="n"/>
      <c r="K2195" s="252" t="n"/>
      <c r="L2195" s="298" t="n"/>
      <c r="M2195" s="254">
        <f>IF($B2195="","",--TEXT($B2195,"yyyymm"))</f>
        <v/>
      </c>
      <c r="N2195" s="0" t="n"/>
      <c r="O2195" s="0" t="n"/>
      <c r="P2195" s="0" t="n"/>
      <c r="Q2195" s="0" t="n"/>
      <c r="R2195" s="0" t="n"/>
      <c r="S2195" s="0" t="n"/>
      <c r="T2195" s="0" t="n"/>
      <c r="U2195" s="0" t="n"/>
      <c r="V2195" s="0" t="n"/>
      <c r="W2195" s="0" t="n"/>
      <c r="X2195" s="42" t="n"/>
      <c r="Y2195" s="42" t="n"/>
      <c r="Z2195" s="42" t="n"/>
    </row>
    <row r="2196" ht="23" customFormat="1" customHeight="1" s="204">
      <c r="A2196" s="255">
        <f>IF(B2196="","",COUNTA($B$5:B2196))</f>
        <v/>
      </c>
      <c r="B2196" s="294" t="n"/>
      <c r="C2196" s="247" t="n"/>
      <c r="D2196" s="248" t="n"/>
      <c r="E2196" s="295" t="n"/>
      <c r="F2196" s="296" t="n"/>
      <c r="G2196" s="296" t="n"/>
      <c r="H2196" s="297">
        <f>IFERROR(VLOOKUP($C2196,$C$5:$H$18,6,0)+SUMIF($C$19:$C2196,$C2196,$F$19:$F2196)-SUMIF($C$19:$C2196,$C2196,$G$19:$G2196),"")</f>
        <v/>
      </c>
      <c r="I2196" s="296" t="n"/>
      <c r="J2196" s="252" t="n"/>
      <c r="K2196" s="252" t="n"/>
      <c r="L2196" s="298" t="n"/>
      <c r="M2196" s="254">
        <f>IF($B2196="","",--TEXT($B2196,"yyyymm"))</f>
        <v/>
      </c>
      <c r="N2196" s="0" t="n"/>
      <c r="O2196" s="0" t="n"/>
      <c r="P2196" s="0" t="n"/>
      <c r="Q2196" s="0" t="n"/>
      <c r="R2196" s="0" t="n"/>
      <c r="S2196" s="0" t="n"/>
      <c r="T2196" s="0" t="n"/>
      <c r="U2196" s="0" t="n"/>
      <c r="V2196" s="0" t="n"/>
      <c r="W2196" s="0" t="n"/>
      <c r="X2196" s="42" t="n"/>
      <c r="Y2196" s="42" t="n"/>
      <c r="Z2196" s="42" t="n"/>
    </row>
    <row r="2197" ht="23" customFormat="1" customHeight="1" s="204">
      <c r="A2197" s="255">
        <f>IF(B2197="","",COUNTA($B$5:B2197))</f>
        <v/>
      </c>
      <c r="B2197" s="294" t="n"/>
      <c r="C2197" s="247" t="n"/>
      <c r="D2197" s="248" t="n"/>
      <c r="E2197" s="295" t="n"/>
      <c r="F2197" s="296" t="n"/>
      <c r="G2197" s="296" t="n"/>
      <c r="H2197" s="297">
        <f>IFERROR(VLOOKUP($C2197,$C$5:$H$18,6,0)+SUMIF($C$19:$C2197,$C2197,$F$19:$F2197)-SUMIF($C$19:$C2197,$C2197,$G$19:$G2197),"")</f>
        <v/>
      </c>
      <c r="I2197" s="296" t="n"/>
      <c r="J2197" s="252" t="n"/>
      <c r="K2197" s="252" t="n"/>
      <c r="L2197" s="298" t="n"/>
      <c r="M2197" s="254">
        <f>IF($B2197="","",--TEXT($B2197,"yyyymm"))</f>
        <v/>
      </c>
      <c r="N2197" s="0" t="n"/>
      <c r="O2197" s="0" t="n"/>
      <c r="P2197" s="0" t="n"/>
      <c r="Q2197" s="0" t="n"/>
      <c r="R2197" s="0" t="n"/>
      <c r="S2197" s="0" t="n"/>
      <c r="T2197" s="0" t="n"/>
      <c r="U2197" s="0" t="n"/>
      <c r="V2197" s="0" t="n"/>
      <c r="W2197" s="0" t="n"/>
      <c r="X2197" s="42" t="n"/>
      <c r="Y2197" s="42" t="n"/>
      <c r="Z2197" s="42" t="n"/>
    </row>
    <row r="2198" ht="23" customFormat="1" customHeight="1" s="204">
      <c r="A2198" s="255">
        <f>IF(B2198="","",COUNTA($B$5:B2198))</f>
        <v/>
      </c>
      <c r="B2198" s="294" t="n"/>
      <c r="C2198" s="247" t="n"/>
      <c r="D2198" s="248" t="n"/>
      <c r="E2198" s="295" t="n"/>
      <c r="F2198" s="296" t="n"/>
      <c r="G2198" s="296" t="n"/>
      <c r="H2198" s="297">
        <f>IFERROR(VLOOKUP($C2198,$C$5:$H$18,6,0)+SUMIF($C$19:$C2198,$C2198,$F$19:$F2198)-SUMIF($C$19:$C2198,$C2198,$G$19:$G2198),"")</f>
        <v/>
      </c>
      <c r="I2198" s="296" t="n"/>
      <c r="J2198" s="252" t="n"/>
      <c r="K2198" s="252" t="n"/>
      <c r="L2198" s="298" t="n"/>
      <c r="M2198" s="254">
        <f>IF($B2198="","",--TEXT($B2198,"yyyymm"))</f>
        <v/>
      </c>
      <c r="N2198" s="0" t="n"/>
      <c r="O2198" s="0" t="n"/>
      <c r="P2198" s="0" t="n"/>
      <c r="Q2198" s="0" t="n"/>
      <c r="R2198" s="0" t="n"/>
      <c r="S2198" s="0" t="n"/>
      <c r="T2198" s="0" t="n"/>
      <c r="U2198" s="0" t="n"/>
      <c r="V2198" s="0" t="n"/>
      <c r="W2198" s="0" t="n"/>
      <c r="X2198" s="42" t="n"/>
      <c r="Y2198" s="42" t="n"/>
      <c r="Z2198" s="42" t="n"/>
    </row>
    <row r="2199" ht="23" customFormat="1" customHeight="1" s="204">
      <c r="A2199" s="255">
        <f>IF(B2199="","",COUNTA($B$5:B2199))</f>
        <v/>
      </c>
      <c r="B2199" s="294" t="n"/>
      <c r="C2199" s="247" t="n"/>
      <c r="D2199" s="248" t="n"/>
      <c r="E2199" s="295" t="n"/>
      <c r="F2199" s="296" t="n"/>
      <c r="G2199" s="296" t="n"/>
      <c r="H2199" s="297">
        <f>IFERROR(VLOOKUP($C2199,$C$5:$H$18,6,0)+SUMIF($C$19:$C2199,$C2199,$F$19:$F2199)-SUMIF($C$19:$C2199,$C2199,$G$19:$G2199),"")</f>
        <v/>
      </c>
      <c r="I2199" s="296" t="n"/>
      <c r="J2199" s="252" t="n"/>
      <c r="K2199" s="252" t="n"/>
      <c r="L2199" s="298" t="n"/>
      <c r="M2199" s="254">
        <f>IF($B2199="","",--TEXT($B2199,"yyyymm"))</f>
        <v/>
      </c>
      <c r="N2199" s="0" t="n"/>
      <c r="O2199" s="0" t="n"/>
      <c r="P2199" s="0" t="n"/>
      <c r="Q2199" s="0" t="n"/>
      <c r="R2199" s="0" t="n"/>
      <c r="S2199" s="0" t="n"/>
      <c r="T2199" s="0" t="n"/>
      <c r="U2199" s="0" t="n"/>
      <c r="V2199" s="0" t="n"/>
      <c r="W2199" s="0" t="n"/>
      <c r="X2199" s="42" t="n"/>
      <c r="Y2199" s="42" t="n"/>
      <c r="Z2199" s="42" t="n"/>
    </row>
    <row r="2200" ht="23" customFormat="1" customHeight="1" s="204">
      <c r="A2200" s="255">
        <f>IF(B2200="","",COUNTA($B$5:B2200))</f>
        <v/>
      </c>
      <c r="B2200" s="294" t="n"/>
      <c r="C2200" s="247" t="n"/>
      <c r="D2200" s="248" t="n"/>
      <c r="E2200" s="295" t="n"/>
      <c r="F2200" s="296" t="n"/>
      <c r="G2200" s="296" t="n"/>
      <c r="H2200" s="297">
        <f>IFERROR(VLOOKUP($C2200,$C$5:$H$18,6,0)+SUMIF($C$19:$C2200,$C2200,$F$19:$F2200)-SUMIF($C$19:$C2200,$C2200,$G$19:$G2200),"")</f>
        <v/>
      </c>
      <c r="I2200" s="296" t="n"/>
      <c r="J2200" s="252" t="n"/>
      <c r="K2200" s="252" t="n"/>
      <c r="L2200" s="298" t="n"/>
      <c r="M2200" s="254">
        <f>IF($B2200="","",--TEXT($B2200,"yyyymm"))</f>
        <v/>
      </c>
      <c r="N2200" s="0" t="n"/>
      <c r="O2200" s="0" t="n"/>
      <c r="P2200" s="0" t="n"/>
      <c r="Q2200" s="0" t="n"/>
      <c r="R2200" s="0" t="n"/>
      <c r="S2200" s="0" t="n"/>
      <c r="T2200" s="0" t="n"/>
      <c r="U2200" s="0" t="n"/>
      <c r="V2200" s="0" t="n"/>
      <c r="W2200" s="0" t="n"/>
      <c r="X2200" s="42" t="n"/>
      <c r="Y2200" s="42" t="n"/>
      <c r="Z2200" s="42" t="n"/>
    </row>
    <row r="2201" ht="23" customFormat="1" customHeight="1" s="204">
      <c r="A2201" s="255">
        <f>IF(B2201="","",COUNTA($B$5:B2201))</f>
        <v/>
      </c>
      <c r="B2201" s="294" t="n"/>
      <c r="C2201" s="247" t="n"/>
      <c r="D2201" s="248" t="n"/>
      <c r="E2201" s="295" t="n"/>
      <c r="F2201" s="296" t="n"/>
      <c r="G2201" s="296" t="n"/>
      <c r="H2201" s="297">
        <f>IFERROR(VLOOKUP($C2201,$C$5:$H$18,6,0)+SUMIF($C$19:$C2201,$C2201,$F$19:$F2201)-SUMIF($C$19:$C2201,$C2201,$G$19:$G2201),"")</f>
        <v/>
      </c>
      <c r="I2201" s="296" t="n"/>
      <c r="J2201" s="252" t="n"/>
      <c r="K2201" s="252" t="n"/>
      <c r="L2201" s="298" t="n"/>
      <c r="M2201" s="254">
        <f>IF($B2201="","",--TEXT($B2201,"yyyymm"))</f>
        <v/>
      </c>
      <c r="N2201" s="0" t="n"/>
      <c r="O2201" s="0" t="n"/>
      <c r="P2201" s="0" t="n"/>
      <c r="Q2201" s="0" t="n"/>
      <c r="R2201" s="0" t="n"/>
      <c r="S2201" s="0" t="n"/>
      <c r="T2201" s="0" t="n"/>
      <c r="U2201" s="0" t="n"/>
      <c r="V2201" s="0" t="n"/>
      <c r="W2201" s="0" t="n"/>
      <c r="X2201" s="42" t="n"/>
      <c r="Y2201" s="42" t="n"/>
      <c r="Z2201" s="42" t="n"/>
    </row>
    <row r="2202" ht="23" customFormat="1" customHeight="1" s="204">
      <c r="A2202" s="255">
        <f>IF(B2202="","",COUNTA($B$5:B2202))</f>
        <v/>
      </c>
      <c r="B2202" s="294" t="n"/>
      <c r="C2202" s="247" t="n"/>
      <c r="D2202" s="248" t="n"/>
      <c r="E2202" s="295" t="n"/>
      <c r="F2202" s="296" t="n"/>
      <c r="G2202" s="296" t="n"/>
      <c r="H2202" s="297">
        <f>IFERROR(VLOOKUP($C2202,$C$5:$H$18,6,0)+SUMIF($C$19:$C2202,$C2202,$F$19:$F2202)-SUMIF($C$19:$C2202,$C2202,$G$19:$G2202),"")</f>
        <v/>
      </c>
      <c r="I2202" s="296" t="n"/>
      <c r="J2202" s="252" t="n"/>
      <c r="K2202" s="252" t="n"/>
      <c r="L2202" s="298" t="n"/>
      <c r="M2202" s="254">
        <f>IF($B2202="","",--TEXT($B2202,"yyyymm"))</f>
        <v/>
      </c>
      <c r="N2202" s="0" t="n"/>
      <c r="O2202" s="0" t="n"/>
      <c r="P2202" s="0" t="n"/>
      <c r="Q2202" s="0" t="n"/>
      <c r="R2202" s="0" t="n"/>
      <c r="S2202" s="0" t="n"/>
      <c r="T2202" s="0" t="n"/>
      <c r="U2202" s="0" t="n"/>
      <c r="V2202" s="0" t="n"/>
      <c r="W2202" s="0" t="n"/>
      <c r="X2202" s="42" t="n"/>
      <c r="Y2202" s="42" t="n"/>
      <c r="Z2202" s="42" t="n"/>
    </row>
    <row r="2203" ht="23" customFormat="1" customHeight="1" s="204">
      <c r="A2203" s="255">
        <f>IF(B2203="","",COUNTA($B$5:B2203))</f>
        <v/>
      </c>
      <c r="B2203" s="294" t="n"/>
      <c r="C2203" s="247" t="n"/>
      <c r="D2203" s="248" t="n"/>
      <c r="E2203" s="295" t="n"/>
      <c r="F2203" s="296" t="n"/>
      <c r="G2203" s="296" t="n"/>
      <c r="H2203" s="297">
        <f>IFERROR(VLOOKUP($C2203,$C$5:$H$18,6,0)+SUMIF($C$19:$C2203,$C2203,$F$19:$F2203)-SUMIF($C$19:$C2203,$C2203,$G$19:$G2203),"")</f>
        <v/>
      </c>
      <c r="I2203" s="296" t="n"/>
      <c r="J2203" s="252" t="n"/>
      <c r="K2203" s="252" t="n"/>
      <c r="L2203" s="298" t="n"/>
      <c r="M2203" s="254">
        <f>IF($B2203="","",--TEXT($B2203,"yyyymm"))</f>
        <v/>
      </c>
      <c r="N2203" s="0" t="n"/>
      <c r="O2203" s="0" t="n"/>
      <c r="P2203" s="0" t="n"/>
      <c r="Q2203" s="0" t="n"/>
      <c r="R2203" s="0" t="n"/>
      <c r="S2203" s="0" t="n"/>
      <c r="T2203" s="0" t="n"/>
      <c r="U2203" s="0" t="n"/>
      <c r="V2203" s="0" t="n"/>
      <c r="W2203" s="0" t="n"/>
      <c r="X2203" s="42" t="n"/>
      <c r="Y2203" s="42" t="n"/>
      <c r="Z2203" s="42" t="n"/>
    </row>
    <row r="2204" ht="23" customFormat="1" customHeight="1" s="204">
      <c r="A2204" s="255">
        <f>IF(B2204="","",COUNTA($B$5:B2204))</f>
        <v/>
      </c>
      <c r="B2204" s="294" t="n"/>
      <c r="C2204" s="247" t="n"/>
      <c r="D2204" s="248" t="n"/>
      <c r="E2204" s="295" t="n"/>
      <c r="F2204" s="296" t="n"/>
      <c r="G2204" s="296" t="n"/>
      <c r="H2204" s="297">
        <f>IFERROR(VLOOKUP($C2204,$C$5:$H$18,6,0)+SUMIF($C$19:$C2204,$C2204,$F$19:$F2204)-SUMIF($C$19:$C2204,$C2204,$G$19:$G2204),"")</f>
        <v/>
      </c>
      <c r="I2204" s="296" t="n"/>
      <c r="J2204" s="252" t="n"/>
      <c r="K2204" s="252" t="n"/>
      <c r="L2204" s="298" t="n"/>
      <c r="M2204" s="254">
        <f>IF($B2204="","",--TEXT($B2204,"yyyymm"))</f>
        <v/>
      </c>
      <c r="N2204" s="0" t="n"/>
      <c r="O2204" s="0" t="n"/>
      <c r="P2204" s="0" t="n"/>
      <c r="Q2204" s="0" t="n"/>
      <c r="R2204" s="0" t="n"/>
      <c r="S2204" s="0" t="n"/>
      <c r="T2204" s="0" t="n"/>
      <c r="U2204" s="0" t="n"/>
      <c r="V2204" s="0" t="n"/>
      <c r="W2204" s="0" t="n"/>
      <c r="X2204" s="42" t="n"/>
      <c r="Y2204" s="42" t="n"/>
      <c r="Z2204" s="42" t="n"/>
    </row>
    <row r="2205" ht="23" customFormat="1" customHeight="1" s="204">
      <c r="A2205" s="255">
        <f>IF(B2205="","",COUNTA($B$5:B2205))</f>
        <v/>
      </c>
      <c r="B2205" s="294" t="n"/>
      <c r="C2205" s="247" t="n"/>
      <c r="D2205" s="248" t="n"/>
      <c r="E2205" s="295" t="n"/>
      <c r="F2205" s="296" t="n"/>
      <c r="G2205" s="296" t="n"/>
      <c r="H2205" s="297">
        <f>IFERROR(VLOOKUP($C2205,$C$5:$H$18,6,0)+SUMIF($C$19:$C2205,$C2205,$F$19:$F2205)-SUMIF($C$19:$C2205,$C2205,$G$19:$G2205),"")</f>
        <v/>
      </c>
      <c r="I2205" s="296" t="n"/>
      <c r="J2205" s="252" t="n"/>
      <c r="K2205" s="252" t="n"/>
      <c r="L2205" s="298" t="n"/>
      <c r="M2205" s="254">
        <f>IF($B2205="","",--TEXT($B2205,"yyyymm"))</f>
        <v/>
      </c>
      <c r="N2205" s="0" t="n"/>
      <c r="O2205" s="0" t="n"/>
      <c r="P2205" s="0" t="n"/>
      <c r="Q2205" s="0" t="n"/>
      <c r="R2205" s="0" t="n"/>
      <c r="S2205" s="0" t="n"/>
      <c r="T2205" s="0" t="n"/>
      <c r="U2205" s="0" t="n"/>
      <c r="V2205" s="0" t="n"/>
      <c r="W2205" s="0" t="n"/>
      <c r="X2205" s="42" t="n"/>
      <c r="Y2205" s="42" t="n"/>
      <c r="Z2205" s="42" t="n"/>
    </row>
    <row r="2206" ht="23" customFormat="1" customHeight="1" s="204">
      <c r="A2206" s="255">
        <f>IF(B2206="","",COUNTA($B$5:B2206))</f>
        <v/>
      </c>
      <c r="B2206" s="294" t="n"/>
      <c r="C2206" s="247" t="n"/>
      <c r="D2206" s="248" t="n"/>
      <c r="E2206" s="295" t="n"/>
      <c r="F2206" s="296" t="n"/>
      <c r="G2206" s="296" t="n"/>
      <c r="H2206" s="297">
        <f>IFERROR(VLOOKUP($C2206,$C$5:$H$18,6,0)+SUMIF($C$19:$C2206,$C2206,$F$19:$F2206)-SUMIF($C$19:$C2206,$C2206,$G$19:$G2206),"")</f>
        <v/>
      </c>
      <c r="I2206" s="296" t="n"/>
      <c r="J2206" s="252" t="n"/>
      <c r="K2206" s="252" t="n"/>
      <c r="L2206" s="298" t="n"/>
      <c r="M2206" s="254">
        <f>IF($B2206="","",--TEXT($B2206,"yyyymm"))</f>
        <v/>
      </c>
      <c r="N2206" s="0" t="n"/>
      <c r="O2206" s="0" t="n"/>
      <c r="P2206" s="0" t="n"/>
      <c r="Q2206" s="0" t="n"/>
      <c r="R2206" s="0" t="n"/>
      <c r="S2206" s="0" t="n"/>
      <c r="T2206" s="0" t="n"/>
      <c r="U2206" s="0" t="n"/>
      <c r="V2206" s="0" t="n"/>
      <c r="W2206" s="0" t="n"/>
      <c r="X2206" s="42" t="n"/>
      <c r="Y2206" s="42" t="n"/>
      <c r="Z2206" s="42" t="n"/>
    </row>
    <row r="2207" ht="23" customFormat="1" customHeight="1" s="204">
      <c r="A2207" s="255">
        <f>IF(B2207="","",COUNTA($B$5:B2207))</f>
        <v/>
      </c>
      <c r="B2207" s="294" t="n"/>
      <c r="C2207" s="247" t="n"/>
      <c r="D2207" s="248" t="n"/>
      <c r="E2207" s="295" t="n"/>
      <c r="F2207" s="296" t="n"/>
      <c r="G2207" s="296" t="n"/>
      <c r="H2207" s="297">
        <f>IFERROR(VLOOKUP($C2207,$C$5:$H$18,6,0)+SUMIF($C$19:$C2207,$C2207,$F$19:$F2207)-SUMIF($C$19:$C2207,$C2207,$G$19:$G2207),"")</f>
        <v/>
      </c>
      <c r="I2207" s="296" t="n"/>
      <c r="J2207" s="252" t="n"/>
      <c r="K2207" s="252" t="n"/>
      <c r="L2207" s="298" t="n"/>
      <c r="M2207" s="254">
        <f>IF($B2207="","",--TEXT($B2207,"yyyymm"))</f>
        <v/>
      </c>
      <c r="N2207" s="0" t="n"/>
      <c r="O2207" s="0" t="n"/>
      <c r="P2207" s="0" t="n"/>
      <c r="Q2207" s="0" t="n"/>
      <c r="R2207" s="0" t="n"/>
      <c r="S2207" s="0" t="n"/>
      <c r="T2207" s="0" t="n"/>
      <c r="U2207" s="0" t="n"/>
      <c r="V2207" s="0" t="n"/>
      <c r="W2207" s="0" t="n"/>
      <c r="X2207" s="42" t="n"/>
      <c r="Y2207" s="42" t="n"/>
      <c r="Z2207" s="42" t="n"/>
    </row>
    <row r="2208" ht="23" customFormat="1" customHeight="1" s="204">
      <c r="A2208" s="255">
        <f>IF(B2208="","",COUNTA($B$5:B2208))</f>
        <v/>
      </c>
      <c r="B2208" s="294" t="n"/>
      <c r="C2208" s="247" t="n"/>
      <c r="D2208" s="248" t="n"/>
      <c r="E2208" s="295" t="n"/>
      <c r="F2208" s="296" t="n"/>
      <c r="G2208" s="296" t="n"/>
      <c r="H2208" s="297">
        <f>IFERROR(VLOOKUP($C2208,$C$5:$H$18,6,0)+SUMIF($C$19:$C2208,$C2208,$F$19:$F2208)-SUMIF($C$19:$C2208,$C2208,$G$19:$G2208),"")</f>
        <v/>
      </c>
      <c r="I2208" s="296" t="n"/>
      <c r="J2208" s="252" t="n"/>
      <c r="K2208" s="252" t="n"/>
      <c r="L2208" s="298" t="n"/>
      <c r="M2208" s="254">
        <f>IF($B2208="","",--TEXT($B2208,"yyyymm"))</f>
        <v/>
      </c>
      <c r="N2208" s="0" t="n"/>
      <c r="O2208" s="0" t="n"/>
      <c r="P2208" s="0" t="n"/>
      <c r="Q2208" s="0" t="n"/>
      <c r="R2208" s="0" t="n"/>
      <c r="S2208" s="0" t="n"/>
      <c r="T2208" s="0" t="n"/>
      <c r="U2208" s="0" t="n"/>
      <c r="V2208" s="0" t="n"/>
      <c r="W2208" s="0" t="n"/>
      <c r="X2208" s="42" t="n"/>
      <c r="Y2208" s="42" t="n"/>
      <c r="Z2208" s="42" t="n"/>
    </row>
    <row r="2209" ht="23" customFormat="1" customHeight="1" s="204">
      <c r="A2209" s="255">
        <f>IF(B2209="","",COUNTA($B$5:B2209))</f>
        <v/>
      </c>
      <c r="B2209" s="294" t="n"/>
      <c r="C2209" s="247" t="n"/>
      <c r="D2209" s="248" t="n"/>
      <c r="E2209" s="295" t="n"/>
      <c r="F2209" s="296" t="n"/>
      <c r="G2209" s="296" t="n"/>
      <c r="H2209" s="297">
        <f>IFERROR(VLOOKUP($C2209,$C$5:$H$18,6,0)+SUMIF($C$19:$C2209,$C2209,$F$19:$F2209)-SUMIF($C$19:$C2209,$C2209,$G$19:$G2209),"")</f>
        <v/>
      </c>
      <c r="I2209" s="296" t="n"/>
      <c r="J2209" s="252" t="n"/>
      <c r="K2209" s="252" t="n"/>
      <c r="L2209" s="298" t="n"/>
      <c r="M2209" s="254">
        <f>IF($B2209="","",--TEXT($B2209,"yyyymm"))</f>
        <v/>
      </c>
      <c r="N2209" s="0" t="n"/>
      <c r="O2209" s="0" t="n"/>
      <c r="P2209" s="0" t="n"/>
      <c r="Q2209" s="0" t="n"/>
      <c r="R2209" s="0" t="n"/>
      <c r="S2209" s="0" t="n"/>
      <c r="T2209" s="0" t="n"/>
      <c r="U2209" s="0" t="n"/>
      <c r="V2209" s="0" t="n"/>
      <c r="W2209" s="0" t="n"/>
      <c r="X2209" s="42" t="n"/>
      <c r="Y2209" s="42" t="n"/>
      <c r="Z2209" s="42" t="n"/>
    </row>
    <row r="2210" ht="23" customFormat="1" customHeight="1" s="204">
      <c r="A2210" s="255">
        <f>IF(B2210="","",COUNTA($B$5:B2210))</f>
        <v/>
      </c>
      <c r="B2210" s="294" t="n"/>
      <c r="C2210" s="247" t="n"/>
      <c r="D2210" s="248" t="n"/>
      <c r="E2210" s="295" t="n"/>
      <c r="F2210" s="296" t="n"/>
      <c r="G2210" s="296" t="n"/>
      <c r="H2210" s="297">
        <f>IFERROR(VLOOKUP($C2210,$C$5:$H$18,6,0)+SUMIF($C$19:$C2210,$C2210,$F$19:$F2210)-SUMIF($C$19:$C2210,$C2210,$G$19:$G2210),"")</f>
        <v/>
      </c>
      <c r="I2210" s="296" t="n"/>
      <c r="J2210" s="252" t="n"/>
      <c r="K2210" s="252" t="n"/>
      <c r="L2210" s="298" t="n"/>
      <c r="M2210" s="254">
        <f>IF($B2210="","",--TEXT($B2210,"yyyymm"))</f>
        <v/>
      </c>
      <c r="N2210" s="0" t="n"/>
      <c r="O2210" s="0" t="n"/>
      <c r="P2210" s="0" t="n"/>
      <c r="Q2210" s="0" t="n"/>
      <c r="R2210" s="0" t="n"/>
      <c r="S2210" s="0" t="n"/>
      <c r="T2210" s="0" t="n"/>
      <c r="U2210" s="0" t="n"/>
      <c r="V2210" s="0" t="n"/>
      <c r="W2210" s="0" t="n"/>
      <c r="X2210" s="42" t="n"/>
      <c r="Y2210" s="42" t="n"/>
      <c r="Z2210" s="42" t="n"/>
    </row>
    <row r="2211" ht="23" customFormat="1" customHeight="1" s="204">
      <c r="A2211" s="255">
        <f>IF(B2211="","",COUNTA($B$5:B2211))</f>
        <v/>
      </c>
      <c r="B2211" s="294" t="n"/>
      <c r="C2211" s="247" t="n"/>
      <c r="D2211" s="248" t="n"/>
      <c r="E2211" s="295" t="n"/>
      <c r="F2211" s="296" t="n"/>
      <c r="G2211" s="296" t="n"/>
      <c r="H2211" s="297">
        <f>IFERROR(VLOOKUP($C2211,$C$5:$H$18,6,0)+SUMIF($C$19:$C2211,$C2211,$F$19:$F2211)-SUMIF($C$19:$C2211,$C2211,$G$19:$G2211),"")</f>
        <v/>
      </c>
      <c r="I2211" s="296" t="n"/>
      <c r="J2211" s="252" t="n"/>
      <c r="K2211" s="252" t="n"/>
      <c r="L2211" s="298" t="n"/>
      <c r="M2211" s="254">
        <f>IF($B2211="","",--TEXT($B2211,"yyyymm"))</f>
        <v/>
      </c>
      <c r="N2211" s="0" t="n"/>
      <c r="O2211" s="0" t="n"/>
      <c r="P2211" s="0" t="n"/>
      <c r="Q2211" s="0" t="n"/>
      <c r="R2211" s="0" t="n"/>
      <c r="S2211" s="0" t="n"/>
      <c r="T2211" s="0" t="n"/>
      <c r="U2211" s="0" t="n"/>
      <c r="V2211" s="0" t="n"/>
      <c r="W2211" s="0" t="n"/>
      <c r="X2211" s="42" t="n"/>
      <c r="Y2211" s="42" t="n"/>
      <c r="Z2211" s="42" t="n"/>
    </row>
    <row r="2212" ht="23" customFormat="1" customHeight="1" s="204">
      <c r="A2212" s="255">
        <f>IF(B2212="","",COUNTA($B$5:B2212))</f>
        <v/>
      </c>
      <c r="B2212" s="294" t="n"/>
      <c r="C2212" s="247" t="n"/>
      <c r="D2212" s="248" t="n"/>
      <c r="E2212" s="295" t="n"/>
      <c r="F2212" s="296" t="n"/>
      <c r="G2212" s="296" t="n"/>
      <c r="H2212" s="297">
        <f>IFERROR(VLOOKUP($C2212,$C$5:$H$18,6,0)+SUMIF($C$19:$C2212,$C2212,$F$19:$F2212)-SUMIF($C$19:$C2212,$C2212,$G$19:$G2212),"")</f>
        <v/>
      </c>
      <c r="I2212" s="296" t="n"/>
      <c r="J2212" s="252" t="n"/>
      <c r="K2212" s="252" t="n"/>
      <c r="L2212" s="298" t="n"/>
      <c r="M2212" s="254">
        <f>IF($B2212="","",--TEXT($B2212,"yyyymm"))</f>
        <v/>
      </c>
      <c r="N2212" s="0" t="n"/>
      <c r="O2212" s="0" t="n"/>
      <c r="P2212" s="0" t="n"/>
      <c r="Q2212" s="0" t="n"/>
      <c r="R2212" s="0" t="n"/>
      <c r="S2212" s="0" t="n"/>
      <c r="T2212" s="0" t="n"/>
      <c r="U2212" s="0" t="n"/>
      <c r="V2212" s="0" t="n"/>
      <c r="W2212" s="0" t="n"/>
      <c r="X2212" s="42" t="n"/>
      <c r="Y2212" s="42" t="n"/>
      <c r="Z2212" s="42" t="n"/>
    </row>
    <row r="2213" ht="23" customFormat="1" customHeight="1" s="204">
      <c r="A2213" s="255">
        <f>IF(B2213="","",COUNTA($B$5:B2213))</f>
        <v/>
      </c>
      <c r="B2213" s="294" t="n"/>
      <c r="C2213" s="247" t="n"/>
      <c r="D2213" s="248" t="n"/>
      <c r="E2213" s="295" t="n"/>
      <c r="F2213" s="296" t="n"/>
      <c r="G2213" s="296" t="n"/>
      <c r="H2213" s="297">
        <f>IFERROR(VLOOKUP($C2213,$C$5:$H$18,6,0)+SUMIF($C$19:$C2213,$C2213,$F$19:$F2213)-SUMIF($C$19:$C2213,$C2213,$G$19:$G2213),"")</f>
        <v/>
      </c>
      <c r="I2213" s="296" t="n"/>
      <c r="J2213" s="252" t="n"/>
      <c r="K2213" s="252" t="n"/>
      <c r="L2213" s="298" t="n"/>
      <c r="M2213" s="254">
        <f>IF($B2213="","",--TEXT($B2213,"yyyymm"))</f>
        <v/>
      </c>
      <c r="N2213" s="0" t="n"/>
      <c r="O2213" s="0" t="n"/>
      <c r="P2213" s="0" t="n"/>
      <c r="Q2213" s="0" t="n"/>
      <c r="R2213" s="0" t="n"/>
      <c r="S2213" s="0" t="n"/>
      <c r="T2213" s="0" t="n"/>
      <c r="U2213" s="0" t="n"/>
      <c r="V2213" s="0" t="n"/>
      <c r="W2213" s="0" t="n"/>
      <c r="X2213" s="42" t="n"/>
      <c r="Y2213" s="42" t="n"/>
      <c r="Z2213" s="42" t="n"/>
    </row>
    <row r="2214" ht="23" customFormat="1" customHeight="1" s="204">
      <c r="A2214" s="255">
        <f>IF(B2214="","",COUNTA($B$5:B2214))</f>
        <v/>
      </c>
      <c r="B2214" s="294" t="n"/>
      <c r="C2214" s="247" t="n"/>
      <c r="D2214" s="248" t="n"/>
      <c r="E2214" s="295" t="n"/>
      <c r="F2214" s="296" t="n"/>
      <c r="G2214" s="296" t="n"/>
      <c r="H2214" s="297">
        <f>IFERROR(VLOOKUP($C2214,$C$5:$H$18,6,0)+SUMIF($C$19:$C2214,$C2214,$F$19:$F2214)-SUMIF($C$19:$C2214,$C2214,$G$19:$G2214),"")</f>
        <v/>
      </c>
      <c r="I2214" s="296" t="n"/>
      <c r="J2214" s="252" t="n"/>
      <c r="K2214" s="252" t="n"/>
      <c r="L2214" s="298" t="n"/>
      <c r="M2214" s="254">
        <f>IF($B2214="","",--TEXT($B2214,"yyyymm"))</f>
        <v/>
      </c>
      <c r="N2214" s="0" t="n"/>
      <c r="O2214" s="0" t="n"/>
      <c r="P2214" s="0" t="n"/>
      <c r="Q2214" s="0" t="n"/>
      <c r="R2214" s="0" t="n"/>
      <c r="S2214" s="0" t="n"/>
      <c r="T2214" s="0" t="n"/>
      <c r="U2214" s="0" t="n"/>
      <c r="V2214" s="0" t="n"/>
      <c r="W2214" s="0" t="n"/>
      <c r="X2214" s="42" t="n"/>
      <c r="Y2214" s="42" t="n"/>
      <c r="Z2214" s="42" t="n"/>
    </row>
    <row r="2215" ht="23" customFormat="1" customHeight="1" s="204">
      <c r="A2215" s="255">
        <f>IF(B2215="","",COUNTA($B$5:B2215))</f>
        <v/>
      </c>
      <c r="B2215" s="294" t="n"/>
      <c r="C2215" s="247" t="n"/>
      <c r="D2215" s="248" t="n"/>
      <c r="E2215" s="295" t="n"/>
      <c r="F2215" s="296" t="n"/>
      <c r="G2215" s="296" t="n"/>
      <c r="H2215" s="297">
        <f>IFERROR(VLOOKUP($C2215,$C$5:$H$18,6,0)+SUMIF($C$19:$C2215,$C2215,$F$19:$F2215)-SUMIF($C$19:$C2215,$C2215,$G$19:$G2215),"")</f>
        <v/>
      </c>
      <c r="I2215" s="296" t="n"/>
      <c r="J2215" s="252" t="n"/>
      <c r="K2215" s="252" t="n"/>
      <c r="L2215" s="298" t="n"/>
      <c r="M2215" s="254">
        <f>IF($B2215="","",--TEXT($B2215,"yyyymm"))</f>
        <v/>
      </c>
      <c r="N2215" s="0" t="n"/>
      <c r="O2215" s="0" t="n"/>
      <c r="P2215" s="0" t="n"/>
      <c r="Q2215" s="0" t="n"/>
      <c r="R2215" s="0" t="n"/>
      <c r="S2215" s="0" t="n"/>
      <c r="T2215" s="0" t="n"/>
      <c r="U2215" s="0" t="n"/>
      <c r="V2215" s="0" t="n"/>
      <c r="W2215" s="0" t="n"/>
      <c r="X2215" s="42" t="n"/>
      <c r="Y2215" s="42" t="n"/>
      <c r="Z2215" s="42" t="n"/>
    </row>
    <row r="2216" ht="23" customFormat="1" customHeight="1" s="204">
      <c r="A2216" s="255">
        <f>IF(B2216="","",COUNTA($B$5:B2216))</f>
        <v/>
      </c>
      <c r="B2216" s="294" t="n"/>
      <c r="C2216" s="247" t="n"/>
      <c r="D2216" s="248" t="n"/>
      <c r="E2216" s="295" t="n"/>
      <c r="F2216" s="296" t="n"/>
      <c r="G2216" s="296" t="n"/>
      <c r="H2216" s="297">
        <f>IFERROR(VLOOKUP($C2216,$C$5:$H$18,6,0)+SUMIF($C$19:$C2216,$C2216,$F$19:$F2216)-SUMIF($C$19:$C2216,$C2216,$G$19:$G2216),"")</f>
        <v/>
      </c>
      <c r="I2216" s="296" t="n"/>
      <c r="J2216" s="252" t="n"/>
      <c r="K2216" s="252" t="n"/>
      <c r="L2216" s="298" t="n"/>
      <c r="M2216" s="254">
        <f>IF($B2216="","",--TEXT($B2216,"yyyymm"))</f>
        <v/>
      </c>
      <c r="N2216" s="0" t="n"/>
      <c r="O2216" s="0" t="n"/>
      <c r="P2216" s="0" t="n"/>
      <c r="Q2216" s="0" t="n"/>
      <c r="R2216" s="0" t="n"/>
      <c r="S2216" s="0" t="n"/>
      <c r="T2216" s="0" t="n"/>
      <c r="U2216" s="0" t="n"/>
      <c r="V2216" s="0" t="n"/>
      <c r="W2216" s="0" t="n"/>
      <c r="X2216" s="42" t="n"/>
      <c r="Y2216" s="42" t="n"/>
      <c r="Z2216" s="42" t="n"/>
    </row>
    <row r="2217" ht="23" customFormat="1" customHeight="1" s="204">
      <c r="A2217" s="255">
        <f>IF(B2217="","",COUNTA($B$5:B2217))</f>
        <v/>
      </c>
      <c r="B2217" s="294" t="n"/>
      <c r="C2217" s="247" t="n"/>
      <c r="D2217" s="248" t="n"/>
      <c r="E2217" s="295" t="n"/>
      <c r="F2217" s="296" t="n"/>
      <c r="G2217" s="296" t="n"/>
      <c r="H2217" s="297">
        <f>IFERROR(VLOOKUP($C2217,$C$5:$H$18,6,0)+SUMIF($C$19:$C2217,$C2217,$F$19:$F2217)-SUMIF($C$19:$C2217,$C2217,$G$19:$G2217),"")</f>
        <v/>
      </c>
      <c r="I2217" s="296" t="n"/>
      <c r="J2217" s="252" t="n"/>
      <c r="K2217" s="252" t="n"/>
      <c r="L2217" s="298" t="n"/>
      <c r="M2217" s="254">
        <f>IF($B2217="","",--TEXT($B2217,"yyyymm"))</f>
        <v/>
      </c>
      <c r="N2217" s="0" t="n"/>
      <c r="O2217" s="0" t="n"/>
      <c r="P2217" s="0" t="n"/>
      <c r="Q2217" s="0" t="n"/>
      <c r="R2217" s="0" t="n"/>
      <c r="S2217" s="0" t="n"/>
      <c r="T2217" s="0" t="n"/>
      <c r="U2217" s="0" t="n"/>
      <c r="V2217" s="0" t="n"/>
      <c r="W2217" s="0" t="n"/>
      <c r="X2217" s="42" t="n"/>
      <c r="Y2217" s="42" t="n"/>
      <c r="Z2217" s="42" t="n"/>
    </row>
    <row r="2218" ht="23" customFormat="1" customHeight="1" s="204">
      <c r="A2218" s="255">
        <f>IF(B2218="","",COUNTA($B$5:B2218))</f>
        <v/>
      </c>
      <c r="B2218" s="294" t="n"/>
      <c r="C2218" s="247" t="n"/>
      <c r="D2218" s="248" t="n"/>
      <c r="E2218" s="295" t="n"/>
      <c r="F2218" s="296" t="n"/>
      <c r="G2218" s="296" t="n"/>
      <c r="H2218" s="297">
        <f>IFERROR(VLOOKUP($C2218,$C$5:$H$18,6,0)+SUMIF($C$19:$C2218,$C2218,$F$19:$F2218)-SUMIF($C$19:$C2218,$C2218,$G$19:$G2218),"")</f>
        <v/>
      </c>
      <c r="I2218" s="296" t="n"/>
      <c r="J2218" s="252" t="n"/>
      <c r="K2218" s="252" t="n"/>
      <c r="L2218" s="298" t="n"/>
      <c r="M2218" s="254">
        <f>IF($B2218="","",--TEXT($B2218,"yyyymm"))</f>
        <v/>
      </c>
      <c r="N2218" s="0" t="n"/>
      <c r="O2218" s="0" t="n"/>
      <c r="P2218" s="0" t="n"/>
      <c r="Q2218" s="0" t="n"/>
      <c r="R2218" s="0" t="n"/>
      <c r="S2218" s="0" t="n"/>
      <c r="T2218" s="0" t="n"/>
      <c r="U2218" s="0" t="n"/>
      <c r="V2218" s="0" t="n"/>
      <c r="W2218" s="0" t="n"/>
      <c r="X2218" s="42" t="n"/>
      <c r="Y2218" s="42" t="n"/>
      <c r="Z2218" s="42" t="n"/>
    </row>
    <row r="2219" ht="23" customFormat="1" customHeight="1" s="204">
      <c r="A2219" s="255">
        <f>IF(B2219="","",COUNTA($B$5:B2219))</f>
        <v/>
      </c>
      <c r="B2219" s="294" t="n"/>
      <c r="C2219" s="247" t="n"/>
      <c r="D2219" s="248" t="n"/>
      <c r="E2219" s="295" t="n"/>
      <c r="F2219" s="296" t="n"/>
      <c r="G2219" s="296" t="n"/>
      <c r="H2219" s="297">
        <f>IFERROR(VLOOKUP($C2219,$C$5:$H$18,6,0)+SUMIF($C$19:$C2219,$C2219,$F$19:$F2219)-SUMIF($C$19:$C2219,$C2219,$G$19:$G2219),"")</f>
        <v/>
      </c>
      <c r="I2219" s="296" t="n"/>
      <c r="J2219" s="252" t="n"/>
      <c r="K2219" s="252" t="n"/>
      <c r="L2219" s="298" t="n"/>
      <c r="M2219" s="254">
        <f>IF($B2219="","",--TEXT($B2219,"yyyymm"))</f>
        <v/>
      </c>
      <c r="N2219" s="0" t="n"/>
      <c r="O2219" s="0" t="n"/>
      <c r="P2219" s="0" t="n"/>
      <c r="Q2219" s="0" t="n"/>
      <c r="R2219" s="0" t="n"/>
      <c r="S2219" s="0" t="n"/>
      <c r="T2219" s="0" t="n"/>
      <c r="U2219" s="0" t="n"/>
      <c r="V2219" s="0" t="n"/>
      <c r="W2219" s="0" t="n"/>
      <c r="X2219" s="42" t="n"/>
      <c r="Y2219" s="42" t="n"/>
      <c r="Z2219" s="42" t="n"/>
    </row>
    <row r="2220" ht="23" customFormat="1" customHeight="1" s="204">
      <c r="A2220" s="255">
        <f>IF(B2220="","",COUNTA($B$5:B2220))</f>
        <v/>
      </c>
      <c r="B2220" s="294" t="n"/>
      <c r="C2220" s="247" t="n"/>
      <c r="D2220" s="248" t="n"/>
      <c r="E2220" s="295" t="n"/>
      <c r="F2220" s="296" t="n"/>
      <c r="G2220" s="296" t="n"/>
      <c r="H2220" s="297">
        <f>IFERROR(VLOOKUP($C2220,$C$5:$H$18,6,0)+SUMIF($C$19:$C2220,$C2220,$F$19:$F2220)-SUMIF($C$19:$C2220,$C2220,$G$19:$G2220),"")</f>
        <v/>
      </c>
      <c r="I2220" s="296" t="n"/>
      <c r="J2220" s="252" t="n"/>
      <c r="K2220" s="252" t="n"/>
      <c r="L2220" s="298" t="n"/>
      <c r="M2220" s="254">
        <f>IF($B2220="","",--TEXT($B2220,"yyyymm"))</f>
        <v/>
      </c>
      <c r="N2220" s="0" t="n"/>
      <c r="O2220" s="0" t="n"/>
      <c r="P2220" s="0" t="n"/>
      <c r="Q2220" s="0" t="n"/>
      <c r="R2220" s="0" t="n"/>
      <c r="S2220" s="0" t="n"/>
      <c r="T2220" s="0" t="n"/>
      <c r="U2220" s="0" t="n"/>
      <c r="V2220" s="0" t="n"/>
      <c r="W2220" s="0" t="n"/>
      <c r="X2220" s="42" t="n"/>
      <c r="Y2220" s="42" t="n"/>
      <c r="Z2220" s="42" t="n"/>
    </row>
    <row r="2221" ht="23" customFormat="1" customHeight="1" s="204">
      <c r="A2221" s="255">
        <f>IF(B2221="","",COUNTA($B$5:B2221))</f>
        <v/>
      </c>
      <c r="B2221" s="294" t="n"/>
      <c r="C2221" s="247" t="n"/>
      <c r="D2221" s="248" t="n"/>
      <c r="E2221" s="295" t="n"/>
      <c r="F2221" s="296" t="n"/>
      <c r="G2221" s="296" t="n"/>
      <c r="H2221" s="297">
        <f>IFERROR(VLOOKUP($C2221,$C$5:$H$18,6,0)+SUMIF($C$19:$C2221,$C2221,$F$19:$F2221)-SUMIF($C$19:$C2221,$C2221,$G$19:$G2221),"")</f>
        <v/>
      </c>
      <c r="I2221" s="296" t="n"/>
      <c r="J2221" s="252" t="n"/>
      <c r="K2221" s="252" t="n"/>
      <c r="L2221" s="298" t="n"/>
      <c r="M2221" s="254">
        <f>IF($B2221="","",--TEXT($B2221,"yyyymm"))</f>
        <v/>
      </c>
      <c r="N2221" s="0" t="n"/>
      <c r="O2221" s="0" t="n"/>
      <c r="P2221" s="0" t="n"/>
      <c r="Q2221" s="0" t="n"/>
      <c r="R2221" s="0" t="n"/>
      <c r="S2221" s="0" t="n"/>
      <c r="T2221" s="0" t="n"/>
      <c r="U2221" s="0" t="n"/>
      <c r="V2221" s="0" t="n"/>
      <c r="W2221" s="0" t="n"/>
      <c r="X2221" s="42" t="n"/>
      <c r="Y2221" s="42" t="n"/>
      <c r="Z2221" s="42" t="n"/>
    </row>
    <row r="2222" ht="23" customFormat="1" customHeight="1" s="204">
      <c r="A2222" s="255">
        <f>IF(B2222="","",COUNTA($B$5:B2222))</f>
        <v/>
      </c>
      <c r="B2222" s="294" t="n"/>
      <c r="C2222" s="247" t="n"/>
      <c r="D2222" s="248" t="n"/>
      <c r="E2222" s="295" t="n"/>
      <c r="F2222" s="296" t="n"/>
      <c r="G2222" s="296" t="n"/>
      <c r="H2222" s="297">
        <f>IFERROR(VLOOKUP($C2222,$C$5:$H$18,6,0)+SUMIF($C$19:$C2222,$C2222,$F$19:$F2222)-SUMIF($C$19:$C2222,$C2222,$G$19:$G2222),"")</f>
        <v/>
      </c>
      <c r="I2222" s="296" t="n"/>
      <c r="J2222" s="252" t="n"/>
      <c r="K2222" s="252" t="n"/>
      <c r="L2222" s="298" t="n"/>
      <c r="M2222" s="254">
        <f>IF($B2222="","",--TEXT($B2222,"yyyymm"))</f>
        <v/>
      </c>
      <c r="N2222" s="0" t="n"/>
      <c r="O2222" s="0" t="n"/>
      <c r="P2222" s="0" t="n"/>
      <c r="Q2222" s="0" t="n"/>
      <c r="R2222" s="0" t="n"/>
      <c r="S2222" s="0" t="n"/>
      <c r="T2222" s="0" t="n"/>
      <c r="U2222" s="0" t="n"/>
      <c r="V2222" s="0" t="n"/>
      <c r="W2222" s="0" t="n"/>
      <c r="X2222" s="42" t="n"/>
      <c r="Y2222" s="42" t="n"/>
      <c r="Z2222" s="42" t="n"/>
    </row>
    <row r="2223" ht="23" customFormat="1" customHeight="1" s="204">
      <c r="A2223" s="255">
        <f>IF(B2223="","",COUNTA($B$5:B2223))</f>
        <v/>
      </c>
      <c r="B2223" s="294" t="n"/>
      <c r="C2223" s="247" t="n"/>
      <c r="D2223" s="248" t="n"/>
      <c r="E2223" s="295" t="n"/>
      <c r="F2223" s="296" t="n"/>
      <c r="G2223" s="296" t="n"/>
      <c r="H2223" s="297">
        <f>IFERROR(VLOOKUP($C2223,$C$5:$H$18,6,0)+SUMIF($C$19:$C2223,$C2223,$F$19:$F2223)-SUMIF($C$19:$C2223,$C2223,$G$19:$G2223),"")</f>
        <v/>
      </c>
      <c r="I2223" s="296" t="n"/>
      <c r="J2223" s="252" t="n"/>
      <c r="K2223" s="252" t="n"/>
      <c r="L2223" s="298" t="n"/>
      <c r="M2223" s="254">
        <f>IF($B2223="","",--TEXT($B2223,"yyyymm"))</f>
        <v/>
      </c>
      <c r="N2223" s="0" t="n"/>
      <c r="O2223" s="0" t="n"/>
      <c r="P2223" s="0" t="n"/>
      <c r="Q2223" s="0" t="n"/>
      <c r="R2223" s="0" t="n"/>
      <c r="S2223" s="0" t="n"/>
      <c r="T2223" s="0" t="n"/>
      <c r="U2223" s="0" t="n"/>
      <c r="V2223" s="0" t="n"/>
      <c r="W2223" s="0" t="n"/>
      <c r="X2223" s="42" t="n"/>
      <c r="Y2223" s="42" t="n"/>
      <c r="Z2223" s="42" t="n"/>
    </row>
    <row r="2224" ht="23" customFormat="1" customHeight="1" s="204">
      <c r="A2224" s="255">
        <f>IF(B2224="","",COUNTA($B$5:B2224))</f>
        <v/>
      </c>
      <c r="B2224" s="294" t="n"/>
      <c r="C2224" s="247" t="n"/>
      <c r="D2224" s="248" t="n"/>
      <c r="E2224" s="295" t="n"/>
      <c r="F2224" s="296" t="n"/>
      <c r="G2224" s="296" t="n"/>
      <c r="H2224" s="297">
        <f>IFERROR(VLOOKUP($C2224,$C$5:$H$18,6,0)+SUMIF($C$19:$C2224,$C2224,$F$19:$F2224)-SUMIF($C$19:$C2224,$C2224,$G$19:$G2224),"")</f>
        <v/>
      </c>
      <c r="I2224" s="296" t="n"/>
      <c r="J2224" s="252" t="n"/>
      <c r="K2224" s="252" t="n"/>
      <c r="L2224" s="298" t="n"/>
      <c r="M2224" s="254">
        <f>IF($B2224="","",--TEXT($B2224,"yyyymm"))</f>
        <v/>
      </c>
      <c r="N2224" s="0" t="n"/>
      <c r="O2224" s="0" t="n"/>
      <c r="P2224" s="0" t="n"/>
      <c r="Q2224" s="0" t="n"/>
      <c r="R2224" s="0" t="n"/>
      <c r="S2224" s="0" t="n"/>
      <c r="T2224" s="0" t="n"/>
      <c r="U2224" s="0" t="n"/>
      <c r="V2224" s="0" t="n"/>
      <c r="W2224" s="0" t="n"/>
      <c r="X2224" s="42" t="n"/>
      <c r="Y2224" s="42" t="n"/>
      <c r="Z2224" s="42" t="n"/>
    </row>
    <row r="2225" ht="23" customFormat="1" customHeight="1" s="204">
      <c r="A2225" s="255">
        <f>IF(B2225="","",COUNTA($B$5:B2225))</f>
        <v/>
      </c>
      <c r="B2225" s="294" t="n"/>
      <c r="C2225" s="247" t="n"/>
      <c r="D2225" s="248" t="n"/>
      <c r="E2225" s="295" t="n"/>
      <c r="F2225" s="296" t="n"/>
      <c r="G2225" s="296" t="n"/>
      <c r="H2225" s="297">
        <f>IFERROR(VLOOKUP($C2225,$C$5:$H$18,6,0)+SUMIF($C$19:$C2225,$C2225,$F$19:$F2225)-SUMIF($C$19:$C2225,$C2225,$G$19:$G2225),"")</f>
        <v/>
      </c>
      <c r="I2225" s="296" t="n"/>
      <c r="J2225" s="252" t="n"/>
      <c r="K2225" s="252" t="n"/>
      <c r="L2225" s="298" t="n"/>
      <c r="M2225" s="254">
        <f>IF($B2225="","",--TEXT($B2225,"yyyymm"))</f>
        <v/>
      </c>
      <c r="N2225" s="0" t="n"/>
      <c r="O2225" s="0" t="n"/>
      <c r="P2225" s="0" t="n"/>
      <c r="Q2225" s="0" t="n"/>
      <c r="R2225" s="0" t="n"/>
      <c r="S2225" s="0" t="n"/>
      <c r="T2225" s="0" t="n"/>
      <c r="U2225" s="0" t="n"/>
      <c r="V2225" s="0" t="n"/>
      <c r="W2225" s="0" t="n"/>
      <c r="X2225" s="42" t="n"/>
      <c r="Y2225" s="42" t="n"/>
      <c r="Z2225" s="42" t="n"/>
    </row>
    <row r="2226" ht="23" customFormat="1" customHeight="1" s="204">
      <c r="A2226" s="255">
        <f>IF(B2226="","",COUNTA($B$5:B2226))</f>
        <v/>
      </c>
      <c r="B2226" s="294" t="n"/>
      <c r="C2226" s="247" t="n"/>
      <c r="D2226" s="248" t="n"/>
      <c r="E2226" s="295" t="n"/>
      <c r="F2226" s="296" t="n"/>
      <c r="G2226" s="296" t="n"/>
      <c r="H2226" s="297">
        <f>IFERROR(VLOOKUP($C2226,$C$5:$H$18,6,0)+SUMIF($C$19:$C2226,$C2226,$F$19:$F2226)-SUMIF($C$19:$C2226,$C2226,$G$19:$G2226),"")</f>
        <v/>
      </c>
      <c r="I2226" s="296" t="n"/>
      <c r="J2226" s="252" t="n"/>
      <c r="K2226" s="252" t="n"/>
      <c r="L2226" s="298" t="n"/>
      <c r="M2226" s="254">
        <f>IF($B2226="","",--TEXT($B2226,"yyyymm"))</f>
        <v/>
      </c>
      <c r="N2226" s="0" t="n"/>
      <c r="O2226" s="0" t="n"/>
      <c r="P2226" s="0" t="n"/>
      <c r="Q2226" s="0" t="n"/>
      <c r="R2226" s="0" t="n"/>
      <c r="S2226" s="0" t="n"/>
      <c r="T2226" s="0" t="n"/>
      <c r="U2226" s="0" t="n"/>
      <c r="V2226" s="0" t="n"/>
      <c r="W2226" s="0" t="n"/>
      <c r="X2226" s="42" t="n"/>
      <c r="Y2226" s="42" t="n"/>
      <c r="Z2226" s="42" t="n"/>
    </row>
    <row r="2227" ht="23" customFormat="1" customHeight="1" s="204">
      <c r="A2227" s="255">
        <f>IF(B2227="","",COUNTA($B$5:B2227))</f>
        <v/>
      </c>
      <c r="B2227" s="294" t="n"/>
      <c r="C2227" s="247" t="n"/>
      <c r="D2227" s="248" t="n"/>
      <c r="E2227" s="295" t="n"/>
      <c r="F2227" s="296" t="n"/>
      <c r="G2227" s="296" t="n"/>
      <c r="H2227" s="297">
        <f>IFERROR(VLOOKUP($C2227,$C$5:$H$18,6,0)+SUMIF($C$19:$C2227,$C2227,$F$19:$F2227)-SUMIF($C$19:$C2227,$C2227,$G$19:$G2227),"")</f>
        <v/>
      </c>
      <c r="I2227" s="296" t="n"/>
      <c r="J2227" s="252" t="n"/>
      <c r="K2227" s="252" t="n"/>
      <c r="L2227" s="298" t="n"/>
      <c r="M2227" s="254">
        <f>IF($B2227="","",--TEXT($B2227,"yyyymm"))</f>
        <v/>
      </c>
      <c r="N2227" s="0" t="n"/>
      <c r="O2227" s="0" t="n"/>
      <c r="P2227" s="0" t="n"/>
      <c r="Q2227" s="0" t="n"/>
      <c r="R2227" s="0" t="n"/>
      <c r="S2227" s="0" t="n"/>
      <c r="T2227" s="0" t="n"/>
      <c r="U2227" s="0" t="n"/>
      <c r="V2227" s="0" t="n"/>
      <c r="W2227" s="0" t="n"/>
      <c r="X2227" s="42" t="n"/>
      <c r="Y2227" s="42" t="n"/>
      <c r="Z2227" s="42" t="n"/>
    </row>
    <row r="2228" ht="23" customFormat="1" customHeight="1" s="204">
      <c r="A2228" s="255">
        <f>IF(B2228="","",COUNTA($B$5:B2228))</f>
        <v/>
      </c>
      <c r="B2228" s="294" t="n"/>
      <c r="C2228" s="247" t="n"/>
      <c r="D2228" s="248" t="n"/>
      <c r="E2228" s="295" t="n"/>
      <c r="F2228" s="296" t="n"/>
      <c r="G2228" s="296" t="n"/>
      <c r="H2228" s="297">
        <f>IFERROR(VLOOKUP($C2228,$C$5:$H$18,6,0)+SUMIF($C$19:$C2228,$C2228,$F$19:$F2228)-SUMIF($C$19:$C2228,$C2228,$G$19:$G2228),"")</f>
        <v/>
      </c>
      <c r="I2228" s="296" t="n"/>
      <c r="J2228" s="252" t="n"/>
      <c r="K2228" s="252" t="n"/>
      <c r="L2228" s="298" t="n"/>
      <c r="M2228" s="254">
        <f>IF($B2228="","",--TEXT($B2228,"yyyymm"))</f>
        <v/>
      </c>
      <c r="N2228" s="0" t="n"/>
      <c r="O2228" s="0" t="n"/>
      <c r="P2228" s="0" t="n"/>
      <c r="Q2228" s="0" t="n"/>
      <c r="R2228" s="0" t="n"/>
      <c r="S2228" s="0" t="n"/>
      <c r="T2228" s="0" t="n"/>
      <c r="U2228" s="0" t="n"/>
      <c r="V2228" s="0" t="n"/>
      <c r="W2228" s="0" t="n"/>
      <c r="X2228" s="42" t="n"/>
      <c r="Y2228" s="42" t="n"/>
      <c r="Z2228" s="42" t="n"/>
    </row>
    <row r="2229" ht="23" customFormat="1" customHeight="1" s="204">
      <c r="A2229" s="255">
        <f>IF(B2229="","",COUNTA($B$5:B2229))</f>
        <v/>
      </c>
      <c r="B2229" s="294" t="n"/>
      <c r="C2229" s="247" t="n"/>
      <c r="D2229" s="248" t="n"/>
      <c r="E2229" s="295" t="n"/>
      <c r="F2229" s="296" t="n"/>
      <c r="G2229" s="296" t="n"/>
      <c r="H2229" s="297">
        <f>IFERROR(VLOOKUP($C2229,$C$5:$H$18,6,0)+SUMIF($C$19:$C2229,$C2229,$F$19:$F2229)-SUMIF($C$19:$C2229,$C2229,$G$19:$G2229),"")</f>
        <v/>
      </c>
      <c r="I2229" s="296" t="n"/>
      <c r="J2229" s="252" t="n"/>
      <c r="K2229" s="252" t="n"/>
      <c r="L2229" s="298" t="n"/>
      <c r="M2229" s="254">
        <f>IF($B2229="","",--TEXT($B2229,"yyyymm"))</f>
        <v/>
      </c>
      <c r="N2229" s="0" t="n"/>
      <c r="O2229" s="0" t="n"/>
      <c r="P2229" s="0" t="n"/>
      <c r="Q2229" s="0" t="n"/>
      <c r="R2229" s="0" t="n"/>
      <c r="S2229" s="0" t="n"/>
      <c r="T2229" s="0" t="n"/>
      <c r="U2229" s="0" t="n"/>
      <c r="V2229" s="0" t="n"/>
      <c r="W2229" s="0" t="n"/>
      <c r="X2229" s="42" t="n"/>
      <c r="Y2229" s="42" t="n"/>
      <c r="Z2229" s="42" t="n"/>
    </row>
    <row r="2230" ht="23" customFormat="1" customHeight="1" s="204">
      <c r="A2230" s="255">
        <f>IF(B2230="","",COUNTA($B$5:B2230))</f>
        <v/>
      </c>
      <c r="B2230" s="294" t="n"/>
      <c r="C2230" s="247" t="n"/>
      <c r="D2230" s="248" t="n"/>
      <c r="E2230" s="295" t="n"/>
      <c r="F2230" s="296" t="n"/>
      <c r="G2230" s="296" t="n"/>
      <c r="H2230" s="297">
        <f>IFERROR(VLOOKUP($C2230,$C$5:$H$18,6,0)+SUMIF($C$19:$C2230,$C2230,$F$19:$F2230)-SUMIF($C$19:$C2230,$C2230,$G$19:$G2230),"")</f>
        <v/>
      </c>
      <c r="I2230" s="296" t="n"/>
      <c r="J2230" s="252" t="n"/>
      <c r="K2230" s="252" t="n"/>
      <c r="L2230" s="298" t="n"/>
      <c r="M2230" s="254">
        <f>IF($B2230="","",--TEXT($B2230,"yyyymm"))</f>
        <v/>
      </c>
      <c r="N2230" s="0" t="n"/>
      <c r="O2230" s="0" t="n"/>
      <c r="P2230" s="0" t="n"/>
      <c r="Q2230" s="0" t="n"/>
      <c r="R2230" s="0" t="n"/>
      <c r="S2230" s="0" t="n"/>
      <c r="T2230" s="0" t="n"/>
      <c r="U2230" s="0" t="n"/>
      <c r="V2230" s="0" t="n"/>
      <c r="W2230" s="0" t="n"/>
      <c r="X2230" s="42" t="n"/>
      <c r="Y2230" s="42" t="n"/>
      <c r="Z2230" s="42" t="n"/>
    </row>
    <row r="2231" ht="23" customFormat="1" customHeight="1" s="204">
      <c r="A2231" s="255">
        <f>IF(B2231="","",COUNTA($B$5:B2231))</f>
        <v/>
      </c>
      <c r="B2231" s="294" t="n"/>
      <c r="C2231" s="247" t="n"/>
      <c r="D2231" s="248" t="n"/>
      <c r="E2231" s="295" t="n"/>
      <c r="F2231" s="296" t="n"/>
      <c r="G2231" s="296" t="n"/>
      <c r="H2231" s="297">
        <f>IFERROR(VLOOKUP($C2231,$C$5:$H$18,6,0)+SUMIF($C$19:$C2231,$C2231,$F$19:$F2231)-SUMIF($C$19:$C2231,$C2231,$G$19:$G2231),"")</f>
        <v/>
      </c>
      <c r="I2231" s="296" t="n"/>
      <c r="J2231" s="252" t="n"/>
      <c r="K2231" s="252" t="n"/>
      <c r="L2231" s="298" t="n"/>
      <c r="M2231" s="254">
        <f>IF($B2231="","",--TEXT($B2231,"yyyymm"))</f>
        <v/>
      </c>
      <c r="N2231" s="0" t="n"/>
      <c r="O2231" s="0" t="n"/>
      <c r="P2231" s="0" t="n"/>
      <c r="Q2231" s="0" t="n"/>
      <c r="R2231" s="0" t="n"/>
      <c r="S2231" s="0" t="n"/>
      <c r="T2231" s="0" t="n"/>
      <c r="U2231" s="0" t="n"/>
      <c r="V2231" s="0" t="n"/>
      <c r="W2231" s="0" t="n"/>
      <c r="X2231" s="42" t="n"/>
      <c r="Y2231" s="42" t="n"/>
      <c r="Z2231" s="42" t="n"/>
    </row>
    <row r="2232" ht="23" customFormat="1" customHeight="1" s="204">
      <c r="A2232" s="255">
        <f>IF(B2232="","",COUNTA($B$5:B2232))</f>
        <v/>
      </c>
      <c r="B2232" s="294" t="n"/>
      <c r="C2232" s="247" t="n"/>
      <c r="D2232" s="248" t="n"/>
      <c r="E2232" s="295" t="n"/>
      <c r="F2232" s="296" t="n"/>
      <c r="G2232" s="296" t="n"/>
      <c r="H2232" s="297">
        <f>IFERROR(VLOOKUP($C2232,$C$5:$H$18,6,0)+SUMIF($C$19:$C2232,$C2232,$F$19:$F2232)-SUMIF($C$19:$C2232,$C2232,$G$19:$G2232),"")</f>
        <v/>
      </c>
      <c r="I2232" s="296" t="n"/>
      <c r="J2232" s="252" t="n"/>
      <c r="K2232" s="252" t="n"/>
      <c r="L2232" s="298" t="n"/>
      <c r="M2232" s="254">
        <f>IF($B2232="","",--TEXT($B2232,"yyyymm"))</f>
        <v/>
      </c>
      <c r="N2232" s="0" t="n"/>
      <c r="O2232" s="0" t="n"/>
      <c r="P2232" s="0" t="n"/>
      <c r="Q2232" s="0" t="n"/>
      <c r="R2232" s="0" t="n"/>
      <c r="S2232" s="0" t="n"/>
      <c r="T2232" s="0" t="n"/>
      <c r="U2232" s="0" t="n"/>
      <c r="V2232" s="0" t="n"/>
      <c r="W2232" s="0" t="n"/>
      <c r="X2232" s="42" t="n"/>
      <c r="Y2232" s="42" t="n"/>
      <c r="Z2232" s="42" t="n"/>
    </row>
    <row r="2233" ht="23" customFormat="1" customHeight="1" s="204">
      <c r="A2233" s="255">
        <f>IF(B2233="","",COUNTA($B$5:B2233))</f>
        <v/>
      </c>
      <c r="B2233" s="294" t="n"/>
      <c r="C2233" s="247" t="n"/>
      <c r="D2233" s="248" t="n"/>
      <c r="E2233" s="295" t="n"/>
      <c r="F2233" s="296" t="n"/>
      <c r="G2233" s="296" t="n"/>
      <c r="H2233" s="297">
        <f>IFERROR(VLOOKUP($C2233,$C$5:$H$18,6,0)+SUMIF($C$19:$C2233,$C2233,$F$19:$F2233)-SUMIF($C$19:$C2233,$C2233,$G$19:$G2233),"")</f>
        <v/>
      </c>
      <c r="I2233" s="296" t="n"/>
      <c r="J2233" s="252" t="n"/>
      <c r="K2233" s="252" t="n"/>
      <c r="L2233" s="298" t="n"/>
      <c r="M2233" s="254">
        <f>IF($B2233="","",--TEXT($B2233,"yyyymm"))</f>
        <v/>
      </c>
      <c r="N2233" s="0" t="n"/>
      <c r="O2233" s="0" t="n"/>
      <c r="P2233" s="0" t="n"/>
      <c r="Q2233" s="0" t="n"/>
      <c r="R2233" s="0" t="n"/>
      <c r="S2233" s="0" t="n"/>
      <c r="T2233" s="0" t="n"/>
      <c r="U2233" s="0" t="n"/>
      <c r="V2233" s="0" t="n"/>
      <c r="W2233" s="0" t="n"/>
      <c r="X2233" s="42" t="n"/>
      <c r="Y2233" s="42" t="n"/>
      <c r="Z2233" s="42" t="n"/>
    </row>
    <row r="2234" ht="23" customFormat="1" customHeight="1" s="204">
      <c r="A2234" s="255">
        <f>IF(B2234="","",COUNTA($B$5:B2234))</f>
        <v/>
      </c>
      <c r="B2234" s="294" t="n"/>
      <c r="C2234" s="247" t="n"/>
      <c r="D2234" s="248" t="n"/>
      <c r="E2234" s="295" t="n"/>
      <c r="F2234" s="296" t="n"/>
      <c r="G2234" s="296" t="n"/>
      <c r="H2234" s="297">
        <f>IFERROR(VLOOKUP($C2234,$C$5:$H$18,6,0)+SUMIF($C$19:$C2234,$C2234,$F$19:$F2234)-SUMIF($C$19:$C2234,$C2234,$G$19:$G2234),"")</f>
        <v/>
      </c>
      <c r="I2234" s="296" t="n"/>
      <c r="J2234" s="252" t="n"/>
      <c r="K2234" s="252" t="n"/>
      <c r="L2234" s="298" t="n"/>
      <c r="M2234" s="254">
        <f>IF($B2234="","",--TEXT($B2234,"yyyymm"))</f>
        <v/>
      </c>
      <c r="N2234" s="0" t="n"/>
      <c r="O2234" s="0" t="n"/>
      <c r="P2234" s="0" t="n"/>
      <c r="Q2234" s="0" t="n"/>
      <c r="R2234" s="0" t="n"/>
      <c r="S2234" s="0" t="n"/>
      <c r="T2234" s="0" t="n"/>
      <c r="U2234" s="0" t="n"/>
      <c r="V2234" s="0" t="n"/>
      <c r="W2234" s="0" t="n"/>
      <c r="X2234" s="42" t="n"/>
      <c r="Y2234" s="42" t="n"/>
      <c r="Z2234" s="42" t="n"/>
    </row>
    <row r="2235" ht="23" customFormat="1" customHeight="1" s="204">
      <c r="A2235" s="255">
        <f>IF(B2235="","",COUNTA($B$5:B2235))</f>
        <v/>
      </c>
      <c r="B2235" s="294" t="n"/>
      <c r="C2235" s="247" t="n"/>
      <c r="D2235" s="248" t="n"/>
      <c r="E2235" s="295" t="n"/>
      <c r="F2235" s="296" t="n"/>
      <c r="G2235" s="296" t="n"/>
      <c r="H2235" s="297">
        <f>IFERROR(VLOOKUP($C2235,$C$5:$H$18,6,0)+SUMIF($C$19:$C2235,$C2235,$F$19:$F2235)-SUMIF($C$19:$C2235,$C2235,$G$19:$G2235),"")</f>
        <v/>
      </c>
      <c r="I2235" s="296" t="n"/>
      <c r="J2235" s="252" t="n"/>
      <c r="K2235" s="252" t="n"/>
      <c r="L2235" s="298" t="n"/>
      <c r="M2235" s="254">
        <f>IF($B2235="","",--TEXT($B2235,"yyyymm"))</f>
        <v/>
      </c>
      <c r="N2235" s="0" t="n"/>
      <c r="O2235" s="0" t="n"/>
      <c r="P2235" s="0" t="n"/>
      <c r="Q2235" s="0" t="n"/>
      <c r="R2235" s="0" t="n"/>
      <c r="S2235" s="0" t="n"/>
      <c r="T2235" s="0" t="n"/>
      <c r="U2235" s="0" t="n"/>
      <c r="V2235" s="0" t="n"/>
      <c r="W2235" s="0" t="n"/>
      <c r="X2235" s="42" t="n"/>
      <c r="Y2235" s="42" t="n"/>
      <c r="Z2235" s="42" t="n"/>
    </row>
    <row r="2236" ht="23" customFormat="1" customHeight="1" s="204">
      <c r="A2236" s="255">
        <f>IF(B2236="","",COUNTA($B$5:B2236))</f>
        <v/>
      </c>
      <c r="B2236" s="294" t="n"/>
      <c r="C2236" s="247" t="n"/>
      <c r="D2236" s="248" t="n"/>
      <c r="E2236" s="295" t="n"/>
      <c r="F2236" s="296" t="n"/>
      <c r="G2236" s="296" t="n"/>
      <c r="H2236" s="297">
        <f>IFERROR(VLOOKUP($C2236,$C$5:$H$18,6,0)+SUMIF($C$19:$C2236,$C2236,$F$19:$F2236)-SUMIF($C$19:$C2236,$C2236,$G$19:$G2236),"")</f>
        <v/>
      </c>
      <c r="I2236" s="296" t="n"/>
      <c r="J2236" s="252" t="n"/>
      <c r="K2236" s="252" t="n"/>
      <c r="L2236" s="298" t="n"/>
      <c r="M2236" s="254">
        <f>IF($B2236="","",--TEXT($B2236,"yyyymm"))</f>
        <v/>
      </c>
      <c r="N2236" s="0" t="n"/>
      <c r="O2236" s="0" t="n"/>
      <c r="P2236" s="0" t="n"/>
      <c r="Q2236" s="0" t="n"/>
      <c r="R2236" s="0" t="n"/>
      <c r="S2236" s="0" t="n"/>
      <c r="T2236" s="0" t="n"/>
      <c r="U2236" s="0" t="n"/>
      <c r="V2236" s="0" t="n"/>
      <c r="W2236" s="0" t="n"/>
      <c r="X2236" s="42" t="n"/>
      <c r="Y2236" s="42" t="n"/>
      <c r="Z2236" s="42" t="n"/>
    </row>
    <row r="2237" ht="23" customFormat="1" customHeight="1" s="204">
      <c r="A2237" s="255">
        <f>IF(B2237="","",COUNTA($B$5:B2237))</f>
        <v/>
      </c>
      <c r="B2237" s="294" t="n"/>
      <c r="C2237" s="247" t="n"/>
      <c r="D2237" s="248" t="n"/>
      <c r="E2237" s="295" t="n"/>
      <c r="F2237" s="296" t="n"/>
      <c r="G2237" s="296" t="n"/>
      <c r="H2237" s="297">
        <f>IFERROR(VLOOKUP($C2237,$C$5:$H$18,6,0)+SUMIF($C$19:$C2237,$C2237,$F$19:$F2237)-SUMIF($C$19:$C2237,$C2237,$G$19:$G2237),"")</f>
        <v/>
      </c>
      <c r="I2237" s="296" t="n"/>
      <c r="J2237" s="252" t="n"/>
      <c r="K2237" s="252" t="n"/>
      <c r="L2237" s="298" t="n"/>
      <c r="M2237" s="254">
        <f>IF($B2237="","",--TEXT($B2237,"yyyymm"))</f>
        <v/>
      </c>
      <c r="N2237" s="0" t="n"/>
      <c r="O2237" s="0" t="n"/>
      <c r="P2237" s="0" t="n"/>
      <c r="Q2237" s="0" t="n"/>
      <c r="R2237" s="0" t="n"/>
      <c r="S2237" s="0" t="n"/>
      <c r="T2237" s="0" t="n"/>
      <c r="U2237" s="0" t="n"/>
      <c r="V2237" s="0" t="n"/>
      <c r="W2237" s="0" t="n"/>
      <c r="X2237" s="42" t="n"/>
      <c r="Y2237" s="42" t="n"/>
      <c r="Z2237" s="42" t="n"/>
    </row>
    <row r="2238" ht="23" customFormat="1" customHeight="1" s="204">
      <c r="A2238" s="255">
        <f>IF(B2238="","",COUNTA($B$5:B2238))</f>
        <v/>
      </c>
      <c r="B2238" s="294" t="n"/>
      <c r="C2238" s="247" t="n"/>
      <c r="D2238" s="248" t="n"/>
      <c r="E2238" s="295" t="n"/>
      <c r="F2238" s="296" t="n"/>
      <c r="G2238" s="296" t="n"/>
      <c r="H2238" s="297">
        <f>IFERROR(VLOOKUP($C2238,$C$5:$H$18,6,0)+SUMIF($C$19:$C2238,$C2238,$F$19:$F2238)-SUMIF($C$19:$C2238,$C2238,$G$19:$G2238),"")</f>
        <v/>
      </c>
      <c r="I2238" s="296" t="n"/>
      <c r="J2238" s="252" t="n"/>
      <c r="K2238" s="252" t="n"/>
      <c r="L2238" s="298" t="n"/>
      <c r="M2238" s="254">
        <f>IF($B2238="","",--TEXT($B2238,"yyyymm"))</f>
        <v/>
      </c>
      <c r="N2238" s="0" t="n"/>
      <c r="O2238" s="0" t="n"/>
      <c r="P2238" s="0" t="n"/>
      <c r="Q2238" s="0" t="n"/>
      <c r="R2238" s="0" t="n"/>
      <c r="S2238" s="0" t="n"/>
      <c r="T2238" s="0" t="n"/>
      <c r="U2238" s="0" t="n"/>
      <c r="V2238" s="0" t="n"/>
      <c r="W2238" s="0" t="n"/>
      <c r="X2238" s="42" t="n"/>
      <c r="Y2238" s="42" t="n"/>
      <c r="Z2238" s="42" t="n"/>
    </row>
    <row r="2239" ht="23" customFormat="1" customHeight="1" s="204">
      <c r="A2239" s="255">
        <f>IF(B2239="","",COUNTA($B$5:B2239))</f>
        <v/>
      </c>
      <c r="B2239" s="294" t="n"/>
      <c r="C2239" s="247" t="n"/>
      <c r="D2239" s="248" t="n"/>
      <c r="E2239" s="295" t="n"/>
      <c r="F2239" s="296" t="n"/>
      <c r="G2239" s="296" t="n"/>
      <c r="H2239" s="297">
        <f>IFERROR(VLOOKUP($C2239,$C$5:$H$18,6,0)+SUMIF($C$19:$C2239,$C2239,$F$19:$F2239)-SUMIF($C$19:$C2239,$C2239,$G$19:$G2239),"")</f>
        <v/>
      </c>
      <c r="I2239" s="296" t="n"/>
      <c r="J2239" s="252" t="n"/>
      <c r="K2239" s="252" t="n"/>
      <c r="L2239" s="298" t="n"/>
      <c r="M2239" s="254">
        <f>IF($B2239="","",--TEXT($B2239,"yyyymm"))</f>
        <v/>
      </c>
      <c r="N2239" s="0" t="n"/>
      <c r="O2239" s="0" t="n"/>
      <c r="P2239" s="0" t="n"/>
      <c r="Q2239" s="0" t="n"/>
      <c r="R2239" s="0" t="n"/>
      <c r="S2239" s="0" t="n"/>
      <c r="T2239" s="0" t="n"/>
      <c r="U2239" s="0" t="n"/>
      <c r="V2239" s="0" t="n"/>
      <c r="W2239" s="0" t="n"/>
      <c r="X2239" s="42" t="n"/>
      <c r="Y2239" s="42" t="n"/>
      <c r="Z2239" s="42" t="n"/>
    </row>
    <row r="2240" ht="23" customFormat="1" customHeight="1" s="204">
      <c r="A2240" s="255">
        <f>IF(B2240="","",COUNTA($B$5:B2240))</f>
        <v/>
      </c>
      <c r="B2240" s="294" t="n"/>
      <c r="C2240" s="247" t="n"/>
      <c r="D2240" s="248" t="n"/>
      <c r="E2240" s="295" t="n"/>
      <c r="F2240" s="296" t="n"/>
      <c r="G2240" s="296" t="n"/>
      <c r="H2240" s="297">
        <f>IFERROR(VLOOKUP($C2240,$C$5:$H$18,6,0)+SUMIF($C$19:$C2240,$C2240,$F$19:$F2240)-SUMIF($C$19:$C2240,$C2240,$G$19:$G2240),"")</f>
        <v/>
      </c>
      <c r="I2240" s="296" t="n"/>
      <c r="J2240" s="252" t="n"/>
      <c r="K2240" s="252" t="n"/>
      <c r="L2240" s="298" t="n"/>
      <c r="M2240" s="254">
        <f>IF($B2240="","",--TEXT($B2240,"yyyymm"))</f>
        <v/>
      </c>
      <c r="N2240" s="0" t="n"/>
      <c r="O2240" s="0" t="n"/>
      <c r="P2240" s="0" t="n"/>
      <c r="Q2240" s="0" t="n"/>
      <c r="R2240" s="0" t="n"/>
      <c r="S2240" s="0" t="n"/>
      <c r="T2240" s="0" t="n"/>
      <c r="U2240" s="0" t="n"/>
      <c r="V2240" s="0" t="n"/>
      <c r="W2240" s="0" t="n"/>
      <c r="X2240" s="42" t="n"/>
      <c r="Y2240" s="42" t="n"/>
      <c r="Z2240" s="42" t="n"/>
    </row>
    <row r="2241" ht="23" customFormat="1" customHeight="1" s="204">
      <c r="A2241" s="255">
        <f>IF(B2241="","",COUNTA($B$5:B2241))</f>
        <v/>
      </c>
      <c r="B2241" s="294" t="n"/>
      <c r="C2241" s="247" t="n"/>
      <c r="D2241" s="248" t="n"/>
      <c r="E2241" s="295" t="n"/>
      <c r="F2241" s="296" t="n"/>
      <c r="G2241" s="296" t="n"/>
      <c r="H2241" s="297">
        <f>IFERROR(VLOOKUP($C2241,$C$5:$H$18,6,0)+SUMIF($C$19:$C2241,$C2241,$F$19:$F2241)-SUMIF($C$19:$C2241,$C2241,$G$19:$G2241),"")</f>
        <v/>
      </c>
      <c r="I2241" s="296" t="n"/>
      <c r="J2241" s="252" t="n"/>
      <c r="K2241" s="252" t="n"/>
      <c r="L2241" s="298" t="n"/>
      <c r="M2241" s="254">
        <f>IF($B2241="","",--TEXT($B2241,"yyyymm"))</f>
        <v/>
      </c>
      <c r="N2241" s="0" t="n"/>
      <c r="O2241" s="0" t="n"/>
      <c r="P2241" s="0" t="n"/>
      <c r="Q2241" s="0" t="n"/>
      <c r="R2241" s="0" t="n"/>
      <c r="S2241" s="0" t="n"/>
      <c r="T2241" s="0" t="n"/>
      <c r="U2241" s="0" t="n"/>
      <c r="V2241" s="0" t="n"/>
      <c r="W2241" s="0" t="n"/>
      <c r="X2241" s="42" t="n"/>
      <c r="Y2241" s="42" t="n"/>
      <c r="Z2241" s="42" t="n"/>
    </row>
    <row r="2242" ht="23" customFormat="1" customHeight="1" s="204">
      <c r="A2242" s="255">
        <f>IF(B2242="","",COUNTA($B$5:B2242))</f>
        <v/>
      </c>
      <c r="B2242" s="294" t="n"/>
      <c r="C2242" s="247" t="n"/>
      <c r="D2242" s="248" t="n"/>
      <c r="E2242" s="295" t="n"/>
      <c r="F2242" s="296" t="n"/>
      <c r="G2242" s="296" t="n"/>
      <c r="H2242" s="297">
        <f>IFERROR(VLOOKUP($C2242,$C$5:$H$18,6,0)+SUMIF($C$19:$C2242,$C2242,$F$19:$F2242)-SUMIF($C$19:$C2242,$C2242,$G$19:$G2242),"")</f>
        <v/>
      </c>
      <c r="I2242" s="296" t="n"/>
      <c r="J2242" s="252" t="n"/>
      <c r="K2242" s="252" t="n"/>
      <c r="L2242" s="298" t="n"/>
      <c r="M2242" s="254">
        <f>IF($B2242="","",--TEXT($B2242,"yyyymm"))</f>
        <v/>
      </c>
      <c r="N2242" s="0" t="n"/>
      <c r="O2242" s="0" t="n"/>
      <c r="P2242" s="0" t="n"/>
      <c r="Q2242" s="0" t="n"/>
      <c r="R2242" s="0" t="n"/>
      <c r="S2242" s="0" t="n"/>
      <c r="T2242" s="0" t="n"/>
      <c r="U2242" s="0" t="n"/>
      <c r="V2242" s="0" t="n"/>
      <c r="W2242" s="0" t="n"/>
      <c r="X2242" s="42" t="n"/>
      <c r="Y2242" s="42" t="n"/>
      <c r="Z2242" s="42" t="n"/>
    </row>
    <row r="2243" ht="23" customFormat="1" customHeight="1" s="204">
      <c r="A2243" s="255">
        <f>IF(B2243="","",COUNTA($B$5:B2243))</f>
        <v/>
      </c>
      <c r="B2243" s="294" t="n"/>
      <c r="C2243" s="247" t="n"/>
      <c r="D2243" s="248" t="n"/>
      <c r="E2243" s="295" t="n"/>
      <c r="F2243" s="296" t="n"/>
      <c r="G2243" s="296" t="n"/>
      <c r="H2243" s="297">
        <f>IFERROR(VLOOKUP($C2243,$C$5:$H$18,6,0)+SUMIF($C$19:$C2243,$C2243,$F$19:$F2243)-SUMIF($C$19:$C2243,$C2243,$G$19:$G2243),"")</f>
        <v/>
      </c>
      <c r="I2243" s="296" t="n"/>
      <c r="J2243" s="252" t="n"/>
      <c r="K2243" s="252" t="n"/>
      <c r="L2243" s="298" t="n"/>
      <c r="M2243" s="254">
        <f>IF($B2243="","",--TEXT($B2243,"yyyymm"))</f>
        <v/>
      </c>
      <c r="N2243" s="0" t="n"/>
      <c r="O2243" s="0" t="n"/>
      <c r="P2243" s="0" t="n"/>
      <c r="Q2243" s="0" t="n"/>
      <c r="R2243" s="0" t="n"/>
      <c r="S2243" s="0" t="n"/>
      <c r="T2243" s="0" t="n"/>
      <c r="U2243" s="0" t="n"/>
      <c r="V2243" s="0" t="n"/>
      <c r="W2243" s="0" t="n"/>
      <c r="X2243" s="42" t="n"/>
      <c r="Y2243" s="42" t="n"/>
      <c r="Z2243" s="42" t="n"/>
    </row>
    <row r="2244" ht="23" customFormat="1" customHeight="1" s="204">
      <c r="A2244" s="255">
        <f>IF(B2244="","",COUNTA($B$5:B2244))</f>
        <v/>
      </c>
      <c r="B2244" s="294" t="n"/>
      <c r="C2244" s="247" t="n"/>
      <c r="D2244" s="248" t="n"/>
      <c r="E2244" s="295" t="n"/>
      <c r="F2244" s="296" t="n"/>
      <c r="G2244" s="296" t="n"/>
      <c r="H2244" s="297">
        <f>IFERROR(VLOOKUP($C2244,$C$5:$H$18,6,0)+SUMIF($C$19:$C2244,$C2244,$F$19:$F2244)-SUMIF($C$19:$C2244,$C2244,$G$19:$G2244),"")</f>
        <v/>
      </c>
      <c r="I2244" s="296" t="n"/>
      <c r="J2244" s="252" t="n"/>
      <c r="K2244" s="252" t="n"/>
      <c r="L2244" s="298" t="n"/>
      <c r="M2244" s="254">
        <f>IF($B2244="","",--TEXT($B2244,"yyyymm"))</f>
        <v/>
      </c>
      <c r="N2244" s="0" t="n"/>
      <c r="O2244" s="0" t="n"/>
      <c r="P2244" s="0" t="n"/>
      <c r="Q2244" s="0" t="n"/>
      <c r="R2244" s="0" t="n"/>
      <c r="S2244" s="0" t="n"/>
      <c r="T2244" s="0" t="n"/>
      <c r="U2244" s="0" t="n"/>
      <c r="V2244" s="0" t="n"/>
      <c r="W2244" s="0" t="n"/>
      <c r="X2244" s="42" t="n"/>
      <c r="Y2244" s="42" t="n"/>
      <c r="Z2244" s="42" t="n"/>
    </row>
    <row r="2245" ht="23" customFormat="1" customHeight="1" s="204">
      <c r="A2245" s="255">
        <f>IF(B2245="","",COUNTA($B$5:B2245))</f>
        <v/>
      </c>
      <c r="B2245" s="294" t="n"/>
      <c r="C2245" s="247" t="n"/>
      <c r="D2245" s="248" t="n"/>
      <c r="E2245" s="295" t="n"/>
      <c r="F2245" s="296" t="n"/>
      <c r="G2245" s="296" t="n"/>
      <c r="H2245" s="297">
        <f>IFERROR(VLOOKUP($C2245,$C$5:$H$18,6,0)+SUMIF($C$19:$C2245,$C2245,$F$19:$F2245)-SUMIF($C$19:$C2245,$C2245,$G$19:$G2245),"")</f>
        <v/>
      </c>
      <c r="I2245" s="296" t="n"/>
      <c r="J2245" s="252" t="n"/>
      <c r="K2245" s="252" t="n"/>
      <c r="L2245" s="298" t="n"/>
      <c r="M2245" s="254">
        <f>IF($B2245="","",--TEXT($B2245,"yyyymm"))</f>
        <v/>
      </c>
      <c r="N2245" s="0" t="n"/>
      <c r="O2245" s="0" t="n"/>
      <c r="P2245" s="0" t="n"/>
      <c r="Q2245" s="0" t="n"/>
      <c r="R2245" s="0" t="n"/>
      <c r="S2245" s="0" t="n"/>
      <c r="T2245" s="0" t="n"/>
      <c r="U2245" s="0" t="n"/>
      <c r="V2245" s="0" t="n"/>
      <c r="W2245" s="0" t="n"/>
      <c r="X2245" s="42" t="n"/>
      <c r="Y2245" s="42" t="n"/>
      <c r="Z2245" s="42" t="n"/>
    </row>
    <row r="2246" ht="23" customFormat="1" customHeight="1" s="204">
      <c r="A2246" s="255">
        <f>IF(B2246="","",COUNTA($B$5:B2246))</f>
        <v/>
      </c>
      <c r="B2246" s="294" t="n"/>
      <c r="C2246" s="247" t="n"/>
      <c r="D2246" s="248" t="n"/>
      <c r="E2246" s="295" t="n"/>
      <c r="F2246" s="296" t="n"/>
      <c r="G2246" s="296" t="n"/>
      <c r="H2246" s="297">
        <f>IFERROR(VLOOKUP($C2246,$C$5:$H$18,6,0)+SUMIF($C$19:$C2246,$C2246,$F$19:$F2246)-SUMIF($C$19:$C2246,$C2246,$G$19:$G2246),"")</f>
        <v/>
      </c>
      <c r="I2246" s="296" t="n"/>
      <c r="J2246" s="252" t="n"/>
      <c r="K2246" s="252" t="n"/>
      <c r="L2246" s="298" t="n"/>
      <c r="M2246" s="254">
        <f>IF($B2246="","",--TEXT($B2246,"yyyymm"))</f>
        <v/>
      </c>
      <c r="N2246" s="0" t="n"/>
      <c r="O2246" s="0" t="n"/>
      <c r="P2246" s="0" t="n"/>
      <c r="Q2246" s="0" t="n"/>
      <c r="R2246" s="0" t="n"/>
      <c r="S2246" s="0" t="n"/>
      <c r="T2246" s="0" t="n"/>
      <c r="U2246" s="0" t="n"/>
      <c r="V2246" s="0" t="n"/>
      <c r="W2246" s="0" t="n"/>
      <c r="X2246" s="42" t="n"/>
      <c r="Y2246" s="42" t="n"/>
      <c r="Z2246" s="42" t="n"/>
    </row>
    <row r="2247" ht="23" customFormat="1" customHeight="1" s="204">
      <c r="A2247" s="255">
        <f>IF(B2247="","",COUNTA($B$5:B2247))</f>
        <v/>
      </c>
      <c r="B2247" s="294" t="n"/>
      <c r="C2247" s="247" t="n"/>
      <c r="D2247" s="248" t="n"/>
      <c r="E2247" s="295" t="n"/>
      <c r="F2247" s="296" t="n"/>
      <c r="G2247" s="296" t="n"/>
      <c r="H2247" s="297">
        <f>IFERROR(VLOOKUP($C2247,$C$5:$H$18,6,0)+SUMIF($C$19:$C2247,$C2247,$F$19:$F2247)-SUMIF($C$19:$C2247,$C2247,$G$19:$G2247),"")</f>
        <v/>
      </c>
      <c r="I2247" s="296" t="n"/>
      <c r="J2247" s="252" t="n"/>
      <c r="K2247" s="252" t="n"/>
      <c r="L2247" s="298" t="n"/>
      <c r="M2247" s="254">
        <f>IF($B2247="","",--TEXT($B2247,"yyyymm"))</f>
        <v/>
      </c>
      <c r="N2247" s="0" t="n"/>
      <c r="O2247" s="0" t="n"/>
      <c r="P2247" s="0" t="n"/>
      <c r="Q2247" s="0" t="n"/>
      <c r="R2247" s="0" t="n"/>
      <c r="S2247" s="0" t="n"/>
      <c r="T2247" s="0" t="n"/>
      <c r="U2247" s="0" t="n"/>
      <c r="V2247" s="0" t="n"/>
      <c r="W2247" s="0" t="n"/>
      <c r="X2247" s="42" t="n"/>
      <c r="Y2247" s="42" t="n"/>
      <c r="Z2247" s="42" t="n"/>
    </row>
    <row r="2248" ht="23" customFormat="1" customHeight="1" s="204">
      <c r="A2248" s="255">
        <f>IF(B2248="","",COUNTA($B$5:B2248))</f>
        <v/>
      </c>
      <c r="B2248" s="294" t="n"/>
      <c r="C2248" s="247" t="n"/>
      <c r="D2248" s="248" t="n"/>
      <c r="E2248" s="295" t="n"/>
      <c r="F2248" s="296" t="n"/>
      <c r="G2248" s="296" t="n"/>
      <c r="H2248" s="297">
        <f>IFERROR(VLOOKUP($C2248,$C$5:$H$18,6,0)+SUMIF($C$19:$C2248,$C2248,$F$19:$F2248)-SUMIF($C$19:$C2248,$C2248,$G$19:$G2248),"")</f>
        <v/>
      </c>
      <c r="I2248" s="296" t="n"/>
      <c r="J2248" s="252" t="n"/>
      <c r="K2248" s="252" t="n"/>
      <c r="L2248" s="298" t="n"/>
      <c r="M2248" s="254">
        <f>IF($B2248="","",--TEXT($B2248,"yyyymm"))</f>
        <v/>
      </c>
      <c r="N2248" s="0" t="n"/>
      <c r="O2248" s="0" t="n"/>
      <c r="P2248" s="0" t="n"/>
      <c r="Q2248" s="0" t="n"/>
      <c r="R2248" s="0" t="n"/>
      <c r="S2248" s="0" t="n"/>
      <c r="T2248" s="0" t="n"/>
      <c r="U2248" s="0" t="n"/>
      <c r="V2248" s="0" t="n"/>
      <c r="W2248" s="0" t="n"/>
      <c r="X2248" s="42" t="n"/>
      <c r="Y2248" s="42" t="n"/>
      <c r="Z2248" s="42" t="n"/>
    </row>
    <row r="2249" ht="23" customFormat="1" customHeight="1" s="204">
      <c r="A2249" s="255">
        <f>IF(B2249="","",COUNTA($B$5:B2249))</f>
        <v/>
      </c>
      <c r="B2249" s="294" t="n"/>
      <c r="C2249" s="247" t="n"/>
      <c r="D2249" s="248" t="n"/>
      <c r="E2249" s="295" t="n"/>
      <c r="F2249" s="296" t="n"/>
      <c r="G2249" s="296" t="n"/>
      <c r="H2249" s="297">
        <f>IFERROR(VLOOKUP($C2249,$C$5:$H$18,6,0)+SUMIF($C$19:$C2249,$C2249,$F$19:$F2249)-SUMIF($C$19:$C2249,$C2249,$G$19:$G2249),"")</f>
        <v/>
      </c>
      <c r="I2249" s="296" t="n"/>
      <c r="J2249" s="252" t="n"/>
      <c r="K2249" s="252" t="n"/>
      <c r="L2249" s="298" t="n"/>
      <c r="M2249" s="254">
        <f>IF($B2249="","",--TEXT($B2249,"yyyymm"))</f>
        <v/>
      </c>
      <c r="N2249" s="0" t="n"/>
      <c r="O2249" s="0" t="n"/>
      <c r="P2249" s="0" t="n"/>
      <c r="Q2249" s="0" t="n"/>
      <c r="R2249" s="0" t="n"/>
      <c r="S2249" s="0" t="n"/>
      <c r="T2249" s="0" t="n"/>
      <c r="U2249" s="0" t="n"/>
      <c r="V2249" s="0" t="n"/>
      <c r="W2249" s="0" t="n"/>
      <c r="X2249" s="42" t="n"/>
      <c r="Y2249" s="42" t="n"/>
      <c r="Z2249" s="42" t="n"/>
    </row>
    <row r="2250" ht="23" customFormat="1" customHeight="1" s="204">
      <c r="A2250" s="255">
        <f>IF(B2250="","",COUNTA($B$5:B2250))</f>
        <v/>
      </c>
      <c r="B2250" s="294" t="n"/>
      <c r="C2250" s="247" t="n"/>
      <c r="D2250" s="248" t="n"/>
      <c r="E2250" s="295" t="n"/>
      <c r="F2250" s="296" t="n"/>
      <c r="G2250" s="296" t="n"/>
      <c r="H2250" s="297">
        <f>IFERROR(VLOOKUP($C2250,$C$5:$H$18,6,0)+SUMIF($C$19:$C2250,$C2250,$F$19:$F2250)-SUMIF($C$19:$C2250,$C2250,$G$19:$G2250),"")</f>
        <v/>
      </c>
      <c r="I2250" s="296" t="n"/>
      <c r="J2250" s="252" t="n"/>
      <c r="K2250" s="252" t="n"/>
      <c r="L2250" s="298" t="n"/>
      <c r="M2250" s="254">
        <f>IF($B2250="","",--TEXT($B2250,"yyyymm"))</f>
        <v/>
      </c>
      <c r="N2250" s="0" t="n"/>
      <c r="O2250" s="0" t="n"/>
      <c r="P2250" s="0" t="n"/>
      <c r="Q2250" s="0" t="n"/>
      <c r="R2250" s="0" t="n"/>
      <c r="S2250" s="0" t="n"/>
      <c r="T2250" s="0" t="n"/>
      <c r="U2250" s="0" t="n"/>
      <c r="V2250" s="0" t="n"/>
      <c r="W2250" s="0" t="n"/>
      <c r="X2250" s="42" t="n"/>
      <c r="Y2250" s="42" t="n"/>
      <c r="Z2250" s="42" t="n"/>
    </row>
    <row r="2251" ht="23" customFormat="1" customHeight="1" s="204">
      <c r="A2251" s="255">
        <f>IF(B2251="","",COUNTA($B$5:B2251))</f>
        <v/>
      </c>
      <c r="B2251" s="294" t="n"/>
      <c r="C2251" s="247" t="n"/>
      <c r="D2251" s="248" t="n"/>
      <c r="E2251" s="295" t="n"/>
      <c r="F2251" s="296" t="n"/>
      <c r="G2251" s="296" t="n"/>
      <c r="H2251" s="297">
        <f>IFERROR(VLOOKUP($C2251,$C$5:$H$18,6,0)+SUMIF($C$19:$C2251,$C2251,$F$19:$F2251)-SUMIF($C$19:$C2251,$C2251,$G$19:$G2251),"")</f>
        <v/>
      </c>
      <c r="I2251" s="296" t="n"/>
      <c r="J2251" s="252" t="n"/>
      <c r="K2251" s="252" t="n"/>
      <c r="L2251" s="298" t="n"/>
      <c r="M2251" s="254">
        <f>IF($B2251="","",--TEXT($B2251,"yyyymm"))</f>
        <v/>
      </c>
      <c r="N2251" s="0" t="n"/>
      <c r="O2251" s="0" t="n"/>
      <c r="P2251" s="0" t="n"/>
      <c r="Q2251" s="0" t="n"/>
      <c r="R2251" s="0" t="n"/>
      <c r="S2251" s="0" t="n"/>
      <c r="T2251" s="0" t="n"/>
      <c r="U2251" s="0" t="n"/>
      <c r="V2251" s="0" t="n"/>
      <c r="W2251" s="0" t="n"/>
      <c r="X2251" s="42" t="n"/>
      <c r="Y2251" s="42" t="n"/>
      <c r="Z2251" s="42" t="n"/>
    </row>
    <row r="2252" ht="23" customFormat="1" customHeight="1" s="204">
      <c r="A2252" s="255">
        <f>IF(B2252="","",COUNTA($B$5:B2252))</f>
        <v/>
      </c>
      <c r="B2252" s="294" t="n"/>
      <c r="C2252" s="247" t="n"/>
      <c r="D2252" s="248" t="n"/>
      <c r="E2252" s="295" t="n"/>
      <c r="F2252" s="296" t="n"/>
      <c r="G2252" s="296" t="n"/>
      <c r="H2252" s="297">
        <f>IFERROR(VLOOKUP($C2252,$C$5:$H$18,6,0)+SUMIF($C$19:$C2252,$C2252,$F$19:$F2252)-SUMIF($C$19:$C2252,$C2252,$G$19:$G2252),"")</f>
        <v/>
      </c>
      <c r="I2252" s="296" t="n"/>
      <c r="J2252" s="252" t="n"/>
      <c r="K2252" s="252" t="n"/>
      <c r="L2252" s="298" t="n"/>
      <c r="M2252" s="254">
        <f>IF($B2252="","",--TEXT($B2252,"yyyymm"))</f>
        <v/>
      </c>
      <c r="N2252" s="0" t="n"/>
      <c r="O2252" s="0" t="n"/>
      <c r="P2252" s="0" t="n"/>
      <c r="Q2252" s="0" t="n"/>
      <c r="R2252" s="0" t="n"/>
      <c r="S2252" s="0" t="n"/>
      <c r="T2252" s="0" t="n"/>
      <c r="U2252" s="0" t="n"/>
      <c r="V2252" s="0" t="n"/>
      <c r="W2252" s="0" t="n"/>
      <c r="X2252" s="42" t="n"/>
      <c r="Y2252" s="42" t="n"/>
      <c r="Z2252" s="42" t="n"/>
    </row>
    <row r="2253" ht="23" customFormat="1" customHeight="1" s="204">
      <c r="A2253" s="255">
        <f>IF(B2253="","",COUNTA($B$5:B2253))</f>
        <v/>
      </c>
      <c r="B2253" s="294" t="n"/>
      <c r="C2253" s="247" t="n"/>
      <c r="D2253" s="248" t="n"/>
      <c r="E2253" s="295" t="n"/>
      <c r="F2253" s="296" t="n"/>
      <c r="G2253" s="296" t="n"/>
      <c r="H2253" s="297">
        <f>IFERROR(VLOOKUP($C2253,$C$5:$H$18,6,0)+SUMIF($C$19:$C2253,$C2253,$F$19:$F2253)-SUMIF($C$19:$C2253,$C2253,$G$19:$G2253),"")</f>
        <v/>
      </c>
      <c r="I2253" s="296" t="n"/>
      <c r="J2253" s="252" t="n"/>
      <c r="K2253" s="252" t="n"/>
      <c r="L2253" s="298" t="n"/>
      <c r="M2253" s="254">
        <f>IF($B2253="","",--TEXT($B2253,"yyyymm"))</f>
        <v/>
      </c>
      <c r="N2253" s="0" t="n"/>
      <c r="O2253" s="0" t="n"/>
      <c r="P2253" s="0" t="n"/>
      <c r="Q2253" s="0" t="n"/>
      <c r="R2253" s="0" t="n"/>
      <c r="S2253" s="0" t="n"/>
      <c r="T2253" s="0" t="n"/>
      <c r="U2253" s="0" t="n"/>
      <c r="V2253" s="0" t="n"/>
      <c r="W2253" s="0" t="n"/>
      <c r="X2253" s="42" t="n"/>
      <c r="Y2253" s="42" t="n"/>
      <c r="Z2253" s="42" t="n"/>
    </row>
    <row r="2254" ht="23" customFormat="1" customHeight="1" s="204">
      <c r="A2254" s="255">
        <f>IF(B2254="","",COUNTA($B$5:B2254))</f>
        <v/>
      </c>
      <c r="B2254" s="294" t="n"/>
      <c r="C2254" s="247" t="n"/>
      <c r="D2254" s="248" t="n"/>
      <c r="E2254" s="295" t="n"/>
      <c r="F2254" s="296" t="n"/>
      <c r="G2254" s="296" t="n"/>
      <c r="H2254" s="297">
        <f>IFERROR(VLOOKUP($C2254,$C$5:$H$18,6,0)+SUMIF($C$19:$C2254,$C2254,$F$19:$F2254)-SUMIF($C$19:$C2254,$C2254,$G$19:$G2254),"")</f>
        <v/>
      </c>
      <c r="I2254" s="296" t="n"/>
      <c r="J2254" s="252" t="n"/>
      <c r="K2254" s="252" t="n"/>
      <c r="L2254" s="298" t="n"/>
      <c r="M2254" s="254">
        <f>IF($B2254="","",--TEXT($B2254,"yyyymm"))</f>
        <v/>
      </c>
      <c r="N2254" s="0" t="n"/>
      <c r="O2254" s="0" t="n"/>
      <c r="P2254" s="0" t="n"/>
      <c r="Q2254" s="0" t="n"/>
      <c r="R2254" s="0" t="n"/>
      <c r="S2254" s="0" t="n"/>
      <c r="T2254" s="0" t="n"/>
      <c r="U2254" s="0" t="n"/>
      <c r="V2254" s="0" t="n"/>
      <c r="W2254" s="0" t="n"/>
      <c r="X2254" s="42" t="n"/>
      <c r="Y2254" s="42" t="n"/>
      <c r="Z2254" s="42" t="n"/>
    </row>
    <row r="2255" ht="23" customFormat="1" customHeight="1" s="204">
      <c r="A2255" s="255">
        <f>IF(B2255="","",COUNTA($B$5:B2255))</f>
        <v/>
      </c>
      <c r="B2255" s="294" t="n"/>
      <c r="C2255" s="247" t="n"/>
      <c r="D2255" s="248" t="n"/>
      <c r="E2255" s="295" t="n"/>
      <c r="F2255" s="296" t="n"/>
      <c r="G2255" s="296" t="n"/>
      <c r="H2255" s="297">
        <f>IFERROR(VLOOKUP($C2255,$C$5:$H$18,6,0)+SUMIF($C$19:$C2255,$C2255,$F$19:$F2255)-SUMIF($C$19:$C2255,$C2255,$G$19:$G2255),"")</f>
        <v/>
      </c>
      <c r="I2255" s="296" t="n"/>
      <c r="J2255" s="252" t="n"/>
      <c r="K2255" s="252" t="n"/>
      <c r="L2255" s="298" t="n"/>
      <c r="M2255" s="254">
        <f>IF($B2255="","",--TEXT($B2255,"yyyymm"))</f>
        <v/>
      </c>
      <c r="N2255" s="0" t="n"/>
      <c r="O2255" s="0" t="n"/>
      <c r="P2255" s="0" t="n"/>
      <c r="Q2255" s="0" t="n"/>
      <c r="R2255" s="0" t="n"/>
      <c r="S2255" s="0" t="n"/>
      <c r="T2255" s="0" t="n"/>
      <c r="U2255" s="0" t="n"/>
      <c r="V2255" s="0" t="n"/>
      <c r="W2255" s="0" t="n"/>
      <c r="X2255" s="42" t="n"/>
      <c r="Y2255" s="42" t="n"/>
      <c r="Z2255" s="42" t="n"/>
    </row>
    <row r="2256" ht="23" customFormat="1" customHeight="1" s="204">
      <c r="A2256" s="255">
        <f>IF(B2256="","",COUNTA($B$5:B2256))</f>
        <v/>
      </c>
      <c r="B2256" s="294" t="n"/>
      <c r="C2256" s="247" t="n"/>
      <c r="D2256" s="248" t="n"/>
      <c r="E2256" s="295" t="n"/>
      <c r="F2256" s="296" t="n"/>
      <c r="G2256" s="296" t="n"/>
      <c r="H2256" s="297">
        <f>IFERROR(VLOOKUP($C2256,$C$5:$H$18,6,0)+SUMIF($C$19:$C2256,$C2256,$F$19:$F2256)-SUMIF($C$19:$C2256,$C2256,$G$19:$G2256),"")</f>
        <v/>
      </c>
      <c r="I2256" s="296" t="n"/>
      <c r="J2256" s="252" t="n"/>
      <c r="K2256" s="252" t="n"/>
      <c r="L2256" s="298" t="n"/>
      <c r="M2256" s="254">
        <f>IF($B2256="","",--TEXT($B2256,"yyyymm"))</f>
        <v/>
      </c>
      <c r="N2256" s="0" t="n"/>
      <c r="O2256" s="0" t="n"/>
      <c r="P2256" s="0" t="n"/>
      <c r="Q2256" s="0" t="n"/>
      <c r="R2256" s="0" t="n"/>
      <c r="S2256" s="0" t="n"/>
      <c r="T2256" s="0" t="n"/>
      <c r="U2256" s="0" t="n"/>
      <c r="V2256" s="0" t="n"/>
      <c r="W2256" s="0" t="n"/>
      <c r="X2256" s="42" t="n"/>
      <c r="Y2256" s="42" t="n"/>
      <c r="Z2256" s="42" t="n"/>
    </row>
    <row r="2257" ht="23" customFormat="1" customHeight="1" s="204">
      <c r="A2257" s="255">
        <f>IF(B2257="","",COUNTA($B$5:B2257))</f>
        <v/>
      </c>
      <c r="B2257" s="294" t="n"/>
      <c r="C2257" s="247" t="n"/>
      <c r="D2257" s="248" t="n"/>
      <c r="E2257" s="295" t="n"/>
      <c r="F2257" s="296" t="n"/>
      <c r="G2257" s="296" t="n"/>
      <c r="H2257" s="297">
        <f>IFERROR(VLOOKUP($C2257,$C$5:$H$18,6,0)+SUMIF($C$19:$C2257,$C2257,$F$19:$F2257)-SUMIF($C$19:$C2257,$C2257,$G$19:$G2257),"")</f>
        <v/>
      </c>
      <c r="I2257" s="296" t="n"/>
      <c r="J2257" s="252" t="n"/>
      <c r="K2257" s="252" t="n"/>
      <c r="L2257" s="298" t="n"/>
      <c r="M2257" s="254">
        <f>IF($B2257="","",--TEXT($B2257,"yyyymm"))</f>
        <v/>
      </c>
      <c r="N2257" s="0" t="n"/>
      <c r="O2257" s="0" t="n"/>
      <c r="P2257" s="0" t="n"/>
      <c r="Q2257" s="0" t="n"/>
      <c r="R2257" s="0" t="n"/>
      <c r="S2257" s="0" t="n"/>
      <c r="T2257" s="0" t="n"/>
      <c r="U2257" s="0" t="n"/>
      <c r="V2257" s="0" t="n"/>
      <c r="W2257" s="0" t="n"/>
      <c r="X2257" s="42" t="n"/>
      <c r="Y2257" s="42" t="n"/>
      <c r="Z2257" s="42" t="n"/>
    </row>
    <row r="2258" ht="23" customFormat="1" customHeight="1" s="204">
      <c r="A2258" s="255">
        <f>IF(B2258="","",COUNTA($B$5:B2258))</f>
        <v/>
      </c>
      <c r="B2258" s="294" t="n"/>
      <c r="C2258" s="247" t="n"/>
      <c r="D2258" s="248" t="n"/>
      <c r="E2258" s="295" t="n"/>
      <c r="F2258" s="296" t="n"/>
      <c r="G2258" s="296" t="n"/>
      <c r="H2258" s="297">
        <f>IFERROR(VLOOKUP($C2258,$C$5:$H$18,6,0)+SUMIF($C$19:$C2258,$C2258,$F$19:$F2258)-SUMIF($C$19:$C2258,$C2258,$G$19:$G2258),"")</f>
        <v/>
      </c>
      <c r="I2258" s="296" t="n"/>
      <c r="J2258" s="252" t="n"/>
      <c r="K2258" s="252" t="n"/>
      <c r="L2258" s="298" t="n"/>
      <c r="M2258" s="254">
        <f>IF($B2258="","",--TEXT($B2258,"yyyymm"))</f>
        <v/>
      </c>
      <c r="N2258" s="0" t="n"/>
      <c r="O2258" s="0" t="n"/>
      <c r="P2258" s="0" t="n"/>
      <c r="Q2258" s="0" t="n"/>
      <c r="R2258" s="0" t="n"/>
      <c r="S2258" s="0" t="n"/>
      <c r="T2258" s="0" t="n"/>
      <c r="U2258" s="0" t="n"/>
      <c r="V2258" s="0" t="n"/>
      <c r="W2258" s="0" t="n"/>
      <c r="X2258" s="42" t="n"/>
      <c r="Y2258" s="42" t="n"/>
      <c r="Z2258" s="42" t="n"/>
    </row>
    <row r="2259" ht="23" customFormat="1" customHeight="1" s="204">
      <c r="A2259" s="255">
        <f>IF(B2259="","",COUNTA($B$5:B2259))</f>
        <v/>
      </c>
      <c r="B2259" s="294" t="n"/>
      <c r="C2259" s="247" t="n"/>
      <c r="D2259" s="248" t="n"/>
      <c r="E2259" s="295" t="n"/>
      <c r="F2259" s="296" t="n"/>
      <c r="G2259" s="296" t="n"/>
      <c r="H2259" s="297">
        <f>IFERROR(VLOOKUP($C2259,$C$5:$H$18,6,0)+SUMIF($C$19:$C2259,$C2259,$F$19:$F2259)-SUMIF($C$19:$C2259,$C2259,$G$19:$G2259),"")</f>
        <v/>
      </c>
      <c r="I2259" s="296" t="n"/>
      <c r="J2259" s="252" t="n"/>
      <c r="K2259" s="252" t="n"/>
      <c r="L2259" s="298" t="n"/>
      <c r="M2259" s="254">
        <f>IF($B2259="","",--TEXT($B2259,"yyyymm"))</f>
        <v/>
      </c>
      <c r="N2259" s="0" t="n"/>
      <c r="O2259" s="0" t="n"/>
      <c r="P2259" s="0" t="n"/>
      <c r="Q2259" s="0" t="n"/>
      <c r="R2259" s="0" t="n"/>
      <c r="S2259" s="0" t="n"/>
      <c r="T2259" s="0" t="n"/>
      <c r="U2259" s="0" t="n"/>
      <c r="V2259" s="0" t="n"/>
      <c r="W2259" s="0" t="n"/>
      <c r="X2259" s="42" t="n"/>
      <c r="Y2259" s="42" t="n"/>
      <c r="Z2259" s="42" t="n"/>
    </row>
    <row r="2260" ht="23" customFormat="1" customHeight="1" s="204">
      <c r="A2260" s="255">
        <f>IF(B2260="","",COUNTA($B$5:B2260))</f>
        <v/>
      </c>
      <c r="B2260" s="294" t="n"/>
      <c r="C2260" s="247" t="n"/>
      <c r="D2260" s="248" t="n"/>
      <c r="E2260" s="295" t="n"/>
      <c r="F2260" s="296" t="n"/>
      <c r="G2260" s="296" t="n"/>
      <c r="H2260" s="297">
        <f>IFERROR(VLOOKUP($C2260,$C$5:$H$18,6,0)+SUMIF($C$19:$C2260,$C2260,$F$19:$F2260)-SUMIF($C$19:$C2260,$C2260,$G$19:$G2260),"")</f>
        <v/>
      </c>
      <c r="I2260" s="296" t="n"/>
      <c r="J2260" s="252" t="n"/>
      <c r="K2260" s="252" t="n"/>
      <c r="L2260" s="298" t="n"/>
      <c r="M2260" s="254">
        <f>IF($B2260="","",--TEXT($B2260,"yyyymm"))</f>
        <v/>
      </c>
      <c r="N2260" s="0" t="n"/>
      <c r="O2260" s="0" t="n"/>
      <c r="P2260" s="0" t="n"/>
      <c r="Q2260" s="0" t="n"/>
      <c r="R2260" s="0" t="n"/>
      <c r="S2260" s="0" t="n"/>
      <c r="T2260" s="0" t="n"/>
      <c r="U2260" s="0" t="n"/>
      <c r="V2260" s="0" t="n"/>
      <c r="W2260" s="0" t="n"/>
      <c r="X2260" s="42" t="n"/>
      <c r="Y2260" s="42" t="n"/>
      <c r="Z2260" s="42" t="n"/>
    </row>
    <row r="2261" ht="23" customFormat="1" customHeight="1" s="204">
      <c r="A2261" s="255">
        <f>IF(B2261="","",COUNTA($B$5:B2261))</f>
        <v/>
      </c>
      <c r="B2261" s="294" t="n"/>
      <c r="C2261" s="247" t="n"/>
      <c r="D2261" s="248" t="n"/>
      <c r="E2261" s="295" t="n"/>
      <c r="F2261" s="296" t="n"/>
      <c r="G2261" s="296" t="n"/>
      <c r="H2261" s="297">
        <f>IFERROR(VLOOKUP($C2261,$C$5:$H$18,6,0)+SUMIF($C$19:$C2261,$C2261,$F$19:$F2261)-SUMIF($C$19:$C2261,$C2261,$G$19:$G2261),"")</f>
        <v/>
      </c>
      <c r="I2261" s="296" t="n"/>
      <c r="J2261" s="252" t="n"/>
      <c r="K2261" s="252" t="n"/>
      <c r="L2261" s="298" t="n"/>
      <c r="M2261" s="254">
        <f>IF($B2261="","",--TEXT($B2261,"yyyymm"))</f>
        <v/>
      </c>
      <c r="N2261" s="0" t="n"/>
      <c r="O2261" s="0" t="n"/>
      <c r="P2261" s="0" t="n"/>
      <c r="Q2261" s="0" t="n"/>
      <c r="R2261" s="0" t="n"/>
      <c r="S2261" s="0" t="n"/>
      <c r="T2261" s="0" t="n"/>
      <c r="U2261" s="0" t="n"/>
      <c r="V2261" s="0" t="n"/>
      <c r="W2261" s="0" t="n"/>
      <c r="X2261" s="42" t="n"/>
      <c r="Y2261" s="42" t="n"/>
      <c r="Z2261" s="42" t="n"/>
    </row>
    <row r="2262" ht="23" customFormat="1" customHeight="1" s="204">
      <c r="A2262" s="255">
        <f>IF(B2262="","",COUNTA($B$5:B2262))</f>
        <v/>
      </c>
      <c r="B2262" s="294" t="n"/>
      <c r="C2262" s="247" t="n"/>
      <c r="D2262" s="248" t="n"/>
      <c r="E2262" s="295" t="n"/>
      <c r="F2262" s="296" t="n"/>
      <c r="G2262" s="296" t="n"/>
      <c r="H2262" s="297">
        <f>IFERROR(VLOOKUP($C2262,$C$5:$H$18,6,0)+SUMIF($C$19:$C2262,$C2262,$F$19:$F2262)-SUMIF($C$19:$C2262,$C2262,$G$19:$G2262),"")</f>
        <v/>
      </c>
      <c r="I2262" s="296" t="n"/>
      <c r="J2262" s="252" t="n"/>
      <c r="K2262" s="252" t="n"/>
      <c r="L2262" s="298" t="n"/>
      <c r="M2262" s="254">
        <f>IF($B2262="","",--TEXT($B2262,"yyyymm"))</f>
        <v/>
      </c>
      <c r="N2262" s="0" t="n"/>
      <c r="O2262" s="0" t="n"/>
      <c r="P2262" s="0" t="n"/>
      <c r="Q2262" s="0" t="n"/>
      <c r="R2262" s="0" t="n"/>
      <c r="S2262" s="0" t="n"/>
      <c r="T2262" s="0" t="n"/>
      <c r="U2262" s="0" t="n"/>
      <c r="V2262" s="0" t="n"/>
      <c r="W2262" s="0" t="n"/>
      <c r="X2262" s="42" t="n"/>
      <c r="Y2262" s="42" t="n"/>
      <c r="Z2262" s="42" t="n"/>
    </row>
    <row r="2263" ht="23" customFormat="1" customHeight="1" s="204">
      <c r="A2263" s="255">
        <f>IF(B2263="","",COUNTA($B$5:B2263))</f>
        <v/>
      </c>
      <c r="B2263" s="294" t="n"/>
      <c r="C2263" s="247" t="n"/>
      <c r="D2263" s="248" t="n"/>
      <c r="E2263" s="295" t="n"/>
      <c r="F2263" s="296" t="n"/>
      <c r="G2263" s="296" t="n"/>
      <c r="H2263" s="297">
        <f>IFERROR(VLOOKUP($C2263,$C$5:$H$18,6,0)+SUMIF($C$19:$C2263,$C2263,$F$19:$F2263)-SUMIF($C$19:$C2263,$C2263,$G$19:$G2263),"")</f>
        <v/>
      </c>
      <c r="I2263" s="296" t="n"/>
      <c r="J2263" s="252" t="n"/>
      <c r="K2263" s="252" t="n"/>
      <c r="L2263" s="298" t="n"/>
      <c r="M2263" s="254">
        <f>IF($B2263="","",--TEXT($B2263,"yyyymm"))</f>
        <v/>
      </c>
      <c r="N2263" s="0" t="n"/>
      <c r="O2263" s="0" t="n"/>
      <c r="P2263" s="0" t="n"/>
      <c r="Q2263" s="0" t="n"/>
      <c r="R2263" s="0" t="n"/>
      <c r="S2263" s="0" t="n"/>
      <c r="T2263" s="0" t="n"/>
      <c r="U2263" s="0" t="n"/>
      <c r="V2263" s="0" t="n"/>
      <c r="W2263" s="0" t="n"/>
      <c r="X2263" s="42" t="n"/>
      <c r="Y2263" s="42" t="n"/>
      <c r="Z2263" s="42" t="n"/>
    </row>
    <row r="2264" ht="23" customFormat="1" customHeight="1" s="204">
      <c r="A2264" s="255">
        <f>IF(B2264="","",COUNTA($B$5:B2264))</f>
        <v/>
      </c>
      <c r="B2264" s="294" t="n"/>
      <c r="C2264" s="247" t="n"/>
      <c r="D2264" s="248" t="n"/>
      <c r="E2264" s="295" t="n"/>
      <c r="F2264" s="296" t="n"/>
      <c r="G2264" s="296" t="n"/>
      <c r="H2264" s="297">
        <f>IFERROR(VLOOKUP($C2264,$C$5:$H$18,6,0)+SUMIF($C$19:$C2264,$C2264,$F$19:$F2264)-SUMIF($C$19:$C2264,$C2264,$G$19:$G2264),"")</f>
        <v/>
      </c>
      <c r="I2264" s="296" t="n"/>
      <c r="J2264" s="252" t="n"/>
      <c r="K2264" s="252" t="n"/>
      <c r="L2264" s="298" t="n"/>
      <c r="M2264" s="254">
        <f>IF($B2264="","",--TEXT($B2264,"yyyymm"))</f>
        <v/>
      </c>
      <c r="N2264" s="0" t="n"/>
      <c r="O2264" s="0" t="n"/>
      <c r="P2264" s="0" t="n"/>
      <c r="Q2264" s="0" t="n"/>
      <c r="R2264" s="0" t="n"/>
      <c r="S2264" s="0" t="n"/>
      <c r="T2264" s="0" t="n"/>
      <c r="U2264" s="0" t="n"/>
      <c r="V2264" s="0" t="n"/>
      <c r="W2264" s="0" t="n"/>
      <c r="X2264" s="42" t="n"/>
      <c r="Y2264" s="42" t="n"/>
      <c r="Z2264" s="42" t="n"/>
    </row>
    <row r="2265" ht="23" customFormat="1" customHeight="1" s="204">
      <c r="A2265" s="255">
        <f>IF(B2265="","",COUNTA($B$5:B2265))</f>
        <v/>
      </c>
      <c r="B2265" s="294" t="n"/>
      <c r="C2265" s="247" t="n"/>
      <c r="D2265" s="248" t="n"/>
      <c r="E2265" s="295" t="n"/>
      <c r="F2265" s="296" t="n"/>
      <c r="G2265" s="296" t="n"/>
      <c r="H2265" s="297">
        <f>IFERROR(VLOOKUP($C2265,$C$5:$H$18,6,0)+SUMIF($C$19:$C2265,$C2265,$F$19:$F2265)-SUMIF($C$19:$C2265,$C2265,$G$19:$G2265),"")</f>
        <v/>
      </c>
      <c r="I2265" s="296" t="n"/>
      <c r="J2265" s="252" t="n"/>
      <c r="K2265" s="252" t="n"/>
      <c r="L2265" s="298" t="n"/>
      <c r="M2265" s="254">
        <f>IF($B2265="","",--TEXT($B2265,"yyyymm"))</f>
        <v/>
      </c>
      <c r="N2265" s="0" t="n"/>
      <c r="O2265" s="0" t="n"/>
      <c r="P2265" s="0" t="n"/>
      <c r="Q2265" s="0" t="n"/>
      <c r="R2265" s="0" t="n"/>
      <c r="S2265" s="0" t="n"/>
      <c r="T2265" s="0" t="n"/>
      <c r="U2265" s="0" t="n"/>
      <c r="V2265" s="0" t="n"/>
      <c r="W2265" s="0" t="n"/>
      <c r="X2265" s="42" t="n"/>
      <c r="Y2265" s="42" t="n"/>
      <c r="Z2265" s="42" t="n"/>
    </row>
    <row r="2266" ht="23" customFormat="1" customHeight="1" s="204">
      <c r="A2266" s="255">
        <f>IF(B2266="","",COUNTA($B$5:B2266))</f>
        <v/>
      </c>
      <c r="B2266" s="294" t="n"/>
      <c r="C2266" s="247" t="n"/>
      <c r="D2266" s="248" t="n"/>
      <c r="E2266" s="295" t="n"/>
      <c r="F2266" s="296" t="n"/>
      <c r="G2266" s="296" t="n"/>
      <c r="H2266" s="297">
        <f>IFERROR(VLOOKUP($C2266,$C$5:$H$18,6,0)+SUMIF($C$19:$C2266,$C2266,$F$19:$F2266)-SUMIF($C$19:$C2266,$C2266,$G$19:$G2266),"")</f>
        <v/>
      </c>
      <c r="I2266" s="296" t="n"/>
      <c r="J2266" s="252" t="n"/>
      <c r="K2266" s="252" t="n"/>
      <c r="L2266" s="298" t="n"/>
      <c r="M2266" s="254">
        <f>IF($B2266="","",--TEXT($B2266,"yyyymm"))</f>
        <v/>
      </c>
      <c r="N2266" s="0" t="n"/>
      <c r="O2266" s="0" t="n"/>
      <c r="P2266" s="0" t="n"/>
      <c r="Q2266" s="0" t="n"/>
      <c r="R2266" s="0" t="n"/>
      <c r="S2266" s="0" t="n"/>
      <c r="T2266" s="0" t="n"/>
      <c r="U2266" s="0" t="n"/>
      <c r="V2266" s="0" t="n"/>
      <c r="W2266" s="0" t="n"/>
      <c r="X2266" s="42" t="n"/>
      <c r="Y2266" s="42" t="n"/>
      <c r="Z2266" s="42" t="n"/>
    </row>
    <row r="2267" ht="23" customFormat="1" customHeight="1" s="204">
      <c r="A2267" s="255">
        <f>IF(B2267="","",COUNTA($B$5:B2267))</f>
        <v/>
      </c>
      <c r="B2267" s="294" t="n"/>
      <c r="C2267" s="247" t="n"/>
      <c r="D2267" s="248" t="n"/>
      <c r="E2267" s="295" t="n"/>
      <c r="F2267" s="296" t="n"/>
      <c r="G2267" s="296" t="n"/>
      <c r="H2267" s="297">
        <f>IFERROR(VLOOKUP($C2267,$C$5:$H$18,6,0)+SUMIF($C$19:$C2267,$C2267,$F$19:$F2267)-SUMIF($C$19:$C2267,$C2267,$G$19:$G2267),"")</f>
        <v/>
      </c>
      <c r="I2267" s="296" t="n"/>
      <c r="J2267" s="252" t="n"/>
      <c r="K2267" s="252" t="n"/>
      <c r="L2267" s="298" t="n"/>
      <c r="M2267" s="254">
        <f>IF($B2267="","",--TEXT($B2267,"yyyymm"))</f>
        <v/>
      </c>
      <c r="N2267" s="0" t="n"/>
      <c r="O2267" s="0" t="n"/>
      <c r="P2267" s="0" t="n"/>
      <c r="Q2267" s="0" t="n"/>
      <c r="R2267" s="0" t="n"/>
      <c r="S2267" s="0" t="n"/>
      <c r="T2267" s="0" t="n"/>
      <c r="U2267" s="0" t="n"/>
      <c r="V2267" s="0" t="n"/>
      <c r="W2267" s="0" t="n"/>
      <c r="X2267" s="42" t="n"/>
      <c r="Y2267" s="42" t="n"/>
      <c r="Z2267" s="42" t="n"/>
    </row>
    <row r="2268" ht="23" customFormat="1" customHeight="1" s="204">
      <c r="A2268" s="255">
        <f>IF(B2268="","",COUNTA($B$5:B2268))</f>
        <v/>
      </c>
      <c r="B2268" s="294" t="n"/>
      <c r="C2268" s="247" t="n"/>
      <c r="D2268" s="248" t="n"/>
      <c r="E2268" s="295" t="n"/>
      <c r="F2268" s="296" t="n"/>
      <c r="G2268" s="296" t="n"/>
      <c r="H2268" s="297">
        <f>IFERROR(VLOOKUP($C2268,$C$5:$H$18,6,0)+SUMIF($C$19:$C2268,$C2268,$F$19:$F2268)-SUMIF($C$19:$C2268,$C2268,$G$19:$G2268),"")</f>
        <v/>
      </c>
      <c r="I2268" s="296" t="n"/>
      <c r="J2268" s="252" t="n"/>
      <c r="K2268" s="252" t="n"/>
      <c r="L2268" s="298" t="n"/>
      <c r="M2268" s="254">
        <f>IF($B2268="","",--TEXT($B2268,"yyyymm"))</f>
        <v/>
      </c>
      <c r="N2268" s="0" t="n"/>
      <c r="O2268" s="0" t="n"/>
      <c r="P2268" s="0" t="n"/>
      <c r="Q2268" s="0" t="n"/>
      <c r="R2268" s="0" t="n"/>
      <c r="S2268" s="0" t="n"/>
      <c r="T2268" s="0" t="n"/>
      <c r="U2268" s="0" t="n"/>
      <c r="V2268" s="0" t="n"/>
      <c r="W2268" s="0" t="n"/>
      <c r="X2268" s="42" t="n"/>
      <c r="Y2268" s="42" t="n"/>
      <c r="Z2268" s="42" t="n"/>
    </row>
    <row r="2269" ht="23" customFormat="1" customHeight="1" s="204">
      <c r="A2269" s="255">
        <f>IF(B2269="","",COUNTA($B$5:B2269))</f>
        <v/>
      </c>
      <c r="B2269" s="294" t="n"/>
      <c r="C2269" s="247" t="n"/>
      <c r="D2269" s="248" t="n"/>
      <c r="E2269" s="295" t="n"/>
      <c r="F2269" s="296" t="n"/>
      <c r="G2269" s="296" t="n"/>
      <c r="H2269" s="297">
        <f>IFERROR(VLOOKUP($C2269,$C$5:$H$18,6,0)+SUMIF($C$19:$C2269,$C2269,$F$19:$F2269)-SUMIF($C$19:$C2269,$C2269,$G$19:$G2269),"")</f>
        <v/>
      </c>
      <c r="I2269" s="296" t="n"/>
      <c r="J2269" s="252" t="n"/>
      <c r="K2269" s="252" t="n"/>
      <c r="L2269" s="298" t="n"/>
      <c r="M2269" s="254">
        <f>IF($B2269="","",--TEXT($B2269,"yyyymm"))</f>
        <v/>
      </c>
      <c r="N2269" s="0" t="n"/>
      <c r="O2269" s="0" t="n"/>
      <c r="P2269" s="0" t="n"/>
      <c r="Q2269" s="0" t="n"/>
      <c r="R2269" s="0" t="n"/>
      <c r="S2269" s="0" t="n"/>
      <c r="T2269" s="0" t="n"/>
      <c r="U2269" s="0" t="n"/>
      <c r="V2269" s="0" t="n"/>
      <c r="W2269" s="0" t="n"/>
      <c r="X2269" s="42" t="n"/>
      <c r="Y2269" s="42" t="n"/>
      <c r="Z2269" s="42" t="n"/>
    </row>
    <row r="2270" ht="23" customFormat="1" customHeight="1" s="204">
      <c r="A2270" s="255">
        <f>IF(B2270="","",COUNTA($B$5:B2270))</f>
        <v/>
      </c>
      <c r="B2270" s="294" t="n"/>
      <c r="C2270" s="247" t="n"/>
      <c r="D2270" s="248" t="n"/>
      <c r="E2270" s="295" t="n"/>
      <c r="F2270" s="296" t="n"/>
      <c r="G2270" s="296" t="n"/>
      <c r="H2270" s="297">
        <f>IFERROR(VLOOKUP($C2270,$C$5:$H$18,6,0)+SUMIF($C$19:$C2270,$C2270,$F$19:$F2270)-SUMIF($C$19:$C2270,$C2270,$G$19:$G2270),"")</f>
        <v/>
      </c>
      <c r="I2270" s="296" t="n"/>
      <c r="J2270" s="252" t="n"/>
      <c r="K2270" s="252" t="n"/>
      <c r="L2270" s="298" t="n"/>
      <c r="M2270" s="254">
        <f>IF($B2270="","",--TEXT($B2270,"yyyymm"))</f>
        <v/>
      </c>
      <c r="N2270" s="0" t="n"/>
      <c r="O2270" s="0" t="n"/>
      <c r="P2270" s="0" t="n"/>
      <c r="Q2270" s="0" t="n"/>
      <c r="R2270" s="0" t="n"/>
      <c r="S2270" s="0" t="n"/>
      <c r="T2270" s="0" t="n"/>
      <c r="U2270" s="0" t="n"/>
      <c r="V2270" s="0" t="n"/>
      <c r="W2270" s="0" t="n"/>
      <c r="X2270" s="42" t="n"/>
      <c r="Y2270" s="42" t="n"/>
      <c r="Z2270" s="42" t="n"/>
    </row>
    <row r="2271" ht="23" customFormat="1" customHeight="1" s="204">
      <c r="A2271" s="255">
        <f>IF(B2271="","",COUNTA($B$5:B2271))</f>
        <v/>
      </c>
      <c r="B2271" s="294" t="n"/>
      <c r="C2271" s="247" t="n"/>
      <c r="D2271" s="248" t="n"/>
      <c r="E2271" s="295" t="n"/>
      <c r="F2271" s="296" t="n"/>
      <c r="G2271" s="296" t="n"/>
      <c r="H2271" s="297">
        <f>IFERROR(VLOOKUP($C2271,$C$5:$H$18,6,0)+SUMIF($C$19:$C2271,$C2271,$F$19:$F2271)-SUMIF($C$19:$C2271,$C2271,$G$19:$G2271),"")</f>
        <v/>
      </c>
      <c r="I2271" s="296" t="n"/>
      <c r="J2271" s="252" t="n"/>
      <c r="K2271" s="252" t="n"/>
      <c r="L2271" s="298" t="n"/>
      <c r="M2271" s="254">
        <f>IF($B2271="","",--TEXT($B2271,"yyyymm"))</f>
        <v/>
      </c>
      <c r="N2271" s="0" t="n"/>
      <c r="O2271" s="0" t="n"/>
      <c r="P2271" s="0" t="n"/>
      <c r="Q2271" s="0" t="n"/>
      <c r="R2271" s="0" t="n"/>
      <c r="S2271" s="0" t="n"/>
      <c r="T2271" s="0" t="n"/>
      <c r="U2271" s="0" t="n"/>
      <c r="V2271" s="0" t="n"/>
      <c r="W2271" s="0" t="n"/>
      <c r="X2271" s="42" t="n"/>
      <c r="Y2271" s="42" t="n"/>
      <c r="Z2271" s="42" t="n"/>
    </row>
    <row r="2272" ht="23" customFormat="1" customHeight="1" s="204">
      <c r="A2272" s="255">
        <f>IF(B2272="","",COUNTA($B$5:B2272))</f>
        <v/>
      </c>
      <c r="B2272" s="294" t="n"/>
      <c r="C2272" s="247" t="n"/>
      <c r="D2272" s="248" t="n"/>
      <c r="E2272" s="295" t="n"/>
      <c r="F2272" s="296" t="n"/>
      <c r="G2272" s="296" t="n"/>
      <c r="H2272" s="297">
        <f>IFERROR(VLOOKUP($C2272,$C$5:$H$18,6,0)+SUMIF($C$19:$C2272,$C2272,$F$19:$F2272)-SUMIF($C$19:$C2272,$C2272,$G$19:$G2272),"")</f>
        <v/>
      </c>
      <c r="I2272" s="296" t="n"/>
      <c r="J2272" s="252" t="n"/>
      <c r="K2272" s="252" t="n"/>
      <c r="L2272" s="298" t="n"/>
      <c r="M2272" s="254">
        <f>IF($B2272="","",--TEXT($B2272,"yyyymm"))</f>
        <v/>
      </c>
      <c r="N2272" s="0" t="n"/>
      <c r="O2272" s="0" t="n"/>
      <c r="P2272" s="0" t="n"/>
      <c r="Q2272" s="0" t="n"/>
      <c r="R2272" s="0" t="n"/>
      <c r="S2272" s="0" t="n"/>
      <c r="T2272" s="0" t="n"/>
      <c r="U2272" s="0" t="n"/>
      <c r="V2272" s="0" t="n"/>
      <c r="W2272" s="0" t="n"/>
      <c r="X2272" s="42" t="n"/>
      <c r="Y2272" s="42" t="n"/>
      <c r="Z2272" s="42" t="n"/>
    </row>
    <row r="2273" ht="23" customFormat="1" customHeight="1" s="204">
      <c r="A2273" s="255">
        <f>IF(B2273="","",COUNTA($B$5:B2273))</f>
        <v/>
      </c>
      <c r="B2273" s="294" t="n"/>
      <c r="C2273" s="247" t="n"/>
      <c r="D2273" s="248" t="n"/>
      <c r="E2273" s="295" t="n"/>
      <c r="F2273" s="296" t="n"/>
      <c r="G2273" s="296" t="n"/>
      <c r="H2273" s="297">
        <f>IFERROR(VLOOKUP($C2273,$C$5:$H$18,6,0)+SUMIF($C$19:$C2273,$C2273,$F$19:$F2273)-SUMIF($C$19:$C2273,$C2273,$G$19:$G2273),"")</f>
        <v/>
      </c>
      <c r="I2273" s="296" t="n"/>
      <c r="J2273" s="252" t="n"/>
      <c r="K2273" s="252" t="n"/>
      <c r="L2273" s="298" t="n"/>
      <c r="M2273" s="254">
        <f>IF($B2273="","",--TEXT($B2273,"yyyymm"))</f>
        <v/>
      </c>
      <c r="N2273" s="0" t="n"/>
      <c r="O2273" s="0" t="n"/>
      <c r="P2273" s="0" t="n"/>
      <c r="Q2273" s="0" t="n"/>
      <c r="R2273" s="0" t="n"/>
      <c r="S2273" s="0" t="n"/>
      <c r="T2273" s="0" t="n"/>
      <c r="U2273" s="0" t="n"/>
      <c r="V2273" s="0" t="n"/>
      <c r="W2273" s="0" t="n"/>
      <c r="X2273" s="42" t="n"/>
      <c r="Y2273" s="42" t="n"/>
      <c r="Z2273" s="42" t="n"/>
    </row>
    <row r="2274" ht="23" customFormat="1" customHeight="1" s="204">
      <c r="A2274" s="255">
        <f>IF(B2274="","",COUNTA($B$5:B2274))</f>
        <v/>
      </c>
      <c r="B2274" s="294" t="n"/>
      <c r="C2274" s="247" t="n"/>
      <c r="D2274" s="248" t="n"/>
      <c r="E2274" s="295" t="n"/>
      <c r="F2274" s="296" t="n"/>
      <c r="G2274" s="296" t="n"/>
      <c r="H2274" s="297">
        <f>IFERROR(VLOOKUP($C2274,$C$5:$H$18,6,0)+SUMIF($C$19:$C2274,$C2274,$F$19:$F2274)-SUMIF($C$19:$C2274,$C2274,$G$19:$G2274),"")</f>
        <v/>
      </c>
      <c r="I2274" s="296" t="n"/>
      <c r="J2274" s="252" t="n"/>
      <c r="K2274" s="252" t="n"/>
      <c r="L2274" s="298" t="n"/>
      <c r="M2274" s="254">
        <f>IF($B2274="","",--TEXT($B2274,"yyyymm"))</f>
        <v/>
      </c>
      <c r="N2274" s="0" t="n"/>
      <c r="O2274" s="0" t="n"/>
      <c r="P2274" s="0" t="n"/>
      <c r="Q2274" s="0" t="n"/>
      <c r="R2274" s="0" t="n"/>
      <c r="S2274" s="0" t="n"/>
      <c r="T2274" s="0" t="n"/>
      <c r="U2274" s="0" t="n"/>
      <c r="V2274" s="0" t="n"/>
      <c r="W2274" s="0" t="n"/>
      <c r="X2274" s="42" t="n"/>
      <c r="Y2274" s="42" t="n"/>
      <c r="Z2274" s="42" t="n"/>
    </row>
    <row r="2275" ht="23" customFormat="1" customHeight="1" s="204">
      <c r="A2275" s="255">
        <f>IF(B2275="","",COUNTA($B$5:B2275))</f>
        <v/>
      </c>
      <c r="B2275" s="294" t="n"/>
      <c r="C2275" s="247" t="n"/>
      <c r="D2275" s="248" t="n"/>
      <c r="E2275" s="295" t="n"/>
      <c r="F2275" s="296" t="n"/>
      <c r="G2275" s="296" t="n"/>
      <c r="H2275" s="297">
        <f>IFERROR(VLOOKUP($C2275,$C$5:$H$18,6,0)+SUMIF($C$19:$C2275,$C2275,$F$19:$F2275)-SUMIF($C$19:$C2275,$C2275,$G$19:$G2275),"")</f>
        <v/>
      </c>
      <c r="I2275" s="296" t="n"/>
      <c r="J2275" s="252" t="n"/>
      <c r="K2275" s="252" t="n"/>
      <c r="L2275" s="298" t="n"/>
      <c r="M2275" s="254">
        <f>IF($B2275="","",--TEXT($B2275,"yyyymm"))</f>
        <v/>
      </c>
      <c r="N2275" s="0" t="n"/>
      <c r="O2275" s="0" t="n"/>
      <c r="P2275" s="0" t="n"/>
      <c r="Q2275" s="0" t="n"/>
      <c r="R2275" s="0" t="n"/>
      <c r="S2275" s="0" t="n"/>
      <c r="T2275" s="0" t="n"/>
      <c r="U2275" s="0" t="n"/>
      <c r="V2275" s="0" t="n"/>
      <c r="W2275" s="0" t="n"/>
      <c r="X2275" s="42" t="n"/>
      <c r="Y2275" s="42" t="n"/>
      <c r="Z2275" s="42" t="n"/>
    </row>
    <row r="2276" ht="23" customFormat="1" customHeight="1" s="204">
      <c r="A2276" s="255">
        <f>IF(B2276="","",COUNTA($B$5:B2276))</f>
        <v/>
      </c>
      <c r="B2276" s="294" t="n"/>
      <c r="C2276" s="247" t="n"/>
      <c r="D2276" s="248" t="n"/>
      <c r="E2276" s="295" t="n"/>
      <c r="F2276" s="296" t="n"/>
      <c r="G2276" s="296" t="n"/>
      <c r="H2276" s="297">
        <f>IFERROR(VLOOKUP($C2276,$C$5:$H$18,6,0)+SUMIF($C$19:$C2276,$C2276,$F$19:$F2276)-SUMIF($C$19:$C2276,$C2276,$G$19:$G2276),"")</f>
        <v/>
      </c>
      <c r="I2276" s="296" t="n"/>
      <c r="J2276" s="252" t="n"/>
      <c r="K2276" s="252" t="n"/>
      <c r="L2276" s="298" t="n"/>
      <c r="M2276" s="254">
        <f>IF($B2276="","",--TEXT($B2276,"yyyymm"))</f>
        <v/>
      </c>
      <c r="N2276" s="0" t="n"/>
      <c r="O2276" s="0" t="n"/>
      <c r="P2276" s="0" t="n"/>
      <c r="Q2276" s="0" t="n"/>
      <c r="R2276" s="0" t="n"/>
      <c r="S2276" s="0" t="n"/>
      <c r="T2276" s="0" t="n"/>
      <c r="U2276" s="0" t="n"/>
      <c r="V2276" s="0" t="n"/>
      <c r="W2276" s="0" t="n"/>
      <c r="X2276" s="42" t="n"/>
      <c r="Y2276" s="42" t="n"/>
      <c r="Z2276" s="42" t="n"/>
    </row>
    <row r="2277" ht="23" customFormat="1" customHeight="1" s="204">
      <c r="A2277" s="255">
        <f>IF(B2277="","",COUNTA($B$5:B2277))</f>
        <v/>
      </c>
      <c r="B2277" s="294" t="n"/>
      <c r="C2277" s="247" t="n"/>
      <c r="D2277" s="248" t="n"/>
      <c r="E2277" s="295" t="n"/>
      <c r="F2277" s="296" t="n"/>
      <c r="G2277" s="296" t="n"/>
      <c r="H2277" s="297">
        <f>IFERROR(VLOOKUP($C2277,$C$5:$H$18,6,0)+SUMIF($C$19:$C2277,$C2277,$F$19:$F2277)-SUMIF($C$19:$C2277,$C2277,$G$19:$G2277),"")</f>
        <v/>
      </c>
      <c r="I2277" s="296" t="n"/>
      <c r="J2277" s="252" t="n"/>
      <c r="K2277" s="252" t="n"/>
      <c r="L2277" s="298" t="n"/>
      <c r="M2277" s="254">
        <f>IF($B2277="","",--TEXT($B2277,"yyyymm"))</f>
        <v/>
      </c>
      <c r="N2277" s="0" t="n"/>
      <c r="O2277" s="0" t="n"/>
      <c r="P2277" s="0" t="n"/>
      <c r="Q2277" s="0" t="n"/>
      <c r="R2277" s="0" t="n"/>
      <c r="S2277" s="0" t="n"/>
      <c r="T2277" s="0" t="n"/>
      <c r="U2277" s="0" t="n"/>
      <c r="V2277" s="0" t="n"/>
      <c r="W2277" s="0" t="n"/>
      <c r="X2277" s="42" t="n"/>
      <c r="Y2277" s="42" t="n"/>
      <c r="Z2277" s="42" t="n"/>
    </row>
    <row r="2278" ht="23" customFormat="1" customHeight="1" s="204">
      <c r="A2278" s="255">
        <f>IF(B2278="","",COUNTA($B$5:B2278))</f>
        <v/>
      </c>
      <c r="B2278" s="294" t="n"/>
      <c r="C2278" s="247" t="n"/>
      <c r="D2278" s="248" t="n"/>
      <c r="E2278" s="295" t="n"/>
      <c r="F2278" s="296" t="n"/>
      <c r="G2278" s="296" t="n"/>
      <c r="H2278" s="297">
        <f>IFERROR(VLOOKUP($C2278,$C$5:$H$18,6,0)+SUMIF($C$19:$C2278,$C2278,$F$19:$F2278)-SUMIF($C$19:$C2278,$C2278,$G$19:$G2278),"")</f>
        <v/>
      </c>
      <c r="I2278" s="296" t="n"/>
      <c r="J2278" s="252" t="n"/>
      <c r="K2278" s="252" t="n"/>
      <c r="L2278" s="298" t="n"/>
      <c r="M2278" s="254">
        <f>IF($B2278="","",--TEXT($B2278,"yyyymm"))</f>
        <v/>
      </c>
      <c r="N2278" s="0" t="n"/>
      <c r="O2278" s="0" t="n"/>
      <c r="P2278" s="0" t="n"/>
      <c r="Q2278" s="0" t="n"/>
      <c r="R2278" s="0" t="n"/>
      <c r="S2278" s="0" t="n"/>
      <c r="T2278" s="0" t="n"/>
      <c r="U2278" s="0" t="n"/>
      <c r="V2278" s="0" t="n"/>
      <c r="W2278" s="0" t="n"/>
      <c r="X2278" s="42" t="n"/>
      <c r="Y2278" s="42" t="n"/>
      <c r="Z2278" s="42" t="n"/>
    </row>
    <row r="2279" ht="23" customFormat="1" customHeight="1" s="204">
      <c r="A2279" s="255">
        <f>IF(B2279="","",COUNTA($B$5:B2279))</f>
        <v/>
      </c>
      <c r="B2279" s="294" t="n"/>
      <c r="C2279" s="247" t="n"/>
      <c r="D2279" s="248" t="n"/>
      <c r="E2279" s="295" t="n"/>
      <c r="F2279" s="296" t="n"/>
      <c r="G2279" s="296" t="n"/>
      <c r="H2279" s="297">
        <f>IFERROR(VLOOKUP($C2279,$C$5:$H$18,6,0)+SUMIF($C$19:$C2279,$C2279,$F$19:$F2279)-SUMIF($C$19:$C2279,$C2279,$G$19:$G2279),"")</f>
        <v/>
      </c>
      <c r="I2279" s="296" t="n"/>
      <c r="J2279" s="252" t="n"/>
      <c r="K2279" s="252" t="n"/>
      <c r="L2279" s="298" t="n"/>
      <c r="M2279" s="254">
        <f>IF($B2279="","",--TEXT($B2279,"yyyymm"))</f>
        <v/>
      </c>
      <c r="N2279" s="0" t="n"/>
      <c r="O2279" s="0" t="n"/>
      <c r="P2279" s="0" t="n"/>
      <c r="Q2279" s="0" t="n"/>
      <c r="R2279" s="0" t="n"/>
      <c r="S2279" s="0" t="n"/>
      <c r="T2279" s="0" t="n"/>
      <c r="U2279" s="0" t="n"/>
      <c r="V2279" s="0" t="n"/>
      <c r="W2279" s="0" t="n"/>
      <c r="X2279" s="42" t="n"/>
      <c r="Y2279" s="42" t="n"/>
      <c r="Z2279" s="42" t="n"/>
    </row>
    <row r="2280" ht="23" customFormat="1" customHeight="1" s="204">
      <c r="A2280" s="255">
        <f>IF(B2280="","",COUNTA($B$5:B2280))</f>
        <v/>
      </c>
      <c r="B2280" s="294" t="n"/>
      <c r="C2280" s="247" t="n"/>
      <c r="D2280" s="248" t="n"/>
      <c r="E2280" s="295" t="n"/>
      <c r="F2280" s="296" t="n"/>
      <c r="G2280" s="296" t="n"/>
      <c r="H2280" s="297">
        <f>IFERROR(VLOOKUP($C2280,$C$5:$H$18,6,0)+SUMIF($C$19:$C2280,$C2280,$F$19:$F2280)-SUMIF($C$19:$C2280,$C2280,$G$19:$G2280),"")</f>
        <v/>
      </c>
      <c r="I2280" s="296" t="n"/>
      <c r="J2280" s="252" t="n"/>
      <c r="K2280" s="252" t="n"/>
      <c r="L2280" s="298" t="n"/>
      <c r="M2280" s="254">
        <f>IF($B2280="","",--TEXT($B2280,"yyyymm"))</f>
        <v/>
      </c>
      <c r="N2280" s="0" t="n"/>
      <c r="O2280" s="0" t="n"/>
      <c r="P2280" s="0" t="n"/>
      <c r="Q2280" s="0" t="n"/>
      <c r="R2280" s="0" t="n"/>
      <c r="S2280" s="0" t="n"/>
      <c r="T2280" s="0" t="n"/>
      <c r="U2280" s="0" t="n"/>
      <c r="V2280" s="0" t="n"/>
      <c r="W2280" s="0" t="n"/>
      <c r="X2280" s="42" t="n"/>
      <c r="Y2280" s="42" t="n"/>
      <c r="Z2280" s="42" t="n"/>
    </row>
    <row r="2281" ht="23" customFormat="1" customHeight="1" s="204">
      <c r="A2281" s="255">
        <f>IF(B2281="","",COUNTA($B$5:B2281))</f>
        <v/>
      </c>
      <c r="B2281" s="294" t="n"/>
      <c r="C2281" s="247" t="n"/>
      <c r="D2281" s="248" t="n"/>
      <c r="E2281" s="295" t="n"/>
      <c r="F2281" s="296" t="n"/>
      <c r="G2281" s="296" t="n"/>
      <c r="H2281" s="297">
        <f>IFERROR(VLOOKUP($C2281,$C$5:$H$18,6,0)+SUMIF($C$19:$C2281,$C2281,$F$19:$F2281)-SUMIF($C$19:$C2281,$C2281,$G$19:$G2281),"")</f>
        <v/>
      </c>
      <c r="I2281" s="296" t="n"/>
      <c r="J2281" s="252" t="n"/>
      <c r="K2281" s="252" t="n"/>
      <c r="L2281" s="298" t="n"/>
      <c r="M2281" s="254">
        <f>IF($B2281="","",--TEXT($B2281,"yyyymm"))</f>
        <v/>
      </c>
      <c r="N2281" s="0" t="n"/>
      <c r="O2281" s="0" t="n"/>
      <c r="P2281" s="0" t="n"/>
      <c r="Q2281" s="0" t="n"/>
      <c r="R2281" s="0" t="n"/>
      <c r="S2281" s="0" t="n"/>
      <c r="T2281" s="0" t="n"/>
      <c r="U2281" s="0" t="n"/>
      <c r="V2281" s="0" t="n"/>
      <c r="W2281" s="0" t="n"/>
      <c r="X2281" s="42" t="n"/>
      <c r="Y2281" s="42" t="n"/>
      <c r="Z2281" s="42" t="n"/>
    </row>
    <row r="2282" ht="23" customFormat="1" customHeight="1" s="204">
      <c r="A2282" s="255">
        <f>IF(B2282="","",COUNTA($B$5:B2282))</f>
        <v/>
      </c>
      <c r="B2282" s="294" t="n"/>
      <c r="C2282" s="247" t="n"/>
      <c r="D2282" s="248" t="n"/>
      <c r="E2282" s="295" t="n"/>
      <c r="F2282" s="296" t="n"/>
      <c r="G2282" s="296" t="n"/>
      <c r="H2282" s="297">
        <f>IFERROR(VLOOKUP($C2282,$C$5:$H$18,6,0)+SUMIF($C$19:$C2282,$C2282,$F$19:$F2282)-SUMIF($C$19:$C2282,$C2282,$G$19:$G2282),"")</f>
        <v/>
      </c>
      <c r="I2282" s="296" t="n"/>
      <c r="J2282" s="252" t="n"/>
      <c r="K2282" s="252" t="n"/>
      <c r="L2282" s="298" t="n"/>
      <c r="M2282" s="254">
        <f>IF($B2282="","",--TEXT($B2282,"yyyymm"))</f>
        <v/>
      </c>
      <c r="N2282" s="0" t="n"/>
      <c r="O2282" s="0" t="n"/>
      <c r="P2282" s="0" t="n"/>
      <c r="Q2282" s="0" t="n"/>
      <c r="R2282" s="0" t="n"/>
      <c r="S2282" s="0" t="n"/>
      <c r="T2282" s="0" t="n"/>
      <c r="U2282" s="0" t="n"/>
      <c r="V2282" s="0" t="n"/>
      <c r="W2282" s="0" t="n"/>
      <c r="X2282" s="42" t="n"/>
      <c r="Y2282" s="42" t="n"/>
      <c r="Z2282" s="42" t="n"/>
    </row>
    <row r="2283" ht="23" customFormat="1" customHeight="1" s="204">
      <c r="A2283" s="255">
        <f>IF(B2283="","",COUNTA($B$5:B2283))</f>
        <v/>
      </c>
      <c r="B2283" s="294" t="n"/>
      <c r="C2283" s="247" t="n"/>
      <c r="D2283" s="248" t="n"/>
      <c r="E2283" s="295" t="n"/>
      <c r="F2283" s="296" t="n"/>
      <c r="G2283" s="296" t="n"/>
      <c r="H2283" s="297">
        <f>IFERROR(VLOOKUP($C2283,$C$5:$H$18,6,0)+SUMIF($C$19:$C2283,$C2283,$F$19:$F2283)-SUMIF($C$19:$C2283,$C2283,$G$19:$G2283),"")</f>
        <v/>
      </c>
      <c r="I2283" s="296" t="n"/>
      <c r="J2283" s="252" t="n"/>
      <c r="K2283" s="252" t="n"/>
      <c r="L2283" s="298" t="n"/>
      <c r="M2283" s="254">
        <f>IF($B2283="","",--TEXT($B2283,"yyyymm"))</f>
        <v/>
      </c>
      <c r="N2283" s="0" t="n"/>
      <c r="O2283" s="0" t="n"/>
      <c r="P2283" s="0" t="n"/>
      <c r="Q2283" s="0" t="n"/>
      <c r="R2283" s="0" t="n"/>
      <c r="S2283" s="0" t="n"/>
      <c r="T2283" s="0" t="n"/>
      <c r="U2283" s="0" t="n"/>
      <c r="V2283" s="0" t="n"/>
      <c r="W2283" s="0" t="n"/>
      <c r="X2283" s="42" t="n"/>
      <c r="Y2283" s="42" t="n"/>
      <c r="Z2283" s="42" t="n"/>
    </row>
    <row r="2284" ht="23" customFormat="1" customHeight="1" s="204">
      <c r="A2284" s="255">
        <f>IF(B2284="","",COUNTA($B$5:B2284))</f>
        <v/>
      </c>
      <c r="B2284" s="294" t="n"/>
      <c r="C2284" s="247" t="n"/>
      <c r="D2284" s="248" t="n"/>
      <c r="E2284" s="295" t="n"/>
      <c r="F2284" s="296" t="n"/>
      <c r="G2284" s="296" t="n"/>
      <c r="H2284" s="297">
        <f>IFERROR(VLOOKUP($C2284,$C$5:$H$18,6,0)+SUMIF($C$19:$C2284,$C2284,$F$19:$F2284)-SUMIF($C$19:$C2284,$C2284,$G$19:$G2284),"")</f>
        <v/>
      </c>
      <c r="I2284" s="296" t="n"/>
      <c r="J2284" s="252" t="n"/>
      <c r="K2284" s="252" t="n"/>
      <c r="L2284" s="298" t="n"/>
      <c r="M2284" s="254">
        <f>IF($B2284="","",--TEXT($B2284,"yyyymm"))</f>
        <v/>
      </c>
      <c r="N2284" s="0" t="n"/>
      <c r="O2284" s="0" t="n"/>
      <c r="P2284" s="0" t="n"/>
      <c r="Q2284" s="0" t="n"/>
      <c r="R2284" s="0" t="n"/>
      <c r="S2284" s="0" t="n"/>
      <c r="T2284" s="0" t="n"/>
      <c r="U2284" s="0" t="n"/>
      <c r="V2284" s="0" t="n"/>
      <c r="W2284" s="0" t="n"/>
      <c r="X2284" s="42" t="n"/>
      <c r="Y2284" s="42" t="n"/>
      <c r="Z2284" s="42" t="n"/>
    </row>
    <row r="2285" ht="23" customFormat="1" customHeight="1" s="204">
      <c r="A2285" s="255">
        <f>IF(B2285="","",COUNTA($B$5:B2285))</f>
        <v/>
      </c>
      <c r="B2285" s="294" t="n"/>
      <c r="C2285" s="247" t="n"/>
      <c r="D2285" s="248" t="n"/>
      <c r="E2285" s="295" t="n"/>
      <c r="F2285" s="296" t="n"/>
      <c r="G2285" s="296" t="n"/>
      <c r="H2285" s="297">
        <f>IFERROR(VLOOKUP($C2285,$C$5:$H$18,6,0)+SUMIF($C$19:$C2285,$C2285,$F$19:$F2285)-SUMIF($C$19:$C2285,$C2285,$G$19:$G2285),"")</f>
        <v/>
      </c>
      <c r="I2285" s="296" t="n"/>
      <c r="J2285" s="252" t="n"/>
      <c r="K2285" s="252" t="n"/>
      <c r="L2285" s="298" t="n"/>
      <c r="M2285" s="254">
        <f>IF($B2285="","",--TEXT($B2285,"yyyymm"))</f>
        <v/>
      </c>
      <c r="N2285" s="0" t="n"/>
      <c r="O2285" s="0" t="n"/>
      <c r="P2285" s="0" t="n"/>
      <c r="Q2285" s="0" t="n"/>
      <c r="R2285" s="0" t="n"/>
      <c r="S2285" s="0" t="n"/>
      <c r="T2285" s="0" t="n"/>
      <c r="U2285" s="0" t="n"/>
      <c r="V2285" s="0" t="n"/>
      <c r="W2285" s="0" t="n"/>
      <c r="X2285" s="42" t="n"/>
      <c r="Y2285" s="42" t="n"/>
      <c r="Z2285" s="42" t="n"/>
    </row>
    <row r="2286" ht="23" customFormat="1" customHeight="1" s="204">
      <c r="A2286" s="255">
        <f>IF(B2286="","",COUNTA($B$5:B2286))</f>
        <v/>
      </c>
      <c r="B2286" s="294" t="n"/>
      <c r="C2286" s="247" t="n"/>
      <c r="D2286" s="248" t="n"/>
      <c r="E2286" s="295" t="n"/>
      <c r="F2286" s="296" t="n"/>
      <c r="G2286" s="296" t="n"/>
      <c r="H2286" s="297">
        <f>IFERROR(VLOOKUP($C2286,$C$5:$H$18,6,0)+SUMIF($C$19:$C2286,$C2286,$F$19:$F2286)-SUMIF($C$19:$C2286,$C2286,$G$19:$G2286),"")</f>
        <v/>
      </c>
      <c r="I2286" s="296" t="n"/>
      <c r="J2286" s="252" t="n"/>
      <c r="K2286" s="252" t="n"/>
      <c r="L2286" s="298" t="n"/>
      <c r="M2286" s="254">
        <f>IF($B2286="","",--TEXT($B2286,"yyyymm"))</f>
        <v/>
      </c>
      <c r="N2286" s="0" t="n"/>
      <c r="O2286" s="0" t="n"/>
      <c r="P2286" s="0" t="n"/>
      <c r="Q2286" s="0" t="n"/>
      <c r="R2286" s="0" t="n"/>
      <c r="S2286" s="0" t="n"/>
      <c r="T2286" s="0" t="n"/>
      <c r="U2286" s="0" t="n"/>
      <c r="V2286" s="0" t="n"/>
      <c r="W2286" s="0" t="n"/>
      <c r="X2286" s="42" t="n"/>
      <c r="Y2286" s="42" t="n"/>
      <c r="Z2286" s="42" t="n"/>
    </row>
    <row r="2287" ht="23" customFormat="1" customHeight="1" s="204">
      <c r="A2287" s="255">
        <f>IF(B2287="","",COUNTA($B$5:B2287))</f>
        <v/>
      </c>
      <c r="B2287" s="294" t="n"/>
      <c r="C2287" s="247" t="n"/>
      <c r="D2287" s="248" t="n"/>
      <c r="E2287" s="295" t="n"/>
      <c r="F2287" s="296" t="n"/>
      <c r="G2287" s="296" t="n"/>
      <c r="H2287" s="297">
        <f>IFERROR(VLOOKUP($C2287,$C$5:$H$18,6,0)+SUMIF($C$19:$C2287,$C2287,$F$19:$F2287)-SUMIF($C$19:$C2287,$C2287,$G$19:$G2287),"")</f>
        <v/>
      </c>
      <c r="I2287" s="296" t="n"/>
      <c r="J2287" s="252" t="n"/>
      <c r="K2287" s="252" t="n"/>
      <c r="L2287" s="298" t="n"/>
      <c r="M2287" s="254">
        <f>IF($B2287="","",--TEXT($B2287,"yyyymm"))</f>
        <v/>
      </c>
      <c r="N2287" s="0" t="n"/>
      <c r="O2287" s="0" t="n"/>
      <c r="P2287" s="0" t="n"/>
      <c r="Q2287" s="0" t="n"/>
      <c r="R2287" s="0" t="n"/>
      <c r="S2287" s="0" t="n"/>
      <c r="T2287" s="0" t="n"/>
      <c r="U2287" s="0" t="n"/>
      <c r="V2287" s="0" t="n"/>
      <c r="W2287" s="0" t="n"/>
      <c r="X2287" s="42" t="n"/>
      <c r="Y2287" s="42" t="n"/>
      <c r="Z2287" s="42" t="n"/>
    </row>
    <row r="2288" ht="23" customFormat="1" customHeight="1" s="204">
      <c r="A2288" s="255">
        <f>IF(B2288="","",COUNTA($B$5:B2288))</f>
        <v/>
      </c>
      <c r="B2288" s="294" t="n"/>
      <c r="C2288" s="247" t="n"/>
      <c r="D2288" s="248" t="n"/>
      <c r="E2288" s="295" t="n"/>
      <c r="F2288" s="296" t="n"/>
      <c r="G2288" s="296" t="n"/>
      <c r="H2288" s="297">
        <f>IFERROR(VLOOKUP($C2288,$C$5:$H$18,6,0)+SUMIF($C$19:$C2288,$C2288,$F$19:$F2288)-SUMIF($C$19:$C2288,$C2288,$G$19:$G2288),"")</f>
        <v/>
      </c>
      <c r="I2288" s="296" t="n"/>
      <c r="J2288" s="252" t="n"/>
      <c r="K2288" s="252" t="n"/>
      <c r="L2288" s="298" t="n"/>
      <c r="M2288" s="254">
        <f>IF($B2288="","",--TEXT($B2288,"yyyymm"))</f>
        <v/>
      </c>
      <c r="N2288" s="0" t="n"/>
      <c r="O2288" s="0" t="n"/>
      <c r="P2288" s="0" t="n"/>
      <c r="Q2288" s="0" t="n"/>
      <c r="R2288" s="0" t="n"/>
      <c r="S2288" s="0" t="n"/>
      <c r="T2288" s="0" t="n"/>
      <c r="U2288" s="0" t="n"/>
      <c r="V2288" s="0" t="n"/>
      <c r="W2288" s="0" t="n"/>
      <c r="X2288" s="42" t="n"/>
      <c r="Y2288" s="42" t="n"/>
      <c r="Z2288" s="42" t="n"/>
    </row>
    <row r="2289" ht="23" customFormat="1" customHeight="1" s="204">
      <c r="A2289" s="255">
        <f>IF(B2289="","",COUNTA($B$5:B2289))</f>
        <v/>
      </c>
      <c r="B2289" s="294" t="n"/>
      <c r="C2289" s="247" t="n"/>
      <c r="D2289" s="248" t="n"/>
      <c r="E2289" s="295" t="n"/>
      <c r="F2289" s="296" t="n"/>
      <c r="G2289" s="296" t="n"/>
      <c r="H2289" s="297">
        <f>IFERROR(VLOOKUP($C2289,$C$5:$H$18,6,0)+SUMIF($C$19:$C2289,$C2289,$F$19:$F2289)-SUMIF($C$19:$C2289,$C2289,$G$19:$G2289),"")</f>
        <v/>
      </c>
      <c r="I2289" s="296" t="n"/>
      <c r="J2289" s="252" t="n"/>
      <c r="K2289" s="252" t="n"/>
      <c r="L2289" s="298" t="n"/>
      <c r="M2289" s="254">
        <f>IF($B2289="","",--TEXT($B2289,"yyyymm"))</f>
        <v/>
      </c>
      <c r="N2289" s="0" t="n"/>
      <c r="O2289" s="0" t="n"/>
      <c r="P2289" s="0" t="n"/>
      <c r="Q2289" s="0" t="n"/>
      <c r="R2289" s="0" t="n"/>
      <c r="S2289" s="0" t="n"/>
      <c r="T2289" s="0" t="n"/>
      <c r="U2289" s="0" t="n"/>
      <c r="V2289" s="0" t="n"/>
      <c r="W2289" s="0" t="n"/>
      <c r="X2289" s="42" t="n"/>
      <c r="Y2289" s="42" t="n"/>
      <c r="Z2289" s="42" t="n"/>
    </row>
    <row r="2290" ht="23" customFormat="1" customHeight="1" s="204">
      <c r="A2290" s="255">
        <f>IF(B2290="","",COUNTA($B$5:B2290))</f>
        <v/>
      </c>
      <c r="B2290" s="294" t="n"/>
      <c r="C2290" s="247" t="n"/>
      <c r="D2290" s="248" t="n"/>
      <c r="E2290" s="295" t="n"/>
      <c r="F2290" s="296" t="n"/>
      <c r="G2290" s="296" t="n"/>
      <c r="H2290" s="297">
        <f>IFERROR(VLOOKUP($C2290,$C$5:$H$18,6,0)+SUMIF($C$19:$C2290,$C2290,$F$19:$F2290)-SUMIF($C$19:$C2290,$C2290,$G$19:$G2290),"")</f>
        <v/>
      </c>
      <c r="I2290" s="296" t="n"/>
      <c r="J2290" s="252" t="n"/>
      <c r="K2290" s="252" t="n"/>
      <c r="L2290" s="298" t="n"/>
      <c r="M2290" s="254">
        <f>IF($B2290="","",--TEXT($B2290,"yyyymm"))</f>
        <v/>
      </c>
      <c r="N2290" s="0" t="n"/>
      <c r="O2290" s="0" t="n"/>
      <c r="P2290" s="0" t="n"/>
      <c r="Q2290" s="0" t="n"/>
      <c r="R2290" s="0" t="n"/>
      <c r="S2290" s="0" t="n"/>
      <c r="T2290" s="0" t="n"/>
      <c r="U2290" s="0" t="n"/>
      <c r="V2290" s="0" t="n"/>
      <c r="W2290" s="0" t="n"/>
      <c r="X2290" s="42" t="n"/>
      <c r="Y2290" s="42" t="n"/>
      <c r="Z2290" s="42" t="n"/>
    </row>
    <row r="2291" ht="23" customFormat="1" customHeight="1" s="204">
      <c r="A2291" s="255">
        <f>IF(B2291="","",COUNTA($B$5:B2291))</f>
        <v/>
      </c>
      <c r="B2291" s="294" t="n"/>
      <c r="C2291" s="247" t="n"/>
      <c r="D2291" s="248" t="n"/>
      <c r="E2291" s="295" t="n"/>
      <c r="F2291" s="296" t="n"/>
      <c r="G2291" s="296" t="n"/>
      <c r="H2291" s="297">
        <f>IFERROR(VLOOKUP($C2291,$C$5:$H$18,6,0)+SUMIF($C$19:$C2291,$C2291,$F$19:$F2291)-SUMIF($C$19:$C2291,$C2291,$G$19:$G2291),"")</f>
        <v/>
      </c>
      <c r="I2291" s="296" t="n"/>
      <c r="J2291" s="252" t="n"/>
      <c r="K2291" s="252" t="n"/>
      <c r="L2291" s="298" t="n"/>
      <c r="M2291" s="254">
        <f>IF($B2291="","",--TEXT($B2291,"yyyymm"))</f>
        <v/>
      </c>
      <c r="N2291" s="0" t="n"/>
      <c r="O2291" s="0" t="n"/>
      <c r="P2291" s="0" t="n"/>
      <c r="Q2291" s="0" t="n"/>
      <c r="R2291" s="0" t="n"/>
      <c r="S2291" s="0" t="n"/>
      <c r="T2291" s="0" t="n"/>
      <c r="U2291" s="0" t="n"/>
      <c r="V2291" s="0" t="n"/>
      <c r="W2291" s="0" t="n"/>
      <c r="X2291" s="42" t="n"/>
      <c r="Y2291" s="42" t="n"/>
      <c r="Z2291" s="42" t="n"/>
    </row>
    <row r="2292" ht="23" customFormat="1" customHeight="1" s="204">
      <c r="A2292" s="255">
        <f>IF(B2292="","",COUNTA($B$5:B2292))</f>
        <v/>
      </c>
      <c r="B2292" s="294" t="n"/>
      <c r="C2292" s="247" t="n"/>
      <c r="D2292" s="248" t="n"/>
      <c r="E2292" s="295" t="n"/>
      <c r="F2292" s="296" t="n"/>
      <c r="G2292" s="296" t="n"/>
      <c r="H2292" s="297">
        <f>IFERROR(VLOOKUP($C2292,$C$5:$H$18,6,0)+SUMIF($C$19:$C2292,$C2292,$F$19:$F2292)-SUMIF($C$19:$C2292,$C2292,$G$19:$G2292),"")</f>
        <v/>
      </c>
      <c r="I2292" s="296" t="n"/>
      <c r="J2292" s="252" t="n"/>
      <c r="K2292" s="252" t="n"/>
      <c r="L2292" s="298" t="n"/>
      <c r="M2292" s="254">
        <f>IF($B2292="","",--TEXT($B2292,"yyyymm"))</f>
        <v/>
      </c>
      <c r="N2292" s="0" t="n"/>
      <c r="O2292" s="0" t="n"/>
      <c r="P2292" s="0" t="n"/>
      <c r="Q2292" s="0" t="n"/>
      <c r="R2292" s="0" t="n"/>
      <c r="S2292" s="0" t="n"/>
      <c r="T2292" s="0" t="n"/>
      <c r="U2292" s="0" t="n"/>
      <c r="V2292" s="0" t="n"/>
      <c r="W2292" s="0" t="n"/>
      <c r="X2292" s="42" t="n"/>
      <c r="Y2292" s="42" t="n"/>
      <c r="Z2292" s="42" t="n"/>
    </row>
    <row r="2293" ht="23" customFormat="1" customHeight="1" s="204">
      <c r="A2293" s="255">
        <f>IF(B2293="","",COUNTA($B$5:B2293))</f>
        <v/>
      </c>
      <c r="B2293" s="294" t="n"/>
      <c r="C2293" s="247" t="n"/>
      <c r="D2293" s="248" t="n"/>
      <c r="E2293" s="295" t="n"/>
      <c r="F2293" s="296" t="n"/>
      <c r="G2293" s="296" t="n"/>
      <c r="H2293" s="297">
        <f>IFERROR(VLOOKUP($C2293,$C$5:$H$18,6,0)+SUMIF($C$19:$C2293,$C2293,$F$19:$F2293)-SUMIF($C$19:$C2293,$C2293,$G$19:$G2293),"")</f>
        <v/>
      </c>
      <c r="I2293" s="296" t="n"/>
      <c r="J2293" s="252" t="n"/>
      <c r="K2293" s="252" t="n"/>
      <c r="L2293" s="298" t="n"/>
      <c r="M2293" s="254">
        <f>IF($B2293="","",--TEXT($B2293,"yyyymm"))</f>
        <v/>
      </c>
      <c r="N2293" s="0" t="n"/>
      <c r="O2293" s="0" t="n"/>
      <c r="P2293" s="0" t="n"/>
      <c r="Q2293" s="0" t="n"/>
      <c r="R2293" s="0" t="n"/>
      <c r="S2293" s="0" t="n"/>
      <c r="T2293" s="0" t="n"/>
      <c r="U2293" s="0" t="n"/>
      <c r="V2293" s="0" t="n"/>
      <c r="W2293" s="0" t="n"/>
      <c r="X2293" s="42" t="n"/>
      <c r="Y2293" s="42" t="n"/>
      <c r="Z2293" s="42" t="n"/>
    </row>
    <row r="2294" ht="23" customFormat="1" customHeight="1" s="204">
      <c r="A2294" s="255">
        <f>IF(B2294="","",COUNTA($B$5:B2294))</f>
        <v/>
      </c>
      <c r="B2294" s="294" t="n"/>
      <c r="C2294" s="247" t="n"/>
      <c r="D2294" s="248" t="n"/>
      <c r="E2294" s="295" t="n"/>
      <c r="F2294" s="296" t="n"/>
      <c r="G2294" s="296" t="n"/>
      <c r="H2294" s="297">
        <f>IFERROR(VLOOKUP($C2294,$C$5:$H$18,6,0)+SUMIF($C$19:$C2294,$C2294,$F$19:$F2294)-SUMIF($C$19:$C2294,$C2294,$G$19:$G2294),"")</f>
        <v/>
      </c>
      <c r="I2294" s="296" t="n"/>
      <c r="J2294" s="252" t="n"/>
      <c r="K2294" s="252" t="n"/>
      <c r="L2294" s="298" t="n"/>
      <c r="M2294" s="254">
        <f>IF($B2294="","",--TEXT($B2294,"yyyymm"))</f>
        <v/>
      </c>
      <c r="N2294" s="0" t="n"/>
      <c r="O2294" s="0" t="n"/>
      <c r="P2294" s="0" t="n"/>
      <c r="Q2294" s="0" t="n"/>
      <c r="R2294" s="0" t="n"/>
      <c r="S2294" s="0" t="n"/>
      <c r="T2294" s="0" t="n"/>
      <c r="U2294" s="0" t="n"/>
      <c r="V2294" s="0" t="n"/>
      <c r="W2294" s="0" t="n"/>
      <c r="X2294" s="42" t="n"/>
      <c r="Y2294" s="42" t="n"/>
      <c r="Z2294" s="42" t="n"/>
    </row>
    <row r="2295" ht="23" customFormat="1" customHeight="1" s="204">
      <c r="A2295" s="255">
        <f>IF(B2295="","",COUNTA($B$5:B2295))</f>
        <v/>
      </c>
      <c r="B2295" s="294" t="n"/>
      <c r="C2295" s="247" t="n"/>
      <c r="D2295" s="248" t="n"/>
      <c r="E2295" s="295" t="n"/>
      <c r="F2295" s="296" t="n"/>
      <c r="G2295" s="296" t="n"/>
      <c r="H2295" s="297">
        <f>IFERROR(VLOOKUP($C2295,$C$5:$H$18,6,0)+SUMIF($C$19:$C2295,$C2295,$F$19:$F2295)-SUMIF($C$19:$C2295,$C2295,$G$19:$G2295),"")</f>
        <v/>
      </c>
      <c r="I2295" s="296" t="n"/>
      <c r="J2295" s="252" t="n"/>
      <c r="K2295" s="252" t="n"/>
      <c r="L2295" s="298" t="n"/>
      <c r="M2295" s="254">
        <f>IF($B2295="","",--TEXT($B2295,"yyyymm"))</f>
        <v/>
      </c>
      <c r="N2295" s="0" t="n"/>
      <c r="O2295" s="0" t="n"/>
      <c r="P2295" s="0" t="n"/>
      <c r="Q2295" s="0" t="n"/>
      <c r="R2295" s="0" t="n"/>
      <c r="S2295" s="0" t="n"/>
      <c r="T2295" s="0" t="n"/>
      <c r="U2295" s="0" t="n"/>
      <c r="V2295" s="0" t="n"/>
      <c r="W2295" s="0" t="n"/>
      <c r="X2295" s="42" t="n"/>
      <c r="Y2295" s="42" t="n"/>
      <c r="Z2295" s="42" t="n"/>
    </row>
    <row r="2296" ht="23" customFormat="1" customHeight="1" s="204">
      <c r="A2296" s="255">
        <f>IF(B2296="","",COUNTA($B$5:B2296))</f>
        <v/>
      </c>
      <c r="B2296" s="294" t="n"/>
      <c r="C2296" s="247" t="n"/>
      <c r="D2296" s="248" t="n"/>
      <c r="E2296" s="295" t="n"/>
      <c r="F2296" s="296" t="n"/>
      <c r="G2296" s="296" t="n"/>
      <c r="H2296" s="297">
        <f>IFERROR(VLOOKUP($C2296,$C$5:$H$18,6,0)+SUMIF($C$19:$C2296,$C2296,$F$19:$F2296)-SUMIF($C$19:$C2296,$C2296,$G$19:$G2296),"")</f>
        <v/>
      </c>
      <c r="I2296" s="296" t="n"/>
      <c r="J2296" s="252" t="n"/>
      <c r="K2296" s="252" t="n"/>
      <c r="L2296" s="298" t="n"/>
      <c r="M2296" s="254">
        <f>IF($B2296="","",--TEXT($B2296,"yyyymm"))</f>
        <v/>
      </c>
      <c r="N2296" s="0" t="n"/>
      <c r="O2296" s="0" t="n"/>
      <c r="P2296" s="0" t="n"/>
      <c r="Q2296" s="0" t="n"/>
      <c r="R2296" s="0" t="n"/>
      <c r="S2296" s="0" t="n"/>
      <c r="T2296" s="0" t="n"/>
      <c r="U2296" s="0" t="n"/>
      <c r="V2296" s="0" t="n"/>
      <c r="W2296" s="0" t="n"/>
      <c r="X2296" s="42" t="n"/>
      <c r="Y2296" s="42" t="n"/>
      <c r="Z2296" s="42" t="n"/>
    </row>
    <row r="2297" ht="23" customFormat="1" customHeight="1" s="204">
      <c r="A2297" s="255">
        <f>IF(B2297="","",COUNTA($B$5:B2297))</f>
        <v/>
      </c>
      <c r="B2297" s="294" t="n"/>
      <c r="C2297" s="247" t="n"/>
      <c r="D2297" s="248" t="n"/>
      <c r="E2297" s="295" t="n"/>
      <c r="F2297" s="296" t="n"/>
      <c r="G2297" s="296" t="n"/>
      <c r="H2297" s="297">
        <f>IFERROR(VLOOKUP($C2297,$C$5:$H$18,6,0)+SUMIF($C$19:$C2297,$C2297,$F$19:$F2297)-SUMIF($C$19:$C2297,$C2297,$G$19:$G2297),"")</f>
        <v/>
      </c>
      <c r="I2297" s="296" t="n"/>
      <c r="J2297" s="252" t="n"/>
      <c r="K2297" s="252" t="n"/>
      <c r="L2297" s="298" t="n"/>
      <c r="M2297" s="254">
        <f>IF($B2297="","",--TEXT($B2297,"yyyymm"))</f>
        <v/>
      </c>
      <c r="N2297" s="0" t="n"/>
      <c r="O2297" s="0" t="n"/>
      <c r="P2297" s="0" t="n"/>
      <c r="Q2297" s="0" t="n"/>
      <c r="R2297" s="0" t="n"/>
      <c r="S2297" s="0" t="n"/>
      <c r="T2297" s="0" t="n"/>
      <c r="U2297" s="0" t="n"/>
      <c r="V2297" s="0" t="n"/>
      <c r="W2297" s="0" t="n"/>
      <c r="X2297" s="42" t="n"/>
      <c r="Y2297" s="42" t="n"/>
      <c r="Z2297" s="42" t="n"/>
    </row>
    <row r="2298" ht="23" customFormat="1" customHeight="1" s="204">
      <c r="A2298" s="255">
        <f>IF(B2298="","",COUNTA($B$5:B2298))</f>
        <v/>
      </c>
      <c r="B2298" s="294" t="n"/>
      <c r="C2298" s="247" t="n"/>
      <c r="D2298" s="248" t="n"/>
      <c r="E2298" s="295" t="n"/>
      <c r="F2298" s="296" t="n"/>
      <c r="G2298" s="296" t="n"/>
      <c r="H2298" s="297">
        <f>IFERROR(VLOOKUP($C2298,$C$5:$H$18,6,0)+SUMIF($C$19:$C2298,$C2298,$F$19:$F2298)-SUMIF($C$19:$C2298,$C2298,$G$19:$G2298),"")</f>
        <v/>
      </c>
      <c r="I2298" s="296" t="n"/>
      <c r="J2298" s="252" t="n"/>
      <c r="K2298" s="252" t="n"/>
      <c r="L2298" s="298" t="n"/>
      <c r="M2298" s="254">
        <f>IF($B2298="","",--TEXT($B2298,"yyyymm"))</f>
        <v/>
      </c>
      <c r="N2298" s="0" t="n"/>
      <c r="O2298" s="0" t="n"/>
      <c r="P2298" s="0" t="n"/>
      <c r="Q2298" s="0" t="n"/>
      <c r="R2298" s="0" t="n"/>
      <c r="S2298" s="0" t="n"/>
      <c r="T2298" s="0" t="n"/>
      <c r="U2298" s="0" t="n"/>
      <c r="V2298" s="0" t="n"/>
      <c r="W2298" s="0" t="n"/>
      <c r="X2298" s="42" t="n"/>
      <c r="Y2298" s="42" t="n"/>
      <c r="Z2298" s="42" t="n"/>
    </row>
    <row r="2299" ht="23" customFormat="1" customHeight="1" s="204">
      <c r="A2299" s="255">
        <f>IF(B2299="","",COUNTA($B$5:B2299))</f>
        <v/>
      </c>
      <c r="B2299" s="294" t="n"/>
      <c r="C2299" s="247" t="n"/>
      <c r="D2299" s="248" t="n"/>
      <c r="E2299" s="295" t="n"/>
      <c r="F2299" s="296" t="n"/>
      <c r="G2299" s="296" t="n"/>
      <c r="H2299" s="297">
        <f>IFERROR(VLOOKUP($C2299,$C$5:$H$18,6,0)+SUMIF($C$19:$C2299,$C2299,$F$19:$F2299)-SUMIF($C$19:$C2299,$C2299,$G$19:$G2299),"")</f>
        <v/>
      </c>
      <c r="I2299" s="296" t="n"/>
      <c r="J2299" s="252" t="n"/>
      <c r="K2299" s="252" t="n"/>
      <c r="L2299" s="298" t="n"/>
      <c r="M2299" s="254">
        <f>IF($B2299="","",--TEXT($B2299,"yyyymm"))</f>
        <v/>
      </c>
      <c r="N2299" s="0" t="n"/>
      <c r="O2299" s="0" t="n"/>
      <c r="P2299" s="0" t="n"/>
      <c r="Q2299" s="0" t="n"/>
      <c r="R2299" s="0" t="n"/>
      <c r="S2299" s="0" t="n"/>
      <c r="T2299" s="0" t="n"/>
      <c r="U2299" s="0" t="n"/>
      <c r="V2299" s="0" t="n"/>
      <c r="W2299" s="0" t="n"/>
      <c r="X2299" s="42" t="n"/>
      <c r="Y2299" s="42" t="n"/>
      <c r="Z2299" s="42" t="n"/>
    </row>
    <row r="2300" ht="23" customFormat="1" customHeight="1" s="204">
      <c r="A2300" s="255">
        <f>IF(B2300="","",COUNTA($B$5:B2300))</f>
        <v/>
      </c>
      <c r="B2300" s="294" t="n"/>
      <c r="C2300" s="247" t="n"/>
      <c r="D2300" s="248" t="n"/>
      <c r="E2300" s="295" t="n"/>
      <c r="F2300" s="296" t="n"/>
      <c r="G2300" s="296" t="n"/>
      <c r="H2300" s="297">
        <f>IFERROR(VLOOKUP($C2300,$C$5:$H$18,6,0)+SUMIF($C$19:$C2300,$C2300,$F$19:$F2300)-SUMIF($C$19:$C2300,$C2300,$G$19:$G2300),"")</f>
        <v/>
      </c>
      <c r="I2300" s="296" t="n"/>
      <c r="J2300" s="252" t="n"/>
      <c r="K2300" s="252" t="n"/>
      <c r="L2300" s="298" t="n"/>
      <c r="M2300" s="254">
        <f>IF($B2300="","",--TEXT($B2300,"yyyymm"))</f>
        <v/>
      </c>
      <c r="N2300" s="0" t="n"/>
      <c r="O2300" s="0" t="n"/>
      <c r="P2300" s="0" t="n"/>
      <c r="Q2300" s="0" t="n"/>
      <c r="R2300" s="0" t="n"/>
      <c r="S2300" s="0" t="n"/>
      <c r="T2300" s="0" t="n"/>
      <c r="U2300" s="0" t="n"/>
      <c r="V2300" s="0" t="n"/>
      <c r="W2300" s="0" t="n"/>
      <c r="X2300" s="42" t="n"/>
      <c r="Y2300" s="42" t="n"/>
      <c r="Z2300" s="42" t="n"/>
    </row>
    <row r="2301" ht="23" customFormat="1" customHeight="1" s="204">
      <c r="A2301" s="255">
        <f>IF(B2301="","",COUNTA($B$5:B2301))</f>
        <v/>
      </c>
      <c r="B2301" s="294" t="n"/>
      <c r="C2301" s="247" t="n"/>
      <c r="D2301" s="248" t="n"/>
      <c r="E2301" s="295" t="n"/>
      <c r="F2301" s="296" t="n"/>
      <c r="G2301" s="296" t="n"/>
      <c r="H2301" s="297">
        <f>IFERROR(VLOOKUP($C2301,$C$5:$H$18,6,0)+SUMIF($C$19:$C2301,$C2301,$F$19:$F2301)-SUMIF($C$19:$C2301,$C2301,$G$19:$G2301),"")</f>
        <v/>
      </c>
      <c r="I2301" s="296" t="n"/>
      <c r="J2301" s="252" t="n"/>
      <c r="K2301" s="252" t="n"/>
      <c r="L2301" s="298" t="n"/>
      <c r="M2301" s="254">
        <f>IF($B2301="","",--TEXT($B2301,"yyyymm"))</f>
        <v/>
      </c>
      <c r="N2301" s="0" t="n"/>
      <c r="O2301" s="0" t="n"/>
      <c r="P2301" s="0" t="n"/>
      <c r="Q2301" s="0" t="n"/>
      <c r="R2301" s="0" t="n"/>
      <c r="S2301" s="0" t="n"/>
      <c r="T2301" s="0" t="n"/>
      <c r="U2301" s="0" t="n"/>
      <c r="V2301" s="0" t="n"/>
      <c r="W2301" s="0" t="n"/>
      <c r="X2301" s="42" t="n"/>
      <c r="Y2301" s="42" t="n"/>
      <c r="Z2301" s="42" t="n"/>
    </row>
    <row r="2302" ht="23" customFormat="1" customHeight="1" s="204">
      <c r="A2302" s="255">
        <f>IF(B2302="","",COUNTA($B$5:B2302))</f>
        <v/>
      </c>
      <c r="B2302" s="294" t="n"/>
      <c r="C2302" s="247" t="n"/>
      <c r="D2302" s="248" t="n"/>
      <c r="E2302" s="295" t="n"/>
      <c r="F2302" s="296" t="n"/>
      <c r="G2302" s="296" t="n"/>
      <c r="H2302" s="297">
        <f>IFERROR(VLOOKUP($C2302,$C$5:$H$18,6,0)+SUMIF($C$19:$C2302,$C2302,$F$19:$F2302)-SUMIF($C$19:$C2302,$C2302,$G$19:$G2302),"")</f>
        <v/>
      </c>
      <c r="I2302" s="296" t="n"/>
      <c r="J2302" s="252" t="n"/>
      <c r="K2302" s="252" t="n"/>
      <c r="L2302" s="298" t="n"/>
      <c r="M2302" s="254">
        <f>IF($B2302="","",--TEXT($B2302,"yyyymm"))</f>
        <v/>
      </c>
      <c r="N2302" s="0" t="n"/>
      <c r="O2302" s="0" t="n"/>
      <c r="P2302" s="0" t="n"/>
      <c r="Q2302" s="0" t="n"/>
      <c r="R2302" s="0" t="n"/>
      <c r="S2302" s="0" t="n"/>
      <c r="T2302" s="0" t="n"/>
      <c r="U2302" s="0" t="n"/>
      <c r="V2302" s="0" t="n"/>
      <c r="W2302" s="0" t="n"/>
      <c r="X2302" s="42" t="n"/>
      <c r="Y2302" s="42" t="n"/>
      <c r="Z2302" s="42" t="n"/>
    </row>
    <row r="2303" ht="23" customFormat="1" customHeight="1" s="204">
      <c r="A2303" s="255">
        <f>IF(B2303="","",COUNTA($B$5:B2303))</f>
        <v/>
      </c>
      <c r="B2303" s="294" t="n"/>
      <c r="C2303" s="247" t="n"/>
      <c r="D2303" s="248" t="n"/>
      <c r="E2303" s="295" t="n"/>
      <c r="F2303" s="296" t="n"/>
      <c r="G2303" s="296" t="n"/>
      <c r="H2303" s="297">
        <f>IFERROR(VLOOKUP($C2303,$C$5:$H$18,6,0)+SUMIF($C$19:$C2303,$C2303,$F$19:$F2303)-SUMIF($C$19:$C2303,$C2303,$G$19:$G2303),"")</f>
        <v/>
      </c>
      <c r="I2303" s="296" t="n"/>
      <c r="J2303" s="252" t="n"/>
      <c r="K2303" s="252" t="n"/>
      <c r="L2303" s="298" t="n"/>
      <c r="M2303" s="254">
        <f>IF($B2303="","",--TEXT($B2303,"yyyymm"))</f>
        <v/>
      </c>
      <c r="N2303" s="0" t="n"/>
      <c r="O2303" s="0" t="n"/>
      <c r="P2303" s="0" t="n"/>
      <c r="Q2303" s="0" t="n"/>
      <c r="R2303" s="0" t="n"/>
      <c r="S2303" s="0" t="n"/>
      <c r="T2303" s="0" t="n"/>
      <c r="U2303" s="0" t="n"/>
      <c r="V2303" s="0" t="n"/>
      <c r="W2303" s="0" t="n"/>
      <c r="X2303" s="42" t="n"/>
      <c r="Y2303" s="42" t="n"/>
      <c r="Z2303" s="42" t="n"/>
    </row>
    <row r="2304" ht="23" customFormat="1" customHeight="1" s="204">
      <c r="A2304" s="255">
        <f>IF(B2304="","",COUNTA($B$5:B2304))</f>
        <v/>
      </c>
      <c r="B2304" s="294" t="n"/>
      <c r="C2304" s="247" t="n"/>
      <c r="D2304" s="248" t="n"/>
      <c r="E2304" s="295" t="n"/>
      <c r="F2304" s="296" t="n"/>
      <c r="G2304" s="296" t="n"/>
      <c r="H2304" s="297">
        <f>IFERROR(VLOOKUP($C2304,$C$5:$H$18,6,0)+SUMIF($C$19:$C2304,$C2304,$F$19:$F2304)-SUMIF($C$19:$C2304,$C2304,$G$19:$G2304),"")</f>
        <v/>
      </c>
      <c r="I2304" s="296" t="n"/>
      <c r="J2304" s="252" t="n"/>
      <c r="K2304" s="252" t="n"/>
      <c r="L2304" s="298" t="n"/>
      <c r="M2304" s="254">
        <f>IF($B2304="","",--TEXT($B2304,"yyyymm"))</f>
        <v/>
      </c>
      <c r="N2304" s="0" t="n"/>
      <c r="O2304" s="0" t="n"/>
      <c r="P2304" s="0" t="n"/>
      <c r="Q2304" s="0" t="n"/>
      <c r="R2304" s="0" t="n"/>
      <c r="S2304" s="0" t="n"/>
      <c r="T2304" s="0" t="n"/>
      <c r="U2304" s="0" t="n"/>
      <c r="V2304" s="0" t="n"/>
      <c r="W2304" s="0" t="n"/>
      <c r="X2304" s="42" t="n"/>
      <c r="Y2304" s="42" t="n"/>
      <c r="Z2304" s="42" t="n"/>
    </row>
    <row r="2305" ht="23" customFormat="1" customHeight="1" s="204">
      <c r="A2305" s="255">
        <f>IF(B2305="","",COUNTA($B$5:B2305))</f>
        <v/>
      </c>
      <c r="B2305" s="294" t="n"/>
      <c r="C2305" s="247" t="n"/>
      <c r="D2305" s="248" t="n"/>
      <c r="E2305" s="295" t="n"/>
      <c r="F2305" s="296" t="n"/>
      <c r="G2305" s="296" t="n"/>
      <c r="H2305" s="297">
        <f>IFERROR(VLOOKUP($C2305,$C$5:$H$18,6,0)+SUMIF($C$19:$C2305,$C2305,$F$19:$F2305)-SUMIF($C$19:$C2305,$C2305,$G$19:$G2305),"")</f>
        <v/>
      </c>
      <c r="I2305" s="296" t="n"/>
      <c r="J2305" s="252" t="n"/>
      <c r="K2305" s="252" t="n"/>
      <c r="L2305" s="298" t="n"/>
      <c r="M2305" s="254">
        <f>IF($B2305="","",--TEXT($B2305,"yyyymm"))</f>
        <v/>
      </c>
      <c r="N2305" s="0" t="n"/>
      <c r="O2305" s="0" t="n"/>
      <c r="P2305" s="0" t="n"/>
      <c r="Q2305" s="0" t="n"/>
      <c r="R2305" s="0" t="n"/>
      <c r="S2305" s="0" t="n"/>
      <c r="T2305" s="0" t="n"/>
      <c r="U2305" s="0" t="n"/>
      <c r="V2305" s="0" t="n"/>
      <c r="W2305" s="0" t="n"/>
      <c r="X2305" s="42" t="n"/>
      <c r="Y2305" s="42" t="n"/>
      <c r="Z2305" s="42" t="n"/>
    </row>
    <row r="2306" ht="23" customFormat="1" customHeight="1" s="204">
      <c r="A2306" s="255">
        <f>IF(B2306="","",COUNTA($B$5:B2306))</f>
        <v/>
      </c>
      <c r="B2306" s="294" t="n"/>
      <c r="C2306" s="247" t="n"/>
      <c r="D2306" s="248" t="n"/>
      <c r="E2306" s="295" t="n"/>
      <c r="F2306" s="296" t="n"/>
      <c r="G2306" s="296" t="n"/>
      <c r="H2306" s="297">
        <f>IFERROR(VLOOKUP($C2306,$C$5:$H$18,6,0)+SUMIF($C$19:$C2306,$C2306,$F$19:$F2306)-SUMIF($C$19:$C2306,$C2306,$G$19:$G2306),"")</f>
        <v/>
      </c>
      <c r="I2306" s="296" t="n"/>
      <c r="J2306" s="252" t="n"/>
      <c r="K2306" s="252" t="n"/>
      <c r="L2306" s="298" t="n"/>
      <c r="M2306" s="254">
        <f>IF($B2306="","",--TEXT($B2306,"yyyymm"))</f>
        <v/>
      </c>
      <c r="N2306" s="0" t="n"/>
      <c r="O2306" s="0" t="n"/>
      <c r="P2306" s="0" t="n"/>
      <c r="Q2306" s="0" t="n"/>
      <c r="R2306" s="0" t="n"/>
      <c r="S2306" s="0" t="n"/>
      <c r="T2306" s="0" t="n"/>
      <c r="U2306" s="0" t="n"/>
      <c r="V2306" s="0" t="n"/>
      <c r="W2306" s="0" t="n"/>
      <c r="X2306" s="42" t="n"/>
      <c r="Y2306" s="42" t="n"/>
      <c r="Z2306" s="42" t="n"/>
    </row>
    <row r="2307" ht="23" customFormat="1" customHeight="1" s="204">
      <c r="A2307" s="255">
        <f>IF(B2307="","",COUNTA($B$5:B2307))</f>
        <v/>
      </c>
      <c r="B2307" s="294" t="n"/>
      <c r="C2307" s="247" t="n"/>
      <c r="D2307" s="248" t="n"/>
      <c r="E2307" s="295" t="n"/>
      <c r="F2307" s="296" t="n"/>
      <c r="G2307" s="296" t="n"/>
      <c r="H2307" s="297">
        <f>IFERROR(VLOOKUP($C2307,$C$5:$H$18,6,0)+SUMIF($C$19:$C2307,$C2307,$F$19:$F2307)-SUMIF($C$19:$C2307,$C2307,$G$19:$G2307),"")</f>
        <v/>
      </c>
      <c r="I2307" s="296" t="n"/>
      <c r="J2307" s="252" t="n"/>
      <c r="K2307" s="252" t="n"/>
      <c r="L2307" s="298" t="n"/>
      <c r="M2307" s="254">
        <f>IF($B2307="","",--TEXT($B2307,"yyyymm"))</f>
        <v/>
      </c>
      <c r="N2307" s="0" t="n"/>
      <c r="O2307" s="0" t="n"/>
      <c r="P2307" s="0" t="n"/>
      <c r="Q2307" s="0" t="n"/>
      <c r="R2307" s="0" t="n"/>
      <c r="S2307" s="0" t="n"/>
      <c r="T2307" s="0" t="n"/>
      <c r="U2307" s="0" t="n"/>
      <c r="V2307" s="0" t="n"/>
      <c r="W2307" s="0" t="n"/>
      <c r="X2307" s="42" t="n"/>
      <c r="Y2307" s="42" t="n"/>
      <c r="Z2307" s="42" t="n"/>
    </row>
    <row r="2308" ht="23" customFormat="1" customHeight="1" s="204">
      <c r="A2308" s="255">
        <f>IF(B2308="","",COUNTA($B$5:B2308))</f>
        <v/>
      </c>
      <c r="B2308" s="294" t="n"/>
      <c r="C2308" s="247" t="n"/>
      <c r="D2308" s="248" t="n"/>
      <c r="E2308" s="295" t="n"/>
      <c r="F2308" s="296" t="n"/>
      <c r="G2308" s="296" t="n"/>
      <c r="H2308" s="297">
        <f>IFERROR(VLOOKUP($C2308,$C$5:$H$18,6,0)+SUMIF($C$19:$C2308,$C2308,$F$19:$F2308)-SUMIF($C$19:$C2308,$C2308,$G$19:$G2308),"")</f>
        <v/>
      </c>
      <c r="I2308" s="296" t="n"/>
      <c r="J2308" s="252" t="n"/>
      <c r="K2308" s="252" t="n"/>
      <c r="L2308" s="298" t="n"/>
      <c r="M2308" s="254">
        <f>IF($B2308="","",--TEXT($B2308,"yyyymm"))</f>
        <v/>
      </c>
      <c r="N2308" s="0" t="n"/>
      <c r="O2308" s="0" t="n"/>
      <c r="P2308" s="0" t="n"/>
      <c r="Q2308" s="0" t="n"/>
      <c r="R2308" s="0" t="n"/>
      <c r="S2308" s="0" t="n"/>
      <c r="T2308" s="0" t="n"/>
      <c r="U2308" s="0" t="n"/>
      <c r="V2308" s="0" t="n"/>
      <c r="W2308" s="0" t="n"/>
      <c r="X2308" s="42" t="n"/>
      <c r="Y2308" s="42" t="n"/>
      <c r="Z2308" s="42" t="n"/>
    </row>
    <row r="2309" ht="23" customFormat="1" customHeight="1" s="204">
      <c r="A2309" s="255">
        <f>IF(B2309="","",COUNTA($B$5:B2309))</f>
        <v/>
      </c>
      <c r="B2309" s="294" t="n"/>
      <c r="C2309" s="247" t="n"/>
      <c r="D2309" s="248" t="n"/>
      <c r="E2309" s="295" t="n"/>
      <c r="F2309" s="296" t="n"/>
      <c r="G2309" s="296" t="n"/>
      <c r="H2309" s="297">
        <f>IFERROR(VLOOKUP($C2309,$C$5:$H$18,6,0)+SUMIF($C$19:$C2309,$C2309,$F$19:$F2309)-SUMIF($C$19:$C2309,$C2309,$G$19:$G2309),"")</f>
        <v/>
      </c>
      <c r="I2309" s="296" t="n"/>
      <c r="J2309" s="252" t="n"/>
      <c r="K2309" s="252" t="n"/>
      <c r="L2309" s="298" t="n"/>
      <c r="M2309" s="254">
        <f>IF($B2309="","",--TEXT($B2309,"yyyymm"))</f>
        <v/>
      </c>
      <c r="N2309" s="0" t="n"/>
      <c r="O2309" s="0" t="n"/>
      <c r="P2309" s="0" t="n"/>
      <c r="Q2309" s="0" t="n"/>
      <c r="R2309" s="0" t="n"/>
      <c r="S2309" s="0" t="n"/>
      <c r="T2309" s="0" t="n"/>
      <c r="U2309" s="0" t="n"/>
      <c r="V2309" s="0" t="n"/>
      <c r="W2309" s="0" t="n"/>
      <c r="X2309" s="42" t="n"/>
      <c r="Y2309" s="42" t="n"/>
      <c r="Z2309" s="42" t="n"/>
    </row>
    <row r="2310" ht="23" customFormat="1" customHeight="1" s="204">
      <c r="A2310" s="255">
        <f>IF(B2310="","",COUNTA($B$5:B2310))</f>
        <v/>
      </c>
      <c r="B2310" s="294" t="n"/>
      <c r="C2310" s="247" t="n"/>
      <c r="D2310" s="248" t="n"/>
      <c r="E2310" s="295" t="n"/>
      <c r="F2310" s="296" t="n"/>
      <c r="G2310" s="296" t="n"/>
      <c r="H2310" s="297">
        <f>IFERROR(VLOOKUP($C2310,$C$5:$H$18,6,0)+SUMIF($C$19:$C2310,$C2310,$F$19:$F2310)-SUMIF($C$19:$C2310,$C2310,$G$19:$G2310),"")</f>
        <v/>
      </c>
      <c r="I2310" s="296" t="n"/>
      <c r="J2310" s="252" t="n"/>
      <c r="K2310" s="252" t="n"/>
      <c r="L2310" s="298" t="n"/>
      <c r="M2310" s="254">
        <f>IF($B2310="","",--TEXT($B2310,"yyyymm"))</f>
        <v/>
      </c>
      <c r="N2310" s="0" t="n"/>
      <c r="O2310" s="0" t="n"/>
      <c r="P2310" s="0" t="n"/>
      <c r="Q2310" s="0" t="n"/>
      <c r="R2310" s="0" t="n"/>
      <c r="S2310" s="0" t="n"/>
      <c r="T2310" s="0" t="n"/>
      <c r="U2310" s="0" t="n"/>
      <c r="V2310" s="0" t="n"/>
      <c r="W2310" s="0" t="n"/>
      <c r="X2310" s="42" t="n"/>
      <c r="Y2310" s="42" t="n"/>
      <c r="Z2310" s="42" t="n"/>
    </row>
    <row r="2311" ht="23" customFormat="1" customHeight="1" s="204">
      <c r="A2311" s="255">
        <f>IF(B2311="","",COUNTA($B$5:B2311))</f>
        <v/>
      </c>
      <c r="B2311" s="294" t="n"/>
      <c r="C2311" s="247" t="n"/>
      <c r="D2311" s="248" t="n"/>
      <c r="E2311" s="295" t="n"/>
      <c r="F2311" s="296" t="n"/>
      <c r="G2311" s="296" t="n"/>
      <c r="H2311" s="297">
        <f>IFERROR(VLOOKUP($C2311,$C$5:$H$18,6,0)+SUMIF($C$19:$C2311,$C2311,$F$19:$F2311)-SUMIF($C$19:$C2311,$C2311,$G$19:$G2311),"")</f>
        <v/>
      </c>
      <c r="I2311" s="296" t="n"/>
      <c r="J2311" s="252" t="n"/>
      <c r="K2311" s="252" t="n"/>
      <c r="L2311" s="298" t="n"/>
      <c r="M2311" s="254">
        <f>IF($B2311="","",--TEXT($B2311,"yyyymm"))</f>
        <v/>
      </c>
      <c r="N2311" s="0" t="n"/>
      <c r="O2311" s="0" t="n"/>
      <c r="P2311" s="0" t="n"/>
      <c r="Q2311" s="0" t="n"/>
      <c r="R2311" s="0" t="n"/>
      <c r="S2311" s="0" t="n"/>
      <c r="T2311" s="0" t="n"/>
      <c r="U2311" s="0" t="n"/>
      <c r="V2311" s="0" t="n"/>
      <c r="W2311" s="0" t="n"/>
      <c r="X2311" s="42" t="n"/>
      <c r="Y2311" s="42" t="n"/>
      <c r="Z2311" s="42" t="n"/>
    </row>
    <row r="2312" ht="23" customFormat="1" customHeight="1" s="204">
      <c r="A2312" s="255">
        <f>IF(B2312="","",COUNTA($B$5:B2312))</f>
        <v/>
      </c>
      <c r="B2312" s="294" t="n"/>
      <c r="C2312" s="247" t="n"/>
      <c r="D2312" s="248" t="n"/>
      <c r="E2312" s="295" t="n"/>
      <c r="F2312" s="296" t="n"/>
      <c r="G2312" s="296" t="n"/>
      <c r="H2312" s="297">
        <f>IFERROR(VLOOKUP($C2312,$C$5:$H$18,6,0)+SUMIF($C$19:$C2312,$C2312,$F$19:$F2312)-SUMIF($C$19:$C2312,$C2312,$G$19:$G2312),"")</f>
        <v/>
      </c>
      <c r="I2312" s="296" t="n"/>
      <c r="J2312" s="252" t="n"/>
      <c r="K2312" s="252" t="n"/>
      <c r="L2312" s="298" t="n"/>
      <c r="M2312" s="254">
        <f>IF($B2312="","",--TEXT($B2312,"yyyymm"))</f>
        <v/>
      </c>
      <c r="N2312" s="0" t="n"/>
      <c r="O2312" s="0" t="n"/>
      <c r="P2312" s="0" t="n"/>
      <c r="Q2312" s="0" t="n"/>
      <c r="R2312" s="0" t="n"/>
      <c r="S2312" s="0" t="n"/>
      <c r="T2312" s="0" t="n"/>
      <c r="U2312" s="0" t="n"/>
      <c r="V2312" s="0" t="n"/>
      <c r="W2312" s="0" t="n"/>
      <c r="X2312" s="42" t="n"/>
      <c r="Y2312" s="42" t="n"/>
      <c r="Z2312" s="42" t="n"/>
    </row>
    <row r="2313" ht="23" customFormat="1" customHeight="1" s="204">
      <c r="A2313" s="255">
        <f>IF(B2313="","",COUNTA($B$5:B2313))</f>
        <v/>
      </c>
      <c r="B2313" s="294" t="n"/>
      <c r="C2313" s="247" t="n"/>
      <c r="D2313" s="248" t="n"/>
      <c r="E2313" s="295" t="n"/>
      <c r="F2313" s="296" t="n"/>
      <c r="G2313" s="296" t="n"/>
      <c r="H2313" s="297">
        <f>IFERROR(VLOOKUP($C2313,$C$5:$H$18,6,0)+SUMIF($C$19:$C2313,$C2313,$F$19:$F2313)-SUMIF($C$19:$C2313,$C2313,$G$19:$G2313),"")</f>
        <v/>
      </c>
      <c r="I2313" s="296" t="n"/>
      <c r="J2313" s="252" t="n"/>
      <c r="K2313" s="252" t="n"/>
      <c r="L2313" s="298" t="n"/>
      <c r="M2313" s="254">
        <f>IF($B2313="","",--TEXT($B2313,"yyyymm"))</f>
        <v/>
      </c>
      <c r="N2313" s="0" t="n"/>
      <c r="O2313" s="0" t="n"/>
      <c r="P2313" s="0" t="n"/>
      <c r="Q2313" s="0" t="n"/>
      <c r="R2313" s="0" t="n"/>
      <c r="S2313" s="0" t="n"/>
      <c r="T2313" s="0" t="n"/>
      <c r="U2313" s="0" t="n"/>
      <c r="V2313" s="0" t="n"/>
      <c r="W2313" s="0" t="n"/>
      <c r="X2313" s="42" t="n"/>
      <c r="Y2313" s="42" t="n"/>
      <c r="Z2313" s="42" t="n"/>
    </row>
    <row r="2314" ht="23" customFormat="1" customHeight="1" s="204">
      <c r="A2314" s="255">
        <f>IF(B2314="","",COUNTA($B$5:B2314))</f>
        <v/>
      </c>
      <c r="B2314" s="294" t="n"/>
      <c r="C2314" s="247" t="n"/>
      <c r="D2314" s="248" t="n"/>
      <c r="E2314" s="295" t="n"/>
      <c r="F2314" s="296" t="n"/>
      <c r="G2314" s="296" t="n"/>
      <c r="H2314" s="297">
        <f>IFERROR(VLOOKUP($C2314,$C$5:$H$18,6,0)+SUMIF($C$19:$C2314,$C2314,$F$19:$F2314)-SUMIF($C$19:$C2314,$C2314,$G$19:$G2314),"")</f>
        <v/>
      </c>
      <c r="I2314" s="296" t="n"/>
      <c r="J2314" s="252" t="n"/>
      <c r="K2314" s="252" t="n"/>
      <c r="L2314" s="298" t="n"/>
      <c r="M2314" s="254">
        <f>IF($B2314="","",--TEXT($B2314,"yyyymm"))</f>
        <v/>
      </c>
      <c r="N2314" s="0" t="n"/>
      <c r="O2314" s="0" t="n"/>
      <c r="P2314" s="0" t="n"/>
      <c r="Q2314" s="0" t="n"/>
      <c r="R2314" s="0" t="n"/>
      <c r="S2314" s="0" t="n"/>
      <c r="T2314" s="0" t="n"/>
      <c r="U2314" s="0" t="n"/>
      <c r="V2314" s="0" t="n"/>
      <c r="W2314" s="0" t="n"/>
      <c r="X2314" s="42" t="n"/>
      <c r="Y2314" s="42" t="n"/>
      <c r="Z2314" s="42" t="n"/>
    </row>
    <row r="2315" ht="23" customFormat="1" customHeight="1" s="204">
      <c r="A2315" s="255">
        <f>IF(B2315="","",COUNTA($B$5:B2315))</f>
        <v/>
      </c>
      <c r="B2315" s="294" t="n"/>
      <c r="C2315" s="247" t="n"/>
      <c r="D2315" s="248" t="n"/>
      <c r="E2315" s="295" t="n"/>
      <c r="F2315" s="296" t="n"/>
      <c r="G2315" s="296" t="n"/>
      <c r="H2315" s="297">
        <f>IFERROR(VLOOKUP($C2315,$C$5:$H$18,6,0)+SUMIF($C$19:$C2315,$C2315,$F$19:$F2315)-SUMIF($C$19:$C2315,$C2315,$G$19:$G2315),"")</f>
        <v/>
      </c>
      <c r="I2315" s="296" t="n"/>
      <c r="J2315" s="252" t="n"/>
      <c r="K2315" s="252" t="n"/>
      <c r="L2315" s="298" t="n"/>
      <c r="M2315" s="254">
        <f>IF($B2315="","",--TEXT($B2315,"yyyymm"))</f>
        <v/>
      </c>
      <c r="N2315" s="0" t="n"/>
      <c r="O2315" s="0" t="n"/>
      <c r="P2315" s="0" t="n"/>
      <c r="Q2315" s="0" t="n"/>
      <c r="R2315" s="0" t="n"/>
      <c r="S2315" s="0" t="n"/>
      <c r="T2315" s="0" t="n"/>
      <c r="U2315" s="0" t="n"/>
      <c r="V2315" s="0" t="n"/>
      <c r="W2315" s="0" t="n"/>
      <c r="X2315" s="42" t="n"/>
      <c r="Y2315" s="42" t="n"/>
      <c r="Z2315" s="42" t="n"/>
    </row>
    <row r="2316" ht="23" customFormat="1" customHeight="1" s="204">
      <c r="A2316" s="255">
        <f>IF(B2316="","",COUNTA($B$5:B2316))</f>
        <v/>
      </c>
      <c r="B2316" s="294" t="n"/>
      <c r="C2316" s="247" t="n"/>
      <c r="D2316" s="248" t="n"/>
      <c r="E2316" s="295" t="n"/>
      <c r="F2316" s="296" t="n"/>
      <c r="G2316" s="296" t="n"/>
      <c r="H2316" s="297">
        <f>IFERROR(VLOOKUP($C2316,$C$5:$H$18,6,0)+SUMIF($C$19:$C2316,$C2316,$F$19:$F2316)-SUMIF($C$19:$C2316,$C2316,$G$19:$G2316),"")</f>
        <v/>
      </c>
      <c r="I2316" s="296" t="n"/>
      <c r="J2316" s="252" t="n"/>
      <c r="K2316" s="252" t="n"/>
      <c r="L2316" s="298" t="n"/>
      <c r="M2316" s="254">
        <f>IF($B2316="","",--TEXT($B2316,"yyyymm"))</f>
        <v/>
      </c>
      <c r="N2316" s="0" t="n"/>
      <c r="O2316" s="0" t="n"/>
      <c r="P2316" s="0" t="n"/>
      <c r="Q2316" s="0" t="n"/>
      <c r="R2316" s="0" t="n"/>
      <c r="S2316" s="0" t="n"/>
      <c r="T2316" s="0" t="n"/>
      <c r="U2316" s="0" t="n"/>
      <c r="V2316" s="0" t="n"/>
      <c r="W2316" s="0" t="n"/>
      <c r="X2316" s="42" t="n"/>
      <c r="Y2316" s="42" t="n"/>
      <c r="Z2316" s="42" t="n"/>
    </row>
    <row r="2317" ht="23" customFormat="1" customHeight="1" s="204">
      <c r="A2317" s="255">
        <f>IF(B2317="","",COUNTA($B$5:B2317))</f>
        <v/>
      </c>
      <c r="B2317" s="294" t="n"/>
      <c r="C2317" s="247" t="n"/>
      <c r="D2317" s="248" t="n"/>
      <c r="E2317" s="295" t="n"/>
      <c r="F2317" s="296" t="n"/>
      <c r="G2317" s="296" t="n"/>
      <c r="H2317" s="297">
        <f>IFERROR(VLOOKUP($C2317,$C$5:$H$18,6,0)+SUMIF($C$19:$C2317,$C2317,$F$19:$F2317)-SUMIF($C$19:$C2317,$C2317,$G$19:$G2317),"")</f>
        <v/>
      </c>
      <c r="I2317" s="296" t="n"/>
      <c r="J2317" s="252" t="n"/>
      <c r="K2317" s="252" t="n"/>
      <c r="L2317" s="298" t="n"/>
      <c r="M2317" s="254">
        <f>IF($B2317="","",--TEXT($B2317,"yyyymm"))</f>
        <v/>
      </c>
      <c r="N2317" s="0" t="n"/>
      <c r="O2317" s="0" t="n"/>
      <c r="P2317" s="0" t="n"/>
      <c r="Q2317" s="0" t="n"/>
      <c r="R2317" s="0" t="n"/>
      <c r="S2317" s="0" t="n"/>
      <c r="T2317" s="0" t="n"/>
      <c r="U2317" s="0" t="n"/>
      <c r="V2317" s="0" t="n"/>
      <c r="W2317" s="0" t="n"/>
      <c r="X2317" s="42" t="n"/>
      <c r="Y2317" s="42" t="n"/>
      <c r="Z2317" s="42" t="n"/>
    </row>
    <row r="2318" ht="23" customFormat="1" customHeight="1" s="204">
      <c r="A2318" s="255">
        <f>IF(B2318="","",COUNTA($B$5:B2318))</f>
        <v/>
      </c>
      <c r="B2318" s="294" t="n"/>
      <c r="C2318" s="247" t="n"/>
      <c r="D2318" s="248" t="n"/>
      <c r="E2318" s="295" t="n"/>
      <c r="F2318" s="296" t="n"/>
      <c r="G2318" s="296" t="n"/>
      <c r="H2318" s="297">
        <f>IFERROR(VLOOKUP($C2318,$C$5:$H$18,6,0)+SUMIF($C$19:$C2318,$C2318,$F$19:$F2318)-SUMIF($C$19:$C2318,$C2318,$G$19:$G2318),"")</f>
        <v/>
      </c>
      <c r="I2318" s="296" t="n"/>
      <c r="J2318" s="252" t="n"/>
      <c r="K2318" s="252" t="n"/>
      <c r="L2318" s="298" t="n"/>
      <c r="M2318" s="254">
        <f>IF($B2318="","",--TEXT($B2318,"yyyymm"))</f>
        <v/>
      </c>
      <c r="N2318" s="0" t="n"/>
      <c r="O2318" s="0" t="n"/>
      <c r="P2318" s="0" t="n"/>
      <c r="Q2318" s="0" t="n"/>
      <c r="R2318" s="0" t="n"/>
      <c r="S2318" s="0" t="n"/>
      <c r="T2318" s="0" t="n"/>
      <c r="U2318" s="0" t="n"/>
      <c r="V2318" s="0" t="n"/>
      <c r="W2318" s="0" t="n"/>
      <c r="X2318" s="42" t="n"/>
      <c r="Y2318" s="42" t="n"/>
      <c r="Z2318" s="42" t="n"/>
    </row>
    <row r="2319" ht="23" customFormat="1" customHeight="1" s="204">
      <c r="A2319" s="255">
        <f>IF(B2319="","",COUNTA($B$5:B2319))</f>
        <v/>
      </c>
      <c r="B2319" s="294" t="n"/>
      <c r="C2319" s="247" t="n"/>
      <c r="D2319" s="248" t="n"/>
      <c r="E2319" s="295" t="n"/>
      <c r="F2319" s="296" t="n"/>
      <c r="G2319" s="296" t="n"/>
      <c r="H2319" s="297">
        <f>IFERROR(VLOOKUP($C2319,$C$5:$H$18,6,0)+SUMIF($C$19:$C2319,$C2319,$F$19:$F2319)-SUMIF($C$19:$C2319,$C2319,$G$19:$G2319),"")</f>
        <v/>
      </c>
      <c r="I2319" s="296" t="n"/>
      <c r="J2319" s="252" t="n"/>
      <c r="K2319" s="252" t="n"/>
      <c r="L2319" s="298" t="n"/>
      <c r="M2319" s="254">
        <f>IF($B2319="","",--TEXT($B2319,"yyyymm"))</f>
        <v/>
      </c>
      <c r="N2319" s="0" t="n"/>
      <c r="O2319" s="0" t="n"/>
      <c r="P2319" s="0" t="n"/>
      <c r="Q2319" s="0" t="n"/>
      <c r="R2319" s="0" t="n"/>
      <c r="S2319" s="0" t="n"/>
      <c r="T2319" s="0" t="n"/>
      <c r="U2319" s="0" t="n"/>
      <c r="V2319" s="0" t="n"/>
      <c r="W2319" s="0" t="n"/>
      <c r="X2319" s="42" t="n"/>
      <c r="Y2319" s="42" t="n"/>
      <c r="Z2319" s="42" t="n"/>
    </row>
    <row r="2320" ht="23" customFormat="1" customHeight="1" s="204">
      <c r="A2320" s="255">
        <f>IF(B2320="","",COUNTA($B$5:B2320))</f>
        <v/>
      </c>
      <c r="B2320" s="294" t="n"/>
      <c r="C2320" s="247" t="n"/>
      <c r="D2320" s="248" t="n"/>
      <c r="E2320" s="295" t="n"/>
      <c r="F2320" s="296" t="n"/>
      <c r="G2320" s="296" t="n"/>
      <c r="H2320" s="297">
        <f>IFERROR(VLOOKUP($C2320,$C$5:$H$18,6,0)+SUMIF($C$19:$C2320,$C2320,$F$19:$F2320)-SUMIF($C$19:$C2320,$C2320,$G$19:$G2320),"")</f>
        <v/>
      </c>
      <c r="I2320" s="296" t="n"/>
      <c r="J2320" s="252" t="n"/>
      <c r="K2320" s="252" t="n"/>
      <c r="L2320" s="298" t="n"/>
      <c r="M2320" s="254">
        <f>IF($B2320="","",--TEXT($B2320,"yyyymm"))</f>
        <v/>
      </c>
      <c r="N2320" s="0" t="n"/>
      <c r="O2320" s="0" t="n"/>
      <c r="P2320" s="0" t="n"/>
      <c r="Q2320" s="0" t="n"/>
      <c r="R2320" s="0" t="n"/>
      <c r="S2320" s="0" t="n"/>
      <c r="T2320" s="0" t="n"/>
      <c r="U2320" s="0" t="n"/>
      <c r="V2320" s="0" t="n"/>
      <c r="W2320" s="0" t="n"/>
      <c r="X2320" s="42" t="n"/>
      <c r="Y2320" s="42" t="n"/>
      <c r="Z2320" s="42" t="n"/>
    </row>
    <row r="2321" ht="23" customFormat="1" customHeight="1" s="204">
      <c r="A2321" s="255">
        <f>IF(B2321="","",COUNTA($B$5:B2321))</f>
        <v/>
      </c>
      <c r="B2321" s="294" t="n"/>
      <c r="C2321" s="247" t="n"/>
      <c r="D2321" s="248" t="n"/>
      <c r="E2321" s="295" t="n"/>
      <c r="F2321" s="296" t="n"/>
      <c r="G2321" s="296" t="n"/>
      <c r="H2321" s="297">
        <f>IFERROR(VLOOKUP($C2321,$C$5:$H$18,6,0)+SUMIF($C$19:$C2321,$C2321,$F$19:$F2321)-SUMIF($C$19:$C2321,$C2321,$G$19:$G2321),"")</f>
        <v/>
      </c>
      <c r="I2321" s="296" t="n"/>
      <c r="J2321" s="252" t="n"/>
      <c r="K2321" s="252" t="n"/>
      <c r="L2321" s="298" t="n"/>
      <c r="M2321" s="254">
        <f>IF($B2321="","",--TEXT($B2321,"yyyymm"))</f>
        <v/>
      </c>
      <c r="N2321" s="0" t="n"/>
      <c r="O2321" s="0" t="n"/>
      <c r="P2321" s="0" t="n"/>
      <c r="Q2321" s="0" t="n"/>
      <c r="R2321" s="0" t="n"/>
      <c r="S2321" s="0" t="n"/>
      <c r="T2321" s="0" t="n"/>
      <c r="U2321" s="0" t="n"/>
      <c r="V2321" s="0" t="n"/>
      <c r="W2321" s="0" t="n"/>
      <c r="X2321" s="42" t="n"/>
      <c r="Y2321" s="42" t="n"/>
      <c r="Z2321" s="42" t="n"/>
    </row>
    <row r="2322" ht="23" customFormat="1" customHeight="1" s="204">
      <c r="A2322" s="255">
        <f>IF(B2322="","",COUNTA($B$5:B2322))</f>
        <v/>
      </c>
      <c r="B2322" s="294" t="n"/>
      <c r="C2322" s="247" t="n"/>
      <c r="D2322" s="248" t="n"/>
      <c r="E2322" s="295" t="n"/>
      <c r="F2322" s="296" t="n"/>
      <c r="G2322" s="296" t="n"/>
      <c r="H2322" s="297">
        <f>IFERROR(VLOOKUP($C2322,$C$5:$H$18,6,0)+SUMIF($C$19:$C2322,$C2322,$F$19:$F2322)-SUMIF($C$19:$C2322,$C2322,$G$19:$G2322),"")</f>
        <v/>
      </c>
      <c r="I2322" s="296" t="n"/>
      <c r="J2322" s="252" t="n"/>
      <c r="K2322" s="252" t="n"/>
      <c r="L2322" s="298" t="n"/>
      <c r="M2322" s="254">
        <f>IF($B2322="","",--TEXT($B2322,"yyyymm"))</f>
        <v/>
      </c>
      <c r="N2322" s="0" t="n"/>
      <c r="O2322" s="0" t="n"/>
      <c r="P2322" s="0" t="n"/>
      <c r="Q2322" s="0" t="n"/>
      <c r="R2322" s="0" t="n"/>
      <c r="S2322" s="0" t="n"/>
      <c r="T2322" s="0" t="n"/>
      <c r="U2322" s="0" t="n"/>
      <c r="V2322" s="0" t="n"/>
      <c r="W2322" s="0" t="n"/>
      <c r="X2322" s="42" t="n"/>
      <c r="Y2322" s="42" t="n"/>
      <c r="Z2322" s="42" t="n"/>
    </row>
    <row r="2323" ht="23" customFormat="1" customHeight="1" s="204">
      <c r="A2323" s="255">
        <f>IF(B2323="","",COUNTA($B$5:B2323))</f>
        <v/>
      </c>
      <c r="B2323" s="294" t="n"/>
      <c r="C2323" s="247" t="n"/>
      <c r="D2323" s="248" t="n"/>
      <c r="E2323" s="295" t="n"/>
      <c r="F2323" s="296" t="n"/>
      <c r="G2323" s="296" t="n"/>
      <c r="H2323" s="297">
        <f>IFERROR(VLOOKUP($C2323,$C$5:$H$18,6,0)+SUMIF($C$19:$C2323,$C2323,$F$19:$F2323)-SUMIF($C$19:$C2323,$C2323,$G$19:$G2323),"")</f>
        <v/>
      </c>
      <c r="I2323" s="296" t="n"/>
      <c r="J2323" s="252" t="n"/>
      <c r="K2323" s="252" t="n"/>
      <c r="L2323" s="298" t="n"/>
      <c r="M2323" s="254">
        <f>IF($B2323="","",--TEXT($B2323,"yyyymm"))</f>
        <v/>
      </c>
      <c r="N2323" s="0" t="n"/>
      <c r="O2323" s="0" t="n"/>
      <c r="P2323" s="0" t="n"/>
      <c r="Q2323" s="0" t="n"/>
      <c r="R2323" s="0" t="n"/>
      <c r="S2323" s="0" t="n"/>
      <c r="T2323" s="0" t="n"/>
      <c r="U2323" s="0" t="n"/>
      <c r="V2323" s="0" t="n"/>
      <c r="W2323" s="0" t="n"/>
      <c r="X2323" s="42" t="n"/>
      <c r="Y2323" s="42" t="n"/>
      <c r="Z2323" s="42" t="n"/>
    </row>
    <row r="2324" ht="23" customFormat="1" customHeight="1" s="204">
      <c r="A2324" s="255">
        <f>IF(B2324="","",COUNTA($B$5:B2324))</f>
        <v/>
      </c>
      <c r="B2324" s="294" t="n"/>
      <c r="C2324" s="247" t="n"/>
      <c r="D2324" s="248" t="n"/>
      <c r="E2324" s="295" t="n"/>
      <c r="F2324" s="296" t="n"/>
      <c r="G2324" s="296" t="n"/>
      <c r="H2324" s="297">
        <f>IFERROR(VLOOKUP($C2324,$C$5:$H$18,6,0)+SUMIF($C$19:$C2324,$C2324,$F$19:$F2324)-SUMIF($C$19:$C2324,$C2324,$G$19:$G2324),"")</f>
        <v/>
      </c>
      <c r="I2324" s="296" t="n"/>
      <c r="J2324" s="252" t="n"/>
      <c r="K2324" s="252" t="n"/>
      <c r="L2324" s="298" t="n"/>
      <c r="M2324" s="254">
        <f>IF($B2324="","",--TEXT($B2324,"yyyymm"))</f>
        <v/>
      </c>
      <c r="N2324" s="0" t="n"/>
      <c r="O2324" s="0" t="n"/>
      <c r="P2324" s="0" t="n"/>
      <c r="Q2324" s="0" t="n"/>
      <c r="R2324" s="0" t="n"/>
      <c r="S2324" s="0" t="n"/>
      <c r="T2324" s="0" t="n"/>
      <c r="U2324" s="0" t="n"/>
      <c r="V2324" s="0" t="n"/>
      <c r="W2324" s="0" t="n"/>
      <c r="X2324" s="42" t="n"/>
      <c r="Y2324" s="42" t="n"/>
      <c r="Z2324" s="42" t="n"/>
    </row>
    <row r="2325" ht="23" customFormat="1" customHeight="1" s="204">
      <c r="A2325" s="255">
        <f>IF(B2325="","",COUNTA($B$5:B2325))</f>
        <v/>
      </c>
      <c r="B2325" s="294" t="n"/>
      <c r="C2325" s="247" t="n"/>
      <c r="D2325" s="248" t="n"/>
      <c r="E2325" s="295" t="n"/>
      <c r="F2325" s="296" t="n"/>
      <c r="G2325" s="296" t="n"/>
      <c r="H2325" s="297">
        <f>IFERROR(VLOOKUP($C2325,$C$5:$H$18,6,0)+SUMIF($C$19:$C2325,$C2325,$F$19:$F2325)-SUMIF($C$19:$C2325,$C2325,$G$19:$G2325),"")</f>
        <v/>
      </c>
      <c r="I2325" s="296" t="n"/>
      <c r="J2325" s="252" t="n"/>
      <c r="K2325" s="252" t="n"/>
      <c r="L2325" s="298" t="n"/>
      <c r="M2325" s="254">
        <f>IF($B2325="","",--TEXT($B2325,"yyyymm"))</f>
        <v/>
      </c>
      <c r="N2325" s="0" t="n"/>
      <c r="O2325" s="0" t="n"/>
      <c r="P2325" s="0" t="n"/>
      <c r="Q2325" s="0" t="n"/>
      <c r="R2325" s="0" t="n"/>
      <c r="S2325" s="0" t="n"/>
      <c r="T2325" s="0" t="n"/>
      <c r="U2325" s="0" t="n"/>
      <c r="V2325" s="0" t="n"/>
      <c r="W2325" s="0" t="n"/>
      <c r="X2325" s="42" t="n"/>
      <c r="Y2325" s="42" t="n"/>
      <c r="Z2325" s="42" t="n"/>
    </row>
    <row r="2326" ht="23" customFormat="1" customHeight="1" s="204">
      <c r="A2326" s="255">
        <f>IF(B2326="","",COUNTA($B$5:B2326))</f>
        <v/>
      </c>
      <c r="B2326" s="294" t="n"/>
      <c r="C2326" s="247" t="n"/>
      <c r="D2326" s="248" t="n"/>
      <c r="E2326" s="295" t="n"/>
      <c r="F2326" s="296" t="n"/>
      <c r="G2326" s="296" t="n"/>
      <c r="H2326" s="297">
        <f>IFERROR(VLOOKUP($C2326,$C$5:$H$18,6,0)+SUMIF($C$19:$C2326,$C2326,$F$19:$F2326)-SUMIF($C$19:$C2326,$C2326,$G$19:$G2326),"")</f>
        <v/>
      </c>
      <c r="I2326" s="296" t="n"/>
      <c r="J2326" s="252" t="n"/>
      <c r="K2326" s="252" t="n"/>
      <c r="L2326" s="298" t="n"/>
      <c r="M2326" s="254">
        <f>IF($B2326="","",--TEXT($B2326,"yyyymm"))</f>
        <v/>
      </c>
      <c r="N2326" s="0" t="n"/>
      <c r="O2326" s="0" t="n"/>
      <c r="P2326" s="0" t="n"/>
      <c r="Q2326" s="0" t="n"/>
      <c r="R2326" s="0" t="n"/>
      <c r="S2326" s="0" t="n"/>
      <c r="T2326" s="0" t="n"/>
      <c r="U2326" s="0" t="n"/>
      <c r="V2326" s="0" t="n"/>
      <c r="W2326" s="0" t="n"/>
      <c r="X2326" s="42" t="n"/>
      <c r="Y2326" s="42" t="n"/>
      <c r="Z2326" s="42" t="n"/>
    </row>
    <row r="2327" ht="23" customFormat="1" customHeight="1" s="204">
      <c r="A2327" s="255">
        <f>IF(B2327="","",COUNTA($B$5:B2327))</f>
        <v/>
      </c>
      <c r="B2327" s="294" t="n"/>
      <c r="C2327" s="247" t="n"/>
      <c r="D2327" s="248" t="n"/>
      <c r="E2327" s="295" t="n"/>
      <c r="F2327" s="296" t="n"/>
      <c r="G2327" s="296" t="n"/>
      <c r="H2327" s="297">
        <f>IFERROR(VLOOKUP($C2327,$C$5:$H$18,6,0)+SUMIF($C$19:$C2327,$C2327,$F$19:$F2327)-SUMIF($C$19:$C2327,$C2327,$G$19:$G2327),"")</f>
        <v/>
      </c>
      <c r="I2327" s="296" t="n"/>
      <c r="J2327" s="252" t="n"/>
      <c r="K2327" s="252" t="n"/>
      <c r="L2327" s="298" t="n"/>
      <c r="M2327" s="254">
        <f>IF($B2327="","",--TEXT($B2327,"yyyymm"))</f>
        <v/>
      </c>
      <c r="N2327" s="0" t="n"/>
      <c r="O2327" s="0" t="n"/>
      <c r="P2327" s="0" t="n"/>
      <c r="Q2327" s="0" t="n"/>
      <c r="R2327" s="0" t="n"/>
      <c r="S2327" s="0" t="n"/>
      <c r="T2327" s="0" t="n"/>
      <c r="U2327" s="0" t="n"/>
      <c r="V2327" s="0" t="n"/>
      <c r="W2327" s="0" t="n"/>
      <c r="X2327" s="42" t="n"/>
      <c r="Y2327" s="42" t="n"/>
      <c r="Z2327" s="42" t="n"/>
    </row>
    <row r="2328" ht="23" customFormat="1" customHeight="1" s="204">
      <c r="A2328" s="255">
        <f>IF(B2328="","",COUNTA($B$5:B2328))</f>
        <v/>
      </c>
      <c r="B2328" s="294" t="n"/>
      <c r="C2328" s="247" t="n"/>
      <c r="D2328" s="248" t="n"/>
      <c r="E2328" s="295" t="n"/>
      <c r="F2328" s="296" t="n"/>
      <c r="G2328" s="296" t="n"/>
      <c r="H2328" s="297">
        <f>IFERROR(VLOOKUP($C2328,$C$5:$H$18,6,0)+SUMIF($C$19:$C2328,$C2328,$F$19:$F2328)-SUMIF($C$19:$C2328,$C2328,$G$19:$G2328),"")</f>
        <v/>
      </c>
      <c r="I2328" s="296" t="n"/>
      <c r="J2328" s="252" t="n"/>
      <c r="K2328" s="252" t="n"/>
      <c r="L2328" s="298" t="n"/>
      <c r="M2328" s="254">
        <f>IF($B2328="","",--TEXT($B2328,"yyyymm"))</f>
        <v/>
      </c>
      <c r="N2328" s="0" t="n"/>
      <c r="O2328" s="0" t="n"/>
      <c r="P2328" s="0" t="n"/>
      <c r="Q2328" s="0" t="n"/>
      <c r="R2328" s="0" t="n"/>
      <c r="S2328" s="0" t="n"/>
      <c r="T2328" s="0" t="n"/>
      <c r="U2328" s="0" t="n"/>
      <c r="V2328" s="0" t="n"/>
      <c r="W2328" s="0" t="n"/>
      <c r="X2328" s="42" t="n"/>
      <c r="Y2328" s="42" t="n"/>
      <c r="Z2328" s="42" t="n"/>
    </row>
    <row r="2329" ht="23" customFormat="1" customHeight="1" s="204">
      <c r="A2329" s="255">
        <f>IF(B2329="","",COUNTA($B$5:B2329))</f>
        <v/>
      </c>
      <c r="B2329" s="294" t="n"/>
      <c r="C2329" s="247" t="n"/>
      <c r="D2329" s="248" t="n"/>
      <c r="E2329" s="295" t="n"/>
      <c r="F2329" s="296" t="n"/>
      <c r="G2329" s="296" t="n"/>
      <c r="H2329" s="297">
        <f>IFERROR(VLOOKUP($C2329,$C$5:$H$18,6,0)+SUMIF($C$19:$C2329,$C2329,$F$19:$F2329)-SUMIF($C$19:$C2329,$C2329,$G$19:$G2329),"")</f>
        <v/>
      </c>
      <c r="I2329" s="296" t="n"/>
      <c r="J2329" s="252" t="n"/>
      <c r="K2329" s="252" t="n"/>
      <c r="L2329" s="298" t="n"/>
      <c r="M2329" s="254">
        <f>IF($B2329="","",--TEXT($B2329,"yyyymm"))</f>
        <v/>
      </c>
      <c r="N2329" s="0" t="n"/>
      <c r="O2329" s="0" t="n"/>
      <c r="P2329" s="0" t="n"/>
      <c r="Q2329" s="0" t="n"/>
      <c r="R2329" s="0" t="n"/>
      <c r="S2329" s="0" t="n"/>
      <c r="T2329" s="0" t="n"/>
      <c r="U2329" s="0" t="n"/>
      <c r="V2329" s="0" t="n"/>
      <c r="W2329" s="0" t="n"/>
      <c r="X2329" s="42" t="n"/>
      <c r="Y2329" s="42" t="n"/>
      <c r="Z2329" s="42" t="n"/>
    </row>
    <row r="2330" ht="23" customFormat="1" customHeight="1" s="204">
      <c r="A2330" s="255">
        <f>IF(B2330="","",COUNTA($B$5:B2330))</f>
        <v/>
      </c>
      <c r="B2330" s="294" t="n"/>
      <c r="C2330" s="247" t="n"/>
      <c r="D2330" s="248" t="n"/>
      <c r="E2330" s="295" t="n"/>
      <c r="F2330" s="296" t="n"/>
      <c r="G2330" s="296" t="n"/>
      <c r="H2330" s="297">
        <f>IFERROR(VLOOKUP($C2330,$C$5:$H$18,6,0)+SUMIF($C$19:$C2330,$C2330,$F$19:$F2330)-SUMIF($C$19:$C2330,$C2330,$G$19:$G2330),"")</f>
        <v/>
      </c>
      <c r="I2330" s="296" t="n"/>
      <c r="J2330" s="252" t="n"/>
      <c r="K2330" s="252" t="n"/>
      <c r="L2330" s="298" t="n"/>
      <c r="M2330" s="254">
        <f>IF($B2330="","",--TEXT($B2330,"yyyymm"))</f>
        <v/>
      </c>
      <c r="N2330" s="0" t="n"/>
      <c r="O2330" s="0" t="n"/>
      <c r="P2330" s="0" t="n"/>
      <c r="Q2330" s="0" t="n"/>
      <c r="R2330" s="0" t="n"/>
      <c r="S2330" s="0" t="n"/>
      <c r="T2330" s="0" t="n"/>
      <c r="U2330" s="0" t="n"/>
      <c r="V2330" s="0" t="n"/>
      <c r="W2330" s="0" t="n"/>
      <c r="X2330" s="42" t="n"/>
      <c r="Y2330" s="42" t="n"/>
      <c r="Z2330" s="42" t="n"/>
    </row>
    <row r="2331" ht="23" customFormat="1" customHeight="1" s="204">
      <c r="A2331" s="255">
        <f>IF(B2331="","",COUNTA($B$5:B2331))</f>
        <v/>
      </c>
      <c r="B2331" s="294" t="n"/>
      <c r="C2331" s="247" t="n"/>
      <c r="D2331" s="248" t="n"/>
      <c r="E2331" s="295" t="n"/>
      <c r="F2331" s="296" t="n"/>
      <c r="G2331" s="296" t="n"/>
      <c r="H2331" s="297">
        <f>IFERROR(VLOOKUP($C2331,$C$5:$H$18,6,0)+SUMIF($C$19:$C2331,$C2331,$F$19:$F2331)-SUMIF($C$19:$C2331,$C2331,$G$19:$G2331),"")</f>
        <v/>
      </c>
      <c r="I2331" s="296" t="n"/>
      <c r="J2331" s="252" t="n"/>
      <c r="K2331" s="252" t="n"/>
      <c r="L2331" s="298" t="n"/>
      <c r="M2331" s="254">
        <f>IF($B2331="","",--TEXT($B2331,"yyyymm"))</f>
        <v/>
      </c>
      <c r="N2331" s="0" t="n"/>
      <c r="O2331" s="0" t="n"/>
      <c r="P2331" s="0" t="n"/>
      <c r="Q2331" s="0" t="n"/>
      <c r="R2331" s="0" t="n"/>
      <c r="S2331" s="0" t="n"/>
      <c r="T2331" s="0" t="n"/>
      <c r="U2331" s="0" t="n"/>
      <c r="V2331" s="0" t="n"/>
      <c r="W2331" s="0" t="n"/>
      <c r="X2331" s="42" t="n"/>
      <c r="Y2331" s="42" t="n"/>
      <c r="Z2331" s="42" t="n"/>
    </row>
    <row r="2332" ht="23" customFormat="1" customHeight="1" s="204">
      <c r="A2332" s="255">
        <f>IF(B2332="","",COUNTA($B$5:B2332))</f>
        <v/>
      </c>
      <c r="B2332" s="294" t="n"/>
      <c r="C2332" s="247" t="n"/>
      <c r="D2332" s="248" t="n"/>
      <c r="E2332" s="295" t="n"/>
      <c r="F2332" s="296" t="n"/>
      <c r="G2332" s="296" t="n"/>
      <c r="H2332" s="297">
        <f>IFERROR(VLOOKUP($C2332,$C$5:$H$18,6,0)+SUMIF($C$19:$C2332,$C2332,$F$19:$F2332)-SUMIF($C$19:$C2332,$C2332,$G$19:$G2332),"")</f>
        <v/>
      </c>
      <c r="I2332" s="296" t="n"/>
      <c r="J2332" s="252" t="n"/>
      <c r="K2332" s="252" t="n"/>
      <c r="L2332" s="298" t="n"/>
      <c r="M2332" s="254">
        <f>IF($B2332="","",--TEXT($B2332,"yyyymm"))</f>
        <v/>
      </c>
      <c r="N2332" s="0" t="n"/>
      <c r="O2332" s="0" t="n"/>
      <c r="P2332" s="0" t="n"/>
      <c r="Q2332" s="0" t="n"/>
      <c r="R2332" s="0" t="n"/>
      <c r="S2332" s="0" t="n"/>
      <c r="T2332" s="0" t="n"/>
      <c r="U2332" s="0" t="n"/>
      <c r="V2332" s="0" t="n"/>
      <c r="W2332" s="0" t="n"/>
      <c r="X2332" s="42" t="n"/>
      <c r="Y2332" s="42" t="n"/>
      <c r="Z2332" s="42" t="n"/>
    </row>
    <row r="2333" ht="23" customFormat="1" customHeight="1" s="204">
      <c r="A2333" s="255">
        <f>IF(B2333="","",COUNTA($B$5:B2333))</f>
        <v/>
      </c>
      <c r="B2333" s="294" t="n"/>
      <c r="C2333" s="247" t="n"/>
      <c r="D2333" s="248" t="n"/>
      <c r="E2333" s="295" t="n"/>
      <c r="F2333" s="296" t="n"/>
      <c r="G2333" s="296" t="n"/>
      <c r="H2333" s="297">
        <f>IFERROR(VLOOKUP($C2333,$C$5:$H$18,6,0)+SUMIF($C$19:$C2333,$C2333,$F$19:$F2333)-SUMIF($C$19:$C2333,$C2333,$G$19:$G2333),"")</f>
        <v/>
      </c>
      <c r="I2333" s="296" t="n"/>
      <c r="J2333" s="252" t="n"/>
      <c r="K2333" s="252" t="n"/>
      <c r="L2333" s="298" t="n"/>
      <c r="M2333" s="254">
        <f>IF($B2333="","",--TEXT($B2333,"yyyymm"))</f>
        <v/>
      </c>
      <c r="N2333" s="0" t="n"/>
      <c r="O2333" s="0" t="n"/>
      <c r="P2333" s="0" t="n"/>
      <c r="Q2333" s="0" t="n"/>
      <c r="R2333" s="0" t="n"/>
      <c r="S2333" s="0" t="n"/>
      <c r="T2333" s="0" t="n"/>
      <c r="U2333" s="0" t="n"/>
      <c r="V2333" s="0" t="n"/>
      <c r="W2333" s="0" t="n"/>
      <c r="X2333" s="42" t="n"/>
      <c r="Y2333" s="42" t="n"/>
      <c r="Z2333" s="42" t="n"/>
    </row>
    <row r="2334" ht="23" customFormat="1" customHeight="1" s="204">
      <c r="A2334" s="255">
        <f>IF(B2334="","",COUNTA($B$5:B2334))</f>
        <v/>
      </c>
      <c r="B2334" s="294" t="n"/>
      <c r="C2334" s="247" t="n"/>
      <c r="D2334" s="248" t="n"/>
      <c r="E2334" s="295" t="n"/>
      <c r="F2334" s="296" t="n"/>
      <c r="G2334" s="296" t="n"/>
      <c r="H2334" s="297">
        <f>IFERROR(VLOOKUP($C2334,$C$5:$H$18,6,0)+SUMIF($C$19:$C2334,$C2334,$F$19:$F2334)-SUMIF($C$19:$C2334,$C2334,$G$19:$G2334),"")</f>
        <v/>
      </c>
      <c r="I2334" s="296" t="n"/>
      <c r="J2334" s="252" t="n"/>
      <c r="K2334" s="252" t="n"/>
      <c r="L2334" s="298" t="n"/>
      <c r="M2334" s="254">
        <f>IF($B2334="","",--TEXT($B2334,"yyyymm"))</f>
        <v/>
      </c>
      <c r="N2334" s="0" t="n"/>
      <c r="O2334" s="0" t="n"/>
      <c r="P2334" s="0" t="n"/>
      <c r="Q2334" s="0" t="n"/>
      <c r="R2334" s="0" t="n"/>
      <c r="S2334" s="0" t="n"/>
      <c r="T2334" s="0" t="n"/>
      <c r="U2334" s="0" t="n"/>
      <c r="V2334" s="0" t="n"/>
      <c r="W2334" s="0" t="n"/>
      <c r="X2334" s="42" t="n"/>
      <c r="Y2334" s="42" t="n"/>
      <c r="Z2334" s="42" t="n"/>
    </row>
    <row r="2335" ht="23" customFormat="1" customHeight="1" s="204">
      <c r="A2335" s="255">
        <f>IF(B2335="","",COUNTA($B$5:B2335))</f>
        <v/>
      </c>
      <c r="B2335" s="294" t="n"/>
      <c r="C2335" s="247" t="n"/>
      <c r="D2335" s="248" t="n"/>
      <c r="E2335" s="295" t="n"/>
      <c r="F2335" s="296" t="n"/>
      <c r="G2335" s="296" t="n"/>
      <c r="H2335" s="297">
        <f>IFERROR(VLOOKUP($C2335,$C$5:$H$18,6,0)+SUMIF($C$19:$C2335,$C2335,$F$19:$F2335)-SUMIF($C$19:$C2335,$C2335,$G$19:$G2335),"")</f>
        <v/>
      </c>
      <c r="I2335" s="296" t="n"/>
      <c r="J2335" s="252" t="n"/>
      <c r="K2335" s="252" t="n"/>
      <c r="L2335" s="298" t="n"/>
      <c r="M2335" s="254">
        <f>IF($B2335="","",--TEXT($B2335,"yyyymm"))</f>
        <v/>
      </c>
      <c r="N2335" s="0" t="n"/>
      <c r="O2335" s="0" t="n"/>
      <c r="P2335" s="0" t="n"/>
      <c r="Q2335" s="0" t="n"/>
      <c r="R2335" s="0" t="n"/>
      <c r="S2335" s="0" t="n"/>
      <c r="T2335" s="0" t="n"/>
      <c r="U2335" s="0" t="n"/>
      <c r="V2335" s="0" t="n"/>
      <c r="W2335" s="0" t="n"/>
      <c r="X2335" s="42" t="n"/>
      <c r="Y2335" s="42" t="n"/>
      <c r="Z2335" s="42" t="n"/>
    </row>
    <row r="2336" ht="23" customFormat="1" customHeight="1" s="204">
      <c r="A2336" s="255">
        <f>IF(B2336="","",COUNTA($B$5:B2336))</f>
        <v/>
      </c>
      <c r="B2336" s="294" t="n"/>
      <c r="C2336" s="247" t="n"/>
      <c r="D2336" s="248" t="n"/>
      <c r="E2336" s="295" t="n"/>
      <c r="F2336" s="296" t="n"/>
      <c r="G2336" s="296" t="n"/>
      <c r="H2336" s="297">
        <f>IFERROR(VLOOKUP($C2336,$C$5:$H$18,6,0)+SUMIF($C$19:$C2336,$C2336,$F$19:$F2336)-SUMIF($C$19:$C2336,$C2336,$G$19:$G2336),"")</f>
        <v/>
      </c>
      <c r="I2336" s="296" t="n"/>
      <c r="J2336" s="252" t="n"/>
      <c r="K2336" s="252" t="n"/>
      <c r="L2336" s="298" t="n"/>
      <c r="M2336" s="254">
        <f>IF($B2336="","",--TEXT($B2336,"yyyymm"))</f>
        <v/>
      </c>
      <c r="N2336" s="0" t="n"/>
      <c r="O2336" s="0" t="n"/>
      <c r="P2336" s="0" t="n"/>
      <c r="Q2336" s="0" t="n"/>
      <c r="R2336" s="0" t="n"/>
      <c r="S2336" s="0" t="n"/>
      <c r="T2336" s="0" t="n"/>
      <c r="U2336" s="0" t="n"/>
      <c r="V2336" s="0" t="n"/>
      <c r="W2336" s="0" t="n"/>
      <c r="X2336" s="42" t="n"/>
      <c r="Y2336" s="42" t="n"/>
      <c r="Z2336" s="42" t="n"/>
    </row>
    <row r="2337" ht="23" customFormat="1" customHeight="1" s="204">
      <c r="A2337" s="255">
        <f>IF(B2337="","",COUNTA($B$5:B2337))</f>
        <v/>
      </c>
      <c r="B2337" s="294" t="n"/>
      <c r="C2337" s="247" t="n"/>
      <c r="D2337" s="248" t="n"/>
      <c r="E2337" s="295" t="n"/>
      <c r="F2337" s="296" t="n"/>
      <c r="G2337" s="296" t="n"/>
      <c r="H2337" s="297">
        <f>IFERROR(VLOOKUP($C2337,$C$5:$H$18,6,0)+SUMIF($C$19:$C2337,$C2337,$F$19:$F2337)-SUMIF($C$19:$C2337,$C2337,$G$19:$G2337),"")</f>
        <v/>
      </c>
      <c r="I2337" s="296" t="n"/>
      <c r="J2337" s="252" t="n"/>
      <c r="K2337" s="252" t="n"/>
      <c r="L2337" s="298" t="n"/>
      <c r="M2337" s="254">
        <f>IF($B2337="","",--TEXT($B2337,"yyyymm"))</f>
        <v/>
      </c>
      <c r="N2337" s="0" t="n"/>
      <c r="O2337" s="0" t="n"/>
      <c r="P2337" s="0" t="n"/>
      <c r="Q2337" s="0" t="n"/>
      <c r="R2337" s="0" t="n"/>
      <c r="S2337" s="0" t="n"/>
      <c r="T2337" s="0" t="n"/>
      <c r="U2337" s="0" t="n"/>
      <c r="V2337" s="0" t="n"/>
      <c r="W2337" s="0" t="n"/>
      <c r="X2337" s="42" t="n"/>
      <c r="Y2337" s="42" t="n"/>
      <c r="Z2337" s="42" t="n"/>
    </row>
    <row r="2338" ht="23" customFormat="1" customHeight="1" s="204">
      <c r="A2338" s="255">
        <f>IF(B2338="","",COUNTA($B$5:B2338))</f>
        <v/>
      </c>
      <c r="B2338" s="294" t="n"/>
      <c r="C2338" s="247" t="n"/>
      <c r="D2338" s="248" t="n"/>
      <c r="E2338" s="295" t="n"/>
      <c r="F2338" s="296" t="n"/>
      <c r="G2338" s="296" t="n"/>
      <c r="H2338" s="297">
        <f>IFERROR(VLOOKUP($C2338,$C$5:$H$18,6,0)+SUMIF($C$19:$C2338,$C2338,$F$19:$F2338)-SUMIF($C$19:$C2338,$C2338,$G$19:$G2338),"")</f>
        <v/>
      </c>
      <c r="I2338" s="296" t="n"/>
      <c r="J2338" s="252" t="n"/>
      <c r="K2338" s="252" t="n"/>
      <c r="L2338" s="298" t="n"/>
      <c r="M2338" s="254">
        <f>IF($B2338="","",--TEXT($B2338,"yyyymm"))</f>
        <v/>
      </c>
      <c r="N2338" s="0" t="n"/>
      <c r="O2338" s="0" t="n"/>
      <c r="P2338" s="0" t="n"/>
      <c r="Q2338" s="0" t="n"/>
      <c r="R2338" s="0" t="n"/>
      <c r="S2338" s="0" t="n"/>
      <c r="T2338" s="0" t="n"/>
      <c r="U2338" s="0" t="n"/>
      <c r="V2338" s="0" t="n"/>
      <c r="W2338" s="0" t="n"/>
      <c r="X2338" s="42" t="n"/>
      <c r="Y2338" s="42" t="n"/>
      <c r="Z2338" s="42" t="n"/>
    </row>
    <row r="2339" ht="23" customFormat="1" customHeight="1" s="204">
      <c r="A2339" s="255">
        <f>IF(B2339="","",COUNTA($B$5:B2339))</f>
        <v/>
      </c>
      <c r="B2339" s="294" t="n"/>
      <c r="C2339" s="247" t="n"/>
      <c r="D2339" s="248" t="n"/>
      <c r="E2339" s="295" t="n"/>
      <c r="F2339" s="296" t="n"/>
      <c r="G2339" s="296" t="n"/>
      <c r="H2339" s="297">
        <f>IFERROR(VLOOKUP($C2339,$C$5:$H$18,6,0)+SUMIF($C$19:$C2339,$C2339,$F$19:$F2339)-SUMIF($C$19:$C2339,$C2339,$G$19:$G2339),"")</f>
        <v/>
      </c>
      <c r="I2339" s="296" t="n"/>
      <c r="J2339" s="252" t="n"/>
      <c r="K2339" s="252" t="n"/>
      <c r="L2339" s="298" t="n"/>
      <c r="M2339" s="254">
        <f>IF($B2339="","",--TEXT($B2339,"yyyymm"))</f>
        <v/>
      </c>
      <c r="N2339" s="0" t="n"/>
      <c r="O2339" s="0" t="n"/>
      <c r="P2339" s="0" t="n"/>
      <c r="Q2339" s="0" t="n"/>
      <c r="R2339" s="0" t="n"/>
      <c r="S2339" s="0" t="n"/>
      <c r="T2339" s="0" t="n"/>
      <c r="U2339" s="0" t="n"/>
      <c r="V2339" s="0" t="n"/>
      <c r="W2339" s="0" t="n"/>
      <c r="X2339" s="42" t="n"/>
      <c r="Y2339" s="42" t="n"/>
      <c r="Z2339" s="42" t="n"/>
    </row>
    <row r="2340" ht="23" customFormat="1" customHeight="1" s="204">
      <c r="A2340" s="255">
        <f>IF(B2340="","",COUNTA($B$5:B2340))</f>
        <v/>
      </c>
      <c r="B2340" s="294" t="n"/>
      <c r="C2340" s="247" t="n"/>
      <c r="D2340" s="248" t="n"/>
      <c r="E2340" s="295" t="n"/>
      <c r="F2340" s="296" t="n"/>
      <c r="G2340" s="296" t="n"/>
      <c r="H2340" s="297">
        <f>IFERROR(VLOOKUP($C2340,$C$5:$H$18,6,0)+SUMIF($C$19:$C2340,$C2340,$F$19:$F2340)-SUMIF($C$19:$C2340,$C2340,$G$19:$G2340),"")</f>
        <v/>
      </c>
      <c r="I2340" s="296" t="n"/>
      <c r="J2340" s="252" t="n"/>
      <c r="K2340" s="252" t="n"/>
      <c r="L2340" s="298" t="n"/>
      <c r="M2340" s="254">
        <f>IF($B2340="","",--TEXT($B2340,"yyyymm"))</f>
        <v/>
      </c>
      <c r="N2340" s="0" t="n"/>
      <c r="O2340" s="0" t="n"/>
      <c r="P2340" s="0" t="n"/>
      <c r="Q2340" s="0" t="n"/>
      <c r="R2340" s="0" t="n"/>
      <c r="S2340" s="0" t="n"/>
      <c r="T2340" s="0" t="n"/>
      <c r="U2340" s="0" t="n"/>
      <c r="V2340" s="0" t="n"/>
      <c r="W2340" s="0" t="n"/>
      <c r="X2340" s="42" t="n"/>
      <c r="Y2340" s="42" t="n"/>
      <c r="Z2340" s="42" t="n"/>
    </row>
    <row r="2341" ht="23" customFormat="1" customHeight="1" s="204">
      <c r="A2341" s="255">
        <f>IF(B2341="","",COUNTA($B$5:B2341))</f>
        <v/>
      </c>
      <c r="B2341" s="294" t="n"/>
      <c r="C2341" s="247" t="n"/>
      <c r="D2341" s="248" t="n"/>
      <c r="E2341" s="295" t="n"/>
      <c r="F2341" s="296" t="n"/>
      <c r="G2341" s="296" t="n"/>
      <c r="H2341" s="297">
        <f>IFERROR(VLOOKUP($C2341,$C$5:$H$18,6,0)+SUMIF($C$19:$C2341,$C2341,$F$19:$F2341)-SUMIF($C$19:$C2341,$C2341,$G$19:$G2341),"")</f>
        <v/>
      </c>
      <c r="I2341" s="296" t="n"/>
      <c r="J2341" s="252" t="n"/>
      <c r="K2341" s="252" t="n"/>
      <c r="L2341" s="298" t="n"/>
      <c r="M2341" s="254">
        <f>IF($B2341="","",--TEXT($B2341,"yyyymm"))</f>
        <v/>
      </c>
      <c r="N2341" s="0" t="n"/>
      <c r="O2341" s="0" t="n"/>
      <c r="P2341" s="0" t="n"/>
      <c r="Q2341" s="0" t="n"/>
      <c r="R2341" s="0" t="n"/>
      <c r="S2341" s="0" t="n"/>
      <c r="T2341" s="0" t="n"/>
      <c r="U2341" s="0" t="n"/>
      <c r="V2341" s="0" t="n"/>
      <c r="W2341" s="0" t="n"/>
      <c r="X2341" s="42" t="n"/>
      <c r="Y2341" s="42" t="n"/>
      <c r="Z2341" s="42" t="n"/>
    </row>
    <row r="2342" ht="23" customFormat="1" customHeight="1" s="204">
      <c r="A2342" s="255">
        <f>IF(B2342="","",COUNTA($B$5:B2342))</f>
        <v/>
      </c>
      <c r="B2342" s="294" t="n"/>
      <c r="C2342" s="247" t="n"/>
      <c r="D2342" s="248" t="n"/>
      <c r="E2342" s="295" t="n"/>
      <c r="F2342" s="296" t="n"/>
      <c r="G2342" s="296" t="n"/>
      <c r="H2342" s="297">
        <f>IFERROR(VLOOKUP($C2342,$C$5:$H$18,6,0)+SUMIF($C$19:$C2342,$C2342,$F$19:$F2342)-SUMIF($C$19:$C2342,$C2342,$G$19:$G2342),"")</f>
        <v/>
      </c>
      <c r="I2342" s="296" t="n"/>
      <c r="J2342" s="252" t="n"/>
      <c r="K2342" s="252" t="n"/>
      <c r="L2342" s="298" t="n"/>
      <c r="M2342" s="254">
        <f>IF($B2342="","",--TEXT($B2342,"yyyymm"))</f>
        <v/>
      </c>
      <c r="N2342" s="0" t="n"/>
      <c r="O2342" s="0" t="n"/>
      <c r="P2342" s="0" t="n"/>
      <c r="Q2342" s="0" t="n"/>
      <c r="R2342" s="0" t="n"/>
      <c r="S2342" s="0" t="n"/>
      <c r="T2342" s="0" t="n"/>
      <c r="U2342" s="0" t="n"/>
      <c r="V2342" s="0" t="n"/>
      <c r="W2342" s="0" t="n"/>
      <c r="X2342" s="42" t="n"/>
      <c r="Y2342" s="42" t="n"/>
      <c r="Z2342" s="42" t="n"/>
    </row>
    <row r="2343" ht="23" customFormat="1" customHeight="1" s="204">
      <c r="A2343" s="255">
        <f>IF(B2343="","",COUNTA($B$5:B2343))</f>
        <v/>
      </c>
      <c r="B2343" s="294" t="n"/>
      <c r="C2343" s="247" t="n"/>
      <c r="D2343" s="248" t="n"/>
      <c r="E2343" s="295" t="n"/>
      <c r="F2343" s="296" t="n"/>
      <c r="G2343" s="296" t="n"/>
      <c r="H2343" s="297">
        <f>IFERROR(VLOOKUP($C2343,$C$5:$H$18,6,0)+SUMIF($C$19:$C2343,$C2343,$F$19:$F2343)-SUMIF($C$19:$C2343,$C2343,$G$19:$G2343),"")</f>
        <v/>
      </c>
      <c r="I2343" s="296" t="n"/>
      <c r="J2343" s="252" t="n"/>
      <c r="K2343" s="252" t="n"/>
      <c r="L2343" s="298" t="n"/>
      <c r="M2343" s="254">
        <f>IF($B2343="","",--TEXT($B2343,"yyyymm"))</f>
        <v/>
      </c>
      <c r="N2343" s="0" t="n"/>
      <c r="O2343" s="0" t="n"/>
      <c r="P2343" s="0" t="n"/>
      <c r="Q2343" s="0" t="n"/>
      <c r="R2343" s="0" t="n"/>
      <c r="S2343" s="0" t="n"/>
      <c r="T2343" s="0" t="n"/>
      <c r="U2343" s="0" t="n"/>
      <c r="V2343" s="0" t="n"/>
      <c r="W2343" s="0" t="n"/>
      <c r="X2343" s="42" t="n"/>
      <c r="Y2343" s="42" t="n"/>
      <c r="Z2343" s="42" t="n"/>
    </row>
    <row r="2344" ht="23" customFormat="1" customHeight="1" s="204">
      <c r="A2344" s="255">
        <f>IF(B2344="","",COUNTA($B$5:B2344))</f>
        <v/>
      </c>
      <c r="B2344" s="294" t="n"/>
      <c r="C2344" s="247" t="n"/>
      <c r="D2344" s="248" t="n"/>
      <c r="E2344" s="295" t="n"/>
      <c r="F2344" s="296" t="n"/>
      <c r="G2344" s="296" t="n"/>
      <c r="H2344" s="297">
        <f>IFERROR(VLOOKUP($C2344,$C$5:$H$18,6,0)+SUMIF($C$19:$C2344,$C2344,$F$19:$F2344)-SUMIF($C$19:$C2344,$C2344,$G$19:$G2344),"")</f>
        <v/>
      </c>
      <c r="I2344" s="296" t="n"/>
      <c r="J2344" s="252" t="n"/>
      <c r="K2344" s="252" t="n"/>
      <c r="L2344" s="298" t="n"/>
      <c r="M2344" s="254">
        <f>IF($B2344="","",--TEXT($B2344,"yyyymm"))</f>
        <v/>
      </c>
      <c r="N2344" s="0" t="n"/>
      <c r="O2344" s="0" t="n"/>
      <c r="P2344" s="0" t="n"/>
      <c r="Q2344" s="0" t="n"/>
      <c r="R2344" s="0" t="n"/>
      <c r="S2344" s="0" t="n"/>
      <c r="T2344" s="0" t="n"/>
      <c r="U2344" s="0" t="n"/>
      <c r="V2344" s="0" t="n"/>
      <c r="W2344" s="0" t="n"/>
      <c r="X2344" s="42" t="n"/>
      <c r="Y2344" s="42" t="n"/>
      <c r="Z2344" s="42" t="n"/>
    </row>
    <row r="2345" ht="23" customFormat="1" customHeight="1" s="204">
      <c r="A2345" s="255">
        <f>IF(B2345="","",COUNTA($B$5:B2345))</f>
        <v/>
      </c>
      <c r="B2345" s="294" t="n"/>
      <c r="C2345" s="247" t="n"/>
      <c r="D2345" s="248" t="n"/>
      <c r="E2345" s="295" t="n"/>
      <c r="F2345" s="296" t="n"/>
      <c r="G2345" s="296" t="n"/>
      <c r="H2345" s="297">
        <f>IFERROR(VLOOKUP($C2345,$C$5:$H$18,6,0)+SUMIF($C$19:$C2345,$C2345,$F$19:$F2345)-SUMIF($C$19:$C2345,$C2345,$G$19:$G2345),"")</f>
        <v/>
      </c>
      <c r="I2345" s="296" t="n"/>
      <c r="J2345" s="252" t="n"/>
      <c r="K2345" s="252" t="n"/>
      <c r="L2345" s="298" t="n"/>
      <c r="M2345" s="254">
        <f>IF($B2345="","",--TEXT($B2345,"yyyymm"))</f>
        <v/>
      </c>
      <c r="N2345" s="0" t="n"/>
      <c r="O2345" s="0" t="n"/>
      <c r="P2345" s="0" t="n"/>
      <c r="Q2345" s="0" t="n"/>
      <c r="R2345" s="0" t="n"/>
      <c r="S2345" s="0" t="n"/>
      <c r="T2345" s="0" t="n"/>
      <c r="U2345" s="0" t="n"/>
      <c r="V2345" s="0" t="n"/>
      <c r="W2345" s="0" t="n"/>
      <c r="X2345" s="42" t="n"/>
      <c r="Y2345" s="42" t="n"/>
      <c r="Z2345" s="42" t="n"/>
    </row>
    <row r="2346" ht="23" customFormat="1" customHeight="1" s="204">
      <c r="A2346" s="255">
        <f>IF(B2346="","",COUNTA($B$5:B2346))</f>
        <v/>
      </c>
      <c r="B2346" s="294" t="n"/>
      <c r="C2346" s="247" t="n"/>
      <c r="D2346" s="248" t="n"/>
      <c r="E2346" s="295" t="n"/>
      <c r="F2346" s="296" t="n"/>
      <c r="G2346" s="296" t="n"/>
      <c r="H2346" s="297">
        <f>IFERROR(VLOOKUP($C2346,$C$5:$H$18,6,0)+SUMIF($C$19:$C2346,$C2346,$F$19:$F2346)-SUMIF($C$19:$C2346,$C2346,$G$19:$G2346),"")</f>
        <v/>
      </c>
      <c r="I2346" s="296" t="n"/>
      <c r="J2346" s="252" t="n"/>
      <c r="K2346" s="252" t="n"/>
      <c r="L2346" s="298" t="n"/>
      <c r="M2346" s="254">
        <f>IF($B2346="","",--TEXT($B2346,"yyyymm"))</f>
        <v/>
      </c>
      <c r="N2346" s="0" t="n"/>
      <c r="O2346" s="0" t="n"/>
      <c r="P2346" s="0" t="n"/>
      <c r="Q2346" s="0" t="n"/>
      <c r="R2346" s="0" t="n"/>
      <c r="S2346" s="0" t="n"/>
      <c r="T2346" s="0" t="n"/>
      <c r="U2346" s="0" t="n"/>
      <c r="V2346" s="0" t="n"/>
      <c r="W2346" s="0" t="n"/>
      <c r="X2346" s="42" t="n"/>
      <c r="Y2346" s="42" t="n"/>
      <c r="Z2346" s="42" t="n"/>
    </row>
    <row r="2347" ht="23" customFormat="1" customHeight="1" s="204">
      <c r="A2347" s="255">
        <f>IF(B2347="","",COUNTA($B$5:B2347))</f>
        <v/>
      </c>
      <c r="B2347" s="294" t="n"/>
      <c r="C2347" s="247" t="n"/>
      <c r="D2347" s="248" t="n"/>
      <c r="E2347" s="295" t="n"/>
      <c r="F2347" s="296" t="n"/>
      <c r="G2347" s="296" t="n"/>
      <c r="H2347" s="297">
        <f>IFERROR(VLOOKUP($C2347,$C$5:$H$18,6,0)+SUMIF($C$19:$C2347,$C2347,$F$19:$F2347)-SUMIF($C$19:$C2347,$C2347,$G$19:$G2347),"")</f>
        <v/>
      </c>
      <c r="I2347" s="296" t="n"/>
      <c r="J2347" s="252" t="n"/>
      <c r="K2347" s="252" t="n"/>
      <c r="L2347" s="298" t="n"/>
      <c r="M2347" s="254">
        <f>IF($B2347="","",--TEXT($B2347,"yyyymm"))</f>
        <v/>
      </c>
      <c r="N2347" s="0" t="n"/>
      <c r="O2347" s="0" t="n"/>
      <c r="P2347" s="0" t="n"/>
      <c r="Q2347" s="0" t="n"/>
      <c r="R2347" s="0" t="n"/>
      <c r="S2347" s="0" t="n"/>
      <c r="T2347" s="0" t="n"/>
      <c r="U2347" s="0" t="n"/>
      <c r="V2347" s="0" t="n"/>
      <c r="W2347" s="0" t="n"/>
      <c r="X2347" s="42" t="n"/>
      <c r="Y2347" s="42" t="n"/>
      <c r="Z2347" s="42" t="n"/>
    </row>
    <row r="2348" ht="23" customFormat="1" customHeight="1" s="204">
      <c r="A2348" s="255">
        <f>IF(B2348="","",COUNTA($B$5:B2348))</f>
        <v/>
      </c>
      <c r="B2348" s="294" t="n"/>
      <c r="C2348" s="247" t="n"/>
      <c r="D2348" s="248" t="n"/>
      <c r="E2348" s="295" t="n"/>
      <c r="F2348" s="296" t="n"/>
      <c r="G2348" s="296" t="n"/>
      <c r="H2348" s="297">
        <f>IFERROR(VLOOKUP($C2348,$C$5:$H$18,6,0)+SUMIF($C$19:$C2348,$C2348,$F$19:$F2348)-SUMIF($C$19:$C2348,$C2348,$G$19:$G2348),"")</f>
        <v/>
      </c>
      <c r="I2348" s="296" t="n"/>
      <c r="J2348" s="252" t="n"/>
      <c r="K2348" s="252" t="n"/>
      <c r="L2348" s="298" t="n"/>
      <c r="M2348" s="254">
        <f>IF($B2348="","",--TEXT($B2348,"yyyymm"))</f>
        <v/>
      </c>
      <c r="N2348" s="0" t="n"/>
      <c r="O2348" s="0" t="n"/>
      <c r="P2348" s="0" t="n"/>
      <c r="Q2348" s="0" t="n"/>
      <c r="R2348" s="0" t="n"/>
      <c r="S2348" s="0" t="n"/>
      <c r="T2348" s="0" t="n"/>
      <c r="U2348" s="0" t="n"/>
      <c r="V2348" s="0" t="n"/>
      <c r="W2348" s="0" t="n"/>
      <c r="X2348" s="42" t="n"/>
      <c r="Y2348" s="42" t="n"/>
      <c r="Z2348" s="42" t="n"/>
    </row>
    <row r="2349" ht="23" customFormat="1" customHeight="1" s="204">
      <c r="A2349" s="255">
        <f>IF(B2349="","",COUNTA($B$5:B2349))</f>
        <v/>
      </c>
      <c r="B2349" s="294" t="n"/>
      <c r="C2349" s="247" t="n"/>
      <c r="D2349" s="248" t="n"/>
      <c r="E2349" s="295" t="n"/>
      <c r="F2349" s="296" t="n"/>
      <c r="G2349" s="296" t="n"/>
      <c r="H2349" s="297">
        <f>IFERROR(VLOOKUP($C2349,$C$5:$H$18,6,0)+SUMIF($C$19:$C2349,$C2349,$F$19:$F2349)-SUMIF($C$19:$C2349,$C2349,$G$19:$G2349),"")</f>
        <v/>
      </c>
      <c r="I2349" s="296" t="n"/>
      <c r="J2349" s="252" t="n"/>
      <c r="K2349" s="252" t="n"/>
      <c r="L2349" s="298" t="n"/>
      <c r="M2349" s="254">
        <f>IF($B2349="","",--TEXT($B2349,"yyyymm"))</f>
        <v/>
      </c>
      <c r="N2349" s="0" t="n"/>
      <c r="O2349" s="0" t="n"/>
      <c r="P2349" s="0" t="n"/>
      <c r="Q2349" s="0" t="n"/>
      <c r="R2349" s="0" t="n"/>
      <c r="S2349" s="0" t="n"/>
      <c r="T2349" s="0" t="n"/>
      <c r="U2349" s="0" t="n"/>
      <c r="V2349" s="0" t="n"/>
      <c r="W2349" s="0" t="n"/>
      <c r="X2349" s="42" t="n"/>
      <c r="Y2349" s="42" t="n"/>
      <c r="Z2349" s="42" t="n"/>
    </row>
    <row r="2350" ht="23" customFormat="1" customHeight="1" s="204">
      <c r="A2350" s="255">
        <f>IF(B2350="","",COUNTA($B$5:B2350))</f>
        <v/>
      </c>
      <c r="B2350" s="294" t="n"/>
      <c r="C2350" s="247" t="n"/>
      <c r="D2350" s="248" t="n"/>
      <c r="E2350" s="295" t="n"/>
      <c r="F2350" s="296" t="n"/>
      <c r="G2350" s="296" t="n"/>
      <c r="H2350" s="297">
        <f>IFERROR(VLOOKUP($C2350,$C$5:$H$18,6,0)+SUMIF($C$19:$C2350,$C2350,$F$19:$F2350)-SUMIF($C$19:$C2350,$C2350,$G$19:$G2350),"")</f>
        <v/>
      </c>
      <c r="I2350" s="296" t="n"/>
      <c r="J2350" s="252" t="n"/>
      <c r="K2350" s="252" t="n"/>
      <c r="L2350" s="298" t="n"/>
      <c r="M2350" s="254">
        <f>IF($B2350="","",--TEXT($B2350,"yyyymm"))</f>
        <v/>
      </c>
      <c r="N2350" s="0" t="n"/>
      <c r="O2350" s="0" t="n"/>
      <c r="P2350" s="0" t="n"/>
      <c r="Q2350" s="0" t="n"/>
      <c r="R2350" s="0" t="n"/>
      <c r="S2350" s="0" t="n"/>
      <c r="T2350" s="0" t="n"/>
      <c r="U2350" s="0" t="n"/>
      <c r="V2350" s="0" t="n"/>
      <c r="W2350" s="0" t="n"/>
      <c r="X2350" s="42" t="n"/>
      <c r="Y2350" s="42" t="n"/>
      <c r="Z2350" s="42" t="n"/>
    </row>
    <row r="2351" ht="23" customFormat="1" customHeight="1" s="204">
      <c r="A2351" s="255">
        <f>IF(B2351="","",COUNTA($B$5:B2351))</f>
        <v/>
      </c>
      <c r="B2351" s="294" t="n"/>
      <c r="C2351" s="247" t="n"/>
      <c r="D2351" s="248" t="n"/>
      <c r="E2351" s="295" t="n"/>
      <c r="F2351" s="296" t="n"/>
      <c r="G2351" s="296" t="n"/>
      <c r="H2351" s="297">
        <f>IFERROR(VLOOKUP($C2351,$C$5:$H$18,6,0)+SUMIF($C$19:$C2351,$C2351,$F$19:$F2351)-SUMIF($C$19:$C2351,$C2351,$G$19:$G2351),"")</f>
        <v/>
      </c>
      <c r="I2351" s="296" t="n"/>
      <c r="J2351" s="252" t="n"/>
      <c r="K2351" s="252" t="n"/>
      <c r="L2351" s="298" t="n"/>
      <c r="M2351" s="254">
        <f>IF($B2351="","",--TEXT($B2351,"yyyymm"))</f>
        <v/>
      </c>
      <c r="N2351" s="0" t="n"/>
      <c r="O2351" s="0" t="n"/>
      <c r="P2351" s="0" t="n"/>
      <c r="Q2351" s="0" t="n"/>
      <c r="R2351" s="0" t="n"/>
      <c r="S2351" s="0" t="n"/>
      <c r="T2351" s="0" t="n"/>
      <c r="U2351" s="0" t="n"/>
      <c r="V2351" s="0" t="n"/>
      <c r="W2351" s="0" t="n"/>
      <c r="X2351" s="42" t="n"/>
      <c r="Y2351" s="42" t="n"/>
      <c r="Z2351" s="42" t="n"/>
    </row>
    <row r="2352" ht="23" customFormat="1" customHeight="1" s="204">
      <c r="A2352" s="255">
        <f>IF(B2352="","",COUNTA($B$5:B2352))</f>
        <v/>
      </c>
      <c r="B2352" s="294" t="n"/>
      <c r="C2352" s="247" t="n"/>
      <c r="D2352" s="248" t="n"/>
      <c r="E2352" s="295" t="n"/>
      <c r="F2352" s="296" t="n"/>
      <c r="G2352" s="296" t="n"/>
      <c r="H2352" s="297">
        <f>IFERROR(VLOOKUP($C2352,$C$5:$H$18,6,0)+SUMIF($C$19:$C2352,$C2352,$F$19:$F2352)-SUMIF($C$19:$C2352,$C2352,$G$19:$G2352),"")</f>
        <v/>
      </c>
      <c r="I2352" s="296" t="n"/>
      <c r="J2352" s="252" t="n"/>
      <c r="K2352" s="252" t="n"/>
      <c r="L2352" s="298" t="n"/>
      <c r="M2352" s="254">
        <f>IF($B2352="","",--TEXT($B2352,"yyyymm"))</f>
        <v/>
      </c>
      <c r="N2352" s="0" t="n"/>
      <c r="O2352" s="0" t="n"/>
      <c r="P2352" s="0" t="n"/>
      <c r="Q2352" s="0" t="n"/>
      <c r="R2352" s="0" t="n"/>
      <c r="S2352" s="0" t="n"/>
      <c r="T2352" s="0" t="n"/>
      <c r="U2352" s="0" t="n"/>
      <c r="V2352" s="0" t="n"/>
      <c r="W2352" s="0" t="n"/>
      <c r="X2352" s="42" t="n"/>
      <c r="Y2352" s="42" t="n"/>
      <c r="Z2352" s="42" t="n"/>
    </row>
    <row r="2353" ht="23" customFormat="1" customHeight="1" s="204">
      <c r="A2353" s="255">
        <f>IF(B2353="","",COUNTA($B$5:B2353))</f>
        <v/>
      </c>
      <c r="B2353" s="294" t="n"/>
      <c r="C2353" s="247" t="n"/>
      <c r="D2353" s="248" t="n"/>
      <c r="E2353" s="295" t="n"/>
      <c r="F2353" s="296" t="n"/>
      <c r="G2353" s="296" t="n"/>
      <c r="H2353" s="297">
        <f>IFERROR(VLOOKUP($C2353,$C$5:$H$18,6,0)+SUMIF($C$19:$C2353,$C2353,$F$19:$F2353)-SUMIF($C$19:$C2353,$C2353,$G$19:$G2353),"")</f>
        <v/>
      </c>
      <c r="I2353" s="296" t="n"/>
      <c r="J2353" s="252" t="n"/>
      <c r="K2353" s="252" t="n"/>
      <c r="L2353" s="298" t="n"/>
      <c r="M2353" s="254">
        <f>IF($B2353="","",--TEXT($B2353,"yyyymm"))</f>
        <v/>
      </c>
      <c r="N2353" s="0" t="n"/>
      <c r="O2353" s="0" t="n"/>
      <c r="P2353" s="0" t="n"/>
      <c r="Q2353" s="0" t="n"/>
      <c r="R2353" s="0" t="n"/>
      <c r="S2353" s="0" t="n"/>
      <c r="T2353" s="0" t="n"/>
      <c r="U2353" s="0" t="n"/>
      <c r="V2353" s="0" t="n"/>
      <c r="W2353" s="0" t="n"/>
      <c r="X2353" s="42" t="n"/>
      <c r="Y2353" s="42" t="n"/>
      <c r="Z2353" s="42" t="n"/>
    </row>
    <row r="2354" ht="23" customFormat="1" customHeight="1" s="204">
      <c r="A2354" s="255">
        <f>IF(B2354="","",COUNTA($B$5:B2354))</f>
        <v/>
      </c>
      <c r="B2354" s="294" t="n"/>
      <c r="C2354" s="247" t="n"/>
      <c r="D2354" s="248" t="n"/>
      <c r="E2354" s="295" t="n"/>
      <c r="F2354" s="296" t="n"/>
      <c r="G2354" s="296" t="n"/>
      <c r="H2354" s="297">
        <f>IFERROR(VLOOKUP($C2354,$C$5:$H$18,6,0)+SUMIF($C$19:$C2354,$C2354,$F$19:$F2354)-SUMIF($C$19:$C2354,$C2354,$G$19:$G2354),"")</f>
        <v/>
      </c>
      <c r="I2354" s="296" t="n"/>
      <c r="J2354" s="252" t="n"/>
      <c r="K2354" s="252" t="n"/>
      <c r="L2354" s="298" t="n"/>
      <c r="M2354" s="254">
        <f>IF($B2354="","",--TEXT($B2354,"yyyymm"))</f>
        <v/>
      </c>
      <c r="N2354" s="0" t="n"/>
      <c r="O2354" s="0" t="n"/>
      <c r="P2354" s="0" t="n"/>
      <c r="Q2354" s="0" t="n"/>
      <c r="R2354" s="0" t="n"/>
      <c r="S2354" s="0" t="n"/>
      <c r="T2354" s="0" t="n"/>
      <c r="U2354" s="0" t="n"/>
      <c r="V2354" s="0" t="n"/>
      <c r="W2354" s="0" t="n"/>
      <c r="X2354" s="42" t="n"/>
      <c r="Y2354" s="42" t="n"/>
      <c r="Z2354" s="42" t="n"/>
    </row>
    <row r="2355" ht="23" customFormat="1" customHeight="1" s="204">
      <c r="A2355" s="255">
        <f>IF(B2355="","",COUNTA($B$5:B2355))</f>
        <v/>
      </c>
      <c r="B2355" s="294" t="n"/>
      <c r="C2355" s="247" t="n"/>
      <c r="D2355" s="248" t="n"/>
      <c r="E2355" s="295" t="n"/>
      <c r="F2355" s="296" t="n"/>
      <c r="G2355" s="296" t="n"/>
      <c r="H2355" s="297">
        <f>IFERROR(VLOOKUP($C2355,$C$5:$H$18,6,0)+SUMIF($C$19:$C2355,$C2355,$F$19:$F2355)-SUMIF($C$19:$C2355,$C2355,$G$19:$G2355),"")</f>
        <v/>
      </c>
      <c r="I2355" s="296" t="n"/>
      <c r="J2355" s="252" t="n"/>
      <c r="K2355" s="252" t="n"/>
      <c r="L2355" s="298" t="n"/>
      <c r="M2355" s="254">
        <f>IF($B2355="","",--TEXT($B2355,"yyyymm"))</f>
        <v/>
      </c>
      <c r="N2355" s="0" t="n"/>
      <c r="O2355" s="0" t="n"/>
      <c r="P2355" s="0" t="n"/>
      <c r="Q2355" s="0" t="n"/>
      <c r="R2355" s="0" t="n"/>
      <c r="S2355" s="0" t="n"/>
      <c r="T2355" s="0" t="n"/>
      <c r="U2355" s="0" t="n"/>
      <c r="V2355" s="0" t="n"/>
      <c r="W2355" s="0" t="n"/>
      <c r="X2355" s="42" t="n"/>
      <c r="Y2355" s="42" t="n"/>
      <c r="Z2355" s="42" t="n"/>
    </row>
    <row r="2356" ht="23" customFormat="1" customHeight="1" s="204">
      <c r="A2356" s="255">
        <f>IF(B2356="","",COUNTA($B$5:B2356))</f>
        <v/>
      </c>
      <c r="B2356" s="294" t="n"/>
      <c r="C2356" s="247" t="n"/>
      <c r="D2356" s="248" t="n"/>
      <c r="E2356" s="295" t="n"/>
      <c r="F2356" s="296" t="n"/>
      <c r="G2356" s="296" t="n"/>
      <c r="H2356" s="297">
        <f>IFERROR(VLOOKUP($C2356,$C$5:$H$18,6,0)+SUMIF($C$19:$C2356,$C2356,$F$19:$F2356)-SUMIF($C$19:$C2356,$C2356,$G$19:$G2356),"")</f>
        <v/>
      </c>
      <c r="I2356" s="296" t="n"/>
      <c r="J2356" s="252" t="n"/>
      <c r="K2356" s="252" t="n"/>
      <c r="L2356" s="298" t="n"/>
      <c r="M2356" s="254">
        <f>IF($B2356="","",--TEXT($B2356,"yyyymm"))</f>
        <v/>
      </c>
      <c r="N2356" s="0" t="n"/>
      <c r="O2356" s="0" t="n"/>
      <c r="P2356" s="0" t="n"/>
      <c r="Q2356" s="0" t="n"/>
      <c r="R2356" s="0" t="n"/>
      <c r="S2356" s="0" t="n"/>
      <c r="T2356" s="0" t="n"/>
      <c r="U2356" s="0" t="n"/>
      <c r="V2356" s="0" t="n"/>
      <c r="W2356" s="0" t="n"/>
      <c r="X2356" s="42" t="n"/>
      <c r="Y2356" s="42" t="n"/>
      <c r="Z2356" s="42" t="n"/>
    </row>
    <row r="2357" ht="23" customFormat="1" customHeight="1" s="204">
      <c r="A2357" s="255">
        <f>IF(B2357="","",COUNTA($B$5:B2357))</f>
        <v/>
      </c>
      <c r="B2357" s="294" t="n"/>
      <c r="C2357" s="247" t="n"/>
      <c r="D2357" s="248" t="n"/>
      <c r="E2357" s="295" t="n"/>
      <c r="F2357" s="296" t="n"/>
      <c r="G2357" s="296" t="n"/>
      <c r="H2357" s="297">
        <f>IFERROR(VLOOKUP($C2357,$C$5:$H$18,6,0)+SUMIF($C$19:$C2357,$C2357,$F$19:$F2357)-SUMIF($C$19:$C2357,$C2357,$G$19:$G2357),"")</f>
        <v/>
      </c>
      <c r="I2357" s="296" t="n"/>
      <c r="J2357" s="252" t="n"/>
      <c r="K2357" s="252" t="n"/>
      <c r="L2357" s="298" t="n"/>
      <c r="M2357" s="254">
        <f>IF($B2357="","",--TEXT($B2357,"yyyymm"))</f>
        <v/>
      </c>
      <c r="N2357" s="0" t="n"/>
      <c r="O2357" s="0" t="n"/>
      <c r="P2357" s="0" t="n"/>
      <c r="Q2357" s="0" t="n"/>
      <c r="R2357" s="0" t="n"/>
      <c r="S2357" s="0" t="n"/>
      <c r="T2357" s="0" t="n"/>
      <c r="U2357" s="0" t="n"/>
      <c r="V2357" s="0" t="n"/>
      <c r="W2357" s="0" t="n"/>
      <c r="X2357" s="42" t="n"/>
      <c r="Y2357" s="42" t="n"/>
      <c r="Z2357" s="42" t="n"/>
    </row>
    <row r="2358" ht="23" customFormat="1" customHeight="1" s="204">
      <c r="A2358" s="255">
        <f>IF(B2358="","",COUNTA($B$5:B2358))</f>
        <v/>
      </c>
      <c r="B2358" s="294" t="n"/>
      <c r="C2358" s="247" t="n"/>
      <c r="D2358" s="248" t="n"/>
      <c r="E2358" s="295" t="n"/>
      <c r="F2358" s="296" t="n"/>
      <c r="G2358" s="296" t="n"/>
      <c r="H2358" s="297">
        <f>IFERROR(VLOOKUP($C2358,$C$5:$H$18,6,0)+SUMIF($C$19:$C2358,$C2358,$F$19:$F2358)-SUMIF($C$19:$C2358,$C2358,$G$19:$G2358),"")</f>
        <v/>
      </c>
      <c r="I2358" s="296" t="n"/>
      <c r="J2358" s="252" t="n"/>
      <c r="K2358" s="252" t="n"/>
      <c r="L2358" s="298" t="n"/>
      <c r="M2358" s="254">
        <f>IF($B2358="","",--TEXT($B2358,"yyyymm"))</f>
        <v/>
      </c>
      <c r="N2358" s="0" t="n"/>
      <c r="O2358" s="0" t="n"/>
      <c r="P2358" s="0" t="n"/>
      <c r="Q2358" s="0" t="n"/>
      <c r="R2358" s="0" t="n"/>
      <c r="S2358" s="0" t="n"/>
      <c r="T2358" s="0" t="n"/>
      <c r="U2358" s="0" t="n"/>
      <c r="V2358" s="0" t="n"/>
      <c r="W2358" s="0" t="n"/>
      <c r="X2358" s="42" t="n"/>
      <c r="Y2358" s="42" t="n"/>
      <c r="Z2358" s="42" t="n"/>
    </row>
    <row r="2359" ht="23" customFormat="1" customHeight="1" s="204">
      <c r="A2359" s="255">
        <f>IF(B2359="","",COUNTA($B$5:B2359))</f>
        <v/>
      </c>
      <c r="B2359" s="294" t="n"/>
      <c r="C2359" s="247" t="n"/>
      <c r="D2359" s="248" t="n"/>
      <c r="E2359" s="295" t="n"/>
      <c r="F2359" s="296" t="n"/>
      <c r="G2359" s="296" t="n"/>
      <c r="H2359" s="297">
        <f>IFERROR(VLOOKUP($C2359,$C$5:$H$18,6,0)+SUMIF($C$19:$C2359,$C2359,$F$19:$F2359)-SUMIF($C$19:$C2359,$C2359,$G$19:$G2359),"")</f>
        <v/>
      </c>
      <c r="I2359" s="296" t="n"/>
      <c r="J2359" s="252" t="n"/>
      <c r="K2359" s="252" t="n"/>
      <c r="L2359" s="298" t="n"/>
      <c r="M2359" s="254">
        <f>IF($B2359="","",--TEXT($B2359,"yyyymm"))</f>
        <v/>
      </c>
      <c r="N2359" s="0" t="n"/>
      <c r="O2359" s="0" t="n"/>
      <c r="P2359" s="0" t="n"/>
      <c r="Q2359" s="0" t="n"/>
      <c r="R2359" s="0" t="n"/>
      <c r="S2359" s="0" t="n"/>
      <c r="T2359" s="0" t="n"/>
      <c r="U2359" s="0" t="n"/>
      <c r="V2359" s="0" t="n"/>
      <c r="W2359" s="0" t="n"/>
      <c r="X2359" s="42" t="n"/>
      <c r="Y2359" s="42" t="n"/>
      <c r="Z2359" s="42" t="n"/>
    </row>
    <row r="2360" ht="23" customFormat="1" customHeight="1" s="204">
      <c r="A2360" s="255">
        <f>IF(B2360="","",COUNTA($B$5:B2360))</f>
        <v/>
      </c>
      <c r="B2360" s="294" t="n"/>
      <c r="C2360" s="247" t="n"/>
      <c r="D2360" s="248" t="n"/>
      <c r="E2360" s="295" t="n"/>
      <c r="F2360" s="296" t="n"/>
      <c r="G2360" s="296" t="n"/>
      <c r="H2360" s="297">
        <f>IFERROR(VLOOKUP($C2360,$C$5:$H$18,6,0)+SUMIF($C$19:$C2360,$C2360,$F$19:$F2360)-SUMIF($C$19:$C2360,$C2360,$G$19:$G2360),"")</f>
        <v/>
      </c>
      <c r="I2360" s="296" t="n"/>
      <c r="J2360" s="252" t="n"/>
      <c r="K2360" s="252" t="n"/>
      <c r="L2360" s="298" t="n"/>
      <c r="M2360" s="254">
        <f>IF($B2360="","",--TEXT($B2360,"yyyymm"))</f>
        <v/>
      </c>
      <c r="N2360" s="0" t="n"/>
      <c r="O2360" s="0" t="n"/>
      <c r="P2360" s="0" t="n"/>
      <c r="Q2360" s="0" t="n"/>
      <c r="R2360" s="0" t="n"/>
      <c r="S2360" s="0" t="n"/>
      <c r="T2360" s="0" t="n"/>
      <c r="U2360" s="0" t="n"/>
      <c r="V2360" s="0" t="n"/>
      <c r="W2360" s="0" t="n"/>
      <c r="X2360" s="42" t="n"/>
      <c r="Y2360" s="42" t="n"/>
      <c r="Z2360" s="42" t="n"/>
    </row>
    <row r="2361" ht="23" customFormat="1" customHeight="1" s="204">
      <c r="A2361" s="255">
        <f>IF(B2361="","",COUNTA($B$5:B2361))</f>
        <v/>
      </c>
      <c r="B2361" s="294" t="n"/>
      <c r="C2361" s="247" t="n"/>
      <c r="D2361" s="248" t="n"/>
      <c r="E2361" s="295" t="n"/>
      <c r="F2361" s="296" t="n"/>
      <c r="G2361" s="296" t="n"/>
      <c r="H2361" s="297">
        <f>IFERROR(VLOOKUP($C2361,$C$5:$H$18,6,0)+SUMIF($C$19:$C2361,$C2361,$F$19:$F2361)-SUMIF($C$19:$C2361,$C2361,$G$19:$G2361),"")</f>
        <v/>
      </c>
      <c r="I2361" s="296" t="n"/>
      <c r="J2361" s="252" t="n"/>
      <c r="K2361" s="252" t="n"/>
      <c r="L2361" s="298" t="n"/>
      <c r="M2361" s="254">
        <f>IF($B2361="","",--TEXT($B2361,"yyyymm"))</f>
        <v/>
      </c>
      <c r="N2361" s="0" t="n"/>
      <c r="O2361" s="0" t="n"/>
      <c r="P2361" s="0" t="n"/>
      <c r="Q2361" s="0" t="n"/>
      <c r="R2361" s="0" t="n"/>
      <c r="S2361" s="0" t="n"/>
      <c r="T2361" s="0" t="n"/>
      <c r="U2361" s="0" t="n"/>
      <c r="V2361" s="0" t="n"/>
      <c r="W2361" s="0" t="n"/>
      <c r="X2361" s="42" t="n"/>
      <c r="Y2361" s="42" t="n"/>
      <c r="Z2361" s="42" t="n"/>
    </row>
    <row r="2362" ht="23" customFormat="1" customHeight="1" s="204">
      <c r="A2362" s="255">
        <f>IF(B2362="","",COUNTA($B$5:B2362))</f>
        <v/>
      </c>
      <c r="B2362" s="294" t="n"/>
      <c r="C2362" s="247" t="n"/>
      <c r="D2362" s="248" t="n"/>
      <c r="E2362" s="295" t="n"/>
      <c r="F2362" s="296" t="n"/>
      <c r="G2362" s="296" t="n"/>
      <c r="H2362" s="297">
        <f>IFERROR(VLOOKUP($C2362,$C$5:$H$18,6,0)+SUMIF($C$19:$C2362,$C2362,$F$19:$F2362)-SUMIF($C$19:$C2362,$C2362,$G$19:$G2362),"")</f>
        <v/>
      </c>
      <c r="I2362" s="296" t="n"/>
      <c r="J2362" s="252" t="n"/>
      <c r="K2362" s="252" t="n"/>
      <c r="L2362" s="298" t="n"/>
      <c r="M2362" s="254">
        <f>IF($B2362="","",--TEXT($B2362,"yyyymm"))</f>
        <v/>
      </c>
      <c r="N2362" s="0" t="n"/>
      <c r="O2362" s="0" t="n"/>
      <c r="P2362" s="0" t="n"/>
      <c r="Q2362" s="0" t="n"/>
      <c r="R2362" s="0" t="n"/>
      <c r="S2362" s="0" t="n"/>
      <c r="T2362" s="0" t="n"/>
      <c r="U2362" s="0" t="n"/>
      <c r="V2362" s="0" t="n"/>
      <c r="W2362" s="0" t="n"/>
      <c r="X2362" s="42" t="n"/>
      <c r="Y2362" s="42" t="n"/>
      <c r="Z2362" s="42" t="n"/>
    </row>
    <row r="2363" ht="23" customFormat="1" customHeight="1" s="204">
      <c r="A2363" s="255">
        <f>IF(B2363="","",COUNTA($B$5:B2363))</f>
        <v/>
      </c>
      <c r="B2363" s="294" t="n"/>
      <c r="C2363" s="247" t="n"/>
      <c r="D2363" s="248" t="n"/>
      <c r="E2363" s="295" t="n"/>
      <c r="F2363" s="296" t="n"/>
      <c r="G2363" s="296" t="n"/>
      <c r="H2363" s="297">
        <f>IFERROR(VLOOKUP($C2363,$C$5:$H$18,6,0)+SUMIF($C$19:$C2363,$C2363,$F$19:$F2363)-SUMIF($C$19:$C2363,$C2363,$G$19:$G2363),"")</f>
        <v/>
      </c>
      <c r="I2363" s="296" t="n"/>
      <c r="J2363" s="252" t="n"/>
      <c r="K2363" s="252" t="n"/>
      <c r="L2363" s="298" t="n"/>
      <c r="M2363" s="254">
        <f>IF($B2363="","",--TEXT($B2363,"yyyymm"))</f>
        <v/>
      </c>
      <c r="N2363" s="0" t="n"/>
      <c r="O2363" s="0" t="n"/>
      <c r="P2363" s="0" t="n"/>
      <c r="Q2363" s="0" t="n"/>
      <c r="R2363" s="0" t="n"/>
      <c r="S2363" s="0" t="n"/>
      <c r="T2363" s="0" t="n"/>
      <c r="U2363" s="0" t="n"/>
      <c r="V2363" s="0" t="n"/>
      <c r="W2363" s="0" t="n"/>
      <c r="X2363" s="42" t="n"/>
      <c r="Y2363" s="42" t="n"/>
      <c r="Z2363" s="42" t="n"/>
    </row>
    <row r="2364" ht="23" customFormat="1" customHeight="1" s="204">
      <c r="A2364" s="255">
        <f>IF(B2364="","",COUNTA($B$5:B2364))</f>
        <v/>
      </c>
      <c r="B2364" s="294" t="n"/>
      <c r="C2364" s="247" t="n"/>
      <c r="D2364" s="248" t="n"/>
      <c r="E2364" s="295" t="n"/>
      <c r="F2364" s="296" t="n"/>
      <c r="G2364" s="296" t="n"/>
      <c r="H2364" s="297">
        <f>IFERROR(VLOOKUP($C2364,$C$5:$H$18,6,0)+SUMIF($C$19:$C2364,$C2364,$F$19:$F2364)-SUMIF($C$19:$C2364,$C2364,$G$19:$G2364),"")</f>
        <v/>
      </c>
      <c r="I2364" s="296" t="n"/>
      <c r="J2364" s="252" t="n"/>
      <c r="K2364" s="252" t="n"/>
      <c r="L2364" s="298" t="n"/>
      <c r="M2364" s="254">
        <f>IF($B2364="","",--TEXT($B2364,"yyyymm"))</f>
        <v/>
      </c>
      <c r="N2364" s="0" t="n"/>
      <c r="O2364" s="0" t="n"/>
      <c r="P2364" s="0" t="n"/>
      <c r="Q2364" s="0" t="n"/>
      <c r="R2364" s="0" t="n"/>
      <c r="S2364" s="0" t="n"/>
      <c r="T2364" s="0" t="n"/>
      <c r="U2364" s="0" t="n"/>
      <c r="V2364" s="0" t="n"/>
      <c r="W2364" s="0" t="n"/>
      <c r="X2364" s="42" t="n"/>
      <c r="Y2364" s="42" t="n"/>
      <c r="Z2364" s="42" t="n"/>
    </row>
    <row r="2365" ht="23" customFormat="1" customHeight="1" s="204">
      <c r="A2365" s="255">
        <f>IF(B2365="","",COUNTA($B$5:B2365))</f>
        <v/>
      </c>
      <c r="B2365" s="294" t="n"/>
      <c r="C2365" s="247" t="n"/>
      <c r="D2365" s="248" t="n"/>
      <c r="E2365" s="295" t="n"/>
      <c r="F2365" s="296" t="n"/>
      <c r="G2365" s="296" t="n"/>
      <c r="H2365" s="297">
        <f>IFERROR(VLOOKUP($C2365,$C$5:$H$18,6,0)+SUMIF($C$19:$C2365,$C2365,$F$19:$F2365)-SUMIF($C$19:$C2365,$C2365,$G$19:$G2365),"")</f>
        <v/>
      </c>
      <c r="I2365" s="296" t="n"/>
      <c r="J2365" s="252" t="n"/>
      <c r="K2365" s="252" t="n"/>
      <c r="L2365" s="298" t="n"/>
      <c r="M2365" s="254">
        <f>IF($B2365="","",--TEXT($B2365,"yyyymm"))</f>
        <v/>
      </c>
      <c r="N2365" s="0" t="n"/>
      <c r="O2365" s="0" t="n"/>
      <c r="P2365" s="0" t="n"/>
      <c r="Q2365" s="0" t="n"/>
      <c r="R2365" s="0" t="n"/>
      <c r="S2365" s="0" t="n"/>
      <c r="T2365" s="0" t="n"/>
      <c r="U2365" s="0" t="n"/>
      <c r="V2365" s="0" t="n"/>
      <c r="W2365" s="0" t="n"/>
      <c r="X2365" s="42" t="n"/>
      <c r="Y2365" s="42" t="n"/>
      <c r="Z2365" s="42" t="n"/>
    </row>
    <row r="2366" ht="23" customFormat="1" customHeight="1" s="204">
      <c r="A2366" s="255">
        <f>IF(B2366="","",COUNTA($B$5:B2366))</f>
        <v/>
      </c>
      <c r="B2366" s="294" t="n"/>
      <c r="C2366" s="247" t="n"/>
      <c r="D2366" s="248" t="n"/>
      <c r="E2366" s="295" t="n"/>
      <c r="F2366" s="296" t="n"/>
      <c r="G2366" s="296" t="n"/>
      <c r="H2366" s="297">
        <f>IFERROR(VLOOKUP($C2366,$C$5:$H$18,6,0)+SUMIF($C$19:$C2366,$C2366,$F$19:$F2366)-SUMIF($C$19:$C2366,$C2366,$G$19:$G2366),"")</f>
        <v/>
      </c>
      <c r="I2366" s="296" t="n"/>
      <c r="J2366" s="252" t="n"/>
      <c r="K2366" s="252" t="n"/>
      <c r="L2366" s="298" t="n"/>
      <c r="M2366" s="254">
        <f>IF($B2366="","",--TEXT($B2366,"yyyymm"))</f>
        <v/>
      </c>
      <c r="N2366" s="0" t="n"/>
      <c r="O2366" s="0" t="n"/>
      <c r="P2366" s="0" t="n"/>
      <c r="Q2366" s="0" t="n"/>
      <c r="R2366" s="0" t="n"/>
      <c r="S2366" s="0" t="n"/>
      <c r="T2366" s="0" t="n"/>
      <c r="U2366" s="0" t="n"/>
      <c r="V2366" s="0" t="n"/>
      <c r="W2366" s="0" t="n"/>
      <c r="X2366" s="42" t="n"/>
      <c r="Y2366" s="42" t="n"/>
      <c r="Z2366" s="42" t="n"/>
    </row>
    <row r="2367" ht="23" customFormat="1" customHeight="1" s="204">
      <c r="A2367" s="255">
        <f>IF(B2367="","",COUNTA($B$5:B2367))</f>
        <v/>
      </c>
      <c r="B2367" s="294" t="n"/>
      <c r="C2367" s="247" t="n"/>
      <c r="D2367" s="248" t="n"/>
      <c r="E2367" s="295" t="n"/>
      <c r="F2367" s="296" t="n"/>
      <c r="G2367" s="296" t="n"/>
      <c r="H2367" s="297">
        <f>IFERROR(VLOOKUP($C2367,$C$5:$H$18,6,0)+SUMIF($C$19:$C2367,$C2367,$F$19:$F2367)-SUMIF($C$19:$C2367,$C2367,$G$19:$G2367),"")</f>
        <v/>
      </c>
      <c r="I2367" s="296" t="n"/>
      <c r="J2367" s="252" t="n"/>
      <c r="K2367" s="252" t="n"/>
      <c r="L2367" s="298" t="n"/>
      <c r="M2367" s="254">
        <f>IF($B2367="","",--TEXT($B2367,"yyyymm"))</f>
        <v/>
      </c>
      <c r="N2367" s="0" t="n"/>
      <c r="O2367" s="0" t="n"/>
      <c r="P2367" s="0" t="n"/>
      <c r="Q2367" s="0" t="n"/>
      <c r="R2367" s="0" t="n"/>
      <c r="S2367" s="0" t="n"/>
      <c r="T2367" s="0" t="n"/>
      <c r="U2367" s="0" t="n"/>
      <c r="V2367" s="0" t="n"/>
      <c r="W2367" s="0" t="n"/>
      <c r="X2367" s="42" t="n"/>
      <c r="Y2367" s="42" t="n"/>
      <c r="Z2367" s="42" t="n"/>
    </row>
    <row r="2368" ht="23" customFormat="1" customHeight="1" s="204">
      <c r="A2368" s="255">
        <f>IF(B2368="","",COUNTA($B$5:B2368))</f>
        <v/>
      </c>
      <c r="B2368" s="294" t="n"/>
      <c r="C2368" s="247" t="n"/>
      <c r="D2368" s="248" t="n"/>
      <c r="E2368" s="295" t="n"/>
      <c r="F2368" s="296" t="n"/>
      <c r="G2368" s="296" t="n"/>
      <c r="H2368" s="297">
        <f>IFERROR(VLOOKUP($C2368,$C$5:$H$18,6,0)+SUMIF($C$19:$C2368,$C2368,$F$19:$F2368)-SUMIF($C$19:$C2368,$C2368,$G$19:$G2368),"")</f>
        <v/>
      </c>
      <c r="I2368" s="296" t="n"/>
      <c r="J2368" s="252" t="n"/>
      <c r="K2368" s="252" t="n"/>
      <c r="L2368" s="298" t="n"/>
      <c r="M2368" s="254">
        <f>IF($B2368="","",--TEXT($B2368,"yyyymm"))</f>
        <v/>
      </c>
      <c r="N2368" s="0" t="n"/>
      <c r="O2368" s="0" t="n"/>
      <c r="P2368" s="0" t="n"/>
      <c r="Q2368" s="0" t="n"/>
      <c r="R2368" s="0" t="n"/>
      <c r="S2368" s="0" t="n"/>
      <c r="T2368" s="0" t="n"/>
      <c r="U2368" s="0" t="n"/>
      <c r="V2368" s="0" t="n"/>
      <c r="W2368" s="0" t="n"/>
      <c r="X2368" s="42" t="n"/>
      <c r="Y2368" s="42" t="n"/>
      <c r="Z2368" s="42" t="n"/>
    </row>
    <row r="2369" ht="23" customFormat="1" customHeight="1" s="204">
      <c r="A2369" s="255">
        <f>IF(B2369="","",COUNTA($B$5:B2369))</f>
        <v/>
      </c>
      <c r="B2369" s="294" t="n"/>
      <c r="C2369" s="247" t="n"/>
      <c r="D2369" s="248" t="n"/>
      <c r="E2369" s="295" t="n"/>
      <c r="F2369" s="296" t="n"/>
      <c r="G2369" s="296" t="n"/>
      <c r="H2369" s="297">
        <f>IFERROR(VLOOKUP($C2369,$C$5:$H$18,6,0)+SUMIF($C$19:$C2369,$C2369,$F$19:$F2369)-SUMIF($C$19:$C2369,$C2369,$G$19:$G2369),"")</f>
        <v/>
      </c>
      <c r="I2369" s="296" t="n"/>
      <c r="J2369" s="252" t="n"/>
      <c r="K2369" s="252" t="n"/>
      <c r="L2369" s="298" t="n"/>
      <c r="M2369" s="254">
        <f>IF($B2369="","",--TEXT($B2369,"yyyymm"))</f>
        <v/>
      </c>
      <c r="N2369" s="0" t="n"/>
      <c r="O2369" s="0" t="n"/>
      <c r="P2369" s="0" t="n"/>
      <c r="Q2369" s="0" t="n"/>
      <c r="R2369" s="0" t="n"/>
      <c r="S2369" s="0" t="n"/>
      <c r="T2369" s="0" t="n"/>
      <c r="U2369" s="0" t="n"/>
      <c r="V2369" s="0" t="n"/>
      <c r="W2369" s="0" t="n"/>
      <c r="X2369" s="42" t="n"/>
      <c r="Y2369" s="42" t="n"/>
      <c r="Z2369" s="42" t="n"/>
    </row>
    <row r="2370" ht="23" customFormat="1" customHeight="1" s="204">
      <c r="A2370" s="255">
        <f>IF(B2370="","",COUNTA($B$5:B2370))</f>
        <v/>
      </c>
      <c r="B2370" s="294" t="n"/>
      <c r="C2370" s="247" t="n"/>
      <c r="D2370" s="248" t="n"/>
      <c r="E2370" s="295" t="n"/>
      <c r="F2370" s="296" t="n"/>
      <c r="G2370" s="296" t="n"/>
      <c r="H2370" s="297">
        <f>IFERROR(VLOOKUP($C2370,$C$5:$H$18,6,0)+SUMIF($C$19:$C2370,$C2370,$F$19:$F2370)-SUMIF($C$19:$C2370,$C2370,$G$19:$G2370),"")</f>
        <v/>
      </c>
      <c r="I2370" s="296" t="n"/>
      <c r="J2370" s="252" t="n"/>
      <c r="K2370" s="252" t="n"/>
      <c r="L2370" s="298" t="n"/>
      <c r="M2370" s="254">
        <f>IF($B2370="","",--TEXT($B2370,"yyyymm"))</f>
        <v/>
      </c>
      <c r="N2370" s="0" t="n"/>
      <c r="O2370" s="0" t="n"/>
      <c r="P2370" s="0" t="n"/>
      <c r="Q2370" s="0" t="n"/>
      <c r="R2370" s="0" t="n"/>
      <c r="S2370" s="0" t="n"/>
      <c r="T2370" s="0" t="n"/>
      <c r="U2370" s="0" t="n"/>
      <c r="V2370" s="0" t="n"/>
      <c r="W2370" s="0" t="n"/>
      <c r="X2370" s="42" t="n"/>
      <c r="Y2370" s="42" t="n"/>
      <c r="Z2370" s="42" t="n"/>
    </row>
    <row r="2371" ht="23" customFormat="1" customHeight="1" s="204">
      <c r="A2371" s="255">
        <f>IF(B2371="","",COUNTA($B$5:B2371))</f>
        <v/>
      </c>
      <c r="B2371" s="294" t="n"/>
      <c r="C2371" s="247" t="n"/>
      <c r="D2371" s="248" t="n"/>
      <c r="E2371" s="295" t="n"/>
      <c r="F2371" s="296" t="n"/>
      <c r="G2371" s="296" t="n"/>
      <c r="H2371" s="297">
        <f>IFERROR(VLOOKUP($C2371,$C$5:$H$18,6,0)+SUMIF($C$19:$C2371,$C2371,$F$19:$F2371)-SUMIF($C$19:$C2371,$C2371,$G$19:$G2371),"")</f>
        <v/>
      </c>
      <c r="I2371" s="296" t="n"/>
      <c r="J2371" s="252" t="n"/>
      <c r="K2371" s="252" t="n"/>
      <c r="L2371" s="298" t="n"/>
      <c r="M2371" s="254">
        <f>IF($B2371="","",--TEXT($B2371,"yyyymm"))</f>
        <v/>
      </c>
      <c r="N2371" s="0" t="n"/>
      <c r="O2371" s="0" t="n"/>
      <c r="P2371" s="0" t="n"/>
      <c r="Q2371" s="0" t="n"/>
      <c r="R2371" s="0" t="n"/>
      <c r="S2371" s="0" t="n"/>
      <c r="T2371" s="0" t="n"/>
      <c r="U2371" s="0" t="n"/>
      <c r="V2371" s="0" t="n"/>
      <c r="W2371" s="0" t="n"/>
      <c r="X2371" s="42" t="n"/>
      <c r="Y2371" s="42" t="n"/>
      <c r="Z2371" s="42" t="n"/>
    </row>
    <row r="2372" ht="23" customFormat="1" customHeight="1" s="204">
      <c r="A2372" s="255">
        <f>IF(B2372="","",COUNTA($B$5:B2372))</f>
        <v/>
      </c>
      <c r="B2372" s="294" t="n"/>
      <c r="C2372" s="247" t="n"/>
      <c r="D2372" s="248" t="n"/>
      <c r="E2372" s="295" t="n"/>
      <c r="F2372" s="296" t="n"/>
      <c r="G2372" s="296" t="n"/>
      <c r="H2372" s="297">
        <f>IFERROR(VLOOKUP($C2372,$C$5:$H$18,6,0)+SUMIF($C$19:$C2372,$C2372,$F$19:$F2372)-SUMIF($C$19:$C2372,$C2372,$G$19:$G2372),"")</f>
        <v/>
      </c>
      <c r="I2372" s="296" t="n"/>
      <c r="J2372" s="252" t="n"/>
      <c r="K2372" s="252" t="n"/>
      <c r="L2372" s="298" t="n"/>
      <c r="M2372" s="254">
        <f>IF($B2372="","",--TEXT($B2372,"yyyymm"))</f>
        <v/>
      </c>
      <c r="N2372" s="0" t="n"/>
      <c r="O2372" s="0" t="n"/>
      <c r="P2372" s="0" t="n"/>
      <c r="Q2372" s="0" t="n"/>
      <c r="R2372" s="0" t="n"/>
      <c r="S2372" s="0" t="n"/>
      <c r="T2372" s="0" t="n"/>
      <c r="U2372" s="0" t="n"/>
      <c r="V2372" s="0" t="n"/>
      <c r="W2372" s="0" t="n"/>
      <c r="X2372" s="42" t="n"/>
      <c r="Y2372" s="42" t="n"/>
      <c r="Z2372" s="42" t="n"/>
    </row>
    <row r="2373" ht="23" customFormat="1" customHeight="1" s="204">
      <c r="A2373" s="255">
        <f>IF(B2373="","",COUNTA($B$5:B2373))</f>
        <v/>
      </c>
      <c r="B2373" s="294" t="n"/>
      <c r="C2373" s="247" t="n"/>
      <c r="D2373" s="248" t="n"/>
      <c r="E2373" s="295" t="n"/>
      <c r="F2373" s="296" t="n"/>
      <c r="G2373" s="296" t="n"/>
      <c r="H2373" s="297">
        <f>IFERROR(VLOOKUP($C2373,$C$5:$H$18,6,0)+SUMIF($C$19:$C2373,$C2373,$F$19:$F2373)-SUMIF($C$19:$C2373,$C2373,$G$19:$G2373),"")</f>
        <v/>
      </c>
      <c r="I2373" s="296" t="n"/>
      <c r="J2373" s="252" t="n"/>
      <c r="K2373" s="252" t="n"/>
      <c r="L2373" s="298" t="n"/>
      <c r="M2373" s="254">
        <f>IF($B2373="","",--TEXT($B2373,"yyyymm"))</f>
        <v/>
      </c>
      <c r="N2373" s="0" t="n"/>
      <c r="O2373" s="0" t="n"/>
      <c r="P2373" s="0" t="n"/>
      <c r="Q2373" s="0" t="n"/>
      <c r="R2373" s="0" t="n"/>
      <c r="S2373" s="0" t="n"/>
      <c r="T2373" s="0" t="n"/>
      <c r="U2373" s="0" t="n"/>
      <c r="V2373" s="0" t="n"/>
      <c r="W2373" s="0" t="n"/>
      <c r="X2373" s="42" t="n"/>
      <c r="Y2373" s="42" t="n"/>
      <c r="Z2373" s="42" t="n"/>
    </row>
    <row r="2374" ht="23" customFormat="1" customHeight="1" s="204">
      <c r="A2374" s="255">
        <f>IF(B2374="","",COUNTA($B$5:B2374))</f>
        <v/>
      </c>
      <c r="B2374" s="294" t="n"/>
      <c r="C2374" s="247" t="n"/>
      <c r="D2374" s="248" t="n"/>
      <c r="E2374" s="295" t="n"/>
      <c r="F2374" s="296" t="n"/>
      <c r="G2374" s="296" t="n"/>
      <c r="H2374" s="297">
        <f>IFERROR(VLOOKUP($C2374,$C$5:$H$18,6,0)+SUMIF($C$19:$C2374,$C2374,$F$19:$F2374)-SUMIF($C$19:$C2374,$C2374,$G$19:$G2374),"")</f>
        <v/>
      </c>
      <c r="I2374" s="296" t="n"/>
      <c r="J2374" s="252" t="n"/>
      <c r="K2374" s="252" t="n"/>
      <c r="L2374" s="298" t="n"/>
      <c r="M2374" s="254">
        <f>IF($B2374="","",--TEXT($B2374,"yyyymm"))</f>
        <v/>
      </c>
      <c r="N2374" s="0" t="n"/>
      <c r="O2374" s="0" t="n"/>
      <c r="P2374" s="0" t="n"/>
      <c r="Q2374" s="0" t="n"/>
      <c r="R2374" s="0" t="n"/>
      <c r="S2374" s="0" t="n"/>
      <c r="T2374" s="0" t="n"/>
      <c r="U2374" s="0" t="n"/>
      <c r="V2374" s="0" t="n"/>
      <c r="W2374" s="0" t="n"/>
      <c r="X2374" s="42" t="n"/>
      <c r="Y2374" s="42" t="n"/>
      <c r="Z2374" s="42" t="n"/>
    </row>
    <row r="2375" ht="23" customFormat="1" customHeight="1" s="204">
      <c r="A2375" s="255">
        <f>IF(B2375="","",COUNTA($B$5:B2375))</f>
        <v/>
      </c>
      <c r="B2375" s="294" t="n"/>
      <c r="C2375" s="247" t="n"/>
      <c r="D2375" s="248" t="n"/>
      <c r="E2375" s="295" t="n"/>
      <c r="F2375" s="296" t="n"/>
      <c r="G2375" s="296" t="n"/>
      <c r="H2375" s="297">
        <f>IFERROR(VLOOKUP($C2375,$C$5:$H$18,6,0)+SUMIF($C$19:$C2375,$C2375,$F$19:$F2375)-SUMIF($C$19:$C2375,$C2375,$G$19:$G2375),"")</f>
        <v/>
      </c>
      <c r="I2375" s="296" t="n"/>
      <c r="J2375" s="252" t="n"/>
      <c r="K2375" s="252" t="n"/>
      <c r="L2375" s="298" t="n"/>
      <c r="M2375" s="254">
        <f>IF($B2375="","",--TEXT($B2375,"yyyymm"))</f>
        <v/>
      </c>
      <c r="N2375" s="0" t="n"/>
      <c r="O2375" s="0" t="n"/>
      <c r="P2375" s="0" t="n"/>
      <c r="Q2375" s="0" t="n"/>
      <c r="R2375" s="0" t="n"/>
      <c r="S2375" s="0" t="n"/>
      <c r="T2375" s="0" t="n"/>
      <c r="U2375" s="0" t="n"/>
      <c r="V2375" s="0" t="n"/>
      <c r="W2375" s="0" t="n"/>
      <c r="X2375" s="42" t="n"/>
      <c r="Y2375" s="42" t="n"/>
      <c r="Z2375" s="42" t="n"/>
    </row>
    <row r="2376" ht="23" customFormat="1" customHeight="1" s="204">
      <c r="A2376" s="255">
        <f>IF(B2376="","",COUNTA($B$5:B2376))</f>
        <v/>
      </c>
      <c r="B2376" s="294" t="n"/>
      <c r="C2376" s="247" t="n"/>
      <c r="D2376" s="248" t="n"/>
      <c r="E2376" s="295" t="n"/>
      <c r="F2376" s="296" t="n"/>
      <c r="G2376" s="296" t="n"/>
      <c r="H2376" s="297">
        <f>IFERROR(VLOOKUP($C2376,$C$5:$H$18,6,0)+SUMIF($C$19:$C2376,$C2376,$F$19:$F2376)-SUMIF($C$19:$C2376,$C2376,$G$19:$G2376),"")</f>
        <v/>
      </c>
      <c r="I2376" s="296" t="n"/>
      <c r="J2376" s="252" t="n"/>
      <c r="K2376" s="252" t="n"/>
      <c r="L2376" s="298" t="n"/>
      <c r="M2376" s="254">
        <f>IF($B2376="","",--TEXT($B2376,"yyyymm"))</f>
        <v/>
      </c>
      <c r="N2376" s="0" t="n"/>
      <c r="O2376" s="0" t="n"/>
      <c r="P2376" s="0" t="n"/>
      <c r="Q2376" s="0" t="n"/>
      <c r="R2376" s="0" t="n"/>
      <c r="S2376" s="0" t="n"/>
      <c r="T2376" s="0" t="n"/>
      <c r="U2376" s="0" t="n"/>
      <c r="V2376" s="0" t="n"/>
      <c r="W2376" s="0" t="n"/>
      <c r="X2376" s="42" t="n"/>
      <c r="Y2376" s="42" t="n"/>
      <c r="Z2376" s="42" t="n"/>
    </row>
    <row r="2377" ht="23" customFormat="1" customHeight="1" s="204">
      <c r="A2377" s="255">
        <f>IF(B2377="","",COUNTA($B$5:B2377))</f>
        <v/>
      </c>
      <c r="B2377" s="294" t="n"/>
      <c r="C2377" s="247" t="n"/>
      <c r="D2377" s="248" t="n"/>
      <c r="E2377" s="295" t="n"/>
      <c r="F2377" s="296" t="n"/>
      <c r="G2377" s="296" t="n"/>
      <c r="H2377" s="297">
        <f>IFERROR(VLOOKUP($C2377,$C$5:$H$18,6,0)+SUMIF($C$19:$C2377,$C2377,$F$19:$F2377)-SUMIF($C$19:$C2377,$C2377,$G$19:$G2377),"")</f>
        <v/>
      </c>
      <c r="I2377" s="296" t="n"/>
      <c r="J2377" s="252" t="n"/>
      <c r="K2377" s="252" t="n"/>
      <c r="L2377" s="298" t="n"/>
      <c r="M2377" s="254">
        <f>IF($B2377="","",--TEXT($B2377,"yyyymm"))</f>
        <v/>
      </c>
      <c r="N2377" s="0" t="n"/>
      <c r="O2377" s="0" t="n"/>
      <c r="P2377" s="0" t="n"/>
      <c r="Q2377" s="0" t="n"/>
      <c r="R2377" s="0" t="n"/>
      <c r="S2377" s="0" t="n"/>
      <c r="T2377" s="0" t="n"/>
      <c r="U2377" s="0" t="n"/>
      <c r="V2377" s="0" t="n"/>
      <c r="W2377" s="0" t="n"/>
      <c r="X2377" s="42" t="n"/>
      <c r="Y2377" s="42" t="n"/>
      <c r="Z2377" s="42" t="n"/>
    </row>
    <row r="2378" ht="23" customFormat="1" customHeight="1" s="204">
      <c r="A2378" s="255">
        <f>IF(B2378="","",COUNTA($B$5:B2378))</f>
        <v/>
      </c>
      <c r="B2378" s="294" t="n"/>
      <c r="C2378" s="247" t="n"/>
      <c r="D2378" s="248" t="n"/>
      <c r="E2378" s="295" t="n"/>
      <c r="F2378" s="296" t="n"/>
      <c r="G2378" s="296" t="n"/>
      <c r="H2378" s="297">
        <f>IFERROR(VLOOKUP($C2378,$C$5:$H$18,6,0)+SUMIF($C$19:$C2378,$C2378,$F$19:$F2378)-SUMIF($C$19:$C2378,$C2378,$G$19:$G2378),"")</f>
        <v/>
      </c>
      <c r="I2378" s="296" t="n"/>
      <c r="J2378" s="252" t="n"/>
      <c r="K2378" s="252" t="n"/>
      <c r="L2378" s="298" t="n"/>
      <c r="M2378" s="254">
        <f>IF($B2378="","",--TEXT($B2378,"yyyymm"))</f>
        <v/>
      </c>
      <c r="N2378" s="0" t="n"/>
      <c r="O2378" s="0" t="n"/>
      <c r="P2378" s="0" t="n"/>
      <c r="Q2378" s="0" t="n"/>
      <c r="R2378" s="0" t="n"/>
      <c r="S2378" s="0" t="n"/>
      <c r="T2378" s="0" t="n"/>
      <c r="U2378" s="0" t="n"/>
      <c r="V2378" s="0" t="n"/>
      <c r="W2378" s="0" t="n"/>
      <c r="X2378" s="42" t="n"/>
      <c r="Y2378" s="42" t="n"/>
      <c r="Z2378" s="42" t="n"/>
    </row>
    <row r="2379" ht="23" customFormat="1" customHeight="1" s="204">
      <c r="A2379" s="255">
        <f>IF(B2379="","",COUNTA($B$5:B2379))</f>
        <v/>
      </c>
      <c r="B2379" s="294" t="n"/>
      <c r="C2379" s="247" t="n"/>
      <c r="D2379" s="248" t="n"/>
      <c r="E2379" s="295" t="n"/>
      <c r="F2379" s="296" t="n"/>
      <c r="G2379" s="296" t="n"/>
      <c r="H2379" s="297">
        <f>IFERROR(VLOOKUP($C2379,$C$5:$H$18,6,0)+SUMIF($C$19:$C2379,$C2379,$F$19:$F2379)-SUMIF($C$19:$C2379,$C2379,$G$19:$G2379),"")</f>
        <v/>
      </c>
      <c r="I2379" s="296" t="n"/>
      <c r="J2379" s="252" t="n"/>
      <c r="K2379" s="252" t="n"/>
      <c r="L2379" s="298" t="n"/>
      <c r="M2379" s="254">
        <f>IF($B2379="","",--TEXT($B2379,"yyyymm"))</f>
        <v/>
      </c>
      <c r="N2379" s="0" t="n"/>
      <c r="O2379" s="0" t="n"/>
      <c r="P2379" s="0" t="n"/>
      <c r="Q2379" s="0" t="n"/>
      <c r="R2379" s="0" t="n"/>
      <c r="S2379" s="0" t="n"/>
      <c r="T2379" s="0" t="n"/>
      <c r="U2379" s="0" t="n"/>
      <c r="V2379" s="0" t="n"/>
      <c r="W2379" s="0" t="n"/>
      <c r="X2379" s="42" t="n"/>
      <c r="Y2379" s="42" t="n"/>
      <c r="Z2379" s="42" t="n"/>
    </row>
    <row r="2380" ht="23" customFormat="1" customHeight="1" s="204">
      <c r="A2380" s="255">
        <f>IF(B2380="","",COUNTA($B$5:B2380))</f>
        <v/>
      </c>
      <c r="B2380" s="294" t="n"/>
      <c r="C2380" s="247" t="n"/>
      <c r="D2380" s="248" t="n"/>
      <c r="E2380" s="295" t="n"/>
      <c r="F2380" s="296" t="n"/>
      <c r="G2380" s="296" t="n"/>
      <c r="H2380" s="297">
        <f>IFERROR(VLOOKUP($C2380,$C$5:$H$18,6,0)+SUMIF($C$19:$C2380,$C2380,$F$19:$F2380)-SUMIF($C$19:$C2380,$C2380,$G$19:$G2380),"")</f>
        <v/>
      </c>
      <c r="I2380" s="296" t="n"/>
      <c r="J2380" s="252" t="n"/>
      <c r="K2380" s="252" t="n"/>
      <c r="L2380" s="298" t="n"/>
      <c r="M2380" s="254">
        <f>IF($B2380="","",--TEXT($B2380,"yyyymm"))</f>
        <v/>
      </c>
      <c r="N2380" s="0" t="n"/>
      <c r="O2380" s="0" t="n"/>
      <c r="P2380" s="0" t="n"/>
      <c r="Q2380" s="0" t="n"/>
      <c r="R2380" s="0" t="n"/>
      <c r="S2380" s="0" t="n"/>
      <c r="T2380" s="0" t="n"/>
      <c r="U2380" s="0" t="n"/>
      <c r="V2380" s="0" t="n"/>
      <c r="W2380" s="0" t="n"/>
      <c r="X2380" s="42" t="n"/>
      <c r="Y2380" s="42" t="n"/>
      <c r="Z2380" s="42" t="n"/>
    </row>
    <row r="2381" ht="23" customFormat="1" customHeight="1" s="204">
      <c r="A2381" s="255">
        <f>IF(B2381="","",COUNTA($B$5:B2381))</f>
        <v/>
      </c>
      <c r="B2381" s="294" t="n"/>
      <c r="C2381" s="247" t="n"/>
      <c r="D2381" s="248" t="n"/>
      <c r="E2381" s="295" t="n"/>
      <c r="F2381" s="296" t="n"/>
      <c r="G2381" s="296" t="n"/>
      <c r="H2381" s="297">
        <f>IFERROR(VLOOKUP($C2381,$C$5:$H$18,6,0)+SUMIF($C$19:$C2381,$C2381,$F$19:$F2381)-SUMIF($C$19:$C2381,$C2381,$G$19:$G2381),"")</f>
        <v/>
      </c>
      <c r="I2381" s="296" t="n"/>
      <c r="J2381" s="252" t="n"/>
      <c r="K2381" s="252" t="n"/>
      <c r="L2381" s="298" t="n"/>
      <c r="M2381" s="254">
        <f>IF($B2381="","",--TEXT($B2381,"yyyymm"))</f>
        <v/>
      </c>
      <c r="N2381" s="0" t="n"/>
      <c r="O2381" s="0" t="n"/>
      <c r="P2381" s="0" t="n"/>
      <c r="Q2381" s="0" t="n"/>
      <c r="R2381" s="0" t="n"/>
      <c r="S2381" s="0" t="n"/>
      <c r="T2381" s="0" t="n"/>
      <c r="U2381" s="0" t="n"/>
      <c r="V2381" s="0" t="n"/>
      <c r="W2381" s="0" t="n"/>
      <c r="X2381" s="42" t="n"/>
      <c r="Y2381" s="42" t="n"/>
      <c r="Z2381" s="42" t="n"/>
    </row>
    <row r="2382" ht="23" customFormat="1" customHeight="1" s="204">
      <c r="A2382" s="255">
        <f>IF(B2382="","",COUNTA($B$5:B2382))</f>
        <v/>
      </c>
      <c r="B2382" s="294" t="n"/>
      <c r="C2382" s="247" t="n"/>
      <c r="D2382" s="248" t="n"/>
      <c r="E2382" s="295" t="n"/>
      <c r="F2382" s="296" t="n"/>
      <c r="G2382" s="296" t="n"/>
      <c r="H2382" s="297">
        <f>IFERROR(VLOOKUP($C2382,$C$5:$H$18,6,0)+SUMIF($C$19:$C2382,$C2382,$F$19:$F2382)-SUMIF($C$19:$C2382,$C2382,$G$19:$G2382),"")</f>
        <v/>
      </c>
      <c r="I2382" s="296" t="n"/>
      <c r="J2382" s="252" t="n"/>
      <c r="K2382" s="252" t="n"/>
      <c r="L2382" s="298" t="n"/>
      <c r="M2382" s="254">
        <f>IF($B2382="","",--TEXT($B2382,"yyyymm"))</f>
        <v/>
      </c>
      <c r="N2382" s="0" t="n"/>
      <c r="O2382" s="0" t="n"/>
      <c r="P2382" s="0" t="n"/>
      <c r="Q2382" s="0" t="n"/>
      <c r="R2382" s="0" t="n"/>
      <c r="S2382" s="0" t="n"/>
      <c r="T2382" s="0" t="n"/>
      <c r="U2382" s="0" t="n"/>
      <c r="V2382" s="0" t="n"/>
      <c r="W2382" s="0" t="n"/>
      <c r="X2382" s="42" t="n"/>
      <c r="Y2382" s="42" t="n"/>
      <c r="Z2382" s="42" t="n"/>
    </row>
    <row r="2383" ht="23" customFormat="1" customHeight="1" s="204">
      <c r="A2383" s="255">
        <f>IF(B2383="","",COUNTA($B$5:B2383))</f>
        <v/>
      </c>
      <c r="B2383" s="294" t="n"/>
      <c r="C2383" s="247" t="n"/>
      <c r="D2383" s="248" t="n"/>
      <c r="E2383" s="295" t="n"/>
      <c r="F2383" s="296" t="n"/>
      <c r="G2383" s="296" t="n"/>
      <c r="H2383" s="297">
        <f>IFERROR(VLOOKUP($C2383,$C$5:$H$18,6,0)+SUMIF($C$19:$C2383,$C2383,$F$19:$F2383)-SUMIF($C$19:$C2383,$C2383,$G$19:$G2383),"")</f>
        <v/>
      </c>
      <c r="I2383" s="296" t="n"/>
      <c r="J2383" s="252" t="n"/>
      <c r="K2383" s="252" t="n"/>
      <c r="L2383" s="298" t="n"/>
      <c r="M2383" s="254">
        <f>IF($B2383="","",--TEXT($B2383,"yyyymm"))</f>
        <v/>
      </c>
      <c r="N2383" s="0" t="n"/>
      <c r="O2383" s="0" t="n"/>
      <c r="P2383" s="0" t="n"/>
      <c r="Q2383" s="0" t="n"/>
      <c r="R2383" s="0" t="n"/>
      <c r="S2383" s="0" t="n"/>
      <c r="T2383" s="0" t="n"/>
      <c r="U2383" s="0" t="n"/>
      <c r="V2383" s="0" t="n"/>
      <c r="W2383" s="0" t="n"/>
      <c r="X2383" s="42" t="n"/>
      <c r="Y2383" s="42" t="n"/>
      <c r="Z2383" s="42" t="n"/>
    </row>
    <row r="2384" ht="23" customFormat="1" customHeight="1" s="204">
      <c r="A2384" s="255">
        <f>IF(B2384="","",COUNTA($B$5:B2384))</f>
        <v/>
      </c>
      <c r="B2384" s="294" t="n"/>
      <c r="C2384" s="247" t="n"/>
      <c r="D2384" s="248" t="n"/>
      <c r="E2384" s="295" t="n"/>
      <c r="F2384" s="296" t="n"/>
      <c r="G2384" s="296" t="n"/>
      <c r="H2384" s="297">
        <f>IFERROR(VLOOKUP($C2384,$C$5:$H$18,6,0)+SUMIF($C$19:$C2384,$C2384,$F$19:$F2384)-SUMIF($C$19:$C2384,$C2384,$G$19:$G2384),"")</f>
        <v/>
      </c>
      <c r="I2384" s="296" t="n"/>
      <c r="J2384" s="252" t="n"/>
      <c r="K2384" s="252" t="n"/>
      <c r="L2384" s="298" t="n"/>
      <c r="M2384" s="254">
        <f>IF($B2384="","",--TEXT($B2384,"yyyymm"))</f>
        <v/>
      </c>
      <c r="N2384" s="0" t="n"/>
      <c r="O2384" s="0" t="n"/>
      <c r="P2384" s="0" t="n"/>
      <c r="Q2384" s="0" t="n"/>
      <c r="R2384" s="0" t="n"/>
      <c r="S2384" s="0" t="n"/>
      <c r="T2384" s="0" t="n"/>
      <c r="U2384" s="0" t="n"/>
      <c r="V2384" s="0" t="n"/>
      <c r="W2384" s="0" t="n"/>
      <c r="X2384" s="42" t="n"/>
      <c r="Y2384" s="42" t="n"/>
      <c r="Z2384" s="42" t="n"/>
    </row>
    <row r="2385" ht="23" customFormat="1" customHeight="1" s="204">
      <c r="A2385" s="255">
        <f>IF(B2385="","",COUNTA($B$5:B2385))</f>
        <v/>
      </c>
      <c r="B2385" s="294" t="n"/>
      <c r="C2385" s="247" t="n"/>
      <c r="D2385" s="248" t="n"/>
      <c r="E2385" s="295" t="n"/>
      <c r="F2385" s="296" t="n"/>
      <c r="G2385" s="296" t="n"/>
      <c r="H2385" s="297">
        <f>IFERROR(VLOOKUP($C2385,$C$5:$H$18,6,0)+SUMIF($C$19:$C2385,$C2385,$F$19:$F2385)-SUMIF($C$19:$C2385,$C2385,$G$19:$G2385),"")</f>
        <v/>
      </c>
      <c r="I2385" s="296" t="n"/>
      <c r="J2385" s="252" t="n"/>
      <c r="K2385" s="252" t="n"/>
      <c r="L2385" s="298" t="n"/>
      <c r="M2385" s="254">
        <f>IF($B2385="","",--TEXT($B2385,"yyyymm"))</f>
        <v/>
      </c>
      <c r="N2385" s="0" t="n"/>
      <c r="O2385" s="0" t="n"/>
      <c r="P2385" s="0" t="n"/>
      <c r="Q2385" s="0" t="n"/>
      <c r="R2385" s="0" t="n"/>
      <c r="S2385" s="0" t="n"/>
      <c r="T2385" s="0" t="n"/>
      <c r="U2385" s="0" t="n"/>
      <c r="V2385" s="0" t="n"/>
      <c r="W2385" s="0" t="n"/>
      <c r="X2385" s="42" t="n"/>
      <c r="Y2385" s="42" t="n"/>
      <c r="Z2385" s="42" t="n"/>
    </row>
    <row r="2386" ht="23" customFormat="1" customHeight="1" s="204">
      <c r="A2386" s="255">
        <f>IF(B2386="","",COUNTA($B$5:B2386))</f>
        <v/>
      </c>
      <c r="B2386" s="294" t="n"/>
      <c r="C2386" s="247" t="n"/>
      <c r="D2386" s="248" t="n"/>
      <c r="E2386" s="295" t="n"/>
      <c r="F2386" s="296" t="n"/>
      <c r="G2386" s="296" t="n"/>
      <c r="H2386" s="297">
        <f>IFERROR(VLOOKUP($C2386,$C$5:$H$18,6,0)+SUMIF($C$19:$C2386,$C2386,$F$19:$F2386)-SUMIF($C$19:$C2386,$C2386,$G$19:$G2386),"")</f>
        <v/>
      </c>
      <c r="I2386" s="296" t="n"/>
      <c r="J2386" s="252" t="n"/>
      <c r="K2386" s="252" t="n"/>
      <c r="L2386" s="298" t="n"/>
      <c r="M2386" s="254">
        <f>IF($B2386="","",--TEXT($B2386,"yyyymm"))</f>
        <v/>
      </c>
      <c r="N2386" s="0" t="n"/>
      <c r="O2386" s="0" t="n"/>
      <c r="P2386" s="0" t="n"/>
      <c r="Q2386" s="0" t="n"/>
      <c r="R2386" s="0" t="n"/>
      <c r="S2386" s="0" t="n"/>
      <c r="T2386" s="0" t="n"/>
      <c r="U2386" s="0" t="n"/>
      <c r="V2386" s="0" t="n"/>
      <c r="W2386" s="0" t="n"/>
      <c r="X2386" s="42" t="n"/>
      <c r="Y2386" s="42" t="n"/>
      <c r="Z2386" s="42" t="n"/>
    </row>
    <row r="2387" ht="23" customFormat="1" customHeight="1" s="204">
      <c r="A2387" s="255">
        <f>IF(B2387="","",COUNTA($B$5:B2387))</f>
        <v/>
      </c>
      <c r="B2387" s="294" t="n"/>
      <c r="C2387" s="247" t="n"/>
      <c r="D2387" s="248" t="n"/>
      <c r="E2387" s="295" t="n"/>
      <c r="F2387" s="296" t="n"/>
      <c r="G2387" s="296" t="n"/>
      <c r="H2387" s="297">
        <f>IFERROR(VLOOKUP($C2387,$C$5:$H$18,6,0)+SUMIF($C$19:$C2387,$C2387,$F$19:$F2387)-SUMIF($C$19:$C2387,$C2387,$G$19:$G2387),"")</f>
        <v/>
      </c>
      <c r="I2387" s="296" t="n"/>
      <c r="J2387" s="252" t="n"/>
      <c r="K2387" s="252" t="n"/>
      <c r="L2387" s="298" t="n"/>
      <c r="M2387" s="254">
        <f>IF($B2387="","",--TEXT($B2387,"yyyymm"))</f>
        <v/>
      </c>
      <c r="N2387" s="0" t="n"/>
      <c r="O2387" s="0" t="n"/>
      <c r="P2387" s="0" t="n"/>
      <c r="Q2387" s="0" t="n"/>
      <c r="R2387" s="0" t="n"/>
      <c r="S2387" s="0" t="n"/>
      <c r="T2387" s="0" t="n"/>
      <c r="U2387" s="0" t="n"/>
      <c r="V2387" s="0" t="n"/>
      <c r="W2387" s="0" t="n"/>
      <c r="X2387" s="42" t="n"/>
      <c r="Y2387" s="42" t="n"/>
      <c r="Z2387" s="42" t="n"/>
    </row>
    <row r="2388" ht="23" customFormat="1" customHeight="1" s="204">
      <c r="A2388" s="255">
        <f>IF(B2388="","",COUNTA($B$5:B2388))</f>
        <v/>
      </c>
      <c r="B2388" s="294" t="n"/>
      <c r="C2388" s="247" t="n"/>
      <c r="D2388" s="248" t="n"/>
      <c r="E2388" s="295" t="n"/>
      <c r="F2388" s="296" t="n"/>
      <c r="G2388" s="296" t="n"/>
      <c r="H2388" s="297">
        <f>IFERROR(VLOOKUP($C2388,$C$5:$H$18,6,0)+SUMIF($C$19:$C2388,$C2388,$F$19:$F2388)-SUMIF($C$19:$C2388,$C2388,$G$19:$G2388),"")</f>
        <v/>
      </c>
      <c r="I2388" s="296" t="n"/>
      <c r="J2388" s="252" t="n"/>
      <c r="K2388" s="252" t="n"/>
      <c r="L2388" s="298" t="n"/>
      <c r="M2388" s="254">
        <f>IF($B2388="","",--TEXT($B2388,"yyyymm"))</f>
        <v/>
      </c>
      <c r="N2388" s="0" t="n"/>
      <c r="O2388" s="0" t="n"/>
      <c r="P2388" s="0" t="n"/>
      <c r="Q2388" s="0" t="n"/>
      <c r="R2388" s="0" t="n"/>
      <c r="S2388" s="0" t="n"/>
      <c r="T2388" s="0" t="n"/>
      <c r="U2388" s="0" t="n"/>
      <c r="V2388" s="0" t="n"/>
      <c r="W2388" s="0" t="n"/>
      <c r="X2388" s="42" t="n"/>
      <c r="Y2388" s="42" t="n"/>
      <c r="Z2388" s="42" t="n"/>
    </row>
    <row r="2389" ht="23" customFormat="1" customHeight="1" s="204">
      <c r="A2389" s="255">
        <f>IF(B2389="","",COUNTA($B$5:B2389))</f>
        <v/>
      </c>
      <c r="B2389" s="294" t="n"/>
      <c r="C2389" s="247" t="n"/>
      <c r="D2389" s="248" t="n"/>
      <c r="E2389" s="295" t="n"/>
      <c r="F2389" s="296" t="n"/>
      <c r="G2389" s="296" t="n"/>
      <c r="H2389" s="297">
        <f>IFERROR(VLOOKUP($C2389,$C$5:$H$18,6,0)+SUMIF($C$19:$C2389,$C2389,$F$19:$F2389)-SUMIF($C$19:$C2389,$C2389,$G$19:$G2389),"")</f>
        <v/>
      </c>
      <c r="I2389" s="296" t="n"/>
      <c r="J2389" s="252" t="n"/>
      <c r="K2389" s="252" t="n"/>
      <c r="L2389" s="298" t="n"/>
      <c r="M2389" s="254">
        <f>IF($B2389="","",--TEXT($B2389,"yyyymm"))</f>
        <v/>
      </c>
      <c r="N2389" s="0" t="n"/>
      <c r="O2389" s="0" t="n"/>
      <c r="P2389" s="0" t="n"/>
      <c r="Q2389" s="0" t="n"/>
      <c r="R2389" s="0" t="n"/>
      <c r="S2389" s="0" t="n"/>
      <c r="T2389" s="0" t="n"/>
      <c r="U2389" s="0" t="n"/>
      <c r="V2389" s="0" t="n"/>
      <c r="W2389" s="0" t="n"/>
      <c r="X2389" s="42" t="n"/>
      <c r="Y2389" s="42" t="n"/>
      <c r="Z2389" s="42" t="n"/>
    </row>
    <row r="2390" ht="23" customFormat="1" customHeight="1" s="204">
      <c r="A2390" s="255">
        <f>IF(B2390="","",COUNTA($B$5:B2390))</f>
        <v/>
      </c>
      <c r="B2390" s="294" t="n"/>
      <c r="C2390" s="247" t="n"/>
      <c r="D2390" s="248" t="n"/>
      <c r="E2390" s="295" t="n"/>
      <c r="F2390" s="296" t="n"/>
      <c r="G2390" s="296" t="n"/>
      <c r="H2390" s="297">
        <f>IFERROR(VLOOKUP($C2390,$C$5:$H$18,6,0)+SUMIF($C$19:$C2390,$C2390,$F$19:$F2390)-SUMIF($C$19:$C2390,$C2390,$G$19:$G2390),"")</f>
        <v/>
      </c>
      <c r="I2390" s="296" t="n"/>
      <c r="J2390" s="252" t="n"/>
      <c r="K2390" s="252" t="n"/>
      <c r="L2390" s="298" t="n"/>
      <c r="M2390" s="254">
        <f>IF($B2390="","",--TEXT($B2390,"yyyymm"))</f>
        <v/>
      </c>
      <c r="N2390" s="0" t="n"/>
      <c r="O2390" s="0" t="n"/>
      <c r="P2390" s="0" t="n"/>
      <c r="Q2390" s="0" t="n"/>
      <c r="R2390" s="0" t="n"/>
      <c r="S2390" s="0" t="n"/>
      <c r="T2390" s="0" t="n"/>
      <c r="U2390" s="0" t="n"/>
      <c r="V2390" s="0" t="n"/>
      <c r="W2390" s="0" t="n"/>
      <c r="X2390" s="42" t="n"/>
      <c r="Y2390" s="42" t="n"/>
      <c r="Z2390" s="42" t="n"/>
    </row>
    <row r="2391" ht="23" customFormat="1" customHeight="1" s="204">
      <c r="A2391" s="255">
        <f>IF(B2391="","",COUNTA($B$5:B2391))</f>
        <v/>
      </c>
      <c r="B2391" s="294" t="n"/>
      <c r="C2391" s="247" t="n"/>
      <c r="D2391" s="248" t="n"/>
      <c r="E2391" s="295" t="n"/>
      <c r="F2391" s="296" t="n"/>
      <c r="G2391" s="296" t="n"/>
      <c r="H2391" s="297">
        <f>IFERROR(VLOOKUP($C2391,$C$5:$H$18,6,0)+SUMIF($C$19:$C2391,$C2391,$F$19:$F2391)-SUMIF($C$19:$C2391,$C2391,$G$19:$G2391),"")</f>
        <v/>
      </c>
      <c r="I2391" s="296" t="n"/>
      <c r="J2391" s="252" t="n"/>
      <c r="K2391" s="252" t="n"/>
      <c r="L2391" s="298" t="n"/>
      <c r="M2391" s="254">
        <f>IF($B2391="","",--TEXT($B2391,"yyyymm"))</f>
        <v/>
      </c>
      <c r="N2391" s="0" t="n"/>
      <c r="O2391" s="0" t="n"/>
      <c r="P2391" s="0" t="n"/>
      <c r="Q2391" s="0" t="n"/>
      <c r="R2391" s="0" t="n"/>
      <c r="S2391" s="0" t="n"/>
      <c r="T2391" s="0" t="n"/>
      <c r="U2391" s="0" t="n"/>
      <c r="V2391" s="0" t="n"/>
      <c r="W2391" s="0" t="n"/>
      <c r="X2391" s="42" t="n"/>
      <c r="Y2391" s="42" t="n"/>
      <c r="Z2391" s="42" t="n"/>
    </row>
    <row r="2392" ht="23" customFormat="1" customHeight="1" s="204">
      <c r="A2392" s="255">
        <f>IF(B2392="","",COUNTA($B$5:B2392))</f>
        <v/>
      </c>
      <c r="B2392" s="294" t="n"/>
      <c r="C2392" s="247" t="n"/>
      <c r="D2392" s="248" t="n"/>
      <c r="E2392" s="295" t="n"/>
      <c r="F2392" s="296" t="n"/>
      <c r="G2392" s="296" t="n"/>
      <c r="H2392" s="297">
        <f>IFERROR(VLOOKUP($C2392,$C$5:$H$18,6,0)+SUMIF($C$19:$C2392,$C2392,$F$19:$F2392)-SUMIF($C$19:$C2392,$C2392,$G$19:$G2392),"")</f>
        <v/>
      </c>
      <c r="I2392" s="296" t="n"/>
      <c r="J2392" s="252" t="n"/>
      <c r="K2392" s="252" t="n"/>
      <c r="L2392" s="298" t="n"/>
      <c r="M2392" s="254">
        <f>IF($B2392="","",--TEXT($B2392,"yyyymm"))</f>
        <v/>
      </c>
      <c r="N2392" s="0" t="n"/>
      <c r="O2392" s="0" t="n"/>
      <c r="P2392" s="0" t="n"/>
      <c r="Q2392" s="0" t="n"/>
      <c r="R2392" s="0" t="n"/>
      <c r="S2392" s="0" t="n"/>
      <c r="T2392" s="0" t="n"/>
      <c r="U2392" s="0" t="n"/>
      <c r="V2392" s="0" t="n"/>
      <c r="W2392" s="0" t="n"/>
      <c r="X2392" s="42" t="n"/>
      <c r="Y2392" s="42" t="n"/>
      <c r="Z2392" s="42" t="n"/>
    </row>
    <row r="2393" ht="23" customFormat="1" customHeight="1" s="204">
      <c r="A2393" s="255">
        <f>IF(B2393="","",COUNTA($B$5:B2393))</f>
        <v/>
      </c>
      <c r="B2393" s="294" t="n"/>
      <c r="C2393" s="247" t="n"/>
      <c r="D2393" s="248" t="n"/>
      <c r="E2393" s="295" t="n"/>
      <c r="F2393" s="296" t="n"/>
      <c r="G2393" s="296" t="n"/>
      <c r="H2393" s="297">
        <f>IFERROR(VLOOKUP($C2393,$C$5:$H$18,6,0)+SUMIF($C$19:$C2393,$C2393,$F$19:$F2393)-SUMIF($C$19:$C2393,$C2393,$G$19:$G2393),"")</f>
        <v/>
      </c>
      <c r="I2393" s="296" t="n"/>
      <c r="J2393" s="252" t="n"/>
      <c r="K2393" s="252" t="n"/>
      <c r="L2393" s="298" t="n"/>
      <c r="M2393" s="254">
        <f>IF($B2393="","",--TEXT($B2393,"yyyymm"))</f>
        <v/>
      </c>
      <c r="N2393" s="0" t="n"/>
      <c r="O2393" s="0" t="n"/>
      <c r="P2393" s="0" t="n"/>
      <c r="Q2393" s="0" t="n"/>
      <c r="R2393" s="0" t="n"/>
      <c r="S2393" s="0" t="n"/>
      <c r="T2393" s="0" t="n"/>
      <c r="U2393" s="0" t="n"/>
      <c r="V2393" s="0" t="n"/>
      <c r="W2393" s="0" t="n"/>
      <c r="X2393" s="42" t="n"/>
      <c r="Y2393" s="42" t="n"/>
      <c r="Z2393" s="42" t="n"/>
    </row>
    <row r="2394" ht="23" customFormat="1" customHeight="1" s="204">
      <c r="A2394" s="255">
        <f>IF(B2394="","",COUNTA($B$5:B2394))</f>
        <v/>
      </c>
      <c r="B2394" s="294" t="n"/>
      <c r="C2394" s="247" t="n"/>
      <c r="D2394" s="248" t="n"/>
      <c r="E2394" s="295" t="n"/>
      <c r="F2394" s="296" t="n"/>
      <c r="G2394" s="296" t="n"/>
      <c r="H2394" s="297">
        <f>IFERROR(VLOOKUP($C2394,$C$5:$H$18,6,0)+SUMIF($C$19:$C2394,$C2394,$F$19:$F2394)-SUMIF($C$19:$C2394,$C2394,$G$19:$G2394),"")</f>
        <v/>
      </c>
      <c r="I2394" s="296" t="n"/>
      <c r="J2394" s="252" t="n"/>
      <c r="K2394" s="252" t="n"/>
      <c r="L2394" s="298" t="n"/>
      <c r="M2394" s="254">
        <f>IF($B2394="","",--TEXT($B2394,"yyyymm"))</f>
        <v/>
      </c>
      <c r="N2394" s="0" t="n"/>
      <c r="O2394" s="0" t="n"/>
      <c r="P2394" s="0" t="n"/>
      <c r="Q2394" s="0" t="n"/>
      <c r="R2394" s="0" t="n"/>
      <c r="S2394" s="0" t="n"/>
      <c r="T2394" s="0" t="n"/>
      <c r="U2394" s="0" t="n"/>
      <c r="V2394" s="0" t="n"/>
      <c r="W2394" s="0" t="n"/>
      <c r="X2394" s="42" t="n"/>
      <c r="Y2394" s="42" t="n"/>
      <c r="Z2394" s="42" t="n"/>
    </row>
    <row r="2395" ht="23" customFormat="1" customHeight="1" s="204">
      <c r="A2395" s="255">
        <f>IF(B2395="","",COUNTA($B$5:B2395))</f>
        <v/>
      </c>
      <c r="B2395" s="294" t="n"/>
      <c r="C2395" s="247" t="n"/>
      <c r="D2395" s="248" t="n"/>
      <c r="E2395" s="295" t="n"/>
      <c r="F2395" s="296" t="n"/>
      <c r="G2395" s="296" t="n"/>
      <c r="H2395" s="297">
        <f>IFERROR(VLOOKUP($C2395,$C$5:$H$18,6,0)+SUMIF($C$19:$C2395,$C2395,$F$19:$F2395)-SUMIF($C$19:$C2395,$C2395,$G$19:$G2395),"")</f>
        <v/>
      </c>
      <c r="I2395" s="296" t="n"/>
      <c r="J2395" s="252" t="n"/>
      <c r="K2395" s="252" t="n"/>
      <c r="L2395" s="298" t="n"/>
      <c r="M2395" s="254">
        <f>IF($B2395="","",--TEXT($B2395,"yyyymm"))</f>
        <v/>
      </c>
      <c r="N2395" s="0" t="n"/>
      <c r="O2395" s="0" t="n"/>
      <c r="P2395" s="0" t="n"/>
      <c r="Q2395" s="0" t="n"/>
      <c r="R2395" s="0" t="n"/>
      <c r="S2395" s="0" t="n"/>
      <c r="T2395" s="0" t="n"/>
      <c r="U2395" s="0" t="n"/>
      <c r="V2395" s="0" t="n"/>
      <c r="W2395" s="0" t="n"/>
      <c r="X2395" s="42" t="n"/>
      <c r="Y2395" s="42" t="n"/>
      <c r="Z2395" s="42" t="n"/>
    </row>
    <row r="2396" ht="23" customFormat="1" customHeight="1" s="204">
      <c r="A2396" s="255">
        <f>IF(B2396="","",COUNTA($B$5:B2396))</f>
        <v/>
      </c>
      <c r="B2396" s="294" t="n"/>
      <c r="C2396" s="247" t="n"/>
      <c r="D2396" s="248" t="n"/>
      <c r="E2396" s="295" t="n"/>
      <c r="F2396" s="296" t="n"/>
      <c r="G2396" s="296" t="n"/>
      <c r="H2396" s="297">
        <f>IFERROR(VLOOKUP($C2396,$C$5:$H$18,6,0)+SUMIF($C$19:$C2396,$C2396,$F$19:$F2396)-SUMIF($C$19:$C2396,$C2396,$G$19:$G2396),"")</f>
        <v/>
      </c>
      <c r="I2396" s="296" t="n"/>
      <c r="J2396" s="252" t="n"/>
      <c r="K2396" s="252" t="n"/>
      <c r="L2396" s="298" t="n"/>
      <c r="M2396" s="254">
        <f>IF($B2396="","",--TEXT($B2396,"yyyymm"))</f>
        <v/>
      </c>
      <c r="N2396" s="0" t="n"/>
      <c r="O2396" s="0" t="n"/>
      <c r="P2396" s="0" t="n"/>
      <c r="Q2396" s="0" t="n"/>
      <c r="R2396" s="0" t="n"/>
      <c r="S2396" s="0" t="n"/>
      <c r="T2396" s="0" t="n"/>
      <c r="U2396" s="0" t="n"/>
      <c r="V2396" s="0" t="n"/>
      <c r="W2396" s="0" t="n"/>
      <c r="X2396" s="42" t="n"/>
      <c r="Y2396" s="42" t="n"/>
      <c r="Z2396" s="42" t="n"/>
    </row>
    <row r="2397" ht="23" customFormat="1" customHeight="1" s="204">
      <c r="A2397" s="255">
        <f>IF(B2397="","",COUNTA($B$5:B2397))</f>
        <v/>
      </c>
      <c r="B2397" s="294" t="n"/>
      <c r="C2397" s="247" t="n"/>
      <c r="D2397" s="248" t="n"/>
      <c r="E2397" s="295" t="n"/>
      <c r="F2397" s="296" t="n"/>
      <c r="G2397" s="296" t="n"/>
      <c r="H2397" s="297">
        <f>IFERROR(VLOOKUP($C2397,$C$5:$H$18,6,0)+SUMIF($C$19:$C2397,$C2397,$F$19:$F2397)-SUMIF($C$19:$C2397,$C2397,$G$19:$G2397),"")</f>
        <v/>
      </c>
      <c r="I2397" s="296" t="n"/>
      <c r="J2397" s="252" t="n"/>
      <c r="K2397" s="252" t="n"/>
      <c r="L2397" s="298" t="n"/>
      <c r="M2397" s="254">
        <f>IF($B2397="","",--TEXT($B2397,"yyyymm"))</f>
        <v/>
      </c>
      <c r="N2397" s="0" t="n"/>
      <c r="O2397" s="0" t="n"/>
      <c r="P2397" s="0" t="n"/>
      <c r="Q2397" s="0" t="n"/>
      <c r="R2397" s="0" t="n"/>
      <c r="S2397" s="0" t="n"/>
      <c r="T2397" s="0" t="n"/>
      <c r="U2397" s="0" t="n"/>
      <c r="V2397" s="0" t="n"/>
      <c r="W2397" s="0" t="n"/>
      <c r="X2397" s="42" t="n"/>
      <c r="Y2397" s="42" t="n"/>
      <c r="Z2397" s="42" t="n"/>
    </row>
    <row r="2398" ht="23" customFormat="1" customHeight="1" s="204">
      <c r="A2398" s="255">
        <f>IF(B2398="","",COUNTA($B$5:B2398))</f>
        <v/>
      </c>
      <c r="B2398" s="294" t="n"/>
      <c r="C2398" s="247" t="n"/>
      <c r="D2398" s="248" t="n"/>
      <c r="E2398" s="295" t="n"/>
      <c r="F2398" s="296" t="n"/>
      <c r="G2398" s="296" t="n"/>
      <c r="H2398" s="297">
        <f>IFERROR(VLOOKUP($C2398,$C$5:$H$18,6,0)+SUMIF($C$19:$C2398,$C2398,$F$19:$F2398)-SUMIF($C$19:$C2398,$C2398,$G$19:$G2398),"")</f>
        <v/>
      </c>
      <c r="I2398" s="296" t="n"/>
      <c r="J2398" s="252" t="n"/>
      <c r="K2398" s="252" t="n"/>
      <c r="L2398" s="298" t="n"/>
      <c r="M2398" s="254">
        <f>IF($B2398="","",--TEXT($B2398,"yyyymm"))</f>
        <v/>
      </c>
      <c r="N2398" s="0" t="n"/>
      <c r="O2398" s="0" t="n"/>
      <c r="P2398" s="0" t="n"/>
      <c r="Q2398" s="0" t="n"/>
      <c r="R2398" s="0" t="n"/>
      <c r="S2398" s="0" t="n"/>
      <c r="T2398" s="0" t="n"/>
      <c r="U2398" s="0" t="n"/>
      <c r="V2398" s="0" t="n"/>
      <c r="W2398" s="0" t="n"/>
      <c r="X2398" s="42" t="n"/>
      <c r="Y2398" s="42" t="n"/>
      <c r="Z2398" s="42" t="n"/>
    </row>
    <row r="2399" ht="23" customFormat="1" customHeight="1" s="204">
      <c r="A2399" s="255">
        <f>IF(B2399="","",COUNTA($B$5:B2399))</f>
        <v/>
      </c>
      <c r="B2399" s="294" t="n"/>
      <c r="C2399" s="247" t="n"/>
      <c r="D2399" s="248" t="n"/>
      <c r="E2399" s="295" t="n"/>
      <c r="F2399" s="296" t="n"/>
      <c r="G2399" s="296" t="n"/>
      <c r="H2399" s="297">
        <f>IFERROR(VLOOKUP($C2399,$C$5:$H$18,6,0)+SUMIF($C$19:$C2399,$C2399,$F$19:$F2399)-SUMIF($C$19:$C2399,$C2399,$G$19:$G2399),"")</f>
        <v/>
      </c>
      <c r="I2399" s="296" t="n"/>
      <c r="J2399" s="252" t="n"/>
      <c r="K2399" s="252" t="n"/>
      <c r="L2399" s="298" t="n"/>
      <c r="M2399" s="254">
        <f>IF($B2399="","",--TEXT($B2399,"yyyymm"))</f>
        <v/>
      </c>
      <c r="N2399" s="0" t="n"/>
      <c r="O2399" s="0" t="n"/>
      <c r="P2399" s="0" t="n"/>
      <c r="Q2399" s="0" t="n"/>
      <c r="R2399" s="0" t="n"/>
      <c r="S2399" s="0" t="n"/>
      <c r="T2399" s="0" t="n"/>
      <c r="U2399" s="0" t="n"/>
      <c r="V2399" s="0" t="n"/>
      <c r="W2399" s="0" t="n"/>
      <c r="X2399" s="42" t="n"/>
      <c r="Y2399" s="42" t="n"/>
      <c r="Z2399" s="42" t="n"/>
    </row>
    <row r="2400" ht="23" customFormat="1" customHeight="1" s="204">
      <c r="A2400" s="255">
        <f>IF(B2400="","",COUNTA($B$5:B2400))</f>
        <v/>
      </c>
      <c r="B2400" s="294" t="n"/>
      <c r="C2400" s="247" t="n"/>
      <c r="D2400" s="248" t="n"/>
      <c r="E2400" s="295" t="n"/>
      <c r="F2400" s="296" t="n"/>
      <c r="G2400" s="296" t="n"/>
      <c r="H2400" s="297">
        <f>IFERROR(VLOOKUP($C2400,$C$5:$H$18,6,0)+SUMIF($C$19:$C2400,$C2400,$F$19:$F2400)-SUMIF($C$19:$C2400,$C2400,$G$19:$G2400),"")</f>
        <v/>
      </c>
      <c r="I2400" s="296" t="n"/>
      <c r="J2400" s="252" t="n"/>
      <c r="K2400" s="252" t="n"/>
      <c r="L2400" s="298" t="n"/>
      <c r="M2400" s="254">
        <f>IF($B2400="","",--TEXT($B2400,"yyyymm"))</f>
        <v/>
      </c>
      <c r="N2400" s="0" t="n"/>
      <c r="O2400" s="0" t="n"/>
      <c r="P2400" s="0" t="n"/>
      <c r="Q2400" s="0" t="n"/>
      <c r="R2400" s="0" t="n"/>
      <c r="S2400" s="0" t="n"/>
      <c r="T2400" s="0" t="n"/>
      <c r="U2400" s="0" t="n"/>
      <c r="V2400" s="0" t="n"/>
      <c r="W2400" s="0" t="n"/>
      <c r="X2400" s="42" t="n"/>
      <c r="Y2400" s="42" t="n"/>
      <c r="Z2400" s="42" t="n"/>
    </row>
    <row r="2401" ht="23" customFormat="1" customHeight="1" s="204">
      <c r="A2401" s="255">
        <f>IF(B2401="","",COUNTA($B$5:B2401))</f>
        <v/>
      </c>
      <c r="B2401" s="294" t="n"/>
      <c r="C2401" s="247" t="n"/>
      <c r="D2401" s="248" t="n"/>
      <c r="E2401" s="295" t="n"/>
      <c r="F2401" s="296" t="n"/>
      <c r="G2401" s="296" t="n"/>
      <c r="H2401" s="297">
        <f>IFERROR(VLOOKUP($C2401,$C$5:$H$18,6,0)+SUMIF($C$19:$C2401,$C2401,$F$19:$F2401)-SUMIF($C$19:$C2401,$C2401,$G$19:$G2401),"")</f>
        <v/>
      </c>
      <c r="I2401" s="296" t="n"/>
      <c r="J2401" s="252" t="n"/>
      <c r="K2401" s="252" t="n"/>
      <c r="L2401" s="298" t="n"/>
      <c r="M2401" s="254">
        <f>IF($B2401="","",--TEXT($B2401,"yyyymm"))</f>
        <v/>
      </c>
      <c r="N2401" s="0" t="n"/>
      <c r="O2401" s="0" t="n"/>
      <c r="P2401" s="0" t="n"/>
      <c r="Q2401" s="0" t="n"/>
      <c r="R2401" s="0" t="n"/>
      <c r="S2401" s="0" t="n"/>
      <c r="T2401" s="0" t="n"/>
      <c r="U2401" s="0" t="n"/>
      <c r="V2401" s="0" t="n"/>
      <c r="W2401" s="0" t="n"/>
      <c r="X2401" s="42" t="n"/>
      <c r="Y2401" s="42" t="n"/>
      <c r="Z2401" s="42" t="n"/>
    </row>
    <row r="2402" ht="23" customFormat="1" customHeight="1" s="204">
      <c r="A2402" s="255">
        <f>IF(B2402="","",COUNTA($B$5:B2402))</f>
        <v/>
      </c>
      <c r="B2402" s="294" t="n"/>
      <c r="C2402" s="247" t="n"/>
      <c r="D2402" s="248" t="n"/>
      <c r="E2402" s="295" t="n"/>
      <c r="F2402" s="296" t="n"/>
      <c r="G2402" s="296" t="n"/>
      <c r="H2402" s="297">
        <f>IFERROR(VLOOKUP($C2402,$C$5:$H$18,6,0)+SUMIF($C$19:$C2402,$C2402,$F$19:$F2402)-SUMIF($C$19:$C2402,$C2402,$G$19:$G2402),"")</f>
        <v/>
      </c>
      <c r="I2402" s="296" t="n"/>
      <c r="J2402" s="252" t="n"/>
      <c r="K2402" s="252" t="n"/>
      <c r="L2402" s="298" t="n"/>
      <c r="M2402" s="254">
        <f>IF($B2402="","",--TEXT($B2402,"yyyymm"))</f>
        <v/>
      </c>
      <c r="N2402" s="0" t="n"/>
      <c r="O2402" s="0" t="n"/>
      <c r="P2402" s="0" t="n"/>
      <c r="Q2402" s="0" t="n"/>
      <c r="R2402" s="0" t="n"/>
      <c r="S2402" s="0" t="n"/>
      <c r="T2402" s="0" t="n"/>
      <c r="U2402" s="0" t="n"/>
      <c r="V2402" s="0" t="n"/>
      <c r="W2402" s="0" t="n"/>
      <c r="X2402" s="42" t="n"/>
      <c r="Y2402" s="42" t="n"/>
      <c r="Z2402" s="42" t="n"/>
    </row>
    <row r="2403" ht="23" customFormat="1" customHeight="1" s="204">
      <c r="A2403" s="255">
        <f>IF(B2403="","",COUNTA($B$5:B2403))</f>
        <v/>
      </c>
      <c r="B2403" s="294" t="n"/>
      <c r="C2403" s="247" t="n"/>
      <c r="D2403" s="248" t="n"/>
      <c r="E2403" s="295" t="n"/>
      <c r="F2403" s="296" t="n"/>
      <c r="G2403" s="296" t="n"/>
      <c r="H2403" s="297">
        <f>IFERROR(VLOOKUP($C2403,$C$5:$H$18,6,0)+SUMIF($C$19:$C2403,$C2403,$F$19:$F2403)-SUMIF($C$19:$C2403,$C2403,$G$19:$G2403),"")</f>
        <v/>
      </c>
      <c r="I2403" s="296" t="n"/>
      <c r="J2403" s="252" t="n"/>
      <c r="K2403" s="252" t="n"/>
      <c r="L2403" s="298" t="n"/>
      <c r="M2403" s="254">
        <f>IF($B2403="","",--TEXT($B2403,"yyyymm"))</f>
        <v/>
      </c>
      <c r="N2403" s="0" t="n"/>
      <c r="O2403" s="0" t="n"/>
      <c r="P2403" s="0" t="n"/>
      <c r="Q2403" s="0" t="n"/>
      <c r="R2403" s="0" t="n"/>
      <c r="S2403" s="0" t="n"/>
      <c r="T2403" s="0" t="n"/>
      <c r="U2403" s="0" t="n"/>
      <c r="V2403" s="0" t="n"/>
      <c r="W2403" s="0" t="n"/>
      <c r="X2403" s="42" t="n"/>
      <c r="Y2403" s="42" t="n"/>
      <c r="Z2403" s="42" t="n"/>
    </row>
    <row r="2404" ht="23" customFormat="1" customHeight="1" s="204">
      <c r="A2404" s="255">
        <f>IF(B2404="","",COUNTA($B$5:B2404))</f>
        <v/>
      </c>
      <c r="B2404" s="294" t="n"/>
      <c r="C2404" s="247" t="n"/>
      <c r="D2404" s="248" t="n"/>
      <c r="E2404" s="295" t="n"/>
      <c r="F2404" s="296" t="n"/>
      <c r="G2404" s="296" t="n"/>
      <c r="H2404" s="297">
        <f>IFERROR(VLOOKUP($C2404,$C$5:$H$18,6,0)+SUMIF($C$19:$C2404,$C2404,$F$19:$F2404)-SUMIF($C$19:$C2404,$C2404,$G$19:$G2404),"")</f>
        <v/>
      </c>
      <c r="I2404" s="296" t="n"/>
      <c r="J2404" s="252" t="n"/>
      <c r="K2404" s="252" t="n"/>
      <c r="L2404" s="298" t="n"/>
      <c r="M2404" s="254">
        <f>IF($B2404="","",--TEXT($B2404,"yyyymm"))</f>
        <v/>
      </c>
      <c r="N2404" s="0" t="n"/>
      <c r="O2404" s="0" t="n"/>
      <c r="P2404" s="0" t="n"/>
      <c r="Q2404" s="0" t="n"/>
      <c r="R2404" s="0" t="n"/>
      <c r="S2404" s="0" t="n"/>
      <c r="T2404" s="0" t="n"/>
      <c r="U2404" s="0" t="n"/>
      <c r="V2404" s="0" t="n"/>
      <c r="W2404" s="0" t="n"/>
      <c r="X2404" s="42" t="n"/>
      <c r="Y2404" s="42" t="n"/>
      <c r="Z2404" s="42" t="n"/>
    </row>
    <row r="2405" ht="23" customFormat="1" customHeight="1" s="204">
      <c r="A2405" s="255">
        <f>IF(B2405="","",COUNTA($B$5:B2405))</f>
        <v/>
      </c>
      <c r="B2405" s="294" t="n"/>
      <c r="C2405" s="247" t="n"/>
      <c r="D2405" s="248" t="n"/>
      <c r="E2405" s="295" t="n"/>
      <c r="F2405" s="296" t="n"/>
      <c r="G2405" s="296" t="n"/>
      <c r="H2405" s="297">
        <f>IFERROR(VLOOKUP($C2405,$C$5:$H$18,6,0)+SUMIF($C$19:$C2405,$C2405,$F$19:$F2405)-SUMIF($C$19:$C2405,$C2405,$G$19:$G2405),"")</f>
        <v/>
      </c>
      <c r="I2405" s="296" t="n"/>
      <c r="J2405" s="252" t="n"/>
      <c r="K2405" s="252" t="n"/>
      <c r="L2405" s="298" t="n"/>
      <c r="M2405" s="254">
        <f>IF($B2405="","",--TEXT($B2405,"yyyymm"))</f>
        <v/>
      </c>
      <c r="N2405" s="0" t="n"/>
      <c r="O2405" s="0" t="n"/>
      <c r="P2405" s="0" t="n"/>
      <c r="Q2405" s="0" t="n"/>
      <c r="R2405" s="0" t="n"/>
      <c r="S2405" s="0" t="n"/>
      <c r="T2405" s="0" t="n"/>
      <c r="U2405" s="0" t="n"/>
      <c r="V2405" s="0" t="n"/>
      <c r="W2405" s="0" t="n"/>
      <c r="X2405" s="42" t="n"/>
      <c r="Y2405" s="42" t="n"/>
      <c r="Z2405" s="42" t="n"/>
    </row>
    <row r="2406" ht="23" customFormat="1" customHeight="1" s="204">
      <c r="A2406" s="255">
        <f>IF(B2406="","",COUNTA($B$5:B2406))</f>
        <v/>
      </c>
      <c r="B2406" s="294" t="n"/>
      <c r="C2406" s="247" t="n"/>
      <c r="D2406" s="248" t="n"/>
      <c r="E2406" s="295" t="n"/>
      <c r="F2406" s="296" t="n"/>
      <c r="G2406" s="296" t="n"/>
      <c r="H2406" s="297">
        <f>IFERROR(VLOOKUP($C2406,$C$5:$H$18,6,0)+SUMIF($C$19:$C2406,$C2406,$F$19:$F2406)-SUMIF($C$19:$C2406,$C2406,$G$19:$G2406),"")</f>
        <v/>
      </c>
      <c r="I2406" s="296" t="n"/>
      <c r="J2406" s="252" t="n"/>
      <c r="K2406" s="252" t="n"/>
      <c r="L2406" s="298" t="n"/>
      <c r="M2406" s="254">
        <f>IF($B2406="","",--TEXT($B2406,"yyyymm"))</f>
        <v/>
      </c>
      <c r="N2406" s="0" t="n"/>
      <c r="O2406" s="0" t="n"/>
      <c r="P2406" s="0" t="n"/>
      <c r="Q2406" s="0" t="n"/>
      <c r="R2406" s="0" t="n"/>
      <c r="S2406" s="0" t="n"/>
      <c r="T2406" s="0" t="n"/>
      <c r="U2406" s="0" t="n"/>
      <c r="V2406" s="0" t="n"/>
      <c r="W2406" s="0" t="n"/>
      <c r="X2406" s="42" t="n"/>
      <c r="Y2406" s="42" t="n"/>
      <c r="Z2406" s="42" t="n"/>
    </row>
    <row r="2407" ht="23" customFormat="1" customHeight="1" s="204">
      <c r="A2407" s="255">
        <f>IF(B2407="","",COUNTA($B$5:B2407))</f>
        <v/>
      </c>
      <c r="B2407" s="294" t="n"/>
      <c r="C2407" s="247" t="n"/>
      <c r="D2407" s="248" t="n"/>
      <c r="E2407" s="295" t="n"/>
      <c r="F2407" s="296" t="n"/>
      <c r="G2407" s="296" t="n"/>
      <c r="H2407" s="297">
        <f>IFERROR(VLOOKUP($C2407,$C$5:$H$18,6,0)+SUMIF($C$19:$C2407,$C2407,$F$19:$F2407)-SUMIF($C$19:$C2407,$C2407,$G$19:$G2407),"")</f>
        <v/>
      </c>
      <c r="I2407" s="296" t="n"/>
      <c r="J2407" s="252" t="n"/>
      <c r="K2407" s="252" t="n"/>
      <c r="L2407" s="298" t="n"/>
      <c r="M2407" s="254">
        <f>IF($B2407="","",--TEXT($B2407,"yyyymm"))</f>
        <v/>
      </c>
      <c r="N2407" s="0" t="n"/>
      <c r="O2407" s="0" t="n"/>
      <c r="P2407" s="0" t="n"/>
      <c r="Q2407" s="0" t="n"/>
      <c r="R2407" s="0" t="n"/>
      <c r="S2407" s="0" t="n"/>
      <c r="T2407" s="0" t="n"/>
      <c r="U2407" s="0" t="n"/>
      <c r="V2407" s="0" t="n"/>
      <c r="W2407" s="0" t="n"/>
      <c r="X2407" s="42" t="n"/>
      <c r="Y2407" s="42" t="n"/>
      <c r="Z2407" s="42" t="n"/>
    </row>
    <row r="2408" ht="23" customFormat="1" customHeight="1" s="204">
      <c r="A2408" s="255">
        <f>IF(B2408="","",COUNTA($B$5:B2408))</f>
        <v/>
      </c>
      <c r="B2408" s="294" t="n"/>
      <c r="C2408" s="247" t="n"/>
      <c r="D2408" s="248" t="n"/>
      <c r="E2408" s="295" t="n"/>
      <c r="F2408" s="296" t="n"/>
      <c r="G2408" s="296" t="n"/>
      <c r="H2408" s="297">
        <f>IFERROR(VLOOKUP($C2408,$C$5:$H$18,6,0)+SUMIF($C$19:$C2408,$C2408,$F$19:$F2408)-SUMIF($C$19:$C2408,$C2408,$G$19:$G2408),"")</f>
        <v/>
      </c>
      <c r="I2408" s="296" t="n"/>
      <c r="J2408" s="252" t="n"/>
      <c r="K2408" s="252" t="n"/>
      <c r="L2408" s="298" t="n"/>
      <c r="M2408" s="254">
        <f>IF($B2408="","",--TEXT($B2408,"yyyymm"))</f>
        <v/>
      </c>
      <c r="N2408" s="0" t="n"/>
      <c r="O2408" s="0" t="n"/>
      <c r="P2408" s="0" t="n"/>
      <c r="Q2408" s="0" t="n"/>
      <c r="R2408" s="0" t="n"/>
      <c r="S2408" s="0" t="n"/>
      <c r="T2408" s="0" t="n"/>
      <c r="U2408" s="0" t="n"/>
      <c r="V2408" s="0" t="n"/>
      <c r="W2408" s="0" t="n"/>
      <c r="X2408" s="42" t="n"/>
      <c r="Y2408" s="42" t="n"/>
      <c r="Z2408" s="42" t="n"/>
    </row>
    <row r="2409" ht="23" customFormat="1" customHeight="1" s="204">
      <c r="A2409" s="255">
        <f>IF(B2409="","",COUNTA($B$5:B2409))</f>
        <v/>
      </c>
      <c r="B2409" s="294" t="n"/>
      <c r="C2409" s="247" t="n"/>
      <c r="D2409" s="248" t="n"/>
      <c r="E2409" s="295" t="n"/>
      <c r="F2409" s="296" t="n"/>
      <c r="G2409" s="296" t="n"/>
      <c r="H2409" s="297">
        <f>IFERROR(VLOOKUP($C2409,$C$5:$H$18,6,0)+SUMIF($C$19:$C2409,$C2409,$F$19:$F2409)-SUMIF($C$19:$C2409,$C2409,$G$19:$G2409),"")</f>
        <v/>
      </c>
      <c r="I2409" s="296" t="n"/>
      <c r="J2409" s="252" t="n"/>
      <c r="K2409" s="252" t="n"/>
      <c r="L2409" s="298" t="n"/>
      <c r="M2409" s="254">
        <f>IF($B2409="","",--TEXT($B2409,"yyyymm"))</f>
        <v/>
      </c>
      <c r="N2409" s="0" t="n"/>
      <c r="O2409" s="0" t="n"/>
      <c r="P2409" s="0" t="n"/>
      <c r="Q2409" s="0" t="n"/>
      <c r="R2409" s="0" t="n"/>
      <c r="S2409" s="0" t="n"/>
      <c r="T2409" s="0" t="n"/>
      <c r="U2409" s="0" t="n"/>
      <c r="V2409" s="0" t="n"/>
      <c r="W2409" s="0" t="n"/>
      <c r="X2409" s="42" t="n"/>
      <c r="Y2409" s="42" t="n"/>
      <c r="Z2409" s="42" t="n"/>
    </row>
    <row r="2410" ht="23" customFormat="1" customHeight="1" s="204">
      <c r="A2410" s="255">
        <f>IF(B2410="","",COUNTA($B$5:B2410))</f>
        <v/>
      </c>
      <c r="B2410" s="294" t="n"/>
      <c r="C2410" s="247" t="n"/>
      <c r="D2410" s="248" t="n"/>
      <c r="E2410" s="295" t="n"/>
      <c r="F2410" s="296" t="n"/>
      <c r="G2410" s="296" t="n"/>
      <c r="H2410" s="297">
        <f>IFERROR(VLOOKUP($C2410,$C$5:$H$18,6,0)+SUMIF($C$19:$C2410,$C2410,$F$19:$F2410)-SUMIF($C$19:$C2410,$C2410,$G$19:$G2410),"")</f>
        <v/>
      </c>
      <c r="I2410" s="296" t="n"/>
      <c r="J2410" s="252" t="n"/>
      <c r="K2410" s="252" t="n"/>
      <c r="L2410" s="298" t="n"/>
      <c r="M2410" s="254">
        <f>IF($B2410="","",--TEXT($B2410,"yyyymm"))</f>
        <v/>
      </c>
      <c r="N2410" s="0" t="n"/>
      <c r="O2410" s="0" t="n"/>
      <c r="P2410" s="0" t="n"/>
      <c r="Q2410" s="0" t="n"/>
      <c r="R2410" s="0" t="n"/>
      <c r="S2410" s="0" t="n"/>
      <c r="T2410" s="0" t="n"/>
      <c r="U2410" s="0" t="n"/>
      <c r="V2410" s="0" t="n"/>
      <c r="W2410" s="0" t="n"/>
      <c r="X2410" s="42" t="n"/>
      <c r="Y2410" s="42" t="n"/>
      <c r="Z2410" s="42" t="n"/>
    </row>
    <row r="2411" ht="23" customFormat="1" customHeight="1" s="204">
      <c r="A2411" s="255">
        <f>IF(B2411="","",COUNTA($B$5:B2411))</f>
        <v/>
      </c>
      <c r="B2411" s="294" t="n"/>
      <c r="C2411" s="247" t="n"/>
      <c r="D2411" s="248" t="n"/>
      <c r="E2411" s="295" t="n"/>
      <c r="F2411" s="296" t="n"/>
      <c r="G2411" s="296" t="n"/>
      <c r="H2411" s="297">
        <f>IFERROR(VLOOKUP($C2411,$C$5:$H$18,6,0)+SUMIF($C$19:$C2411,$C2411,$F$19:$F2411)-SUMIF($C$19:$C2411,$C2411,$G$19:$G2411),"")</f>
        <v/>
      </c>
      <c r="I2411" s="296" t="n"/>
      <c r="J2411" s="252" t="n"/>
      <c r="K2411" s="252" t="n"/>
      <c r="L2411" s="298" t="n"/>
      <c r="M2411" s="254">
        <f>IF($B2411="","",--TEXT($B2411,"yyyymm"))</f>
        <v/>
      </c>
      <c r="N2411" s="0" t="n"/>
      <c r="O2411" s="0" t="n"/>
      <c r="P2411" s="0" t="n"/>
      <c r="Q2411" s="0" t="n"/>
      <c r="R2411" s="0" t="n"/>
      <c r="S2411" s="0" t="n"/>
      <c r="T2411" s="0" t="n"/>
      <c r="U2411" s="0" t="n"/>
      <c r="V2411" s="0" t="n"/>
      <c r="W2411" s="0" t="n"/>
      <c r="X2411" s="42" t="n"/>
      <c r="Y2411" s="42" t="n"/>
      <c r="Z2411" s="42" t="n"/>
    </row>
    <row r="2412" ht="23" customFormat="1" customHeight="1" s="204">
      <c r="A2412" s="255">
        <f>IF(B2412="","",COUNTA($B$5:B2412))</f>
        <v/>
      </c>
      <c r="B2412" s="294" t="n"/>
      <c r="C2412" s="247" t="n"/>
      <c r="D2412" s="248" t="n"/>
      <c r="E2412" s="295" t="n"/>
      <c r="F2412" s="296" t="n"/>
      <c r="G2412" s="296" t="n"/>
      <c r="H2412" s="297">
        <f>IFERROR(VLOOKUP($C2412,$C$5:$H$18,6,0)+SUMIF($C$19:$C2412,$C2412,$F$19:$F2412)-SUMIF($C$19:$C2412,$C2412,$G$19:$G2412),"")</f>
        <v/>
      </c>
      <c r="I2412" s="296" t="n"/>
      <c r="J2412" s="252" t="n"/>
      <c r="K2412" s="252" t="n"/>
      <c r="L2412" s="298" t="n"/>
      <c r="M2412" s="254">
        <f>IF($B2412="","",--TEXT($B2412,"yyyymm"))</f>
        <v/>
      </c>
      <c r="N2412" s="0" t="n"/>
      <c r="O2412" s="0" t="n"/>
      <c r="P2412" s="0" t="n"/>
      <c r="Q2412" s="0" t="n"/>
      <c r="R2412" s="0" t="n"/>
      <c r="S2412" s="0" t="n"/>
      <c r="T2412" s="0" t="n"/>
      <c r="U2412" s="0" t="n"/>
      <c r="V2412" s="0" t="n"/>
      <c r="W2412" s="0" t="n"/>
      <c r="X2412" s="42" t="n"/>
      <c r="Y2412" s="42" t="n"/>
      <c r="Z2412" s="42" t="n"/>
    </row>
    <row r="2413" ht="23" customFormat="1" customHeight="1" s="204">
      <c r="A2413" s="255">
        <f>IF(B2413="","",COUNTA($B$5:B2413))</f>
        <v/>
      </c>
      <c r="B2413" s="294" t="n"/>
      <c r="C2413" s="247" t="n"/>
      <c r="D2413" s="248" t="n"/>
      <c r="E2413" s="295" t="n"/>
      <c r="F2413" s="296" t="n"/>
      <c r="G2413" s="296" t="n"/>
      <c r="H2413" s="297">
        <f>IFERROR(VLOOKUP($C2413,$C$5:$H$18,6,0)+SUMIF($C$19:$C2413,$C2413,$F$19:$F2413)-SUMIF($C$19:$C2413,$C2413,$G$19:$G2413),"")</f>
        <v/>
      </c>
      <c r="I2413" s="296" t="n"/>
      <c r="J2413" s="252" t="n"/>
      <c r="K2413" s="252" t="n"/>
      <c r="L2413" s="298" t="n"/>
      <c r="M2413" s="254">
        <f>IF($B2413="","",--TEXT($B2413,"yyyymm"))</f>
        <v/>
      </c>
      <c r="N2413" s="0" t="n"/>
      <c r="O2413" s="0" t="n"/>
      <c r="P2413" s="0" t="n"/>
      <c r="Q2413" s="0" t="n"/>
      <c r="R2413" s="0" t="n"/>
      <c r="S2413" s="0" t="n"/>
      <c r="T2413" s="0" t="n"/>
      <c r="U2413" s="0" t="n"/>
      <c r="V2413" s="0" t="n"/>
      <c r="W2413" s="0" t="n"/>
      <c r="X2413" s="42" t="n"/>
      <c r="Y2413" s="42" t="n"/>
      <c r="Z2413" s="42" t="n"/>
    </row>
    <row r="2414" ht="23" customFormat="1" customHeight="1" s="204">
      <c r="A2414" s="255">
        <f>IF(B2414="","",COUNTA($B$5:B2414))</f>
        <v/>
      </c>
      <c r="B2414" s="294" t="n"/>
      <c r="C2414" s="247" t="n"/>
      <c r="D2414" s="248" t="n"/>
      <c r="E2414" s="295" t="n"/>
      <c r="F2414" s="296" t="n"/>
      <c r="G2414" s="296" t="n"/>
      <c r="H2414" s="297">
        <f>IFERROR(VLOOKUP($C2414,$C$5:$H$18,6,0)+SUMIF($C$19:$C2414,$C2414,$F$19:$F2414)-SUMIF($C$19:$C2414,$C2414,$G$19:$G2414),"")</f>
        <v/>
      </c>
      <c r="I2414" s="296" t="n"/>
      <c r="J2414" s="252" t="n"/>
      <c r="K2414" s="252" t="n"/>
      <c r="L2414" s="298" t="n"/>
      <c r="M2414" s="254">
        <f>IF($B2414="","",--TEXT($B2414,"yyyymm"))</f>
        <v/>
      </c>
      <c r="N2414" s="0" t="n"/>
      <c r="O2414" s="0" t="n"/>
      <c r="P2414" s="0" t="n"/>
      <c r="Q2414" s="0" t="n"/>
      <c r="R2414" s="0" t="n"/>
      <c r="S2414" s="0" t="n"/>
      <c r="T2414" s="0" t="n"/>
      <c r="U2414" s="0" t="n"/>
      <c r="V2414" s="0" t="n"/>
      <c r="W2414" s="0" t="n"/>
      <c r="X2414" s="42" t="n"/>
      <c r="Y2414" s="42" t="n"/>
      <c r="Z2414" s="42" t="n"/>
    </row>
    <row r="2415" ht="23" customFormat="1" customHeight="1" s="204">
      <c r="A2415" s="255">
        <f>IF(B2415="","",COUNTA($B$5:B2415))</f>
        <v/>
      </c>
      <c r="B2415" s="294" t="n"/>
      <c r="C2415" s="247" t="n"/>
      <c r="D2415" s="248" t="n"/>
      <c r="E2415" s="295" t="n"/>
      <c r="F2415" s="296" t="n"/>
      <c r="G2415" s="296" t="n"/>
      <c r="H2415" s="297">
        <f>IFERROR(VLOOKUP($C2415,$C$5:$H$18,6,0)+SUMIF($C$19:$C2415,$C2415,$F$19:$F2415)-SUMIF($C$19:$C2415,$C2415,$G$19:$G2415),"")</f>
        <v/>
      </c>
      <c r="I2415" s="296" t="n"/>
      <c r="J2415" s="252" t="n"/>
      <c r="K2415" s="252" t="n"/>
      <c r="L2415" s="298" t="n"/>
      <c r="M2415" s="254">
        <f>IF($B2415="","",--TEXT($B2415,"yyyymm"))</f>
        <v/>
      </c>
      <c r="N2415" s="0" t="n"/>
      <c r="O2415" s="0" t="n"/>
      <c r="P2415" s="0" t="n"/>
      <c r="Q2415" s="0" t="n"/>
      <c r="R2415" s="0" t="n"/>
      <c r="S2415" s="0" t="n"/>
      <c r="T2415" s="0" t="n"/>
      <c r="U2415" s="0" t="n"/>
      <c r="V2415" s="0" t="n"/>
      <c r="W2415" s="0" t="n"/>
      <c r="X2415" s="42" t="n"/>
      <c r="Y2415" s="42" t="n"/>
      <c r="Z2415" s="42" t="n"/>
    </row>
    <row r="2416" ht="23" customFormat="1" customHeight="1" s="204">
      <c r="A2416" s="255">
        <f>IF(B2416="","",COUNTA($B$5:B2416))</f>
        <v/>
      </c>
      <c r="B2416" s="294" t="n"/>
      <c r="C2416" s="247" t="n"/>
      <c r="D2416" s="248" t="n"/>
      <c r="E2416" s="295" t="n"/>
      <c r="F2416" s="296" t="n"/>
      <c r="G2416" s="296" t="n"/>
      <c r="H2416" s="297">
        <f>IFERROR(VLOOKUP($C2416,$C$5:$H$18,6,0)+SUMIF($C$19:$C2416,$C2416,$F$19:$F2416)-SUMIF($C$19:$C2416,$C2416,$G$19:$G2416),"")</f>
        <v/>
      </c>
      <c r="I2416" s="296" t="n"/>
      <c r="J2416" s="252" t="n"/>
      <c r="K2416" s="252" t="n"/>
      <c r="L2416" s="298" t="n"/>
      <c r="M2416" s="254">
        <f>IF($B2416="","",--TEXT($B2416,"yyyymm"))</f>
        <v/>
      </c>
      <c r="N2416" s="0" t="n"/>
      <c r="O2416" s="0" t="n"/>
      <c r="P2416" s="0" t="n"/>
      <c r="Q2416" s="0" t="n"/>
      <c r="R2416" s="0" t="n"/>
      <c r="S2416" s="0" t="n"/>
      <c r="T2416" s="0" t="n"/>
      <c r="U2416" s="0" t="n"/>
      <c r="V2416" s="0" t="n"/>
      <c r="W2416" s="0" t="n"/>
      <c r="X2416" s="42" t="n"/>
      <c r="Y2416" s="42" t="n"/>
      <c r="Z2416" s="42" t="n"/>
    </row>
    <row r="2417" ht="23" customFormat="1" customHeight="1" s="204">
      <c r="A2417" s="255">
        <f>IF(B2417="","",COUNTA($B$5:B2417))</f>
        <v/>
      </c>
      <c r="B2417" s="294" t="n"/>
      <c r="C2417" s="247" t="n"/>
      <c r="D2417" s="248" t="n"/>
      <c r="E2417" s="295" t="n"/>
      <c r="F2417" s="296" t="n"/>
      <c r="G2417" s="296" t="n"/>
      <c r="H2417" s="297">
        <f>IFERROR(VLOOKUP($C2417,$C$5:$H$18,6,0)+SUMIF($C$19:$C2417,$C2417,$F$19:$F2417)-SUMIF($C$19:$C2417,$C2417,$G$19:$G2417),"")</f>
        <v/>
      </c>
      <c r="I2417" s="296" t="n"/>
      <c r="J2417" s="252" t="n"/>
      <c r="K2417" s="252" t="n"/>
      <c r="L2417" s="298" t="n"/>
      <c r="M2417" s="254">
        <f>IF($B2417="","",--TEXT($B2417,"yyyymm"))</f>
        <v/>
      </c>
      <c r="N2417" s="0" t="n"/>
      <c r="O2417" s="0" t="n"/>
      <c r="P2417" s="0" t="n"/>
      <c r="Q2417" s="0" t="n"/>
      <c r="R2417" s="0" t="n"/>
      <c r="S2417" s="0" t="n"/>
      <c r="T2417" s="0" t="n"/>
      <c r="U2417" s="0" t="n"/>
      <c r="V2417" s="0" t="n"/>
      <c r="W2417" s="0" t="n"/>
      <c r="X2417" s="42" t="n"/>
      <c r="Y2417" s="42" t="n"/>
      <c r="Z2417" s="42" t="n"/>
    </row>
    <row r="2418" ht="23" customFormat="1" customHeight="1" s="204">
      <c r="A2418" s="255">
        <f>IF(B2418="","",COUNTA($B$5:B2418))</f>
        <v/>
      </c>
      <c r="B2418" s="294" t="n"/>
      <c r="C2418" s="247" t="n"/>
      <c r="D2418" s="248" t="n"/>
      <c r="E2418" s="295" t="n"/>
      <c r="F2418" s="296" t="n"/>
      <c r="G2418" s="296" t="n"/>
      <c r="H2418" s="297">
        <f>IFERROR(VLOOKUP($C2418,$C$5:$H$18,6,0)+SUMIF($C$19:$C2418,$C2418,$F$19:$F2418)-SUMIF($C$19:$C2418,$C2418,$G$19:$G2418),"")</f>
        <v/>
      </c>
      <c r="I2418" s="296" t="n"/>
      <c r="J2418" s="252" t="n"/>
      <c r="K2418" s="252" t="n"/>
      <c r="L2418" s="298" t="n"/>
      <c r="M2418" s="254">
        <f>IF($B2418="","",--TEXT($B2418,"yyyymm"))</f>
        <v/>
      </c>
      <c r="N2418" s="0" t="n"/>
      <c r="O2418" s="0" t="n"/>
      <c r="P2418" s="0" t="n"/>
      <c r="Q2418" s="0" t="n"/>
      <c r="R2418" s="0" t="n"/>
      <c r="S2418" s="0" t="n"/>
      <c r="T2418" s="0" t="n"/>
      <c r="U2418" s="0" t="n"/>
      <c r="V2418" s="0" t="n"/>
      <c r="W2418" s="0" t="n"/>
      <c r="X2418" s="42" t="n"/>
      <c r="Y2418" s="42" t="n"/>
      <c r="Z2418" s="42" t="n"/>
    </row>
    <row r="2419" ht="23" customFormat="1" customHeight="1" s="204">
      <c r="A2419" s="255">
        <f>IF(B2419="","",COUNTA($B$5:B2419))</f>
        <v/>
      </c>
      <c r="B2419" s="294" t="n"/>
      <c r="C2419" s="247" t="n"/>
      <c r="D2419" s="248" t="n"/>
      <c r="E2419" s="295" t="n"/>
      <c r="F2419" s="296" t="n"/>
      <c r="G2419" s="296" t="n"/>
      <c r="H2419" s="297">
        <f>IFERROR(VLOOKUP($C2419,$C$5:$H$18,6,0)+SUMIF($C$19:$C2419,$C2419,$F$19:$F2419)-SUMIF($C$19:$C2419,$C2419,$G$19:$G2419),"")</f>
        <v/>
      </c>
      <c r="I2419" s="296" t="n"/>
      <c r="J2419" s="252" t="n"/>
      <c r="K2419" s="252" t="n"/>
      <c r="L2419" s="298" t="n"/>
      <c r="M2419" s="254">
        <f>IF($B2419="","",--TEXT($B2419,"yyyymm"))</f>
        <v/>
      </c>
      <c r="N2419" s="0" t="n"/>
      <c r="O2419" s="0" t="n"/>
      <c r="P2419" s="0" t="n"/>
      <c r="Q2419" s="0" t="n"/>
      <c r="R2419" s="0" t="n"/>
      <c r="S2419" s="0" t="n"/>
      <c r="T2419" s="0" t="n"/>
      <c r="U2419" s="0" t="n"/>
      <c r="V2419" s="0" t="n"/>
      <c r="W2419" s="0" t="n"/>
      <c r="X2419" s="42" t="n"/>
      <c r="Y2419" s="42" t="n"/>
      <c r="Z2419" s="42" t="n"/>
    </row>
    <row r="2420" ht="23" customFormat="1" customHeight="1" s="204">
      <c r="A2420" s="255">
        <f>IF(B2420="","",COUNTA($B$5:B2420))</f>
        <v/>
      </c>
      <c r="B2420" s="294" t="n"/>
      <c r="C2420" s="247" t="n"/>
      <c r="D2420" s="248" t="n"/>
      <c r="E2420" s="295" t="n"/>
      <c r="F2420" s="296" t="n"/>
      <c r="G2420" s="296" t="n"/>
      <c r="H2420" s="297">
        <f>IFERROR(VLOOKUP($C2420,$C$5:$H$18,6,0)+SUMIF($C$19:$C2420,$C2420,$F$19:$F2420)-SUMIF($C$19:$C2420,$C2420,$G$19:$G2420),"")</f>
        <v/>
      </c>
      <c r="I2420" s="296" t="n"/>
      <c r="J2420" s="252" t="n"/>
      <c r="K2420" s="252" t="n"/>
      <c r="L2420" s="298" t="n"/>
      <c r="M2420" s="254">
        <f>IF($B2420="","",--TEXT($B2420,"yyyymm"))</f>
        <v/>
      </c>
      <c r="N2420" s="0" t="n"/>
      <c r="O2420" s="0" t="n"/>
      <c r="P2420" s="0" t="n"/>
      <c r="Q2420" s="0" t="n"/>
      <c r="R2420" s="0" t="n"/>
      <c r="S2420" s="0" t="n"/>
      <c r="T2420" s="0" t="n"/>
      <c r="U2420" s="0" t="n"/>
      <c r="V2420" s="0" t="n"/>
      <c r="W2420" s="0" t="n"/>
      <c r="X2420" s="42" t="n"/>
      <c r="Y2420" s="42" t="n"/>
      <c r="Z2420" s="42" t="n"/>
    </row>
    <row r="2421" ht="23" customFormat="1" customHeight="1" s="204">
      <c r="A2421" s="255">
        <f>IF(B2421="","",COUNTA($B$5:B2421))</f>
        <v/>
      </c>
      <c r="B2421" s="294" t="n"/>
      <c r="C2421" s="247" t="n"/>
      <c r="D2421" s="248" t="n"/>
      <c r="E2421" s="295" t="n"/>
      <c r="F2421" s="296" t="n"/>
      <c r="G2421" s="296" t="n"/>
      <c r="H2421" s="297">
        <f>IFERROR(VLOOKUP($C2421,$C$5:$H$18,6,0)+SUMIF($C$19:$C2421,$C2421,$F$19:$F2421)-SUMIF($C$19:$C2421,$C2421,$G$19:$G2421),"")</f>
        <v/>
      </c>
      <c r="I2421" s="296" t="n"/>
      <c r="J2421" s="252" t="n"/>
      <c r="K2421" s="252" t="n"/>
      <c r="L2421" s="298" t="n"/>
      <c r="M2421" s="254">
        <f>IF($B2421="","",--TEXT($B2421,"yyyymm"))</f>
        <v/>
      </c>
      <c r="N2421" s="0" t="n"/>
      <c r="O2421" s="0" t="n"/>
      <c r="P2421" s="0" t="n"/>
      <c r="Q2421" s="0" t="n"/>
      <c r="R2421" s="0" t="n"/>
      <c r="S2421" s="0" t="n"/>
      <c r="T2421" s="0" t="n"/>
      <c r="U2421" s="0" t="n"/>
      <c r="V2421" s="0" t="n"/>
      <c r="W2421" s="0" t="n"/>
      <c r="X2421" s="42" t="n"/>
      <c r="Y2421" s="42" t="n"/>
      <c r="Z2421" s="42" t="n"/>
    </row>
    <row r="2422" ht="23" customFormat="1" customHeight="1" s="204">
      <c r="A2422" s="255">
        <f>IF(B2422="","",COUNTA($B$5:B2422))</f>
        <v/>
      </c>
      <c r="B2422" s="294" t="n"/>
      <c r="C2422" s="247" t="n"/>
      <c r="D2422" s="248" t="n"/>
      <c r="E2422" s="295" t="n"/>
      <c r="F2422" s="296" t="n"/>
      <c r="G2422" s="296" t="n"/>
      <c r="H2422" s="297">
        <f>IFERROR(VLOOKUP($C2422,$C$5:$H$18,6,0)+SUMIF($C$19:$C2422,$C2422,$F$19:$F2422)-SUMIF($C$19:$C2422,$C2422,$G$19:$G2422),"")</f>
        <v/>
      </c>
      <c r="I2422" s="296" t="n"/>
      <c r="J2422" s="252" t="n"/>
      <c r="K2422" s="252" t="n"/>
      <c r="L2422" s="298" t="n"/>
      <c r="M2422" s="254">
        <f>IF($B2422="","",--TEXT($B2422,"yyyymm"))</f>
        <v/>
      </c>
      <c r="N2422" s="0" t="n"/>
      <c r="O2422" s="0" t="n"/>
      <c r="P2422" s="0" t="n"/>
      <c r="Q2422" s="0" t="n"/>
      <c r="R2422" s="0" t="n"/>
      <c r="S2422" s="0" t="n"/>
      <c r="T2422" s="0" t="n"/>
      <c r="U2422" s="0" t="n"/>
      <c r="V2422" s="0" t="n"/>
      <c r="W2422" s="0" t="n"/>
      <c r="X2422" s="42" t="n"/>
      <c r="Y2422" s="42" t="n"/>
      <c r="Z2422" s="42" t="n"/>
    </row>
    <row r="2423" ht="23" customFormat="1" customHeight="1" s="204">
      <c r="A2423" s="255">
        <f>IF(B2423="","",COUNTA($B$5:B2423))</f>
        <v/>
      </c>
      <c r="B2423" s="294" t="n"/>
      <c r="C2423" s="247" t="n"/>
      <c r="D2423" s="248" t="n"/>
      <c r="E2423" s="295" t="n"/>
      <c r="F2423" s="296" t="n"/>
      <c r="G2423" s="296" t="n"/>
      <c r="H2423" s="297">
        <f>IFERROR(VLOOKUP($C2423,$C$5:$H$18,6,0)+SUMIF($C$19:$C2423,$C2423,$F$19:$F2423)-SUMIF($C$19:$C2423,$C2423,$G$19:$G2423),"")</f>
        <v/>
      </c>
      <c r="I2423" s="296" t="n"/>
      <c r="J2423" s="252" t="n"/>
      <c r="K2423" s="252" t="n"/>
      <c r="L2423" s="298" t="n"/>
      <c r="M2423" s="254">
        <f>IF($B2423="","",--TEXT($B2423,"yyyymm"))</f>
        <v/>
      </c>
      <c r="N2423" s="0" t="n"/>
      <c r="O2423" s="0" t="n"/>
      <c r="P2423" s="0" t="n"/>
      <c r="Q2423" s="0" t="n"/>
      <c r="R2423" s="0" t="n"/>
      <c r="S2423" s="0" t="n"/>
      <c r="T2423" s="0" t="n"/>
      <c r="U2423" s="0" t="n"/>
      <c r="V2423" s="0" t="n"/>
      <c r="W2423" s="0" t="n"/>
      <c r="X2423" s="42" t="n"/>
      <c r="Y2423" s="42" t="n"/>
      <c r="Z2423" s="42" t="n"/>
    </row>
    <row r="2424" ht="23" customFormat="1" customHeight="1" s="204">
      <c r="A2424" s="255">
        <f>IF(B2424="","",COUNTA($B$5:B2424))</f>
        <v/>
      </c>
      <c r="B2424" s="294" t="n"/>
      <c r="C2424" s="247" t="n"/>
      <c r="D2424" s="248" t="n"/>
      <c r="E2424" s="295" t="n"/>
      <c r="F2424" s="296" t="n"/>
      <c r="G2424" s="296" t="n"/>
      <c r="H2424" s="297">
        <f>IFERROR(VLOOKUP($C2424,$C$5:$H$18,6,0)+SUMIF($C$19:$C2424,$C2424,$F$19:$F2424)-SUMIF($C$19:$C2424,$C2424,$G$19:$G2424),"")</f>
        <v/>
      </c>
      <c r="I2424" s="296" t="n"/>
      <c r="J2424" s="252" t="n"/>
      <c r="K2424" s="252" t="n"/>
      <c r="L2424" s="298" t="n"/>
      <c r="M2424" s="254">
        <f>IF($B2424="","",--TEXT($B2424,"yyyymm"))</f>
        <v/>
      </c>
      <c r="N2424" s="0" t="n"/>
      <c r="O2424" s="0" t="n"/>
      <c r="P2424" s="0" t="n"/>
      <c r="Q2424" s="0" t="n"/>
      <c r="R2424" s="0" t="n"/>
      <c r="S2424" s="0" t="n"/>
      <c r="T2424" s="0" t="n"/>
      <c r="U2424" s="0" t="n"/>
      <c r="V2424" s="0" t="n"/>
      <c r="W2424" s="0" t="n"/>
      <c r="X2424" s="42" t="n"/>
      <c r="Y2424" s="42" t="n"/>
      <c r="Z2424" s="42" t="n"/>
    </row>
    <row r="2425" ht="23" customFormat="1" customHeight="1" s="204">
      <c r="A2425" s="255">
        <f>IF(B2425="","",COUNTA($B$5:B2425))</f>
        <v/>
      </c>
      <c r="B2425" s="294" t="n"/>
      <c r="C2425" s="247" t="n"/>
      <c r="D2425" s="248" t="n"/>
      <c r="E2425" s="295" t="n"/>
      <c r="F2425" s="296" t="n"/>
      <c r="G2425" s="296" t="n"/>
      <c r="H2425" s="297">
        <f>IFERROR(VLOOKUP($C2425,$C$5:$H$18,6,0)+SUMIF($C$19:$C2425,$C2425,$F$19:$F2425)-SUMIF($C$19:$C2425,$C2425,$G$19:$G2425),"")</f>
        <v/>
      </c>
      <c r="I2425" s="296" t="n"/>
      <c r="J2425" s="252" t="n"/>
      <c r="K2425" s="252" t="n"/>
      <c r="L2425" s="298" t="n"/>
      <c r="M2425" s="254">
        <f>IF($B2425="","",--TEXT($B2425,"yyyymm"))</f>
        <v/>
      </c>
      <c r="N2425" s="0" t="n"/>
      <c r="O2425" s="0" t="n"/>
      <c r="P2425" s="0" t="n"/>
      <c r="Q2425" s="0" t="n"/>
      <c r="R2425" s="0" t="n"/>
      <c r="S2425" s="0" t="n"/>
      <c r="T2425" s="0" t="n"/>
      <c r="U2425" s="0" t="n"/>
      <c r="V2425" s="0" t="n"/>
      <c r="W2425" s="0" t="n"/>
      <c r="X2425" s="42" t="n"/>
      <c r="Y2425" s="42" t="n"/>
      <c r="Z2425" s="42" t="n"/>
    </row>
    <row r="2426" ht="23" customFormat="1" customHeight="1" s="204">
      <c r="A2426" s="255">
        <f>IF(B2426="","",COUNTA($B$5:B2426))</f>
        <v/>
      </c>
      <c r="B2426" s="294" t="n"/>
      <c r="C2426" s="247" t="n"/>
      <c r="D2426" s="248" t="n"/>
      <c r="E2426" s="295" t="n"/>
      <c r="F2426" s="296" t="n"/>
      <c r="G2426" s="296" t="n"/>
      <c r="H2426" s="297">
        <f>IFERROR(VLOOKUP($C2426,$C$5:$H$18,6,0)+SUMIF($C$19:$C2426,$C2426,$F$19:$F2426)-SUMIF($C$19:$C2426,$C2426,$G$19:$G2426),"")</f>
        <v/>
      </c>
      <c r="I2426" s="296" t="n"/>
      <c r="J2426" s="252" t="n"/>
      <c r="K2426" s="252" t="n"/>
      <c r="L2426" s="298" t="n"/>
      <c r="M2426" s="254">
        <f>IF($B2426="","",--TEXT($B2426,"yyyymm"))</f>
        <v/>
      </c>
      <c r="N2426" s="0" t="n"/>
      <c r="O2426" s="0" t="n"/>
      <c r="P2426" s="0" t="n"/>
      <c r="Q2426" s="0" t="n"/>
      <c r="R2426" s="0" t="n"/>
      <c r="S2426" s="0" t="n"/>
      <c r="T2426" s="0" t="n"/>
      <c r="U2426" s="0" t="n"/>
      <c r="V2426" s="0" t="n"/>
      <c r="W2426" s="0" t="n"/>
      <c r="X2426" s="42" t="n"/>
      <c r="Y2426" s="42" t="n"/>
      <c r="Z2426" s="42" t="n"/>
    </row>
    <row r="2427" ht="23" customFormat="1" customHeight="1" s="204">
      <c r="A2427" s="255">
        <f>IF(B2427="","",COUNTA($B$5:B2427))</f>
        <v/>
      </c>
      <c r="B2427" s="294" t="n"/>
      <c r="C2427" s="247" t="n"/>
      <c r="D2427" s="248" t="n"/>
      <c r="E2427" s="295" t="n"/>
      <c r="F2427" s="296" t="n"/>
      <c r="G2427" s="296" t="n"/>
      <c r="H2427" s="297">
        <f>IFERROR(VLOOKUP($C2427,$C$5:$H$18,6,0)+SUMIF($C$19:$C2427,$C2427,$F$19:$F2427)-SUMIF($C$19:$C2427,$C2427,$G$19:$G2427),"")</f>
        <v/>
      </c>
      <c r="I2427" s="296" t="n"/>
      <c r="J2427" s="252" t="n"/>
      <c r="K2427" s="252" t="n"/>
      <c r="L2427" s="298" t="n"/>
      <c r="M2427" s="254">
        <f>IF($B2427="","",--TEXT($B2427,"yyyymm"))</f>
        <v/>
      </c>
      <c r="N2427" s="0" t="n"/>
      <c r="O2427" s="0" t="n"/>
      <c r="P2427" s="0" t="n"/>
      <c r="Q2427" s="0" t="n"/>
      <c r="R2427" s="0" t="n"/>
      <c r="S2427" s="0" t="n"/>
      <c r="T2427" s="0" t="n"/>
      <c r="U2427" s="0" t="n"/>
      <c r="V2427" s="0" t="n"/>
      <c r="W2427" s="0" t="n"/>
      <c r="X2427" s="42" t="n"/>
      <c r="Y2427" s="42" t="n"/>
      <c r="Z2427" s="42" t="n"/>
    </row>
    <row r="2428" ht="23" customFormat="1" customHeight="1" s="204">
      <c r="A2428" s="255">
        <f>IF(B2428="","",COUNTA($B$5:B2428))</f>
        <v/>
      </c>
      <c r="B2428" s="294" t="n"/>
      <c r="C2428" s="247" t="n"/>
      <c r="D2428" s="248" t="n"/>
      <c r="E2428" s="295" t="n"/>
      <c r="F2428" s="296" t="n"/>
      <c r="G2428" s="296" t="n"/>
      <c r="H2428" s="297">
        <f>IFERROR(VLOOKUP($C2428,$C$5:$H$18,6,0)+SUMIF($C$19:$C2428,$C2428,$F$19:$F2428)-SUMIF($C$19:$C2428,$C2428,$G$19:$G2428),"")</f>
        <v/>
      </c>
      <c r="I2428" s="296" t="n"/>
      <c r="J2428" s="252" t="n"/>
      <c r="K2428" s="252" t="n"/>
      <c r="L2428" s="298" t="n"/>
      <c r="M2428" s="254">
        <f>IF($B2428="","",--TEXT($B2428,"yyyymm"))</f>
        <v/>
      </c>
      <c r="N2428" s="0" t="n"/>
      <c r="O2428" s="0" t="n"/>
      <c r="P2428" s="0" t="n"/>
      <c r="Q2428" s="0" t="n"/>
      <c r="R2428" s="0" t="n"/>
      <c r="S2428" s="0" t="n"/>
      <c r="T2428" s="0" t="n"/>
      <c r="U2428" s="0" t="n"/>
      <c r="V2428" s="0" t="n"/>
      <c r="W2428" s="0" t="n"/>
      <c r="X2428" s="42" t="n"/>
      <c r="Y2428" s="42" t="n"/>
      <c r="Z2428" s="42" t="n"/>
    </row>
    <row r="2429" ht="23" customFormat="1" customHeight="1" s="204">
      <c r="A2429" s="255">
        <f>IF(B2429="","",COUNTA($B$5:B2429))</f>
        <v/>
      </c>
      <c r="B2429" s="294" t="n"/>
      <c r="C2429" s="247" t="n"/>
      <c r="D2429" s="248" t="n"/>
      <c r="E2429" s="295" t="n"/>
      <c r="F2429" s="296" t="n"/>
      <c r="G2429" s="296" t="n"/>
      <c r="H2429" s="297">
        <f>IFERROR(VLOOKUP($C2429,$C$5:$H$18,6,0)+SUMIF($C$19:$C2429,$C2429,$F$19:$F2429)-SUMIF($C$19:$C2429,$C2429,$G$19:$G2429),"")</f>
        <v/>
      </c>
      <c r="I2429" s="296" t="n"/>
      <c r="J2429" s="252" t="n"/>
      <c r="K2429" s="252" t="n"/>
      <c r="L2429" s="298" t="n"/>
      <c r="M2429" s="254">
        <f>IF($B2429="","",--TEXT($B2429,"yyyymm"))</f>
        <v/>
      </c>
      <c r="N2429" s="0" t="n"/>
      <c r="O2429" s="0" t="n"/>
      <c r="P2429" s="0" t="n"/>
      <c r="Q2429" s="0" t="n"/>
      <c r="R2429" s="0" t="n"/>
      <c r="S2429" s="0" t="n"/>
      <c r="T2429" s="0" t="n"/>
      <c r="U2429" s="0" t="n"/>
      <c r="V2429" s="0" t="n"/>
      <c r="W2429" s="0" t="n"/>
      <c r="X2429" s="42" t="n"/>
      <c r="Y2429" s="42" t="n"/>
      <c r="Z2429" s="42" t="n"/>
    </row>
    <row r="2430" ht="23" customFormat="1" customHeight="1" s="204">
      <c r="A2430" s="255">
        <f>IF(B2430="","",COUNTA($B$5:B2430))</f>
        <v/>
      </c>
      <c r="B2430" s="294" t="n"/>
      <c r="C2430" s="247" t="n"/>
      <c r="D2430" s="248" t="n"/>
      <c r="E2430" s="295" t="n"/>
      <c r="F2430" s="296" t="n"/>
      <c r="G2430" s="296" t="n"/>
      <c r="H2430" s="297">
        <f>IFERROR(VLOOKUP($C2430,$C$5:$H$18,6,0)+SUMIF($C$19:$C2430,$C2430,$F$19:$F2430)-SUMIF($C$19:$C2430,$C2430,$G$19:$G2430),"")</f>
        <v/>
      </c>
      <c r="I2430" s="296" t="n"/>
      <c r="J2430" s="252" t="n"/>
      <c r="K2430" s="252" t="n"/>
      <c r="L2430" s="298" t="n"/>
      <c r="M2430" s="254">
        <f>IF($B2430="","",--TEXT($B2430,"yyyymm"))</f>
        <v/>
      </c>
      <c r="N2430" s="0" t="n"/>
      <c r="O2430" s="0" t="n"/>
      <c r="P2430" s="0" t="n"/>
      <c r="Q2430" s="0" t="n"/>
      <c r="R2430" s="0" t="n"/>
      <c r="S2430" s="0" t="n"/>
      <c r="T2430" s="0" t="n"/>
      <c r="U2430" s="0" t="n"/>
      <c r="V2430" s="0" t="n"/>
      <c r="W2430" s="0" t="n"/>
      <c r="X2430" s="42" t="n"/>
      <c r="Y2430" s="42" t="n"/>
      <c r="Z2430" s="42" t="n"/>
    </row>
    <row r="2431" ht="23" customFormat="1" customHeight="1" s="204">
      <c r="A2431" s="255">
        <f>IF(B2431="","",COUNTA($B$5:B2431))</f>
        <v/>
      </c>
      <c r="B2431" s="294" t="n"/>
      <c r="C2431" s="247" t="n"/>
      <c r="D2431" s="248" t="n"/>
      <c r="E2431" s="295" t="n"/>
      <c r="F2431" s="296" t="n"/>
      <c r="G2431" s="296" t="n"/>
      <c r="H2431" s="297">
        <f>IFERROR(VLOOKUP($C2431,$C$5:$H$18,6,0)+SUMIF($C$19:$C2431,$C2431,$F$19:$F2431)-SUMIF($C$19:$C2431,$C2431,$G$19:$G2431),"")</f>
        <v/>
      </c>
      <c r="I2431" s="296" t="n"/>
      <c r="J2431" s="252" t="n"/>
      <c r="K2431" s="252" t="n"/>
      <c r="L2431" s="298" t="n"/>
      <c r="M2431" s="254">
        <f>IF($B2431="","",--TEXT($B2431,"yyyymm"))</f>
        <v/>
      </c>
      <c r="N2431" s="0" t="n"/>
      <c r="O2431" s="0" t="n"/>
      <c r="P2431" s="0" t="n"/>
      <c r="Q2431" s="0" t="n"/>
      <c r="R2431" s="0" t="n"/>
      <c r="S2431" s="0" t="n"/>
      <c r="T2431" s="0" t="n"/>
      <c r="U2431" s="0" t="n"/>
      <c r="V2431" s="0" t="n"/>
      <c r="W2431" s="0" t="n"/>
      <c r="X2431" s="42" t="n"/>
      <c r="Y2431" s="42" t="n"/>
      <c r="Z2431" s="42" t="n"/>
    </row>
    <row r="2432" ht="23" customFormat="1" customHeight="1" s="204">
      <c r="A2432" s="255">
        <f>IF(B2432="","",COUNTA($B$5:B2432))</f>
        <v/>
      </c>
      <c r="B2432" s="294" t="n"/>
      <c r="C2432" s="247" t="n"/>
      <c r="D2432" s="248" t="n"/>
      <c r="E2432" s="295" t="n"/>
      <c r="F2432" s="296" t="n"/>
      <c r="G2432" s="296" t="n"/>
      <c r="H2432" s="297">
        <f>IFERROR(VLOOKUP($C2432,$C$5:$H$18,6,0)+SUMIF($C$19:$C2432,$C2432,$F$19:$F2432)-SUMIF($C$19:$C2432,$C2432,$G$19:$G2432),"")</f>
        <v/>
      </c>
      <c r="I2432" s="296" t="n"/>
      <c r="J2432" s="252" t="n"/>
      <c r="K2432" s="252" t="n"/>
      <c r="L2432" s="298" t="n"/>
      <c r="M2432" s="254">
        <f>IF($B2432="","",--TEXT($B2432,"yyyymm"))</f>
        <v/>
      </c>
      <c r="N2432" s="0" t="n"/>
      <c r="O2432" s="0" t="n"/>
      <c r="P2432" s="0" t="n"/>
      <c r="Q2432" s="0" t="n"/>
      <c r="R2432" s="0" t="n"/>
      <c r="S2432" s="0" t="n"/>
      <c r="T2432" s="0" t="n"/>
      <c r="U2432" s="0" t="n"/>
      <c r="V2432" s="0" t="n"/>
      <c r="W2432" s="0" t="n"/>
      <c r="X2432" s="42" t="n"/>
      <c r="Y2432" s="42" t="n"/>
      <c r="Z2432" s="42" t="n"/>
    </row>
    <row r="2433" ht="23" customFormat="1" customHeight="1" s="204">
      <c r="A2433" s="255">
        <f>IF(B2433="","",COUNTA($B$5:B2433))</f>
        <v/>
      </c>
      <c r="B2433" s="294" t="n"/>
      <c r="C2433" s="247" t="n"/>
      <c r="D2433" s="248" t="n"/>
      <c r="E2433" s="295" t="n"/>
      <c r="F2433" s="296" t="n"/>
      <c r="G2433" s="296" t="n"/>
      <c r="H2433" s="297">
        <f>IFERROR(VLOOKUP($C2433,$C$5:$H$18,6,0)+SUMIF($C$19:$C2433,$C2433,$F$19:$F2433)-SUMIF($C$19:$C2433,$C2433,$G$19:$G2433),"")</f>
        <v/>
      </c>
      <c r="I2433" s="296" t="n"/>
      <c r="J2433" s="252" t="n"/>
      <c r="K2433" s="252" t="n"/>
      <c r="L2433" s="298" t="n"/>
      <c r="M2433" s="254">
        <f>IF($B2433="","",--TEXT($B2433,"yyyymm"))</f>
        <v/>
      </c>
      <c r="N2433" s="0" t="n"/>
      <c r="O2433" s="0" t="n"/>
      <c r="P2433" s="0" t="n"/>
      <c r="Q2433" s="0" t="n"/>
      <c r="R2433" s="0" t="n"/>
      <c r="S2433" s="0" t="n"/>
      <c r="T2433" s="0" t="n"/>
      <c r="U2433" s="0" t="n"/>
      <c r="V2433" s="0" t="n"/>
      <c r="W2433" s="0" t="n"/>
      <c r="X2433" s="42" t="n"/>
      <c r="Y2433" s="42" t="n"/>
      <c r="Z2433" s="42" t="n"/>
    </row>
    <row r="2434" ht="23" customFormat="1" customHeight="1" s="204">
      <c r="A2434" s="255">
        <f>IF(B2434="","",COUNTA($B$5:B2434))</f>
        <v/>
      </c>
      <c r="B2434" s="294" t="n"/>
      <c r="C2434" s="247" t="n"/>
      <c r="D2434" s="248" t="n"/>
      <c r="E2434" s="295" t="n"/>
      <c r="F2434" s="296" t="n"/>
      <c r="G2434" s="296" t="n"/>
      <c r="H2434" s="297">
        <f>IFERROR(VLOOKUP($C2434,$C$5:$H$18,6,0)+SUMIF($C$19:$C2434,$C2434,$F$19:$F2434)-SUMIF($C$19:$C2434,$C2434,$G$19:$G2434),"")</f>
        <v/>
      </c>
      <c r="I2434" s="296" t="n"/>
      <c r="J2434" s="252" t="n"/>
      <c r="K2434" s="252" t="n"/>
      <c r="L2434" s="298" t="n"/>
      <c r="M2434" s="254">
        <f>IF($B2434="","",--TEXT($B2434,"yyyymm"))</f>
        <v/>
      </c>
      <c r="N2434" s="0" t="n"/>
      <c r="O2434" s="0" t="n"/>
      <c r="P2434" s="0" t="n"/>
      <c r="Q2434" s="0" t="n"/>
      <c r="R2434" s="0" t="n"/>
      <c r="S2434" s="0" t="n"/>
      <c r="T2434" s="0" t="n"/>
      <c r="U2434" s="0" t="n"/>
      <c r="V2434" s="0" t="n"/>
      <c r="W2434" s="0" t="n"/>
      <c r="X2434" s="42" t="n"/>
      <c r="Y2434" s="42" t="n"/>
      <c r="Z2434" s="42" t="n"/>
    </row>
    <row r="2435" ht="23" customFormat="1" customHeight="1" s="204">
      <c r="A2435" s="255">
        <f>IF(B2435="","",COUNTA($B$5:B2435))</f>
        <v/>
      </c>
      <c r="B2435" s="294" t="n"/>
      <c r="C2435" s="247" t="n"/>
      <c r="D2435" s="248" t="n"/>
      <c r="E2435" s="295" t="n"/>
      <c r="F2435" s="296" t="n"/>
      <c r="G2435" s="296" t="n"/>
      <c r="H2435" s="297">
        <f>IFERROR(VLOOKUP($C2435,$C$5:$H$18,6,0)+SUMIF($C$19:$C2435,$C2435,$F$19:$F2435)-SUMIF($C$19:$C2435,$C2435,$G$19:$G2435),"")</f>
        <v/>
      </c>
      <c r="I2435" s="296" t="n"/>
      <c r="J2435" s="252" t="n"/>
      <c r="K2435" s="252" t="n"/>
      <c r="L2435" s="298" t="n"/>
      <c r="M2435" s="254">
        <f>IF($B2435="","",--TEXT($B2435,"yyyymm"))</f>
        <v/>
      </c>
      <c r="N2435" s="0" t="n"/>
      <c r="O2435" s="0" t="n"/>
      <c r="P2435" s="0" t="n"/>
      <c r="Q2435" s="0" t="n"/>
      <c r="R2435" s="0" t="n"/>
      <c r="S2435" s="0" t="n"/>
      <c r="T2435" s="0" t="n"/>
      <c r="U2435" s="0" t="n"/>
      <c r="V2435" s="0" t="n"/>
      <c r="W2435" s="0" t="n"/>
      <c r="X2435" s="42" t="n"/>
      <c r="Y2435" s="42" t="n"/>
      <c r="Z2435" s="42" t="n"/>
    </row>
    <row r="2436" ht="23" customFormat="1" customHeight="1" s="204">
      <c r="A2436" s="255">
        <f>IF(B2436="","",COUNTA($B$5:B2436))</f>
        <v/>
      </c>
      <c r="B2436" s="294" t="n"/>
      <c r="C2436" s="247" t="n"/>
      <c r="D2436" s="248" t="n"/>
      <c r="E2436" s="295" t="n"/>
      <c r="F2436" s="296" t="n"/>
      <c r="G2436" s="296" t="n"/>
      <c r="H2436" s="297">
        <f>IFERROR(VLOOKUP($C2436,$C$5:$H$18,6,0)+SUMIF($C$19:$C2436,$C2436,$F$19:$F2436)-SUMIF($C$19:$C2436,$C2436,$G$19:$G2436),"")</f>
        <v/>
      </c>
      <c r="I2436" s="296" t="n"/>
      <c r="J2436" s="252" t="n"/>
      <c r="K2436" s="252" t="n"/>
      <c r="L2436" s="298" t="n"/>
      <c r="M2436" s="254">
        <f>IF($B2436="","",--TEXT($B2436,"yyyymm"))</f>
        <v/>
      </c>
      <c r="N2436" s="0" t="n"/>
      <c r="O2436" s="0" t="n"/>
      <c r="P2436" s="0" t="n"/>
      <c r="Q2436" s="0" t="n"/>
      <c r="R2436" s="0" t="n"/>
      <c r="S2436" s="0" t="n"/>
      <c r="T2436" s="0" t="n"/>
      <c r="U2436" s="0" t="n"/>
      <c r="V2436" s="0" t="n"/>
      <c r="W2436" s="0" t="n"/>
      <c r="X2436" s="42" t="n"/>
      <c r="Y2436" s="42" t="n"/>
      <c r="Z2436" s="42" t="n"/>
    </row>
    <row r="2437" ht="23" customFormat="1" customHeight="1" s="204">
      <c r="A2437" s="255">
        <f>IF(B2437="","",COUNTA($B$5:B2437))</f>
        <v/>
      </c>
      <c r="B2437" s="294" t="n"/>
      <c r="C2437" s="247" t="n"/>
      <c r="D2437" s="248" t="n"/>
      <c r="E2437" s="295" t="n"/>
      <c r="F2437" s="296" t="n"/>
      <c r="G2437" s="296" t="n"/>
      <c r="H2437" s="297">
        <f>IFERROR(VLOOKUP($C2437,$C$5:$H$18,6,0)+SUMIF($C$19:$C2437,$C2437,$F$19:$F2437)-SUMIF($C$19:$C2437,$C2437,$G$19:$G2437),"")</f>
        <v/>
      </c>
      <c r="I2437" s="296" t="n"/>
      <c r="J2437" s="252" t="n"/>
      <c r="K2437" s="252" t="n"/>
      <c r="L2437" s="298" t="n"/>
      <c r="M2437" s="254">
        <f>IF($B2437="","",--TEXT($B2437,"yyyymm"))</f>
        <v/>
      </c>
      <c r="N2437" s="0" t="n"/>
      <c r="O2437" s="0" t="n"/>
      <c r="P2437" s="0" t="n"/>
      <c r="Q2437" s="0" t="n"/>
      <c r="R2437" s="0" t="n"/>
      <c r="S2437" s="0" t="n"/>
      <c r="T2437" s="0" t="n"/>
      <c r="U2437" s="0" t="n"/>
      <c r="V2437" s="0" t="n"/>
      <c r="W2437" s="0" t="n"/>
      <c r="X2437" s="42" t="n"/>
      <c r="Y2437" s="42" t="n"/>
      <c r="Z2437" s="42" t="n"/>
    </row>
    <row r="2438" ht="23" customFormat="1" customHeight="1" s="204">
      <c r="A2438" s="255">
        <f>IF(B2438="","",COUNTA($B$5:B2438))</f>
        <v/>
      </c>
      <c r="B2438" s="294" t="n"/>
      <c r="C2438" s="247" t="n"/>
      <c r="D2438" s="248" t="n"/>
      <c r="E2438" s="295" t="n"/>
      <c r="F2438" s="296" t="n"/>
      <c r="G2438" s="296" t="n"/>
      <c r="H2438" s="297">
        <f>IFERROR(VLOOKUP($C2438,$C$5:$H$18,6,0)+SUMIF($C$19:$C2438,$C2438,$F$19:$F2438)-SUMIF($C$19:$C2438,$C2438,$G$19:$G2438),"")</f>
        <v/>
      </c>
      <c r="I2438" s="296" t="n"/>
      <c r="J2438" s="252" t="n"/>
      <c r="K2438" s="252" t="n"/>
      <c r="L2438" s="298" t="n"/>
      <c r="M2438" s="254">
        <f>IF($B2438="","",--TEXT($B2438,"yyyymm"))</f>
        <v/>
      </c>
      <c r="N2438" s="0" t="n"/>
      <c r="O2438" s="0" t="n"/>
      <c r="P2438" s="0" t="n"/>
      <c r="Q2438" s="0" t="n"/>
      <c r="R2438" s="0" t="n"/>
      <c r="S2438" s="0" t="n"/>
      <c r="T2438" s="0" t="n"/>
      <c r="U2438" s="0" t="n"/>
      <c r="V2438" s="0" t="n"/>
      <c r="W2438" s="0" t="n"/>
      <c r="X2438" s="42" t="n"/>
      <c r="Y2438" s="42" t="n"/>
      <c r="Z2438" s="42" t="n"/>
    </row>
    <row r="2439" ht="23" customFormat="1" customHeight="1" s="204">
      <c r="A2439" s="255">
        <f>IF(B2439="","",COUNTA($B$5:B2439))</f>
        <v/>
      </c>
      <c r="B2439" s="294" t="n"/>
      <c r="C2439" s="247" t="n"/>
      <c r="D2439" s="248" t="n"/>
      <c r="E2439" s="295" t="n"/>
      <c r="F2439" s="296" t="n"/>
      <c r="G2439" s="296" t="n"/>
      <c r="H2439" s="297">
        <f>IFERROR(VLOOKUP($C2439,$C$5:$H$18,6,0)+SUMIF($C$19:$C2439,$C2439,$F$19:$F2439)-SUMIF($C$19:$C2439,$C2439,$G$19:$G2439),"")</f>
        <v/>
      </c>
      <c r="I2439" s="296" t="n"/>
      <c r="J2439" s="252" t="n"/>
      <c r="K2439" s="252" t="n"/>
      <c r="L2439" s="298" t="n"/>
      <c r="M2439" s="254">
        <f>IF($B2439="","",--TEXT($B2439,"yyyymm"))</f>
        <v/>
      </c>
      <c r="N2439" s="0" t="n"/>
      <c r="O2439" s="0" t="n"/>
      <c r="P2439" s="0" t="n"/>
      <c r="Q2439" s="0" t="n"/>
      <c r="R2439" s="0" t="n"/>
      <c r="S2439" s="0" t="n"/>
      <c r="T2439" s="0" t="n"/>
      <c r="U2439" s="0" t="n"/>
      <c r="V2439" s="0" t="n"/>
      <c r="W2439" s="0" t="n"/>
      <c r="X2439" s="42" t="n"/>
      <c r="Y2439" s="42" t="n"/>
      <c r="Z2439" s="42" t="n"/>
    </row>
    <row r="2440" ht="23" customFormat="1" customHeight="1" s="204">
      <c r="A2440" s="255">
        <f>IF(B2440="","",COUNTA($B$5:B2440))</f>
        <v/>
      </c>
      <c r="B2440" s="294" t="n"/>
      <c r="C2440" s="247" t="n"/>
      <c r="D2440" s="248" t="n"/>
      <c r="E2440" s="295" t="n"/>
      <c r="F2440" s="296" t="n"/>
      <c r="G2440" s="296" t="n"/>
      <c r="H2440" s="297">
        <f>IFERROR(VLOOKUP($C2440,$C$5:$H$18,6,0)+SUMIF($C$19:$C2440,$C2440,$F$19:$F2440)-SUMIF($C$19:$C2440,$C2440,$G$19:$G2440),"")</f>
        <v/>
      </c>
      <c r="I2440" s="296" t="n"/>
      <c r="J2440" s="252" t="n"/>
      <c r="K2440" s="252" t="n"/>
      <c r="L2440" s="298" t="n"/>
      <c r="M2440" s="254">
        <f>IF($B2440="","",--TEXT($B2440,"yyyymm"))</f>
        <v/>
      </c>
      <c r="N2440" s="0" t="n"/>
      <c r="O2440" s="0" t="n"/>
      <c r="P2440" s="0" t="n"/>
      <c r="Q2440" s="0" t="n"/>
      <c r="R2440" s="0" t="n"/>
      <c r="S2440" s="0" t="n"/>
      <c r="T2440" s="0" t="n"/>
      <c r="U2440" s="0" t="n"/>
      <c r="V2440" s="0" t="n"/>
      <c r="W2440" s="0" t="n"/>
      <c r="X2440" s="42" t="n"/>
      <c r="Y2440" s="42" t="n"/>
      <c r="Z2440" s="42" t="n"/>
    </row>
    <row r="2441" ht="23" customFormat="1" customHeight="1" s="204">
      <c r="A2441" s="255">
        <f>IF(B2441="","",COUNTA($B$5:B2441))</f>
        <v/>
      </c>
      <c r="B2441" s="294" t="n"/>
      <c r="C2441" s="247" t="n"/>
      <c r="D2441" s="248" t="n"/>
      <c r="E2441" s="295" t="n"/>
      <c r="F2441" s="296" t="n"/>
      <c r="G2441" s="296" t="n"/>
      <c r="H2441" s="297">
        <f>IFERROR(VLOOKUP($C2441,$C$5:$H$18,6,0)+SUMIF($C$19:$C2441,$C2441,$F$19:$F2441)-SUMIF($C$19:$C2441,$C2441,$G$19:$G2441),"")</f>
        <v/>
      </c>
      <c r="I2441" s="296" t="n"/>
      <c r="J2441" s="252" t="n"/>
      <c r="K2441" s="252" t="n"/>
      <c r="L2441" s="298" t="n"/>
      <c r="M2441" s="254">
        <f>IF($B2441="","",--TEXT($B2441,"yyyymm"))</f>
        <v/>
      </c>
      <c r="N2441" s="0" t="n"/>
      <c r="O2441" s="0" t="n"/>
      <c r="P2441" s="0" t="n"/>
      <c r="Q2441" s="0" t="n"/>
      <c r="R2441" s="0" t="n"/>
      <c r="S2441" s="0" t="n"/>
      <c r="T2441" s="0" t="n"/>
      <c r="U2441" s="0" t="n"/>
      <c r="V2441" s="0" t="n"/>
      <c r="W2441" s="0" t="n"/>
      <c r="X2441" s="42" t="n"/>
      <c r="Y2441" s="42" t="n"/>
      <c r="Z2441" s="42" t="n"/>
    </row>
    <row r="2442" ht="23" customFormat="1" customHeight="1" s="204">
      <c r="A2442" s="255">
        <f>IF(B2442="","",COUNTA($B$5:B2442))</f>
        <v/>
      </c>
      <c r="B2442" s="294" t="n"/>
      <c r="C2442" s="247" t="n"/>
      <c r="D2442" s="248" t="n"/>
      <c r="E2442" s="295" t="n"/>
      <c r="F2442" s="296" t="n"/>
      <c r="G2442" s="296" t="n"/>
      <c r="H2442" s="297">
        <f>IFERROR(VLOOKUP($C2442,$C$5:$H$18,6,0)+SUMIF($C$19:$C2442,$C2442,$F$19:$F2442)-SUMIF($C$19:$C2442,$C2442,$G$19:$G2442),"")</f>
        <v/>
      </c>
      <c r="I2442" s="296" t="n"/>
      <c r="J2442" s="252" t="n"/>
      <c r="K2442" s="252" t="n"/>
      <c r="L2442" s="298" t="n"/>
      <c r="M2442" s="254">
        <f>IF($B2442="","",--TEXT($B2442,"yyyymm"))</f>
        <v/>
      </c>
      <c r="N2442" s="0" t="n"/>
      <c r="O2442" s="0" t="n"/>
      <c r="P2442" s="0" t="n"/>
      <c r="Q2442" s="0" t="n"/>
      <c r="R2442" s="0" t="n"/>
      <c r="S2442" s="0" t="n"/>
      <c r="T2442" s="0" t="n"/>
      <c r="U2442" s="0" t="n"/>
      <c r="V2442" s="0" t="n"/>
      <c r="W2442" s="0" t="n"/>
      <c r="X2442" s="42" t="n"/>
      <c r="Y2442" s="42" t="n"/>
      <c r="Z2442" s="42" t="n"/>
    </row>
    <row r="2443" ht="23" customFormat="1" customHeight="1" s="204">
      <c r="A2443" s="255">
        <f>IF(B2443="","",COUNTA($B$5:B2443))</f>
        <v/>
      </c>
      <c r="B2443" s="294" t="n"/>
      <c r="C2443" s="247" t="n"/>
      <c r="D2443" s="248" t="n"/>
      <c r="E2443" s="295" t="n"/>
      <c r="F2443" s="296" t="n"/>
      <c r="G2443" s="296" t="n"/>
      <c r="H2443" s="297">
        <f>IFERROR(VLOOKUP($C2443,$C$5:$H$18,6,0)+SUMIF($C$19:$C2443,$C2443,$F$19:$F2443)-SUMIF($C$19:$C2443,$C2443,$G$19:$G2443),"")</f>
        <v/>
      </c>
      <c r="I2443" s="296" t="n"/>
      <c r="J2443" s="252" t="n"/>
      <c r="K2443" s="252" t="n"/>
      <c r="L2443" s="298" t="n"/>
      <c r="M2443" s="254">
        <f>IF($B2443="","",--TEXT($B2443,"yyyymm"))</f>
        <v/>
      </c>
      <c r="N2443" s="0" t="n"/>
      <c r="O2443" s="0" t="n"/>
      <c r="P2443" s="0" t="n"/>
      <c r="Q2443" s="0" t="n"/>
      <c r="R2443" s="0" t="n"/>
      <c r="S2443" s="0" t="n"/>
      <c r="T2443" s="0" t="n"/>
      <c r="U2443" s="0" t="n"/>
      <c r="V2443" s="0" t="n"/>
      <c r="W2443" s="0" t="n"/>
      <c r="X2443" s="42" t="n"/>
      <c r="Y2443" s="42" t="n"/>
      <c r="Z2443" s="42" t="n"/>
    </row>
    <row r="2444" ht="23" customFormat="1" customHeight="1" s="204">
      <c r="A2444" s="255">
        <f>IF(B2444="","",COUNTA($B$5:B2444))</f>
        <v/>
      </c>
      <c r="B2444" s="294" t="n"/>
      <c r="C2444" s="247" t="n"/>
      <c r="D2444" s="248" t="n"/>
      <c r="E2444" s="295" t="n"/>
      <c r="F2444" s="296" t="n"/>
      <c r="G2444" s="296" t="n"/>
      <c r="H2444" s="297">
        <f>IFERROR(VLOOKUP($C2444,$C$5:$H$18,6,0)+SUMIF($C$19:$C2444,$C2444,$F$19:$F2444)-SUMIF($C$19:$C2444,$C2444,$G$19:$G2444),"")</f>
        <v/>
      </c>
      <c r="I2444" s="296" t="n"/>
      <c r="J2444" s="252" t="n"/>
      <c r="K2444" s="252" t="n"/>
      <c r="L2444" s="298" t="n"/>
      <c r="M2444" s="254">
        <f>IF($B2444="","",--TEXT($B2444,"yyyymm"))</f>
        <v/>
      </c>
      <c r="N2444" s="0" t="n"/>
      <c r="O2444" s="0" t="n"/>
      <c r="P2444" s="0" t="n"/>
      <c r="Q2444" s="0" t="n"/>
      <c r="R2444" s="0" t="n"/>
      <c r="S2444" s="0" t="n"/>
      <c r="T2444" s="0" t="n"/>
      <c r="U2444" s="0" t="n"/>
      <c r="V2444" s="0" t="n"/>
      <c r="W2444" s="0" t="n"/>
      <c r="X2444" s="42" t="n"/>
      <c r="Y2444" s="42" t="n"/>
      <c r="Z2444" s="42" t="n"/>
    </row>
    <row r="2445" ht="23" customFormat="1" customHeight="1" s="204">
      <c r="A2445" s="255">
        <f>IF(B2445="","",COUNTA($B$5:B2445))</f>
        <v/>
      </c>
      <c r="B2445" s="294" t="n"/>
      <c r="C2445" s="247" t="n"/>
      <c r="D2445" s="248" t="n"/>
      <c r="E2445" s="295" t="n"/>
      <c r="F2445" s="296" t="n"/>
      <c r="G2445" s="296" t="n"/>
      <c r="H2445" s="297">
        <f>IFERROR(VLOOKUP($C2445,$C$5:$H$18,6,0)+SUMIF($C$19:$C2445,$C2445,$F$19:$F2445)-SUMIF($C$19:$C2445,$C2445,$G$19:$G2445),"")</f>
        <v/>
      </c>
      <c r="I2445" s="296" t="n"/>
      <c r="J2445" s="252" t="n"/>
      <c r="K2445" s="252" t="n"/>
      <c r="L2445" s="298" t="n"/>
      <c r="M2445" s="254">
        <f>IF($B2445="","",--TEXT($B2445,"yyyymm"))</f>
        <v/>
      </c>
      <c r="N2445" s="0" t="n"/>
      <c r="O2445" s="0" t="n"/>
      <c r="P2445" s="0" t="n"/>
      <c r="Q2445" s="0" t="n"/>
      <c r="R2445" s="0" t="n"/>
      <c r="S2445" s="0" t="n"/>
      <c r="T2445" s="0" t="n"/>
      <c r="U2445" s="0" t="n"/>
      <c r="V2445" s="0" t="n"/>
      <c r="W2445" s="0" t="n"/>
      <c r="X2445" s="42" t="n"/>
      <c r="Y2445" s="42" t="n"/>
      <c r="Z2445" s="42" t="n"/>
    </row>
    <row r="2446" ht="23" customFormat="1" customHeight="1" s="204">
      <c r="A2446" s="255">
        <f>IF(B2446="","",COUNTA($B$5:B2446))</f>
        <v/>
      </c>
      <c r="B2446" s="294" t="n"/>
      <c r="C2446" s="247" t="n"/>
      <c r="D2446" s="248" t="n"/>
      <c r="E2446" s="295" t="n"/>
      <c r="F2446" s="296" t="n"/>
      <c r="G2446" s="296" t="n"/>
      <c r="H2446" s="297">
        <f>IFERROR(VLOOKUP($C2446,$C$5:$H$18,6,0)+SUMIF($C$19:$C2446,$C2446,$F$19:$F2446)-SUMIF($C$19:$C2446,$C2446,$G$19:$G2446),"")</f>
        <v/>
      </c>
      <c r="I2446" s="296" t="n"/>
      <c r="J2446" s="252" t="n"/>
      <c r="K2446" s="252" t="n"/>
      <c r="L2446" s="298" t="n"/>
      <c r="M2446" s="254">
        <f>IF($B2446="","",--TEXT($B2446,"yyyymm"))</f>
        <v/>
      </c>
      <c r="N2446" s="0" t="n"/>
      <c r="O2446" s="0" t="n"/>
      <c r="P2446" s="0" t="n"/>
      <c r="Q2446" s="0" t="n"/>
      <c r="R2446" s="0" t="n"/>
      <c r="S2446" s="0" t="n"/>
      <c r="T2446" s="0" t="n"/>
      <c r="U2446" s="0" t="n"/>
      <c r="V2446" s="0" t="n"/>
      <c r="W2446" s="0" t="n"/>
      <c r="X2446" s="42" t="n"/>
      <c r="Y2446" s="42" t="n"/>
      <c r="Z2446" s="42" t="n"/>
    </row>
    <row r="2447" ht="23" customFormat="1" customHeight="1" s="204">
      <c r="A2447" s="255">
        <f>IF(B2447="","",COUNTA($B$5:B2447))</f>
        <v/>
      </c>
      <c r="B2447" s="294" t="n"/>
      <c r="C2447" s="247" t="n"/>
      <c r="D2447" s="248" t="n"/>
      <c r="E2447" s="295" t="n"/>
      <c r="F2447" s="296" t="n"/>
      <c r="G2447" s="296" t="n"/>
      <c r="H2447" s="297">
        <f>IFERROR(VLOOKUP($C2447,$C$5:$H$18,6,0)+SUMIF($C$19:$C2447,$C2447,$F$19:$F2447)-SUMIF($C$19:$C2447,$C2447,$G$19:$G2447),"")</f>
        <v/>
      </c>
      <c r="I2447" s="296" t="n"/>
      <c r="J2447" s="252" t="n"/>
      <c r="K2447" s="252" t="n"/>
      <c r="L2447" s="298" t="n"/>
      <c r="M2447" s="254">
        <f>IF($B2447="","",--TEXT($B2447,"yyyymm"))</f>
        <v/>
      </c>
      <c r="N2447" s="0" t="n"/>
      <c r="O2447" s="0" t="n"/>
      <c r="P2447" s="0" t="n"/>
      <c r="Q2447" s="0" t="n"/>
      <c r="R2447" s="0" t="n"/>
      <c r="S2447" s="0" t="n"/>
      <c r="T2447" s="0" t="n"/>
      <c r="U2447" s="0" t="n"/>
      <c r="V2447" s="0" t="n"/>
      <c r="W2447" s="0" t="n"/>
      <c r="X2447" s="42" t="n"/>
      <c r="Y2447" s="42" t="n"/>
      <c r="Z2447" s="42" t="n"/>
    </row>
    <row r="2448" ht="23" customFormat="1" customHeight="1" s="204">
      <c r="A2448" s="255">
        <f>IF(B2448="","",COUNTA($B$5:B2448))</f>
        <v/>
      </c>
      <c r="B2448" s="294" t="n"/>
      <c r="C2448" s="247" t="n"/>
      <c r="D2448" s="248" t="n"/>
      <c r="E2448" s="295" t="n"/>
      <c r="F2448" s="296" t="n"/>
      <c r="G2448" s="296" t="n"/>
      <c r="H2448" s="297">
        <f>IFERROR(VLOOKUP($C2448,$C$5:$H$18,6,0)+SUMIF($C$19:$C2448,$C2448,$F$19:$F2448)-SUMIF($C$19:$C2448,$C2448,$G$19:$G2448),"")</f>
        <v/>
      </c>
      <c r="I2448" s="296" t="n"/>
      <c r="J2448" s="252" t="n"/>
      <c r="K2448" s="252" t="n"/>
      <c r="L2448" s="298" t="n"/>
      <c r="M2448" s="254">
        <f>IF($B2448="","",--TEXT($B2448,"yyyymm"))</f>
        <v/>
      </c>
      <c r="N2448" s="0" t="n"/>
      <c r="O2448" s="0" t="n"/>
      <c r="P2448" s="0" t="n"/>
      <c r="Q2448" s="0" t="n"/>
      <c r="R2448" s="0" t="n"/>
      <c r="S2448" s="0" t="n"/>
      <c r="T2448" s="0" t="n"/>
      <c r="U2448" s="0" t="n"/>
      <c r="V2448" s="0" t="n"/>
      <c r="W2448" s="0" t="n"/>
      <c r="X2448" s="42" t="n"/>
      <c r="Y2448" s="42" t="n"/>
      <c r="Z2448" s="42" t="n"/>
    </row>
    <row r="2449" ht="23" customFormat="1" customHeight="1" s="204">
      <c r="A2449" s="255">
        <f>IF(B2449="","",COUNTA($B$5:B2449))</f>
        <v/>
      </c>
      <c r="B2449" s="294" t="n"/>
      <c r="C2449" s="247" t="n"/>
      <c r="D2449" s="248" t="n"/>
      <c r="E2449" s="295" t="n"/>
      <c r="F2449" s="296" t="n"/>
      <c r="G2449" s="296" t="n"/>
      <c r="H2449" s="297">
        <f>IFERROR(VLOOKUP($C2449,$C$5:$H$18,6,0)+SUMIF($C$19:$C2449,$C2449,$F$19:$F2449)-SUMIF($C$19:$C2449,$C2449,$G$19:$G2449),"")</f>
        <v/>
      </c>
      <c r="I2449" s="296" t="n"/>
      <c r="J2449" s="252" t="n"/>
      <c r="K2449" s="252" t="n"/>
      <c r="L2449" s="298" t="n"/>
      <c r="M2449" s="254">
        <f>IF($B2449="","",--TEXT($B2449,"yyyymm"))</f>
        <v/>
      </c>
      <c r="N2449" s="0" t="n"/>
      <c r="O2449" s="0" t="n"/>
      <c r="P2449" s="0" t="n"/>
      <c r="Q2449" s="0" t="n"/>
      <c r="R2449" s="0" t="n"/>
      <c r="S2449" s="0" t="n"/>
      <c r="T2449" s="0" t="n"/>
      <c r="U2449" s="0" t="n"/>
      <c r="V2449" s="0" t="n"/>
      <c r="W2449" s="0" t="n"/>
      <c r="X2449" s="42" t="n"/>
      <c r="Y2449" s="42" t="n"/>
      <c r="Z2449" s="42" t="n"/>
    </row>
    <row r="2450" ht="23" customFormat="1" customHeight="1" s="204">
      <c r="A2450" s="255">
        <f>IF(B2450="","",COUNTA($B$5:B2450))</f>
        <v/>
      </c>
      <c r="B2450" s="294" t="n"/>
      <c r="C2450" s="247" t="n"/>
      <c r="D2450" s="248" t="n"/>
      <c r="E2450" s="295" t="n"/>
      <c r="F2450" s="296" t="n"/>
      <c r="G2450" s="296" t="n"/>
      <c r="H2450" s="297">
        <f>IFERROR(VLOOKUP($C2450,$C$5:$H$18,6,0)+SUMIF($C$19:$C2450,$C2450,$F$19:$F2450)-SUMIF($C$19:$C2450,$C2450,$G$19:$G2450),"")</f>
        <v/>
      </c>
      <c r="I2450" s="296" t="n"/>
      <c r="J2450" s="252" t="n"/>
      <c r="K2450" s="252" t="n"/>
      <c r="L2450" s="298" t="n"/>
      <c r="M2450" s="254">
        <f>IF($B2450="","",--TEXT($B2450,"yyyymm"))</f>
        <v/>
      </c>
      <c r="N2450" s="0" t="n"/>
      <c r="O2450" s="0" t="n"/>
      <c r="P2450" s="0" t="n"/>
      <c r="Q2450" s="0" t="n"/>
      <c r="R2450" s="0" t="n"/>
      <c r="S2450" s="0" t="n"/>
      <c r="T2450" s="0" t="n"/>
      <c r="U2450" s="0" t="n"/>
      <c r="V2450" s="0" t="n"/>
      <c r="W2450" s="0" t="n"/>
      <c r="X2450" s="42" t="n"/>
      <c r="Y2450" s="42" t="n"/>
      <c r="Z2450" s="42" t="n"/>
    </row>
    <row r="2451" ht="23" customFormat="1" customHeight="1" s="204">
      <c r="A2451" s="255">
        <f>IF(B2451="","",COUNTA($B$5:B2451))</f>
        <v/>
      </c>
      <c r="B2451" s="294" t="n"/>
      <c r="C2451" s="247" t="n"/>
      <c r="D2451" s="248" t="n"/>
      <c r="E2451" s="295" t="n"/>
      <c r="F2451" s="296" t="n"/>
      <c r="G2451" s="296" t="n"/>
      <c r="H2451" s="297">
        <f>IFERROR(VLOOKUP($C2451,$C$5:$H$18,6,0)+SUMIF($C$19:$C2451,$C2451,$F$19:$F2451)-SUMIF($C$19:$C2451,$C2451,$G$19:$G2451),"")</f>
        <v/>
      </c>
      <c r="I2451" s="296" t="n"/>
      <c r="J2451" s="252" t="n"/>
      <c r="K2451" s="252" t="n"/>
      <c r="L2451" s="298" t="n"/>
      <c r="M2451" s="254">
        <f>IF($B2451="","",--TEXT($B2451,"yyyymm"))</f>
        <v/>
      </c>
      <c r="N2451" s="0" t="n"/>
      <c r="O2451" s="0" t="n"/>
      <c r="P2451" s="0" t="n"/>
      <c r="Q2451" s="0" t="n"/>
      <c r="R2451" s="0" t="n"/>
      <c r="S2451" s="0" t="n"/>
      <c r="T2451" s="0" t="n"/>
      <c r="U2451" s="0" t="n"/>
      <c r="V2451" s="0" t="n"/>
      <c r="W2451" s="0" t="n"/>
      <c r="X2451" s="42" t="n"/>
      <c r="Y2451" s="42" t="n"/>
      <c r="Z2451" s="42" t="n"/>
    </row>
    <row r="2452" ht="23" customFormat="1" customHeight="1" s="204">
      <c r="A2452" s="255">
        <f>IF(B2452="","",COUNTA($B$5:B2452))</f>
        <v/>
      </c>
      <c r="B2452" s="294" t="n"/>
      <c r="C2452" s="247" t="n"/>
      <c r="D2452" s="248" t="n"/>
      <c r="E2452" s="295" t="n"/>
      <c r="F2452" s="296" t="n"/>
      <c r="G2452" s="296" t="n"/>
      <c r="H2452" s="297">
        <f>IFERROR(VLOOKUP($C2452,$C$5:$H$18,6,0)+SUMIF($C$19:$C2452,$C2452,$F$19:$F2452)-SUMIF($C$19:$C2452,$C2452,$G$19:$G2452),"")</f>
        <v/>
      </c>
      <c r="I2452" s="296" t="n"/>
      <c r="J2452" s="252" t="n"/>
      <c r="K2452" s="252" t="n"/>
      <c r="L2452" s="298" t="n"/>
      <c r="M2452" s="254">
        <f>IF($B2452="","",--TEXT($B2452,"yyyymm"))</f>
        <v/>
      </c>
      <c r="N2452" s="0" t="n"/>
      <c r="O2452" s="0" t="n"/>
      <c r="P2452" s="0" t="n"/>
      <c r="Q2452" s="0" t="n"/>
      <c r="R2452" s="0" t="n"/>
      <c r="S2452" s="0" t="n"/>
      <c r="T2452" s="0" t="n"/>
      <c r="U2452" s="0" t="n"/>
      <c r="V2452" s="0" t="n"/>
      <c r="W2452" s="0" t="n"/>
      <c r="X2452" s="42" t="n"/>
      <c r="Y2452" s="42" t="n"/>
      <c r="Z2452" s="42" t="n"/>
    </row>
    <row r="2453" ht="23" customFormat="1" customHeight="1" s="204">
      <c r="A2453" s="255">
        <f>IF(B2453="","",COUNTA($B$5:B2453))</f>
        <v/>
      </c>
      <c r="B2453" s="294" t="n"/>
      <c r="C2453" s="247" t="n"/>
      <c r="D2453" s="248" t="n"/>
      <c r="E2453" s="295" t="n"/>
      <c r="F2453" s="296" t="n"/>
      <c r="G2453" s="296" t="n"/>
      <c r="H2453" s="297">
        <f>IFERROR(VLOOKUP($C2453,$C$5:$H$18,6,0)+SUMIF($C$19:$C2453,$C2453,$F$19:$F2453)-SUMIF($C$19:$C2453,$C2453,$G$19:$G2453),"")</f>
        <v/>
      </c>
      <c r="I2453" s="296" t="n"/>
      <c r="J2453" s="252" t="n"/>
      <c r="K2453" s="252" t="n"/>
      <c r="L2453" s="298" t="n"/>
      <c r="M2453" s="254">
        <f>IF($B2453="","",--TEXT($B2453,"yyyymm"))</f>
        <v/>
      </c>
      <c r="N2453" s="0" t="n"/>
      <c r="O2453" s="0" t="n"/>
      <c r="P2453" s="0" t="n"/>
      <c r="Q2453" s="0" t="n"/>
      <c r="R2453" s="0" t="n"/>
      <c r="S2453" s="0" t="n"/>
      <c r="T2453" s="0" t="n"/>
      <c r="U2453" s="0" t="n"/>
      <c r="V2453" s="0" t="n"/>
      <c r="W2453" s="0" t="n"/>
      <c r="X2453" s="42" t="n"/>
      <c r="Y2453" s="42" t="n"/>
      <c r="Z2453" s="42" t="n"/>
    </row>
    <row r="2454" ht="23" customFormat="1" customHeight="1" s="204">
      <c r="A2454" s="255">
        <f>IF(B2454="","",COUNTA($B$5:B2454))</f>
        <v/>
      </c>
      <c r="B2454" s="294" t="n"/>
      <c r="C2454" s="247" t="n"/>
      <c r="D2454" s="248" t="n"/>
      <c r="E2454" s="295" t="n"/>
      <c r="F2454" s="296" t="n"/>
      <c r="G2454" s="296" t="n"/>
      <c r="H2454" s="297">
        <f>IFERROR(VLOOKUP($C2454,$C$5:$H$18,6,0)+SUMIF($C$19:$C2454,$C2454,$F$19:$F2454)-SUMIF($C$19:$C2454,$C2454,$G$19:$G2454),"")</f>
        <v/>
      </c>
      <c r="I2454" s="296" t="n"/>
      <c r="J2454" s="252" t="n"/>
      <c r="K2454" s="252" t="n"/>
      <c r="L2454" s="298" t="n"/>
      <c r="M2454" s="254">
        <f>IF($B2454="","",--TEXT($B2454,"yyyymm"))</f>
        <v/>
      </c>
      <c r="N2454" s="0" t="n"/>
      <c r="O2454" s="0" t="n"/>
      <c r="P2454" s="0" t="n"/>
      <c r="Q2454" s="0" t="n"/>
      <c r="R2454" s="0" t="n"/>
      <c r="S2454" s="0" t="n"/>
      <c r="T2454" s="0" t="n"/>
      <c r="U2454" s="0" t="n"/>
      <c r="V2454" s="0" t="n"/>
      <c r="W2454" s="0" t="n"/>
      <c r="X2454" s="42" t="n"/>
      <c r="Y2454" s="42" t="n"/>
      <c r="Z2454" s="42" t="n"/>
    </row>
    <row r="2455" ht="23" customFormat="1" customHeight="1" s="204">
      <c r="A2455" s="255">
        <f>IF(B2455="","",COUNTA($B$5:B2455))</f>
        <v/>
      </c>
      <c r="B2455" s="294" t="n"/>
      <c r="C2455" s="247" t="n"/>
      <c r="D2455" s="248" t="n"/>
      <c r="E2455" s="295" t="n"/>
      <c r="F2455" s="296" t="n"/>
      <c r="G2455" s="296" t="n"/>
      <c r="H2455" s="297">
        <f>IFERROR(VLOOKUP($C2455,$C$5:$H$18,6,0)+SUMIF($C$19:$C2455,$C2455,$F$19:$F2455)-SUMIF($C$19:$C2455,$C2455,$G$19:$G2455),"")</f>
        <v/>
      </c>
      <c r="I2455" s="296" t="n"/>
      <c r="J2455" s="252" t="n"/>
      <c r="K2455" s="252" t="n"/>
      <c r="L2455" s="298" t="n"/>
      <c r="M2455" s="254">
        <f>IF($B2455="","",--TEXT($B2455,"yyyymm"))</f>
        <v/>
      </c>
      <c r="N2455" s="0" t="n"/>
      <c r="O2455" s="0" t="n"/>
      <c r="P2455" s="0" t="n"/>
      <c r="Q2455" s="0" t="n"/>
      <c r="R2455" s="0" t="n"/>
      <c r="S2455" s="0" t="n"/>
      <c r="T2455" s="0" t="n"/>
      <c r="U2455" s="0" t="n"/>
      <c r="V2455" s="0" t="n"/>
      <c r="W2455" s="0" t="n"/>
      <c r="X2455" s="42" t="n"/>
      <c r="Y2455" s="42" t="n"/>
      <c r="Z2455" s="42" t="n"/>
    </row>
    <row r="2456" ht="23" customFormat="1" customHeight="1" s="204">
      <c r="A2456" s="255">
        <f>IF(B2456="","",COUNTA($B$5:B2456))</f>
        <v/>
      </c>
      <c r="B2456" s="294" t="n"/>
      <c r="C2456" s="247" t="n"/>
      <c r="D2456" s="248" t="n"/>
      <c r="E2456" s="295" t="n"/>
      <c r="F2456" s="296" t="n"/>
      <c r="G2456" s="296" t="n"/>
      <c r="H2456" s="297">
        <f>IFERROR(VLOOKUP($C2456,$C$5:$H$18,6,0)+SUMIF($C$19:$C2456,$C2456,$F$19:$F2456)-SUMIF($C$19:$C2456,$C2456,$G$19:$G2456),"")</f>
        <v/>
      </c>
      <c r="I2456" s="296" t="n"/>
      <c r="J2456" s="252" t="n"/>
      <c r="K2456" s="252" t="n"/>
      <c r="L2456" s="298" t="n"/>
      <c r="M2456" s="254">
        <f>IF($B2456="","",--TEXT($B2456,"yyyymm"))</f>
        <v/>
      </c>
      <c r="N2456" s="0" t="n"/>
      <c r="O2456" s="0" t="n"/>
      <c r="P2456" s="0" t="n"/>
      <c r="Q2456" s="0" t="n"/>
      <c r="R2456" s="0" t="n"/>
      <c r="S2456" s="0" t="n"/>
      <c r="T2456" s="0" t="n"/>
      <c r="U2456" s="0" t="n"/>
      <c r="V2456" s="0" t="n"/>
      <c r="W2456" s="0" t="n"/>
      <c r="X2456" s="42" t="n"/>
      <c r="Y2456" s="42" t="n"/>
      <c r="Z2456" s="42" t="n"/>
    </row>
    <row r="2457" ht="23" customFormat="1" customHeight="1" s="204">
      <c r="A2457" s="255">
        <f>IF(B2457="","",COUNTA($B$5:B2457))</f>
        <v/>
      </c>
      <c r="B2457" s="294" t="n"/>
      <c r="C2457" s="247" t="n"/>
      <c r="D2457" s="248" t="n"/>
      <c r="E2457" s="295" t="n"/>
      <c r="F2457" s="296" t="n"/>
      <c r="G2457" s="296" t="n"/>
      <c r="H2457" s="297">
        <f>IFERROR(VLOOKUP($C2457,$C$5:$H$18,6,0)+SUMIF($C$19:$C2457,$C2457,$F$19:$F2457)-SUMIF($C$19:$C2457,$C2457,$G$19:$G2457),"")</f>
        <v/>
      </c>
      <c r="I2457" s="296" t="n"/>
      <c r="J2457" s="252" t="n"/>
      <c r="K2457" s="252" t="n"/>
      <c r="L2457" s="298" t="n"/>
      <c r="M2457" s="254">
        <f>IF($B2457="","",--TEXT($B2457,"yyyymm"))</f>
        <v/>
      </c>
      <c r="N2457" s="0" t="n"/>
      <c r="O2457" s="0" t="n"/>
      <c r="P2457" s="0" t="n"/>
      <c r="Q2457" s="0" t="n"/>
      <c r="R2457" s="0" t="n"/>
      <c r="S2457" s="0" t="n"/>
      <c r="T2457" s="0" t="n"/>
      <c r="U2457" s="0" t="n"/>
      <c r="V2457" s="0" t="n"/>
      <c r="W2457" s="0" t="n"/>
      <c r="X2457" s="42" t="n"/>
      <c r="Y2457" s="42" t="n"/>
      <c r="Z2457" s="42" t="n"/>
    </row>
    <row r="2458" ht="23" customFormat="1" customHeight="1" s="204">
      <c r="A2458" s="255">
        <f>IF(B2458="","",COUNTA($B$5:B2458))</f>
        <v/>
      </c>
      <c r="B2458" s="294" t="n"/>
      <c r="C2458" s="247" t="n"/>
      <c r="D2458" s="248" t="n"/>
      <c r="E2458" s="295" t="n"/>
      <c r="F2458" s="296" t="n"/>
      <c r="G2458" s="296" t="n"/>
      <c r="H2458" s="297">
        <f>IFERROR(VLOOKUP($C2458,$C$5:$H$18,6,0)+SUMIF($C$19:$C2458,$C2458,$F$19:$F2458)-SUMIF($C$19:$C2458,$C2458,$G$19:$G2458),"")</f>
        <v/>
      </c>
      <c r="I2458" s="296" t="n"/>
      <c r="J2458" s="252" t="n"/>
      <c r="K2458" s="252" t="n"/>
      <c r="L2458" s="298" t="n"/>
      <c r="M2458" s="254">
        <f>IF($B2458="","",--TEXT($B2458,"yyyymm"))</f>
        <v/>
      </c>
      <c r="N2458" s="0" t="n"/>
      <c r="O2458" s="0" t="n"/>
      <c r="P2458" s="0" t="n"/>
      <c r="Q2458" s="0" t="n"/>
      <c r="R2458" s="0" t="n"/>
      <c r="S2458" s="0" t="n"/>
      <c r="T2458" s="0" t="n"/>
      <c r="U2458" s="0" t="n"/>
      <c r="V2458" s="0" t="n"/>
      <c r="W2458" s="0" t="n"/>
      <c r="X2458" s="42" t="n"/>
      <c r="Y2458" s="42" t="n"/>
      <c r="Z2458" s="42" t="n"/>
    </row>
    <row r="2459" ht="23" customFormat="1" customHeight="1" s="204">
      <c r="A2459" s="255">
        <f>IF(B2459="","",COUNTA($B$5:B2459))</f>
        <v/>
      </c>
      <c r="B2459" s="294" t="n"/>
      <c r="C2459" s="247" t="n"/>
      <c r="D2459" s="248" t="n"/>
      <c r="E2459" s="295" t="n"/>
      <c r="F2459" s="296" t="n"/>
      <c r="G2459" s="296" t="n"/>
      <c r="H2459" s="297">
        <f>IFERROR(VLOOKUP($C2459,$C$5:$H$18,6,0)+SUMIF($C$19:$C2459,$C2459,$F$19:$F2459)-SUMIF($C$19:$C2459,$C2459,$G$19:$G2459),"")</f>
        <v/>
      </c>
      <c r="I2459" s="296" t="n"/>
      <c r="J2459" s="252" t="n"/>
      <c r="K2459" s="252" t="n"/>
      <c r="L2459" s="298" t="n"/>
      <c r="M2459" s="254">
        <f>IF($B2459="","",--TEXT($B2459,"yyyymm"))</f>
        <v/>
      </c>
      <c r="N2459" s="0" t="n"/>
      <c r="O2459" s="0" t="n"/>
      <c r="P2459" s="0" t="n"/>
      <c r="Q2459" s="0" t="n"/>
      <c r="R2459" s="0" t="n"/>
      <c r="S2459" s="0" t="n"/>
      <c r="T2459" s="0" t="n"/>
      <c r="U2459" s="0" t="n"/>
      <c r="V2459" s="0" t="n"/>
      <c r="W2459" s="0" t="n"/>
      <c r="X2459" s="42" t="n"/>
      <c r="Y2459" s="42" t="n"/>
      <c r="Z2459" s="42" t="n"/>
    </row>
    <row r="2460" ht="23" customFormat="1" customHeight="1" s="204">
      <c r="A2460" s="255">
        <f>IF(B2460="","",COUNTA($B$5:B2460))</f>
        <v/>
      </c>
      <c r="B2460" s="294" t="n"/>
      <c r="C2460" s="247" t="n"/>
      <c r="D2460" s="248" t="n"/>
      <c r="E2460" s="295" t="n"/>
      <c r="F2460" s="296" t="n"/>
      <c r="G2460" s="296" t="n"/>
      <c r="H2460" s="297">
        <f>IFERROR(VLOOKUP($C2460,$C$5:$H$18,6,0)+SUMIF($C$19:$C2460,$C2460,$F$19:$F2460)-SUMIF($C$19:$C2460,$C2460,$G$19:$G2460),"")</f>
        <v/>
      </c>
      <c r="I2460" s="296" t="n"/>
      <c r="J2460" s="252" t="n"/>
      <c r="K2460" s="252" t="n"/>
      <c r="L2460" s="298" t="n"/>
      <c r="M2460" s="254">
        <f>IF($B2460="","",--TEXT($B2460,"yyyymm"))</f>
        <v/>
      </c>
      <c r="N2460" s="0" t="n"/>
      <c r="O2460" s="0" t="n"/>
      <c r="P2460" s="0" t="n"/>
      <c r="Q2460" s="0" t="n"/>
      <c r="R2460" s="0" t="n"/>
      <c r="S2460" s="0" t="n"/>
      <c r="T2460" s="0" t="n"/>
      <c r="U2460" s="0" t="n"/>
      <c r="V2460" s="0" t="n"/>
      <c r="W2460" s="0" t="n"/>
      <c r="X2460" s="42" t="n"/>
      <c r="Y2460" s="42" t="n"/>
      <c r="Z2460" s="42" t="n"/>
    </row>
    <row r="2461" ht="23" customFormat="1" customHeight="1" s="204">
      <c r="A2461" s="255">
        <f>IF(B2461="","",COUNTA($B$5:B2461))</f>
        <v/>
      </c>
      <c r="B2461" s="294" t="n"/>
      <c r="C2461" s="247" t="n"/>
      <c r="D2461" s="248" t="n"/>
      <c r="E2461" s="295" t="n"/>
      <c r="F2461" s="296" t="n"/>
      <c r="G2461" s="296" t="n"/>
      <c r="H2461" s="297">
        <f>IFERROR(VLOOKUP($C2461,$C$5:$H$18,6,0)+SUMIF($C$19:$C2461,$C2461,$F$19:$F2461)-SUMIF($C$19:$C2461,$C2461,$G$19:$G2461),"")</f>
        <v/>
      </c>
      <c r="I2461" s="296" t="n"/>
      <c r="J2461" s="252" t="n"/>
      <c r="K2461" s="252" t="n"/>
      <c r="L2461" s="298" t="n"/>
      <c r="M2461" s="254">
        <f>IF($B2461="","",--TEXT($B2461,"yyyymm"))</f>
        <v/>
      </c>
      <c r="N2461" s="0" t="n"/>
      <c r="O2461" s="0" t="n"/>
      <c r="P2461" s="0" t="n"/>
      <c r="Q2461" s="0" t="n"/>
      <c r="R2461" s="0" t="n"/>
      <c r="S2461" s="0" t="n"/>
      <c r="T2461" s="0" t="n"/>
      <c r="U2461" s="0" t="n"/>
      <c r="V2461" s="0" t="n"/>
      <c r="W2461" s="0" t="n"/>
      <c r="X2461" s="42" t="n"/>
      <c r="Y2461" s="42" t="n"/>
      <c r="Z2461" s="42" t="n"/>
    </row>
    <row r="2462" ht="23" customFormat="1" customHeight="1" s="204">
      <c r="A2462" s="255">
        <f>IF(B2462="","",COUNTA($B$5:B2462))</f>
        <v/>
      </c>
      <c r="B2462" s="294" t="n"/>
      <c r="C2462" s="247" t="n"/>
      <c r="D2462" s="248" t="n"/>
      <c r="E2462" s="295" t="n"/>
      <c r="F2462" s="296" t="n"/>
      <c r="G2462" s="296" t="n"/>
      <c r="H2462" s="297">
        <f>IFERROR(VLOOKUP($C2462,$C$5:$H$18,6,0)+SUMIF($C$19:$C2462,$C2462,$F$19:$F2462)-SUMIF($C$19:$C2462,$C2462,$G$19:$G2462),"")</f>
        <v/>
      </c>
      <c r="I2462" s="296" t="n"/>
      <c r="J2462" s="252" t="n"/>
      <c r="K2462" s="252" t="n"/>
      <c r="L2462" s="298" t="n"/>
      <c r="M2462" s="254">
        <f>IF($B2462="","",--TEXT($B2462,"yyyymm"))</f>
        <v/>
      </c>
      <c r="N2462" s="0" t="n"/>
      <c r="O2462" s="0" t="n"/>
      <c r="P2462" s="0" t="n"/>
      <c r="Q2462" s="0" t="n"/>
      <c r="R2462" s="0" t="n"/>
      <c r="S2462" s="0" t="n"/>
      <c r="T2462" s="0" t="n"/>
      <c r="U2462" s="0" t="n"/>
      <c r="V2462" s="0" t="n"/>
      <c r="W2462" s="0" t="n"/>
      <c r="X2462" s="42" t="n"/>
      <c r="Y2462" s="42" t="n"/>
      <c r="Z2462" s="42" t="n"/>
    </row>
    <row r="2463" ht="23" customFormat="1" customHeight="1" s="204">
      <c r="A2463" s="255">
        <f>IF(B2463="","",COUNTA($B$5:B2463))</f>
        <v/>
      </c>
      <c r="B2463" s="294" t="n"/>
      <c r="C2463" s="247" t="n"/>
      <c r="D2463" s="248" t="n"/>
      <c r="E2463" s="295" t="n"/>
      <c r="F2463" s="296" t="n"/>
      <c r="G2463" s="296" t="n"/>
      <c r="H2463" s="297">
        <f>IFERROR(VLOOKUP($C2463,$C$5:$H$18,6,0)+SUMIF($C$19:$C2463,$C2463,$F$19:$F2463)-SUMIF($C$19:$C2463,$C2463,$G$19:$G2463),"")</f>
        <v/>
      </c>
      <c r="I2463" s="296" t="n"/>
      <c r="J2463" s="252" t="n"/>
      <c r="K2463" s="252" t="n"/>
      <c r="L2463" s="298" t="n"/>
      <c r="M2463" s="254">
        <f>IF($B2463="","",--TEXT($B2463,"yyyymm"))</f>
        <v/>
      </c>
      <c r="N2463" s="0" t="n"/>
      <c r="O2463" s="0" t="n"/>
      <c r="P2463" s="0" t="n"/>
      <c r="Q2463" s="0" t="n"/>
      <c r="R2463" s="0" t="n"/>
      <c r="S2463" s="0" t="n"/>
      <c r="T2463" s="0" t="n"/>
      <c r="U2463" s="0" t="n"/>
      <c r="V2463" s="0" t="n"/>
      <c r="W2463" s="0" t="n"/>
      <c r="X2463" s="42" t="n"/>
      <c r="Y2463" s="42" t="n"/>
      <c r="Z2463" s="42" t="n"/>
    </row>
    <row r="2464" ht="23" customFormat="1" customHeight="1" s="204">
      <c r="A2464" s="255">
        <f>IF(B2464="","",COUNTA($B$5:B2464))</f>
        <v/>
      </c>
      <c r="B2464" s="294" t="n"/>
      <c r="C2464" s="247" t="n"/>
      <c r="D2464" s="248" t="n"/>
      <c r="E2464" s="295" t="n"/>
      <c r="F2464" s="296" t="n"/>
      <c r="G2464" s="296" t="n"/>
      <c r="H2464" s="297">
        <f>IFERROR(VLOOKUP($C2464,$C$5:$H$18,6,0)+SUMIF($C$19:$C2464,$C2464,$F$19:$F2464)-SUMIF($C$19:$C2464,$C2464,$G$19:$G2464),"")</f>
        <v/>
      </c>
      <c r="I2464" s="296" t="n"/>
      <c r="J2464" s="252" t="n"/>
      <c r="K2464" s="252" t="n"/>
      <c r="L2464" s="298" t="n"/>
      <c r="M2464" s="254">
        <f>IF($B2464="","",--TEXT($B2464,"yyyymm"))</f>
        <v/>
      </c>
      <c r="N2464" s="0" t="n"/>
      <c r="O2464" s="0" t="n"/>
      <c r="P2464" s="0" t="n"/>
      <c r="Q2464" s="0" t="n"/>
      <c r="R2464" s="0" t="n"/>
      <c r="S2464" s="0" t="n"/>
      <c r="T2464" s="0" t="n"/>
      <c r="U2464" s="0" t="n"/>
      <c r="V2464" s="0" t="n"/>
      <c r="W2464" s="0" t="n"/>
      <c r="X2464" s="42" t="n"/>
      <c r="Y2464" s="42" t="n"/>
      <c r="Z2464" s="42" t="n"/>
    </row>
    <row r="2465" ht="23" customFormat="1" customHeight="1" s="204">
      <c r="A2465" s="255">
        <f>IF(B2465="","",COUNTA($B$5:B2465))</f>
        <v/>
      </c>
      <c r="B2465" s="294" t="n"/>
      <c r="C2465" s="247" t="n"/>
      <c r="D2465" s="248" t="n"/>
      <c r="E2465" s="295" t="n"/>
      <c r="F2465" s="296" t="n"/>
      <c r="G2465" s="296" t="n"/>
      <c r="H2465" s="297">
        <f>IFERROR(VLOOKUP($C2465,$C$5:$H$18,6,0)+SUMIF($C$19:$C2465,$C2465,$F$19:$F2465)-SUMIF($C$19:$C2465,$C2465,$G$19:$G2465),"")</f>
        <v/>
      </c>
      <c r="I2465" s="296" t="n"/>
      <c r="J2465" s="252" t="n"/>
      <c r="K2465" s="252" t="n"/>
      <c r="L2465" s="298" t="n"/>
      <c r="M2465" s="254">
        <f>IF($B2465="","",--TEXT($B2465,"yyyymm"))</f>
        <v/>
      </c>
      <c r="N2465" s="0" t="n"/>
      <c r="O2465" s="0" t="n"/>
      <c r="P2465" s="0" t="n"/>
      <c r="Q2465" s="0" t="n"/>
      <c r="R2465" s="0" t="n"/>
      <c r="S2465" s="0" t="n"/>
      <c r="T2465" s="0" t="n"/>
      <c r="U2465" s="0" t="n"/>
      <c r="V2465" s="0" t="n"/>
      <c r="W2465" s="0" t="n"/>
      <c r="X2465" s="42" t="n"/>
      <c r="Y2465" s="42" t="n"/>
      <c r="Z2465" s="42" t="n"/>
    </row>
    <row r="2466" ht="23" customFormat="1" customHeight="1" s="204">
      <c r="A2466" s="255">
        <f>IF(B2466="","",COUNTA($B$5:B2466))</f>
        <v/>
      </c>
      <c r="B2466" s="294" t="n"/>
      <c r="C2466" s="247" t="n"/>
      <c r="D2466" s="248" t="n"/>
      <c r="E2466" s="295" t="n"/>
      <c r="F2466" s="296" t="n"/>
      <c r="G2466" s="296" t="n"/>
      <c r="H2466" s="297">
        <f>IFERROR(VLOOKUP($C2466,$C$5:$H$18,6,0)+SUMIF($C$19:$C2466,$C2466,$F$19:$F2466)-SUMIF($C$19:$C2466,$C2466,$G$19:$G2466),"")</f>
        <v/>
      </c>
      <c r="I2466" s="296" t="n"/>
      <c r="J2466" s="252" t="n"/>
      <c r="K2466" s="252" t="n"/>
      <c r="L2466" s="298" t="n"/>
      <c r="M2466" s="254">
        <f>IF($B2466="","",--TEXT($B2466,"yyyymm"))</f>
        <v/>
      </c>
      <c r="N2466" s="0" t="n"/>
      <c r="O2466" s="0" t="n"/>
      <c r="P2466" s="0" t="n"/>
      <c r="Q2466" s="0" t="n"/>
      <c r="R2466" s="0" t="n"/>
      <c r="S2466" s="0" t="n"/>
      <c r="T2466" s="0" t="n"/>
      <c r="U2466" s="0" t="n"/>
      <c r="V2466" s="0" t="n"/>
      <c r="W2466" s="0" t="n"/>
      <c r="X2466" s="42" t="n"/>
      <c r="Y2466" s="42" t="n"/>
      <c r="Z2466" s="42" t="n"/>
    </row>
    <row r="2467" ht="23" customFormat="1" customHeight="1" s="204">
      <c r="A2467" s="255">
        <f>IF(B2467="","",COUNTA($B$5:B2467))</f>
        <v/>
      </c>
      <c r="B2467" s="294" t="n"/>
      <c r="C2467" s="247" t="n"/>
      <c r="D2467" s="248" t="n"/>
      <c r="E2467" s="295" t="n"/>
      <c r="F2467" s="296" t="n"/>
      <c r="G2467" s="296" t="n"/>
      <c r="H2467" s="297">
        <f>IFERROR(VLOOKUP($C2467,$C$5:$H$18,6,0)+SUMIF($C$19:$C2467,$C2467,$F$19:$F2467)-SUMIF($C$19:$C2467,$C2467,$G$19:$G2467),"")</f>
        <v/>
      </c>
      <c r="I2467" s="296" t="n"/>
      <c r="J2467" s="252" t="n"/>
      <c r="K2467" s="252" t="n"/>
      <c r="L2467" s="298" t="n"/>
      <c r="M2467" s="254">
        <f>IF($B2467="","",--TEXT($B2467,"yyyymm"))</f>
        <v/>
      </c>
      <c r="N2467" s="0" t="n"/>
      <c r="O2467" s="0" t="n"/>
      <c r="P2467" s="0" t="n"/>
      <c r="Q2467" s="0" t="n"/>
      <c r="R2467" s="0" t="n"/>
      <c r="S2467" s="0" t="n"/>
      <c r="T2467" s="0" t="n"/>
      <c r="U2467" s="0" t="n"/>
      <c r="V2467" s="0" t="n"/>
      <c r="W2467" s="0" t="n"/>
      <c r="X2467" s="42" t="n"/>
      <c r="Y2467" s="42" t="n"/>
      <c r="Z2467" s="42" t="n"/>
    </row>
    <row r="2468" ht="23" customFormat="1" customHeight="1" s="204">
      <c r="A2468" s="255">
        <f>IF(B2468="","",COUNTA($B$5:B2468))</f>
        <v/>
      </c>
      <c r="B2468" s="294" t="n"/>
      <c r="C2468" s="247" t="n"/>
      <c r="D2468" s="248" t="n"/>
      <c r="E2468" s="295" t="n"/>
      <c r="F2468" s="296" t="n"/>
      <c r="G2468" s="296" t="n"/>
      <c r="H2468" s="297">
        <f>IFERROR(VLOOKUP($C2468,$C$5:$H$18,6,0)+SUMIF($C$19:$C2468,$C2468,$F$19:$F2468)-SUMIF($C$19:$C2468,$C2468,$G$19:$G2468),"")</f>
        <v/>
      </c>
      <c r="I2468" s="296" t="n"/>
      <c r="J2468" s="252" t="n"/>
      <c r="K2468" s="252" t="n"/>
      <c r="L2468" s="298" t="n"/>
      <c r="M2468" s="254">
        <f>IF($B2468="","",--TEXT($B2468,"yyyymm"))</f>
        <v/>
      </c>
      <c r="N2468" s="0" t="n"/>
      <c r="O2468" s="0" t="n"/>
      <c r="P2468" s="0" t="n"/>
      <c r="Q2468" s="0" t="n"/>
      <c r="R2468" s="0" t="n"/>
      <c r="S2468" s="0" t="n"/>
      <c r="T2468" s="0" t="n"/>
      <c r="U2468" s="0" t="n"/>
      <c r="V2468" s="0" t="n"/>
      <c r="W2468" s="0" t="n"/>
      <c r="X2468" s="42" t="n"/>
      <c r="Y2468" s="42" t="n"/>
      <c r="Z2468" s="42" t="n"/>
    </row>
    <row r="2469" ht="23" customFormat="1" customHeight="1" s="204">
      <c r="A2469" s="255">
        <f>IF(B2469="","",COUNTA($B$5:B2469))</f>
        <v/>
      </c>
      <c r="B2469" s="294" t="n"/>
      <c r="C2469" s="247" t="n"/>
      <c r="D2469" s="248" t="n"/>
      <c r="E2469" s="295" t="n"/>
      <c r="F2469" s="296" t="n"/>
      <c r="G2469" s="296" t="n"/>
      <c r="H2469" s="297">
        <f>IFERROR(VLOOKUP($C2469,$C$5:$H$18,6,0)+SUMIF($C$19:$C2469,$C2469,$F$19:$F2469)-SUMIF($C$19:$C2469,$C2469,$G$19:$G2469),"")</f>
        <v/>
      </c>
      <c r="I2469" s="296" t="n"/>
      <c r="J2469" s="252" t="n"/>
      <c r="K2469" s="252" t="n"/>
      <c r="L2469" s="298" t="n"/>
      <c r="M2469" s="254">
        <f>IF($B2469="","",--TEXT($B2469,"yyyymm"))</f>
        <v/>
      </c>
      <c r="N2469" s="0" t="n"/>
      <c r="O2469" s="0" t="n"/>
      <c r="P2469" s="0" t="n"/>
      <c r="Q2469" s="0" t="n"/>
      <c r="R2469" s="0" t="n"/>
      <c r="S2469" s="0" t="n"/>
      <c r="T2469" s="0" t="n"/>
      <c r="U2469" s="0" t="n"/>
      <c r="V2469" s="0" t="n"/>
      <c r="W2469" s="0" t="n"/>
      <c r="X2469" s="42" t="n"/>
      <c r="Y2469" s="42" t="n"/>
      <c r="Z2469" s="42" t="n"/>
    </row>
    <row r="2470" ht="23" customFormat="1" customHeight="1" s="204">
      <c r="A2470" s="255">
        <f>IF(B2470="","",COUNTA($B$5:B2470))</f>
        <v/>
      </c>
      <c r="B2470" s="294" t="n"/>
      <c r="C2470" s="247" t="n"/>
      <c r="D2470" s="248" t="n"/>
      <c r="E2470" s="295" t="n"/>
      <c r="F2470" s="296" t="n"/>
      <c r="G2470" s="296" t="n"/>
      <c r="H2470" s="297">
        <f>IFERROR(VLOOKUP($C2470,$C$5:$H$18,6,0)+SUMIF($C$19:$C2470,$C2470,$F$19:$F2470)-SUMIF($C$19:$C2470,$C2470,$G$19:$G2470),"")</f>
        <v/>
      </c>
      <c r="I2470" s="296" t="n"/>
      <c r="J2470" s="252" t="n"/>
      <c r="K2470" s="252" t="n"/>
      <c r="L2470" s="298" t="n"/>
      <c r="M2470" s="254">
        <f>IF($B2470="","",--TEXT($B2470,"yyyymm"))</f>
        <v/>
      </c>
      <c r="N2470" s="0" t="n"/>
      <c r="O2470" s="0" t="n"/>
      <c r="P2470" s="0" t="n"/>
      <c r="Q2470" s="0" t="n"/>
      <c r="R2470" s="0" t="n"/>
      <c r="S2470" s="0" t="n"/>
      <c r="T2470" s="0" t="n"/>
      <c r="U2470" s="0" t="n"/>
      <c r="V2470" s="0" t="n"/>
      <c r="W2470" s="0" t="n"/>
      <c r="X2470" s="42" t="n"/>
      <c r="Y2470" s="42" t="n"/>
      <c r="Z2470" s="42" t="n"/>
    </row>
    <row r="2471" ht="23" customFormat="1" customHeight="1" s="204">
      <c r="A2471" s="255">
        <f>IF(B2471="","",COUNTA($B$5:B2471))</f>
        <v/>
      </c>
      <c r="B2471" s="294" t="n"/>
      <c r="C2471" s="247" t="n"/>
      <c r="D2471" s="248" t="n"/>
      <c r="E2471" s="295" t="n"/>
      <c r="F2471" s="296" t="n"/>
      <c r="G2471" s="296" t="n"/>
      <c r="H2471" s="297">
        <f>IFERROR(VLOOKUP($C2471,$C$5:$H$18,6,0)+SUMIF($C$19:$C2471,$C2471,$F$19:$F2471)-SUMIF($C$19:$C2471,$C2471,$G$19:$G2471),"")</f>
        <v/>
      </c>
      <c r="I2471" s="296" t="n"/>
      <c r="J2471" s="252" t="n"/>
      <c r="K2471" s="252" t="n"/>
      <c r="L2471" s="298" t="n"/>
      <c r="M2471" s="254">
        <f>IF($B2471="","",--TEXT($B2471,"yyyymm"))</f>
        <v/>
      </c>
      <c r="N2471" s="0" t="n"/>
      <c r="O2471" s="0" t="n"/>
      <c r="P2471" s="0" t="n"/>
      <c r="Q2471" s="0" t="n"/>
      <c r="R2471" s="0" t="n"/>
      <c r="S2471" s="0" t="n"/>
      <c r="T2471" s="0" t="n"/>
      <c r="U2471" s="0" t="n"/>
      <c r="V2471" s="0" t="n"/>
      <c r="W2471" s="0" t="n"/>
      <c r="X2471" s="42" t="n"/>
      <c r="Y2471" s="42" t="n"/>
      <c r="Z2471" s="42" t="n"/>
    </row>
    <row r="2472" ht="23" customFormat="1" customHeight="1" s="204">
      <c r="A2472" s="255">
        <f>IF(B2472="","",COUNTA($B$5:B2472))</f>
        <v/>
      </c>
      <c r="B2472" s="294" t="n"/>
      <c r="C2472" s="247" t="n"/>
      <c r="D2472" s="248" t="n"/>
      <c r="E2472" s="295" t="n"/>
      <c r="F2472" s="296" t="n"/>
      <c r="G2472" s="296" t="n"/>
      <c r="H2472" s="297">
        <f>IFERROR(VLOOKUP($C2472,$C$5:$H$18,6,0)+SUMIF($C$19:$C2472,$C2472,$F$19:$F2472)-SUMIF($C$19:$C2472,$C2472,$G$19:$G2472),"")</f>
        <v/>
      </c>
      <c r="I2472" s="296" t="n"/>
      <c r="J2472" s="252" t="n"/>
      <c r="K2472" s="252" t="n"/>
      <c r="L2472" s="298" t="n"/>
      <c r="M2472" s="254">
        <f>IF($B2472="","",--TEXT($B2472,"yyyymm"))</f>
        <v/>
      </c>
      <c r="N2472" s="0" t="n"/>
      <c r="O2472" s="0" t="n"/>
      <c r="P2472" s="0" t="n"/>
      <c r="Q2472" s="0" t="n"/>
      <c r="R2472" s="0" t="n"/>
      <c r="S2472" s="0" t="n"/>
      <c r="T2472" s="0" t="n"/>
      <c r="U2472" s="0" t="n"/>
      <c r="V2472" s="0" t="n"/>
      <c r="W2472" s="0" t="n"/>
      <c r="X2472" s="42" t="n"/>
      <c r="Y2472" s="42" t="n"/>
      <c r="Z2472" s="42" t="n"/>
    </row>
    <row r="2473" ht="23" customFormat="1" customHeight="1" s="204">
      <c r="A2473" s="255">
        <f>IF(B2473="","",COUNTA($B$5:B2473))</f>
        <v/>
      </c>
      <c r="B2473" s="294" t="n"/>
      <c r="C2473" s="247" t="n"/>
      <c r="D2473" s="248" t="n"/>
      <c r="E2473" s="295" t="n"/>
      <c r="F2473" s="296" t="n"/>
      <c r="G2473" s="296" t="n"/>
      <c r="H2473" s="297">
        <f>IFERROR(VLOOKUP($C2473,$C$5:$H$18,6,0)+SUMIF($C$19:$C2473,$C2473,$F$19:$F2473)-SUMIF($C$19:$C2473,$C2473,$G$19:$G2473),"")</f>
        <v/>
      </c>
      <c r="I2473" s="296" t="n"/>
      <c r="J2473" s="252" t="n"/>
      <c r="K2473" s="252" t="n"/>
      <c r="L2473" s="298" t="n"/>
      <c r="M2473" s="254">
        <f>IF($B2473="","",--TEXT($B2473,"yyyymm"))</f>
        <v/>
      </c>
      <c r="N2473" s="0" t="n"/>
      <c r="O2473" s="0" t="n"/>
      <c r="P2473" s="0" t="n"/>
      <c r="Q2473" s="0" t="n"/>
      <c r="R2473" s="0" t="n"/>
      <c r="S2473" s="0" t="n"/>
      <c r="T2473" s="0" t="n"/>
      <c r="U2473" s="0" t="n"/>
      <c r="V2473" s="0" t="n"/>
      <c r="W2473" s="0" t="n"/>
      <c r="X2473" s="42" t="n"/>
      <c r="Y2473" s="42" t="n"/>
      <c r="Z2473" s="42" t="n"/>
    </row>
    <row r="2474" ht="23" customFormat="1" customHeight="1" s="204">
      <c r="A2474" s="255">
        <f>IF(B2474="","",COUNTA($B$5:B2474))</f>
        <v/>
      </c>
      <c r="B2474" s="294" t="n"/>
      <c r="C2474" s="247" t="n"/>
      <c r="D2474" s="248" t="n"/>
      <c r="E2474" s="295" t="n"/>
      <c r="F2474" s="296" t="n"/>
      <c r="G2474" s="296" t="n"/>
      <c r="H2474" s="297">
        <f>IFERROR(VLOOKUP($C2474,$C$5:$H$18,6,0)+SUMIF($C$19:$C2474,$C2474,$F$19:$F2474)-SUMIF($C$19:$C2474,$C2474,$G$19:$G2474),"")</f>
        <v/>
      </c>
      <c r="I2474" s="296" t="n"/>
      <c r="J2474" s="252" t="n"/>
      <c r="K2474" s="252" t="n"/>
      <c r="L2474" s="298" t="n"/>
      <c r="M2474" s="254">
        <f>IF($B2474="","",--TEXT($B2474,"yyyymm"))</f>
        <v/>
      </c>
      <c r="N2474" s="0" t="n"/>
      <c r="O2474" s="0" t="n"/>
      <c r="P2474" s="0" t="n"/>
      <c r="Q2474" s="0" t="n"/>
      <c r="R2474" s="0" t="n"/>
      <c r="S2474" s="0" t="n"/>
      <c r="T2474" s="0" t="n"/>
      <c r="U2474" s="0" t="n"/>
      <c r="V2474" s="0" t="n"/>
      <c r="W2474" s="0" t="n"/>
      <c r="X2474" s="42" t="n"/>
      <c r="Y2474" s="42" t="n"/>
      <c r="Z2474" s="42" t="n"/>
    </row>
    <row r="2475" ht="23" customFormat="1" customHeight="1" s="204">
      <c r="A2475" s="255">
        <f>IF(B2475="","",COUNTA($B$5:B2475))</f>
        <v/>
      </c>
      <c r="B2475" s="294" t="n"/>
      <c r="C2475" s="247" t="n"/>
      <c r="D2475" s="248" t="n"/>
      <c r="E2475" s="295" t="n"/>
      <c r="F2475" s="296" t="n"/>
      <c r="G2475" s="296" t="n"/>
      <c r="H2475" s="297">
        <f>IFERROR(VLOOKUP($C2475,$C$5:$H$18,6,0)+SUMIF($C$19:$C2475,$C2475,$F$19:$F2475)-SUMIF($C$19:$C2475,$C2475,$G$19:$G2475),"")</f>
        <v/>
      </c>
      <c r="I2475" s="296" t="n"/>
      <c r="J2475" s="252" t="n"/>
      <c r="K2475" s="252" t="n"/>
      <c r="L2475" s="298" t="n"/>
      <c r="M2475" s="254">
        <f>IF($B2475="","",--TEXT($B2475,"yyyymm"))</f>
        <v/>
      </c>
      <c r="N2475" s="0" t="n"/>
      <c r="O2475" s="0" t="n"/>
      <c r="P2475" s="0" t="n"/>
      <c r="Q2475" s="0" t="n"/>
      <c r="R2475" s="0" t="n"/>
      <c r="S2475" s="0" t="n"/>
      <c r="T2475" s="0" t="n"/>
      <c r="U2475" s="0" t="n"/>
      <c r="V2475" s="0" t="n"/>
      <c r="W2475" s="0" t="n"/>
      <c r="X2475" s="42" t="n"/>
      <c r="Y2475" s="42" t="n"/>
      <c r="Z2475" s="42" t="n"/>
    </row>
    <row r="2476" ht="23" customFormat="1" customHeight="1" s="204">
      <c r="A2476" s="255">
        <f>IF(B2476="","",COUNTA($B$5:B2476))</f>
        <v/>
      </c>
      <c r="B2476" s="294" t="n"/>
      <c r="C2476" s="247" t="n"/>
      <c r="D2476" s="248" t="n"/>
      <c r="E2476" s="295" t="n"/>
      <c r="F2476" s="296" t="n"/>
      <c r="G2476" s="296" t="n"/>
      <c r="H2476" s="297">
        <f>IFERROR(VLOOKUP($C2476,$C$5:$H$18,6,0)+SUMIF($C$19:$C2476,$C2476,$F$19:$F2476)-SUMIF($C$19:$C2476,$C2476,$G$19:$G2476),"")</f>
        <v/>
      </c>
      <c r="I2476" s="296" t="n"/>
      <c r="J2476" s="252" t="n"/>
      <c r="K2476" s="252" t="n"/>
      <c r="L2476" s="298" t="n"/>
      <c r="M2476" s="254">
        <f>IF($B2476="","",--TEXT($B2476,"yyyymm"))</f>
        <v/>
      </c>
      <c r="N2476" s="0" t="n"/>
      <c r="O2476" s="0" t="n"/>
      <c r="P2476" s="0" t="n"/>
      <c r="Q2476" s="0" t="n"/>
      <c r="R2476" s="0" t="n"/>
      <c r="S2476" s="0" t="n"/>
      <c r="T2476" s="0" t="n"/>
      <c r="U2476" s="0" t="n"/>
      <c r="V2476" s="0" t="n"/>
      <c r="W2476" s="0" t="n"/>
      <c r="X2476" s="42" t="n"/>
      <c r="Y2476" s="42" t="n"/>
      <c r="Z2476" s="42" t="n"/>
    </row>
    <row r="2477" ht="23" customFormat="1" customHeight="1" s="204">
      <c r="A2477" s="255">
        <f>IF(B2477="","",COUNTA($B$5:B2477))</f>
        <v/>
      </c>
      <c r="B2477" s="294" t="n"/>
      <c r="C2477" s="247" t="n"/>
      <c r="D2477" s="248" t="n"/>
      <c r="E2477" s="295" t="n"/>
      <c r="F2477" s="296" t="n"/>
      <c r="G2477" s="296" t="n"/>
      <c r="H2477" s="297">
        <f>IFERROR(VLOOKUP($C2477,$C$5:$H$18,6,0)+SUMIF($C$19:$C2477,$C2477,$F$19:$F2477)-SUMIF($C$19:$C2477,$C2477,$G$19:$G2477),"")</f>
        <v/>
      </c>
      <c r="I2477" s="296" t="n"/>
      <c r="J2477" s="252" t="n"/>
      <c r="K2477" s="252" t="n"/>
      <c r="L2477" s="298" t="n"/>
      <c r="M2477" s="254">
        <f>IF($B2477="","",--TEXT($B2477,"yyyymm"))</f>
        <v/>
      </c>
      <c r="N2477" s="0" t="n"/>
      <c r="O2477" s="0" t="n"/>
      <c r="P2477" s="0" t="n"/>
      <c r="Q2477" s="0" t="n"/>
      <c r="R2477" s="0" t="n"/>
      <c r="S2477" s="0" t="n"/>
      <c r="T2477" s="0" t="n"/>
      <c r="U2477" s="0" t="n"/>
      <c r="V2477" s="0" t="n"/>
      <c r="W2477" s="0" t="n"/>
      <c r="X2477" s="42" t="n"/>
      <c r="Y2477" s="42" t="n"/>
      <c r="Z2477" s="42" t="n"/>
    </row>
    <row r="2478" ht="23" customFormat="1" customHeight="1" s="204">
      <c r="A2478" s="255">
        <f>IF(B2478="","",COUNTA($B$5:B2478))</f>
        <v/>
      </c>
      <c r="B2478" s="294" t="n"/>
      <c r="C2478" s="247" t="n"/>
      <c r="D2478" s="248" t="n"/>
      <c r="E2478" s="295" t="n"/>
      <c r="F2478" s="296" t="n"/>
      <c r="G2478" s="296" t="n"/>
      <c r="H2478" s="297">
        <f>IFERROR(VLOOKUP($C2478,$C$5:$H$18,6,0)+SUMIF($C$19:$C2478,$C2478,$F$19:$F2478)-SUMIF($C$19:$C2478,$C2478,$G$19:$G2478),"")</f>
        <v/>
      </c>
      <c r="I2478" s="296" t="n"/>
      <c r="J2478" s="252" t="n"/>
      <c r="K2478" s="252" t="n"/>
      <c r="L2478" s="298" t="n"/>
      <c r="M2478" s="254">
        <f>IF($B2478="","",--TEXT($B2478,"yyyymm"))</f>
        <v/>
      </c>
      <c r="N2478" s="0" t="n"/>
      <c r="O2478" s="0" t="n"/>
      <c r="P2478" s="0" t="n"/>
      <c r="Q2478" s="0" t="n"/>
      <c r="R2478" s="0" t="n"/>
      <c r="S2478" s="0" t="n"/>
      <c r="T2478" s="0" t="n"/>
      <c r="U2478" s="0" t="n"/>
      <c r="V2478" s="0" t="n"/>
      <c r="W2478" s="0" t="n"/>
      <c r="X2478" s="42" t="n"/>
      <c r="Y2478" s="42" t="n"/>
      <c r="Z2478" s="42" t="n"/>
    </row>
    <row r="2479" ht="23" customFormat="1" customHeight="1" s="204">
      <c r="A2479" s="255">
        <f>IF(B2479="","",COUNTA($B$5:B2479))</f>
        <v/>
      </c>
      <c r="B2479" s="294" t="n"/>
      <c r="C2479" s="247" t="n"/>
      <c r="D2479" s="248" t="n"/>
      <c r="E2479" s="295" t="n"/>
      <c r="F2479" s="296" t="n"/>
      <c r="G2479" s="296" t="n"/>
      <c r="H2479" s="297">
        <f>IFERROR(VLOOKUP($C2479,$C$5:$H$18,6,0)+SUMIF($C$19:$C2479,$C2479,$F$19:$F2479)-SUMIF($C$19:$C2479,$C2479,$G$19:$G2479),"")</f>
        <v/>
      </c>
      <c r="I2479" s="296" t="n"/>
      <c r="J2479" s="252" t="n"/>
      <c r="K2479" s="252" t="n"/>
      <c r="L2479" s="298" t="n"/>
      <c r="M2479" s="254">
        <f>IF($B2479="","",--TEXT($B2479,"yyyymm"))</f>
        <v/>
      </c>
      <c r="N2479" s="0" t="n"/>
      <c r="O2479" s="0" t="n"/>
      <c r="P2479" s="0" t="n"/>
      <c r="Q2479" s="0" t="n"/>
      <c r="R2479" s="0" t="n"/>
      <c r="S2479" s="0" t="n"/>
      <c r="T2479" s="0" t="n"/>
      <c r="U2479" s="0" t="n"/>
      <c r="V2479" s="0" t="n"/>
      <c r="W2479" s="0" t="n"/>
      <c r="X2479" s="42" t="n"/>
      <c r="Y2479" s="42" t="n"/>
      <c r="Z2479" s="42" t="n"/>
    </row>
    <row r="2480" ht="23" customFormat="1" customHeight="1" s="204">
      <c r="A2480" s="255">
        <f>IF(B2480="","",COUNTA($B$5:B2480))</f>
        <v/>
      </c>
      <c r="B2480" s="294" t="n"/>
      <c r="C2480" s="247" t="n"/>
      <c r="D2480" s="248" t="n"/>
      <c r="E2480" s="295" t="n"/>
      <c r="F2480" s="296" t="n"/>
      <c r="G2480" s="296" t="n"/>
      <c r="H2480" s="297">
        <f>IFERROR(VLOOKUP($C2480,$C$5:$H$18,6,0)+SUMIF($C$19:$C2480,$C2480,$F$19:$F2480)-SUMIF($C$19:$C2480,$C2480,$G$19:$G2480),"")</f>
        <v/>
      </c>
      <c r="I2480" s="296" t="n"/>
      <c r="J2480" s="252" t="n"/>
      <c r="K2480" s="252" t="n"/>
      <c r="L2480" s="298" t="n"/>
      <c r="M2480" s="254">
        <f>IF($B2480="","",--TEXT($B2480,"yyyymm"))</f>
        <v/>
      </c>
      <c r="N2480" s="0" t="n"/>
      <c r="O2480" s="0" t="n"/>
      <c r="P2480" s="0" t="n"/>
      <c r="Q2480" s="0" t="n"/>
      <c r="R2480" s="0" t="n"/>
      <c r="S2480" s="0" t="n"/>
      <c r="T2480" s="0" t="n"/>
      <c r="U2480" s="0" t="n"/>
      <c r="V2480" s="0" t="n"/>
      <c r="W2480" s="0" t="n"/>
      <c r="X2480" s="42" t="n"/>
      <c r="Y2480" s="42" t="n"/>
      <c r="Z2480" s="42" t="n"/>
    </row>
    <row r="2481" ht="23" customFormat="1" customHeight="1" s="204">
      <c r="A2481" s="255">
        <f>IF(B2481="","",COUNTA($B$5:B2481))</f>
        <v/>
      </c>
      <c r="B2481" s="294" t="n"/>
      <c r="C2481" s="247" t="n"/>
      <c r="D2481" s="248" t="n"/>
      <c r="E2481" s="295" t="n"/>
      <c r="F2481" s="296" t="n"/>
      <c r="G2481" s="296" t="n"/>
      <c r="H2481" s="297">
        <f>IFERROR(VLOOKUP($C2481,$C$5:$H$18,6,0)+SUMIF($C$19:$C2481,$C2481,$F$19:$F2481)-SUMIF($C$19:$C2481,$C2481,$G$19:$G2481),"")</f>
        <v/>
      </c>
      <c r="I2481" s="296" t="n"/>
      <c r="J2481" s="252" t="n"/>
      <c r="K2481" s="252" t="n"/>
      <c r="L2481" s="298" t="n"/>
      <c r="M2481" s="254">
        <f>IF($B2481="","",--TEXT($B2481,"yyyymm"))</f>
        <v/>
      </c>
      <c r="N2481" s="0" t="n"/>
      <c r="O2481" s="0" t="n"/>
      <c r="P2481" s="0" t="n"/>
      <c r="Q2481" s="0" t="n"/>
      <c r="R2481" s="0" t="n"/>
      <c r="S2481" s="0" t="n"/>
      <c r="T2481" s="0" t="n"/>
      <c r="U2481" s="0" t="n"/>
      <c r="V2481" s="0" t="n"/>
      <c r="W2481" s="0" t="n"/>
      <c r="X2481" s="42" t="n"/>
      <c r="Y2481" s="42" t="n"/>
      <c r="Z2481" s="42" t="n"/>
    </row>
    <row r="2482" ht="23" customFormat="1" customHeight="1" s="204">
      <c r="A2482" s="255">
        <f>IF(B2482="","",COUNTA($B$5:B2482))</f>
        <v/>
      </c>
      <c r="B2482" s="294" t="n"/>
      <c r="C2482" s="247" t="n"/>
      <c r="D2482" s="248" t="n"/>
      <c r="E2482" s="295" t="n"/>
      <c r="F2482" s="296" t="n"/>
      <c r="G2482" s="296" t="n"/>
      <c r="H2482" s="297">
        <f>IFERROR(VLOOKUP($C2482,$C$5:$H$18,6,0)+SUMIF($C$19:$C2482,$C2482,$F$19:$F2482)-SUMIF($C$19:$C2482,$C2482,$G$19:$G2482),"")</f>
        <v/>
      </c>
      <c r="I2482" s="296" t="n"/>
      <c r="J2482" s="252" t="n"/>
      <c r="K2482" s="252" t="n"/>
      <c r="L2482" s="298" t="n"/>
      <c r="M2482" s="254">
        <f>IF($B2482="","",--TEXT($B2482,"yyyymm"))</f>
        <v/>
      </c>
      <c r="N2482" s="0" t="n"/>
      <c r="O2482" s="0" t="n"/>
      <c r="P2482" s="0" t="n"/>
      <c r="Q2482" s="0" t="n"/>
      <c r="R2482" s="0" t="n"/>
      <c r="S2482" s="0" t="n"/>
      <c r="T2482" s="0" t="n"/>
      <c r="U2482" s="0" t="n"/>
      <c r="V2482" s="0" t="n"/>
      <c r="W2482" s="0" t="n"/>
      <c r="X2482" s="42" t="n"/>
      <c r="Y2482" s="42" t="n"/>
      <c r="Z2482" s="42" t="n"/>
    </row>
    <row r="2483" ht="23" customFormat="1" customHeight="1" s="204">
      <c r="A2483" s="255">
        <f>IF(B2483="","",COUNTA($B$5:B2483))</f>
        <v/>
      </c>
      <c r="B2483" s="294" t="n"/>
      <c r="C2483" s="247" t="n"/>
      <c r="D2483" s="248" t="n"/>
      <c r="E2483" s="295" t="n"/>
      <c r="F2483" s="296" t="n"/>
      <c r="G2483" s="296" t="n"/>
      <c r="H2483" s="297">
        <f>IFERROR(VLOOKUP($C2483,$C$5:$H$18,6,0)+SUMIF($C$19:$C2483,$C2483,$F$19:$F2483)-SUMIF($C$19:$C2483,$C2483,$G$19:$G2483),"")</f>
        <v/>
      </c>
      <c r="I2483" s="296" t="n"/>
      <c r="J2483" s="252" t="n"/>
      <c r="K2483" s="252" t="n"/>
      <c r="L2483" s="298" t="n"/>
      <c r="M2483" s="254">
        <f>IF($B2483="","",--TEXT($B2483,"yyyymm"))</f>
        <v/>
      </c>
      <c r="N2483" s="0" t="n"/>
      <c r="O2483" s="0" t="n"/>
      <c r="P2483" s="0" t="n"/>
      <c r="Q2483" s="0" t="n"/>
      <c r="R2483" s="0" t="n"/>
      <c r="S2483" s="0" t="n"/>
      <c r="T2483" s="0" t="n"/>
      <c r="U2483" s="0" t="n"/>
      <c r="V2483" s="0" t="n"/>
      <c r="W2483" s="0" t="n"/>
      <c r="X2483" s="42" t="n"/>
      <c r="Y2483" s="42" t="n"/>
      <c r="Z2483" s="42" t="n"/>
    </row>
    <row r="2484" ht="23" customFormat="1" customHeight="1" s="204">
      <c r="A2484" s="255">
        <f>IF(B2484="","",COUNTA($B$5:B2484))</f>
        <v/>
      </c>
      <c r="B2484" s="294" t="n"/>
      <c r="C2484" s="247" t="n"/>
      <c r="D2484" s="248" t="n"/>
      <c r="E2484" s="295" t="n"/>
      <c r="F2484" s="296" t="n"/>
      <c r="G2484" s="296" t="n"/>
      <c r="H2484" s="297">
        <f>IFERROR(VLOOKUP($C2484,$C$5:$H$18,6,0)+SUMIF($C$19:$C2484,$C2484,$F$19:$F2484)-SUMIF($C$19:$C2484,$C2484,$G$19:$G2484),"")</f>
        <v/>
      </c>
      <c r="I2484" s="296" t="n"/>
      <c r="J2484" s="252" t="n"/>
      <c r="K2484" s="252" t="n"/>
      <c r="L2484" s="298" t="n"/>
      <c r="M2484" s="254">
        <f>IF($B2484="","",--TEXT($B2484,"yyyymm"))</f>
        <v/>
      </c>
      <c r="N2484" s="0" t="n"/>
      <c r="O2484" s="0" t="n"/>
      <c r="P2484" s="0" t="n"/>
      <c r="Q2484" s="0" t="n"/>
      <c r="R2484" s="0" t="n"/>
      <c r="S2484" s="0" t="n"/>
      <c r="T2484" s="0" t="n"/>
      <c r="U2484" s="0" t="n"/>
      <c r="V2484" s="0" t="n"/>
      <c r="W2484" s="0" t="n"/>
      <c r="X2484" s="42" t="n"/>
      <c r="Y2484" s="42" t="n"/>
      <c r="Z2484" s="42" t="n"/>
    </row>
    <row r="2485" ht="23" customFormat="1" customHeight="1" s="204">
      <c r="A2485" s="255">
        <f>IF(B2485="","",COUNTA($B$5:B2485))</f>
        <v/>
      </c>
      <c r="B2485" s="294" t="n"/>
      <c r="C2485" s="247" t="n"/>
      <c r="D2485" s="248" t="n"/>
      <c r="E2485" s="295" t="n"/>
      <c r="F2485" s="296" t="n"/>
      <c r="G2485" s="296" t="n"/>
      <c r="H2485" s="297">
        <f>IFERROR(VLOOKUP($C2485,$C$5:$H$18,6,0)+SUMIF($C$19:$C2485,$C2485,$F$19:$F2485)-SUMIF($C$19:$C2485,$C2485,$G$19:$G2485),"")</f>
        <v/>
      </c>
      <c r="I2485" s="296" t="n"/>
      <c r="J2485" s="252" t="n"/>
      <c r="K2485" s="252" t="n"/>
      <c r="L2485" s="298" t="n"/>
      <c r="M2485" s="254">
        <f>IF($B2485="","",--TEXT($B2485,"yyyymm"))</f>
        <v/>
      </c>
      <c r="N2485" s="0" t="n"/>
      <c r="O2485" s="0" t="n"/>
      <c r="P2485" s="0" t="n"/>
      <c r="Q2485" s="0" t="n"/>
      <c r="R2485" s="0" t="n"/>
      <c r="S2485" s="0" t="n"/>
      <c r="T2485" s="0" t="n"/>
      <c r="U2485" s="0" t="n"/>
      <c r="V2485" s="0" t="n"/>
      <c r="W2485" s="0" t="n"/>
      <c r="X2485" s="42" t="n"/>
      <c r="Y2485" s="42" t="n"/>
      <c r="Z2485" s="42" t="n"/>
    </row>
    <row r="2486" ht="23" customFormat="1" customHeight="1" s="204">
      <c r="A2486" s="255">
        <f>IF(B2486="","",COUNTA($B$5:B2486))</f>
        <v/>
      </c>
      <c r="B2486" s="294" t="n"/>
      <c r="C2486" s="247" t="n"/>
      <c r="D2486" s="248" t="n"/>
      <c r="E2486" s="295" t="n"/>
      <c r="F2486" s="296" t="n"/>
      <c r="G2486" s="296" t="n"/>
      <c r="H2486" s="297">
        <f>IFERROR(VLOOKUP($C2486,$C$5:$H$18,6,0)+SUMIF($C$19:$C2486,$C2486,$F$19:$F2486)-SUMIF($C$19:$C2486,$C2486,$G$19:$G2486),"")</f>
        <v/>
      </c>
      <c r="I2486" s="296" t="n"/>
      <c r="J2486" s="252" t="n"/>
      <c r="K2486" s="252" t="n"/>
      <c r="L2486" s="298" t="n"/>
      <c r="M2486" s="254">
        <f>IF($B2486="","",--TEXT($B2486,"yyyymm"))</f>
        <v/>
      </c>
      <c r="N2486" s="0" t="n"/>
      <c r="O2486" s="0" t="n"/>
      <c r="P2486" s="0" t="n"/>
      <c r="Q2486" s="0" t="n"/>
      <c r="R2486" s="0" t="n"/>
      <c r="S2486" s="0" t="n"/>
      <c r="T2486" s="0" t="n"/>
      <c r="U2486" s="0" t="n"/>
      <c r="V2486" s="0" t="n"/>
      <c r="W2486" s="0" t="n"/>
      <c r="X2486" s="42" t="n"/>
      <c r="Y2486" s="42" t="n"/>
      <c r="Z2486" s="42" t="n"/>
    </row>
    <row r="2487" ht="23" customFormat="1" customHeight="1" s="204">
      <c r="A2487" s="255">
        <f>IF(B2487="","",COUNTA($B$5:B2487))</f>
        <v/>
      </c>
      <c r="B2487" s="294" t="n"/>
      <c r="C2487" s="247" t="n"/>
      <c r="D2487" s="248" t="n"/>
      <c r="E2487" s="295" t="n"/>
      <c r="F2487" s="296" t="n"/>
      <c r="G2487" s="296" t="n"/>
      <c r="H2487" s="297">
        <f>IFERROR(VLOOKUP($C2487,$C$5:$H$18,6,0)+SUMIF($C$19:$C2487,$C2487,$F$19:$F2487)-SUMIF($C$19:$C2487,$C2487,$G$19:$G2487),"")</f>
        <v/>
      </c>
      <c r="I2487" s="296" t="n"/>
      <c r="J2487" s="252" t="n"/>
      <c r="K2487" s="252" t="n"/>
      <c r="L2487" s="298" t="n"/>
      <c r="M2487" s="254">
        <f>IF($B2487="","",--TEXT($B2487,"yyyymm"))</f>
        <v/>
      </c>
      <c r="N2487" s="0" t="n"/>
      <c r="O2487" s="0" t="n"/>
      <c r="P2487" s="0" t="n"/>
      <c r="Q2487" s="0" t="n"/>
      <c r="R2487" s="0" t="n"/>
      <c r="S2487" s="0" t="n"/>
      <c r="T2487" s="0" t="n"/>
      <c r="U2487" s="0" t="n"/>
      <c r="V2487" s="0" t="n"/>
      <c r="W2487" s="0" t="n"/>
      <c r="X2487" s="42" t="n"/>
      <c r="Y2487" s="42" t="n"/>
      <c r="Z2487" s="42" t="n"/>
    </row>
    <row r="2488" ht="23" customFormat="1" customHeight="1" s="204">
      <c r="A2488" s="255">
        <f>IF(B2488="","",COUNTA($B$5:B2488))</f>
        <v/>
      </c>
      <c r="B2488" s="294" t="n"/>
      <c r="C2488" s="247" t="n"/>
      <c r="D2488" s="248" t="n"/>
      <c r="E2488" s="295" t="n"/>
      <c r="F2488" s="296" t="n"/>
      <c r="G2488" s="296" t="n"/>
      <c r="H2488" s="297">
        <f>IFERROR(VLOOKUP($C2488,$C$5:$H$18,6,0)+SUMIF($C$19:$C2488,$C2488,$F$19:$F2488)-SUMIF($C$19:$C2488,$C2488,$G$19:$G2488),"")</f>
        <v/>
      </c>
      <c r="I2488" s="296" t="n"/>
      <c r="J2488" s="252" t="n"/>
      <c r="K2488" s="252" t="n"/>
      <c r="L2488" s="298" t="n"/>
      <c r="M2488" s="254">
        <f>IF($B2488="","",--TEXT($B2488,"yyyymm"))</f>
        <v/>
      </c>
      <c r="N2488" s="0" t="n"/>
      <c r="O2488" s="0" t="n"/>
      <c r="P2488" s="0" t="n"/>
      <c r="Q2488" s="0" t="n"/>
      <c r="R2488" s="0" t="n"/>
      <c r="S2488" s="0" t="n"/>
      <c r="T2488" s="0" t="n"/>
      <c r="U2488" s="0" t="n"/>
      <c r="V2488" s="0" t="n"/>
      <c r="W2488" s="0" t="n"/>
      <c r="X2488" s="42" t="n"/>
      <c r="Y2488" s="42" t="n"/>
      <c r="Z2488" s="42" t="n"/>
    </row>
    <row r="2489" ht="23" customFormat="1" customHeight="1" s="204">
      <c r="A2489" s="255">
        <f>IF(B2489="","",COUNTA($B$5:B2489))</f>
        <v/>
      </c>
      <c r="B2489" s="294" t="n"/>
      <c r="C2489" s="247" t="n"/>
      <c r="D2489" s="248" t="n"/>
      <c r="E2489" s="295" t="n"/>
      <c r="F2489" s="296" t="n"/>
      <c r="G2489" s="296" t="n"/>
      <c r="H2489" s="297">
        <f>IFERROR(VLOOKUP($C2489,$C$5:$H$18,6,0)+SUMIF($C$19:$C2489,$C2489,$F$19:$F2489)-SUMIF($C$19:$C2489,$C2489,$G$19:$G2489),"")</f>
        <v/>
      </c>
      <c r="I2489" s="296" t="n"/>
      <c r="J2489" s="252" t="n"/>
      <c r="K2489" s="252" t="n"/>
      <c r="L2489" s="298" t="n"/>
      <c r="M2489" s="254">
        <f>IF($B2489="","",--TEXT($B2489,"yyyymm"))</f>
        <v/>
      </c>
      <c r="N2489" s="0" t="n"/>
      <c r="O2489" s="0" t="n"/>
      <c r="P2489" s="0" t="n"/>
      <c r="Q2489" s="0" t="n"/>
      <c r="R2489" s="0" t="n"/>
      <c r="S2489" s="0" t="n"/>
      <c r="T2489" s="0" t="n"/>
      <c r="U2489" s="0" t="n"/>
      <c r="V2489" s="0" t="n"/>
      <c r="W2489" s="0" t="n"/>
      <c r="X2489" s="42" t="n"/>
      <c r="Y2489" s="42" t="n"/>
      <c r="Z2489" s="42" t="n"/>
    </row>
    <row r="2490" ht="23" customFormat="1" customHeight="1" s="204">
      <c r="A2490" s="255">
        <f>IF(B2490="","",COUNTA($B$5:B2490))</f>
        <v/>
      </c>
      <c r="B2490" s="294" t="n"/>
      <c r="C2490" s="247" t="n"/>
      <c r="D2490" s="248" t="n"/>
      <c r="E2490" s="295" t="n"/>
      <c r="F2490" s="296" t="n"/>
      <c r="G2490" s="296" t="n"/>
      <c r="H2490" s="297">
        <f>IFERROR(VLOOKUP($C2490,$C$5:$H$18,6,0)+SUMIF($C$19:$C2490,$C2490,$F$19:$F2490)-SUMIF($C$19:$C2490,$C2490,$G$19:$G2490),"")</f>
        <v/>
      </c>
      <c r="I2490" s="296" t="n"/>
      <c r="J2490" s="252" t="n"/>
      <c r="K2490" s="252" t="n"/>
      <c r="L2490" s="298" t="n"/>
      <c r="M2490" s="254">
        <f>IF($B2490="","",--TEXT($B2490,"yyyymm"))</f>
        <v/>
      </c>
      <c r="N2490" s="0" t="n"/>
      <c r="O2490" s="0" t="n"/>
      <c r="P2490" s="0" t="n"/>
      <c r="Q2490" s="0" t="n"/>
      <c r="R2490" s="0" t="n"/>
      <c r="S2490" s="0" t="n"/>
      <c r="T2490" s="0" t="n"/>
      <c r="U2490" s="0" t="n"/>
      <c r="V2490" s="0" t="n"/>
      <c r="W2490" s="0" t="n"/>
      <c r="X2490" s="42" t="n"/>
      <c r="Y2490" s="42" t="n"/>
      <c r="Z2490" s="42" t="n"/>
    </row>
    <row r="2491" ht="23" customFormat="1" customHeight="1" s="204">
      <c r="A2491" s="255">
        <f>IF(B2491="","",COUNTA($B$5:B2491))</f>
        <v/>
      </c>
      <c r="B2491" s="294" t="n"/>
      <c r="C2491" s="247" t="n"/>
      <c r="D2491" s="248" t="n"/>
      <c r="E2491" s="295" t="n"/>
      <c r="F2491" s="296" t="n"/>
      <c r="G2491" s="296" t="n"/>
      <c r="H2491" s="297">
        <f>IFERROR(VLOOKUP($C2491,$C$5:$H$18,6,0)+SUMIF($C$19:$C2491,$C2491,$F$19:$F2491)-SUMIF($C$19:$C2491,$C2491,$G$19:$G2491),"")</f>
        <v/>
      </c>
      <c r="I2491" s="296" t="n"/>
      <c r="J2491" s="252" t="n"/>
      <c r="K2491" s="252" t="n"/>
      <c r="L2491" s="298" t="n"/>
      <c r="M2491" s="254">
        <f>IF($B2491="","",--TEXT($B2491,"yyyymm"))</f>
        <v/>
      </c>
      <c r="N2491" s="0" t="n"/>
      <c r="O2491" s="0" t="n"/>
      <c r="P2491" s="0" t="n"/>
      <c r="Q2491" s="0" t="n"/>
      <c r="R2491" s="0" t="n"/>
      <c r="S2491" s="0" t="n"/>
      <c r="T2491" s="0" t="n"/>
      <c r="U2491" s="0" t="n"/>
      <c r="V2491" s="0" t="n"/>
      <c r="W2491" s="0" t="n"/>
      <c r="X2491" s="42" t="n"/>
      <c r="Y2491" s="42" t="n"/>
      <c r="Z2491" s="42" t="n"/>
    </row>
    <row r="2492" ht="23" customFormat="1" customHeight="1" s="204">
      <c r="A2492" s="255">
        <f>IF(B2492="","",COUNTA($B$5:B2492))</f>
        <v/>
      </c>
      <c r="B2492" s="294" t="n"/>
      <c r="C2492" s="247" t="n"/>
      <c r="D2492" s="248" t="n"/>
      <c r="E2492" s="295" t="n"/>
      <c r="F2492" s="296" t="n"/>
      <c r="G2492" s="296" t="n"/>
      <c r="H2492" s="297">
        <f>IFERROR(VLOOKUP($C2492,$C$5:$H$18,6,0)+SUMIF($C$19:$C2492,$C2492,$F$19:$F2492)-SUMIF($C$19:$C2492,$C2492,$G$19:$G2492),"")</f>
        <v/>
      </c>
      <c r="I2492" s="296" t="n"/>
      <c r="J2492" s="252" t="n"/>
      <c r="K2492" s="252" t="n"/>
      <c r="L2492" s="298" t="n"/>
      <c r="M2492" s="254">
        <f>IF($B2492="","",--TEXT($B2492,"yyyymm"))</f>
        <v/>
      </c>
      <c r="N2492" s="0" t="n"/>
      <c r="O2492" s="0" t="n"/>
      <c r="P2492" s="0" t="n"/>
      <c r="Q2492" s="0" t="n"/>
      <c r="R2492" s="0" t="n"/>
      <c r="S2492" s="0" t="n"/>
      <c r="T2492" s="0" t="n"/>
      <c r="U2492" s="0" t="n"/>
      <c r="V2492" s="0" t="n"/>
      <c r="W2492" s="0" t="n"/>
      <c r="X2492" s="42" t="n"/>
      <c r="Y2492" s="42" t="n"/>
      <c r="Z2492" s="42" t="n"/>
    </row>
    <row r="2493" ht="23" customFormat="1" customHeight="1" s="204">
      <c r="A2493" s="255">
        <f>IF(B2493="","",COUNTA($B$5:B2493))</f>
        <v/>
      </c>
      <c r="B2493" s="294" t="n"/>
      <c r="C2493" s="247" t="n"/>
      <c r="D2493" s="248" t="n"/>
      <c r="E2493" s="295" t="n"/>
      <c r="F2493" s="296" t="n"/>
      <c r="G2493" s="296" t="n"/>
      <c r="H2493" s="297">
        <f>IFERROR(VLOOKUP($C2493,$C$5:$H$18,6,0)+SUMIF($C$19:$C2493,$C2493,$F$19:$F2493)-SUMIF($C$19:$C2493,$C2493,$G$19:$G2493),"")</f>
        <v/>
      </c>
      <c r="I2493" s="296" t="n"/>
      <c r="J2493" s="252" t="n"/>
      <c r="K2493" s="252" t="n"/>
      <c r="L2493" s="298" t="n"/>
      <c r="M2493" s="254">
        <f>IF($B2493="","",--TEXT($B2493,"yyyymm"))</f>
        <v/>
      </c>
      <c r="N2493" s="0" t="n"/>
      <c r="O2493" s="0" t="n"/>
      <c r="P2493" s="0" t="n"/>
      <c r="Q2493" s="0" t="n"/>
      <c r="R2493" s="0" t="n"/>
      <c r="S2493" s="0" t="n"/>
      <c r="T2493" s="0" t="n"/>
      <c r="U2493" s="0" t="n"/>
      <c r="V2493" s="0" t="n"/>
      <c r="W2493" s="0" t="n"/>
      <c r="X2493" s="42" t="n"/>
      <c r="Y2493" s="42" t="n"/>
      <c r="Z2493" s="42" t="n"/>
    </row>
    <row r="2494" ht="23" customFormat="1" customHeight="1" s="204">
      <c r="A2494" s="255">
        <f>IF(B2494="","",COUNTA($B$5:B2494))</f>
        <v/>
      </c>
      <c r="B2494" s="294" t="n"/>
      <c r="C2494" s="247" t="n"/>
      <c r="D2494" s="248" t="n"/>
      <c r="E2494" s="295" t="n"/>
      <c r="F2494" s="296" t="n"/>
      <c r="G2494" s="296" t="n"/>
      <c r="H2494" s="297">
        <f>IFERROR(VLOOKUP($C2494,$C$5:$H$18,6,0)+SUMIF($C$19:$C2494,$C2494,$F$19:$F2494)-SUMIF($C$19:$C2494,$C2494,$G$19:$G2494),"")</f>
        <v/>
      </c>
      <c r="I2494" s="296" t="n"/>
      <c r="J2494" s="252" t="n"/>
      <c r="K2494" s="252" t="n"/>
      <c r="L2494" s="298" t="n"/>
      <c r="M2494" s="254">
        <f>IF($B2494="","",--TEXT($B2494,"yyyymm"))</f>
        <v/>
      </c>
      <c r="N2494" s="0" t="n"/>
      <c r="O2494" s="0" t="n"/>
      <c r="P2494" s="0" t="n"/>
      <c r="Q2494" s="0" t="n"/>
      <c r="R2494" s="0" t="n"/>
      <c r="S2494" s="0" t="n"/>
      <c r="T2494" s="0" t="n"/>
      <c r="U2494" s="0" t="n"/>
      <c r="V2494" s="0" t="n"/>
      <c r="W2494" s="0" t="n"/>
      <c r="X2494" s="42" t="n"/>
      <c r="Y2494" s="42" t="n"/>
      <c r="Z2494" s="42" t="n"/>
    </row>
    <row r="2495" ht="23" customFormat="1" customHeight="1" s="204">
      <c r="A2495" s="255">
        <f>IF(B2495="","",COUNTA($B$5:B2495))</f>
        <v/>
      </c>
      <c r="B2495" s="294" t="n"/>
      <c r="C2495" s="247" t="n"/>
      <c r="D2495" s="248" t="n"/>
      <c r="E2495" s="295" t="n"/>
      <c r="F2495" s="296" t="n"/>
      <c r="G2495" s="296" t="n"/>
      <c r="H2495" s="297">
        <f>IFERROR(VLOOKUP($C2495,$C$5:$H$18,6,0)+SUMIF($C$19:$C2495,$C2495,$F$19:$F2495)-SUMIF($C$19:$C2495,$C2495,$G$19:$G2495),"")</f>
        <v/>
      </c>
      <c r="I2495" s="296" t="n"/>
      <c r="J2495" s="252" t="n"/>
      <c r="K2495" s="252" t="n"/>
      <c r="L2495" s="298" t="n"/>
      <c r="M2495" s="254">
        <f>IF($B2495="","",--TEXT($B2495,"yyyymm"))</f>
        <v/>
      </c>
      <c r="N2495" s="0" t="n"/>
      <c r="O2495" s="0" t="n"/>
      <c r="P2495" s="0" t="n"/>
      <c r="Q2495" s="0" t="n"/>
      <c r="R2495" s="0" t="n"/>
      <c r="S2495" s="0" t="n"/>
      <c r="T2495" s="0" t="n"/>
      <c r="U2495" s="0" t="n"/>
      <c r="V2495" s="0" t="n"/>
      <c r="W2495" s="0" t="n"/>
      <c r="X2495" s="42" t="n"/>
      <c r="Y2495" s="42" t="n"/>
      <c r="Z2495" s="42" t="n"/>
    </row>
    <row r="2496" ht="23" customFormat="1" customHeight="1" s="204">
      <c r="A2496" s="255">
        <f>IF(B2496="","",COUNTA($B$5:B2496))</f>
        <v/>
      </c>
      <c r="B2496" s="294" t="n"/>
      <c r="C2496" s="247" t="n"/>
      <c r="D2496" s="248" t="n"/>
      <c r="E2496" s="295" t="n"/>
      <c r="F2496" s="296" t="n"/>
      <c r="G2496" s="296" t="n"/>
      <c r="H2496" s="297">
        <f>IFERROR(VLOOKUP($C2496,$C$5:$H$18,6,0)+SUMIF($C$19:$C2496,$C2496,$F$19:$F2496)-SUMIF($C$19:$C2496,$C2496,$G$19:$G2496),"")</f>
        <v/>
      </c>
      <c r="I2496" s="296" t="n"/>
      <c r="J2496" s="252" t="n"/>
      <c r="K2496" s="252" t="n"/>
      <c r="L2496" s="298" t="n"/>
      <c r="M2496" s="254">
        <f>IF($B2496="","",--TEXT($B2496,"yyyymm"))</f>
        <v/>
      </c>
      <c r="N2496" s="0" t="n"/>
      <c r="O2496" s="0" t="n"/>
      <c r="P2496" s="0" t="n"/>
      <c r="Q2496" s="0" t="n"/>
      <c r="R2496" s="0" t="n"/>
      <c r="S2496" s="0" t="n"/>
      <c r="T2496" s="0" t="n"/>
      <c r="U2496" s="0" t="n"/>
      <c r="V2496" s="0" t="n"/>
      <c r="W2496" s="0" t="n"/>
      <c r="X2496" s="42" t="n"/>
      <c r="Y2496" s="42" t="n"/>
      <c r="Z2496" s="42" t="n"/>
    </row>
    <row r="2497" ht="23" customFormat="1" customHeight="1" s="204">
      <c r="A2497" s="255">
        <f>IF(B2497="","",COUNTA($B$5:B2497))</f>
        <v/>
      </c>
      <c r="B2497" s="294" t="n"/>
      <c r="C2497" s="247" t="n"/>
      <c r="D2497" s="248" t="n"/>
      <c r="E2497" s="295" t="n"/>
      <c r="F2497" s="296" t="n"/>
      <c r="G2497" s="296" t="n"/>
      <c r="H2497" s="297">
        <f>IFERROR(VLOOKUP($C2497,$C$5:$H$18,6,0)+SUMIF($C$19:$C2497,$C2497,$F$19:$F2497)-SUMIF($C$19:$C2497,$C2497,$G$19:$G2497),"")</f>
        <v/>
      </c>
      <c r="I2497" s="296" t="n"/>
      <c r="J2497" s="252" t="n"/>
      <c r="K2497" s="252" t="n"/>
      <c r="L2497" s="298" t="n"/>
      <c r="M2497" s="254">
        <f>IF($B2497="","",--TEXT($B2497,"yyyymm"))</f>
        <v/>
      </c>
      <c r="N2497" s="0" t="n"/>
      <c r="O2497" s="0" t="n"/>
      <c r="P2497" s="0" t="n"/>
      <c r="Q2497" s="0" t="n"/>
      <c r="R2497" s="0" t="n"/>
      <c r="S2497" s="0" t="n"/>
      <c r="T2497" s="0" t="n"/>
      <c r="U2497" s="0" t="n"/>
      <c r="V2497" s="0" t="n"/>
      <c r="W2497" s="0" t="n"/>
      <c r="X2497" s="42" t="n"/>
      <c r="Y2497" s="42" t="n"/>
      <c r="Z2497" s="42" t="n"/>
    </row>
    <row r="2498" ht="23" customFormat="1" customHeight="1" s="204">
      <c r="A2498" s="255">
        <f>IF(B2498="","",COUNTA($B$5:B2498))</f>
        <v/>
      </c>
      <c r="B2498" s="294" t="n"/>
      <c r="C2498" s="247" t="n"/>
      <c r="D2498" s="248" t="n"/>
      <c r="E2498" s="295" t="n"/>
      <c r="F2498" s="296" t="n"/>
      <c r="G2498" s="296" t="n"/>
      <c r="H2498" s="297">
        <f>IFERROR(VLOOKUP($C2498,$C$5:$H$18,6,0)+SUMIF($C$19:$C2498,$C2498,$F$19:$F2498)-SUMIF($C$19:$C2498,$C2498,$G$19:$G2498),"")</f>
        <v/>
      </c>
      <c r="I2498" s="296" t="n"/>
      <c r="J2498" s="252" t="n"/>
      <c r="K2498" s="252" t="n"/>
      <c r="L2498" s="298" t="n"/>
      <c r="M2498" s="254">
        <f>IF($B2498="","",--TEXT($B2498,"yyyymm"))</f>
        <v/>
      </c>
      <c r="N2498" s="0" t="n"/>
      <c r="O2498" s="0" t="n"/>
      <c r="P2498" s="0" t="n"/>
      <c r="Q2498" s="0" t="n"/>
      <c r="R2498" s="0" t="n"/>
      <c r="S2498" s="0" t="n"/>
      <c r="T2498" s="0" t="n"/>
      <c r="U2498" s="0" t="n"/>
      <c r="V2498" s="0" t="n"/>
      <c r="W2498" s="0" t="n"/>
      <c r="X2498" s="42" t="n"/>
      <c r="Y2498" s="42" t="n"/>
      <c r="Z2498" s="42" t="n"/>
    </row>
    <row r="2499" ht="23" customFormat="1" customHeight="1" s="204">
      <c r="A2499" s="255">
        <f>IF(B2499="","",COUNTA($B$5:B2499))</f>
        <v/>
      </c>
      <c r="B2499" s="294" t="n"/>
      <c r="C2499" s="247" t="n"/>
      <c r="D2499" s="248" t="n"/>
      <c r="E2499" s="295" t="n"/>
      <c r="F2499" s="296" t="n"/>
      <c r="G2499" s="296" t="n"/>
      <c r="H2499" s="297">
        <f>IFERROR(VLOOKUP($C2499,$C$5:$H$18,6,0)+SUMIF($C$19:$C2499,$C2499,$F$19:$F2499)-SUMIF($C$19:$C2499,$C2499,$G$19:$G2499),"")</f>
        <v/>
      </c>
      <c r="I2499" s="296" t="n"/>
      <c r="J2499" s="252" t="n"/>
      <c r="K2499" s="252" t="n"/>
      <c r="L2499" s="298" t="n"/>
      <c r="M2499" s="254">
        <f>IF($B2499="","",--TEXT($B2499,"yyyymm"))</f>
        <v/>
      </c>
      <c r="N2499" s="0" t="n"/>
      <c r="O2499" s="0" t="n"/>
      <c r="P2499" s="0" t="n"/>
      <c r="Q2499" s="0" t="n"/>
      <c r="R2499" s="0" t="n"/>
      <c r="S2499" s="0" t="n"/>
      <c r="T2499" s="0" t="n"/>
      <c r="U2499" s="0" t="n"/>
      <c r="V2499" s="0" t="n"/>
      <c r="W2499" s="0" t="n"/>
      <c r="X2499" s="42" t="n"/>
      <c r="Y2499" s="42" t="n"/>
      <c r="Z2499" s="42" t="n"/>
    </row>
    <row r="2500" ht="23" customFormat="1" customHeight="1" s="204">
      <c r="A2500" s="255">
        <f>IF(B2500="","",COUNTA($B$5:B2500))</f>
        <v/>
      </c>
      <c r="B2500" s="294" t="n"/>
      <c r="C2500" s="247" t="n"/>
      <c r="D2500" s="248" t="n"/>
      <c r="E2500" s="295" t="n"/>
      <c r="F2500" s="296" t="n"/>
      <c r="G2500" s="296" t="n"/>
      <c r="H2500" s="297">
        <f>IFERROR(VLOOKUP($C2500,$C$5:$H$18,6,0)+SUMIF($C$19:$C2500,$C2500,$F$19:$F2500)-SUMIF($C$19:$C2500,$C2500,$G$19:$G2500),"")</f>
        <v/>
      </c>
      <c r="I2500" s="296" t="n"/>
      <c r="J2500" s="252" t="n"/>
      <c r="K2500" s="252" t="n"/>
      <c r="L2500" s="298" t="n"/>
      <c r="M2500" s="254">
        <f>IF($B2500="","",--TEXT($B2500,"yyyymm"))</f>
        <v/>
      </c>
      <c r="N2500" s="0" t="n"/>
      <c r="O2500" s="0" t="n"/>
      <c r="P2500" s="0" t="n"/>
      <c r="Q2500" s="0" t="n"/>
      <c r="R2500" s="0" t="n"/>
      <c r="S2500" s="0" t="n"/>
      <c r="T2500" s="0" t="n"/>
      <c r="U2500" s="0" t="n"/>
      <c r="V2500" s="0" t="n"/>
      <c r="W2500" s="0" t="n"/>
      <c r="X2500" s="42" t="n"/>
      <c r="Y2500" s="42" t="n"/>
      <c r="Z2500" s="42" t="n"/>
    </row>
    <row r="2501" ht="23" customFormat="1" customHeight="1" s="204">
      <c r="A2501" s="255">
        <f>IF(B2501="","",COUNTA($B$5:B2501))</f>
        <v/>
      </c>
      <c r="B2501" s="294" t="n"/>
      <c r="C2501" s="247" t="n"/>
      <c r="D2501" s="248" t="n"/>
      <c r="E2501" s="295" t="n"/>
      <c r="F2501" s="296" t="n"/>
      <c r="G2501" s="296" t="n"/>
      <c r="H2501" s="297">
        <f>IFERROR(VLOOKUP($C2501,$C$5:$H$18,6,0)+SUMIF($C$19:$C2501,$C2501,$F$19:$F2501)-SUMIF($C$19:$C2501,$C2501,$G$19:$G2501),"")</f>
        <v/>
      </c>
      <c r="I2501" s="296" t="n"/>
      <c r="J2501" s="252" t="n"/>
      <c r="K2501" s="252" t="n"/>
      <c r="L2501" s="298" t="n"/>
      <c r="M2501" s="254">
        <f>IF($B2501="","",--TEXT($B2501,"yyyymm"))</f>
        <v/>
      </c>
      <c r="N2501" s="0" t="n"/>
      <c r="O2501" s="0" t="n"/>
      <c r="P2501" s="0" t="n"/>
      <c r="Q2501" s="0" t="n"/>
      <c r="R2501" s="0" t="n"/>
      <c r="S2501" s="0" t="n"/>
      <c r="T2501" s="0" t="n"/>
      <c r="U2501" s="0" t="n"/>
      <c r="V2501" s="0" t="n"/>
      <c r="W2501" s="0" t="n"/>
      <c r="X2501" s="42" t="n"/>
      <c r="Y2501" s="42" t="n"/>
      <c r="Z2501" s="42" t="n"/>
    </row>
    <row r="2502" ht="23" customFormat="1" customHeight="1" s="204">
      <c r="A2502" s="255">
        <f>IF(B2502="","",COUNTA($B$5:B2502))</f>
        <v/>
      </c>
      <c r="B2502" s="294" t="n"/>
      <c r="C2502" s="247" t="n"/>
      <c r="D2502" s="248" t="n"/>
      <c r="E2502" s="295" t="n"/>
      <c r="F2502" s="296" t="n"/>
      <c r="G2502" s="296" t="n"/>
      <c r="H2502" s="297">
        <f>IFERROR(VLOOKUP($C2502,$C$5:$H$18,6,0)+SUMIF($C$19:$C2502,$C2502,$F$19:$F2502)-SUMIF($C$19:$C2502,$C2502,$G$19:$G2502),"")</f>
        <v/>
      </c>
      <c r="I2502" s="296" t="n"/>
      <c r="J2502" s="252" t="n"/>
      <c r="K2502" s="252" t="n"/>
      <c r="L2502" s="298" t="n"/>
      <c r="M2502" s="254">
        <f>IF($B2502="","",--TEXT($B2502,"yyyymm"))</f>
        <v/>
      </c>
      <c r="N2502" s="0" t="n"/>
      <c r="O2502" s="0" t="n"/>
      <c r="P2502" s="0" t="n"/>
      <c r="Q2502" s="0" t="n"/>
      <c r="R2502" s="0" t="n"/>
      <c r="S2502" s="0" t="n"/>
      <c r="T2502" s="0" t="n"/>
      <c r="U2502" s="0" t="n"/>
      <c r="V2502" s="0" t="n"/>
      <c r="W2502" s="0" t="n"/>
      <c r="X2502" s="42" t="n"/>
      <c r="Y2502" s="42" t="n"/>
      <c r="Z2502" s="42" t="n"/>
    </row>
    <row r="2503" ht="23" customFormat="1" customHeight="1" s="204">
      <c r="A2503" s="255">
        <f>IF(B2503="","",COUNTA($B$5:B2503))</f>
        <v/>
      </c>
      <c r="B2503" s="294" t="n"/>
      <c r="C2503" s="247" t="n"/>
      <c r="D2503" s="248" t="n"/>
      <c r="E2503" s="295" t="n"/>
      <c r="F2503" s="296" t="n"/>
      <c r="G2503" s="296" t="n"/>
      <c r="H2503" s="297">
        <f>IFERROR(VLOOKUP($C2503,$C$5:$H$18,6,0)+SUMIF($C$19:$C2503,$C2503,$F$19:$F2503)-SUMIF($C$19:$C2503,$C2503,$G$19:$G2503),"")</f>
        <v/>
      </c>
      <c r="I2503" s="296" t="n"/>
      <c r="J2503" s="252" t="n"/>
      <c r="K2503" s="252" t="n"/>
      <c r="L2503" s="298" t="n"/>
      <c r="M2503" s="254">
        <f>IF($B2503="","",--TEXT($B2503,"yyyymm"))</f>
        <v/>
      </c>
      <c r="N2503" s="0" t="n"/>
      <c r="O2503" s="0" t="n"/>
      <c r="P2503" s="0" t="n"/>
      <c r="Q2503" s="0" t="n"/>
      <c r="R2503" s="0" t="n"/>
      <c r="S2503" s="0" t="n"/>
      <c r="T2503" s="0" t="n"/>
      <c r="U2503" s="0" t="n"/>
      <c r="V2503" s="0" t="n"/>
      <c r="W2503" s="0" t="n"/>
      <c r="X2503" s="42" t="n"/>
      <c r="Y2503" s="42" t="n"/>
      <c r="Z2503" s="42" t="n"/>
    </row>
    <row r="2504" ht="23" customFormat="1" customHeight="1" s="204">
      <c r="A2504" s="255">
        <f>IF(B2504="","",COUNTA($B$5:B2504))</f>
        <v/>
      </c>
      <c r="B2504" s="294" t="n"/>
      <c r="C2504" s="247" t="n"/>
      <c r="D2504" s="248" t="n"/>
      <c r="E2504" s="295" t="n"/>
      <c r="F2504" s="296" t="n"/>
      <c r="G2504" s="296" t="n"/>
      <c r="H2504" s="297">
        <f>IFERROR(VLOOKUP($C2504,$C$5:$H$18,6,0)+SUMIF($C$19:$C2504,$C2504,$F$19:$F2504)-SUMIF($C$19:$C2504,$C2504,$G$19:$G2504),"")</f>
        <v/>
      </c>
      <c r="I2504" s="296" t="n"/>
      <c r="J2504" s="252" t="n"/>
      <c r="K2504" s="252" t="n"/>
      <c r="L2504" s="298" t="n"/>
      <c r="M2504" s="254">
        <f>IF($B2504="","",--TEXT($B2504,"yyyymm"))</f>
        <v/>
      </c>
      <c r="N2504" s="0" t="n"/>
      <c r="O2504" s="0" t="n"/>
      <c r="P2504" s="0" t="n"/>
      <c r="Q2504" s="0" t="n"/>
      <c r="R2504" s="0" t="n"/>
      <c r="S2504" s="0" t="n"/>
      <c r="T2504" s="0" t="n"/>
      <c r="U2504" s="0" t="n"/>
      <c r="V2504" s="0" t="n"/>
      <c r="W2504" s="0" t="n"/>
      <c r="X2504" s="42" t="n"/>
      <c r="Y2504" s="42" t="n"/>
      <c r="Z2504" s="42" t="n"/>
    </row>
    <row r="2505" ht="23" customFormat="1" customHeight="1" s="204">
      <c r="A2505" s="255">
        <f>IF(B2505="","",COUNTA($B$5:B2505))</f>
        <v/>
      </c>
      <c r="B2505" s="294" t="n"/>
      <c r="C2505" s="247" t="n"/>
      <c r="D2505" s="248" t="n"/>
      <c r="E2505" s="295" t="n"/>
      <c r="F2505" s="296" t="n"/>
      <c r="G2505" s="296" t="n"/>
      <c r="H2505" s="297">
        <f>IFERROR(VLOOKUP($C2505,$C$5:$H$18,6,0)+SUMIF($C$19:$C2505,$C2505,$F$19:$F2505)-SUMIF($C$19:$C2505,$C2505,$G$19:$G2505),"")</f>
        <v/>
      </c>
      <c r="I2505" s="296" t="n"/>
      <c r="J2505" s="252" t="n"/>
      <c r="K2505" s="252" t="n"/>
      <c r="L2505" s="298" t="n"/>
      <c r="M2505" s="254">
        <f>IF($B2505="","",--TEXT($B2505,"yyyymm"))</f>
        <v/>
      </c>
      <c r="N2505" s="0" t="n"/>
      <c r="O2505" s="0" t="n"/>
      <c r="P2505" s="0" t="n"/>
      <c r="Q2505" s="0" t="n"/>
      <c r="R2505" s="0" t="n"/>
      <c r="S2505" s="0" t="n"/>
      <c r="T2505" s="0" t="n"/>
      <c r="U2505" s="0" t="n"/>
      <c r="V2505" s="0" t="n"/>
      <c r="W2505" s="0" t="n"/>
      <c r="X2505" s="42" t="n"/>
      <c r="Y2505" s="42" t="n"/>
      <c r="Z2505" s="42" t="n"/>
    </row>
    <row r="2506" ht="23" customFormat="1" customHeight="1" s="204">
      <c r="A2506" s="255">
        <f>IF(B2506="","",COUNTA($B$5:B2506))</f>
        <v/>
      </c>
      <c r="B2506" s="294" t="n"/>
      <c r="C2506" s="247" t="n"/>
      <c r="D2506" s="248" t="n"/>
      <c r="E2506" s="295" t="n"/>
      <c r="F2506" s="296" t="n"/>
      <c r="G2506" s="296" t="n"/>
      <c r="H2506" s="297">
        <f>IFERROR(VLOOKUP($C2506,$C$5:$H$18,6,0)+SUMIF($C$19:$C2506,$C2506,$F$19:$F2506)-SUMIF($C$19:$C2506,$C2506,$G$19:$G2506),"")</f>
        <v/>
      </c>
      <c r="I2506" s="296" t="n"/>
      <c r="J2506" s="252" t="n"/>
      <c r="K2506" s="252" t="n"/>
      <c r="L2506" s="298" t="n"/>
      <c r="M2506" s="254">
        <f>IF($B2506="","",--TEXT($B2506,"yyyymm"))</f>
        <v/>
      </c>
      <c r="N2506" s="0" t="n"/>
      <c r="O2506" s="0" t="n"/>
      <c r="P2506" s="0" t="n"/>
      <c r="Q2506" s="0" t="n"/>
      <c r="R2506" s="0" t="n"/>
      <c r="S2506" s="0" t="n"/>
      <c r="T2506" s="0" t="n"/>
      <c r="U2506" s="0" t="n"/>
      <c r="V2506" s="0" t="n"/>
      <c r="W2506" s="0" t="n"/>
      <c r="X2506" s="42" t="n"/>
      <c r="Y2506" s="42" t="n"/>
      <c r="Z2506" s="42" t="n"/>
    </row>
    <row r="2507" ht="23" customFormat="1" customHeight="1" s="204">
      <c r="A2507" s="255">
        <f>IF(B2507="","",COUNTA($B$5:B2507))</f>
        <v/>
      </c>
      <c r="B2507" s="294" t="n"/>
      <c r="C2507" s="247" t="n"/>
      <c r="D2507" s="248" t="n"/>
      <c r="E2507" s="295" t="n"/>
      <c r="F2507" s="296" t="n"/>
      <c r="G2507" s="296" t="n"/>
      <c r="H2507" s="297">
        <f>IFERROR(VLOOKUP($C2507,$C$5:$H$18,6,0)+SUMIF($C$19:$C2507,$C2507,$F$19:$F2507)-SUMIF($C$19:$C2507,$C2507,$G$19:$G2507),"")</f>
        <v/>
      </c>
      <c r="I2507" s="296" t="n"/>
      <c r="J2507" s="252" t="n"/>
      <c r="K2507" s="252" t="n"/>
      <c r="L2507" s="298" t="n"/>
      <c r="M2507" s="254">
        <f>IF($B2507="","",--TEXT($B2507,"yyyymm"))</f>
        <v/>
      </c>
      <c r="N2507" s="0" t="n"/>
      <c r="O2507" s="0" t="n"/>
      <c r="P2507" s="0" t="n"/>
      <c r="Q2507" s="0" t="n"/>
      <c r="R2507" s="0" t="n"/>
      <c r="S2507" s="0" t="n"/>
      <c r="T2507" s="0" t="n"/>
      <c r="U2507" s="0" t="n"/>
      <c r="V2507" s="0" t="n"/>
      <c r="W2507" s="0" t="n"/>
      <c r="X2507" s="42" t="n"/>
      <c r="Y2507" s="42" t="n"/>
      <c r="Z2507" s="42" t="n"/>
    </row>
    <row r="2508" ht="23" customFormat="1" customHeight="1" s="204">
      <c r="A2508" s="255">
        <f>IF(B2508="","",COUNTA($B$5:B2508))</f>
        <v/>
      </c>
      <c r="B2508" s="294" t="n"/>
      <c r="C2508" s="247" t="n"/>
      <c r="D2508" s="248" t="n"/>
      <c r="E2508" s="295" t="n"/>
      <c r="F2508" s="296" t="n"/>
      <c r="G2508" s="296" t="n"/>
      <c r="H2508" s="297">
        <f>IFERROR(VLOOKUP($C2508,$C$5:$H$18,6,0)+SUMIF($C$19:$C2508,$C2508,$F$19:$F2508)-SUMIF($C$19:$C2508,$C2508,$G$19:$G2508),"")</f>
        <v/>
      </c>
      <c r="I2508" s="296" t="n"/>
      <c r="J2508" s="252" t="n"/>
      <c r="K2508" s="252" t="n"/>
      <c r="L2508" s="298" t="n"/>
      <c r="M2508" s="254">
        <f>IF($B2508="","",--TEXT($B2508,"yyyymm"))</f>
        <v/>
      </c>
      <c r="N2508" s="0" t="n"/>
      <c r="O2508" s="0" t="n"/>
      <c r="P2508" s="0" t="n"/>
      <c r="Q2508" s="0" t="n"/>
      <c r="R2508" s="0" t="n"/>
      <c r="S2508" s="0" t="n"/>
      <c r="T2508" s="0" t="n"/>
      <c r="U2508" s="0" t="n"/>
      <c r="V2508" s="0" t="n"/>
      <c r="W2508" s="0" t="n"/>
      <c r="X2508" s="42" t="n"/>
      <c r="Y2508" s="42" t="n"/>
      <c r="Z2508" s="42" t="n"/>
    </row>
    <row r="2509" ht="23" customFormat="1" customHeight="1" s="204">
      <c r="A2509" s="255">
        <f>IF(B2509="","",COUNTA($B$5:B2509))</f>
        <v/>
      </c>
      <c r="B2509" s="294" t="n"/>
      <c r="C2509" s="247" t="n"/>
      <c r="D2509" s="248" t="n"/>
      <c r="E2509" s="295" t="n"/>
      <c r="F2509" s="296" t="n"/>
      <c r="G2509" s="296" t="n"/>
      <c r="H2509" s="297">
        <f>IFERROR(VLOOKUP($C2509,$C$5:$H$18,6,0)+SUMIF($C$19:$C2509,$C2509,$F$19:$F2509)-SUMIF($C$19:$C2509,$C2509,$G$19:$G2509),"")</f>
        <v/>
      </c>
      <c r="I2509" s="296" t="n"/>
      <c r="J2509" s="252" t="n"/>
      <c r="K2509" s="252" t="n"/>
      <c r="L2509" s="298" t="n"/>
      <c r="M2509" s="254">
        <f>IF($B2509="","",--TEXT($B2509,"yyyymm"))</f>
        <v/>
      </c>
      <c r="N2509" s="0" t="n"/>
      <c r="O2509" s="0" t="n"/>
      <c r="P2509" s="0" t="n"/>
      <c r="Q2509" s="0" t="n"/>
      <c r="R2509" s="0" t="n"/>
      <c r="S2509" s="0" t="n"/>
      <c r="T2509" s="0" t="n"/>
      <c r="U2509" s="0" t="n"/>
      <c r="V2509" s="0" t="n"/>
      <c r="W2509" s="0" t="n"/>
      <c r="X2509" s="42" t="n"/>
      <c r="Y2509" s="42" t="n"/>
      <c r="Z2509" s="42" t="n"/>
    </row>
    <row r="2510" ht="23" customFormat="1" customHeight="1" s="204">
      <c r="A2510" s="255">
        <f>IF(B2510="","",COUNTA($B$5:B2510))</f>
        <v/>
      </c>
      <c r="B2510" s="294" t="n"/>
      <c r="C2510" s="247" t="n"/>
      <c r="D2510" s="248" t="n"/>
      <c r="E2510" s="295" t="n"/>
      <c r="F2510" s="296" t="n"/>
      <c r="G2510" s="296" t="n"/>
      <c r="H2510" s="297">
        <f>IFERROR(VLOOKUP($C2510,$C$5:$H$18,6,0)+SUMIF($C$19:$C2510,$C2510,$F$19:$F2510)-SUMIF($C$19:$C2510,$C2510,$G$19:$G2510),"")</f>
        <v/>
      </c>
      <c r="I2510" s="296" t="n"/>
      <c r="J2510" s="252" t="n"/>
      <c r="K2510" s="252" t="n"/>
      <c r="L2510" s="298" t="n"/>
      <c r="M2510" s="254">
        <f>IF($B2510="","",--TEXT($B2510,"yyyymm"))</f>
        <v/>
      </c>
      <c r="N2510" s="0" t="n"/>
      <c r="O2510" s="0" t="n"/>
      <c r="P2510" s="0" t="n"/>
      <c r="Q2510" s="0" t="n"/>
      <c r="R2510" s="0" t="n"/>
      <c r="S2510" s="0" t="n"/>
      <c r="T2510" s="0" t="n"/>
      <c r="U2510" s="0" t="n"/>
      <c r="V2510" s="0" t="n"/>
      <c r="W2510" s="0" t="n"/>
      <c r="X2510" s="42" t="n"/>
      <c r="Y2510" s="42" t="n"/>
      <c r="Z2510" s="42" t="n"/>
    </row>
    <row r="2511" ht="23" customFormat="1" customHeight="1" s="204">
      <c r="A2511" s="255">
        <f>IF(B2511="","",COUNTA($B$5:B2511))</f>
        <v/>
      </c>
      <c r="B2511" s="294" t="n"/>
      <c r="C2511" s="247" t="n"/>
      <c r="D2511" s="248" t="n"/>
      <c r="E2511" s="295" t="n"/>
      <c r="F2511" s="296" t="n"/>
      <c r="G2511" s="296" t="n"/>
      <c r="H2511" s="297">
        <f>IFERROR(VLOOKUP($C2511,$C$5:$H$18,6,0)+SUMIF($C$19:$C2511,$C2511,$F$19:$F2511)-SUMIF($C$19:$C2511,$C2511,$G$19:$G2511),"")</f>
        <v/>
      </c>
      <c r="I2511" s="296" t="n"/>
      <c r="J2511" s="252" t="n"/>
      <c r="K2511" s="252" t="n"/>
      <c r="L2511" s="298" t="n"/>
      <c r="M2511" s="254">
        <f>IF($B2511="","",--TEXT($B2511,"yyyymm"))</f>
        <v/>
      </c>
      <c r="N2511" s="0" t="n"/>
      <c r="O2511" s="0" t="n"/>
      <c r="P2511" s="0" t="n"/>
      <c r="Q2511" s="0" t="n"/>
      <c r="R2511" s="0" t="n"/>
      <c r="S2511" s="0" t="n"/>
      <c r="T2511" s="0" t="n"/>
      <c r="U2511" s="0" t="n"/>
      <c r="V2511" s="0" t="n"/>
      <c r="W2511" s="0" t="n"/>
      <c r="X2511" s="42" t="n"/>
      <c r="Y2511" s="42" t="n"/>
      <c r="Z2511" s="42" t="n"/>
    </row>
    <row r="2512" ht="23" customFormat="1" customHeight="1" s="204">
      <c r="A2512" s="255">
        <f>IF(B2512="","",COUNTA($B$5:B2512))</f>
        <v/>
      </c>
      <c r="B2512" s="294" t="n"/>
      <c r="C2512" s="247" t="n"/>
      <c r="D2512" s="248" t="n"/>
      <c r="E2512" s="295" t="n"/>
      <c r="F2512" s="296" t="n"/>
      <c r="G2512" s="296" t="n"/>
      <c r="H2512" s="297">
        <f>IFERROR(VLOOKUP($C2512,$C$5:$H$18,6,0)+SUMIF($C$19:$C2512,$C2512,$F$19:$F2512)-SUMIF($C$19:$C2512,$C2512,$G$19:$G2512),"")</f>
        <v/>
      </c>
      <c r="I2512" s="296" t="n"/>
      <c r="J2512" s="252" t="n"/>
      <c r="K2512" s="252" t="n"/>
      <c r="L2512" s="298" t="n"/>
      <c r="M2512" s="254">
        <f>IF($B2512="","",--TEXT($B2512,"yyyymm"))</f>
        <v/>
      </c>
      <c r="N2512" s="0" t="n"/>
      <c r="O2512" s="0" t="n"/>
      <c r="P2512" s="0" t="n"/>
      <c r="Q2512" s="0" t="n"/>
      <c r="R2512" s="0" t="n"/>
      <c r="S2512" s="0" t="n"/>
      <c r="T2512" s="0" t="n"/>
      <c r="U2512" s="0" t="n"/>
      <c r="V2512" s="0" t="n"/>
      <c r="W2512" s="0" t="n"/>
      <c r="X2512" s="42" t="n"/>
      <c r="Y2512" s="42" t="n"/>
      <c r="Z2512" s="42" t="n"/>
    </row>
    <row r="2513" ht="23" customFormat="1" customHeight="1" s="204">
      <c r="A2513" s="255">
        <f>IF(B2513="","",COUNTA($B$5:B2513))</f>
        <v/>
      </c>
      <c r="B2513" s="294" t="n"/>
      <c r="C2513" s="247" t="n"/>
      <c r="D2513" s="248" t="n"/>
      <c r="E2513" s="295" t="n"/>
      <c r="F2513" s="296" t="n"/>
      <c r="G2513" s="296" t="n"/>
      <c r="H2513" s="297">
        <f>IFERROR(VLOOKUP($C2513,$C$5:$H$18,6,0)+SUMIF($C$19:$C2513,$C2513,$F$19:$F2513)-SUMIF($C$19:$C2513,$C2513,$G$19:$G2513),"")</f>
        <v/>
      </c>
      <c r="I2513" s="296" t="n"/>
      <c r="J2513" s="252" t="n"/>
      <c r="K2513" s="252" t="n"/>
      <c r="L2513" s="298" t="n"/>
      <c r="M2513" s="254">
        <f>IF($B2513="","",--TEXT($B2513,"yyyymm"))</f>
        <v/>
      </c>
      <c r="N2513" s="0" t="n"/>
      <c r="O2513" s="0" t="n"/>
      <c r="P2513" s="0" t="n"/>
      <c r="Q2513" s="0" t="n"/>
      <c r="R2513" s="0" t="n"/>
      <c r="S2513" s="0" t="n"/>
      <c r="T2513" s="0" t="n"/>
      <c r="U2513" s="0" t="n"/>
      <c r="V2513" s="0" t="n"/>
      <c r="W2513" s="0" t="n"/>
      <c r="X2513" s="42" t="n"/>
      <c r="Y2513" s="42" t="n"/>
      <c r="Z2513" s="42" t="n"/>
    </row>
    <row r="2514" ht="23" customFormat="1" customHeight="1" s="204">
      <c r="A2514" s="255">
        <f>IF(B2514="","",COUNTA($B$5:B2514))</f>
        <v/>
      </c>
      <c r="B2514" s="294" t="n"/>
      <c r="C2514" s="247" t="n"/>
      <c r="D2514" s="248" t="n"/>
      <c r="E2514" s="295" t="n"/>
      <c r="F2514" s="296" t="n"/>
      <c r="G2514" s="296" t="n"/>
      <c r="H2514" s="297">
        <f>IFERROR(VLOOKUP($C2514,$C$5:$H$18,6,0)+SUMIF($C$19:$C2514,$C2514,$F$19:$F2514)-SUMIF($C$19:$C2514,$C2514,$G$19:$G2514),"")</f>
        <v/>
      </c>
      <c r="I2514" s="296" t="n"/>
      <c r="J2514" s="252" t="n"/>
      <c r="K2514" s="252" t="n"/>
      <c r="L2514" s="298" t="n"/>
      <c r="M2514" s="254">
        <f>IF($B2514="","",--TEXT($B2514,"yyyymm"))</f>
        <v/>
      </c>
      <c r="N2514" s="0" t="n"/>
      <c r="O2514" s="0" t="n"/>
      <c r="P2514" s="0" t="n"/>
      <c r="Q2514" s="0" t="n"/>
      <c r="R2514" s="0" t="n"/>
      <c r="S2514" s="0" t="n"/>
      <c r="T2514" s="0" t="n"/>
      <c r="U2514" s="0" t="n"/>
      <c r="V2514" s="0" t="n"/>
      <c r="W2514" s="0" t="n"/>
      <c r="X2514" s="42" t="n"/>
      <c r="Y2514" s="42" t="n"/>
      <c r="Z2514" s="42" t="n"/>
    </row>
    <row r="2515" ht="23" customFormat="1" customHeight="1" s="204">
      <c r="A2515" s="255">
        <f>IF(B2515="","",COUNTA($B$5:B2515))</f>
        <v/>
      </c>
      <c r="B2515" s="294" t="n"/>
      <c r="C2515" s="247" t="n"/>
      <c r="D2515" s="248" t="n"/>
      <c r="E2515" s="295" t="n"/>
      <c r="F2515" s="296" t="n"/>
      <c r="G2515" s="296" t="n"/>
      <c r="H2515" s="297">
        <f>IFERROR(VLOOKUP($C2515,$C$5:$H$18,6,0)+SUMIF($C$19:$C2515,$C2515,$F$19:$F2515)-SUMIF($C$19:$C2515,$C2515,$G$19:$G2515),"")</f>
        <v/>
      </c>
      <c r="I2515" s="296" t="n"/>
      <c r="J2515" s="252" t="n"/>
      <c r="K2515" s="252" t="n"/>
      <c r="L2515" s="298" t="n"/>
      <c r="M2515" s="254">
        <f>IF($B2515="","",--TEXT($B2515,"yyyymm"))</f>
        <v/>
      </c>
      <c r="N2515" s="0" t="n"/>
      <c r="O2515" s="0" t="n"/>
      <c r="P2515" s="0" t="n"/>
      <c r="Q2515" s="0" t="n"/>
      <c r="R2515" s="0" t="n"/>
      <c r="S2515" s="0" t="n"/>
      <c r="T2515" s="0" t="n"/>
      <c r="U2515" s="0" t="n"/>
      <c r="V2515" s="0" t="n"/>
      <c r="W2515" s="0" t="n"/>
      <c r="X2515" s="42" t="n"/>
      <c r="Y2515" s="42" t="n"/>
      <c r="Z2515" s="42" t="n"/>
    </row>
    <row r="2516" ht="23" customFormat="1" customHeight="1" s="204">
      <c r="A2516" s="255">
        <f>IF(B2516="","",COUNTA($B$5:B2516))</f>
        <v/>
      </c>
      <c r="B2516" s="294" t="n"/>
      <c r="C2516" s="247" t="n"/>
      <c r="D2516" s="248" t="n"/>
      <c r="E2516" s="295" t="n"/>
      <c r="F2516" s="296" t="n"/>
      <c r="G2516" s="296" t="n"/>
      <c r="H2516" s="297">
        <f>IFERROR(VLOOKUP($C2516,$C$5:$H$18,6,0)+SUMIF($C$19:$C2516,$C2516,$F$19:$F2516)-SUMIF($C$19:$C2516,$C2516,$G$19:$G2516),"")</f>
        <v/>
      </c>
      <c r="I2516" s="296" t="n"/>
      <c r="J2516" s="252" t="n"/>
      <c r="K2516" s="252" t="n"/>
      <c r="L2516" s="298" t="n"/>
      <c r="M2516" s="254">
        <f>IF($B2516="","",--TEXT($B2516,"yyyymm"))</f>
        <v/>
      </c>
      <c r="N2516" s="0" t="n"/>
      <c r="O2516" s="0" t="n"/>
      <c r="P2516" s="0" t="n"/>
      <c r="Q2516" s="0" t="n"/>
      <c r="R2516" s="0" t="n"/>
      <c r="S2516" s="0" t="n"/>
      <c r="T2516" s="0" t="n"/>
      <c r="U2516" s="0" t="n"/>
      <c r="V2516" s="0" t="n"/>
      <c r="W2516" s="0" t="n"/>
      <c r="X2516" s="42" t="n"/>
      <c r="Y2516" s="42" t="n"/>
      <c r="Z2516" s="42" t="n"/>
    </row>
    <row r="2517" ht="23" customFormat="1" customHeight="1" s="204">
      <c r="A2517" s="255">
        <f>IF(B2517="","",COUNTA($B$5:B2517))</f>
        <v/>
      </c>
      <c r="B2517" s="294" t="n"/>
      <c r="C2517" s="247" t="n"/>
      <c r="D2517" s="248" t="n"/>
      <c r="E2517" s="295" t="n"/>
      <c r="F2517" s="296" t="n"/>
      <c r="G2517" s="296" t="n"/>
      <c r="H2517" s="297">
        <f>IFERROR(VLOOKUP($C2517,$C$5:$H$18,6,0)+SUMIF($C$19:$C2517,$C2517,$F$19:$F2517)-SUMIF($C$19:$C2517,$C2517,$G$19:$G2517),"")</f>
        <v/>
      </c>
      <c r="I2517" s="296" t="n"/>
      <c r="J2517" s="252" t="n"/>
      <c r="K2517" s="252" t="n"/>
      <c r="L2517" s="298" t="n"/>
      <c r="M2517" s="254">
        <f>IF($B2517="","",--TEXT($B2517,"yyyymm"))</f>
        <v/>
      </c>
      <c r="N2517" s="0" t="n"/>
      <c r="O2517" s="0" t="n"/>
      <c r="P2517" s="0" t="n"/>
      <c r="Q2517" s="0" t="n"/>
      <c r="R2517" s="0" t="n"/>
      <c r="S2517" s="0" t="n"/>
      <c r="T2517" s="0" t="n"/>
      <c r="U2517" s="0" t="n"/>
      <c r="V2517" s="0" t="n"/>
      <c r="W2517" s="0" t="n"/>
      <c r="X2517" s="42" t="n"/>
      <c r="Y2517" s="42" t="n"/>
      <c r="Z2517" s="42" t="n"/>
    </row>
    <row r="2518" ht="23" customFormat="1" customHeight="1" s="204">
      <c r="A2518" s="255">
        <f>IF(B2518="","",COUNTA($B$5:B2518))</f>
        <v/>
      </c>
      <c r="B2518" s="294" t="n"/>
      <c r="C2518" s="247" t="n"/>
      <c r="D2518" s="248" t="n"/>
      <c r="E2518" s="295" t="n"/>
      <c r="F2518" s="296" t="n"/>
      <c r="G2518" s="296" t="n"/>
      <c r="H2518" s="297">
        <f>IFERROR(VLOOKUP($C2518,$C$5:$H$18,6,0)+SUMIF($C$19:$C2518,$C2518,$F$19:$F2518)-SUMIF($C$19:$C2518,$C2518,$G$19:$G2518),"")</f>
        <v/>
      </c>
      <c r="I2518" s="296" t="n"/>
      <c r="J2518" s="252" t="n"/>
      <c r="K2518" s="252" t="n"/>
      <c r="L2518" s="298" t="n"/>
      <c r="M2518" s="254">
        <f>IF($B2518="","",--TEXT($B2518,"yyyymm"))</f>
        <v/>
      </c>
      <c r="N2518" s="0" t="n"/>
      <c r="O2518" s="0" t="n"/>
      <c r="P2518" s="0" t="n"/>
      <c r="Q2518" s="0" t="n"/>
      <c r="R2518" s="0" t="n"/>
      <c r="S2518" s="0" t="n"/>
      <c r="T2518" s="0" t="n"/>
      <c r="U2518" s="0" t="n"/>
      <c r="V2518" s="0" t="n"/>
      <c r="W2518" s="0" t="n"/>
      <c r="X2518" s="42" t="n"/>
      <c r="Y2518" s="42" t="n"/>
      <c r="Z2518" s="42" t="n"/>
    </row>
    <row r="2519" ht="23" customFormat="1" customHeight="1" s="204">
      <c r="A2519" s="255">
        <f>IF(B2519="","",COUNTA($B$5:B2519))</f>
        <v/>
      </c>
      <c r="B2519" s="294" t="n"/>
      <c r="C2519" s="247" t="n"/>
      <c r="D2519" s="248" t="n"/>
      <c r="E2519" s="295" t="n"/>
      <c r="F2519" s="296" t="n"/>
      <c r="G2519" s="296" t="n"/>
      <c r="H2519" s="297">
        <f>IFERROR(VLOOKUP($C2519,$C$5:$H$18,6,0)+SUMIF($C$19:$C2519,$C2519,$F$19:$F2519)-SUMIF($C$19:$C2519,$C2519,$G$19:$G2519),"")</f>
        <v/>
      </c>
      <c r="I2519" s="296" t="n"/>
      <c r="J2519" s="252" t="n"/>
      <c r="K2519" s="252" t="n"/>
      <c r="L2519" s="298" t="n"/>
      <c r="M2519" s="254">
        <f>IF($B2519="","",--TEXT($B2519,"yyyymm"))</f>
        <v/>
      </c>
      <c r="N2519" s="0" t="n"/>
      <c r="O2519" s="0" t="n"/>
      <c r="P2519" s="0" t="n"/>
      <c r="Q2519" s="0" t="n"/>
      <c r="R2519" s="0" t="n"/>
      <c r="S2519" s="0" t="n"/>
      <c r="T2519" s="0" t="n"/>
      <c r="U2519" s="0" t="n"/>
      <c r="V2519" s="0" t="n"/>
      <c r="W2519" s="0" t="n"/>
      <c r="X2519" s="42" t="n"/>
      <c r="Y2519" s="42" t="n"/>
      <c r="Z2519" s="42" t="n"/>
    </row>
    <row r="2520" ht="23" customFormat="1" customHeight="1" s="204">
      <c r="A2520" s="255">
        <f>IF(B2520="","",COUNTA($B$5:B2520))</f>
        <v/>
      </c>
      <c r="B2520" s="294" t="n"/>
      <c r="C2520" s="247" t="n"/>
      <c r="D2520" s="248" t="n"/>
      <c r="E2520" s="295" t="n"/>
      <c r="F2520" s="296" t="n"/>
      <c r="G2520" s="296" t="n"/>
      <c r="H2520" s="297">
        <f>IFERROR(VLOOKUP($C2520,$C$5:$H$18,6,0)+SUMIF($C$19:$C2520,$C2520,$F$19:$F2520)-SUMIF($C$19:$C2520,$C2520,$G$19:$G2520),"")</f>
        <v/>
      </c>
      <c r="I2520" s="296" t="n"/>
      <c r="J2520" s="252" t="n"/>
      <c r="K2520" s="252" t="n"/>
      <c r="L2520" s="298" t="n"/>
      <c r="M2520" s="254">
        <f>IF($B2520="","",--TEXT($B2520,"yyyymm"))</f>
        <v/>
      </c>
      <c r="N2520" s="0" t="n"/>
      <c r="O2520" s="0" t="n"/>
      <c r="P2520" s="0" t="n"/>
      <c r="Q2520" s="0" t="n"/>
      <c r="R2520" s="0" t="n"/>
      <c r="S2520" s="0" t="n"/>
      <c r="T2520" s="0" t="n"/>
      <c r="U2520" s="0" t="n"/>
      <c r="V2520" s="0" t="n"/>
      <c r="W2520" s="0" t="n"/>
      <c r="X2520" s="42" t="n"/>
      <c r="Y2520" s="42" t="n"/>
      <c r="Z2520" s="42" t="n"/>
    </row>
    <row r="2521" ht="23" customFormat="1" customHeight="1" s="204">
      <c r="A2521" s="255">
        <f>IF(B2521="","",COUNTA($B$5:B2521))</f>
        <v/>
      </c>
      <c r="B2521" s="294" t="n"/>
      <c r="C2521" s="247" t="n"/>
      <c r="D2521" s="248" t="n"/>
      <c r="E2521" s="295" t="n"/>
      <c r="F2521" s="296" t="n"/>
      <c r="G2521" s="296" t="n"/>
      <c r="H2521" s="297">
        <f>IFERROR(VLOOKUP($C2521,$C$5:$H$18,6,0)+SUMIF($C$19:$C2521,$C2521,$F$19:$F2521)-SUMIF($C$19:$C2521,$C2521,$G$19:$G2521),"")</f>
        <v/>
      </c>
      <c r="I2521" s="296" t="n"/>
      <c r="J2521" s="252" t="n"/>
      <c r="K2521" s="252" t="n"/>
      <c r="L2521" s="298" t="n"/>
      <c r="M2521" s="254">
        <f>IF($B2521="","",--TEXT($B2521,"yyyymm"))</f>
        <v/>
      </c>
      <c r="N2521" s="0" t="n"/>
      <c r="O2521" s="0" t="n"/>
      <c r="P2521" s="0" t="n"/>
      <c r="Q2521" s="0" t="n"/>
      <c r="R2521" s="0" t="n"/>
      <c r="S2521" s="0" t="n"/>
      <c r="T2521" s="0" t="n"/>
      <c r="U2521" s="0" t="n"/>
      <c r="V2521" s="0" t="n"/>
      <c r="W2521" s="0" t="n"/>
      <c r="X2521" s="42" t="n"/>
      <c r="Y2521" s="42" t="n"/>
      <c r="Z2521" s="42" t="n"/>
    </row>
    <row r="2522" ht="23" customFormat="1" customHeight="1" s="204">
      <c r="A2522" s="255">
        <f>IF(B2522="","",COUNTA($B$5:B2522))</f>
        <v/>
      </c>
      <c r="B2522" s="294" t="n"/>
      <c r="C2522" s="247" t="n"/>
      <c r="D2522" s="248" t="n"/>
      <c r="E2522" s="295" t="n"/>
      <c r="F2522" s="296" t="n"/>
      <c r="G2522" s="296" t="n"/>
      <c r="H2522" s="297">
        <f>IFERROR(VLOOKUP($C2522,$C$5:$H$18,6,0)+SUMIF($C$19:$C2522,$C2522,$F$19:$F2522)-SUMIF($C$19:$C2522,$C2522,$G$19:$G2522),"")</f>
        <v/>
      </c>
      <c r="I2522" s="296" t="n"/>
      <c r="J2522" s="252" t="n"/>
      <c r="K2522" s="252" t="n"/>
      <c r="L2522" s="298" t="n"/>
      <c r="M2522" s="254">
        <f>IF($B2522="","",--TEXT($B2522,"yyyymm"))</f>
        <v/>
      </c>
      <c r="N2522" s="0" t="n"/>
      <c r="O2522" s="0" t="n"/>
      <c r="P2522" s="0" t="n"/>
      <c r="Q2522" s="0" t="n"/>
      <c r="R2522" s="0" t="n"/>
      <c r="S2522" s="0" t="n"/>
      <c r="T2522" s="0" t="n"/>
      <c r="U2522" s="0" t="n"/>
      <c r="V2522" s="0" t="n"/>
      <c r="W2522" s="0" t="n"/>
      <c r="X2522" s="42" t="n"/>
      <c r="Y2522" s="42" t="n"/>
      <c r="Z2522" s="42" t="n"/>
    </row>
    <row r="2523" ht="23" customFormat="1" customHeight="1" s="204">
      <c r="A2523" s="255">
        <f>IF(B2523="","",COUNTA($B$5:B2523))</f>
        <v/>
      </c>
      <c r="B2523" s="294" t="n"/>
      <c r="C2523" s="247" t="n"/>
      <c r="D2523" s="248" t="n"/>
      <c r="E2523" s="295" t="n"/>
      <c r="F2523" s="296" t="n"/>
      <c r="G2523" s="296" t="n"/>
      <c r="H2523" s="297">
        <f>IFERROR(VLOOKUP($C2523,$C$5:$H$18,6,0)+SUMIF($C$19:$C2523,$C2523,$F$19:$F2523)-SUMIF($C$19:$C2523,$C2523,$G$19:$G2523),"")</f>
        <v/>
      </c>
      <c r="I2523" s="296" t="n"/>
      <c r="J2523" s="252" t="n"/>
      <c r="K2523" s="252" t="n"/>
      <c r="L2523" s="298" t="n"/>
      <c r="M2523" s="254">
        <f>IF($B2523="","",--TEXT($B2523,"yyyymm"))</f>
        <v/>
      </c>
      <c r="N2523" s="0" t="n"/>
      <c r="O2523" s="0" t="n"/>
      <c r="P2523" s="0" t="n"/>
      <c r="Q2523" s="0" t="n"/>
      <c r="R2523" s="0" t="n"/>
      <c r="S2523" s="0" t="n"/>
      <c r="T2523" s="0" t="n"/>
      <c r="U2523" s="0" t="n"/>
      <c r="V2523" s="0" t="n"/>
      <c r="W2523" s="0" t="n"/>
      <c r="X2523" s="42" t="n"/>
      <c r="Y2523" s="42" t="n"/>
      <c r="Z2523" s="42" t="n"/>
    </row>
    <row r="2524" ht="23" customFormat="1" customHeight="1" s="204">
      <c r="A2524" s="255">
        <f>IF(B2524="","",COUNTA($B$5:B2524))</f>
        <v/>
      </c>
      <c r="B2524" s="294" t="n"/>
      <c r="C2524" s="247" t="n"/>
      <c r="D2524" s="248" t="n"/>
      <c r="E2524" s="295" t="n"/>
      <c r="F2524" s="296" t="n"/>
      <c r="G2524" s="296" t="n"/>
      <c r="H2524" s="297">
        <f>IFERROR(VLOOKUP($C2524,$C$5:$H$18,6,0)+SUMIF($C$19:$C2524,$C2524,$F$19:$F2524)-SUMIF($C$19:$C2524,$C2524,$G$19:$G2524),"")</f>
        <v/>
      </c>
      <c r="I2524" s="296" t="n"/>
      <c r="J2524" s="252" t="n"/>
      <c r="K2524" s="252" t="n"/>
      <c r="L2524" s="298" t="n"/>
      <c r="M2524" s="254">
        <f>IF($B2524="","",--TEXT($B2524,"yyyymm"))</f>
        <v/>
      </c>
      <c r="N2524" s="0" t="n"/>
      <c r="O2524" s="0" t="n"/>
      <c r="P2524" s="0" t="n"/>
      <c r="Q2524" s="0" t="n"/>
      <c r="R2524" s="0" t="n"/>
      <c r="S2524" s="0" t="n"/>
      <c r="T2524" s="0" t="n"/>
      <c r="U2524" s="0" t="n"/>
      <c r="V2524" s="0" t="n"/>
      <c r="W2524" s="0" t="n"/>
      <c r="X2524" s="42" t="n"/>
      <c r="Y2524" s="42" t="n"/>
      <c r="Z2524" s="42" t="n"/>
    </row>
    <row r="2525" ht="23" customFormat="1" customHeight="1" s="204">
      <c r="A2525" s="255">
        <f>IF(B2525="","",COUNTA($B$5:B2525))</f>
        <v/>
      </c>
      <c r="B2525" s="294" t="n"/>
      <c r="C2525" s="247" t="n"/>
      <c r="D2525" s="248" t="n"/>
      <c r="E2525" s="295" t="n"/>
      <c r="F2525" s="296" t="n"/>
      <c r="G2525" s="296" t="n"/>
      <c r="H2525" s="297">
        <f>IFERROR(VLOOKUP($C2525,$C$5:$H$18,6,0)+SUMIF($C$19:$C2525,$C2525,$F$19:$F2525)-SUMIF($C$19:$C2525,$C2525,$G$19:$G2525),"")</f>
        <v/>
      </c>
      <c r="I2525" s="296" t="n"/>
      <c r="J2525" s="252" t="n"/>
      <c r="K2525" s="252" t="n"/>
      <c r="L2525" s="298" t="n"/>
      <c r="M2525" s="254">
        <f>IF($B2525="","",--TEXT($B2525,"yyyymm"))</f>
        <v/>
      </c>
      <c r="N2525" s="0" t="n"/>
      <c r="O2525" s="0" t="n"/>
      <c r="P2525" s="0" t="n"/>
      <c r="Q2525" s="0" t="n"/>
      <c r="R2525" s="0" t="n"/>
      <c r="S2525" s="0" t="n"/>
      <c r="T2525" s="0" t="n"/>
      <c r="U2525" s="0" t="n"/>
      <c r="V2525" s="0" t="n"/>
      <c r="W2525" s="0" t="n"/>
      <c r="X2525" s="42" t="n"/>
      <c r="Y2525" s="42" t="n"/>
      <c r="Z2525" s="42" t="n"/>
    </row>
    <row r="2526" ht="23" customFormat="1" customHeight="1" s="204">
      <c r="A2526" s="255">
        <f>IF(B2526="","",COUNTA($B$5:B2526))</f>
        <v/>
      </c>
      <c r="B2526" s="294" t="n"/>
      <c r="C2526" s="247" t="n"/>
      <c r="D2526" s="248" t="n"/>
      <c r="E2526" s="295" t="n"/>
      <c r="F2526" s="296" t="n"/>
      <c r="G2526" s="296" t="n"/>
      <c r="H2526" s="297">
        <f>IFERROR(VLOOKUP($C2526,$C$5:$H$18,6,0)+SUMIF($C$19:$C2526,$C2526,$F$19:$F2526)-SUMIF($C$19:$C2526,$C2526,$G$19:$G2526),"")</f>
        <v/>
      </c>
      <c r="I2526" s="296" t="n"/>
      <c r="J2526" s="252" t="n"/>
      <c r="K2526" s="252" t="n"/>
      <c r="L2526" s="298" t="n"/>
      <c r="M2526" s="254">
        <f>IF($B2526="","",--TEXT($B2526,"yyyymm"))</f>
        <v/>
      </c>
      <c r="N2526" s="0" t="n"/>
      <c r="O2526" s="0" t="n"/>
      <c r="P2526" s="0" t="n"/>
      <c r="Q2526" s="0" t="n"/>
      <c r="R2526" s="0" t="n"/>
      <c r="S2526" s="0" t="n"/>
      <c r="T2526" s="0" t="n"/>
      <c r="U2526" s="0" t="n"/>
      <c r="V2526" s="0" t="n"/>
      <c r="W2526" s="0" t="n"/>
      <c r="X2526" s="42" t="n"/>
      <c r="Y2526" s="42" t="n"/>
      <c r="Z2526" s="42" t="n"/>
    </row>
    <row r="2527" ht="23" customFormat="1" customHeight="1" s="204">
      <c r="A2527" s="255">
        <f>IF(B2527="","",COUNTA($B$5:B2527))</f>
        <v/>
      </c>
      <c r="B2527" s="294" t="n"/>
      <c r="C2527" s="247" t="n"/>
      <c r="D2527" s="248" t="n"/>
      <c r="E2527" s="295" t="n"/>
      <c r="F2527" s="296" t="n"/>
      <c r="G2527" s="296" t="n"/>
      <c r="H2527" s="297">
        <f>IFERROR(VLOOKUP($C2527,$C$5:$H$18,6,0)+SUMIF($C$19:$C2527,$C2527,$F$19:$F2527)-SUMIF($C$19:$C2527,$C2527,$G$19:$G2527),"")</f>
        <v/>
      </c>
      <c r="I2527" s="296" t="n"/>
      <c r="J2527" s="252" t="n"/>
      <c r="K2527" s="252" t="n"/>
      <c r="L2527" s="298" t="n"/>
      <c r="M2527" s="254">
        <f>IF($B2527="","",--TEXT($B2527,"yyyymm"))</f>
        <v/>
      </c>
      <c r="N2527" s="0" t="n"/>
      <c r="O2527" s="0" t="n"/>
      <c r="P2527" s="0" t="n"/>
      <c r="Q2527" s="0" t="n"/>
      <c r="R2527" s="0" t="n"/>
      <c r="S2527" s="0" t="n"/>
      <c r="T2527" s="0" t="n"/>
      <c r="U2527" s="0" t="n"/>
      <c r="V2527" s="0" t="n"/>
      <c r="W2527" s="0" t="n"/>
      <c r="X2527" s="42" t="n"/>
      <c r="Y2527" s="42" t="n"/>
      <c r="Z2527" s="42" t="n"/>
    </row>
    <row r="2528" ht="23" customFormat="1" customHeight="1" s="204">
      <c r="A2528" s="255">
        <f>IF(B2528="","",COUNTA($B$5:B2528))</f>
        <v/>
      </c>
      <c r="B2528" s="294" t="n"/>
      <c r="C2528" s="247" t="n"/>
      <c r="D2528" s="248" t="n"/>
      <c r="E2528" s="295" t="n"/>
      <c r="F2528" s="296" t="n"/>
      <c r="G2528" s="296" t="n"/>
      <c r="H2528" s="297">
        <f>IFERROR(VLOOKUP($C2528,$C$5:$H$18,6,0)+SUMIF($C$19:$C2528,$C2528,$F$19:$F2528)-SUMIF($C$19:$C2528,$C2528,$G$19:$G2528),"")</f>
        <v/>
      </c>
      <c r="I2528" s="296" t="n"/>
      <c r="J2528" s="252" t="n"/>
      <c r="K2528" s="252" t="n"/>
      <c r="L2528" s="298" t="n"/>
      <c r="M2528" s="254">
        <f>IF($B2528="","",--TEXT($B2528,"yyyymm"))</f>
        <v/>
      </c>
      <c r="N2528" s="0" t="n"/>
      <c r="O2528" s="0" t="n"/>
      <c r="P2528" s="0" t="n"/>
      <c r="Q2528" s="0" t="n"/>
      <c r="R2528" s="0" t="n"/>
      <c r="S2528" s="0" t="n"/>
      <c r="T2528" s="0" t="n"/>
      <c r="U2528" s="0" t="n"/>
      <c r="V2528" s="0" t="n"/>
      <c r="W2528" s="0" t="n"/>
      <c r="X2528" s="42" t="n"/>
      <c r="Y2528" s="42" t="n"/>
      <c r="Z2528" s="42" t="n"/>
    </row>
    <row r="2529" ht="23" customFormat="1" customHeight="1" s="204">
      <c r="A2529" s="255">
        <f>IF(B2529="","",COUNTA($B$5:B2529))</f>
        <v/>
      </c>
      <c r="B2529" s="294" t="n"/>
      <c r="C2529" s="247" t="n"/>
      <c r="D2529" s="248" t="n"/>
      <c r="E2529" s="295" t="n"/>
      <c r="F2529" s="296" t="n"/>
      <c r="G2529" s="296" t="n"/>
      <c r="H2529" s="297">
        <f>IFERROR(VLOOKUP($C2529,$C$5:$H$18,6,0)+SUMIF($C$19:$C2529,$C2529,$F$19:$F2529)-SUMIF($C$19:$C2529,$C2529,$G$19:$G2529),"")</f>
        <v/>
      </c>
      <c r="I2529" s="296" t="n"/>
      <c r="J2529" s="252" t="n"/>
      <c r="K2529" s="252" t="n"/>
      <c r="L2529" s="298" t="n"/>
      <c r="M2529" s="254">
        <f>IF($B2529="","",--TEXT($B2529,"yyyymm"))</f>
        <v/>
      </c>
      <c r="N2529" s="0" t="n"/>
      <c r="O2529" s="0" t="n"/>
      <c r="P2529" s="0" t="n"/>
      <c r="Q2529" s="0" t="n"/>
      <c r="R2529" s="0" t="n"/>
      <c r="S2529" s="0" t="n"/>
      <c r="T2529" s="0" t="n"/>
      <c r="U2529" s="0" t="n"/>
      <c r="V2529" s="0" t="n"/>
      <c r="W2529" s="0" t="n"/>
      <c r="X2529" s="42" t="n"/>
      <c r="Y2529" s="42" t="n"/>
      <c r="Z2529" s="42" t="n"/>
    </row>
    <row r="2530" ht="23" customFormat="1" customHeight="1" s="204">
      <c r="A2530" s="255">
        <f>IF(B2530="","",COUNTA($B$5:B2530))</f>
        <v/>
      </c>
      <c r="B2530" s="294" t="n"/>
      <c r="C2530" s="247" t="n"/>
      <c r="D2530" s="248" t="n"/>
      <c r="E2530" s="295" t="n"/>
      <c r="F2530" s="296" t="n"/>
      <c r="G2530" s="296" t="n"/>
      <c r="H2530" s="297">
        <f>IFERROR(VLOOKUP($C2530,$C$5:$H$18,6,0)+SUMIF($C$19:$C2530,$C2530,$F$19:$F2530)-SUMIF($C$19:$C2530,$C2530,$G$19:$G2530),"")</f>
        <v/>
      </c>
      <c r="I2530" s="296" t="n"/>
      <c r="J2530" s="252" t="n"/>
      <c r="K2530" s="252" t="n"/>
      <c r="L2530" s="298" t="n"/>
      <c r="M2530" s="254">
        <f>IF($B2530="","",--TEXT($B2530,"yyyymm"))</f>
        <v/>
      </c>
      <c r="N2530" s="0" t="n"/>
      <c r="O2530" s="0" t="n"/>
      <c r="P2530" s="0" t="n"/>
      <c r="Q2530" s="0" t="n"/>
      <c r="R2530" s="0" t="n"/>
      <c r="S2530" s="0" t="n"/>
      <c r="T2530" s="0" t="n"/>
      <c r="U2530" s="0" t="n"/>
      <c r="V2530" s="0" t="n"/>
      <c r="W2530" s="0" t="n"/>
      <c r="X2530" s="42" t="n"/>
      <c r="Y2530" s="42" t="n"/>
      <c r="Z2530" s="42" t="n"/>
    </row>
    <row r="2531" ht="23" customFormat="1" customHeight="1" s="204">
      <c r="A2531" s="255">
        <f>IF(B2531="","",COUNTA($B$5:B2531))</f>
        <v/>
      </c>
      <c r="B2531" s="294" t="n"/>
      <c r="C2531" s="247" t="n"/>
      <c r="D2531" s="248" t="n"/>
      <c r="E2531" s="295" t="n"/>
      <c r="F2531" s="296" t="n"/>
      <c r="G2531" s="296" t="n"/>
      <c r="H2531" s="297">
        <f>IFERROR(VLOOKUP($C2531,$C$5:$H$18,6,0)+SUMIF($C$19:$C2531,$C2531,$F$19:$F2531)-SUMIF($C$19:$C2531,$C2531,$G$19:$G2531),"")</f>
        <v/>
      </c>
      <c r="I2531" s="296" t="n"/>
      <c r="J2531" s="252" t="n"/>
      <c r="K2531" s="252" t="n"/>
      <c r="L2531" s="298" t="n"/>
      <c r="M2531" s="254">
        <f>IF($B2531="","",--TEXT($B2531,"yyyymm"))</f>
        <v/>
      </c>
      <c r="N2531" s="0" t="n"/>
      <c r="O2531" s="0" t="n"/>
      <c r="P2531" s="0" t="n"/>
      <c r="Q2531" s="0" t="n"/>
      <c r="R2531" s="0" t="n"/>
      <c r="S2531" s="0" t="n"/>
      <c r="T2531" s="0" t="n"/>
      <c r="U2531" s="0" t="n"/>
      <c r="V2531" s="0" t="n"/>
      <c r="W2531" s="0" t="n"/>
      <c r="X2531" s="42" t="n"/>
      <c r="Y2531" s="42" t="n"/>
      <c r="Z2531" s="42" t="n"/>
    </row>
    <row r="2532" ht="23" customFormat="1" customHeight="1" s="204">
      <c r="A2532" s="255">
        <f>IF(B2532="","",COUNTA($B$5:B2532))</f>
        <v/>
      </c>
      <c r="B2532" s="294" t="n"/>
      <c r="C2532" s="247" t="n"/>
      <c r="D2532" s="248" t="n"/>
      <c r="E2532" s="295" t="n"/>
      <c r="F2532" s="296" t="n"/>
      <c r="G2532" s="296" t="n"/>
      <c r="H2532" s="297">
        <f>IFERROR(VLOOKUP($C2532,$C$5:$H$18,6,0)+SUMIF($C$19:$C2532,$C2532,$F$19:$F2532)-SUMIF($C$19:$C2532,$C2532,$G$19:$G2532),"")</f>
        <v/>
      </c>
      <c r="I2532" s="296" t="n"/>
      <c r="J2532" s="252" t="n"/>
      <c r="K2532" s="252" t="n"/>
      <c r="L2532" s="298" t="n"/>
      <c r="M2532" s="254">
        <f>IF($B2532="","",--TEXT($B2532,"yyyymm"))</f>
        <v/>
      </c>
      <c r="N2532" s="0" t="n"/>
      <c r="O2532" s="0" t="n"/>
      <c r="P2532" s="0" t="n"/>
      <c r="Q2532" s="0" t="n"/>
      <c r="R2532" s="0" t="n"/>
      <c r="S2532" s="0" t="n"/>
      <c r="T2532" s="0" t="n"/>
      <c r="U2532" s="0" t="n"/>
      <c r="V2532" s="0" t="n"/>
      <c r="W2532" s="0" t="n"/>
      <c r="X2532" s="42" t="n"/>
      <c r="Y2532" s="42" t="n"/>
      <c r="Z2532" s="42" t="n"/>
    </row>
    <row r="2533" ht="23" customFormat="1" customHeight="1" s="204">
      <c r="A2533" s="255">
        <f>IF(B2533="","",COUNTA($B$5:B2533))</f>
        <v/>
      </c>
      <c r="B2533" s="294" t="n"/>
      <c r="C2533" s="247" t="n"/>
      <c r="D2533" s="248" t="n"/>
      <c r="E2533" s="295" t="n"/>
      <c r="F2533" s="296" t="n"/>
      <c r="G2533" s="296" t="n"/>
      <c r="H2533" s="297">
        <f>IFERROR(VLOOKUP($C2533,$C$5:$H$18,6,0)+SUMIF($C$19:$C2533,$C2533,$F$19:$F2533)-SUMIF($C$19:$C2533,$C2533,$G$19:$G2533),"")</f>
        <v/>
      </c>
      <c r="I2533" s="296" t="n"/>
      <c r="J2533" s="252" t="n"/>
      <c r="K2533" s="252" t="n"/>
      <c r="L2533" s="298" t="n"/>
      <c r="M2533" s="254">
        <f>IF($B2533="","",--TEXT($B2533,"yyyymm"))</f>
        <v/>
      </c>
      <c r="N2533" s="0" t="n"/>
      <c r="O2533" s="0" t="n"/>
      <c r="P2533" s="0" t="n"/>
      <c r="Q2533" s="0" t="n"/>
      <c r="R2533" s="0" t="n"/>
      <c r="S2533" s="0" t="n"/>
      <c r="T2533" s="0" t="n"/>
      <c r="U2533" s="0" t="n"/>
      <c r="V2533" s="0" t="n"/>
      <c r="W2533" s="0" t="n"/>
      <c r="X2533" s="42" t="n"/>
      <c r="Y2533" s="42" t="n"/>
      <c r="Z2533" s="42" t="n"/>
    </row>
    <row r="2534" ht="23" customFormat="1" customHeight="1" s="204">
      <c r="A2534" s="255">
        <f>IF(B2534="","",COUNTA($B$5:B2534))</f>
        <v/>
      </c>
      <c r="B2534" s="294" t="n"/>
      <c r="C2534" s="247" t="n"/>
      <c r="D2534" s="248" t="n"/>
      <c r="E2534" s="295" t="n"/>
      <c r="F2534" s="296" t="n"/>
      <c r="G2534" s="296" t="n"/>
      <c r="H2534" s="297">
        <f>IFERROR(VLOOKUP($C2534,$C$5:$H$18,6,0)+SUMIF($C$19:$C2534,$C2534,$F$19:$F2534)-SUMIF($C$19:$C2534,$C2534,$G$19:$G2534),"")</f>
        <v/>
      </c>
      <c r="I2534" s="296" t="n"/>
      <c r="J2534" s="252" t="n"/>
      <c r="K2534" s="252" t="n"/>
      <c r="L2534" s="298" t="n"/>
      <c r="M2534" s="254">
        <f>IF($B2534="","",--TEXT($B2534,"yyyymm"))</f>
        <v/>
      </c>
      <c r="N2534" s="0" t="n"/>
      <c r="O2534" s="0" t="n"/>
      <c r="P2534" s="0" t="n"/>
      <c r="Q2534" s="0" t="n"/>
      <c r="R2534" s="0" t="n"/>
      <c r="S2534" s="0" t="n"/>
      <c r="T2534" s="0" t="n"/>
      <c r="U2534" s="0" t="n"/>
      <c r="V2534" s="0" t="n"/>
      <c r="W2534" s="0" t="n"/>
      <c r="X2534" s="42" t="n"/>
      <c r="Y2534" s="42" t="n"/>
      <c r="Z2534" s="42" t="n"/>
    </row>
    <row r="2535" ht="23" customFormat="1" customHeight="1" s="204">
      <c r="A2535" s="255">
        <f>IF(B2535="","",COUNTA($B$5:B2535))</f>
        <v/>
      </c>
      <c r="B2535" s="294" t="n"/>
      <c r="C2535" s="247" t="n"/>
      <c r="D2535" s="248" t="n"/>
      <c r="E2535" s="295" t="n"/>
      <c r="F2535" s="296" t="n"/>
      <c r="G2535" s="296" t="n"/>
      <c r="H2535" s="297">
        <f>IFERROR(VLOOKUP($C2535,$C$5:$H$18,6,0)+SUMIF($C$19:$C2535,$C2535,$F$19:$F2535)-SUMIF($C$19:$C2535,$C2535,$G$19:$G2535),"")</f>
        <v/>
      </c>
      <c r="I2535" s="296" t="n"/>
      <c r="J2535" s="252" t="n"/>
      <c r="K2535" s="252" t="n"/>
      <c r="L2535" s="298" t="n"/>
      <c r="M2535" s="254">
        <f>IF($B2535="","",--TEXT($B2535,"yyyymm"))</f>
        <v/>
      </c>
      <c r="N2535" s="0" t="n"/>
      <c r="O2535" s="0" t="n"/>
      <c r="P2535" s="0" t="n"/>
      <c r="Q2535" s="0" t="n"/>
      <c r="R2535" s="0" t="n"/>
      <c r="S2535" s="0" t="n"/>
      <c r="T2535" s="0" t="n"/>
      <c r="U2535" s="0" t="n"/>
      <c r="V2535" s="0" t="n"/>
      <c r="W2535" s="0" t="n"/>
      <c r="X2535" s="42" t="n"/>
      <c r="Y2535" s="42" t="n"/>
      <c r="Z2535" s="42" t="n"/>
    </row>
    <row r="2536" ht="23" customFormat="1" customHeight="1" s="204">
      <c r="A2536" s="255">
        <f>IF(B2536="","",COUNTA($B$5:B2536))</f>
        <v/>
      </c>
      <c r="B2536" s="294" t="n"/>
      <c r="C2536" s="247" t="n"/>
      <c r="D2536" s="248" t="n"/>
      <c r="E2536" s="295" t="n"/>
      <c r="F2536" s="296" t="n"/>
      <c r="G2536" s="296" t="n"/>
      <c r="H2536" s="297">
        <f>IFERROR(VLOOKUP($C2536,$C$5:$H$18,6,0)+SUMIF($C$19:$C2536,$C2536,$F$19:$F2536)-SUMIF($C$19:$C2536,$C2536,$G$19:$G2536),"")</f>
        <v/>
      </c>
      <c r="I2536" s="296" t="n"/>
      <c r="J2536" s="252" t="n"/>
      <c r="K2536" s="252" t="n"/>
      <c r="L2536" s="298" t="n"/>
      <c r="M2536" s="254">
        <f>IF($B2536="","",--TEXT($B2536,"yyyymm"))</f>
        <v/>
      </c>
      <c r="N2536" s="0" t="n"/>
      <c r="O2536" s="0" t="n"/>
      <c r="P2536" s="0" t="n"/>
      <c r="Q2536" s="0" t="n"/>
      <c r="R2536" s="0" t="n"/>
      <c r="S2536" s="0" t="n"/>
      <c r="T2536" s="0" t="n"/>
      <c r="U2536" s="0" t="n"/>
      <c r="V2536" s="0" t="n"/>
      <c r="W2536" s="0" t="n"/>
      <c r="X2536" s="42" t="n"/>
      <c r="Y2536" s="42" t="n"/>
      <c r="Z2536" s="42" t="n"/>
    </row>
    <row r="2537" ht="23" customFormat="1" customHeight="1" s="204">
      <c r="A2537" s="255">
        <f>IF(B2537="","",COUNTA($B$5:B2537))</f>
        <v/>
      </c>
      <c r="B2537" s="294" t="n"/>
      <c r="C2537" s="247" t="n"/>
      <c r="D2537" s="248" t="n"/>
      <c r="E2537" s="295" t="n"/>
      <c r="F2537" s="296" t="n"/>
      <c r="G2537" s="296" t="n"/>
      <c r="H2537" s="297">
        <f>IFERROR(VLOOKUP($C2537,$C$5:$H$18,6,0)+SUMIF($C$19:$C2537,$C2537,$F$19:$F2537)-SUMIF($C$19:$C2537,$C2537,$G$19:$G2537),"")</f>
        <v/>
      </c>
      <c r="I2537" s="296" t="n"/>
      <c r="J2537" s="252" t="n"/>
      <c r="K2537" s="252" t="n"/>
      <c r="L2537" s="298" t="n"/>
      <c r="M2537" s="254">
        <f>IF($B2537="","",--TEXT($B2537,"yyyymm"))</f>
        <v/>
      </c>
      <c r="N2537" s="0" t="n"/>
      <c r="O2537" s="0" t="n"/>
      <c r="P2537" s="0" t="n"/>
      <c r="Q2537" s="0" t="n"/>
      <c r="R2537" s="0" t="n"/>
      <c r="S2537" s="0" t="n"/>
      <c r="T2537" s="0" t="n"/>
      <c r="U2537" s="0" t="n"/>
      <c r="V2537" s="0" t="n"/>
      <c r="W2537" s="0" t="n"/>
      <c r="X2537" s="42" t="n"/>
      <c r="Y2537" s="42" t="n"/>
      <c r="Z2537" s="42" t="n"/>
    </row>
    <row r="2538" ht="23" customFormat="1" customHeight="1" s="204">
      <c r="A2538" s="255">
        <f>IF(B2538="","",COUNTA($B$5:B2538))</f>
        <v/>
      </c>
      <c r="B2538" s="294" t="n"/>
      <c r="C2538" s="247" t="n"/>
      <c r="D2538" s="248" t="n"/>
      <c r="E2538" s="295" t="n"/>
      <c r="F2538" s="296" t="n"/>
      <c r="G2538" s="296" t="n"/>
      <c r="H2538" s="297">
        <f>IFERROR(VLOOKUP($C2538,$C$5:$H$18,6,0)+SUMIF($C$19:$C2538,$C2538,$F$19:$F2538)-SUMIF($C$19:$C2538,$C2538,$G$19:$G2538),"")</f>
        <v/>
      </c>
      <c r="I2538" s="296" t="n"/>
      <c r="J2538" s="252" t="n"/>
      <c r="K2538" s="252" t="n"/>
      <c r="L2538" s="298" t="n"/>
      <c r="M2538" s="254">
        <f>IF($B2538="","",--TEXT($B2538,"yyyymm"))</f>
        <v/>
      </c>
      <c r="N2538" s="0" t="n"/>
      <c r="O2538" s="0" t="n"/>
      <c r="P2538" s="0" t="n"/>
      <c r="Q2538" s="0" t="n"/>
      <c r="R2538" s="0" t="n"/>
      <c r="S2538" s="0" t="n"/>
      <c r="T2538" s="0" t="n"/>
      <c r="U2538" s="0" t="n"/>
      <c r="V2538" s="0" t="n"/>
      <c r="W2538" s="0" t="n"/>
      <c r="X2538" s="42" t="n"/>
      <c r="Y2538" s="42" t="n"/>
      <c r="Z2538" s="42" t="n"/>
    </row>
    <row r="2539" ht="23" customFormat="1" customHeight="1" s="204">
      <c r="A2539" s="255">
        <f>IF(B2539="","",COUNTA($B$5:B2539))</f>
        <v/>
      </c>
      <c r="B2539" s="294" t="n"/>
      <c r="C2539" s="247" t="n"/>
      <c r="D2539" s="248" t="n"/>
      <c r="E2539" s="295" t="n"/>
      <c r="F2539" s="296" t="n"/>
      <c r="G2539" s="296" t="n"/>
      <c r="H2539" s="297">
        <f>IFERROR(VLOOKUP($C2539,$C$5:$H$18,6,0)+SUMIF($C$19:$C2539,$C2539,$F$19:$F2539)-SUMIF($C$19:$C2539,$C2539,$G$19:$G2539),"")</f>
        <v/>
      </c>
      <c r="I2539" s="296" t="n"/>
      <c r="J2539" s="252" t="n"/>
      <c r="K2539" s="252" t="n"/>
      <c r="L2539" s="298" t="n"/>
      <c r="M2539" s="254">
        <f>IF($B2539="","",--TEXT($B2539,"yyyymm"))</f>
        <v/>
      </c>
      <c r="N2539" s="0" t="n"/>
      <c r="O2539" s="0" t="n"/>
      <c r="P2539" s="0" t="n"/>
      <c r="Q2539" s="0" t="n"/>
      <c r="R2539" s="0" t="n"/>
      <c r="S2539" s="0" t="n"/>
      <c r="T2539" s="0" t="n"/>
      <c r="U2539" s="0" t="n"/>
      <c r="V2539" s="0" t="n"/>
      <c r="W2539" s="0" t="n"/>
      <c r="X2539" s="42" t="n"/>
      <c r="Y2539" s="42" t="n"/>
      <c r="Z2539" s="42" t="n"/>
    </row>
    <row r="2540" ht="23" customFormat="1" customHeight="1" s="204">
      <c r="A2540" s="255">
        <f>IF(B2540="","",COUNTA($B$5:B2540))</f>
        <v/>
      </c>
      <c r="B2540" s="294" t="n"/>
      <c r="C2540" s="247" t="n"/>
      <c r="D2540" s="248" t="n"/>
      <c r="E2540" s="295" t="n"/>
      <c r="F2540" s="296" t="n"/>
      <c r="G2540" s="296" t="n"/>
      <c r="H2540" s="297">
        <f>IFERROR(VLOOKUP($C2540,$C$5:$H$18,6,0)+SUMIF($C$19:$C2540,$C2540,$F$19:$F2540)-SUMIF($C$19:$C2540,$C2540,$G$19:$G2540),"")</f>
        <v/>
      </c>
      <c r="I2540" s="296" t="n"/>
      <c r="J2540" s="252" t="n"/>
      <c r="K2540" s="252" t="n"/>
      <c r="L2540" s="298" t="n"/>
      <c r="M2540" s="254">
        <f>IF($B2540="","",--TEXT($B2540,"yyyymm"))</f>
        <v/>
      </c>
      <c r="N2540" s="0" t="n"/>
      <c r="O2540" s="0" t="n"/>
      <c r="P2540" s="0" t="n"/>
      <c r="Q2540" s="0" t="n"/>
      <c r="R2540" s="0" t="n"/>
      <c r="S2540" s="0" t="n"/>
      <c r="T2540" s="0" t="n"/>
      <c r="U2540" s="0" t="n"/>
      <c r="V2540" s="0" t="n"/>
      <c r="W2540" s="0" t="n"/>
      <c r="X2540" s="42" t="n"/>
      <c r="Y2540" s="42" t="n"/>
      <c r="Z2540" s="42" t="n"/>
    </row>
    <row r="2541" ht="23" customFormat="1" customHeight="1" s="204">
      <c r="A2541" s="255">
        <f>IF(B2541="","",COUNTA($B$5:B2541))</f>
        <v/>
      </c>
      <c r="B2541" s="294" t="n"/>
      <c r="C2541" s="247" t="n"/>
      <c r="D2541" s="248" t="n"/>
      <c r="E2541" s="295" t="n"/>
      <c r="F2541" s="296" t="n"/>
      <c r="G2541" s="296" t="n"/>
      <c r="H2541" s="297">
        <f>IFERROR(VLOOKUP($C2541,$C$5:$H$18,6,0)+SUMIF($C$19:$C2541,$C2541,$F$19:$F2541)-SUMIF($C$19:$C2541,$C2541,$G$19:$G2541),"")</f>
        <v/>
      </c>
      <c r="I2541" s="296" t="n"/>
      <c r="J2541" s="252" t="n"/>
      <c r="K2541" s="252" t="n"/>
      <c r="L2541" s="298" t="n"/>
      <c r="M2541" s="254">
        <f>IF($B2541="","",--TEXT($B2541,"yyyymm"))</f>
        <v/>
      </c>
      <c r="N2541" s="0" t="n"/>
      <c r="O2541" s="0" t="n"/>
      <c r="P2541" s="0" t="n"/>
      <c r="Q2541" s="0" t="n"/>
      <c r="R2541" s="0" t="n"/>
      <c r="S2541" s="0" t="n"/>
      <c r="T2541" s="0" t="n"/>
      <c r="U2541" s="0" t="n"/>
      <c r="V2541" s="0" t="n"/>
      <c r="W2541" s="0" t="n"/>
      <c r="X2541" s="42" t="n"/>
      <c r="Y2541" s="42" t="n"/>
      <c r="Z2541" s="42" t="n"/>
    </row>
    <row r="2542" ht="23" customFormat="1" customHeight="1" s="204">
      <c r="A2542" s="255">
        <f>IF(B2542="","",COUNTA($B$5:B2542))</f>
        <v/>
      </c>
      <c r="B2542" s="294" t="n"/>
      <c r="C2542" s="247" t="n"/>
      <c r="D2542" s="248" t="n"/>
      <c r="E2542" s="295" t="n"/>
      <c r="F2542" s="296" t="n"/>
      <c r="G2542" s="296" t="n"/>
      <c r="H2542" s="297">
        <f>IFERROR(VLOOKUP($C2542,$C$5:$H$18,6,0)+SUMIF($C$19:$C2542,$C2542,$F$19:$F2542)-SUMIF($C$19:$C2542,$C2542,$G$19:$G2542),"")</f>
        <v/>
      </c>
      <c r="I2542" s="296" t="n"/>
      <c r="J2542" s="252" t="n"/>
      <c r="K2542" s="252" t="n"/>
      <c r="L2542" s="298" t="n"/>
      <c r="M2542" s="254">
        <f>IF($B2542="","",--TEXT($B2542,"yyyymm"))</f>
        <v/>
      </c>
      <c r="N2542" s="0" t="n"/>
      <c r="O2542" s="0" t="n"/>
      <c r="P2542" s="0" t="n"/>
      <c r="Q2542" s="0" t="n"/>
      <c r="R2542" s="0" t="n"/>
      <c r="S2542" s="0" t="n"/>
      <c r="T2542" s="0" t="n"/>
      <c r="U2542" s="0" t="n"/>
      <c r="V2542" s="0" t="n"/>
      <c r="W2542" s="0" t="n"/>
      <c r="X2542" s="42" t="n"/>
      <c r="Y2542" s="42" t="n"/>
      <c r="Z2542" s="42" t="n"/>
    </row>
    <row r="2543" ht="23" customFormat="1" customHeight="1" s="204">
      <c r="A2543" s="255">
        <f>IF(B2543="","",COUNTA($B$5:B2543))</f>
        <v/>
      </c>
      <c r="B2543" s="294" t="n"/>
      <c r="C2543" s="247" t="n"/>
      <c r="D2543" s="248" t="n"/>
      <c r="E2543" s="295" t="n"/>
      <c r="F2543" s="296" t="n"/>
      <c r="G2543" s="296" t="n"/>
      <c r="H2543" s="297">
        <f>IFERROR(VLOOKUP($C2543,$C$5:$H$18,6,0)+SUMIF($C$19:$C2543,$C2543,$F$19:$F2543)-SUMIF($C$19:$C2543,$C2543,$G$19:$G2543),"")</f>
        <v/>
      </c>
      <c r="I2543" s="296" t="n"/>
      <c r="J2543" s="252" t="n"/>
      <c r="K2543" s="252" t="n"/>
      <c r="L2543" s="298" t="n"/>
      <c r="M2543" s="254">
        <f>IF($B2543="","",--TEXT($B2543,"yyyymm"))</f>
        <v/>
      </c>
      <c r="N2543" s="0" t="n"/>
      <c r="O2543" s="0" t="n"/>
      <c r="P2543" s="0" t="n"/>
      <c r="Q2543" s="0" t="n"/>
      <c r="R2543" s="0" t="n"/>
      <c r="S2543" s="0" t="n"/>
      <c r="T2543" s="0" t="n"/>
      <c r="U2543" s="0" t="n"/>
      <c r="V2543" s="0" t="n"/>
      <c r="W2543" s="0" t="n"/>
      <c r="X2543" s="42" t="n"/>
      <c r="Y2543" s="42" t="n"/>
      <c r="Z2543" s="42" t="n"/>
    </row>
    <row r="2544" ht="23" customFormat="1" customHeight="1" s="204">
      <c r="A2544" s="255">
        <f>IF(B2544="","",COUNTA($B$5:B2544))</f>
        <v/>
      </c>
      <c r="B2544" s="294" t="n"/>
      <c r="C2544" s="247" t="n"/>
      <c r="D2544" s="248" t="n"/>
      <c r="E2544" s="295" t="n"/>
      <c r="F2544" s="296" t="n"/>
      <c r="G2544" s="296" t="n"/>
      <c r="H2544" s="297">
        <f>IFERROR(VLOOKUP($C2544,$C$5:$H$18,6,0)+SUMIF($C$19:$C2544,$C2544,$F$19:$F2544)-SUMIF($C$19:$C2544,$C2544,$G$19:$G2544),"")</f>
        <v/>
      </c>
      <c r="I2544" s="296" t="n"/>
      <c r="J2544" s="252" t="n"/>
      <c r="K2544" s="252" t="n"/>
      <c r="L2544" s="298" t="n"/>
      <c r="M2544" s="254">
        <f>IF($B2544="","",--TEXT($B2544,"yyyymm"))</f>
        <v/>
      </c>
      <c r="N2544" s="0" t="n"/>
      <c r="O2544" s="0" t="n"/>
      <c r="P2544" s="0" t="n"/>
      <c r="Q2544" s="0" t="n"/>
      <c r="R2544" s="0" t="n"/>
      <c r="S2544" s="0" t="n"/>
      <c r="T2544" s="0" t="n"/>
      <c r="U2544" s="0" t="n"/>
      <c r="V2544" s="0" t="n"/>
      <c r="W2544" s="0" t="n"/>
      <c r="X2544" s="42" t="n"/>
      <c r="Y2544" s="42" t="n"/>
      <c r="Z2544" s="42" t="n"/>
    </row>
    <row r="2545" ht="23" customFormat="1" customHeight="1" s="204">
      <c r="A2545" s="255">
        <f>IF(B2545="","",COUNTA($B$5:B2545))</f>
        <v/>
      </c>
      <c r="B2545" s="294" t="n"/>
      <c r="C2545" s="247" t="n"/>
      <c r="D2545" s="248" t="n"/>
      <c r="E2545" s="295" t="n"/>
      <c r="F2545" s="296" t="n"/>
      <c r="G2545" s="296" t="n"/>
      <c r="H2545" s="297">
        <f>IFERROR(VLOOKUP($C2545,$C$5:$H$18,6,0)+SUMIF($C$19:$C2545,$C2545,$F$19:$F2545)-SUMIF($C$19:$C2545,$C2545,$G$19:$G2545),"")</f>
        <v/>
      </c>
      <c r="I2545" s="296" t="n"/>
      <c r="J2545" s="252" t="n"/>
      <c r="K2545" s="252" t="n"/>
      <c r="L2545" s="298" t="n"/>
      <c r="M2545" s="254">
        <f>IF($B2545="","",--TEXT($B2545,"yyyymm"))</f>
        <v/>
      </c>
      <c r="N2545" s="0" t="n"/>
      <c r="O2545" s="0" t="n"/>
      <c r="P2545" s="0" t="n"/>
      <c r="Q2545" s="0" t="n"/>
      <c r="R2545" s="0" t="n"/>
      <c r="S2545" s="0" t="n"/>
      <c r="T2545" s="0" t="n"/>
      <c r="U2545" s="0" t="n"/>
      <c r="V2545" s="0" t="n"/>
      <c r="W2545" s="0" t="n"/>
      <c r="X2545" s="42" t="n"/>
      <c r="Y2545" s="42" t="n"/>
      <c r="Z2545" s="42" t="n"/>
    </row>
    <row r="2546" ht="23" customFormat="1" customHeight="1" s="204">
      <c r="A2546" s="255">
        <f>IF(B2546="","",COUNTA($B$5:B2546))</f>
        <v/>
      </c>
      <c r="B2546" s="294" t="n"/>
      <c r="C2546" s="247" t="n"/>
      <c r="D2546" s="248" t="n"/>
      <c r="E2546" s="295" t="n"/>
      <c r="F2546" s="296" t="n"/>
      <c r="G2546" s="296" t="n"/>
      <c r="H2546" s="297">
        <f>IFERROR(VLOOKUP($C2546,$C$5:$H$18,6,0)+SUMIF($C$19:$C2546,$C2546,$F$19:$F2546)-SUMIF($C$19:$C2546,$C2546,$G$19:$G2546),"")</f>
        <v/>
      </c>
      <c r="I2546" s="296" t="n"/>
      <c r="J2546" s="252" t="n"/>
      <c r="K2546" s="252" t="n"/>
      <c r="L2546" s="298" t="n"/>
      <c r="M2546" s="254">
        <f>IF($B2546="","",--TEXT($B2546,"yyyymm"))</f>
        <v/>
      </c>
      <c r="N2546" s="0" t="n"/>
      <c r="O2546" s="0" t="n"/>
      <c r="P2546" s="0" t="n"/>
      <c r="Q2546" s="0" t="n"/>
      <c r="R2546" s="0" t="n"/>
      <c r="S2546" s="0" t="n"/>
      <c r="T2546" s="0" t="n"/>
      <c r="U2546" s="0" t="n"/>
      <c r="V2546" s="0" t="n"/>
      <c r="W2546" s="0" t="n"/>
      <c r="X2546" s="42" t="n"/>
      <c r="Y2546" s="42" t="n"/>
      <c r="Z2546" s="42" t="n"/>
    </row>
    <row r="2547" ht="23" customFormat="1" customHeight="1" s="204">
      <c r="A2547" s="255">
        <f>IF(B2547="","",COUNTA($B$5:B2547))</f>
        <v/>
      </c>
      <c r="B2547" s="294" t="n"/>
      <c r="C2547" s="247" t="n"/>
      <c r="D2547" s="248" t="n"/>
      <c r="E2547" s="295" t="n"/>
      <c r="F2547" s="296" t="n"/>
      <c r="G2547" s="296" t="n"/>
      <c r="H2547" s="297">
        <f>IFERROR(VLOOKUP($C2547,$C$5:$H$18,6,0)+SUMIF($C$19:$C2547,$C2547,$F$19:$F2547)-SUMIF($C$19:$C2547,$C2547,$G$19:$G2547),"")</f>
        <v/>
      </c>
      <c r="I2547" s="296" t="n"/>
      <c r="J2547" s="252" t="n"/>
      <c r="K2547" s="252" t="n"/>
      <c r="L2547" s="298" t="n"/>
      <c r="M2547" s="254">
        <f>IF($B2547="","",--TEXT($B2547,"yyyymm"))</f>
        <v/>
      </c>
      <c r="N2547" s="0" t="n"/>
      <c r="O2547" s="0" t="n"/>
      <c r="P2547" s="0" t="n"/>
      <c r="Q2547" s="0" t="n"/>
      <c r="R2547" s="0" t="n"/>
      <c r="S2547" s="0" t="n"/>
      <c r="T2547" s="0" t="n"/>
      <c r="U2547" s="0" t="n"/>
      <c r="V2547" s="0" t="n"/>
      <c r="W2547" s="0" t="n"/>
      <c r="X2547" s="42" t="n"/>
      <c r="Y2547" s="42" t="n"/>
      <c r="Z2547" s="42" t="n"/>
    </row>
    <row r="2548" ht="23" customFormat="1" customHeight="1" s="204">
      <c r="A2548" s="255">
        <f>IF(B2548="","",COUNTA($B$5:B2548))</f>
        <v/>
      </c>
      <c r="B2548" s="294" t="n"/>
      <c r="C2548" s="247" t="n"/>
      <c r="D2548" s="248" t="n"/>
      <c r="E2548" s="295" t="n"/>
      <c r="F2548" s="296" t="n"/>
      <c r="G2548" s="296" t="n"/>
      <c r="H2548" s="297">
        <f>IFERROR(VLOOKUP($C2548,$C$5:$H$18,6,0)+SUMIF($C$19:$C2548,$C2548,$F$19:$F2548)-SUMIF($C$19:$C2548,$C2548,$G$19:$G2548),"")</f>
        <v/>
      </c>
      <c r="I2548" s="296" t="n"/>
      <c r="J2548" s="252" t="n"/>
      <c r="K2548" s="252" t="n"/>
      <c r="L2548" s="298" t="n"/>
      <c r="M2548" s="254">
        <f>IF($B2548="","",--TEXT($B2548,"yyyymm"))</f>
        <v/>
      </c>
      <c r="N2548" s="0" t="n"/>
      <c r="O2548" s="0" t="n"/>
      <c r="P2548" s="0" t="n"/>
      <c r="Q2548" s="0" t="n"/>
      <c r="R2548" s="0" t="n"/>
      <c r="S2548" s="0" t="n"/>
      <c r="T2548" s="0" t="n"/>
      <c r="U2548" s="0" t="n"/>
      <c r="V2548" s="0" t="n"/>
      <c r="W2548" s="0" t="n"/>
      <c r="X2548" s="42" t="n"/>
      <c r="Y2548" s="42" t="n"/>
      <c r="Z2548" s="42" t="n"/>
    </row>
    <row r="2549" ht="23" customFormat="1" customHeight="1" s="204">
      <c r="A2549" s="255">
        <f>IF(B2549="","",COUNTA($B$5:B2549))</f>
        <v/>
      </c>
      <c r="B2549" s="294" t="n"/>
      <c r="C2549" s="247" t="n"/>
      <c r="D2549" s="248" t="n"/>
      <c r="E2549" s="295" t="n"/>
      <c r="F2549" s="296" t="n"/>
      <c r="G2549" s="296" t="n"/>
      <c r="H2549" s="297">
        <f>IFERROR(VLOOKUP($C2549,$C$5:$H$18,6,0)+SUMIF($C$19:$C2549,$C2549,$F$19:$F2549)-SUMIF($C$19:$C2549,$C2549,$G$19:$G2549),"")</f>
        <v/>
      </c>
      <c r="I2549" s="296" t="n"/>
      <c r="J2549" s="252" t="n"/>
      <c r="K2549" s="252" t="n"/>
      <c r="L2549" s="298" t="n"/>
      <c r="M2549" s="254">
        <f>IF($B2549="","",--TEXT($B2549,"yyyymm"))</f>
        <v/>
      </c>
      <c r="N2549" s="0" t="n"/>
      <c r="O2549" s="0" t="n"/>
      <c r="P2549" s="0" t="n"/>
      <c r="Q2549" s="0" t="n"/>
      <c r="R2549" s="0" t="n"/>
      <c r="S2549" s="0" t="n"/>
      <c r="T2549" s="0" t="n"/>
      <c r="U2549" s="0" t="n"/>
      <c r="V2549" s="0" t="n"/>
      <c r="W2549" s="0" t="n"/>
      <c r="X2549" s="42" t="n"/>
      <c r="Y2549" s="42" t="n"/>
      <c r="Z2549" s="42" t="n"/>
    </row>
    <row r="2550" ht="23" customFormat="1" customHeight="1" s="204">
      <c r="A2550" s="255">
        <f>IF(B2550="","",COUNTA($B$5:B2550))</f>
        <v/>
      </c>
      <c r="B2550" s="294" t="n"/>
      <c r="C2550" s="247" t="n"/>
      <c r="D2550" s="248" t="n"/>
      <c r="E2550" s="295" t="n"/>
      <c r="F2550" s="296" t="n"/>
      <c r="G2550" s="296" t="n"/>
      <c r="H2550" s="297">
        <f>IFERROR(VLOOKUP($C2550,$C$5:$H$18,6,0)+SUMIF($C$19:$C2550,$C2550,$F$19:$F2550)-SUMIF($C$19:$C2550,$C2550,$G$19:$G2550),"")</f>
        <v/>
      </c>
      <c r="I2550" s="296" t="n"/>
      <c r="J2550" s="252" t="n"/>
      <c r="K2550" s="252" t="n"/>
      <c r="L2550" s="298" t="n"/>
      <c r="M2550" s="254">
        <f>IF($B2550="","",--TEXT($B2550,"yyyymm"))</f>
        <v/>
      </c>
      <c r="N2550" s="0" t="n"/>
      <c r="O2550" s="0" t="n"/>
      <c r="P2550" s="0" t="n"/>
      <c r="Q2550" s="0" t="n"/>
      <c r="R2550" s="0" t="n"/>
      <c r="S2550" s="0" t="n"/>
      <c r="T2550" s="0" t="n"/>
      <c r="U2550" s="0" t="n"/>
      <c r="V2550" s="0" t="n"/>
      <c r="W2550" s="0" t="n"/>
      <c r="X2550" s="42" t="n"/>
      <c r="Y2550" s="42" t="n"/>
      <c r="Z2550" s="42" t="n"/>
    </row>
    <row r="2551" ht="23" customFormat="1" customHeight="1" s="204">
      <c r="A2551" s="255">
        <f>IF(B2551="","",COUNTA($B$5:B2551))</f>
        <v/>
      </c>
      <c r="B2551" s="294" t="n"/>
      <c r="C2551" s="247" t="n"/>
      <c r="D2551" s="248" t="n"/>
      <c r="E2551" s="295" t="n"/>
      <c r="F2551" s="296" t="n"/>
      <c r="G2551" s="296" t="n"/>
      <c r="H2551" s="297">
        <f>IFERROR(VLOOKUP($C2551,$C$5:$H$18,6,0)+SUMIF($C$19:$C2551,$C2551,$F$19:$F2551)-SUMIF($C$19:$C2551,$C2551,$G$19:$G2551),"")</f>
        <v/>
      </c>
      <c r="I2551" s="296" t="n"/>
      <c r="J2551" s="252" t="n"/>
      <c r="K2551" s="252" t="n"/>
      <c r="L2551" s="298" t="n"/>
      <c r="M2551" s="254">
        <f>IF($B2551="","",--TEXT($B2551,"yyyymm"))</f>
        <v/>
      </c>
      <c r="N2551" s="0" t="n"/>
      <c r="O2551" s="0" t="n"/>
      <c r="P2551" s="0" t="n"/>
      <c r="Q2551" s="0" t="n"/>
      <c r="R2551" s="0" t="n"/>
      <c r="S2551" s="0" t="n"/>
      <c r="T2551" s="0" t="n"/>
      <c r="U2551" s="0" t="n"/>
      <c r="V2551" s="0" t="n"/>
      <c r="W2551" s="0" t="n"/>
      <c r="X2551" s="42" t="n"/>
      <c r="Y2551" s="42" t="n"/>
      <c r="Z2551" s="42" t="n"/>
    </row>
    <row r="2552" ht="23" customFormat="1" customHeight="1" s="204">
      <c r="A2552" s="255">
        <f>IF(B2552="","",COUNTA($B$5:B2552))</f>
        <v/>
      </c>
      <c r="B2552" s="294" t="n"/>
      <c r="C2552" s="247" t="n"/>
      <c r="D2552" s="248" t="n"/>
      <c r="E2552" s="295" t="n"/>
      <c r="F2552" s="296" t="n"/>
      <c r="G2552" s="296" t="n"/>
      <c r="H2552" s="297">
        <f>IFERROR(VLOOKUP($C2552,$C$5:$H$18,6,0)+SUMIF($C$19:$C2552,$C2552,$F$19:$F2552)-SUMIF($C$19:$C2552,$C2552,$G$19:$G2552),"")</f>
        <v/>
      </c>
      <c r="I2552" s="296" t="n"/>
      <c r="J2552" s="252" t="n"/>
      <c r="K2552" s="252" t="n"/>
      <c r="L2552" s="298" t="n"/>
      <c r="M2552" s="254">
        <f>IF($B2552="","",--TEXT($B2552,"yyyymm"))</f>
        <v/>
      </c>
      <c r="N2552" s="0" t="n"/>
      <c r="O2552" s="0" t="n"/>
      <c r="P2552" s="0" t="n"/>
      <c r="Q2552" s="0" t="n"/>
      <c r="R2552" s="0" t="n"/>
      <c r="S2552" s="0" t="n"/>
      <c r="T2552" s="0" t="n"/>
      <c r="U2552" s="0" t="n"/>
      <c r="V2552" s="0" t="n"/>
      <c r="W2552" s="0" t="n"/>
      <c r="X2552" s="42" t="n"/>
      <c r="Y2552" s="42" t="n"/>
      <c r="Z2552" s="42" t="n"/>
    </row>
    <row r="2553" ht="23" customFormat="1" customHeight="1" s="204">
      <c r="A2553" s="255">
        <f>IF(B2553="","",COUNTA($B$5:B2553))</f>
        <v/>
      </c>
      <c r="B2553" s="294" t="n"/>
      <c r="C2553" s="247" t="n"/>
      <c r="D2553" s="248" t="n"/>
      <c r="E2553" s="295" t="n"/>
      <c r="F2553" s="296" t="n"/>
      <c r="G2553" s="296" t="n"/>
      <c r="H2553" s="297">
        <f>IFERROR(VLOOKUP($C2553,$C$5:$H$18,6,0)+SUMIF($C$19:$C2553,$C2553,$F$19:$F2553)-SUMIF($C$19:$C2553,$C2553,$G$19:$G2553),"")</f>
        <v/>
      </c>
      <c r="I2553" s="296" t="n"/>
      <c r="J2553" s="252" t="n"/>
      <c r="K2553" s="252" t="n"/>
      <c r="L2553" s="298" t="n"/>
      <c r="M2553" s="254">
        <f>IF($B2553="","",--TEXT($B2553,"yyyymm"))</f>
        <v/>
      </c>
      <c r="N2553" s="0" t="n"/>
      <c r="O2553" s="0" t="n"/>
      <c r="P2553" s="0" t="n"/>
      <c r="Q2553" s="0" t="n"/>
      <c r="R2553" s="0" t="n"/>
      <c r="S2553" s="0" t="n"/>
      <c r="T2553" s="0" t="n"/>
      <c r="U2553" s="0" t="n"/>
      <c r="V2553" s="0" t="n"/>
      <c r="W2553" s="0" t="n"/>
      <c r="X2553" s="42" t="n"/>
      <c r="Y2553" s="42" t="n"/>
      <c r="Z2553" s="42" t="n"/>
    </row>
    <row r="2554" ht="23" customFormat="1" customHeight="1" s="204">
      <c r="A2554" s="255">
        <f>IF(B2554="","",COUNTA($B$5:B2554))</f>
        <v/>
      </c>
      <c r="B2554" s="294" t="n"/>
      <c r="C2554" s="247" t="n"/>
      <c r="D2554" s="248" t="n"/>
      <c r="E2554" s="295" t="n"/>
      <c r="F2554" s="296" t="n"/>
      <c r="G2554" s="296" t="n"/>
      <c r="H2554" s="297">
        <f>IFERROR(VLOOKUP($C2554,$C$5:$H$18,6,0)+SUMIF($C$19:$C2554,$C2554,$F$19:$F2554)-SUMIF($C$19:$C2554,$C2554,$G$19:$G2554),"")</f>
        <v/>
      </c>
      <c r="I2554" s="296" t="n"/>
      <c r="J2554" s="252" t="n"/>
      <c r="K2554" s="252" t="n"/>
      <c r="L2554" s="298" t="n"/>
      <c r="M2554" s="254">
        <f>IF($B2554="","",--TEXT($B2554,"yyyymm"))</f>
        <v/>
      </c>
      <c r="N2554" s="0" t="n"/>
      <c r="O2554" s="0" t="n"/>
      <c r="P2554" s="0" t="n"/>
      <c r="Q2554" s="0" t="n"/>
      <c r="R2554" s="0" t="n"/>
      <c r="S2554" s="0" t="n"/>
      <c r="T2554" s="0" t="n"/>
      <c r="U2554" s="0" t="n"/>
      <c r="V2554" s="0" t="n"/>
      <c r="W2554" s="0" t="n"/>
      <c r="X2554" s="42" t="n"/>
      <c r="Y2554" s="42" t="n"/>
      <c r="Z2554" s="42" t="n"/>
    </row>
    <row r="2555" ht="23" customFormat="1" customHeight="1" s="204">
      <c r="A2555" s="255">
        <f>IF(B2555="","",COUNTA($B$5:B2555))</f>
        <v/>
      </c>
      <c r="B2555" s="294" t="n"/>
      <c r="C2555" s="247" t="n"/>
      <c r="D2555" s="248" t="n"/>
      <c r="E2555" s="295" t="n"/>
      <c r="F2555" s="296" t="n"/>
      <c r="G2555" s="296" t="n"/>
      <c r="H2555" s="297">
        <f>IFERROR(VLOOKUP($C2555,$C$5:$H$18,6,0)+SUMIF($C$19:$C2555,$C2555,$F$19:$F2555)-SUMIF($C$19:$C2555,$C2555,$G$19:$G2555),"")</f>
        <v/>
      </c>
      <c r="I2555" s="296" t="n"/>
      <c r="J2555" s="252" t="n"/>
      <c r="K2555" s="252" t="n"/>
      <c r="L2555" s="298" t="n"/>
      <c r="M2555" s="254">
        <f>IF($B2555="","",--TEXT($B2555,"yyyymm"))</f>
        <v/>
      </c>
      <c r="N2555" s="0" t="n"/>
      <c r="O2555" s="0" t="n"/>
      <c r="P2555" s="0" t="n"/>
      <c r="Q2555" s="0" t="n"/>
      <c r="R2555" s="0" t="n"/>
      <c r="S2555" s="0" t="n"/>
      <c r="T2555" s="0" t="n"/>
      <c r="U2555" s="0" t="n"/>
      <c r="V2555" s="0" t="n"/>
      <c r="W2555" s="0" t="n"/>
      <c r="X2555" s="42" t="n"/>
      <c r="Y2555" s="42" t="n"/>
      <c r="Z2555" s="42" t="n"/>
    </row>
    <row r="2556" ht="23" customFormat="1" customHeight="1" s="204">
      <c r="A2556" s="255">
        <f>IF(B2556="","",COUNTA($B$5:B2556))</f>
        <v/>
      </c>
      <c r="B2556" s="294" t="n"/>
      <c r="C2556" s="247" t="n"/>
      <c r="D2556" s="248" t="n"/>
      <c r="E2556" s="295" t="n"/>
      <c r="F2556" s="296" t="n"/>
      <c r="G2556" s="296" t="n"/>
      <c r="H2556" s="297">
        <f>IFERROR(VLOOKUP($C2556,$C$5:$H$18,6,0)+SUMIF($C$19:$C2556,$C2556,$F$19:$F2556)-SUMIF($C$19:$C2556,$C2556,$G$19:$G2556),"")</f>
        <v/>
      </c>
      <c r="I2556" s="296" t="n"/>
      <c r="J2556" s="252" t="n"/>
      <c r="K2556" s="252" t="n"/>
      <c r="L2556" s="298" t="n"/>
      <c r="M2556" s="254">
        <f>IF($B2556="","",--TEXT($B2556,"yyyymm"))</f>
        <v/>
      </c>
      <c r="N2556" s="0" t="n"/>
      <c r="O2556" s="0" t="n"/>
      <c r="P2556" s="0" t="n"/>
      <c r="Q2556" s="0" t="n"/>
      <c r="R2556" s="0" t="n"/>
      <c r="S2556" s="0" t="n"/>
      <c r="T2556" s="0" t="n"/>
      <c r="U2556" s="0" t="n"/>
      <c r="V2556" s="0" t="n"/>
      <c r="W2556" s="0" t="n"/>
      <c r="X2556" s="42" t="n"/>
      <c r="Y2556" s="42" t="n"/>
      <c r="Z2556" s="42" t="n"/>
    </row>
    <row r="2557" ht="23" customFormat="1" customHeight="1" s="204">
      <c r="A2557" s="255">
        <f>IF(B2557="","",COUNTA($B$5:B2557))</f>
        <v/>
      </c>
      <c r="B2557" s="294" t="n"/>
      <c r="C2557" s="247" t="n"/>
      <c r="D2557" s="248" t="n"/>
      <c r="E2557" s="295" t="n"/>
      <c r="F2557" s="296" t="n"/>
      <c r="G2557" s="296" t="n"/>
      <c r="H2557" s="297">
        <f>IFERROR(VLOOKUP($C2557,$C$5:$H$18,6,0)+SUMIF($C$19:$C2557,$C2557,$F$19:$F2557)-SUMIF($C$19:$C2557,$C2557,$G$19:$G2557),"")</f>
        <v/>
      </c>
      <c r="I2557" s="296" t="n"/>
      <c r="J2557" s="252" t="n"/>
      <c r="K2557" s="252" t="n"/>
      <c r="L2557" s="298" t="n"/>
      <c r="M2557" s="254">
        <f>IF($B2557="","",--TEXT($B2557,"yyyymm"))</f>
        <v/>
      </c>
      <c r="N2557" s="0" t="n"/>
      <c r="O2557" s="0" t="n"/>
      <c r="P2557" s="0" t="n"/>
      <c r="Q2557" s="0" t="n"/>
      <c r="R2557" s="0" t="n"/>
      <c r="S2557" s="0" t="n"/>
      <c r="T2557" s="0" t="n"/>
      <c r="U2557" s="0" t="n"/>
      <c r="V2557" s="0" t="n"/>
      <c r="W2557" s="0" t="n"/>
      <c r="X2557" s="42" t="n"/>
      <c r="Y2557" s="42" t="n"/>
      <c r="Z2557" s="42" t="n"/>
    </row>
    <row r="2558" ht="23" customFormat="1" customHeight="1" s="204">
      <c r="A2558" s="255">
        <f>IF(B2558="","",COUNTA($B$5:B2558))</f>
        <v/>
      </c>
      <c r="B2558" s="294" t="n"/>
      <c r="C2558" s="247" t="n"/>
      <c r="D2558" s="248" t="n"/>
      <c r="E2558" s="295" t="n"/>
      <c r="F2558" s="296" t="n"/>
      <c r="G2558" s="296" t="n"/>
      <c r="H2558" s="297">
        <f>IFERROR(VLOOKUP($C2558,$C$5:$H$18,6,0)+SUMIF($C$19:$C2558,$C2558,$F$19:$F2558)-SUMIF($C$19:$C2558,$C2558,$G$19:$G2558),"")</f>
        <v/>
      </c>
      <c r="I2558" s="296" t="n"/>
      <c r="J2558" s="252" t="n"/>
      <c r="K2558" s="252" t="n"/>
      <c r="L2558" s="298" t="n"/>
      <c r="M2558" s="254">
        <f>IF($B2558="","",--TEXT($B2558,"yyyymm"))</f>
        <v/>
      </c>
      <c r="N2558" s="0" t="n"/>
      <c r="O2558" s="0" t="n"/>
      <c r="P2558" s="0" t="n"/>
      <c r="Q2558" s="0" t="n"/>
      <c r="R2558" s="0" t="n"/>
      <c r="S2558" s="0" t="n"/>
      <c r="T2558" s="0" t="n"/>
      <c r="U2558" s="0" t="n"/>
      <c r="V2558" s="0" t="n"/>
      <c r="W2558" s="0" t="n"/>
      <c r="X2558" s="42" t="n"/>
      <c r="Y2558" s="42" t="n"/>
      <c r="Z2558" s="42" t="n"/>
    </row>
    <row r="2559" ht="23" customFormat="1" customHeight="1" s="204">
      <c r="A2559" s="255">
        <f>IF(B2559="","",COUNTA($B$5:B2559))</f>
        <v/>
      </c>
      <c r="B2559" s="294" t="n"/>
      <c r="C2559" s="247" t="n"/>
      <c r="D2559" s="248" t="n"/>
      <c r="E2559" s="295" t="n"/>
      <c r="F2559" s="296" t="n"/>
      <c r="G2559" s="296" t="n"/>
      <c r="H2559" s="297">
        <f>IFERROR(VLOOKUP($C2559,$C$5:$H$18,6,0)+SUMIF($C$19:$C2559,$C2559,$F$19:$F2559)-SUMIF($C$19:$C2559,$C2559,$G$19:$G2559),"")</f>
        <v/>
      </c>
      <c r="I2559" s="296" t="n"/>
      <c r="J2559" s="252" t="n"/>
      <c r="K2559" s="252" t="n"/>
      <c r="L2559" s="298" t="n"/>
      <c r="M2559" s="254">
        <f>IF($B2559="","",--TEXT($B2559,"yyyymm"))</f>
        <v/>
      </c>
      <c r="N2559" s="0" t="n"/>
      <c r="O2559" s="0" t="n"/>
      <c r="P2559" s="0" t="n"/>
      <c r="Q2559" s="0" t="n"/>
      <c r="R2559" s="0" t="n"/>
      <c r="S2559" s="0" t="n"/>
      <c r="T2559" s="0" t="n"/>
      <c r="U2559" s="0" t="n"/>
      <c r="V2559" s="0" t="n"/>
      <c r="W2559" s="0" t="n"/>
      <c r="X2559" s="42" t="n"/>
      <c r="Y2559" s="42" t="n"/>
      <c r="Z2559" s="42" t="n"/>
    </row>
    <row r="2560" ht="23" customFormat="1" customHeight="1" s="204">
      <c r="A2560" s="255">
        <f>IF(B2560="","",COUNTA($B$5:B2560))</f>
        <v/>
      </c>
      <c r="B2560" s="294" t="n"/>
      <c r="C2560" s="247" t="n"/>
      <c r="D2560" s="248" t="n"/>
      <c r="E2560" s="295" t="n"/>
      <c r="F2560" s="296" t="n"/>
      <c r="G2560" s="296" t="n"/>
      <c r="H2560" s="297">
        <f>IFERROR(VLOOKUP($C2560,$C$5:$H$18,6,0)+SUMIF($C$19:$C2560,$C2560,$F$19:$F2560)-SUMIF($C$19:$C2560,$C2560,$G$19:$G2560),"")</f>
        <v/>
      </c>
      <c r="I2560" s="296" t="n"/>
      <c r="J2560" s="252" t="n"/>
      <c r="K2560" s="252" t="n"/>
      <c r="L2560" s="298" t="n"/>
      <c r="M2560" s="254">
        <f>IF($B2560="","",--TEXT($B2560,"yyyymm"))</f>
        <v/>
      </c>
      <c r="N2560" s="0" t="n"/>
      <c r="O2560" s="0" t="n"/>
      <c r="P2560" s="0" t="n"/>
      <c r="Q2560" s="0" t="n"/>
      <c r="R2560" s="0" t="n"/>
      <c r="S2560" s="0" t="n"/>
      <c r="T2560" s="0" t="n"/>
      <c r="U2560" s="0" t="n"/>
      <c r="V2560" s="0" t="n"/>
      <c r="W2560" s="0" t="n"/>
      <c r="X2560" s="42" t="n"/>
      <c r="Y2560" s="42" t="n"/>
      <c r="Z2560" s="42" t="n"/>
    </row>
    <row r="2561" ht="23" customFormat="1" customHeight="1" s="204">
      <c r="A2561" s="255">
        <f>IF(B2561="","",COUNTA($B$5:B2561))</f>
        <v/>
      </c>
      <c r="B2561" s="294" t="n"/>
      <c r="C2561" s="247" t="n"/>
      <c r="D2561" s="248" t="n"/>
      <c r="E2561" s="295" t="n"/>
      <c r="F2561" s="296" t="n"/>
      <c r="G2561" s="296" t="n"/>
      <c r="H2561" s="297">
        <f>IFERROR(VLOOKUP($C2561,$C$5:$H$18,6,0)+SUMIF($C$19:$C2561,$C2561,$F$19:$F2561)-SUMIF($C$19:$C2561,$C2561,$G$19:$G2561),"")</f>
        <v/>
      </c>
      <c r="I2561" s="296" t="n"/>
      <c r="J2561" s="252" t="n"/>
      <c r="K2561" s="252" t="n"/>
      <c r="L2561" s="298" t="n"/>
      <c r="M2561" s="254">
        <f>IF($B2561="","",--TEXT($B2561,"yyyymm"))</f>
        <v/>
      </c>
      <c r="N2561" s="0" t="n"/>
      <c r="O2561" s="0" t="n"/>
      <c r="P2561" s="0" t="n"/>
      <c r="Q2561" s="0" t="n"/>
      <c r="R2561" s="0" t="n"/>
      <c r="S2561" s="0" t="n"/>
      <c r="T2561" s="0" t="n"/>
      <c r="U2561" s="0" t="n"/>
      <c r="V2561" s="0" t="n"/>
      <c r="W2561" s="0" t="n"/>
      <c r="X2561" s="42" t="n"/>
      <c r="Y2561" s="42" t="n"/>
      <c r="Z2561" s="42" t="n"/>
    </row>
    <row r="2562" ht="23" customFormat="1" customHeight="1" s="204">
      <c r="A2562" s="255">
        <f>IF(B2562="","",COUNTA($B$5:B2562))</f>
        <v/>
      </c>
      <c r="B2562" s="294" t="n"/>
      <c r="C2562" s="247" t="n"/>
      <c r="D2562" s="248" t="n"/>
      <c r="E2562" s="295" t="n"/>
      <c r="F2562" s="296" t="n"/>
      <c r="G2562" s="296" t="n"/>
      <c r="H2562" s="297">
        <f>IFERROR(VLOOKUP($C2562,$C$5:$H$18,6,0)+SUMIF($C$19:$C2562,$C2562,$F$19:$F2562)-SUMIF($C$19:$C2562,$C2562,$G$19:$G2562),"")</f>
        <v/>
      </c>
      <c r="I2562" s="296" t="n"/>
      <c r="J2562" s="252" t="n"/>
      <c r="K2562" s="252" t="n"/>
      <c r="L2562" s="298" t="n"/>
      <c r="M2562" s="254">
        <f>IF($B2562="","",--TEXT($B2562,"yyyymm"))</f>
        <v/>
      </c>
      <c r="N2562" s="0" t="n"/>
      <c r="O2562" s="0" t="n"/>
      <c r="P2562" s="0" t="n"/>
      <c r="Q2562" s="0" t="n"/>
      <c r="R2562" s="0" t="n"/>
      <c r="S2562" s="0" t="n"/>
      <c r="T2562" s="0" t="n"/>
      <c r="U2562" s="0" t="n"/>
      <c r="V2562" s="0" t="n"/>
      <c r="W2562" s="0" t="n"/>
      <c r="X2562" s="42" t="n"/>
      <c r="Y2562" s="42" t="n"/>
      <c r="Z2562" s="42" t="n"/>
    </row>
    <row r="2563" ht="23" customFormat="1" customHeight="1" s="204">
      <c r="A2563" s="255">
        <f>IF(B2563="","",COUNTA($B$5:B2563))</f>
        <v/>
      </c>
      <c r="B2563" s="294" t="n"/>
      <c r="C2563" s="247" t="n"/>
      <c r="D2563" s="248" t="n"/>
      <c r="E2563" s="295" t="n"/>
      <c r="F2563" s="296" t="n"/>
      <c r="G2563" s="296" t="n"/>
      <c r="H2563" s="297">
        <f>IFERROR(VLOOKUP($C2563,$C$5:$H$18,6,0)+SUMIF($C$19:$C2563,$C2563,$F$19:$F2563)-SUMIF($C$19:$C2563,$C2563,$G$19:$G2563),"")</f>
        <v/>
      </c>
      <c r="I2563" s="296" t="n"/>
      <c r="J2563" s="252" t="n"/>
      <c r="K2563" s="252" t="n"/>
      <c r="L2563" s="298" t="n"/>
      <c r="M2563" s="254">
        <f>IF($B2563="","",--TEXT($B2563,"yyyymm"))</f>
        <v/>
      </c>
      <c r="N2563" s="0" t="n"/>
      <c r="O2563" s="0" t="n"/>
      <c r="P2563" s="0" t="n"/>
      <c r="Q2563" s="0" t="n"/>
      <c r="R2563" s="0" t="n"/>
      <c r="S2563" s="0" t="n"/>
      <c r="T2563" s="0" t="n"/>
      <c r="U2563" s="0" t="n"/>
      <c r="V2563" s="0" t="n"/>
      <c r="W2563" s="0" t="n"/>
      <c r="X2563" s="42" t="n"/>
      <c r="Y2563" s="42" t="n"/>
      <c r="Z2563" s="42" t="n"/>
    </row>
    <row r="2564" ht="23" customFormat="1" customHeight="1" s="204">
      <c r="A2564" s="255">
        <f>IF(B2564="","",COUNTA($B$5:B2564))</f>
        <v/>
      </c>
      <c r="B2564" s="294" t="n"/>
      <c r="C2564" s="247" t="n"/>
      <c r="D2564" s="248" t="n"/>
      <c r="E2564" s="295" t="n"/>
      <c r="F2564" s="296" t="n"/>
      <c r="G2564" s="296" t="n"/>
      <c r="H2564" s="297">
        <f>IFERROR(VLOOKUP($C2564,$C$5:$H$18,6,0)+SUMIF($C$19:$C2564,$C2564,$F$19:$F2564)-SUMIF($C$19:$C2564,$C2564,$G$19:$G2564),"")</f>
        <v/>
      </c>
      <c r="I2564" s="296" t="n"/>
      <c r="J2564" s="252" t="n"/>
      <c r="K2564" s="252" t="n"/>
      <c r="L2564" s="298" t="n"/>
      <c r="M2564" s="254">
        <f>IF($B2564="","",--TEXT($B2564,"yyyymm"))</f>
        <v/>
      </c>
      <c r="N2564" s="0" t="n"/>
      <c r="O2564" s="0" t="n"/>
      <c r="P2564" s="0" t="n"/>
      <c r="Q2564" s="0" t="n"/>
      <c r="R2564" s="0" t="n"/>
      <c r="S2564" s="0" t="n"/>
      <c r="T2564" s="0" t="n"/>
      <c r="U2564" s="0" t="n"/>
      <c r="V2564" s="0" t="n"/>
      <c r="W2564" s="0" t="n"/>
      <c r="X2564" s="42" t="n"/>
      <c r="Y2564" s="42" t="n"/>
      <c r="Z2564" s="42" t="n"/>
    </row>
    <row r="2565" ht="23" customFormat="1" customHeight="1" s="204">
      <c r="A2565" s="255">
        <f>IF(B2565="","",COUNTA($B$5:B2565))</f>
        <v/>
      </c>
      <c r="B2565" s="294" t="n"/>
      <c r="C2565" s="247" t="n"/>
      <c r="D2565" s="248" t="n"/>
      <c r="E2565" s="295" t="n"/>
      <c r="F2565" s="296" t="n"/>
      <c r="G2565" s="296" t="n"/>
      <c r="H2565" s="297">
        <f>IFERROR(VLOOKUP($C2565,$C$5:$H$18,6,0)+SUMIF($C$19:$C2565,$C2565,$F$19:$F2565)-SUMIF($C$19:$C2565,$C2565,$G$19:$G2565),"")</f>
        <v/>
      </c>
      <c r="I2565" s="296" t="n"/>
      <c r="J2565" s="252" t="n"/>
      <c r="K2565" s="252" t="n"/>
      <c r="L2565" s="298" t="n"/>
      <c r="M2565" s="254">
        <f>IF($B2565="","",--TEXT($B2565,"yyyymm"))</f>
        <v/>
      </c>
      <c r="N2565" s="0" t="n"/>
      <c r="O2565" s="0" t="n"/>
      <c r="P2565" s="0" t="n"/>
      <c r="Q2565" s="0" t="n"/>
      <c r="R2565" s="0" t="n"/>
      <c r="S2565" s="0" t="n"/>
      <c r="T2565" s="0" t="n"/>
      <c r="U2565" s="0" t="n"/>
      <c r="V2565" s="0" t="n"/>
      <c r="W2565" s="0" t="n"/>
      <c r="X2565" s="42" t="n"/>
      <c r="Y2565" s="42" t="n"/>
      <c r="Z2565" s="42" t="n"/>
    </row>
    <row r="2566" ht="23" customFormat="1" customHeight="1" s="204">
      <c r="A2566" s="255">
        <f>IF(B2566="","",COUNTA($B$5:B2566))</f>
        <v/>
      </c>
      <c r="B2566" s="294" t="n"/>
      <c r="C2566" s="247" t="n"/>
      <c r="D2566" s="248" t="n"/>
      <c r="E2566" s="295" t="n"/>
      <c r="F2566" s="296" t="n"/>
      <c r="G2566" s="296" t="n"/>
      <c r="H2566" s="297">
        <f>IFERROR(VLOOKUP($C2566,$C$5:$H$18,6,0)+SUMIF($C$19:$C2566,$C2566,$F$19:$F2566)-SUMIF($C$19:$C2566,$C2566,$G$19:$G2566),"")</f>
        <v/>
      </c>
      <c r="I2566" s="296" t="n"/>
      <c r="J2566" s="252" t="n"/>
      <c r="K2566" s="252" t="n"/>
      <c r="L2566" s="298" t="n"/>
      <c r="M2566" s="254">
        <f>IF($B2566="","",--TEXT($B2566,"yyyymm"))</f>
        <v/>
      </c>
      <c r="N2566" s="0" t="n"/>
      <c r="O2566" s="0" t="n"/>
      <c r="P2566" s="0" t="n"/>
      <c r="Q2566" s="0" t="n"/>
      <c r="R2566" s="0" t="n"/>
      <c r="S2566" s="0" t="n"/>
      <c r="T2566" s="0" t="n"/>
      <c r="U2566" s="0" t="n"/>
      <c r="V2566" s="0" t="n"/>
      <c r="W2566" s="0" t="n"/>
      <c r="X2566" s="42" t="n"/>
      <c r="Y2566" s="42" t="n"/>
      <c r="Z2566" s="42" t="n"/>
    </row>
    <row r="2567" ht="23" customFormat="1" customHeight="1" s="204">
      <c r="A2567" s="255">
        <f>IF(B2567="","",COUNTA($B$5:B2567))</f>
        <v/>
      </c>
      <c r="B2567" s="294" t="n"/>
      <c r="C2567" s="247" t="n"/>
      <c r="D2567" s="248" t="n"/>
      <c r="E2567" s="295" t="n"/>
      <c r="F2567" s="296" t="n"/>
      <c r="G2567" s="296" t="n"/>
      <c r="H2567" s="297">
        <f>IFERROR(VLOOKUP($C2567,$C$5:$H$18,6,0)+SUMIF($C$19:$C2567,$C2567,$F$19:$F2567)-SUMIF($C$19:$C2567,$C2567,$G$19:$G2567),"")</f>
        <v/>
      </c>
      <c r="I2567" s="296" t="n"/>
      <c r="J2567" s="252" t="n"/>
      <c r="K2567" s="252" t="n"/>
      <c r="L2567" s="298" t="n"/>
      <c r="M2567" s="254">
        <f>IF($B2567="","",--TEXT($B2567,"yyyymm"))</f>
        <v/>
      </c>
      <c r="N2567" s="0" t="n"/>
      <c r="O2567" s="0" t="n"/>
      <c r="P2567" s="0" t="n"/>
      <c r="Q2567" s="0" t="n"/>
      <c r="R2567" s="0" t="n"/>
      <c r="S2567" s="0" t="n"/>
      <c r="T2567" s="0" t="n"/>
      <c r="U2567" s="0" t="n"/>
      <c r="V2567" s="0" t="n"/>
      <c r="W2567" s="0" t="n"/>
      <c r="X2567" s="42" t="n"/>
      <c r="Y2567" s="42" t="n"/>
      <c r="Z2567" s="42" t="n"/>
    </row>
    <row r="2568" ht="23" customFormat="1" customHeight="1" s="204">
      <c r="A2568" s="255">
        <f>IF(B2568="","",COUNTA($B$5:B2568))</f>
        <v/>
      </c>
      <c r="B2568" s="294" t="n"/>
      <c r="C2568" s="247" t="n"/>
      <c r="D2568" s="248" t="n"/>
      <c r="E2568" s="295" t="n"/>
      <c r="F2568" s="296" t="n"/>
      <c r="G2568" s="296" t="n"/>
      <c r="H2568" s="297">
        <f>IFERROR(VLOOKUP($C2568,$C$5:$H$18,6,0)+SUMIF($C$19:$C2568,$C2568,$F$19:$F2568)-SUMIF($C$19:$C2568,$C2568,$G$19:$G2568),"")</f>
        <v/>
      </c>
      <c r="I2568" s="296" t="n"/>
      <c r="J2568" s="252" t="n"/>
      <c r="K2568" s="252" t="n"/>
      <c r="L2568" s="298" t="n"/>
      <c r="M2568" s="254">
        <f>IF($B2568="","",--TEXT($B2568,"yyyymm"))</f>
        <v/>
      </c>
      <c r="N2568" s="0" t="n"/>
      <c r="O2568" s="0" t="n"/>
      <c r="P2568" s="0" t="n"/>
      <c r="Q2568" s="0" t="n"/>
      <c r="R2568" s="0" t="n"/>
      <c r="S2568" s="0" t="n"/>
      <c r="T2568" s="0" t="n"/>
      <c r="U2568" s="0" t="n"/>
      <c r="V2568" s="0" t="n"/>
      <c r="W2568" s="0" t="n"/>
      <c r="X2568" s="42" t="n"/>
      <c r="Y2568" s="42" t="n"/>
      <c r="Z2568" s="42" t="n"/>
    </row>
    <row r="2569" ht="23" customFormat="1" customHeight="1" s="204">
      <c r="A2569" s="255">
        <f>IF(B2569="","",COUNTA($B$5:B2569))</f>
        <v/>
      </c>
      <c r="B2569" s="294" t="n"/>
      <c r="C2569" s="247" t="n"/>
      <c r="D2569" s="248" t="n"/>
      <c r="E2569" s="295" t="n"/>
      <c r="F2569" s="296" t="n"/>
      <c r="G2569" s="296" t="n"/>
      <c r="H2569" s="297">
        <f>IFERROR(VLOOKUP($C2569,$C$5:$H$18,6,0)+SUMIF($C$19:$C2569,$C2569,$F$19:$F2569)-SUMIF($C$19:$C2569,$C2569,$G$19:$G2569),"")</f>
        <v/>
      </c>
      <c r="I2569" s="296" t="n"/>
      <c r="J2569" s="252" t="n"/>
      <c r="K2569" s="252" t="n"/>
      <c r="L2569" s="298" t="n"/>
      <c r="M2569" s="254">
        <f>IF($B2569="","",--TEXT($B2569,"yyyymm"))</f>
        <v/>
      </c>
      <c r="N2569" s="0" t="n"/>
      <c r="O2569" s="0" t="n"/>
      <c r="P2569" s="0" t="n"/>
      <c r="Q2569" s="0" t="n"/>
      <c r="R2569" s="0" t="n"/>
      <c r="S2569" s="0" t="n"/>
      <c r="T2569" s="0" t="n"/>
      <c r="U2569" s="0" t="n"/>
      <c r="V2569" s="0" t="n"/>
      <c r="W2569" s="0" t="n"/>
      <c r="X2569" s="42" t="n"/>
      <c r="Y2569" s="42" t="n"/>
      <c r="Z2569" s="42" t="n"/>
    </row>
    <row r="2570" ht="23" customFormat="1" customHeight="1" s="204">
      <c r="A2570" s="255">
        <f>IF(B2570="","",COUNTA($B$5:B2570))</f>
        <v/>
      </c>
      <c r="B2570" s="294" t="n"/>
      <c r="C2570" s="247" t="n"/>
      <c r="D2570" s="248" t="n"/>
      <c r="E2570" s="295" t="n"/>
      <c r="F2570" s="296" t="n"/>
      <c r="G2570" s="296" t="n"/>
      <c r="H2570" s="297">
        <f>IFERROR(VLOOKUP($C2570,$C$5:$H$18,6,0)+SUMIF($C$19:$C2570,$C2570,$F$19:$F2570)-SUMIF($C$19:$C2570,$C2570,$G$19:$G2570),"")</f>
        <v/>
      </c>
      <c r="I2570" s="296" t="n"/>
      <c r="J2570" s="252" t="n"/>
      <c r="K2570" s="252" t="n"/>
      <c r="L2570" s="298" t="n"/>
      <c r="M2570" s="254">
        <f>IF($B2570="","",--TEXT($B2570,"yyyymm"))</f>
        <v/>
      </c>
      <c r="N2570" s="0" t="n"/>
      <c r="O2570" s="0" t="n"/>
      <c r="P2570" s="0" t="n"/>
      <c r="Q2570" s="0" t="n"/>
      <c r="R2570" s="0" t="n"/>
      <c r="S2570" s="0" t="n"/>
      <c r="T2570" s="0" t="n"/>
      <c r="U2570" s="0" t="n"/>
      <c r="V2570" s="0" t="n"/>
      <c r="W2570" s="0" t="n"/>
      <c r="X2570" s="42" t="n"/>
      <c r="Y2570" s="42" t="n"/>
      <c r="Z2570" s="42" t="n"/>
    </row>
    <row r="2571" ht="23" customFormat="1" customHeight="1" s="204">
      <c r="A2571" s="255">
        <f>IF(B2571="","",COUNTA($B$5:B2571))</f>
        <v/>
      </c>
      <c r="B2571" s="294" t="n"/>
      <c r="C2571" s="247" t="n"/>
      <c r="D2571" s="248" t="n"/>
      <c r="E2571" s="295" t="n"/>
      <c r="F2571" s="296" t="n"/>
      <c r="G2571" s="296" t="n"/>
      <c r="H2571" s="297">
        <f>IFERROR(VLOOKUP($C2571,$C$5:$H$18,6,0)+SUMIF($C$19:$C2571,$C2571,$F$19:$F2571)-SUMIF($C$19:$C2571,$C2571,$G$19:$G2571),"")</f>
        <v/>
      </c>
      <c r="I2571" s="296" t="n"/>
      <c r="J2571" s="252" t="n"/>
      <c r="K2571" s="252" t="n"/>
      <c r="L2571" s="298" t="n"/>
      <c r="M2571" s="254">
        <f>IF($B2571="","",--TEXT($B2571,"yyyymm"))</f>
        <v/>
      </c>
      <c r="N2571" s="0" t="n"/>
      <c r="O2571" s="0" t="n"/>
      <c r="P2571" s="0" t="n"/>
      <c r="Q2571" s="0" t="n"/>
      <c r="R2571" s="0" t="n"/>
      <c r="S2571" s="0" t="n"/>
      <c r="T2571" s="0" t="n"/>
      <c r="U2571" s="0" t="n"/>
      <c r="V2571" s="0" t="n"/>
      <c r="W2571" s="0" t="n"/>
      <c r="X2571" s="42" t="n"/>
      <c r="Y2571" s="42" t="n"/>
      <c r="Z2571" s="42" t="n"/>
    </row>
    <row r="2572" ht="23" customFormat="1" customHeight="1" s="204">
      <c r="A2572" s="255">
        <f>IF(B2572="","",COUNTA($B$5:B2572))</f>
        <v/>
      </c>
      <c r="B2572" s="294" t="n"/>
      <c r="C2572" s="247" t="n"/>
      <c r="D2572" s="248" t="n"/>
      <c r="E2572" s="295" t="n"/>
      <c r="F2572" s="296" t="n"/>
      <c r="G2572" s="296" t="n"/>
      <c r="H2572" s="297">
        <f>IFERROR(VLOOKUP($C2572,$C$5:$H$18,6,0)+SUMIF($C$19:$C2572,$C2572,$F$19:$F2572)-SUMIF($C$19:$C2572,$C2572,$G$19:$G2572),"")</f>
        <v/>
      </c>
      <c r="I2572" s="296" t="n"/>
      <c r="J2572" s="252" t="n"/>
      <c r="K2572" s="252" t="n"/>
      <c r="L2572" s="298" t="n"/>
      <c r="M2572" s="254">
        <f>IF($B2572="","",--TEXT($B2572,"yyyymm"))</f>
        <v/>
      </c>
      <c r="N2572" s="0" t="n"/>
      <c r="O2572" s="0" t="n"/>
      <c r="P2572" s="0" t="n"/>
      <c r="Q2572" s="0" t="n"/>
      <c r="R2572" s="0" t="n"/>
      <c r="S2572" s="0" t="n"/>
      <c r="T2572" s="0" t="n"/>
      <c r="U2572" s="0" t="n"/>
      <c r="V2572" s="0" t="n"/>
      <c r="W2572" s="0" t="n"/>
      <c r="X2572" s="42" t="n"/>
      <c r="Y2572" s="42" t="n"/>
      <c r="Z2572" s="42" t="n"/>
    </row>
    <row r="2573" ht="23" customFormat="1" customHeight="1" s="204">
      <c r="A2573" s="255">
        <f>IF(B2573="","",COUNTA($B$5:B2573))</f>
        <v/>
      </c>
      <c r="B2573" s="294" t="n"/>
      <c r="C2573" s="247" t="n"/>
      <c r="D2573" s="248" t="n"/>
      <c r="E2573" s="295" t="n"/>
      <c r="F2573" s="296" t="n"/>
      <c r="G2573" s="296" t="n"/>
      <c r="H2573" s="297">
        <f>IFERROR(VLOOKUP($C2573,$C$5:$H$18,6,0)+SUMIF($C$19:$C2573,$C2573,$F$19:$F2573)-SUMIF($C$19:$C2573,$C2573,$G$19:$G2573),"")</f>
        <v/>
      </c>
      <c r="I2573" s="296" t="n"/>
      <c r="J2573" s="252" t="n"/>
      <c r="K2573" s="252" t="n"/>
      <c r="L2573" s="298" t="n"/>
      <c r="M2573" s="254">
        <f>IF($B2573="","",--TEXT($B2573,"yyyymm"))</f>
        <v/>
      </c>
      <c r="N2573" s="0" t="n"/>
      <c r="O2573" s="0" t="n"/>
      <c r="P2573" s="0" t="n"/>
      <c r="Q2573" s="0" t="n"/>
      <c r="R2573" s="0" t="n"/>
      <c r="S2573" s="0" t="n"/>
      <c r="T2573" s="0" t="n"/>
      <c r="U2573" s="0" t="n"/>
      <c r="V2573" s="0" t="n"/>
      <c r="W2573" s="0" t="n"/>
      <c r="X2573" s="42" t="n"/>
      <c r="Y2573" s="42" t="n"/>
      <c r="Z2573" s="42" t="n"/>
    </row>
    <row r="2574" ht="23" customFormat="1" customHeight="1" s="204">
      <c r="A2574" s="255">
        <f>IF(B2574="","",COUNTA($B$5:B2574))</f>
        <v/>
      </c>
      <c r="B2574" s="294" t="n"/>
      <c r="C2574" s="247" t="n"/>
      <c r="D2574" s="248" t="n"/>
      <c r="E2574" s="295" t="n"/>
      <c r="F2574" s="296" t="n"/>
      <c r="G2574" s="296" t="n"/>
      <c r="H2574" s="297">
        <f>IFERROR(VLOOKUP($C2574,$C$5:$H$18,6,0)+SUMIF($C$19:$C2574,$C2574,$F$19:$F2574)-SUMIF($C$19:$C2574,$C2574,$G$19:$G2574),"")</f>
        <v/>
      </c>
      <c r="I2574" s="296" t="n"/>
      <c r="J2574" s="252" t="n"/>
      <c r="K2574" s="252" t="n"/>
      <c r="L2574" s="298" t="n"/>
      <c r="M2574" s="254">
        <f>IF($B2574="","",--TEXT($B2574,"yyyymm"))</f>
        <v/>
      </c>
      <c r="N2574" s="0" t="n"/>
      <c r="O2574" s="0" t="n"/>
      <c r="P2574" s="0" t="n"/>
      <c r="Q2574" s="0" t="n"/>
      <c r="R2574" s="0" t="n"/>
      <c r="S2574" s="0" t="n"/>
      <c r="T2574" s="0" t="n"/>
      <c r="U2574" s="0" t="n"/>
      <c r="V2574" s="0" t="n"/>
      <c r="W2574" s="0" t="n"/>
      <c r="X2574" s="42" t="n"/>
      <c r="Y2574" s="42" t="n"/>
      <c r="Z2574" s="42" t="n"/>
    </row>
    <row r="2575" ht="23" customFormat="1" customHeight="1" s="204">
      <c r="A2575" s="255">
        <f>IF(B2575="","",COUNTA($B$5:B2575))</f>
        <v/>
      </c>
      <c r="B2575" s="294" t="n"/>
      <c r="C2575" s="247" t="n"/>
      <c r="D2575" s="248" t="n"/>
      <c r="E2575" s="295" t="n"/>
      <c r="F2575" s="296" t="n"/>
      <c r="G2575" s="296" t="n"/>
      <c r="H2575" s="297">
        <f>IFERROR(VLOOKUP($C2575,$C$5:$H$18,6,0)+SUMIF($C$19:$C2575,$C2575,$F$19:$F2575)-SUMIF($C$19:$C2575,$C2575,$G$19:$G2575),"")</f>
        <v/>
      </c>
      <c r="I2575" s="296" t="n"/>
      <c r="J2575" s="252" t="n"/>
      <c r="K2575" s="252" t="n"/>
      <c r="L2575" s="298" t="n"/>
      <c r="M2575" s="254">
        <f>IF($B2575="","",--TEXT($B2575,"yyyymm"))</f>
        <v/>
      </c>
      <c r="N2575" s="0" t="n"/>
      <c r="O2575" s="0" t="n"/>
      <c r="P2575" s="0" t="n"/>
      <c r="Q2575" s="0" t="n"/>
      <c r="R2575" s="0" t="n"/>
      <c r="S2575" s="0" t="n"/>
      <c r="T2575" s="0" t="n"/>
      <c r="U2575" s="0" t="n"/>
      <c r="V2575" s="0" t="n"/>
      <c r="W2575" s="0" t="n"/>
      <c r="X2575" s="42" t="n"/>
      <c r="Y2575" s="42" t="n"/>
      <c r="Z2575" s="42" t="n"/>
    </row>
    <row r="2576" ht="23" customFormat="1" customHeight="1" s="204">
      <c r="A2576" s="255">
        <f>IF(B2576="","",COUNTA($B$5:B2576))</f>
        <v/>
      </c>
      <c r="B2576" s="294" t="n"/>
      <c r="C2576" s="247" t="n"/>
      <c r="D2576" s="248" t="n"/>
      <c r="E2576" s="295" t="n"/>
      <c r="F2576" s="296" t="n"/>
      <c r="G2576" s="296" t="n"/>
      <c r="H2576" s="297">
        <f>IFERROR(VLOOKUP($C2576,$C$5:$H$18,6,0)+SUMIF($C$19:$C2576,$C2576,$F$19:$F2576)-SUMIF($C$19:$C2576,$C2576,$G$19:$G2576),"")</f>
        <v/>
      </c>
      <c r="I2576" s="296" t="n"/>
      <c r="J2576" s="252" t="n"/>
      <c r="K2576" s="252" t="n"/>
      <c r="L2576" s="298" t="n"/>
      <c r="M2576" s="254">
        <f>IF($B2576="","",--TEXT($B2576,"yyyymm"))</f>
        <v/>
      </c>
      <c r="N2576" s="0" t="n"/>
      <c r="O2576" s="0" t="n"/>
      <c r="P2576" s="0" t="n"/>
      <c r="Q2576" s="0" t="n"/>
      <c r="R2576" s="0" t="n"/>
      <c r="S2576" s="0" t="n"/>
      <c r="T2576" s="0" t="n"/>
      <c r="U2576" s="0" t="n"/>
      <c r="V2576" s="0" t="n"/>
      <c r="W2576" s="0" t="n"/>
      <c r="X2576" s="42" t="n"/>
      <c r="Y2576" s="42" t="n"/>
      <c r="Z2576" s="42" t="n"/>
    </row>
    <row r="2577" ht="23" customFormat="1" customHeight="1" s="204">
      <c r="A2577" s="255">
        <f>IF(B2577="","",COUNTA($B$5:B2577))</f>
        <v/>
      </c>
      <c r="B2577" s="294" t="n"/>
      <c r="C2577" s="247" t="n"/>
      <c r="D2577" s="248" t="n"/>
      <c r="E2577" s="295" t="n"/>
      <c r="F2577" s="296" t="n"/>
      <c r="G2577" s="296" t="n"/>
      <c r="H2577" s="297">
        <f>IFERROR(VLOOKUP($C2577,$C$5:$H$18,6,0)+SUMIF($C$19:$C2577,$C2577,$F$19:$F2577)-SUMIF($C$19:$C2577,$C2577,$G$19:$G2577),"")</f>
        <v/>
      </c>
      <c r="I2577" s="296" t="n"/>
      <c r="J2577" s="252" t="n"/>
      <c r="K2577" s="252" t="n"/>
      <c r="L2577" s="298" t="n"/>
      <c r="M2577" s="254">
        <f>IF($B2577="","",--TEXT($B2577,"yyyymm"))</f>
        <v/>
      </c>
      <c r="N2577" s="0" t="n"/>
      <c r="O2577" s="0" t="n"/>
      <c r="P2577" s="0" t="n"/>
      <c r="Q2577" s="0" t="n"/>
      <c r="R2577" s="0" t="n"/>
      <c r="S2577" s="0" t="n"/>
      <c r="T2577" s="0" t="n"/>
      <c r="U2577" s="0" t="n"/>
      <c r="V2577" s="0" t="n"/>
      <c r="W2577" s="0" t="n"/>
      <c r="X2577" s="42" t="n"/>
      <c r="Y2577" s="42" t="n"/>
      <c r="Z2577" s="42" t="n"/>
    </row>
    <row r="2578" ht="23" customFormat="1" customHeight="1" s="204">
      <c r="A2578" s="255">
        <f>IF(B2578="","",COUNTA($B$5:B2578))</f>
        <v/>
      </c>
      <c r="B2578" s="294" t="n"/>
      <c r="C2578" s="247" t="n"/>
      <c r="D2578" s="248" t="n"/>
      <c r="E2578" s="295" t="n"/>
      <c r="F2578" s="296" t="n"/>
      <c r="G2578" s="296" t="n"/>
      <c r="H2578" s="297">
        <f>IFERROR(VLOOKUP($C2578,$C$5:$H$18,6,0)+SUMIF($C$19:$C2578,$C2578,$F$19:$F2578)-SUMIF($C$19:$C2578,$C2578,$G$19:$G2578),"")</f>
        <v/>
      </c>
      <c r="I2578" s="296" t="n"/>
      <c r="J2578" s="252" t="n"/>
      <c r="K2578" s="252" t="n"/>
      <c r="L2578" s="298" t="n"/>
      <c r="M2578" s="254">
        <f>IF($B2578="","",--TEXT($B2578,"yyyymm"))</f>
        <v/>
      </c>
      <c r="N2578" s="0" t="n"/>
      <c r="O2578" s="0" t="n"/>
      <c r="P2578" s="0" t="n"/>
      <c r="Q2578" s="0" t="n"/>
      <c r="R2578" s="0" t="n"/>
      <c r="S2578" s="0" t="n"/>
      <c r="T2578" s="0" t="n"/>
      <c r="U2578" s="0" t="n"/>
      <c r="V2578" s="0" t="n"/>
      <c r="W2578" s="0" t="n"/>
      <c r="X2578" s="42" t="n"/>
      <c r="Y2578" s="42" t="n"/>
      <c r="Z2578" s="42" t="n"/>
    </row>
    <row r="2579" ht="23" customFormat="1" customHeight="1" s="204">
      <c r="A2579" s="255">
        <f>IF(B2579="","",COUNTA($B$5:B2579))</f>
        <v/>
      </c>
      <c r="B2579" s="294" t="n"/>
      <c r="C2579" s="247" t="n"/>
      <c r="D2579" s="248" t="n"/>
      <c r="E2579" s="295" t="n"/>
      <c r="F2579" s="296" t="n"/>
      <c r="G2579" s="296" t="n"/>
      <c r="H2579" s="297">
        <f>IFERROR(VLOOKUP($C2579,$C$5:$H$18,6,0)+SUMIF($C$19:$C2579,$C2579,$F$19:$F2579)-SUMIF($C$19:$C2579,$C2579,$G$19:$G2579),"")</f>
        <v/>
      </c>
      <c r="I2579" s="296" t="n"/>
      <c r="J2579" s="252" t="n"/>
      <c r="K2579" s="252" t="n"/>
      <c r="L2579" s="298" t="n"/>
      <c r="M2579" s="254">
        <f>IF($B2579="","",--TEXT($B2579,"yyyymm"))</f>
        <v/>
      </c>
      <c r="N2579" s="0" t="n"/>
      <c r="O2579" s="0" t="n"/>
      <c r="P2579" s="0" t="n"/>
      <c r="Q2579" s="0" t="n"/>
      <c r="R2579" s="0" t="n"/>
      <c r="S2579" s="0" t="n"/>
      <c r="T2579" s="0" t="n"/>
      <c r="U2579" s="0" t="n"/>
      <c r="V2579" s="0" t="n"/>
      <c r="W2579" s="0" t="n"/>
      <c r="X2579" s="42" t="n"/>
      <c r="Y2579" s="42" t="n"/>
      <c r="Z2579" s="42" t="n"/>
    </row>
    <row r="2580" ht="23" customFormat="1" customHeight="1" s="204">
      <c r="A2580" s="255">
        <f>IF(B2580="","",COUNTA($B$5:B2580))</f>
        <v/>
      </c>
      <c r="B2580" s="294" t="n"/>
      <c r="C2580" s="247" t="n"/>
      <c r="D2580" s="248" t="n"/>
      <c r="E2580" s="295" t="n"/>
      <c r="F2580" s="296" t="n"/>
      <c r="G2580" s="296" t="n"/>
      <c r="H2580" s="297">
        <f>IFERROR(VLOOKUP($C2580,$C$5:$H$18,6,0)+SUMIF($C$19:$C2580,$C2580,$F$19:$F2580)-SUMIF($C$19:$C2580,$C2580,$G$19:$G2580),"")</f>
        <v/>
      </c>
      <c r="I2580" s="296" t="n"/>
      <c r="J2580" s="252" t="n"/>
      <c r="K2580" s="252" t="n"/>
      <c r="L2580" s="298" t="n"/>
      <c r="M2580" s="254">
        <f>IF($B2580="","",--TEXT($B2580,"yyyymm"))</f>
        <v/>
      </c>
      <c r="N2580" s="0" t="n"/>
      <c r="O2580" s="0" t="n"/>
      <c r="P2580" s="0" t="n"/>
      <c r="Q2580" s="0" t="n"/>
      <c r="R2580" s="0" t="n"/>
      <c r="S2580" s="0" t="n"/>
      <c r="T2580" s="0" t="n"/>
      <c r="U2580" s="0" t="n"/>
      <c r="V2580" s="0" t="n"/>
      <c r="W2580" s="0" t="n"/>
      <c r="X2580" s="42" t="n"/>
      <c r="Y2580" s="42" t="n"/>
      <c r="Z2580" s="42" t="n"/>
    </row>
    <row r="2581" ht="23" customFormat="1" customHeight="1" s="204">
      <c r="A2581" s="255">
        <f>IF(B2581="","",COUNTA($B$5:B2581))</f>
        <v/>
      </c>
      <c r="B2581" s="294" t="n"/>
      <c r="C2581" s="247" t="n"/>
      <c r="D2581" s="248" t="n"/>
      <c r="E2581" s="295" t="n"/>
      <c r="F2581" s="296" t="n"/>
      <c r="G2581" s="296" t="n"/>
      <c r="H2581" s="297">
        <f>IFERROR(VLOOKUP($C2581,$C$5:$H$18,6,0)+SUMIF($C$19:$C2581,$C2581,$F$19:$F2581)-SUMIF($C$19:$C2581,$C2581,$G$19:$G2581),"")</f>
        <v/>
      </c>
      <c r="I2581" s="296" t="n"/>
      <c r="J2581" s="252" t="n"/>
      <c r="K2581" s="252" t="n"/>
      <c r="L2581" s="298" t="n"/>
      <c r="M2581" s="254">
        <f>IF($B2581="","",--TEXT($B2581,"yyyymm"))</f>
        <v/>
      </c>
      <c r="N2581" s="0" t="n"/>
      <c r="O2581" s="0" t="n"/>
      <c r="P2581" s="0" t="n"/>
      <c r="Q2581" s="0" t="n"/>
      <c r="R2581" s="0" t="n"/>
      <c r="S2581" s="0" t="n"/>
      <c r="T2581" s="0" t="n"/>
      <c r="U2581" s="0" t="n"/>
      <c r="V2581" s="0" t="n"/>
      <c r="W2581" s="0" t="n"/>
      <c r="X2581" s="42" t="n"/>
      <c r="Y2581" s="42" t="n"/>
      <c r="Z2581" s="42" t="n"/>
    </row>
    <row r="2582" ht="23" customFormat="1" customHeight="1" s="204">
      <c r="A2582" s="255">
        <f>IF(B2582="","",COUNTA($B$5:B2582))</f>
        <v/>
      </c>
      <c r="B2582" s="294" t="n"/>
      <c r="C2582" s="247" t="n"/>
      <c r="D2582" s="248" t="n"/>
      <c r="E2582" s="295" t="n"/>
      <c r="F2582" s="296" t="n"/>
      <c r="G2582" s="296" t="n"/>
      <c r="H2582" s="297">
        <f>IFERROR(VLOOKUP($C2582,$C$5:$H$18,6,0)+SUMIF($C$19:$C2582,$C2582,$F$19:$F2582)-SUMIF($C$19:$C2582,$C2582,$G$19:$G2582),"")</f>
        <v/>
      </c>
      <c r="I2582" s="296" t="n"/>
      <c r="J2582" s="252" t="n"/>
      <c r="K2582" s="252" t="n"/>
      <c r="L2582" s="298" t="n"/>
      <c r="M2582" s="254">
        <f>IF($B2582="","",--TEXT($B2582,"yyyymm"))</f>
        <v/>
      </c>
      <c r="N2582" s="0" t="n"/>
      <c r="O2582" s="0" t="n"/>
      <c r="P2582" s="0" t="n"/>
      <c r="Q2582" s="0" t="n"/>
      <c r="R2582" s="0" t="n"/>
      <c r="S2582" s="0" t="n"/>
      <c r="T2582" s="0" t="n"/>
      <c r="U2582" s="0" t="n"/>
      <c r="V2582" s="0" t="n"/>
      <c r="W2582" s="0" t="n"/>
      <c r="X2582" s="42" t="n"/>
      <c r="Y2582" s="42" t="n"/>
      <c r="Z2582" s="42" t="n"/>
    </row>
    <row r="2583" ht="23" customFormat="1" customHeight="1" s="204">
      <c r="A2583" s="255">
        <f>IF(B2583="","",COUNTA($B$5:B2583))</f>
        <v/>
      </c>
      <c r="B2583" s="294" t="n"/>
      <c r="C2583" s="247" t="n"/>
      <c r="D2583" s="248" t="n"/>
      <c r="E2583" s="295" t="n"/>
      <c r="F2583" s="296" t="n"/>
      <c r="G2583" s="296" t="n"/>
      <c r="H2583" s="297">
        <f>IFERROR(VLOOKUP($C2583,$C$5:$H$18,6,0)+SUMIF($C$19:$C2583,$C2583,$F$19:$F2583)-SUMIF($C$19:$C2583,$C2583,$G$19:$G2583),"")</f>
        <v/>
      </c>
      <c r="I2583" s="296" t="n"/>
      <c r="J2583" s="252" t="n"/>
      <c r="K2583" s="252" t="n"/>
      <c r="L2583" s="298" t="n"/>
      <c r="M2583" s="254">
        <f>IF($B2583="","",--TEXT($B2583,"yyyymm"))</f>
        <v/>
      </c>
      <c r="N2583" s="0" t="n"/>
      <c r="O2583" s="0" t="n"/>
      <c r="P2583" s="0" t="n"/>
      <c r="Q2583" s="0" t="n"/>
      <c r="R2583" s="0" t="n"/>
      <c r="S2583" s="0" t="n"/>
      <c r="T2583" s="0" t="n"/>
      <c r="U2583" s="0" t="n"/>
      <c r="V2583" s="0" t="n"/>
      <c r="W2583" s="0" t="n"/>
      <c r="X2583" s="42" t="n"/>
      <c r="Y2583" s="42" t="n"/>
      <c r="Z2583" s="42" t="n"/>
    </row>
    <row r="2584" ht="23" customFormat="1" customHeight="1" s="204">
      <c r="A2584" s="255">
        <f>IF(B2584="","",COUNTA($B$5:B2584))</f>
        <v/>
      </c>
      <c r="B2584" s="294" t="n"/>
      <c r="C2584" s="247" t="n"/>
      <c r="D2584" s="248" t="n"/>
      <c r="E2584" s="295" t="n"/>
      <c r="F2584" s="296" t="n"/>
      <c r="G2584" s="296" t="n"/>
      <c r="H2584" s="297">
        <f>IFERROR(VLOOKUP($C2584,$C$5:$H$18,6,0)+SUMIF($C$19:$C2584,$C2584,$F$19:$F2584)-SUMIF($C$19:$C2584,$C2584,$G$19:$G2584),"")</f>
        <v/>
      </c>
      <c r="I2584" s="296" t="n"/>
      <c r="J2584" s="252" t="n"/>
      <c r="K2584" s="252" t="n"/>
      <c r="L2584" s="298" t="n"/>
      <c r="M2584" s="254">
        <f>IF($B2584="","",--TEXT($B2584,"yyyymm"))</f>
        <v/>
      </c>
      <c r="N2584" s="0" t="n"/>
      <c r="O2584" s="0" t="n"/>
      <c r="P2584" s="0" t="n"/>
      <c r="Q2584" s="0" t="n"/>
      <c r="R2584" s="0" t="n"/>
      <c r="S2584" s="0" t="n"/>
      <c r="T2584" s="0" t="n"/>
      <c r="U2584" s="0" t="n"/>
      <c r="V2584" s="0" t="n"/>
      <c r="W2584" s="0" t="n"/>
      <c r="X2584" s="42" t="n"/>
      <c r="Y2584" s="42" t="n"/>
      <c r="Z2584" s="42" t="n"/>
    </row>
    <row r="2585" ht="23" customFormat="1" customHeight="1" s="204">
      <c r="A2585" s="255">
        <f>IF(B2585="","",COUNTA($B$5:B2585))</f>
        <v/>
      </c>
      <c r="B2585" s="294" t="n"/>
      <c r="C2585" s="247" t="n"/>
      <c r="D2585" s="248" t="n"/>
      <c r="E2585" s="295" t="n"/>
      <c r="F2585" s="296" t="n"/>
      <c r="G2585" s="296" t="n"/>
      <c r="H2585" s="297">
        <f>IFERROR(VLOOKUP($C2585,$C$5:$H$18,6,0)+SUMIF($C$19:$C2585,$C2585,$F$19:$F2585)-SUMIF($C$19:$C2585,$C2585,$G$19:$G2585),"")</f>
        <v/>
      </c>
      <c r="I2585" s="296" t="n"/>
      <c r="J2585" s="252" t="n"/>
      <c r="K2585" s="252" t="n"/>
      <c r="L2585" s="298" t="n"/>
      <c r="M2585" s="254">
        <f>IF($B2585="","",--TEXT($B2585,"yyyymm"))</f>
        <v/>
      </c>
      <c r="N2585" s="0" t="n"/>
      <c r="O2585" s="0" t="n"/>
      <c r="P2585" s="0" t="n"/>
      <c r="Q2585" s="0" t="n"/>
      <c r="R2585" s="0" t="n"/>
      <c r="S2585" s="0" t="n"/>
      <c r="T2585" s="0" t="n"/>
      <c r="U2585" s="0" t="n"/>
      <c r="V2585" s="0" t="n"/>
      <c r="W2585" s="0" t="n"/>
      <c r="X2585" s="42" t="n"/>
      <c r="Y2585" s="42" t="n"/>
      <c r="Z2585" s="42" t="n"/>
    </row>
    <row r="2586" ht="23" customFormat="1" customHeight="1" s="204">
      <c r="A2586" s="255">
        <f>IF(B2586="","",COUNTA($B$5:B2586))</f>
        <v/>
      </c>
      <c r="B2586" s="294" t="n"/>
      <c r="C2586" s="247" t="n"/>
      <c r="D2586" s="248" t="n"/>
      <c r="E2586" s="295" t="n"/>
      <c r="F2586" s="296" t="n"/>
      <c r="G2586" s="296" t="n"/>
      <c r="H2586" s="297">
        <f>IFERROR(VLOOKUP($C2586,$C$5:$H$18,6,0)+SUMIF($C$19:$C2586,$C2586,$F$19:$F2586)-SUMIF($C$19:$C2586,$C2586,$G$19:$G2586),"")</f>
        <v/>
      </c>
      <c r="I2586" s="296" t="n"/>
      <c r="J2586" s="252" t="n"/>
      <c r="K2586" s="252" t="n"/>
      <c r="L2586" s="298" t="n"/>
      <c r="M2586" s="254">
        <f>IF($B2586="","",--TEXT($B2586,"yyyymm"))</f>
        <v/>
      </c>
      <c r="N2586" s="0" t="n"/>
      <c r="O2586" s="0" t="n"/>
      <c r="P2586" s="0" t="n"/>
      <c r="Q2586" s="0" t="n"/>
      <c r="R2586" s="0" t="n"/>
      <c r="S2586" s="0" t="n"/>
      <c r="T2586" s="0" t="n"/>
      <c r="U2586" s="0" t="n"/>
      <c r="V2586" s="0" t="n"/>
      <c r="W2586" s="0" t="n"/>
      <c r="X2586" s="42" t="n"/>
      <c r="Y2586" s="42" t="n"/>
      <c r="Z2586" s="42" t="n"/>
    </row>
    <row r="2587" ht="23" customFormat="1" customHeight="1" s="204">
      <c r="A2587" s="255">
        <f>IF(B2587="","",COUNTA($B$5:B2587))</f>
        <v/>
      </c>
      <c r="B2587" s="294" t="n"/>
      <c r="C2587" s="247" t="n"/>
      <c r="D2587" s="248" t="n"/>
      <c r="E2587" s="295" t="n"/>
      <c r="F2587" s="296" t="n"/>
      <c r="G2587" s="296" t="n"/>
      <c r="H2587" s="297">
        <f>IFERROR(VLOOKUP($C2587,$C$5:$H$18,6,0)+SUMIF($C$19:$C2587,$C2587,$F$19:$F2587)-SUMIF($C$19:$C2587,$C2587,$G$19:$G2587),"")</f>
        <v/>
      </c>
      <c r="I2587" s="296" t="n"/>
      <c r="J2587" s="252" t="n"/>
      <c r="K2587" s="252" t="n"/>
      <c r="L2587" s="298" t="n"/>
      <c r="M2587" s="254">
        <f>IF($B2587="","",--TEXT($B2587,"yyyymm"))</f>
        <v/>
      </c>
      <c r="N2587" s="0" t="n"/>
      <c r="O2587" s="0" t="n"/>
      <c r="P2587" s="0" t="n"/>
      <c r="Q2587" s="0" t="n"/>
      <c r="R2587" s="0" t="n"/>
      <c r="S2587" s="0" t="n"/>
      <c r="T2587" s="0" t="n"/>
      <c r="U2587" s="0" t="n"/>
      <c r="V2587" s="0" t="n"/>
      <c r="W2587" s="0" t="n"/>
      <c r="X2587" s="42" t="n"/>
      <c r="Y2587" s="42" t="n"/>
      <c r="Z2587" s="42" t="n"/>
    </row>
    <row r="2588" ht="23" customFormat="1" customHeight="1" s="204">
      <c r="A2588" s="255">
        <f>IF(B2588="","",COUNTA($B$5:B2588))</f>
        <v/>
      </c>
      <c r="B2588" s="294" t="n"/>
      <c r="C2588" s="247" t="n"/>
      <c r="D2588" s="248" t="n"/>
      <c r="E2588" s="295" t="n"/>
      <c r="F2588" s="296" t="n"/>
      <c r="G2588" s="296" t="n"/>
      <c r="H2588" s="297">
        <f>IFERROR(VLOOKUP($C2588,$C$5:$H$18,6,0)+SUMIF($C$19:$C2588,$C2588,$F$19:$F2588)-SUMIF($C$19:$C2588,$C2588,$G$19:$G2588),"")</f>
        <v/>
      </c>
      <c r="I2588" s="296" t="n"/>
      <c r="J2588" s="252" t="n"/>
      <c r="K2588" s="252" t="n"/>
      <c r="L2588" s="298" t="n"/>
      <c r="M2588" s="254">
        <f>IF($B2588="","",--TEXT($B2588,"yyyymm"))</f>
        <v/>
      </c>
      <c r="N2588" s="0" t="n"/>
      <c r="O2588" s="0" t="n"/>
      <c r="P2588" s="0" t="n"/>
      <c r="Q2588" s="0" t="n"/>
      <c r="R2588" s="0" t="n"/>
      <c r="S2588" s="0" t="n"/>
      <c r="T2588" s="0" t="n"/>
      <c r="U2588" s="0" t="n"/>
      <c r="V2588" s="0" t="n"/>
      <c r="W2588" s="0" t="n"/>
      <c r="X2588" s="42" t="n"/>
      <c r="Y2588" s="42" t="n"/>
      <c r="Z2588" s="42" t="n"/>
    </row>
    <row r="2589" ht="23" customFormat="1" customHeight="1" s="204">
      <c r="A2589" s="255">
        <f>IF(B2589="","",COUNTA($B$5:B2589))</f>
        <v/>
      </c>
      <c r="B2589" s="294" t="n"/>
      <c r="C2589" s="247" t="n"/>
      <c r="D2589" s="248" t="n"/>
      <c r="E2589" s="295" t="n"/>
      <c r="F2589" s="296" t="n"/>
      <c r="G2589" s="296" t="n"/>
      <c r="H2589" s="297">
        <f>IFERROR(VLOOKUP($C2589,$C$5:$H$18,6,0)+SUMIF($C$19:$C2589,$C2589,$F$19:$F2589)-SUMIF($C$19:$C2589,$C2589,$G$19:$G2589),"")</f>
        <v/>
      </c>
      <c r="I2589" s="296" t="n"/>
      <c r="J2589" s="252" t="n"/>
      <c r="K2589" s="252" t="n"/>
      <c r="L2589" s="298" t="n"/>
      <c r="M2589" s="254">
        <f>IF($B2589="","",--TEXT($B2589,"yyyymm"))</f>
        <v/>
      </c>
      <c r="N2589" s="0" t="n"/>
      <c r="O2589" s="0" t="n"/>
      <c r="P2589" s="0" t="n"/>
      <c r="Q2589" s="0" t="n"/>
      <c r="R2589" s="0" t="n"/>
      <c r="S2589" s="0" t="n"/>
      <c r="T2589" s="0" t="n"/>
      <c r="U2589" s="0" t="n"/>
      <c r="V2589" s="0" t="n"/>
      <c r="W2589" s="0" t="n"/>
      <c r="X2589" s="42" t="n"/>
      <c r="Y2589" s="42" t="n"/>
      <c r="Z2589" s="42" t="n"/>
    </row>
    <row r="2590" ht="23" customFormat="1" customHeight="1" s="204">
      <c r="A2590" s="255">
        <f>IF(B2590="","",COUNTA($B$5:B2590))</f>
        <v/>
      </c>
      <c r="B2590" s="294" t="n"/>
      <c r="C2590" s="247" t="n"/>
      <c r="D2590" s="248" t="n"/>
      <c r="E2590" s="295" t="n"/>
      <c r="F2590" s="296" t="n"/>
      <c r="G2590" s="296" t="n"/>
      <c r="H2590" s="297">
        <f>IFERROR(VLOOKUP($C2590,$C$5:$H$18,6,0)+SUMIF($C$19:$C2590,$C2590,$F$19:$F2590)-SUMIF($C$19:$C2590,$C2590,$G$19:$G2590),"")</f>
        <v/>
      </c>
      <c r="I2590" s="296" t="n"/>
      <c r="J2590" s="252" t="n"/>
      <c r="K2590" s="252" t="n"/>
      <c r="L2590" s="298" t="n"/>
      <c r="M2590" s="254">
        <f>IF($B2590="","",--TEXT($B2590,"yyyymm"))</f>
        <v/>
      </c>
      <c r="N2590" s="0" t="n"/>
      <c r="O2590" s="0" t="n"/>
      <c r="P2590" s="0" t="n"/>
      <c r="Q2590" s="0" t="n"/>
      <c r="R2590" s="0" t="n"/>
      <c r="S2590" s="0" t="n"/>
      <c r="T2590" s="0" t="n"/>
      <c r="U2590" s="0" t="n"/>
      <c r="V2590" s="0" t="n"/>
      <c r="W2590" s="0" t="n"/>
      <c r="X2590" s="42" t="n"/>
      <c r="Y2590" s="42" t="n"/>
      <c r="Z2590" s="42" t="n"/>
    </row>
    <row r="2591" ht="23" customFormat="1" customHeight="1" s="204">
      <c r="A2591" s="255">
        <f>IF(B2591="","",COUNTA($B$5:B2591))</f>
        <v/>
      </c>
      <c r="B2591" s="294" t="n"/>
      <c r="C2591" s="247" t="n"/>
      <c r="D2591" s="248" t="n"/>
      <c r="E2591" s="295" t="n"/>
      <c r="F2591" s="296" t="n"/>
      <c r="G2591" s="296" t="n"/>
      <c r="H2591" s="297">
        <f>IFERROR(VLOOKUP($C2591,$C$5:$H$18,6,0)+SUMIF($C$19:$C2591,$C2591,$F$19:$F2591)-SUMIF($C$19:$C2591,$C2591,$G$19:$G2591),"")</f>
        <v/>
      </c>
      <c r="I2591" s="296" t="n"/>
      <c r="J2591" s="252" t="n"/>
      <c r="K2591" s="252" t="n"/>
      <c r="L2591" s="298" t="n"/>
      <c r="M2591" s="254">
        <f>IF($B2591="","",--TEXT($B2591,"yyyymm"))</f>
        <v/>
      </c>
      <c r="N2591" s="0" t="n"/>
      <c r="O2591" s="0" t="n"/>
      <c r="P2591" s="0" t="n"/>
      <c r="Q2591" s="0" t="n"/>
      <c r="R2591" s="0" t="n"/>
      <c r="S2591" s="0" t="n"/>
      <c r="T2591" s="0" t="n"/>
      <c r="U2591" s="0" t="n"/>
      <c r="V2591" s="0" t="n"/>
      <c r="W2591" s="0" t="n"/>
      <c r="X2591" s="42" t="n"/>
      <c r="Y2591" s="42" t="n"/>
      <c r="Z2591" s="42" t="n"/>
    </row>
    <row r="2592" ht="23" customFormat="1" customHeight="1" s="204">
      <c r="A2592" s="255">
        <f>IF(B2592="","",COUNTA($B$5:B2592))</f>
        <v/>
      </c>
      <c r="B2592" s="294" t="n"/>
      <c r="C2592" s="247" t="n"/>
      <c r="D2592" s="248" t="n"/>
      <c r="E2592" s="295" t="n"/>
      <c r="F2592" s="296" t="n"/>
      <c r="G2592" s="296" t="n"/>
      <c r="H2592" s="297">
        <f>IFERROR(VLOOKUP($C2592,$C$5:$H$18,6,0)+SUMIF($C$19:$C2592,$C2592,$F$19:$F2592)-SUMIF($C$19:$C2592,$C2592,$G$19:$G2592),"")</f>
        <v/>
      </c>
      <c r="I2592" s="296" t="n"/>
      <c r="J2592" s="252" t="n"/>
      <c r="K2592" s="252" t="n"/>
      <c r="L2592" s="298" t="n"/>
      <c r="M2592" s="254">
        <f>IF($B2592="","",--TEXT($B2592,"yyyymm"))</f>
        <v/>
      </c>
      <c r="N2592" s="0" t="n"/>
      <c r="O2592" s="0" t="n"/>
      <c r="P2592" s="0" t="n"/>
      <c r="Q2592" s="0" t="n"/>
      <c r="R2592" s="0" t="n"/>
      <c r="S2592" s="0" t="n"/>
      <c r="T2592" s="0" t="n"/>
      <c r="U2592" s="0" t="n"/>
      <c r="V2592" s="0" t="n"/>
      <c r="W2592" s="0" t="n"/>
      <c r="X2592" s="42" t="n"/>
      <c r="Y2592" s="42" t="n"/>
      <c r="Z2592" s="42" t="n"/>
    </row>
    <row r="2593" ht="23" customFormat="1" customHeight="1" s="204">
      <c r="A2593" s="255">
        <f>IF(B2593="","",COUNTA($B$5:B2593))</f>
        <v/>
      </c>
      <c r="B2593" s="294" t="n"/>
      <c r="C2593" s="247" t="n"/>
      <c r="D2593" s="248" t="n"/>
      <c r="E2593" s="295" t="n"/>
      <c r="F2593" s="296" t="n"/>
      <c r="G2593" s="296" t="n"/>
      <c r="H2593" s="297">
        <f>IFERROR(VLOOKUP($C2593,$C$5:$H$18,6,0)+SUMIF($C$19:$C2593,$C2593,$F$19:$F2593)-SUMIF($C$19:$C2593,$C2593,$G$19:$G2593),"")</f>
        <v/>
      </c>
      <c r="I2593" s="296" t="n"/>
      <c r="J2593" s="252" t="n"/>
      <c r="K2593" s="252" t="n"/>
      <c r="L2593" s="298" t="n"/>
      <c r="M2593" s="254">
        <f>IF($B2593="","",--TEXT($B2593,"yyyymm"))</f>
        <v/>
      </c>
      <c r="N2593" s="0" t="n"/>
      <c r="O2593" s="0" t="n"/>
      <c r="P2593" s="0" t="n"/>
      <c r="Q2593" s="0" t="n"/>
      <c r="R2593" s="0" t="n"/>
      <c r="S2593" s="0" t="n"/>
      <c r="T2593" s="0" t="n"/>
      <c r="U2593" s="0" t="n"/>
      <c r="V2593" s="0" t="n"/>
      <c r="W2593" s="0" t="n"/>
      <c r="X2593" s="42" t="n"/>
      <c r="Y2593" s="42" t="n"/>
      <c r="Z2593" s="42" t="n"/>
    </row>
    <row r="2594" ht="23" customFormat="1" customHeight="1" s="204">
      <c r="A2594" s="255">
        <f>IF(B2594="","",COUNTA($B$5:B2594))</f>
        <v/>
      </c>
      <c r="B2594" s="294" t="n"/>
      <c r="C2594" s="247" t="n"/>
      <c r="D2594" s="248" t="n"/>
      <c r="E2594" s="295" t="n"/>
      <c r="F2594" s="296" t="n"/>
      <c r="G2594" s="296" t="n"/>
      <c r="H2594" s="297">
        <f>IFERROR(VLOOKUP($C2594,$C$5:$H$18,6,0)+SUMIF($C$19:$C2594,$C2594,$F$19:$F2594)-SUMIF($C$19:$C2594,$C2594,$G$19:$G2594),"")</f>
        <v/>
      </c>
      <c r="I2594" s="296" t="n"/>
      <c r="J2594" s="252" t="n"/>
      <c r="K2594" s="252" t="n"/>
      <c r="L2594" s="298" t="n"/>
      <c r="M2594" s="254">
        <f>IF($B2594="","",--TEXT($B2594,"yyyymm"))</f>
        <v/>
      </c>
      <c r="N2594" s="0" t="n"/>
      <c r="O2594" s="0" t="n"/>
      <c r="P2594" s="0" t="n"/>
      <c r="Q2594" s="0" t="n"/>
      <c r="R2594" s="0" t="n"/>
      <c r="S2594" s="0" t="n"/>
      <c r="T2594" s="0" t="n"/>
      <c r="U2594" s="0" t="n"/>
      <c r="V2594" s="0" t="n"/>
      <c r="W2594" s="0" t="n"/>
      <c r="X2594" s="42" t="n"/>
      <c r="Y2594" s="42" t="n"/>
      <c r="Z2594" s="42" t="n"/>
    </row>
    <row r="2595" ht="23" customFormat="1" customHeight="1" s="204">
      <c r="A2595" s="255">
        <f>IF(B2595="","",COUNTA($B$5:B2595))</f>
        <v/>
      </c>
      <c r="B2595" s="294" t="n"/>
      <c r="C2595" s="247" t="n"/>
      <c r="D2595" s="248" t="n"/>
      <c r="E2595" s="295" t="n"/>
      <c r="F2595" s="296" t="n"/>
      <c r="G2595" s="296" t="n"/>
      <c r="H2595" s="297">
        <f>IFERROR(VLOOKUP($C2595,$C$5:$H$18,6,0)+SUMIF($C$19:$C2595,$C2595,$F$19:$F2595)-SUMIF($C$19:$C2595,$C2595,$G$19:$G2595),"")</f>
        <v/>
      </c>
      <c r="I2595" s="296" t="n"/>
      <c r="J2595" s="252" t="n"/>
      <c r="K2595" s="252" t="n"/>
      <c r="L2595" s="298" t="n"/>
      <c r="M2595" s="254">
        <f>IF($B2595="","",--TEXT($B2595,"yyyymm"))</f>
        <v/>
      </c>
      <c r="N2595" s="0" t="n"/>
      <c r="O2595" s="0" t="n"/>
      <c r="P2595" s="0" t="n"/>
      <c r="Q2595" s="0" t="n"/>
      <c r="R2595" s="0" t="n"/>
      <c r="S2595" s="0" t="n"/>
      <c r="T2595" s="0" t="n"/>
      <c r="U2595" s="0" t="n"/>
      <c r="V2595" s="0" t="n"/>
      <c r="W2595" s="0" t="n"/>
      <c r="X2595" s="42" t="n"/>
      <c r="Y2595" s="42" t="n"/>
      <c r="Z2595" s="42" t="n"/>
    </row>
    <row r="2596" ht="23" customFormat="1" customHeight="1" s="204">
      <c r="A2596" s="255">
        <f>IF(B2596="","",COUNTA($B$5:B2596))</f>
        <v/>
      </c>
      <c r="B2596" s="294" t="n"/>
      <c r="C2596" s="247" t="n"/>
      <c r="D2596" s="248" t="n"/>
      <c r="E2596" s="295" t="n"/>
      <c r="F2596" s="296" t="n"/>
      <c r="G2596" s="296" t="n"/>
      <c r="H2596" s="297">
        <f>IFERROR(VLOOKUP($C2596,$C$5:$H$18,6,0)+SUMIF($C$19:$C2596,$C2596,$F$19:$F2596)-SUMIF($C$19:$C2596,$C2596,$G$19:$G2596),"")</f>
        <v/>
      </c>
      <c r="I2596" s="296" t="n"/>
      <c r="J2596" s="252" t="n"/>
      <c r="K2596" s="252" t="n"/>
      <c r="L2596" s="298" t="n"/>
      <c r="M2596" s="254">
        <f>IF($B2596="","",--TEXT($B2596,"yyyymm"))</f>
        <v/>
      </c>
      <c r="N2596" s="0" t="n"/>
      <c r="O2596" s="0" t="n"/>
      <c r="P2596" s="0" t="n"/>
      <c r="Q2596" s="0" t="n"/>
      <c r="R2596" s="0" t="n"/>
      <c r="S2596" s="0" t="n"/>
      <c r="T2596" s="0" t="n"/>
      <c r="U2596" s="0" t="n"/>
      <c r="V2596" s="0" t="n"/>
      <c r="W2596" s="0" t="n"/>
      <c r="X2596" s="42" t="n"/>
      <c r="Y2596" s="42" t="n"/>
      <c r="Z2596" s="42" t="n"/>
    </row>
    <row r="2597" ht="23" customFormat="1" customHeight="1" s="204">
      <c r="A2597" s="255">
        <f>IF(B2597="","",COUNTA($B$5:B2597))</f>
        <v/>
      </c>
      <c r="B2597" s="294" t="n"/>
      <c r="C2597" s="247" t="n"/>
      <c r="D2597" s="248" t="n"/>
      <c r="E2597" s="295" t="n"/>
      <c r="F2597" s="296" t="n"/>
      <c r="G2597" s="296" t="n"/>
      <c r="H2597" s="297">
        <f>IFERROR(VLOOKUP($C2597,$C$5:$H$18,6,0)+SUMIF($C$19:$C2597,$C2597,$F$19:$F2597)-SUMIF($C$19:$C2597,$C2597,$G$19:$G2597),"")</f>
        <v/>
      </c>
      <c r="I2597" s="296" t="n"/>
      <c r="J2597" s="252" t="n"/>
      <c r="K2597" s="252" t="n"/>
      <c r="L2597" s="298" t="n"/>
      <c r="M2597" s="254">
        <f>IF($B2597="","",--TEXT($B2597,"yyyymm"))</f>
        <v/>
      </c>
      <c r="N2597" s="0" t="n"/>
      <c r="O2597" s="0" t="n"/>
      <c r="P2597" s="0" t="n"/>
      <c r="Q2597" s="0" t="n"/>
      <c r="R2597" s="0" t="n"/>
      <c r="S2597" s="0" t="n"/>
      <c r="T2597" s="0" t="n"/>
      <c r="U2597" s="0" t="n"/>
      <c r="V2597" s="0" t="n"/>
      <c r="W2597" s="0" t="n"/>
      <c r="X2597" s="42" t="n"/>
      <c r="Y2597" s="42" t="n"/>
      <c r="Z2597" s="42" t="n"/>
    </row>
    <row r="2598" ht="23" customFormat="1" customHeight="1" s="204">
      <c r="A2598" s="255">
        <f>IF(B2598="","",COUNTA($B$5:B2598))</f>
        <v/>
      </c>
      <c r="B2598" s="294" t="n"/>
      <c r="C2598" s="247" t="n"/>
      <c r="D2598" s="248" t="n"/>
      <c r="E2598" s="295" t="n"/>
      <c r="F2598" s="296" t="n"/>
      <c r="G2598" s="296" t="n"/>
      <c r="H2598" s="297">
        <f>IFERROR(VLOOKUP($C2598,$C$5:$H$18,6,0)+SUMIF($C$19:$C2598,$C2598,$F$19:$F2598)-SUMIF($C$19:$C2598,$C2598,$G$19:$G2598),"")</f>
        <v/>
      </c>
      <c r="I2598" s="296" t="n"/>
      <c r="J2598" s="252" t="n"/>
      <c r="K2598" s="252" t="n"/>
      <c r="L2598" s="298" t="n"/>
      <c r="M2598" s="254">
        <f>IF($B2598="","",--TEXT($B2598,"yyyymm"))</f>
        <v/>
      </c>
      <c r="N2598" s="0" t="n"/>
      <c r="O2598" s="0" t="n"/>
      <c r="P2598" s="0" t="n"/>
      <c r="Q2598" s="0" t="n"/>
      <c r="R2598" s="0" t="n"/>
      <c r="S2598" s="0" t="n"/>
      <c r="T2598" s="0" t="n"/>
      <c r="U2598" s="0" t="n"/>
      <c r="V2598" s="0" t="n"/>
      <c r="W2598" s="0" t="n"/>
      <c r="X2598" s="42" t="n"/>
      <c r="Y2598" s="42" t="n"/>
      <c r="Z2598" s="42" t="n"/>
    </row>
    <row r="2599" ht="23" customFormat="1" customHeight="1" s="204">
      <c r="A2599" s="255">
        <f>IF(B2599="","",COUNTA($B$5:B2599))</f>
        <v/>
      </c>
      <c r="B2599" s="294" t="n"/>
      <c r="C2599" s="247" t="n"/>
      <c r="D2599" s="248" t="n"/>
      <c r="E2599" s="295" t="n"/>
      <c r="F2599" s="296" t="n"/>
      <c r="G2599" s="296" t="n"/>
      <c r="H2599" s="297">
        <f>IFERROR(VLOOKUP($C2599,$C$5:$H$18,6,0)+SUMIF($C$19:$C2599,$C2599,$F$19:$F2599)-SUMIF($C$19:$C2599,$C2599,$G$19:$G2599),"")</f>
        <v/>
      </c>
      <c r="I2599" s="296" t="n"/>
      <c r="J2599" s="252" t="n"/>
      <c r="K2599" s="252" t="n"/>
      <c r="L2599" s="298" t="n"/>
      <c r="M2599" s="254">
        <f>IF($B2599="","",--TEXT($B2599,"yyyymm"))</f>
        <v/>
      </c>
      <c r="N2599" s="0" t="n"/>
      <c r="O2599" s="0" t="n"/>
      <c r="P2599" s="0" t="n"/>
      <c r="Q2599" s="0" t="n"/>
      <c r="R2599" s="0" t="n"/>
      <c r="S2599" s="0" t="n"/>
      <c r="T2599" s="0" t="n"/>
      <c r="U2599" s="0" t="n"/>
      <c r="V2599" s="0" t="n"/>
      <c r="W2599" s="0" t="n"/>
      <c r="X2599" s="42" t="n"/>
      <c r="Y2599" s="42" t="n"/>
      <c r="Z2599" s="42" t="n"/>
    </row>
    <row r="2600" ht="23" customFormat="1" customHeight="1" s="204">
      <c r="A2600" s="255">
        <f>IF(B2600="","",COUNTA($B$5:B2600))</f>
        <v/>
      </c>
      <c r="B2600" s="294" t="n"/>
      <c r="C2600" s="247" t="n"/>
      <c r="D2600" s="248" t="n"/>
      <c r="E2600" s="295" t="n"/>
      <c r="F2600" s="296" t="n"/>
      <c r="G2600" s="296" t="n"/>
      <c r="H2600" s="297">
        <f>IFERROR(VLOOKUP($C2600,$C$5:$H$18,6,0)+SUMIF($C$19:$C2600,$C2600,$F$19:$F2600)-SUMIF($C$19:$C2600,$C2600,$G$19:$G2600),"")</f>
        <v/>
      </c>
      <c r="I2600" s="296" t="n"/>
      <c r="J2600" s="252" t="n"/>
      <c r="K2600" s="252" t="n"/>
      <c r="L2600" s="298" t="n"/>
      <c r="M2600" s="254">
        <f>IF($B2600="","",--TEXT($B2600,"yyyymm"))</f>
        <v/>
      </c>
      <c r="N2600" s="0" t="n"/>
      <c r="O2600" s="0" t="n"/>
      <c r="P2600" s="0" t="n"/>
      <c r="Q2600" s="0" t="n"/>
      <c r="R2600" s="0" t="n"/>
      <c r="S2600" s="0" t="n"/>
      <c r="T2600" s="0" t="n"/>
      <c r="U2600" s="0" t="n"/>
      <c r="V2600" s="0" t="n"/>
      <c r="W2600" s="0" t="n"/>
      <c r="X2600" s="42" t="n"/>
      <c r="Y2600" s="42" t="n"/>
      <c r="Z2600" s="42" t="n"/>
    </row>
    <row r="2601" ht="23" customFormat="1" customHeight="1" s="204">
      <c r="A2601" s="255">
        <f>IF(B2601="","",COUNTA($B$5:B2601))</f>
        <v/>
      </c>
      <c r="B2601" s="294" t="n"/>
      <c r="C2601" s="247" t="n"/>
      <c r="D2601" s="248" t="n"/>
      <c r="E2601" s="295" t="n"/>
      <c r="F2601" s="296" t="n"/>
      <c r="G2601" s="296" t="n"/>
      <c r="H2601" s="297">
        <f>IFERROR(VLOOKUP($C2601,$C$5:$H$18,6,0)+SUMIF($C$19:$C2601,$C2601,$F$19:$F2601)-SUMIF($C$19:$C2601,$C2601,$G$19:$G2601),"")</f>
        <v/>
      </c>
      <c r="I2601" s="296" t="n"/>
      <c r="J2601" s="252" t="n"/>
      <c r="K2601" s="252" t="n"/>
      <c r="L2601" s="298" t="n"/>
      <c r="M2601" s="254">
        <f>IF($B2601="","",--TEXT($B2601,"yyyymm"))</f>
        <v/>
      </c>
      <c r="N2601" s="0" t="n"/>
      <c r="O2601" s="0" t="n"/>
      <c r="P2601" s="0" t="n"/>
      <c r="Q2601" s="0" t="n"/>
      <c r="R2601" s="0" t="n"/>
      <c r="S2601" s="0" t="n"/>
      <c r="T2601" s="0" t="n"/>
      <c r="U2601" s="0" t="n"/>
      <c r="V2601" s="0" t="n"/>
      <c r="W2601" s="0" t="n"/>
      <c r="X2601" s="42" t="n"/>
      <c r="Y2601" s="42" t="n"/>
      <c r="Z2601" s="42" t="n"/>
    </row>
    <row r="2602" ht="23" customFormat="1" customHeight="1" s="204">
      <c r="A2602" s="255">
        <f>IF(B2602="","",COUNTA($B$5:B2602))</f>
        <v/>
      </c>
      <c r="B2602" s="294" t="n"/>
      <c r="C2602" s="247" t="n"/>
      <c r="D2602" s="248" t="n"/>
      <c r="E2602" s="295" t="n"/>
      <c r="F2602" s="296" t="n"/>
      <c r="G2602" s="296" t="n"/>
      <c r="H2602" s="297">
        <f>IFERROR(VLOOKUP($C2602,$C$5:$H$18,6,0)+SUMIF($C$19:$C2602,$C2602,$F$19:$F2602)-SUMIF($C$19:$C2602,$C2602,$G$19:$G2602),"")</f>
        <v/>
      </c>
      <c r="I2602" s="296" t="n"/>
      <c r="J2602" s="252" t="n"/>
      <c r="K2602" s="252" t="n"/>
      <c r="L2602" s="298" t="n"/>
      <c r="M2602" s="254">
        <f>IF($B2602="","",--TEXT($B2602,"yyyymm"))</f>
        <v/>
      </c>
      <c r="N2602" s="0" t="n"/>
      <c r="O2602" s="0" t="n"/>
      <c r="P2602" s="0" t="n"/>
      <c r="Q2602" s="0" t="n"/>
      <c r="R2602" s="0" t="n"/>
      <c r="S2602" s="0" t="n"/>
      <c r="T2602" s="0" t="n"/>
      <c r="U2602" s="0" t="n"/>
      <c r="V2602" s="0" t="n"/>
      <c r="W2602" s="0" t="n"/>
      <c r="X2602" s="42" t="n"/>
      <c r="Y2602" s="42" t="n"/>
      <c r="Z2602" s="42" t="n"/>
    </row>
    <row r="2603" ht="23" customFormat="1" customHeight="1" s="204">
      <c r="A2603" s="255">
        <f>IF(B2603="","",COUNTA($B$5:B2603))</f>
        <v/>
      </c>
      <c r="B2603" s="294" t="n"/>
      <c r="C2603" s="247" t="n"/>
      <c r="D2603" s="248" t="n"/>
      <c r="E2603" s="295" t="n"/>
      <c r="F2603" s="296" t="n"/>
      <c r="G2603" s="296" t="n"/>
      <c r="H2603" s="297">
        <f>IFERROR(VLOOKUP($C2603,$C$5:$H$18,6,0)+SUMIF($C$19:$C2603,$C2603,$F$19:$F2603)-SUMIF($C$19:$C2603,$C2603,$G$19:$G2603),"")</f>
        <v/>
      </c>
      <c r="I2603" s="296" t="n"/>
      <c r="J2603" s="252" t="n"/>
      <c r="K2603" s="252" t="n"/>
      <c r="L2603" s="298" t="n"/>
      <c r="M2603" s="254">
        <f>IF($B2603="","",--TEXT($B2603,"yyyymm"))</f>
        <v/>
      </c>
      <c r="N2603" s="0" t="n"/>
      <c r="O2603" s="0" t="n"/>
      <c r="P2603" s="0" t="n"/>
      <c r="Q2603" s="0" t="n"/>
      <c r="R2603" s="0" t="n"/>
      <c r="S2603" s="0" t="n"/>
      <c r="T2603" s="0" t="n"/>
      <c r="U2603" s="0" t="n"/>
      <c r="V2603" s="0" t="n"/>
      <c r="W2603" s="0" t="n"/>
      <c r="X2603" s="42" t="n"/>
      <c r="Y2603" s="42" t="n"/>
      <c r="Z2603" s="42" t="n"/>
    </row>
    <row r="2604" ht="23" customFormat="1" customHeight="1" s="204">
      <c r="A2604" s="255">
        <f>IF(B2604="","",COUNTA($B$5:B2604))</f>
        <v/>
      </c>
      <c r="B2604" s="294" t="n"/>
      <c r="C2604" s="247" t="n"/>
      <c r="D2604" s="248" t="n"/>
      <c r="E2604" s="295" t="n"/>
      <c r="F2604" s="296" t="n"/>
      <c r="G2604" s="296" t="n"/>
      <c r="H2604" s="297">
        <f>IFERROR(VLOOKUP($C2604,$C$5:$H$18,6,0)+SUMIF($C$19:$C2604,$C2604,$F$19:$F2604)-SUMIF($C$19:$C2604,$C2604,$G$19:$G2604),"")</f>
        <v/>
      </c>
      <c r="I2604" s="296" t="n"/>
      <c r="J2604" s="252" t="n"/>
      <c r="K2604" s="252" t="n"/>
      <c r="L2604" s="298" t="n"/>
      <c r="M2604" s="254">
        <f>IF($B2604="","",--TEXT($B2604,"yyyymm"))</f>
        <v/>
      </c>
      <c r="N2604" s="0" t="n"/>
      <c r="O2604" s="0" t="n"/>
      <c r="P2604" s="0" t="n"/>
      <c r="Q2604" s="0" t="n"/>
      <c r="R2604" s="0" t="n"/>
      <c r="S2604" s="0" t="n"/>
      <c r="T2604" s="0" t="n"/>
      <c r="U2604" s="0" t="n"/>
      <c r="V2604" s="0" t="n"/>
      <c r="W2604" s="0" t="n"/>
      <c r="X2604" s="42" t="n"/>
      <c r="Y2604" s="42" t="n"/>
      <c r="Z2604" s="42" t="n"/>
    </row>
    <row r="2605" ht="23" customFormat="1" customHeight="1" s="204">
      <c r="A2605" s="255">
        <f>IF(B2605="","",COUNTA($B$5:B2605))</f>
        <v/>
      </c>
      <c r="B2605" s="294" t="n"/>
      <c r="C2605" s="247" t="n"/>
      <c r="D2605" s="248" t="n"/>
      <c r="E2605" s="295" t="n"/>
      <c r="F2605" s="296" t="n"/>
      <c r="G2605" s="296" t="n"/>
      <c r="H2605" s="297">
        <f>IFERROR(VLOOKUP($C2605,$C$5:$H$18,6,0)+SUMIF($C$19:$C2605,$C2605,$F$19:$F2605)-SUMIF($C$19:$C2605,$C2605,$G$19:$G2605),"")</f>
        <v/>
      </c>
      <c r="I2605" s="296" t="n"/>
      <c r="J2605" s="252" t="n"/>
      <c r="K2605" s="252" t="n"/>
      <c r="L2605" s="298" t="n"/>
      <c r="M2605" s="254">
        <f>IF($B2605="","",--TEXT($B2605,"yyyymm"))</f>
        <v/>
      </c>
      <c r="N2605" s="0" t="n"/>
      <c r="O2605" s="0" t="n"/>
      <c r="P2605" s="0" t="n"/>
      <c r="Q2605" s="0" t="n"/>
      <c r="R2605" s="0" t="n"/>
      <c r="S2605" s="0" t="n"/>
      <c r="T2605" s="0" t="n"/>
      <c r="U2605" s="0" t="n"/>
      <c r="V2605" s="0" t="n"/>
      <c r="W2605" s="0" t="n"/>
      <c r="X2605" s="42" t="n"/>
      <c r="Y2605" s="42" t="n"/>
      <c r="Z2605" s="42" t="n"/>
    </row>
    <row r="2606" ht="23" customFormat="1" customHeight="1" s="204">
      <c r="A2606" s="255">
        <f>IF(B2606="","",COUNTA($B$5:B2606))</f>
        <v/>
      </c>
      <c r="B2606" s="294" t="n"/>
      <c r="C2606" s="247" t="n"/>
      <c r="D2606" s="248" t="n"/>
      <c r="E2606" s="295" t="n"/>
      <c r="F2606" s="296" t="n"/>
      <c r="G2606" s="296" t="n"/>
      <c r="H2606" s="297">
        <f>IFERROR(VLOOKUP($C2606,$C$5:$H$18,6,0)+SUMIF($C$19:$C2606,$C2606,$F$19:$F2606)-SUMIF($C$19:$C2606,$C2606,$G$19:$G2606),"")</f>
        <v/>
      </c>
      <c r="I2606" s="296" t="n"/>
      <c r="J2606" s="252" t="n"/>
      <c r="K2606" s="252" t="n"/>
      <c r="L2606" s="298" t="n"/>
      <c r="M2606" s="254">
        <f>IF($B2606="","",--TEXT($B2606,"yyyymm"))</f>
        <v/>
      </c>
      <c r="N2606" s="0" t="n"/>
      <c r="O2606" s="0" t="n"/>
      <c r="P2606" s="0" t="n"/>
      <c r="Q2606" s="0" t="n"/>
      <c r="R2606" s="0" t="n"/>
      <c r="S2606" s="0" t="n"/>
      <c r="T2606" s="0" t="n"/>
      <c r="U2606" s="0" t="n"/>
      <c r="V2606" s="0" t="n"/>
      <c r="W2606" s="0" t="n"/>
      <c r="X2606" s="42" t="n"/>
      <c r="Y2606" s="42" t="n"/>
      <c r="Z2606" s="42" t="n"/>
    </row>
    <row r="2607" ht="23" customFormat="1" customHeight="1" s="204">
      <c r="A2607" s="255">
        <f>IF(B2607="","",COUNTA($B$5:B2607))</f>
        <v/>
      </c>
      <c r="B2607" s="294" t="n"/>
      <c r="C2607" s="247" t="n"/>
      <c r="D2607" s="248" t="n"/>
      <c r="E2607" s="295" t="n"/>
      <c r="F2607" s="296" t="n"/>
      <c r="G2607" s="296" t="n"/>
      <c r="H2607" s="297">
        <f>IFERROR(VLOOKUP($C2607,$C$5:$H$18,6,0)+SUMIF($C$19:$C2607,$C2607,$F$19:$F2607)-SUMIF($C$19:$C2607,$C2607,$G$19:$G2607),"")</f>
        <v/>
      </c>
      <c r="I2607" s="296" t="n"/>
      <c r="J2607" s="252" t="n"/>
      <c r="K2607" s="252" t="n"/>
      <c r="L2607" s="298" t="n"/>
      <c r="M2607" s="254">
        <f>IF($B2607="","",--TEXT($B2607,"yyyymm"))</f>
        <v/>
      </c>
      <c r="N2607" s="0" t="n"/>
      <c r="O2607" s="0" t="n"/>
      <c r="P2607" s="0" t="n"/>
      <c r="Q2607" s="0" t="n"/>
      <c r="R2607" s="0" t="n"/>
      <c r="S2607" s="0" t="n"/>
      <c r="T2607" s="0" t="n"/>
      <c r="U2607" s="0" t="n"/>
      <c r="V2607" s="0" t="n"/>
      <c r="W2607" s="0" t="n"/>
      <c r="X2607" s="42" t="n"/>
      <c r="Y2607" s="42" t="n"/>
      <c r="Z2607" s="42" t="n"/>
    </row>
    <row r="2608" ht="23" customFormat="1" customHeight="1" s="204">
      <c r="A2608" s="255">
        <f>IF(B2608="","",COUNTA($B$5:B2608))</f>
        <v/>
      </c>
      <c r="B2608" s="294" t="n"/>
      <c r="C2608" s="247" t="n"/>
      <c r="D2608" s="248" t="n"/>
      <c r="E2608" s="295" t="n"/>
      <c r="F2608" s="296" t="n"/>
      <c r="G2608" s="296" t="n"/>
      <c r="H2608" s="297">
        <f>IFERROR(VLOOKUP($C2608,$C$5:$H$18,6,0)+SUMIF($C$19:$C2608,$C2608,$F$19:$F2608)-SUMIF($C$19:$C2608,$C2608,$G$19:$G2608),"")</f>
        <v/>
      </c>
      <c r="I2608" s="296" t="n"/>
      <c r="J2608" s="252" t="n"/>
      <c r="K2608" s="252" t="n"/>
      <c r="L2608" s="298" t="n"/>
      <c r="M2608" s="254">
        <f>IF($B2608="","",--TEXT($B2608,"yyyymm"))</f>
        <v/>
      </c>
      <c r="N2608" s="0" t="n"/>
      <c r="O2608" s="0" t="n"/>
      <c r="P2608" s="0" t="n"/>
      <c r="Q2608" s="0" t="n"/>
      <c r="R2608" s="0" t="n"/>
      <c r="S2608" s="0" t="n"/>
      <c r="T2608" s="0" t="n"/>
      <c r="U2608" s="0" t="n"/>
      <c r="V2608" s="0" t="n"/>
      <c r="W2608" s="0" t="n"/>
      <c r="X2608" s="42" t="n"/>
      <c r="Y2608" s="42" t="n"/>
      <c r="Z2608" s="42" t="n"/>
    </row>
    <row r="2609" ht="23" customFormat="1" customHeight="1" s="204">
      <c r="A2609" s="255">
        <f>IF(B2609="","",COUNTA($B$5:B2609))</f>
        <v/>
      </c>
      <c r="B2609" s="294" t="n"/>
      <c r="C2609" s="247" t="n"/>
      <c r="D2609" s="248" t="n"/>
      <c r="E2609" s="295" t="n"/>
      <c r="F2609" s="296" t="n"/>
      <c r="G2609" s="296" t="n"/>
      <c r="H2609" s="297">
        <f>IFERROR(VLOOKUP($C2609,$C$5:$H$18,6,0)+SUMIF($C$19:$C2609,$C2609,$F$19:$F2609)-SUMIF($C$19:$C2609,$C2609,$G$19:$G2609),"")</f>
        <v/>
      </c>
      <c r="I2609" s="296" t="n"/>
      <c r="J2609" s="252" t="n"/>
      <c r="K2609" s="252" t="n"/>
      <c r="L2609" s="298" t="n"/>
      <c r="M2609" s="254">
        <f>IF($B2609="","",--TEXT($B2609,"yyyymm"))</f>
        <v/>
      </c>
      <c r="N2609" s="0" t="n"/>
      <c r="O2609" s="0" t="n"/>
      <c r="P2609" s="0" t="n"/>
      <c r="Q2609" s="0" t="n"/>
      <c r="R2609" s="0" t="n"/>
      <c r="S2609" s="0" t="n"/>
      <c r="T2609" s="0" t="n"/>
      <c r="U2609" s="0" t="n"/>
      <c r="V2609" s="0" t="n"/>
      <c r="W2609" s="0" t="n"/>
      <c r="X2609" s="42" t="n"/>
      <c r="Y2609" s="42" t="n"/>
      <c r="Z2609" s="42" t="n"/>
    </row>
    <row r="2610" ht="23" customFormat="1" customHeight="1" s="204">
      <c r="A2610" s="255">
        <f>IF(B2610="","",COUNTA($B$5:B2610))</f>
        <v/>
      </c>
      <c r="B2610" s="294" t="n"/>
      <c r="C2610" s="247" t="n"/>
      <c r="D2610" s="248" t="n"/>
      <c r="E2610" s="295" t="n"/>
      <c r="F2610" s="296" t="n"/>
      <c r="G2610" s="296" t="n"/>
      <c r="H2610" s="297">
        <f>IFERROR(VLOOKUP($C2610,$C$5:$H$18,6,0)+SUMIF($C$19:$C2610,$C2610,$F$19:$F2610)-SUMIF($C$19:$C2610,$C2610,$G$19:$G2610),"")</f>
        <v/>
      </c>
      <c r="I2610" s="296" t="n"/>
      <c r="J2610" s="252" t="n"/>
      <c r="K2610" s="252" t="n"/>
      <c r="L2610" s="298" t="n"/>
      <c r="M2610" s="254">
        <f>IF($B2610="","",--TEXT($B2610,"yyyymm"))</f>
        <v/>
      </c>
      <c r="N2610" s="0" t="n"/>
      <c r="O2610" s="0" t="n"/>
      <c r="P2610" s="0" t="n"/>
      <c r="Q2610" s="0" t="n"/>
      <c r="R2610" s="0" t="n"/>
      <c r="S2610" s="0" t="n"/>
      <c r="T2610" s="0" t="n"/>
      <c r="U2610" s="0" t="n"/>
      <c r="V2610" s="0" t="n"/>
      <c r="W2610" s="0" t="n"/>
      <c r="X2610" s="42" t="n"/>
      <c r="Y2610" s="42" t="n"/>
      <c r="Z2610" s="42" t="n"/>
    </row>
    <row r="2611" ht="23" customFormat="1" customHeight="1" s="204">
      <c r="A2611" s="255">
        <f>IF(B2611="","",COUNTA($B$5:B2611))</f>
        <v/>
      </c>
      <c r="B2611" s="294" t="n"/>
      <c r="C2611" s="247" t="n"/>
      <c r="D2611" s="248" t="n"/>
      <c r="E2611" s="295" t="n"/>
      <c r="F2611" s="296" t="n"/>
      <c r="G2611" s="296" t="n"/>
      <c r="H2611" s="297">
        <f>IFERROR(VLOOKUP($C2611,$C$5:$H$18,6,0)+SUMIF($C$19:$C2611,$C2611,$F$19:$F2611)-SUMIF($C$19:$C2611,$C2611,$G$19:$G2611),"")</f>
        <v/>
      </c>
      <c r="I2611" s="296" t="n"/>
      <c r="J2611" s="252" t="n"/>
      <c r="K2611" s="252" t="n"/>
      <c r="L2611" s="298" t="n"/>
      <c r="M2611" s="254">
        <f>IF($B2611="","",--TEXT($B2611,"yyyymm"))</f>
        <v/>
      </c>
      <c r="N2611" s="0" t="n"/>
      <c r="O2611" s="0" t="n"/>
      <c r="P2611" s="0" t="n"/>
      <c r="Q2611" s="0" t="n"/>
      <c r="R2611" s="0" t="n"/>
      <c r="S2611" s="0" t="n"/>
      <c r="T2611" s="0" t="n"/>
      <c r="U2611" s="0" t="n"/>
      <c r="V2611" s="0" t="n"/>
      <c r="W2611" s="0" t="n"/>
      <c r="X2611" s="42" t="n"/>
      <c r="Y2611" s="42" t="n"/>
      <c r="Z2611" s="42" t="n"/>
    </row>
    <row r="2612" ht="23" customFormat="1" customHeight="1" s="204">
      <c r="A2612" s="255">
        <f>IF(B2612="","",COUNTA($B$5:B2612))</f>
        <v/>
      </c>
      <c r="B2612" s="294" t="n"/>
      <c r="C2612" s="247" t="n"/>
      <c r="D2612" s="248" t="n"/>
      <c r="E2612" s="295" t="n"/>
      <c r="F2612" s="296" t="n"/>
      <c r="G2612" s="296" t="n"/>
      <c r="H2612" s="297">
        <f>IFERROR(VLOOKUP($C2612,$C$5:$H$18,6,0)+SUMIF($C$19:$C2612,$C2612,$F$19:$F2612)-SUMIF($C$19:$C2612,$C2612,$G$19:$G2612),"")</f>
        <v/>
      </c>
      <c r="I2612" s="296" t="n"/>
      <c r="J2612" s="252" t="n"/>
      <c r="K2612" s="252" t="n"/>
      <c r="L2612" s="298" t="n"/>
      <c r="M2612" s="254">
        <f>IF($B2612="","",--TEXT($B2612,"yyyymm"))</f>
        <v/>
      </c>
      <c r="N2612" s="0" t="n"/>
      <c r="O2612" s="0" t="n"/>
      <c r="P2612" s="0" t="n"/>
      <c r="Q2612" s="0" t="n"/>
      <c r="R2612" s="0" t="n"/>
      <c r="S2612" s="0" t="n"/>
      <c r="T2612" s="0" t="n"/>
      <c r="U2612" s="0" t="n"/>
      <c r="V2612" s="0" t="n"/>
      <c r="W2612" s="0" t="n"/>
      <c r="X2612" s="42" t="n"/>
      <c r="Y2612" s="42" t="n"/>
      <c r="Z2612" s="42" t="n"/>
    </row>
    <row r="2613" ht="23" customFormat="1" customHeight="1" s="204">
      <c r="A2613" s="255">
        <f>IF(B2613="","",COUNTA($B$5:B2613))</f>
        <v/>
      </c>
      <c r="B2613" s="294" t="n"/>
      <c r="C2613" s="247" t="n"/>
      <c r="D2613" s="248" t="n"/>
      <c r="E2613" s="295" t="n"/>
      <c r="F2613" s="296" t="n"/>
      <c r="G2613" s="296" t="n"/>
      <c r="H2613" s="297">
        <f>IFERROR(VLOOKUP($C2613,$C$5:$H$18,6,0)+SUMIF($C$19:$C2613,$C2613,$F$19:$F2613)-SUMIF($C$19:$C2613,$C2613,$G$19:$G2613),"")</f>
        <v/>
      </c>
      <c r="I2613" s="296" t="n"/>
      <c r="J2613" s="252" t="n"/>
      <c r="K2613" s="252" t="n"/>
      <c r="L2613" s="298" t="n"/>
      <c r="M2613" s="254">
        <f>IF($B2613="","",--TEXT($B2613,"yyyymm"))</f>
        <v/>
      </c>
      <c r="N2613" s="0" t="n"/>
      <c r="O2613" s="0" t="n"/>
      <c r="P2613" s="0" t="n"/>
      <c r="Q2613" s="0" t="n"/>
      <c r="R2613" s="0" t="n"/>
      <c r="S2613" s="0" t="n"/>
      <c r="T2613" s="0" t="n"/>
      <c r="U2613" s="0" t="n"/>
      <c r="V2613" s="0" t="n"/>
      <c r="W2613" s="0" t="n"/>
      <c r="X2613" s="42" t="n"/>
      <c r="Y2613" s="42" t="n"/>
      <c r="Z2613" s="42" t="n"/>
    </row>
    <row r="2614" ht="23" customFormat="1" customHeight="1" s="204">
      <c r="A2614" s="255">
        <f>IF(B2614="","",COUNTA($B$5:B2614))</f>
        <v/>
      </c>
      <c r="B2614" s="294" t="n"/>
      <c r="C2614" s="247" t="n"/>
      <c r="D2614" s="248" t="n"/>
      <c r="E2614" s="295" t="n"/>
      <c r="F2614" s="296" t="n"/>
      <c r="G2614" s="296" t="n"/>
      <c r="H2614" s="297">
        <f>IFERROR(VLOOKUP($C2614,$C$5:$H$18,6,0)+SUMIF($C$19:$C2614,$C2614,$F$19:$F2614)-SUMIF($C$19:$C2614,$C2614,$G$19:$G2614),"")</f>
        <v/>
      </c>
      <c r="I2614" s="296" t="n"/>
      <c r="J2614" s="252" t="n"/>
      <c r="K2614" s="252" t="n"/>
      <c r="L2614" s="298" t="n"/>
      <c r="M2614" s="254">
        <f>IF($B2614="","",--TEXT($B2614,"yyyymm"))</f>
        <v/>
      </c>
      <c r="N2614" s="0" t="n"/>
      <c r="O2614" s="0" t="n"/>
      <c r="P2614" s="0" t="n"/>
      <c r="Q2614" s="0" t="n"/>
      <c r="R2614" s="0" t="n"/>
      <c r="S2614" s="0" t="n"/>
      <c r="T2614" s="0" t="n"/>
      <c r="U2614" s="0" t="n"/>
      <c r="V2614" s="0" t="n"/>
      <c r="W2614" s="0" t="n"/>
      <c r="X2614" s="42" t="n"/>
      <c r="Y2614" s="42" t="n"/>
      <c r="Z2614" s="42" t="n"/>
    </row>
    <row r="2615" ht="23" customFormat="1" customHeight="1" s="204">
      <c r="A2615" s="255">
        <f>IF(B2615="","",COUNTA($B$5:B2615))</f>
        <v/>
      </c>
      <c r="B2615" s="294" t="n"/>
      <c r="C2615" s="247" t="n"/>
      <c r="D2615" s="248" t="n"/>
      <c r="E2615" s="295" t="n"/>
      <c r="F2615" s="296" t="n"/>
      <c r="G2615" s="296" t="n"/>
      <c r="H2615" s="297">
        <f>IFERROR(VLOOKUP($C2615,$C$5:$H$18,6,0)+SUMIF($C$19:$C2615,$C2615,$F$19:$F2615)-SUMIF($C$19:$C2615,$C2615,$G$19:$G2615),"")</f>
        <v/>
      </c>
      <c r="I2615" s="296" t="n"/>
      <c r="J2615" s="252" t="n"/>
      <c r="K2615" s="252" t="n"/>
      <c r="L2615" s="298" t="n"/>
      <c r="M2615" s="254">
        <f>IF($B2615="","",--TEXT($B2615,"yyyymm"))</f>
        <v/>
      </c>
      <c r="N2615" s="0" t="n"/>
      <c r="O2615" s="0" t="n"/>
      <c r="P2615" s="0" t="n"/>
      <c r="Q2615" s="0" t="n"/>
      <c r="R2615" s="0" t="n"/>
      <c r="S2615" s="0" t="n"/>
      <c r="T2615" s="0" t="n"/>
      <c r="U2615" s="0" t="n"/>
      <c r="V2615" s="0" t="n"/>
      <c r="W2615" s="0" t="n"/>
      <c r="X2615" s="42" t="n"/>
      <c r="Y2615" s="42" t="n"/>
      <c r="Z2615" s="42" t="n"/>
    </row>
    <row r="2616" ht="23" customFormat="1" customHeight="1" s="204">
      <c r="A2616" s="255">
        <f>IF(B2616="","",COUNTA($B$5:B2616))</f>
        <v/>
      </c>
      <c r="B2616" s="294" t="n"/>
      <c r="C2616" s="247" t="n"/>
      <c r="D2616" s="248" t="n"/>
      <c r="E2616" s="295" t="n"/>
      <c r="F2616" s="296" t="n"/>
      <c r="G2616" s="296" t="n"/>
      <c r="H2616" s="297">
        <f>IFERROR(VLOOKUP($C2616,$C$5:$H$18,6,0)+SUMIF($C$19:$C2616,$C2616,$F$19:$F2616)-SUMIF($C$19:$C2616,$C2616,$G$19:$G2616),"")</f>
        <v/>
      </c>
      <c r="I2616" s="296" t="n"/>
      <c r="J2616" s="252" t="n"/>
      <c r="K2616" s="252" t="n"/>
      <c r="L2616" s="298" t="n"/>
      <c r="M2616" s="254">
        <f>IF($B2616="","",--TEXT($B2616,"yyyymm"))</f>
        <v/>
      </c>
      <c r="N2616" s="0" t="n"/>
      <c r="O2616" s="0" t="n"/>
      <c r="P2616" s="0" t="n"/>
      <c r="Q2616" s="0" t="n"/>
      <c r="R2616" s="0" t="n"/>
      <c r="S2616" s="0" t="n"/>
      <c r="T2616" s="0" t="n"/>
      <c r="U2616" s="0" t="n"/>
      <c r="V2616" s="0" t="n"/>
      <c r="W2616" s="0" t="n"/>
      <c r="X2616" s="42" t="n"/>
      <c r="Y2616" s="42" t="n"/>
      <c r="Z2616" s="42" t="n"/>
    </row>
    <row r="2617" ht="23" customFormat="1" customHeight="1" s="204">
      <c r="A2617" s="255">
        <f>IF(B2617="","",COUNTA($B$5:B2617))</f>
        <v/>
      </c>
      <c r="B2617" s="294" t="n"/>
      <c r="C2617" s="247" t="n"/>
      <c r="D2617" s="248" t="n"/>
      <c r="E2617" s="295" t="n"/>
      <c r="F2617" s="296" t="n"/>
      <c r="G2617" s="296" t="n"/>
      <c r="H2617" s="297">
        <f>IFERROR(VLOOKUP($C2617,$C$5:$H$18,6,0)+SUMIF($C$19:$C2617,$C2617,$F$19:$F2617)-SUMIF($C$19:$C2617,$C2617,$G$19:$G2617),"")</f>
        <v/>
      </c>
      <c r="I2617" s="296" t="n"/>
      <c r="J2617" s="252" t="n"/>
      <c r="K2617" s="252" t="n"/>
      <c r="L2617" s="298" t="n"/>
      <c r="M2617" s="254">
        <f>IF($B2617="","",--TEXT($B2617,"yyyymm"))</f>
        <v/>
      </c>
      <c r="N2617" s="0" t="n"/>
      <c r="O2617" s="0" t="n"/>
      <c r="P2617" s="0" t="n"/>
      <c r="Q2617" s="0" t="n"/>
      <c r="R2617" s="0" t="n"/>
      <c r="S2617" s="0" t="n"/>
      <c r="T2617" s="0" t="n"/>
      <c r="U2617" s="0" t="n"/>
      <c r="V2617" s="0" t="n"/>
      <c r="W2617" s="0" t="n"/>
      <c r="X2617" s="42" t="n"/>
      <c r="Y2617" s="42" t="n"/>
      <c r="Z2617" s="42" t="n"/>
    </row>
    <row r="2618" ht="23" customFormat="1" customHeight="1" s="204">
      <c r="A2618" s="255">
        <f>IF(B2618="","",COUNTA($B$5:B2618))</f>
        <v/>
      </c>
      <c r="B2618" s="294" t="n"/>
      <c r="C2618" s="247" t="n"/>
      <c r="D2618" s="248" t="n"/>
      <c r="E2618" s="295" t="n"/>
      <c r="F2618" s="296" t="n"/>
      <c r="G2618" s="296" t="n"/>
      <c r="H2618" s="297">
        <f>IFERROR(VLOOKUP($C2618,$C$5:$H$18,6,0)+SUMIF($C$19:$C2618,$C2618,$F$19:$F2618)-SUMIF($C$19:$C2618,$C2618,$G$19:$G2618),"")</f>
        <v/>
      </c>
      <c r="I2618" s="296" t="n"/>
      <c r="J2618" s="252" t="n"/>
      <c r="K2618" s="252" t="n"/>
      <c r="L2618" s="298" t="n"/>
      <c r="M2618" s="254">
        <f>IF($B2618="","",--TEXT($B2618,"yyyymm"))</f>
        <v/>
      </c>
      <c r="N2618" s="0" t="n"/>
      <c r="O2618" s="0" t="n"/>
      <c r="P2618" s="0" t="n"/>
      <c r="Q2618" s="0" t="n"/>
      <c r="R2618" s="0" t="n"/>
      <c r="S2618" s="0" t="n"/>
      <c r="T2618" s="0" t="n"/>
      <c r="U2618" s="0" t="n"/>
      <c r="V2618" s="0" t="n"/>
      <c r="W2618" s="0" t="n"/>
      <c r="X2618" s="42" t="n"/>
      <c r="Y2618" s="42" t="n"/>
      <c r="Z2618" s="42" t="n"/>
    </row>
    <row r="2619" ht="23" customFormat="1" customHeight="1" s="204">
      <c r="A2619" s="255">
        <f>IF(B2619="","",COUNTA($B$5:B2619))</f>
        <v/>
      </c>
      <c r="B2619" s="294" t="n"/>
      <c r="C2619" s="247" t="n"/>
      <c r="D2619" s="248" t="n"/>
      <c r="E2619" s="295" t="n"/>
      <c r="F2619" s="296" t="n"/>
      <c r="G2619" s="296" t="n"/>
      <c r="H2619" s="297">
        <f>IFERROR(VLOOKUP($C2619,$C$5:$H$18,6,0)+SUMIF($C$19:$C2619,$C2619,$F$19:$F2619)-SUMIF($C$19:$C2619,$C2619,$G$19:$G2619),"")</f>
        <v/>
      </c>
      <c r="I2619" s="296" t="n"/>
      <c r="J2619" s="252" t="n"/>
      <c r="K2619" s="252" t="n"/>
      <c r="L2619" s="298" t="n"/>
      <c r="M2619" s="254">
        <f>IF($B2619="","",--TEXT($B2619,"yyyymm"))</f>
        <v/>
      </c>
      <c r="N2619" s="0" t="n"/>
      <c r="O2619" s="0" t="n"/>
      <c r="P2619" s="0" t="n"/>
      <c r="Q2619" s="0" t="n"/>
      <c r="R2619" s="0" t="n"/>
      <c r="S2619" s="0" t="n"/>
      <c r="T2619" s="0" t="n"/>
      <c r="U2619" s="0" t="n"/>
      <c r="V2619" s="0" t="n"/>
      <c r="W2619" s="0" t="n"/>
      <c r="X2619" s="42" t="n"/>
      <c r="Y2619" s="42" t="n"/>
      <c r="Z2619" s="42" t="n"/>
    </row>
    <row r="2620" ht="23" customFormat="1" customHeight="1" s="204">
      <c r="A2620" s="255">
        <f>IF(B2620="","",COUNTA($B$5:B2620))</f>
        <v/>
      </c>
      <c r="B2620" s="294" t="n"/>
      <c r="C2620" s="247" t="n"/>
      <c r="D2620" s="248" t="n"/>
      <c r="E2620" s="295" t="n"/>
      <c r="F2620" s="296" t="n"/>
      <c r="G2620" s="296" t="n"/>
      <c r="H2620" s="297">
        <f>IFERROR(VLOOKUP($C2620,$C$5:$H$18,6,0)+SUMIF($C$19:$C2620,$C2620,$F$19:$F2620)-SUMIF($C$19:$C2620,$C2620,$G$19:$G2620),"")</f>
        <v/>
      </c>
      <c r="I2620" s="296" t="n"/>
      <c r="J2620" s="252" t="n"/>
      <c r="K2620" s="252" t="n"/>
      <c r="L2620" s="298" t="n"/>
      <c r="M2620" s="254">
        <f>IF($B2620="","",--TEXT($B2620,"yyyymm"))</f>
        <v/>
      </c>
      <c r="N2620" s="0" t="n"/>
      <c r="O2620" s="0" t="n"/>
      <c r="P2620" s="0" t="n"/>
      <c r="Q2620" s="0" t="n"/>
      <c r="R2620" s="0" t="n"/>
      <c r="S2620" s="0" t="n"/>
      <c r="T2620" s="0" t="n"/>
      <c r="U2620" s="0" t="n"/>
      <c r="V2620" s="0" t="n"/>
      <c r="W2620" s="0" t="n"/>
      <c r="X2620" s="42" t="n"/>
      <c r="Y2620" s="42" t="n"/>
      <c r="Z2620" s="42" t="n"/>
    </row>
    <row r="2621" ht="23" customFormat="1" customHeight="1" s="204">
      <c r="A2621" s="255">
        <f>IF(B2621="","",COUNTA($B$5:B2621))</f>
        <v/>
      </c>
      <c r="B2621" s="294" t="n"/>
      <c r="C2621" s="247" t="n"/>
      <c r="D2621" s="248" t="n"/>
      <c r="E2621" s="295" t="n"/>
      <c r="F2621" s="296" t="n"/>
      <c r="G2621" s="296" t="n"/>
      <c r="H2621" s="297">
        <f>IFERROR(VLOOKUP($C2621,$C$5:$H$18,6,0)+SUMIF($C$19:$C2621,$C2621,$F$19:$F2621)-SUMIF($C$19:$C2621,$C2621,$G$19:$G2621),"")</f>
        <v/>
      </c>
      <c r="I2621" s="296" t="n"/>
      <c r="J2621" s="252" t="n"/>
      <c r="K2621" s="252" t="n"/>
      <c r="L2621" s="298" t="n"/>
      <c r="M2621" s="254">
        <f>IF($B2621="","",--TEXT($B2621,"yyyymm"))</f>
        <v/>
      </c>
      <c r="N2621" s="0" t="n"/>
      <c r="O2621" s="0" t="n"/>
      <c r="P2621" s="0" t="n"/>
      <c r="Q2621" s="0" t="n"/>
      <c r="R2621" s="0" t="n"/>
      <c r="S2621" s="0" t="n"/>
      <c r="T2621" s="0" t="n"/>
      <c r="U2621" s="0" t="n"/>
      <c r="V2621" s="0" t="n"/>
      <c r="W2621" s="0" t="n"/>
      <c r="X2621" s="42" t="n"/>
      <c r="Y2621" s="42" t="n"/>
      <c r="Z2621" s="42" t="n"/>
    </row>
    <row r="2622" ht="23" customFormat="1" customHeight="1" s="204">
      <c r="A2622" s="255">
        <f>IF(B2622="","",COUNTA($B$5:B2622))</f>
        <v/>
      </c>
      <c r="B2622" s="294" t="n"/>
      <c r="C2622" s="247" t="n"/>
      <c r="D2622" s="248" t="n"/>
      <c r="E2622" s="295" t="n"/>
      <c r="F2622" s="296" t="n"/>
      <c r="G2622" s="296" t="n"/>
      <c r="H2622" s="297">
        <f>IFERROR(VLOOKUP($C2622,$C$5:$H$18,6,0)+SUMIF($C$19:$C2622,$C2622,$F$19:$F2622)-SUMIF($C$19:$C2622,$C2622,$G$19:$G2622),"")</f>
        <v/>
      </c>
      <c r="I2622" s="296" t="n"/>
      <c r="J2622" s="252" t="n"/>
      <c r="K2622" s="252" t="n"/>
      <c r="L2622" s="298" t="n"/>
      <c r="M2622" s="254">
        <f>IF($B2622="","",--TEXT($B2622,"yyyymm"))</f>
        <v/>
      </c>
      <c r="N2622" s="0" t="n"/>
      <c r="O2622" s="0" t="n"/>
      <c r="P2622" s="0" t="n"/>
      <c r="Q2622" s="0" t="n"/>
      <c r="R2622" s="0" t="n"/>
      <c r="S2622" s="0" t="n"/>
      <c r="T2622" s="0" t="n"/>
      <c r="U2622" s="0" t="n"/>
      <c r="V2622" s="0" t="n"/>
      <c r="W2622" s="0" t="n"/>
      <c r="X2622" s="42" t="n"/>
      <c r="Y2622" s="42" t="n"/>
      <c r="Z2622" s="42" t="n"/>
    </row>
    <row r="2623" ht="23" customFormat="1" customHeight="1" s="204">
      <c r="A2623" s="255">
        <f>IF(B2623="","",COUNTA($B$5:B2623))</f>
        <v/>
      </c>
      <c r="B2623" s="294" t="n"/>
      <c r="C2623" s="247" t="n"/>
      <c r="D2623" s="248" t="n"/>
      <c r="E2623" s="295" t="n"/>
      <c r="F2623" s="296" t="n"/>
      <c r="G2623" s="296" t="n"/>
      <c r="H2623" s="297">
        <f>IFERROR(VLOOKUP($C2623,$C$5:$H$18,6,0)+SUMIF($C$19:$C2623,$C2623,$F$19:$F2623)-SUMIF($C$19:$C2623,$C2623,$G$19:$G2623),"")</f>
        <v/>
      </c>
      <c r="I2623" s="296" t="n"/>
      <c r="J2623" s="252" t="n"/>
      <c r="K2623" s="252" t="n"/>
      <c r="L2623" s="298" t="n"/>
      <c r="M2623" s="254">
        <f>IF($B2623="","",--TEXT($B2623,"yyyymm"))</f>
        <v/>
      </c>
      <c r="N2623" s="0" t="n"/>
      <c r="O2623" s="0" t="n"/>
      <c r="P2623" s="0" t="n"/>
      <c r="Q2623" s="0" t="n"/>
      <c r="R2623" s="0" t="n"/>
      <c r="S2623" s="0" t="n"/>
      <c r="T2623" s="0" t="n"/>
      <c r="U2623" s="0" t="n"/>
      <c r="V2623" s="0" t="n"/>
      <c r="W2623" s="0" t="n"/>
      <c r="X2623" s="42" t="n"/>
      <c r="Y2623" s="42" t="n"/>
      <c r="Z2623" s="42" t="n"/>
    </row>
    <row r="2624" ht="23" customFormat="1" customHeight="1" s="204">
      <c r="A2624" s="255">
        <f>IF(B2624="","",COUNTA($B$5:B2624))</f>
        <v/>
      </c>
      <c r="B2624" s="294" t="n"/>
      <c r="C2624" s="247" t="n"/>
      <c r="D2624" s="248" t="n"/>
      <c r="E2624" s="295" t="n"/>
      <c r="F2624" s="296" t="n"/>
      <c r="G2624" s="296" t="n"/>
      <c r="H2624" s="297">
        <f>IFERROR(VLOOKUP($C2624,$C$5:$H$18,6,0)+SUMIF($C$19:$C2624,$C2624,$F$19:$F2624)-SUMIF($C$19:$C2624,$C2624,$G$19:$G2624),"")</f>
        <v/>
      </c>
      <c r="I2624" s="296" t="n"/>
      <c r="J2624" s="252" t="n"/>
      <c r="K2624" s="252" t="n"/>
      <c r="L2624" s="298" t="n"/>
      <c r="M2624" s="254">
        <f>IF($B2624="","",--TEXT($B2624,"yyyymm"))</f>
        <v/>
      </c>
      <c r="N2624" s="0" t="n"/>
      <c r="O2624" s="0" t="n"/>
      <c r="P2624" s="0" t="n"/>
      <c r="Q2624" s="0" t="n"/>
      <c r="R2624" s="0" t="n"/>
      <c r="S2624" s="0" t="n"/>
      <c r="T2624" s="0" t="n"/>
      <c r="U2624" s="0" t="n"/>
      <c r="V2624" s="0" t="n"/>
      <c r="W2624" s="0" t="n"/>
      <c r="X2624" s="42" t="n"/>
      <c r="Y2624" s="42" t="n"/>
      <c r="Z2624" s="42" t="n"/>
    </row>
    <row r="2625" ht="23" customFormat="1" customHeight="1" s="204">
      <c r="A2625" s="255">
        <f>IF(B2625="","",COUNTA($B$5:B2625))</f>
        <v/>
      </c>
      <c r="B2625" s="294" t="n"/>
      <c r="C2625" s="247" t="n"/>
      <c r="D2625" s="248" t="n"/>
      <c r="E2625" s="295" t="n"/>
      <c r="F2625" s="296" t="n"/>
      <c r="G2625" s="296" t="n"/>
      <c r="H2625" s="297">
        <f>IFERROR(VLOOKUP($C2625,$C$5:$H$18,6,0)+SUMIF($C$19:$C2625,$C2625,$F$19:$F2625)-SUMIF($C$19:$C2625,$C2625,$G$19:$G2625),"")</f>
        <v/>
      </c>
      <c r="I2625" s="296" t="n"/>
      <c r="J2625" s="252" t="n"/>
      <c r="K2625" s="252" t="n"/>
      <c r="L2625" s="298" t="n"/>
      <c r="M2625" s="254">
        <f>IF($B2625="","",--TEXT($B2625,"yyyymm"))</f>
        <v/>
      </c>
      <c r="N2625" s="0" t="n"/>
      <c r="O2625" s="0" t="n"/>
      <c r="P2625" s="0" t="n"/>
      <c r="Q2625" s="0" t="n"/>
      <c r="R2625" s="0" t="n"/>
      <c r="S2625" s="0" t="n"/>
      <c r="T2625" s="0" t="n"/>
      <c r="U2625" s="0" t="n"/>
      <c r="V2625" s="0" t="n"/>
      <c r="W2625" s="0" t="n"/>
      <c r="X2625" s="42" t="n"/>
      <c r="Y2625" s="42" t="n"/>
      <c r="Z2625" s="42" t="n"/>
    </row>
    <row r="2626" ht="23" customFormat="1" customHeight="1" s="204">
      <c r="A2626" s="255">
        <f>IF(B2626="","",COUNTA($B$5:B2626))</f>
        <v/>
      </c>
      <c r="B2626" s="294" t="n"/>
      <c r="C2626" s="247" t="n"/>
      <c r="D2626" s="248" t="n"/>
      <c r="E2626" s="295" t="n"/>
      <c r="F2626" s="296" t="n"/>
      <c r="G2626" s="296" t="n"/>
      <c r="H2626" s="297">
        <f>IFERROR(VLOOKUP($C2626,$C$5:$H$18,6,0)+SUMIF($C$19:$C2626,$C2626,$F$19:$F2626)-SUMIF($C$19:$C2626,$C2626,$G$19:$G2626),"")</f>
        <v/>
      </c>
      <c r="I2626" s="296" t="n"/>
      <c r="J2626" s="252" t="n"/>
      <c r="K2626" s="252" t="n"/>
      <c r="L2626" s="298" t="n"/>
      <c r="M2626" s="254">
        <f>IF($B2626="","",--TEXT($B2626,"yyyymm"))</f>
        <v/>
      </c>
      <c r="N2626" s="0" t="n"/>
      <c r="O2626" s="0" t="n"/>
      <c r="P2626" s="0" t="n"/>
      <c r="Q2626" s="0" t="n"/>
      <c r="R2626" s="0" t="n"/>
      <c r="S2626" s="0" t="n"/>
      <c r="T2626" s="0" t="n"/>
      <c r="U2626" s="0" t="n"/>
      <c r="V2626" s="0" t="n"/>
      <c r="W2626" s="0" t="n"/>
      <c r="X2626" s="42" t="n"/>
      <c r="Y2626" s="42" t="n"/>
      <c r="Z2626" s="42" t="n"/>
    </row>
    <row r="2627" ht="23" customFormat="1" customHeight="1" s="204">
      <c r="A2627" s="255">
        <f>IF(B2627="","",COUNTA($B$5:B2627))</f>
        <v/>
      </c>
      <c r="B2627" s="294" t="n"/>
      <c r="C2627" s="247" t="n"/>
      <c r="D2627" s="248" t="n"/>
      <c r="E2627" s="295" t="n"/>
      <c r="F2627" s="296" t="n"/>
      <c r="G2627" s="296" t="n"/>
      <c r="H2627" s="297">
        <f>IFERROR(VLOOKUP($C2627,$C$5:$H$18,6,0)+SUMIF($C$19:$C2627,$C2627,$F$19:$F2627)-SUMIF($C$19:$C2627,$C2627,$G$19:$G2627),"")</f>
        <v/>
      </c>
      <c r="I2627" s="296" t="n"/>
      <c r="J2627" s="252" t="n"/>
      <c r="K2627" s="252" t="n"/>
      <c r="L2627" s="298" t="n"/>
      <c r="M2627" s="254">
        <f>IF($B2627="","",--TEXT($B2627,"yyyymm"))</f>
        <v/>
      </c>
      <c r="N2627" s="0" t="n"/>
      <c r="O2627" s="0" t="n"/>
      <c r="P2627" s="0" t="n"/>
      <c r="Q2627" s="0" t="n"/>
      <c r="R2627" s="0" t="n"/>
      <c r="S2627" s="0" t="n"/>
      <c r="T2627" s="0" t="n"/>
      <c r="U2627" s="0" t="n"/>
      <c r="V2627" s="0" t="n"/>
      <c r="W2627" s="0" t="n"/>
      <c r="X2627" s="42" t="n"/>
      <c r="Y2627" s="42" t="n"/>
      <c r="Z2627" s="42" t="n"/>
    </row>
    <row r="2628" ht="23" customFormat="1" customHeight="1" s="204">
      <c r="A2628" s="255">
        <f>IF(B2628="","",COUNTA($B$5:B2628))</f>
        <v/>
      </c>
      <c r="B2628" s="294" t="n"/>
      <c r="C2628" s="247" t="n"/>
      <c r="D2628" s="248" t="n"/>
      <c r="E2628" s="295" t="n"/>
      <c r="F2628" s="296" t="n"/>
      <c r="G2628" s="296" t="n"/>
      <c r="H2628" s="297">
        <f>IFERROR(VLOOKUP($C2628,$C$5:$H$18,6,0)+SUMIF($C$19:$C2628,$C2628,$F$19:$F2628)-SUMIF($C$19:$C2628,$C2628,$G$19:$G2628),"")</f>
        <v/>
      </c>
      <c r="I2628" s="296" t="n"/>
      <c r="J2628" s="252" t="n"/>
      <c r="K2628" s="252" t="n"/>
      <c r="L2628" s="298" t="n"/>
      <c r="M2628" s="254">
        <f>IF($B2628="","",--TEXT($B2628,"yyyymm"))</f>
        <v/>
      </c>
      <c r="N2628" s="0" t="n"/>
      <c r="O2628" s="0" t="n"/>
      <c r="P2628" s="0" t="n"/>
      <c r="Q2628" s="0" t="n"/>
      <c r="R2628" s="0" t="n"/>
      <c r="S2628" s="0" t="n"/>
      <c r="T2628" s="0" t="n"/>
      <c r="U2628" s="0" t="n"/>
      <c r="V2628" s="0" t="n"/>
      <c r="W2628" s="0" t="n"/>
      <c r="X2628" s="42" t="n"/>
      <c r="Y2628" s="42" t="n"/>
      <c r="Z2628" s="42" t="n"/>
    </row>
    <row r="2629" ht="23" customFormat="1" customHeight="1" s="204">
      <c r="A2629" s="255">
        <f>IF(B2629="","",COUNTA($B$5:B2629))</f>
        <v/>
      </c>
      <c r="B2629" s="294" t="n"/>
      <c r="C2629" s="247" t="n"/>
      <c r="D2629" s="248" t="n"/>
      <c r="E2629" s="295" t="n"/>
      <c r="F2629" s="296" t="n"/>
      <c r="G2629" s="296" t="n"/>
      <c r="H2629" s="297">
        <f>IFERROR(VLOOKUP($C2629,$C$5:$H$18,6,0)+SUMIF($C$19:$C2629,$C2629,$F$19:$F2629)-SUMIF($C$19:$C2629,$C2629,$G$19:$G2629),"")</f>
        <v/>
      </c>
      <c r="I2629" s="296" t="n"/>
      <c r="J2629" s="252" t="n"/>
      <c r="K2629" s="252" t="n"/>
      <c r="L2629" s="298" t="n"/>
      <c r="M2629" s="254">
        <f>IF($B2629="","",--TEXT($B2629,"yyyymm"))</f>
        <v/>
      </c>
      <c r="N2629" s="0" t="n"/>
      <c r="O2629" s="0" t="n"/>
      <c r="P2629" s="0" t="n"/>
      <c r="Q2629" s="0" t="n"/>
      <c r="R2629" s="0" t="n"/>
      <c r="S2629" s="0" t="n"/>
      <c r="T2629" s="0" t="n"/>
      <c r="U2629" s="0" t="n"/>
      <c r="V2629" s="0" t="n"/>
      <c r="W2629" s="0" t="n"/>
      <c r="X2629" s="42" t="n"/>
      <c r="Y2629" s="42" t="n"/>
      <c r="Z2629" s="42" t="n"/>
    </row>
    <row r="2630" ht="23" customFormat="1" customHeight="1" s="204">
      <c r="A2630" s="255">
        <f>IF(B2630="","",COUNTA($B$5:B2630))</f>
        <v/>
      </c>
      <c r="B2630" s="294" t="n"/>
      <c r="C2630" s="247" t="n"/>
      <c r="D2630" s="248" t="n"/>
      <c r="E2630" s="295" t="n"/>
      <c r="F2630" s="296" t="n"/>
      <c r="G2630" s="296" t="n"/>
      <c r="H2630" s="297">
        <f>IFERROR(VLOOKUP($C2630,$C$5:$H$18,6,0)+SUMIF($C$19:$C2630,$C2630,$F$19:$F2630)-SUMIF($C$19:$C2630,$C2630,$G$19:$G2630),"")</f>
        <v/>
      </c>
      <c r="I2630" s="296" t="n"/>
      <c r="J2630" s="252" t="n"/>
      <c r="K2630" s="252" t="n"/>
      <c r="L2630" s="298" t="n"/>
      <c r="M2630" s="254">
        <f>IF($B2630="","",--TEXT($B2630,"yyyymm"))</f>
        <v/>
      </c>
      <c r="N2630" s="0" t="n"/>
      <c r="O2630" s="0" t="n"/>
      <c r="P2630" s="0" t="n"/>
      <c r="Q2630" s="0" t="n"/>
      <c r="R2630" s="0" t="n"/>
      <c r="S2630" s="0" t="n"/>
      <c r="T2630" s="0" t="n"/>
      <c r="U2630" s="0" t="n"/>
      <c r="V2630" s="0" t="n"/>
      <c r="W2630" s="0" t="n"/>
      <c r="X2630" s="42" t="n"/>
      <c r="Y2630" s="42" t="n"/>
      <c r="Z2630" s="42" t="n"/>
    </row>
    <row r="2631" ht="23" customFormat="1" customHeight="1" s="204">
      <c r="A2631" s="255">
        <f>IF(B2631="","",COUNTA($B$5:B2631))</f>
        <v/>
      </c>
      <c r="B2631" s="294" t="n"/>
      <c r="C2631" s="247" t="n"/>
      <c r="D2631" s="248" t="n"/>
      <c r="E2631" s="295" t="n"/>
      <c r="F2631" s="296" t="n"/>
      <c r="G2631" s="296" t="n"/>
      <c r="H2631" s="297">
        <f>IFERROR(VLOOKUP($C2631,$C$5:$H$18,6,0)+SUMIF($C$19:$C2631,$C2631,$F$19:$F2631)-SUMIF($C$19:$C2631,$C2631,$G$19:$G2631),"")</f>
        <v/>
      </c>
      <c r="I2631" s="296" t="n"/>
      <c r="J2631" s="252" t="n"/>
      <c r="K2631" s="252" t="n"/>
      <c r="L2631" s="298" t="n"/>
      <c r="M2631" s="254">
        <f>IF($B2631="","",--TEXT($B2631,"yyyymm"))</f>
        <v/>
      </c>
      <c r="N2631" s="0" t="n"/>
      <c r="O2631" s="0" t="n"/>
      <c r="P2631" s="0" t="n"/>
      <c r="Q2631" s="0" t="n"/>
      <c r="R2631" s="0" t="n"/>
      <c r="S2631" s="0" t="n"/>
      <c r="T2631" s="0" t="n"/>
      <c r="U2631" s="0" t="n"/>
      <c r="V2631" s="0" t="n"/>
      <c r="W2631" s="0" t="n"/>
      <c r="X2631" s="42" t="n"/>
      <c r="Y2631" s="42" t="n"/>
      <c r="Z2631" s="42" t="n"/>
    </row>
    <row r="2632" ht="23" customFormat="1" customHeight="1" s="204">
      <c r="A2632" s="255">
        <f>IF(B2632="","",COUNTA($B$5:B2632))</f>
        <v/>
      </c>
      <c r="B2632" s="294" t="n"/>
      <c r="C2632" s="247" t="n"/>
      <c r="D2632" s="248" t="n"/>
      <c r="E2632" s="295" t="n"/>
      <c r="F2632" s="296" t="n"/>
      <c r="G2632" s="296" t="n"/>
      <c r="H2632" s="297">
        <f>IFERROR(VLOOKUP($C2632,$C$5:$H$18,6,0)+SUMIF($C$19:$C2632,$C2632,$F$19:$F2632)-SUMIF($C$19:$C2632,$C2632,$G$19:$G2632),"")</f>
        <v/>
      </c>
      <c r="I2632" s="296" t="n"/>
      <c r="J2632" s="252" t="n"/>
      <c r="K2632" s="252" t="n"/>
      <c r="L2632" s="298" t="n"/>
      <c r="M2632" s="254">
        <f>IF($B2632="","",--TEXT($B2632,"yyyymm"))</f>
        <v/>
      </c>
      <c r="N2632" s="0" t="n"/>
      <c r="O2632" s="0" t="n"/>
      <c r="P2632" s="0" t="n"/>
      <c r="Q2632" s="0" t="n"/>
      <c r="R2632" s="0" t="n"/>
      <c r="S2632" s="0" t="n"/>
      <c r="T2632" s="0" t="n"/>
      <c r="U2632" s="0" t="n"/>
      <c r="V2632" s="0" t="n"/>
      <c r="W2632" s="0" t="n"/>
      <c r="X2632" s="42" t="n"/>
      <c r="Y2632" s="42" t="n"/>
      <c r="Z2632" s="42" t="n"/>
    </row>
    <row r="2633" ht="23" customFormat="1" customHeight="1" s="204">
      <c r="A2633" s="255">
        <f>IF(B2633="","",COUNTA($B$5:B2633))</f>
        <v/>
      </c>
      <c r="B2633" s="294" t="n"/>
      <c r="C2633" s="247" t="n"/>
      <c r="D2633" s="248" t="n"/>
      <c r="E2633" s="295" t="n"/>
      <c r="F2633" s="296" t="n"/>
      <c r="G2633" s="296" t="n"/>
      <c r="H2633" s="297">
        <f>IFERROR(VLOOKUP($C2633,$C$5:$H$18,6,0)+SUMIF($C$19:$C2633,$C2633,$F$19:$F2633)-SUMIF($C$19:$C2633,$C2633,$G$19:$G2633),"")</f>
        <v/>
      </c>
      <c r="I2633" s="296" t="n"/>
      <c r="J2633" s="252" t="n"/>
      <c r="K2633" s="252" t="n"/>
      <c r="L2633" s="298" t="n"/>
      <c r="M2633" s="254">
        <f>IF($B2633="","",--TEXT($B2633,"yyyymm"))</f>
        <v/>
      </c>
      <c r="N2633" s="0" t="n"/>
      <c r="O2633" s="0" t="n"/>
      <c r="P2633" s="0" t="n"/>
      <c r="Q2633" s="0" t="n"/>
      <c r="R2633" s="0" t="n"/>
      <c r="S2633" s="0" t="n"/>
      <c r="T2633" s="0" t="n"/>
      <c r="U2633" s="0" t="n"/>
      <c r="V2633" s="0" t="n"/>
      <c r="W2633" s="0" t="n"/>
      <c r="X2633" s="42" t="n"/>
      <c r="Y2633" s="42" t="n"/>
      <c r="Z2633" s="42" t="n"/>
    </row>
    <row r="2634" ht="23" customFormat="1" customHeight="1" s="204">
      <c r="A2634" s="255">
        <f>IF(B2634="","",COUNTA($B$5:B2634))</f>
        <v/>
      </c>
      <c r="B2634" s="294" t="n"/>
      <c r="C2634" s="247" t="n"/>
      <c r="D2634" s="248" t="n"/>
      <c r="E2634" s="295" t="n"/>
      <c r="F2634" s="296" t="n"/>
      <c r="G2634" s="296" t="n"/>
      <c r="H2634" s="297">
        <f>IFERROR(VLOOKUP($C2634,$C$5:$H$18,6,0)+SUMIF($C$19:$C2634,$C2634,$F$19:$F2634)-SUMIF($C$19:$C2634,$C2634,$G$19:$G2634),"")</f>
        <v/>
      </c>
      <c r="I2634" s="296" t="n"/>
      <c r="J2634" s="252" t="n"/>
      <c r="K2634" s="252" t="n"/>
      <c r="L2634" s="298" t="n"/>
      <c r="M2634" s="254">
        <f>IF($B2634="","",--TEXT($B2634,"yyyymm"))</f>
        <v/>
      </c>
      <c r="N2634" s="0" t="n"/>
      <c r="O2634" s="0" t="n"/>
      <c r="P2634" s="0" t="n"/>
      <c r="Q2634" s="0" t="n"/>
      <c r="R2634" s="0" t="n"/>
      <c r="S2634" s="0" t="n"/>
      <c r="T2634" s="0" t="n"/>
      <c r="U2634" s="0" t="n"/>
      <c r="V2634" s="0" t="n"/>
      <c r="W2634" s="0" t="n"/>
      <c r="X2634" s="42" t="n"/>
      <c r="Y2634" s="42" t="n"/>
      <c r="Z2634" s="42" t="n"/>
    </row>
    <row r="2635" ht="23" customFormat="1" customHeight="1" s="204">
      <c r="A2635" s="255">
        <f>IF(B2635="","",COUNTA($B$5:B2635))</f>
        <v/>
      </c>
      <c r="B2635" s="294" t="n"/>
      <c r="C2635" s="247" t="n"/>
      <c r="D2635" s="248" t="n"/>
      <c r="E2635" s="295" t="n"/>
      <c r="F2635" s="296" t="n"/>
      <c r="G2635" s="296" t="n"/>
      <c r="H2635" s="297">
        <f>IFERROR(VLOOKUP($C2635,$C$5:$H$18,6,0)+SUMIF($C$19:$C2635,$C2635,$F$19:$F2635)-SUMIF($C$19:$C2635,$C2635,$G$19:$G2635),"")</f>
        <v/>
      </c>
      <c r="I2635" s="296" t="n"/>
      <c r="J2635" s="252" t="n"/>
      <c r="K2635" s="252" t="n"/>
      <c r="L2635" s="298" t="n"/>
      <c r="M2635" s="254">
        <f>IF($B2635="","",--TEXT($B2635,"yyyymm"))</f>
        <v/>
      </c>
      <c r="N2635" s="0" t="n"/>
      <c r="O2635" s="0" t="n"/>
      <c r="P2635" s="0" t="n"/>
      <c r="Q2635" s="0" t="n"/>
      <c r="R2635" s="0" t="n"/>
      <c r="S2635" s="0" t="n"/>
      <c r="T2635" s="0" t="n"/>
      <c r="U2635" s="0" t="n"/>
      <c r="V2635" s="0" t="n"/>
      <c r="W2635" s="0" t="n"/>
      <c r="X2635" s="42" t="n"/>
      <c r="Y2635" s="42" t="n"/>
      <c r="Z2635" s="42" t="n"/>
    </row>
    <row r="2636" ht="23" customFormat="1" customHeight="1" s="204">
      <c r="A2636" s="255">
        <f>IF(B2636="","",COUNTA($B$5:B2636))</f>
        <v/>
      </c>
      <c r="B2636" s="294" t="n"/>
      <c r="C2636" s="247" t="n"/>
      <c r="D2636" s="248" t="n"/>
      <c r="E2636" s="295" t="n"/>
      <c r="F2636" s="296" t="n"/>
      <c r="G2636" s="296" t="n"/>
      <c r="H2636" s="297">
        <f>IFERROR(VLOOKUP($C2636,$C$5:$H$18,6,0)+SUMIF($C$19:$C2636,$C2636,$F$19:$F2636)-SUMIF($C$19:$C2636,$C2636,$G$19:$G2636),"")</f>
        <v/>
      </c>
      <c r="I2636" s="296" t="n"/>
      <c r="J2636" s="252" t="n"/>
      <c r="K2636" s="252" t="n"/>
      <c r="L2636" s="298" t="n"/>
      <c r="M2636" s="254">
        <f>IF($B2636="","",--TEXT($B2636,"yyyymm"))</f>
        <v/>
      </c>
      <c r="N2636" s="0" t="n"/>
      <c r="O2636" s="0" t="n"/>
      <c r="P2636" s="0" t="n"/>
      <c r="Q2636" s="0" t="n"/>
      <c r="R2636" s="0" t="n"/>
      <c r="S2636" s="0" t="n"/>
      <c r="T2636" s="0" t="n"/>
      <c r="U2636" s="0" t="n"/>
      <c r="V2636" s="0" t="n"/>
      <c r="W2636" s="0" t="n"/>
      <c r="X2636" s="42" t="n"/>
      <c r="Y2636" s="42" t="n"/>
      <c r="Z2636" s="42" t="n"/>
    </row>
    <row r="2637" ht="23" customFormat="1" customHeight="1" s="204">
      <c r="A2637" s="255">
        <f>IF(B2637="","",COUNTA($B$5:B2637))</f>
        <v/>
      </c>
      <c r="B2637" s="294" t="n"/>
      <c r="C2637" s="247" t="n"/>
      <c r="D2637" s="248" t="n"/>
      <c r="E2637" s="295" t="n"/>
      <c r="F2637" s="296" t="n"/>
      <c r="G2637" s="296" t="n"/>
      <c r="H2637" s="297">
        <f>IFERROR(VLOOKUP($C2637,$C$5:$H$18,6,0)+SUMIF($C$19:$C2637,$C2637,$F$19:$F2637)-SUMIF($C$19:$C2637,$C2637,$G$19:$G2637),"")</f>
        <v/>
      </c>
      <c r="I2637" s="296" t="n"/>
      <c r="J2637" s="252" t="n"/>
      <c r="K2637" s="252" t="n"/>
      <c r="L2637" s="298" t="n"/>
      <c r="M2637" s="254">
        <f>IF($B2637="","",--TEXT($B2637,"yyyymm"))</f>
        <v/>
      </c>
      <c r="N2637" s="0" t="n"/>
      <c r="O2637" s="0" t="n"/>
      <c r="P2637" s="0" t="n"/>
      <c r="Q2637" s="0" t="n"/>
      <c r="R2637" s="0" t="n"/>
      <c r="S2637" s="0" t="n"/>
      <c r="T2637" s="0" t="n"/>
      <c r="U2637" s="0" t="n"/>
      <c r="V2637" s="0" t="n"/>
      <c r="W2637" s="0" t="n"/>
      <c r="X2637" s="42" t="n"/>
      <c r="Y2637" s="42" t="n"/>
      <c r="Z2637" s="42" t="n"/>
    </row>
    <row r="2638" ht="23" customFormat="1" customHeight="1" s="204">
      <c r="A2638" s="255">
        <f>IF(B2638="","",COUNTA($B$5:B2638))</f>
        <v/>
      </c>
      <c r="B2638" s="294" t="n"/>
      <c r="C2638" s="247" t="n"/>
      <c r="D2638" s="248" t="n"/>
      <c r="E2638" s="295" t="n"/>
      <c r="F2638" s="296" t="n"/>
      <c r="G2638" s="296" t="n"/>
      <c r="H2638" s="297">
        <f>IFERROR(VLOOKUP($C2638,$C$5:$H$18,6,0)+SUMIF($C$19:$C2638,$C2638,$F$19:$F2638)-SUMIF($C$19:$C2638,$C2638,$G$19:$G2638),"")</f>
        <v/>
      </c>
      <c r="I2638" s="296" t="n"/>
      <c r="J2638" s="252" t="n"/>
      <c r="K2638" s="252" t="n"/>
      <c r="L2638" s="298" t="n"/>
      <c r="M2638" s="254">
        <f>IF($B2638="","",--TEXT($B2638,"yyyymm"))</f>
        <v/>
      </c>
      <c r="N2638" s="0" t="n"/>
      <c r="O2638" s="0" t="n"/>
      <c r="P2638" s="0" t="n"/>
      <c r="Q2638" s="0" t="n"/>
      <c r="R2638" s="0" t="n"/>
      <c r="S2638" s="0" t="n"/>
      <c r="T2638" s="0" t="n"/>
      <c r="U2638" s="0" t="n"/>
      <c r="V2638" s="0" t="n"/>
      <c r="W2638" s="0" t="n"/>
      <c r="X2638" s="42" t="n"/>
      <c r="Y2638" s="42" t="n"/>
      <c r="Z2638" s="42" t="n"/>
    </row>
    <row r="2639" ht="23" customFormat="1" customHeight="1" s="204">
      <c r="A2639" s="255">
        <f>IF(B2639="","",COUNTA($B$5:B2639))</f>
        <v/>
      </c>
      <c r="B2639" s="294" t="n"/>
      <c r="C2639" s="247" t="n"/>
      <c r="D2639" s="248" t="n"/>
      <c r="E2639" s="295" t="n"/>
      <c r="F2639" s="296" t="n"/>
      <c r="G2639" s="296" t="n"/>
      <c r="H2639" s="297">
        <f>IFERROR(VLOOKUP($C2639,$C$5:$H$18,6,0)+SUMIF($C$19:$C2639,$C2639,$F$19:$F2639)-SUMIF($C$19:$C2639,$C2639,$G$19:$G2639),"")</f>
        <v/>
      </c>
      <c r="I2639" s="296" t="n"/>
      <c r="J2639" s="252" t="n"/>
      <c r="K2639" s="252" t="n"/>
      <c r="L2639" s="298" t="n"/>
      <c r="M2639" s="254">
        <f>IF($B2639="","",--TEXT($B2639,"yyyymm"))</f>
        <v/>
      </c>
      <c r="N2639" s="0" t="n"/>
      <c r="O2639" s="0" t="n"/>
      <c r="P2639" s="0" t="n"/>
      <c r="Q2639" s="0" t="n"/>
      <c r="R2639" s="0" t="n"/>
      <c r="S2639" s="0" t="n"/>
      <c r="T2639" s="0" t="n"/>
      <c r="U2639" s="0" t="n"/>
      <c r="V2639" s="0" t="n"/>
      <c r="W2639" s="0" t="n"/>
      <c r="X2639" s="42" t="n"/>
      <c r="Y2639" s="42" t="n"/>
      <c r="Z2639" s="42" t="n"/>
    </row>
    <row r="2640" ht="23" customFormat="1" customHeight="1" s="204">
      <c r="A2640" s="255">
        <f>IF(B2640="","",COUNTA($B$5:B2640))</f>
        <v/>
      </c>
      <c r="B2640" s="294" t="n"/>
      <c r="C2640" s="247" t="n"/>
      <c r="D2640" s="248" t="n"/>
      <c r="E2640" s="295" t="n"/>
      <c r="F2640" s="296" t="n"/>
      <c r="G2640" s="296" t="n"/>
      <c r="H2640" s="297">
        <f>IFERROR(VLOOKUP($C2640,$C$5:$H$18,6,0)+SUMIF($C$19:$C2640,$C2640,$F$19:$F2640)-SUMIF($C$19:$C2640,$C2640,$G$19:$G2640),"")</f>
        <v/>
      </c>
      <c r="I2640" s="296" t="n"/>
      <c r="J2640" s="252" t="n"/>
      <c r="K2640" s="252" t="n"/>
      <c r="L2640" s="298" t="n"/>
      <c r="M2640" s="254">
        <f>IF($B2640="","",--TEXT($B2640,"yyyymm"))</f>
        <v/>
      </c>
      <c r="N2640" s="0" t="n"/>
      <c r="O2640" s="0" t="n"/>
      <c r="P2640" s="0" t="n"/>
      <c r="Q2640" s="0" t="n"/>
      <c r="R2640" s="0" t="n"/>
      <c r="S2640" s="0" t="n"/>
      <c r="T2640" s="0" t="n"/>
      <c r="U2640" s="0" t="n"/>
      <c r="V2640" s="0" t="n"/>
      <c r="W2640" s="0" t="n"/>
      <c r="X2640" s="42" t="n"/>
      <c r="Y2640" s="42" t="n"/>
      <c r="Z2640" s="42" t="n"/>
    </row>
    <row r="2641" ht="23" customFormat="1" customHeight="1" s="204">
      <c r="A2641" s="255">
        <f>IF(B2641="","",COUNTA($B$5:B2641))</f>
        <v/>
      </c>
      <c r="B2641" s="294" t="n"/>
      <c r="C2641" s="247" t="n"/>
      <c r="D2641" s="248" t="n"/>
      <c r="E2641" s="295" t="n"/>
      <c r="F2641" s="296" t="n"/>
      <c r="G2641" s="296" t="n"/>
      <c r="H2641" s="297">
        <f>IFERROR(VLOOKUP($C2641,$C$5:$H$18,6,0)+SUMIF($C$19:$C2641,$C2641,$F$19:$F2641)-SUMIF($C$19:$C2641,$C2641,$G$19:$G2641),"")</f>
        <v/>
      </c>
      <c r="I2641" s="296" t="n"/>
      <c r="J2641" s="252" t="n"/>
      <c r="K2641" s="252" t="n"/>
      <c r="L2641" s="298" t="n"/>
      <c r="M2641" s="254">
        <f>IF($B2641="","",--TEXT($B2641,"yyyymm"))</f>
        <v/>
      </c>
      <c r="N2641" s="0" t="n"/>
      <c r="O2641" s="0" t="n"/>
      <c r="P2641" s="0" t="n"/>
      <c r="Q2641" s="0" t="n"/>
      <c r="R2641" s="0" t="n"/>
      <c r="S2641" s="0" t="n"/>
      <c r="T2641" s="0" t="n"/>
      <c r="U2641" s="0" t="n"/>
      <c r="V2641" s="0" t="n"/>
      <c r="W2641" s="0" t="n"/>
      <c r="X2641" s="42" t="n"/>
      <c r="Y2641" s="42" t="n"/>
      <c r="Z2641" s="42" t="n"/>
    </row>
    <row r="2642" ht="23" customFormat="1" customHeight="1" s="204">
      <c r="A2642" s="255">
        <f>IF(B2642="","",COUNTA($B$5:B2642))</f>
        <v/>
      </c>
      <c r="B2642" s="294" t="n"/>
      <c r="C2642" s="247" t="n"/>
      <c r="D2642" s="248" t="n"/>
      <c r="E2642" s="295" t="n"/>
      <c r="F2642" s="296" t="n"/>
      <c r="G2642" s="296" t="n"/>
      <c r="H2642" s="297">
        <f>IFERROR(VLOOKUP($C2642,$C$5:$H$18,6,0)+SUMIF($C$19:$C2642,$C2642,$F$19:$F2642)-SUMIF($C$19:$C2642,$C2642,$G$19:$G2642),"")</f>
        <v/>
      </c>
      <c r="I2642" s="296" t="n"/>
      <c r="J2642" s="252" t="n"/>
      <c r="K2642" s="252" t="n"/>
      <c r="L2642" s="298" t="n"/>
      <c r="M2642" s="254">
        <f>IF($B2642="","",--TEXT($B2642,"yyyymm"))</f>
        <v/>
      </c>
      <c r="N2642" s="0" t="n"/>
      <c r="O2642" s="0" t="n"/>
      <c r="P2642" s="0" t="n"/>
      <c r="Q2642" s="0" t="n"/>
      <c r="R2642" s="0" t="n"/>
      <c r="S2642" s="0" t="n"/>
      <c r="T2642" s="0" t="n"/>
      <c r="U2642" s="0" t="n"/>
      <c r="V2642" s="0" t="n"/>
      <c r="W2642" s="0" t="n"/>
      <c r="X2642" s="42" t="n"/>
      <c r="Y2642" s="42" t="n"/>
      <c r="Z2642" s="42" t="n"/>
    </row>
    <row r="2643" ht="23" customFormat="1" customHeight="1" s="204">
      <c r="A2643" s="255">
        <f>IF(B2643="","",COUNTA($B$5:B2643))</f>
        <v/>
      </c>
      <c r="B2643" s="294" t="n"/>
      <c r="C2643" s="247" t="n"/>
      <c r="D2643" s="248" t="n"/>
      <c r="E2643" s="295" t="n"/>
      <c r="F2643" s="296" t="n"/>
      <c r="G2643" s="296" t="n"/>
      <c r="H2643" s="297">
        <f>IFERROR(VLOOKUP($C2643,$C$5:$H$18,6,0)+SUMIF($C$19:$C2643,$C2643,$F$19:$F2643)-SUMIF($C$19:$C2643,$C2643,$G$19:$G2643),"")</f>
        <v/>
      </c>
      <c r="I2643" s="296" t="n"/>
      <c r="J2643" s="252" t="n"/>
      <c r="K2643" s="252" t="n"/>
      <c r="L2643" s="298" t="n"/>
      <c r="M2643" s="254">
        <f>IF($B2643="","",--TEXT($B2643,"yyyymm"))</f>
        <v/>
      </c>
      <c r="N2643" s="0" t="n"/>
      <c r="O2643" s="0" t="n"/>
      <c r="P2643" s="0" t="n"/>
      <c r="Q2643" s="0" t="n"/>
      <c r="R2643" s="0" t="n"/>
      <c r="S2643" s="0" t="n"/>
      <c r="T2643" s="0" t="n"/>
      <c r="U2643" s="0" t="n"/>
      <c r="V2643" s="0" t="n"/>
      <c r="W2643" s="0" t="n"/>
      <c r="X2643" s="42" t="n"/>
      <c r="Y2643" s="42" t="n"/>
      <c r="Z2643" s="42" t="n"/>
    </row>
    <row r="2644" ht="23" customFormat="1" customHeight="1" s="204">
      <c r="A2644" s="255">
        <f>IF(B2644="","",COUNTA($B$5:B2644))</f>
        <v/>
      </c>
      <c r="B2644" s="294" t="n"/>
      <c r="C2644" s="247" t="n"/>
      <c r="D2644" s="248" t="n"/>
      <c r="E2644" s="295" t="n"/>
      <c r="F2644" s="296" t="n"/>
      <c r="G2644" s="296" t="n"/>
      <c r="H2644" s="297">
        <f>IFERROR(VLOOKUP($C2644,$C$5:$H$18,6,0)+SUMIF($C$19:$C2644,$C2644,$F$19:$F2644)-SUMIF($C$19:$C2644,$C2644,$G$19:$G2644),"")</f>
        <v/>
      </c>
      <c r="I2644" s="296" t="n"/>
      <c r="J2644" s="252" t="n"/>
      <c r="K2644" s="252" t="n"/>
      <c r="L2644" s="298" t="n"/>
      <c r="M2644" s="254">
        <f>IF($B2644="","",--TEXT($B2644,"yyyymm"))</f>
        <v/>
      </c>
      <c r="N2644" s="0" t="n"/>
      <c r="O2644" s="0" t="n"/>
      <c r="P2644" s="0" t="n"/>
      <c r="Q2644" s="0" t="n"/>
      <c r="R2644" s="0" t="n"/>
      <c r="S2644" s="0" t="n"/>
      <c r="T2644" s="0" t="n"/>
      <c r="U2644" s="0" t="n"/>
      <c r="V2644" s="0" t="n"/>
      <c r="W2644" s="0" t="n"/>
      <c r="X2644" s="42" t="n"/>
      <c r="Y2644" s="42" t="n"/>
      <c r="Z2644" s="42" t="n"/>
    </row>
    <row r="2645" ht="23" customFormat="1" customHeight="1" s="204">
      <c r="A2645" s="255">
        <f>IF(B2645="","",COUNTA($B$5:B2645))</f>
        <v/>
      </c>
      <c r="B2645" s="294" t="n"/>
      <c r="C2645" s="247" t="n"/>
      <c r="D2645" s="248" t="n"/>
      <c r="E2645" s="295" t="n"/>
      <c r="F2645" s="296" t="n"/>
      <c r="G2645" s="296" t="n"/>
      <c r="H2645" s="297">
        <f>IFERROR(VLOOKUP($C2645,$C$5:$H$18,6,0)+SUMIF($C$19:$C2645,$C2645,$F$19:$F2645)-SUMIF($C$19:$C2645,$C2645,$G$19:$G2645),"")</f>
        <v/>
      </c>
      <c r="I2645" s="296" t="n"/>
      <c r="J2645" s="252" t="n"/>
      <c r="K2645" s="252" t="n"/>
      <c r="L2645" s="298" t="n"/>
      <c r="M2645" s="254">
        <f>IF($B2645="","",--TEXT($B2645,"yyyymm"))</f>
        <v/>
      </c>
      <c r="N2645" s="0" t="n"/>
      <c r="O2645" s="0" t="n"/>
      <c r="P2645" s="0" t="n"/>
      <c r="Q2645" s="0" t="n"/>
      <c r="R2645" s="0" t="n"/>
      <c r="S2645" s="0" t="n"/>
      <c r="T2645" s="0" t="n"/>
      <c r="U2645" s="0" t="n"/>
      <c r="V2645" s="0" t="n"/>
      <c r="W2645" s="0" t="n"/>
      <c r="X2645" s="42" t="n"/>
      <c r="Y2645" s="42" t="n"/>
      <c r="Z2645" s="42" t="n"/>
    </row>
    <row r="2646" ht="23" customFormat="1" customHeight="1" s="204">
      <c r="A2646" s="255">
        <f>IF(B2646="","",COUNTA($B$5:B2646))</f>
        <v/>
      </c>
      <c r="B2646" s="294" t="n"/>
      <c r="C2646" s="247" t="n"/>
      <c r="D2646" s="248" t="n"/>
      <c r="E2646" s="295" t="n"/>
      <c r="F2646" s="296" t="n"/>
      <c r="G2646" s="296" t="n"/>
      <c r="H2646" s="297">
        <f>IFERROR(VLOOKUP($C2646,$C$5:$H$18,6,0)+SUMIF($C$19:$C2646,$C2646,$F$19:$F2646)-SUMIF($C$19:$C2646,$C2646,$G$19:$G2646),"")</f>
        <v/>
      </c>
      <c r="I2646" s="296" t="n"/>
      <c r="J2646" s="252" t="n"/>
      <c r="K2646" s="252" t="n"/>
      <c r="L2646" s="298" t="n"/>
      <c r="M2646" s="254">
        <f>IF($B2646="","",--TEXT($B2646,"yyyymm"))</f>
        <v/>
      </c>
      <c r="N2646" s="0" t="n"/>
      <c r="O2646" s="0" t="n"/>
      <c r="P2646" s="0" t="n"/>
      <c r="Q2646" s="0" t="n"/>
      <c r="R2646" s="0" t="n"/>
      <c r="S2646" s="0" t="n"/>
      <c r="T2646" s="0" t="n"/>
      <c r="U2646" s="0" t="n"/>
      <c r="V2646" s="0" t="n"/>
      <c r="W2646" s="0" t="n"/>
      <c r="X2646" s="42" t="n"/>
      <c r="Y2646" s="42" t="n"/>
      <c r="Z2646" s="42" t="n"/>
    </row>
    <row r="2647" ht="23" customFormat="1" customHeight="1" s="204">
      <c r="A2647" s="255">
        <f>IF(B2647="","",COUNTA($B$5:B2647))</f>
        <v/>
      </c>
      <c r="B2647" s="294" t="n"/>
      <c r="C2647" s="247" t="n"/>
      <c r="D2647" s="248" t="n"/>
      <c r="E2647" s="295" t="n"/>
      <c r="F2647" s="296" t="n"/>
      <c r="G2647" s="296" t="n"/>
      <c r="H2647" s="297">
        <f>IFERROR(VLOOKUP($C2647,$C$5:$H$18,6,0)+SUMIF($C$19:$C2647,$C2647,$F$19:$F2647)-SUMIF($C$19:$C2647,$C2647,$G$19:$G2647),"")</f>
        <v/>
      </c>
      <c r="I2647" s="296" t="n"/>
      <c r="J2647" s="252" t="n"/>
      <c r="K2647" s="252" t="n"/>
      <c r="L2647" s="298" t="n"/>
      <c r="M2647" s="254">
        <f>IF($B2647="","",--TEXT($B2647,"yyyymm"))</f>
        <v/>
      </c>
      <c r="N2647" s="0" t="n"/>
      <c r="O2647" s="0" t="n"/>
      <c r="P2647" s="0" t="n"/>
      <c r="Q2647" s="0" t="n"/>
      <c r="R2647" s="0" t="n"/>
      <c r="S2647" s="0" t="n"/>
      <c r="T2647" s="0" t="n"/>
      <c r="U2647" s="0" t="n"/>
      <c r="V2647" s="0" t="n"/>
      <c r="W2647" s="0" t="n"/>
      <c r="X2647" s="42" t="n"/>
      <c r="Y2647" s="42" t="n"/>
      <c r="Z2647" s="42" t="n"/>
    </row>
    <row r="2648" ht="23" customFormat="1" customHeight="1" s="204">
      <c r="A2648" s="255">
        <f>IF(B2648="","",COUNTA($B$5:B2648))</f>
        <v/>
      </c>
      <c r="B2648" s="294" t="n"/>
      <c r="C2648" s="247" t="n"/>
      <c r="D2648" s="248" t="n"/>
      <c r="E2648" s="295" t="n"/>
      <c r="F2648" s="296" t="n"/>
      <c r="G2648" s="296" t="n"/>
      <c r="H2648" s="297">
        <f>IFERROR(VLOOKUP($C2648,$C$5:$H$18,6,0)+SUMIF($C$19:$C2648,$C2648,$F$19:$F2648)-SUMIF($C$19:$C2648,$C2648,$G$19:$G2648),"")</f>
        <v/>
      </c>
      <c r="I2648" s="296" t="n"/>
      <c r="J2648" s="252" t="n"/>
      <c r="K2648" s="252" t="n"/>
      <c r="L2648" s="298" t="n"/>
      <c r="M2648" s="254">
        <f>IF($B2648="","",--TEXT($B2648,"yyyymm"))</f>
        <v/>
      </c>
      <c r="N2648" s="0" t="n"/>
      <c r="O2648" s="0" t="n"/>
      <c r="P2648" s="0" t="n"/>
      <c r="Q2648" s="0" t="n"/>
      <c r="R2648" s="0" t="n"/>
      <c r="S2648" s="0" t="n"/>
      <c r="T2648" s="0" t="n"/>
      <c r="U2648" s="0" t="n"/>
      <c r="V2648" s="0" t="n"/>
      <c r="W2648" s="0" t="n"/>
      <c r="X2648" s="42" t="n"/>
      <c r="Y2648" s="42" t="n"/>
      <c r="Z2648" s="42" t="n"/>
    </row>
    <row r="2649" ht="23" customFormat="1" customHeight="1" s="204">
      <c r="A2649" s="255">
        <f>IF(B2649="","",COUNTA($B$5:B2649))</f>
        <v/>
      </c>
      <c r="B2649" s="294" t="n"/>
      <c r="C2649" s="247" t="n"/>
      <c r="D2649" s="248" t="n"/>
      <c r="E2649" s="295" t="n"/>
      <c r="F2649" s="296" t="n"/>
      <c r="G2649" s="296" t="n"/>
      <c r="H2649" s="297">
        <f>IFERROR(VLOOKUP($C2649,$C$5:$H$18,6,0)+SUMIF($C$19:$C2649,$C2649,$F$19:$F2649)-SUMIF($C$19:$C2649,$C2649,$G$19:$G2649),"")</f>
        <v/>
      </c>
      <c r="I2649" s="296" t="n"/>
      <c r="J2649" s="252" t="n"/>
      <c r="K2649" s="252" t="n"/>
      <c r="L2649" s="298" t="n"/>
      <c r="M2649" s="254">
        <f>IF($B2649="","",--TEXT($B2649,"yyyymm"))</f>
        <v/>
      </c>
      <c r="N2649" s="0" t="n"/>
      <c r="O2649" s="0" t="n"/>
      <c r="P2649" s="0" t="n"/>
      <c r="Q2649" s="0" t="n"/>
      <c r="R2649" s="0" t="n"/>
      <c r="S2649" s="0" t="n"/>
      <c r="T2649" s="0" t="n"/>
      <c r="U2649" s="0" t="n"/>
      <c r="V2649" s="0" t="n"/>
      <c r="W2649" s="0" t="n"/>
      <c r="X2649" s="42" t="n"/>
      <c r="Y2649" s="42" t="n"/>
      <c r="Z2649" s="42" t="n"/>
    </row>
    <row r="2650" ht="23" customFormat="1" customHeight="1" s="204">
      <c r="A2650" s="255">
        <f>IF(B2650="","",COUNTA($B$5:B2650))</f>
        <v/>
      </c>
      <c r="B2650" s="294" t="n"/>
      <c r="C2650" s="247" t="n"/>
      <c r="D2650" s="248" t="n"/>
      <c r="E2650" s="295" t="n"/>
      <c r="F2650" s="296" t="n"/>
      <c r="G2650" s="296" t="n"/>
      <c r="H2650" s="297">
        <f>IFERROR(VLOOKUP($C2650,$C$5:$H$18,6,0)+SUMIF($C$19:$C2650,$C2650,$F$19:$F2650)-SUMIF($C$19:$C2650,$C2650,$G$19:$G2650),"")</f>
        <v/>
      </c>
      <c r="I2650" s="296" t="n"/>
      <c r="J2650" s="252" t="n"/>
      <c r="K2650" s="252" t="n"/>
      <c r="L2650" s="298" t="n"/>
      <c r="M2650" s="254">
        <f>IF($B2650="","",--TEXT($B2650,"yyyymm"))</f>
        <v/>
      </c>
      <c r="N2650" s="0" t="n"/>
      <c r="O2650" s="0" t="n"/>
      <c r="P2650" s="0" t="n"/>
      <c r="Q2650" s="0" t="n"/>
      <c r="R2650" s="0" t="n"/>
      <c r="S2650" s="0" t="n"/>
      <c r="T2650" s="0" t="n"/>
      <c r="U2650" s="0" t="n"/>
      <c r="V2650" s="0" t="n"/>
      <c r="W2650" s="0" t="n"/>
      <c r="X2650" s="42" t="n"/>
      <c r="Y2650" s="42" t="n"/>
      <c r="Z2650" s="42" t="n"/>
    </row>
    <row r="2651" ht="23" customFormat="1" customHeight="1" s="204">
      <c r="A2651" s="255">
        <f>IF(B2651="","",COUNTA($B$5:B2651))</f>
        <v/>
      </c>
      <c r="B2651" s="294" t="n"/>
      <c r="C2651" s="247" t="n"/>
      <c r="D2651" s="248" t="n"/>
      <c r="E2651" s="295" t="n"/>
      <c r="F2651" s="296" t="n"/>
      <c r="G2651" s="296" t="n"/>
      <c r="H2651" s="297">
        <f>IFERROR(VLOOKUP($C2651,$C$5:$H$18,6,0)+SUMIF($C$19:$C2651,$C2651,$F$19:$F2651)-SUMIF($C$19:$C2651,$C2651,$G$19:$G2651),"")</f>
        <v/>
      </c>
      <c r="I2651" s="296" t="n"/>
      <c r="J2651" s="252" t="n"/>
      <c r="K2651" s="252" t="n"/>
      <c r="L2651" s="298" t="n"/>
      <c r="M2651" s="254">
        <f>IF($B2651="","",--TEXT($B2651,"yyyymm"))</f>
        <v/>
      </c>
      <c r="N2651" s="0" t="n"/>
      <c r="O2651" s="0" t="n"/>
      <c r="P2651" s="0" t="n"/>
      <c r="Q2651" s="0" t="n"/>
      <c r="R2651" s="0" t="n"/>
      <c r="S2651" s="0" t="n"/>
      <c r="T2651" s="0" t="n"/>
      <c r="U2651" s="0" t="n"/>
      <c r="V2651" s="0" t="n"/>
      <c r="W2651" s="0" t="n"/>
      <c r="X2651" s="42" t="n"/>
      <c r="Y2651" s="42" t="n"/>
      <c r="Z2651" s="42" t="n"/>
    </row>
    <row r="2652" ht="23" customFormat="1" customHeight="1" s="204">
      <c r="A2652" s="255">
        <f>IF(B2652="","",COUNTA($B$5:B2652))</f>
        <v/>
      </c>
      <c r="B2652" s="294" t="n"/>
      <c r="C2652" s="247" t="n"/>
      <c r="D2652" s="248" t="n"/>
      <c r="E2652" s="295" t="n"/>
      <c r="F2652" s="296" t="n"/>
      <c r="G2652" s="296" t="n"/>
      <c r="H2652" s="297">
        <f>IFERROR(VLOOKUP($C2652,$C$5:$H$18,6,0)+SUMIF($C$19:$C2652,$C2652,$F$19:$F2652)-SUMIF($C$19:$C2652,$C2652,$G$19:$G2652),"")</f>
        <v/>
      </c>
      <c r="I2652" s="296" t="n"/>
      <c r="J2652" s="252" t="n"/>
      <c r="K2652" s="252" t="n"/>
      <c r="L2652" s="298" t="n"/>
      <c r="M2652" s="254">
        <f>IF($B2652="","",--TEXT($B2652,"yyyymm"))</f>
        <v/>
      </c>
      <c r="N2652" s="0" t="n"/>
      <c r="O2652" s="0" t="n"/>
      <c r="P2652" s="0" t="n"/>
      <c r="Q2652" s="0" t="n"/>
      <c r="R2652" s="0" t="n"/>
      <c r="S2652" s="0" t="n"/>
      <c r="T2652" s="0" t="n"/>
      <c r="U2652" s="0" t="n"/>
      <c r="V2652" s="0" t="n"/>
      <c r="W2652" s="0" t="n"/>
      <c r="X2652" s="42" t="n"/>
      <c r="Y2652" s="42" t="n"/>
      <c r="Z2652" s="42" t="n"/>
    </row>
    <row r="2653" ht="23" customFormat="1" customHeight="1" s="204">
      <c r="A2653" s="255">
        <f>IF(B2653="","",COUNTA($B$5:B2653))</f>
        <v/>
      </c>
      <c r="B2653" s="294" t="n"/>
      <c r="C2653" s="247" t="n"/>
      <c r="D2653" s="248" t="n"/>
      <c r="E2653" s="295" t="n"/>
      <c r="F2653" s="296" t="n"/>
      <c r="G2653" s="296" t="n"/>
      <c r="H2653" s="297">
        <f>IFERROR(VLOOKUP($C2653,$C$5:$H$18,6,0)+SUMIF($C$19:$C2653,$C2653,$F$19:$F2653)-SUMIF($C$19:$C2653,$C2653,$G$19:$G2653),"")</f>
        <v/>
      </c>
      <c r="I2653" s="296" t="n"/>
      <c r="J2653" s="252" t="n"/>
      <c r="K2653" s="252" t="n"/>
      <c r="L2653" s="298" t="n"/>
      <c r="M2653" s="254">
        <f>IF($B2653="","",--TEXT($B2653,"yyyymm"))</f>
        <v/>
      </c>
      <c r="N2653" s="0" t="n"/>
      <c r="O2653" s="0" t="n"/>
      <c r="P2653" s="0" t="n"/>
      <c r="Q2653" s="0" t="n"/>
      <c r="R2653" s="0" t="n"/>
      <c r="S2653" s="0" t="n"/>
      <c r="T2653" s="0" t="n"/>
      <c r="U2653" s="0" t="n"/>
      <c r="V2653" s="0" t="n"/>
      <c r="W2653" s="0" t="n"/>
      <c r="X2653" s="42" t="n"/>
      <c r="Y2653" s="42" t="n"/>
      <c r="Z2653" s="42" t="n"/>
    </row>
    <row r="2654" ht="23" customFormat="1" customHeight="1" s="204">
      <c r="A2654" s="255">
        <f>IF(B2654="","",COUNTA($B$5:B2654))</f>
        <v/>
      </c>
      <c r="B2654" s="294" t="n"/>
      <c r="C2654" s="247" t="n"/>
      <c r="D2654" s="248" t="n"/>
      <c r="E2654" s="295" t="n"/>
      <c r="F2654" s="296" t="n"/>
      <c r="G2654" s="296" t="n"/>
      <c r="H2654" s="297">
        <f>IFERROR(VLOOKUP($C2654,$C$5:$H$18,6,0)+SUMIF($C$19:$C2654,$C2654,$F$19:$F2654)-SUMIF($C$19:$C2654,$C2654,$G$19:$G2654),"")</f>
        <v/>
      </c>
      <c r="I2654" s="296" t="n"/>
      <c r="J2654" s="252" t="n"/>
      <c r="K2654" s="252" t="n"/>
      <c r="L2654" s="298" t="n"/>
      <c r="M2654" s="254">
        <f>IF($B2654="","",--TEXT($B2654,"yyyymm"))</f>
        <v/>
      </c>
      <c r="N2654" s="0" t="n"/>
      <c r="O2654" s="0" t="n"/>
      <c r="P2654" s="0" t="n"/>
      <c r="Q2654" s="0" t="n"/>
      <c r="R2654" s="0" t="n"/>
      <c r="S2654" s="0" t="n"/>
      <c r="T2654" s="0" t="n"/>
      <c r="U2654" s="0" t="n"/>
      <c r="V2654" s="0" t="n"/>
      <c r="W2654" s="0" t="n"/>
      <c r="X2654" s="42" t="n"/>
      <c r="Y2654" s="42" t="n"/>
      <c r="Z2654" s="42" t="n"/>
    </row>
    <row r="2655" ht="23" customFormat="1" customHeight="1" s="204">
      <c r="A2655" s="255">
        <f>IF(B2655="","",COUNTA($B$5:B2655))</f>
        <v/>
      </c>
      <c r="B2655" s="294" t="n"/>
      <c r="C2655" s="247" t="n"/>
      <c r="D2655" s="248" t="n"/>
      <c r="E2655" s="295" t="n"/>
      <c r="F2655" s="296" t="n"/>
      <c r="G2655" s="296" t="n"/>
      <c r="H2655" s="297">
        <f>IFERROR(VLOOKUP($C2655,$C$5:$H$18,6,0)+SUMIF($C$19:$C2655,$C2655,$F$19:$F2655)-SUMIF($C$19:$C2655,$C2655,$G$19:$G2655),"")</f>
        <v/>
      </c>
      <c r="I2655" s="296" t="n"/>
      <c r="J2655" s="252" t="n"/>
      <c r="K2655" s="252" t="n"/>
      <c r="L2655" s="298" t="n"/>
      <c r="M2655" s="254">
        <f>IF($B2655="","",--TEXT($B2655,"yyyymm"))</f>
        <v/>
      </c>
      <c r="N2655" s="0" t="n"/>
      <c r="O2655" s="0" t="n"/>
      <c r="P2655" s="0" t="n"/>
      <c r="Q2655" s="0" t="n"/>
      <c r="R2655" s="0" t="n"/>
      <c r="S2655" s="0" t="n"/>
      <c r="T2655" s="0" t="n"/>
      <c r="U2655" s="0" t="n"/>
      <c r="V2655" s="0" t="n"/>
      <c r="W2655" s="0" t="n"/>
      <c r="X2655" s="42" t="n"/>
      <c r="Y2655" s="42" t="n"/>
      <c r="Z2655" s="42" t="n"/>
    </row>
    <row r="2656" ht="23" customFormat="1" customHeight="1" s="204">
      <c r="A2656" s="255">
        <f>IF(B2656="","",COUNTA($B$5:B2656))</f>
        <v/>
      </c>
      <c r="B2656" s="294" t="n"/>
      <c r="C2656" s="247" t="n"/>
      <c r="D2656" s="248" t="n"/>
      <c r="E2656" s="295" t="n"/>
      <c r="F2656" s="296" t="n"/>
      <c r="G2656" s="296" t="n"/>
      <c r="H2656" s="297">
        <f>IFERROR(VLOOKUP($C2656,$C$5:$H$18,6,0)+SUMIF($C$19:$C2656,$C2656,$F$19:$F2656)-SUMIF($C$19:$C2656,$C2656,$G$19:$G2656),"")</f>
        <v/>
      </c>
      <c r="I2656" s="296" t="n"/>
      <c r="J2656" s="252" t="n"/>
      <c r="K2656" s="252" t="n"/>
      <c r="L2656" s="298" t="n"/>
      <c r="M2656" s="254">
        <f>IF($B2656="","",--TEXT($B2656,"yyyymm"))</f>
        <v/>
      </c>
      <c r="N2656" s="0" t="n"/>
      <c r="O2656" s="0" t="n"/>
      <c r="P2656" s="0" t="n"/>
      <c r="Q2656" s="0" t="n"/>
      <c r="R2656" s="0" t="n"/>
      <c r="S2656" s="0" t="n"/>
      <c r="T2656" s="0" t="n"/>
      <c r="U2656" s="0" t="n"/>
      <c r="V2656" s="0" t="n"/>
      <c r="W2656" s="0" t="n"/>
      <c r="X2656" s="42" t="n"/>
      <c r="Y2656" s="42" t="n"/>
      <c r="Z2656" s="42" t="n"/>
    </row>
    <row r="2657" ht="23" customFormat="1" customHeight="1" s="204">
      <c r="A2657" s="255">
        <f>IF(B2657="","",COUNTA($B$5:B2657))</f>
        <v/>
      </c>
      <c r="B2657" s="294" t="n"/>
      <c r="C2657" s="247" t="n"/>
      <c r="D2657" s="248" t="n"/>
      <c r="E2657" s="295" t="n"/>
      <c r="F2657" s="296" t="n"/>
      <c r="G2657" s="296" t="n"/>
      <c r="H2657" s="297">
        <f>IFERROR(VLOOKUP($C2657,$C$5:$H$18,6,0)+SUMIF($C$19:$C2657,$C2657,$F$19:$F2657)-SUMIF($C$19:$C2657,$C2657,$G$19:$G2657),"")</f>
        <v/>
      </c>
      <c r="I2657" s="296" t="n"/>
      <c r="J2657" s="252" t="n"/>
      <c r="K2657" s="252" t="n"/>
      <c r="L2657" s="298" t="n"/>
      <c r="M2657" s="254">
        <f>IF($B2657="","",--TEXT($B2657,"yyyymm"))</f>
        <v/>
      </c>
      <c r="N2657" s="0" t="n"/>
      <c r="O2657" s="0" t="n"/>
      <c r="P2657" s="0" t="n"/>
      <c r="Q2657" s="0" t="n"/>
      <c r="R2657" s="0" t="n"/>
      <c r="S2657" s="0" t="n"/>
      <c r="T2657" s="0" t="n"/>
      <c r="U2657" s="0" t="n"/>
      <c r="V2657" s="0" t="n"/>
      <c r="W2657" s="0" t="n"/>
      <c r="X2657" s="42" t="n"/>
      <c r="Y2657" s="42" t="n"/>
      <c r="Z2657" s="42" t="n"/>
    </row>
    <row r="2658" ht="23" customFormat="1" customHeight="1" s="204">
      <c r="A2658" s="255">
        <f>IF(B2658="","",COUNTA($B$5:B2658))</f>
        <v/>
      </c>
      <c r="B2658" s="294" t="n"/>
      <c r="C2658" s="247" t="n"/>
      <c r="D2658" s="248" t="n"/>
      <c r="E2658" s="295" t="n"/>
      <c r="F2658" s="296" t="n"/>
      <c r="G2658" s="296" t="n"/>
      <c r="H2658" s="297">
        <f>IFERROR(VLOOKUP($C2658,$C$5:$H$18,6,0)+SUMIF($C$19:$C2658,$C2658,$F$19:$F2658)-SUMIF($C$19:$C2658,$C2658,$G$19:$G2658),"")</f>
        <v/>
      </c>
      <c r="I2658" s="296" t="n"/>
      <c r="J2658" s="252" t="n"/>
      <c r="K2658" s="252" t="n"/>
      <c r="L2658" s="298" t="n"/>
      <c r="M2658" s="254">
        <f>IF($B2658="","",--TEXT($B2658,"yyyymm"))</f>
        <v/>
      </c>
      <c r="N2658" s="0" t="n"/>
      <c r="O2658" s="0" t="n"/>
      <c r="P2658" s="0" t="n"/>
      <c r="Q2658" s="0" t="n"/>
      <c r="R2658" s="0" t="n"/>
      <c r="S2658" s="0" t="n"/>
      <c r="T2658" s="0" t="n"/>
      <c r="U2658" s="0" t="n"/>
      <c r="V2658" s="0" t="n"/>
      <c r="W2658" s="0" t="n"/>
      <c r="X2658" s="42" t="n"/>
      <c r="Y2658" s="42" t="n"/>
      <c r="Z2658" s="42" t="n"/>
    </row>
    <row r="2659" ht="23" customFormat="1" customHeight="1" s="204">
      <c r="A2659" s="255">
        <f>IF(B2659="","",COUNTA($B$5:B2659))</f>
        <v/>
      </c>
      <c r="B2659" s="294" t="n"/>
      <c r="C2659" s="247" t="n"/>
      <c r="D2659" s="248" t="n"/>
      <c r="E2659" s="295" t="n"/>
      <c r="F2659" s="296" t="n"/>
      <c r="G2659" s="296" t="n"/>
      <c r="H2659" s="297">
        <f>IFERROR(VLOOKUP($C2659,$C$5:$H$18,6,0)+SUMIF($C$19:$C2659,$C2659,$F$19:$F2659)-SUMIF($C$19:$C2659,$C2659,$G$19:$G2659),"")</f>
        <v/>
      </c>
      <c r="I2659" s="296" t="n"/>
      <c r="J2659" s="252" t="n"/>
      <c r="K2659" s="252" t="n"/>
      <c r="L2659" s="298" t="n"/>
      <c r="M2659" s="254">
        <f>IF($B2659="","",--TEXT($B2659,"yyyymm"))</f>
        <v/>
      </c>
      <c r="N2659" s="0" t="n"/>
      <c r="O2659" s="0" t="n"/>
      <c r="P2659" s="0" t="n"/>
      <c r="Q2659" s="0" t="n"/>
      <c r="R2659" s="0" t="n"/>
      <c r="S2659" s="0" t="n"/>
      <c r="T2659" s="0" t="n"/>
      <c r="U2659" s="0" t="n"/>
      <c r="V2659" s="0" t="n"/>
      <c r="W2659" s="0" t="n"/>
      <c r="X2659" s="42" t="n"/>
      <c r="Y2659" s="42" t="n"/>
      <c r="Z2659" s="42" t="n"/>
    </row>
    <row r="2660" ht="23" customFormat="1" customHeight="1" s="204">
      <c r="A2660" s="255">
        <f>IF(B2660="","",COUNTA($B$5:B2660))</f>
        <v/>
      </c>
      <c r="B2660" s="294" t="n"/>
      <c r="C2660" s="247" t="n"/>
      <c r="D2660" s="248" t="n"/>
      <c r="E2660" s="295" t="n"/>
      <c r="F2660" s="296" t="n"/>
      <c r="G2660" s="296" t="n"/>
      <c r="H2660" s="297">
        <f>IFERROR(VLOOKUP($C2660,$C$5:$H$18,6,0)+SUMIF($C$19:$C2660,$C2660,$F$19:$F2660)-SUMIF($C$19:$C2660,$C2660,$G$19:$G2660),"")</f>
        <v/>
      </c>
      <c r="I2660" s="296" t="n"/>
      <c r="J2660" s="252" t="n"/>
      <c r="K2660" s="252" t="n"/>
      <c r="L2660" s="298" t="n"/>
      <c r="M2660" s="254">
        <f>IF($B2660="","",--TEXT($B2660,"yyyymm"))</f>
        <v/>
      </c>
      <c r="N2660" s="0" t="n"/>
      <c r="O2660" s="0" t="n"/>
      <c r="P2660" s="0" t="n"/>
      <c r="Q2660" s="0" t="n"/>
      <c r="R2660" s="0" t="n"/>
      <c r="S2660" s="0" t="n"/>
      <c r="T2660" s="0" t="n"/>
      <c r="U2660" s="0" t="n"/>
      <c r="V2660" s="0" t="n"/>
      <c r="W2660" s="0" t="n"/>
      <c r="X2660" s="42" t="n"/>
      <c r="Y2660" s="42" t="n"/>
      <c r="Z2660" s="42" t="n"/>
    </row>
    <row r="2661" ht="23" customFormat="1" customHeight="1" s="204">
      <c r="A2661" s="255">
        <f>IF(B2661="","",COUNTA($B$5:B2661))</f>
        <v/>
      </c>
      <c r="B2661" s="294" t="n"/>
      <c r="C2661" s="247" t="n"/>
      <c r="D2661" s="248" t="n"/>
      <c r="E2661" s="295" t="n"/>
      <c r="F2661" s="296" t="n"/>
      <c r="G2661" s="296" t="n"/>
      <c r="H2661" s="297">
        <f>IFERROR(VLOOKUP($C2661,$C$5:$H$18,6,0)+SUMIF($C$19:$C2661,$C2661,$F$19:$F2661)-SUMIF($C$19:$C2661,$C2661,$G$19:$G2661),"")</f>
        <v/>
      </c>
      <c r="I2661" s="296" t="n"/>
      <c r="J2661" s="252" t="n"/>
      <c r="K2661" s="252" t="n"/>
      <c r="L2661" s="298" t="n"/>
      <c r="M2661" s="254">
        <f>IF($B2661="","",--TEXT($B2661,"yyyymm"))</f>
        <v/>
      </c>
      <c r="N2661" s="0" t="n"/>
      <c r="O2661" s="0" t="n"/>
      <c r="P2661" s="0" t="n"/>
      <c r="Q2661" s="0" t="n"/>
      <c r="R2661" s="0" t="n"/>
      <c r="S2661" s="0" t="n"/>
      <c r="T2661" s="0" t="n"/>
      <c r="U2661" s="0" t="n"/>
      <c r="V2661" s="0" t="n"/>
      <c r="W2661" s="0" t="n"/>
      <c r="X2661" s="42" t="n"/>
      <c r="Y2661" s="42" t="n"/>
      <c r="Z2661" s="42" t="n"/>
    </row>
    <row r="2662" ht="23" customFormat="1" customHeight="1" s="204">
      <c r="A2662" s="255">
        <f>IF(B2662="","",COUNTA($B$5:B2662))</f>
        <v/>
      </c>
      <c r="B2662" s="294" t="n"/>
      <c r="C2662" s="247" t="n"/>
      <c r="D2662" s="248" t="n"/>
      <c r="E2662" s="295" t="n"/>
      <c r="F2662" s="296" t="n"/>
      <c r="G2662" s="296" t="n"/>
      <c r="H2662" s="297">
        <f>IFERROR(VLOOKUP($C2662,$C$5:$H$18,6,0)+SUMIF($C$19:$C2662,$C2662,$F$19:$F2662)-SUMIF($C$19:$C2662,$C2662,$G$19:$G2662),"")</f>
        <v/>
      </c>
      <c r="I2662" s="296" t="n"/>
      <c r="J2662" s="252" t="n"/>
      <c r="K2662" s="252" t="n"/>
      <c r="L2662" s="298" t="n"/>
      <c r="M2662" s="254">
        <f>IF($B2662="","",--TEXT($B2662,"yyyymm"))</f>
        <v/>
      </c>
      <c r="N2662" s="0" t="n"/>
      <c r="O2662" s="0" t="n"/>
      <c r="P2662" s="0" t="n"/>
      <c r="Q2662" s="0" t="n"/>
      <c r="R2662" s="0" t="n"/>
      <c r="S2662" s="0" t="n"/>
      <c r="T2662" s="0" t="n"/>
      <c r="U2662" s="0" t="n"/>
      <c r="V2662" s="0" t="n"/>
      <c r="W2662" s="0" t="n"/>
      <c r="X2662" s="42" t="n"/>
      <c r="Y2662" s="42" t="n"/>
      <c r="Z2662" s="42" t="n"/>
    </row>
    <row r="2663" ht="23" customFormat="1" customHeight="1" s="204">
      <c r="A2663" s="255">
        <f>IF(B2663="","",COUNTA($B$5:B2663))</f>
        <v/>
      </c>
      <c r="B2663" s="294" t="n"/>
      <c r="C2663" s="247" t="n"/>
      <c r="D2663" s="248" t="n"/>
      <c r="E2663" s="295" t="n"/>
      <c r="F2663" s="296" t="n"/>
      <c r="G2663" s="296" t="n"/>
      <c r="H2663" s="297">
        <f>IFERROR(VLOOKUP($C2663,$C$5:$H$18,6,0)+SUMIF($C$19:$C2663,$C2663,$F$19:$F2663)-SUMIF($C$19:$C2663,$C2663,$G$19:$G2663),"")</f>
        <v/>
      </c>
      <c r="I2663" s="296" t="n"/>
      <c r="J2663" s="252" t="n"/>
      <c r="K2663" s="252" t="n"/>
      <c r="L2663" s="298" t="n"/>
      <c r="M2663" s="254">
        <f>IF($B2663="","",--TEXT($B2663,"yyyymm"))</f>
        <v/>
      </c>
      <c r="N2663" s="0" t="n"/>
      <c r="O2663" s="0" t="n"/>
      <c r="P2663" s="0" t="n"/>
      <c r="Q2663" s="0" t="n"/>
      <c r="R2663" s="0" t="n"/>
      <c r="S2663" s="0" t="n"/>
      <c r="T2663" s="0" t="n"/>
      <c r="U2663" s="0" t="n"/>
      <c r="V2663" s="0" t="n"/>
      <c r="W2663" s="0" t="n"/>
      <c r="X2663" s="42" t="n"/>
      <c r="Y2663" s="42" t="n"/>
      <c r="Z2663" s="42" t="n"/>
    </row>
    <row r="2664" ht="23" customFormat="1" customHeight="1" s="204">
      <c r="A2664" s="255">
        <f>IF(B2664="","",COUNTA($B$5:B2664))</f>
        <v/>
      </c>
      <c r="B2664" s="294" t="n"/>
      <c r="C2664" s="247" t="n"/>
      <c r="D2664" s="248" t="n"/>
      <c r="E2664" s="295" t="n"/>
      <c r="F2664" s="296" t="n"/>
      <c r="G2664" s="296" t="n"/>
      <c r="H2664" s="297">
        <f>IFERROR(VLOOKUP($C2664,$C$5:$H$18,6,0)+SUMIF($C$19:$C2664,$C2664,$F$19:$F2664)-SUMIF($C$19:$C2664,$C2664,$G$19:$G2664),"")</f>
        <v/>
      </c>
      <c r="I2664" s="296" t="n"/>
      <c r="J2664" s="252" t="n"/>
      <c r="K2664" s="252" t="n"/>
      <c r="L2664" s="298" t="n"/>
      <c r="M2664" s="254">
        <f>IF($B2664="","",--TEXT($B2664,"yyyymm"))</f>
        <v/>
      </c>
      <c r="N2664" s="0" t="n"/>
      <c r="O2664" s="0" t="n"/>
      <c r="P2664" s="0" t="n"/>
      <c r="Q2664" s="0" t="n"/>
      <c r="R2664" s="0" t="n"/>
      <c r="S2664" s="0" t="n"/>
      <c r="T2664" s="0" t="n"/>
      <c r="U2664" s="0" t="n"/>
      <c r="V2664" s="0" t="n"/>
      <c r="W2664" s="0" t="n"/>
      <c r="X2664" s="42" t="n"/>
      <c r="Y2664" s="42" t="n"/>
      <c r="Z2664" s="42" t="n"/>
    </row>
    <row r="2665" ht="23" customFormat="1" customHeight="1" s="204">
      <c r="A2665" s="255">
        <f>IF(B2665="","",COUNTA($B$5:B2665))</f>
        <v/>
      </c>
      <c r="B2665" s="294" t="n"/>
      <c r="C2665" s="247" t="n"/>
      <c r="D2665" s="248" t="n"/>
      <c r="E2665" s="295" t="n"/>
      <c r="F2665" s="296" t="n"/>
      <c r="G2665" s="296" t="n"/>
      <c r="H2665" s="297">
        <f>IFERROR(VLOOKUP($C2665,$C$5:$H$18,6,0)+SUMIF($C$19:$C2665,$C2665,$F$19:$F2665)-SUMIF($C$19:$C2665,$C2665,$G$19:$G2665),"")</f>
        <v/>
      </c>
      <c r="I2665" s="296" t="n"/>
      <c r="J2665" s="252" t="n"/>
      <c r="K2665" s="252" t="n"/>
      <c r="L2665" s="298" t="n"/>
      <c r="M2665" s="254">
        <f>IF($B2665="","",--TEXT($B2665,"yyyymm"))</f>
        <v/>
      </c>
      <c r="N2665" s="0" t="n"/>
      <c r="O2665" s="0" t="n"/>
      <c r="P2665" s="0" t="n"/>
      <c r="Q2665" s="0" t="n"/>
      <c r="R2665" s="0" t="n"/>
      <c r="S2665" s="0" t="n"/>
      <c r="T2665" s="0" t="n"/>
      <c r="U2665" s="0" t="n"/>
      <c r="V2665" s="0" t="n"/>
      <c r="W2665" s="0" t="n"/>
      <c r="X2665" s="42" t="n"/>
      <c r="Y2665" s="42" t="n"/>
      <c r="Z2665" s="42" t="n"/>
    </row>
    <row r="2666" ht="23" customFormat="1" customHeight="1" s="204">
      <c r="A2666" s="255">
        <f>IF(B2666="","",COUNTA($B$5:B2666))</f>
        <v/>
      </c>
      <c r="B2666" s="294" t="n"/>
      <c r="C2666" s="247" t="n"/>
      <c r="D2666" s="248" t="n"/>
      <c r="E2666" s="295" t="n"/>
      <c r="F2666" s="296" t="n"/>
      <c r="G2666" s="296" t="n"/>
      <c r="H2666" s="297">
        <f>IFERROR(VLOOKUP($C2666,$C$5:$H$18,6,0)+SUMIF($C$19:$C2666,$C2666,$F$19:$F2666)-SUMIF($C$19:$C2666,$C2666,$G$19:$G2666),"")</f>
        <v/>
      </c>
      <c r="I2666" s="296" t="n"/>
      <c r="J2666" s="252" t="n"/>
      <c r="K2666" s="252" t="n"/>
      <c r="L2666" s="298" t="n"/>
      <c r="M2666" s="254">
        <f>IF($B2666="","",--TEXT($B2666,"yyyymm"))</f>
        <v/>
      </c>
      <c r="N2666" s="0" t="n"/>
      <c r="O2666" s="0" t="n"/>
      <c r="P2666" s="0" t="n"/>
      <c r="Q2666" s="0" t="n"/>
      <c r="R2666" s="0" t="n"/>
      <c r="S2666" s="0" t="n"/>
      <c r="T2666" s="0" t="n"/>
      <c r="U2666" s="0" t="n"/>
      <c r="V2666" s="0" t="n"/>
      <c r="W2666" s="0" t="n"/>
      <c r="X2666" s="42" t="n"/>
      <c r="Y2666" s="42" t="n"/>
      <c r="Z2666" s="42" t="n"/>
    </row>
    <row r="2667" ht="23" customFormat="1" customHeight="1" s="204">
      <c r="A2667" s="255">
        <f>IF(B2667="","",COUNTA($B$5:B2667))</f>
        <v/>
      </c>
      <c r="B2667" s="294" t="n"/>
      <c r="C2667" s="247" t="n"/>
      <c r="D2667" s="248" t="n"/>
      <c r="E2667" s="295" t="n"/>
      <c r="F2667" s="296" t="n"/>
      <c r="G2667" s="296" t="n"/>
      <c r="H2667" s="297">
        <f>IFERROR(VLOOKUP($C2667,$C$5:$H$18,6,0)+SUMIF($C$19:$C2667,$C2667,$F$19:$F2667)-SUMIF($C$19:$C2667,$C2667,$G$19:$G2667),"")</f>
        <v/>
      </c>
      <c r="I2667" s="296" t="n"/>
      <c r="J2667" s="252" t="n"/>
      <c r="K2667" s="252" t="n"/>
      <c r="L2667" s="298" t="n"/>
      <c r="M2667" s="254">
        <f>IF($B2667="","",--TEXT($B2667,"yyyymm"))</f>
        <v/>
      </c>
      <c r="N2667" s="0" t="n"/>
      <c r="O2667" s="0" t="n"/>
      <c r="P2667" s="0" t="n"/>
      <c r="Q2667" s="0" t="n"/>
      <c r="R2667" s="0" t="n"/>
      <c r="S2667" s="0" t="n"/>
      <c r="T2667" s="0" t="n"/>
      <c r="U2667" s="0" t="n"/>
      <c r="V2667" s="0" t="n"/>
      <c r="W2667" s="0" t="n"/>
      <c r="X2667" s="42" t="n"/>
      <c r="Y2667" s="42" t="n"/>
      <c r="Z2667" s="42" t="n"/>
    </row>
    <row r="2668" ht="23" customFormat="1" customHeight="1" s="204">
      <c r="A2668" s="255">
        <f>IF(B2668="","",COUNTA($B$5:B2668))</f>
        <v/>
      </c>
      <c r="B2668" s="294" t="n"/>
      <c r="C2668" s="247" t="n"/>
      <c r="D2668" s="248" t="n"/>
      <c r="E2668" s="295" t="n"/>
      <c r="F2668" s="296" t="n"/>
      <c r="G2668" s="296" t="n"/>
      <c r="H2668" s="297">
        <f>IFERROR(VLOOKUP($C2668,$C$5:$H$18,6,0)+SUMIF($C$19:$C2668,$C2668,$F$19:$F2668)-SUMIF($C$19:$C2668,$C2668,$G$19:$G2668),"")</f>
        <v/>
      </c>
      <c r="I2668" s="296" t="n"/>
      <c r="J2668" s="252" t="n"/>
      <c r="K2668" s="252" t="n"/>
      <c r="L2668" s="298" t="n"/>
      <c r="M2668" s="254">
        <f>IF($B2668="","",--TEXT($B2668,"yyyymm"))</f>
        <v/>
      </c>
      <c r="N2668" s="0" t="n"/>
      <c r="O2668" s="0" t="n"/>
      <c r="P2668" s="0" t="n"/>
      <c r="Q2668" s="0" t="n"/>
      <c r="R2668" s="0" t="n"/>
      <c r="S2668" s="0" t="n"/>
      <c r="T2668" s="0" t="n"/>
      <c r="U2668" s="0" t="n"/>
      <c r="V2668" s="0" t="n"/>
      <c r="W2668" s="0" t="n"/>
      <c r="X2668" s="42" t="n"/>
      <c r="Y2668" s="42" t="n"/>
      <c r="Z2668" s="42" t="n"/>
    </row>
    <row r="2669" ht="23" customFormat="1" customHeight="1" s="204">
      <c r="A2669" s="255">
        <f>IF(B2669="","",COUNTA($B$5:B2669))</f>
        <v/>
      </c>
      <c r="B2669" s="294" t="n"/>
      <c r="C2669" s="247" t="n"/>
      <c r="D2669" s="248" t="n"/>
      <c r="E2669" s="295" t="n"/>
      <c r="F2669" s="296" t="n"/>
      <c r="G2669" s="296" t="n"/>
      <c r="H2669" s="297">
        <f>IFERROR(VLOOKUP($C2669,$C$5:$H$18,6,0)+SUMIF($C$19:$C2669,$C2669,$F$19:$F2669)-SUMIF($C$19:$C2669,$C2669,$G$19:$G2669),"")</f>
        <v/>
      </c>
      <c r="I2669" s="296" t="n"/>
      <c r="J2669" s="252" t="n"/>
      <c r="K2669" s="252" t="n"/>
      <c r="L2669" s="298" t="n"/>
      <c r="M2669" s="254">
        <f>IF($B2669="","",--TEXT($B2669,"yyyymm"))</f>
        <v/>
      </c>
      <c r="N2669" s="0" t="n"/>
      <c r="O2669" s="0" t="n"/>
      <c r="P2669" s="0" t="n"/>
      <c r="Q2669" s="0" t="n"/>
      <c r="R2669" s="0" t="n"/>
      <c r="S2669" s="0" t="n"/>
      <c r="T2669" s="0" t="n"/>
      <c r="U2669" s="0" t="n"/>
      <c r="V2669" s="0" t="n"/>
      <c r="W2669" s="0" t="n"/>
      <c r="X2669" s="42" t="n"/>
      <c r="Y2669" s="42" t="n"/>
      <c r="Z2669" s="42" t="n"/>
    </row>
    <row r="2670" ht="23" customFormat="1" customHeight="1" s="204">
      <c r="A2670" s="255">
        <f>IF(B2670="","",COUNTA($B$5:B2670))</f>
        <v/>
      </c>
      <c r="B2670" s="294" t="n"/>
      <c r="C2670" s="247" t="n"/>
      <c r="D2670" s="248" t="n"/>
      <c r="E2670" s="295" t="n"/>
      <c r="F2670" s="296" t="n"/>
      <c r="G2670" s="296" t="n"/>
      <c r="H2670" s="297">
        <f>IFERROR(VLOOKUP($C2670,$C$5:$H$18,6,0)+SUMIF($C$19:$C2670,$C2670,$F$19:$F2670)-SUMIF($C$19:$C2670,$C2670,$G$19:$G2670),"")</f>
        <v/>
      </c>
      <c r="I2670" s="296" t="n"/>
      <c r="J2670" s="252" t="n"/>
      <c r="K2670" s="252" t="n"/>
      <c r="L2670" s="298" t="n"/>
      <c r="M2670" s="254">
        <f>IF($B2670="","",--TEXT($B2670,"yyyymm"))</f>
        <v/>
      </c>
      <c r="N2670" s="0" t="n"/>
      <c r="O2670" s="0" t="n"/>
      <c r="P2670" s="0" t="n"/>
      <c r="Q2670" s="0" t="n"/>
      <c r="R2670" s="0" t="n"/>
      <c r="S2670" s="0" t="n"/>
      <c r="T2670" s="0" t="n"/>
      <c r="U2670" s="0" t="n"/>
      <c r="V2670" s="0" t="n"/>
      <c r="W2670" s="0" t="n"/>
      <c r="X2670" s="42" t="n"/>
      <c r="Y2670" s="42" t="n"/>
      <c r="Z2670" s="42" t="n"/>
    </row>
    <row r="2671" ht="23" customFormat="1" customHeight="1" s="204">
      <c r="A2671" s="255">
        <f>IF(B2671="","",COUNTA($B$5:B2671))</f>
        <v/>
      </c>
      <c r="B2671" s="294" t="n"/>
      <c r="C2671" s="247" t="n"/>
      <c r="D2671" s="248" t="n"/>
      <c r="E2671" s="295" t="n"/>
      <c r="F2671" s="296" t="n"/>
      <c r="G2671" s="296" t="n"/>
      <c r="H2671" s="297">
        <f>IFERROR(VLOOKUP($C2671,$C$5:$H$18,6,0)+SUMIF($C$19:$C2671,$C2671,$F$19:$F2671)-SUMIF($C$19:$C2671,$C2671,$G$19:$G2671),"")</f>
        <v/>
      </c>
      <c r="I2671" s="296" t="n"/>
      <c r="J2671" s="252" t="n"/>
      <c r="K2671" s="252" t="n"/>
      <c r="L2671" s="298" t="n"/>
      <c r="M2671" s="254">
        <f>IF($B2671="","",--TEXT($B2671,"yyyymm"))</f>
        <v/>
      </c>
      <c r="N2671" s="0" t="n"/>
      <c r="O2671" s="0" t="n"/>
      <c r="P2671" s="0" t="n"/>
      <c r="Q2671" s="0" t="n"/>
      <c r="R2671" s="0" t="n"/>
      <c r="S2671" s="0" t="n"/>
      <c r="T2671" s="0" t="n"/>
      <c r="U2671" s="0" t="n"/>
      <c r="V2671" s="0" t="n"/>
      <c r="W2671" s="0" t="n"/>
      <c r="X2671" s="42" t="n"/>
      <c r="Y2671" s="42" t="n"/>
      <c r="Z2671" s="42" t="n"/>
    </row>
    <row r="2672" ht="23" customFormat="1" customHeight="1" s="204">
      <c r="A2672" s="255">
        <f>IF(B2672="","",COUNTA($B$5:B2672))</f>
        <v/>
      </c>
      <c r="B2672" s="294" t="n"/>
      <c r="C2672" s="247" t="n"/>
      <c r="D2672" s="248" t="n"/>
      <c r="E2672" s="295" t="n"/>
      <c r="F2672" s="296" t="n"/>
      <c r="G2672" s="296" t="n"/>
      <c r="H2672" s="297">
        <f>IFERROR(VLOOKUP($C2672,$C$5:$H$18,6,0)+SUMIF($C$19:$C2672,$C2672,$F$19:$F2672)-SUMIF($C$19:$C2672,$C2672,$G$19:$G2672),"")</f>
        <v/>
      </c>
      <c r="I2672" s="296" t="n"/>
      <c r="J2672" s="252" t="n"/>
      <c r="K2672" s="252" t="n"/>
      <c r="L2672" s="298" t="n"/>
      <c r="M2672" s="254">
        <f>IF($B2672="","",--TEXT($B2672,"yyyymm"))</f>
        <v/>
      </c>
      <c r="N2672" s="0" t="n"/>
      <c r="O2672" s="0" t="n"/>
      <c r="P2672" s="0" t="n"/>
      <c r="Q2672" s="0" t="n"/>
      <c r="R2672" s="0" t="n"/>
      <c r="S2672" s="0" t="n"/>
      <c r="T2672" s="0" t="n"/>
      <c r="U2672" s="0" t="n"/>
      <c r="V2672" s="0" t="n"/>
      <c r="W2672" s="0" t="n"/>
      <c r="X2672" s="42" t="n"/>
      <c r="Y2672" s="42" t="n"/>
      <c r="Z2672" s="42" t="n"/>
    </row>
    <row r="2673" ht="23" customFormat="1" customHeight="1" s="204">
      <c r="A2673" s="255">
        <f>IF(B2673="","",COUNTA($B$5:B2673))</f>
        <v/>
      </c>
      <c r="B2673" s="294" t="n"/>
      <c r="C2673" s="247" t="n"/>
      <c r="D2673" s="248" t="n"/>
      <c r="E2673" s="295" t="n"/>
      <c r="F2673" s="296" t="n"/>
      <c r="G2673" s="296" t="n"/>
      <c r="H2673" s="297">
        <f>IFERROR(VLOOKUP($C2673,$C$5:$H$18,6,0)+SUMIF($C$19:$C2673,$C2673,$F$19:$F2673)-SUMIF($C$19:$C2673,$C2673,$G$19:$G2673),"")</f>
        <v/>
      </c>
      <c r="I2673" s="296" t="n"/>
      <c r="J2673" s="252" t="n"/>
      <c r="K2673" s="252" t="n"/>
      <c r="L2673" s="298" t="n"/>
      <c r="M2673" s="254">
        <f>IF($B2673="","",--TEXT($B2673,"yyyymm"))</f>
        <v/>
      </c>
      <c r="N2673" s="0" t="n"/>
      <c r="O2673" s="0" t="n"/>
      <c r="P2673" s="0" t="n"/>
      <c r="Q2673" s="0" t="n"/>
      <c r="R2673" s="0" t="n"/>
      <c r="S2673" s="0" t="n"/>
      <c r="T2673" s="0" t="n"/>
      <c r="U2673" s="0" t="n"/>
      <c r="V2673" s="0" t="n"/>
      <c r="W2673" s="0" t="n"/>
      <c r="X2673" s="42" t="n"/>
      <c r="Y2673" s="42" t="n"/>
      <c r="Z2673" s="42" t="n"/>
    </row>
    <row r="2674" ht="23" customFormat="1" customHeight="1" s="204">
      <c r="A2674" s="255">
        <f>IF(B2674="","",COUNTA($B$5:B2674))</f>
        <v/>
      </c>
      <c r="B2674" s="294" t="n"/>
      <c r="C2674" s="247" t="n"/>
      <c r="D2674" s="248" t="n"/>
      <c r="E2674" s="295" t="n"/>
      <c r="F2674" s="296" t="n"/>
      <c r="G2674" s="296" t="n"/>
      <c r="H2674" s="297">
        <f>IFERROR(VLOOKUP($C2674,$C$5:$H$18,6,0)+SUMIF($C$19:$C2674,$C2674,$F$19:$F2674)-SUMIF($C$19:$C2674,$C2674,$G$19:$G2674),"")</f>
        <v/>
      </c>
      <c r="I2674" s="296" t="n"/>
      <c r="J2674" s="252" t="n"/>
      <c r="K2674" s="252" t="n"/>
      <c r="L2674" s="298" t="n"/>
      <c r="M2674" s="254">
        <f>IF($B2674="","",--TEXT($B2674,"yyyymm"))</f>
        <v/>
      </c>
      <c r="N2674" s="0" t="n"/>
      <c r="O2674" s="0" t="n"/>
      <c r="P2674" s="0" t="n"/>
      <c r="Q2674" s="0" t="n"/>
      <c r="R2674" s="0" t="n"/>
      <c r="S2674" s="0" t="n"/>
      <c r="T2674" s="0" t="n"/>
      <c r="U2674" s="0" t="n"/>
      <c r="V2674" s="0" t="n"/>
      <c r="W2674" s="0" t="n"/>
      <c r="X2674" s="42" t="n"/>
      <c r="Y2674" s="42" t="n"/>
      <c r="Z2674" s="42" t="n"/>
    </row>
    <row r="2675" ht="23" customFormat="1" customHeight="1" s="204">
      <c r="A2675" s="255">
        <f>IF(B2675="","",COUNTA($B$5:B2675))</f>
        <v/>
      </c>
      <c r="B2675" s="294" t="n"/>
      <c r="C2675" s="247" t="n"/>
      <c r="D2675" s="248" t="n"/>
      <c r="E2675" s="295" t="n"/>
      <c r="F2675" s="296" t="n"/>
      <c r="G2675" s="296" t="n"/>
      <c r="H2675" s="297">
        <f>IFERROR(VLOOKUP($C2675,$C$5:$H$18,6,0)+SUMIF($C$19:$C2675,$C2675,$F$19:$F2675)-SUMIF($C$19:$C2675,$C2675,$G$19:$G2675),"")</f>
        <v/>
      </c>
      <c r="I2675" s="296" t="n"/>
      <c r="J2675" s="252" t="n"/>
      <c r="K2675" s="252" t="n"/>
      <c r="L2675" s="298" t="n"/>
      <c r="M2675" s="254">
        <f>IF($B2675="","",--TEXT($B2675,"yyyymm"))</f>
        <v/>
      </c>
      <c r="N2675" s="0" t="n"/>
      <c r="O2675" s="0" t="n"/>
      <c r="P2675" s="0" t="n"/>
      <c r="Q2675" s="0" t="n"/>
      <c r="R2675" s="0" t="n"/>
      <c r="S2675" s="0" t="n"/>
      <c r="T2675" s="0" t="n"/>
      <c r="U2675" s="0" t="n"/>
      <c r="V2675" s="0" t="n"/>
      <c r="W2675" s="0" t="n"/>
      <c r="X2675" s="42" t="n"/>
      <c r="Y2675" s="42" t="n"/>
      <c r="Z2675" s="42" t="n"/>
    </row>
    <row r="2676" ht="23" customFormat="1" customHeight="1" s="204">
      <c r="A2676" s="255">
        <f>IF(B2676="","",COUNTA($B$5:B2676))</f>
        <v/>
      </c>
      <c r="B2676" s="294" t="n"/>
      <c r="C2676" s="247" t="n"/>
      <c r="D2676" s="248" t="n"/>
      <c r="E2676" s="295" t="n"/>
      <c r="F2676" s="296" t="n"/>
      <c r="G2676" s="296" t="n"/>
      <c r="H2676" s="297">
        <f>IFERROR(VLOOKUP($C2676,$C$5:$H$18,6,0)+SUMIF($C$19:$C2676,$C2676,$F$19:$F2676)-SUMIF($C$19:$C2676,$C2676,$G$19:$G2676),"")</f>
        <v/>
      </c>
      <c r="I2676" s="296" t="n"/>
      <c r="J2676" s="252" t="n"/>
      <c r="K2676" s="252" t="n"/>
      <c r="L2676" s="298" t="n"/>
      <c r="M2676" s="254">
        <f>IF($B2676="","",--TEXT($B2676,"yyyymm"))</f>
        <v/>
      </c>
      <c r="N2676" s="0" t="n"/>
      <c r="O2676" s="0" t="n"/>
      <c r="P2676" s="0" t="n"/>
      <c r="Q2676" s="0" t="n"/>
      <c r="R2676" s="0" t="n"/>
      <c r="S2676" s="0" t="n"/>
      <c r="T2676" s="0" t="n"/>
      <c r="U2676" s="0" t="n"/>
      <c r="V2676" s="0" t="n"/>
      <c r="W2676" s="0" t="n"/>
      <c r="X2676" s="42" t="n"/>
      <c r="Y2676" s="42" t="n"/>
      <c r="Z2676" s="42" t="n"/>
    </row>
    <row r="2677" ht="23" customFormat="1" customHeight="1" s="204">
      <c r="A2677" s="255">
        <f>IF(B2677="","",COUNTA($B$5:B2677))</f>
        <v/>
      </c>
      <c r="B2677" s="294" t="n"/>
      <c r="C2677" s="247" t="n"/>
      <c r="D2677" s="248" t="n"/>
      <c r="E2677" s="295" t="n"/>
      <c r="F2677" s="296" t="n"/>
      <c r="G2677" s="296" t="n"/>
      <c r="H2677" s="297">
        <f>IFERROR(VLOOKUP($C2677,$C$5:$H$18,6,0)+SUMIF($C$19:$C2677,$C2677,$F$19:$F2677)-SUMIF($C$19:$C2677,$C2677,$G$19:$G2677),"")</f>
        <v/>
      </c>
      <c r="I2677" s="296" t="n"/>
      <c r="J2677" s="252" t="n"/>
      <c r="K2677" s="252" t="n"/>
      <c r="L2677" s="298" t="n"/>
      <c r="M2677" s="254">
        <f>IF($B2677="","",--TEXT($B2677,"yyyymm"))</f>
        <v/>
      </c>
      <c r="N2677" s="0" t="n"/>
      <c r="O2677" s="0" t="n"/>
      <c r="P2677" s="0" t="n"/>
      <c r="Q2677" s="0" t="n"/>
      <c r="R2677" s="0" t="n"/>
      <c r="S2677" s="0" t="n"/>
      <c r="T2677" s="0" t="n"/>
      <c r="U2677" s="0" t="n"/>
      <c r="V2677" s="0" t="n"/>
      <c r="W2677" s="0" t="n"/>
      <c r="X2677" s="42" t="n"/>
      <c r="Y2677" s="42" t="n"/>
      <c r="Z2677" s="42" t="n"/>
    </row>
    <row r="2678" ht="23" customFormat="1" customHeight="1" s="204">
      <c r="A2678" s="255">
        <f>IF(B2678="","",COUNTA($B$5:B2678))</f>
        <v/>
      </c>
      <c r="B2678" s="294" t="n"/>
      <c r="C2678" s="247" t="n"/>
      <c r="D2678" s="248" t="n"/>
      <c r="E2678" s="295" t="n"/>
      <c r="F2678" s="296" t="n"/>
      <c r="G2678" s="296" t="n"/>
      <c r="H2678" s="297">
        <f>IFERROR(VLOOKUP($C2678,$C$5:$H$18,6,0)+SUMIF($C$19:$C2678,$C2678,$F$19:$F2678)-SUMIF($C$19:$C2678,$C2678,$G$19:$G2678),"")</f>
        <v/>
      </c>
      <c r="I2678" s="296" t="n"/>
      <c r="J2678" s="252" t="n"/>
      <c r="K2678" s="252" t="n"/>
      <c r="L2678" s="298" t="n"/>
      <c r="M2678" s="254">
        <f>IF($B2678="","",--TEXT($B2678,"yyyymm"))</f>
        <v/>
      </c>
      <c r="N2678" s="0" t="n"/>
      <c r="O2678" s="0" t="n"/>
      <c r="P2678" s="0" t="n"/>
      <c r="Q2678" s="0" t="n"/>
      <c r="R2678" s="0" t="n"/>
      <c r="S2678" s="0" t="n"/>
      <c r="T2678" s="0" t="n"/>
      <c r="U2678" s="0" t="n"/>
      <c r="V2678" s="0" t="n"/>
      <c r="W2678" s="0" t="n"/>
      <c r="X2678" s="42" t="n"/>
      <c r="Y2678" s="42" t="n"/>
      <c r="Z2678" s="42" t="n"/>
    </row>
    <row r="2679" ht="23" customFormat="1" customHeight="1" s="204">
      <c r="A2679" s="255">
        <f>IF(B2679="","",COUNTA($B$5:B2679))</f>
        <v/>
      </c>
      <c r="B2679" s="294" t="n"/>
      <c r="C2679" s="247" t="n"/>
      <c r="D2679" s="248" t="n"/>
      <c r="E2679" s="295" t="n"/>
      <c r="F2679" s="296" t="n"/>
      <c r="G2679" s="296" t="n"/>
      <c r="H2679" s="297">
        <f>IFERROR(VLOOKUP($C2679,$C$5:$H$18,6,0)+SUMIF($C$19:$C2679,$C2679,$F$19:$F2679)-SUMIF($C$19:$C2679,$C2679,$G$19:$G2679),"")</f>
        <v/>
      </c>
      <c r="I2679" s="296" t="n"/>
      <c r="J2679" s="252" t="n"/>
      <c r="K2679" s="252" t="n"/>
      <c r="L2679" s="298" t="n"/>
      <c r="M2679" s="254">
        <f>IF($B2679="","",--TEXT($B2679,"yyyymm"))</f>
        <v/>
      </c>
      <c r="N2679" s="0" t="n"/>
      <c r="O2679" s="0" t="n"/>
      <c r="P2679" s="0" t="n"/>
      <c r="Q2679" s="0" t="n"/>
      <c r="R2679" s="0" t="n"/>
      <c r="S2679" s="0" t="n"/>
      <c r="T2679" s="0" t="n"/>
      <c r="U2679" s="0" t="n"/>
      <c r="V2679" s="0" t="n"/>
      <c r="W2679" s="0" t="n"/>
      <c r="X2679" s="42" t="n"/>
      <c r="Y2679" s="42" t="n"/>
      <c r="Z2679" s="42" t="n"/>
    </row>
    <row r="2680" ht="23" customFormat="1" customHeight="1" s="204">
      <c r="A2680" s="255">
        <f>IF(B2680="","",COUNTA($B$5:B2680))</f>
        <v/>
      </c>
      <c r="B2680" s="294" t="n"/>
      <c r="C2680" s="247" t="n"/>
      <c r="D2680" s="248" t="n"/>
      <c r="E2680" s="295" t="n"/>
      <c r="F2680" s="296" t="n"/>
      <c r="G2680" s="296" t="n"/>
      <c r="H2680" s="297">
        <f>IFERROR(VLOOKUP($C2680,$C$5:$H$18,6,0)+SUMIF($C$19:$C2680,$C2680,$F$19:$F2680)-SUMIF($C$19:$C2680,$C2680,$G$19:$G2680),"")</f>
        <v/>
      </c>
      <c r="I2680" s="296" t="n"/>
      <c r="J2680" s="252" t="n"/>
      <c r="K2680" s="252" t="n"/>
      <c r="L2680" s="298" t="n"/>
      <c r="M2680" s="254">
        <f>IF($B2680="","",--TEXT($B2680,"yyyymm"))</f>
        <v/>
      </c>
      <c r="N2680" s="0" t="n"/>
      <c r="O2680" s="0" t="n"/>
      <c r="P2680" s="0" t="n"/>
      <c r="Q2680" s="0" t="n"/>
      <c r="R2680" s="0" t="n"/>
      <c r="S2680" s="0" t="n"/>
      <c r="T2680" s="0" t="n"/>
      <c r="U2680" s="0" t="n"/>
      <c r="V2680" s="0" t="n"/>
      <c r="W2680" s="0" t="n"/>
      <c r="X2680" s="42" t="n"/>
      <c r="Y2680" s="42" t="n"/>
      <c r="Z2680" s="42" t="n"/>
    </row>
    <row r="2681" ht="23" customFormat="1" customHeight="1" s="204">
      <c r="A2681" s="255">
        <f>IF(B2681="","",COUNTA($B$5:B2681))</f>
        <v/>
      </c>
      <c r="B2681" s="294" t="n"/>
      <c r="C2681" s="247" t="n"/>
      <c r="D2681" s="248" t="n"/>
      <c r="E2681" s="295" t="n"/>
      <c r="F2681" s="296" t="n"/>
      <c r="G2681" s="296" t="n"/>
      <c r="H2681" s="297">
        <f>IFERROR(VLOOKUP($C2681,$C$5:$H$18,6,0)+SUMIF($C$19:$C2681,$C2681,$F$19:$F2681)-SUMIF($C$19:$C2681,$C2681,$G$19:$G2681),"")</f>
        <v/>
      </c>
      <c r="I2681" s="296" t="n"/>
      <c r="J2681" s="252" t="n"/>
      <c r="K2681" s="252" t="n"/>
      <c r="L2681" s="298" t="n"/>
      <c r="M2681" s="254">
        <f>IF($B2681="","",--TEXT($B2681,"yyyymm"))</f>
        <v/>
      </c>
      <c r="N2681" s="0" t="n"/>
      <c r="O2681" s="0" t="n"/>
      <c r="P2681" s="0" t="n"/>
      <c r="Q2681" s="0" t="n"/>
      <c r="R2681" s="0" t="n"/>
      <c r="S2681" s="0" t="n"/>
      <c r="T2681" s="0" t="n"/>
      <c r="U2681" s="0" t="n"/>
      <c r="V2681" s="0" t="n"/>
      <c r="W2681" s="0" t="n"/>
      <c r="X2681" s="42" t="n"/>
      <c r="Y2681" s="42" t="n"/>
      <c r="Z2681" s="42" t="n"/>
    </row>
    <row r="2682" ht="23" customFormat="1" customHeight="1" s="204">
      <c r="A2682" s="255">
        <f>IF(B2682="","",COUNTA($B$5:B2682))</f>
        <v/>
      </c>
      <c r="B2682" s="294" t="n"/>
      <c r="C2682" s="247" t="n"/>
      <c r="D2682" s="248" t="n"/>
      <c r="E2682" s="295" t="n"/>
      <c r="F2682" s="296" t="n"/>
      <c r="G2682" s="296" t="n"/>
      <c r="H2682" s="297">
        <f>IFERROR(VLOOKUP($C2682,$C$5:$H$18,6,0)+SUMIF($C$19:$C2682,$C2682,$F$19:$F2682)-SUMIF($C$19:$C2682,$C2682,$G$19:$G2682),"")</f>
        <v/>
      </c>
      <c r="I2682" s="296" t="n"/>
      <c r="J2682" s="252" t="n"/>
      <c r="K2682" s="252" t="n"/>
      <c r="L2682" s="298" t="n"/>
      <c r="M2682" s="254">
        <f>IF($B2682="","",--TEXT($B2682,"yyyymm"))</f>
        <v/>
      </c>
      <c r="N2682" s="0" t="n"/>
      <c r="O2682" s="0" t="n"/>
      <c r="P2682" s="0" t="n"/>
      <c r="Q2682" s="0" t="n"/>
      <c r="R2682" s="0" t="n"/>
      <c r="S2682" s="0" t="n"/>
      <c r="T2682" s="0" t="n"/>
      <c r="U2682" s="0" t="n"/>
      <c r="V2682" s="0" t="n"/>
      <c r="W2682" s="0" t="n"/>
      <c r="X2682" s="42" t="n"/>
      <c r="Y2682" s="42" t="n"/>
      <c r="Z2682" s="42" t="n"/>
    </row>
    <row r="2683" ht="23" customFormat="1" customHeight="1" s="204">
      <c r="A2683" s="255">
        <f>IF(B2683="","",COUNTA($B$5:B2683))</f>
        <v/>
      </c>
      <c r="B2683" s="294" t="n"/>
      <c r="C2683" s="247" t="n"/>
      <c r="D2683" s="248" t="n"/>
      <c r="E2683" s="295" t="n"/>
      <c r="F2683" s="296" t="n"/>
      <c r="G2683" s="296" t="n"/>
      <c r="H2683" s="297">
        <f>IFERROR(VLOOKUP($C2683,$C$5:$H$18,6,0)+SUMIF($C$19:$C2683,$C2683,$F$19:$F2683)-SUMIF($C$19:$C2683,$C2683,$G$19:$G2683),"")</f>
        <v/>
      </c>
      <c r="I2683" s="296" t="n"/>
      <c r="J2683" s="252" t="n"/>
      <c r="K2683" s="252" t="n"/>
      <c r="L2683" s="298" t="n"/>
      <c r="M2683" s="254">
        <f>IF($B2683="","",--TEXT($B2683,"yyyymm"))</f>
        <v/>
      </c>
      <c r="N2683" s="0" t="n"/>
      <c r="O2683" s="0" t="n"/>
      <c r="P2683" s="0" t="n"/>
      <c r="Q2683" s="0" t="n"/>
      <c r="R2683" s="0" t="n"/>
      <c r="S2683" s="0" t="n"/>
      <c r="T2683" s="0" t="n"/>
      <c r="U2683" s="0" t="n"/>
      <c r="V2683" s="0" t="n"/>
      <c r="W2683" s="0" t="n"/>
      <c r="X2683" s="42" t="n"/>
      <c r="Y2683" s="42" t="n"/>
      <c r="Z2683" s="42" t="n"/>
    </row>
    <row r="2684" ht="23" customFormat="1" customHeight="1" s="204">
      <c r="A2684" s="255">
        <f>IF(B2684="","",COUNTA($B$5:B2684))</f>
        <v/>
      </c>
      <c r="B2684" s="294" t="n"/>
      <c r="C2684" s="247" t="n"/>
      <c r="D2684" s="248" t="n"/>
      <c r="E2684" s="295" t="n"/>
      <c r="F2684" s="296" t="n"/>
      <c r="G2684" s="296" t="n"/>
      <c r="H2684" s="297">
        <f>IFERROR(VLOOKUP($C2684,$C$5:$H$18,6,0)+SUMIF($C$19:$C2684,$C2684,$F$19:$F2684)-SUMIF($C$19:$C2684,$C2684,$G$19:$G2684),"")</f>
        <v/>
      </c>
      <c r="I2684" s="296" t="n"/>
      <c r="J2684" s="252" t="n"/>
      <c r="K2684" s="252" t="n"/>
      <c r="L2684" s="298" t="n"/>
      <c r="M2684" s="254">
        <f>IF($B2684="","",--TEXT($B2684,"yyyymm"))</f>
        <v/>
      </c>
      <c r="N2684" s="0" t="n"/>
      <c r="O2684" s="0" t="n"/>
      <c r="P2684" s="0" t="n"/>
      <c r="Q2684" s="0" t="n"/>
      <c r="R2684" s="0" t="n"/>
      <c r="S2684" s="0" t="n"/>
      <c r="T2684" s="0" t="n"/>
      <c r="U2684" s="0" t="n"/>
      <c r="V2684" s="0" t="n"/>
      <c r="W2684" s="0" t="n"/>
      <c r="X2684" s="42" t="n"/>
      <c r="Y2684" s="42" t="n"/>
      <c r="Z2684" s="42" t="n"/>
    </row>
    <row r="2685" ht="23" customFormat="1" customHeight="1" s="204">
      <c r="A2685" s="255">
        <f>IF(B2685="","",COUNTA($B$5:B2685))</f>
        <v/>
      </c>
      <c r="B2685" s="294" t="n"/>
      <c r="C2685" s="247" t="n"/>
      <c r="D2685" s="248" t="n"/>
      <c r="E2685" s="295" t="n"/>
      <c r="F2685" s="296" t="n"/>
      <c r="G2685" s="296" t="n"/>
      <c r="H2685" s="297">
        <f>IFERROR(VLOOKUP($C2685,$C$5:$H$18,6,0)+SUMIF($C$19:$C2685,$C2685,$F$19:$F2685)-SUMIF($C$19:$C2685,$C2685,$G$19:$G2685),"")</f>
        <v/>
      </c>
      <c r="I2685" s="296" t="n"/>
      <c r="J2685" s="252" t="n"/>
      <c r="K2685" s="252" t="n"/>
      <c r="L2685" s="298" t="n"/>
      <c r="M2685" s="254">
        <f>IF($B2685="","",--TEXT($B2685,"yyyymm"))</f>
        <v/>
      </c>
      <c r="N2685" s="0" t="n"/>
      <c r="O2685" s="0" t="n"/>
      <c r="P2685" s="0" t="n"/>
      <c r="Q2685" s="0" t="n"/>
      <c r="R2685" s="0" t="n"/>
      <c r="S2685" s="0" t="n"/>
      <c r="T2685" s="0" t="n"/>
      <c r="U2685" s="0" t="n"/>
      <c r="V2685" s="0" t="n"/>
      <c r="W2685" s="0" t="n"/>
      <c r="X2685" s="42" t="n"/>
      <c r="Y2685" s="42" t="n"/>
      <c r="Z2685" s="42" t="n"/>
    </row>
    <row r="2686" ht="23" customFormat="1" customHeight="1" s="204">
      <c r="A2686" s="255">
        <f>IF(B2686="","",COUNTA($B$5:B2686))</f>
        <v/>
      </c>
      <c r="B2686" s="294" t="n"/>
      <c r="C2686" s="247" t="n"/>
      <c r="D2686" s="248" t="n"/>
      <c r="E2686" s="295" t="n"/>
      <c r="F2686" s="296" t="n"/>
      <c r="G2686" s="296" t="n"/>
      <c r="H2686" s="297">
        <f>IFERROR(VLOOKUP($C2686,$C$5:$H$18,6,0)+SUMIF($C$19:$C2686,$C2686,$F$19:$F2686)-SUMIF($C$19:$C2686,$C2686,$G$19:$G2686),"")</f>
        <v/>
      </c>
      <c r="I2686" s="296" t="n"/>
      <c r="J2686" s="252" t="n"/>
      <c r="K2686" s="252" t="n"/>
      <c r="L2686" s="298" t="n"/>
      <c r="M2686" s="254">
        <f>IF($B2686="","",--TEXT($B2686,"yyyymm"))</f>
        <v/>
      </c>
      <c r="N2686" s="0" t="n"/>
      <c r="O2686" s="0" t="n"/>
      <c r="P2686" s="0" t="n"/>
      <c r="Q2686" s="0" t="n"/>
      <c r="R2686" s="0" t="n"/>
      <c r="S2686" s="0" t="n"/>
      <c r="T2686" s="0" t="n"/>
      <c r="U2686" s="0" t="n"/>
      <c r="V2686" s="0" t="n"/>
      <c r="W2686" s="0" t="n"/>
      <c r="X2686" s="42" t="n"/>
      <c r="Y2686" s="42" t="n"/>
      <c r="Z2686" s="42" t="n"/>
    </row>
    <row r="2687" ht="23" customFormat="1" customHeight="1" s="204">
      <c r="A2687" s="255">
        <f>IF(B2687="","",COUNTA($B$5:B2687))</f>
        <v/>
      </c>
      <c r="B2687" s="294" t="n"/>
      <c r="C2687" s="247" t="n"/>
      <c r="D2687" s="248" t="n"/>
      <c r="E2687" s="295" t="n"/>
      <c r="F2687" s="296" t="n"/>
      <c r="G2687" s="296" t="n"/>
      <c r="H2687" s="297">
        <f>IFERROR(VLOOKUP($C2687,$C$5:$H$18,6,0)+SUMIF($C$19:$C2687,$C2687,$F$19:$F2687)-SUMIF($C$19:$C2687,$C2687,$G$19:$G2687),"")</f>
        <v/>
      </c>
      <c r="I2687" s="296" t="n"/>
      <c r="J2687" s="252" t="n"/>
      <c r="K2687" s="252" t="n"/>
      <c r="L2687" s="298" t="n"/>
      <c r="M2687" s="254">
        <f>IF($B2687="","",--TEXT($B2687,"yyyymm"))</f>
        <v/>
      </c>
      <c r="N2687" s="0" t="n"/>
      <c r="O2687" s="0" t="n"/>
      <c r="P2687" s="0" t="n"/>
      <c r="Q2687" s="0" t="n"/>
      <c r="R2687" s="0" t="n"/>
      <c r="S2687" s="0" t="n"/>
      <c r="T2687" s="0" t="n"/>
      <c r="U2687" s="0" t="n"/>
      <c r="V2687" s="0" t="n"/>
      <c r="W2687" s="0" t="n"/>
      <c r="X2687" s="42" t="n"/>
      <c r="Y2687" s="42" t="n"/>
      <c r="Z2687" s="42" t="n"/>
    </row>
    <row r="2688" ht="23" customFormat="1" customHeight="1" s="204">
      <c r="A2688" s="255">
        <f>IF(B2688="","",COUNTA($B$5:B2688))</f>
        <v/>
      </c>
      <c r="B2688" s="294" t="n"/>
      <c r="C2688" s="247" t="n"/>
      <c r="D2688" s="248" t="n"/>
      <c r="E2688" s="295" t="n"/>
      <c r="F2688" s="296" t="n"/>
      <c r="G2688" s="296" t="n"/>
      <c r="H2688" s="297">
        <f>IFERROR(VLOOKUP($C2688,$C$5:$H$18,6,0)+SUMIF($C$19:$C2688,$C2688,$F$19:$F2688)-SUMIF($C$19:$C2688,$C2688,$G$19:$G2688),"")</f>
        <v/>
      </c>
      <c r="I2688" s="296" t="n"/>
      <c r="J2688" s="252" t="n"/>
      <c r="K2688" s="252" t="n"/>
      <c r="L2688" s="298" t="n"/>
      <c r="M2688" s="254">
        <f>IF($B2688="","",--TEXT($B2688,"yyyymm"))</f>
        <v/>
      </c>
      <c r="N2688" s="0" t="n"/>
      <c r="O2688" s="0" t="n"/>
      <c r="P2688" s="0" t="n"/>
      <c r="Q2688" s="0" t="n"/>
      <c r="R2688" s="0" t="n"/>
      <c r="S2688" s="0" t="n"/>
      <c r="T2688" s="0" t="n"/>
      <c r="U2688" s="0" t="n"/>
      <c r="V2688" s="0" t="n"/>
      <c r="W2688" s="0" t="n"/>
      <c r="X2688" s="42" t="n"/>
      <c r="Y2688" s="42" t="n"/>
      <c r="Z2688" s="42" t="n"/>
    </row>
    <row r="2689" ht="23" customFormat="1" customHeight="1" s="204">
      <c r="A2689" s="255">
        <f>IF(B2689="","",COUNTA($B$5:B2689))</f>
        <v/>
      </c>
      <c r="B2689" s="294" t="n"/>
      <c r="C2689" s="247" t="n"/>
      <c r="D2689" s="248" t="n"/>
      <c r="E2689" s="295" t="n"/>
      <c r="F2689" s="296" t="n"/>
      <c r="G2689" s="296" t="n"/>
      <c r="H2689" s="297">
        <f>IFERROR(VLOOKUP($C2689,$C$5:$H$18,6,0)+SUMIF($C$19:$C2689,$C2689,$F$19:$F2689)-SUMIF($C$19:$C2689,$C2689,$G$19:$G2689),"")</f>
        <v/>
      </c>
      <c r="I2689" s="296" t="n"/>
      <c r="J2689" s="252" t="n"/>
      <c r="K2689" s="252" t="n"/>
      <c r="L2689" s="298" t="n"/>
      <c r="M2689" s="254">
        <f>IF($B2689="","",--TEXT($B2689,"yyyymm"))</f>
        <v/>
      </c>
      <c r="N2689" s="0" t="n"/>
      <c r="O2689" s="0" t="n"/>
      <c r="P2689" s="0" t="n"/>
      <c r="Q2689" s="0" t="n"/>
      <c r="R2689" s="0" t="n"/>
      <c r="S2689" s="0" t="n"/>
      <c r="T2689" s="0" t="n"/>
      <c r="U2689" s="0" t="n"/>
      <c r="V2689" s="0" t="n"/>
      <c r="W2689" s="0" t="n"/>
      <c r="X2689" s="42" t="n"/>
      <c r="Y2689" s="42" t="n"/>
      <c r="Z2689" s="42" t="n"/>
    </row>
    <row r="2690" ht="23" customFormat="1" customHeight="1" s="204">
      <c r="A2690" s="255">
        <f>IF(B2690="","",COUNTA($B$5:B2690))</f>
        <v/>
      </c>
      <c r="B2690" s="294" t="n"/>
      <c r="C2690" s="247" t="n"/>
      <c r="D2690" s="248" t="n"/>
      <c r="E2690" s="295" t="n"/>
      <c r="F2690" s="296" t="n"/>
      <c r="G2690" s="296" t="n"/>
      <c r="H2690" s="297">
        <f>IFERROR(VLOOKUP($C2690,$C$5:$H$18,6,0)+SUMIF($C$19:$C2690,$C2690,$F$19:$F2690)-SUMIF($C$19:$C2690,$C2690,$G$19:$G2690),"")</f>
        <v/>
      </c>
      <c r="I2690" s="296" t="n"/>
      <c r="J2690" s="252" t="n"/>
      <c r="K2690" s="252" t="n"/>
      <c r="L2690" s="298" t="n"/>
      <c r="M2690" s="254">
        <f>IF($B2690="","",--TEXT($B2690,"yyyymm"))</f>
        <v/>
      </c>
      <c r="N2690" s="0" t="n"/>
      <c r="O2690" s="0" t="n"/>
      <c r="P2690" s="0" t="n"/>
      <c r="Q2690" s="0" t="n"/>
      <c r="R2690" s="0" t="n"/>
      <c r="S2690" s="0" t="n"/>
      <c r="T2690" s="0" t="n"/>
      <c r="U2690" s="0" t="n"/>
      <c r="V2690" s="0" t="n"/>
      <c r="W2690" s="0" t="n"/>
      <c r="X2690" s="42" t="n"/>
      <c r="Y2690" s="42" t="n"/>
      <c r="Z2690" s="42" t="n"/>
    </row>
    <row r="2691" ht="23" customFormat="1" customHeight="1" s="204">
      <c r="A2691" s="255">
        <f>IF(B2691="","",COUNTA($B$5:B2691))</f>
        <v/>
      </c>
      <c r="B2691" s="294" t="n"/>
      <c r="C2691" s="247" t="n"/>
      <c r="D2691" s="248" t="n"/>
      <c r="E2691" s="295" t="n"/>
      <c r="F2691" s="296" t="n"/>
      <c r="G2691" s="296" t="n"/>
      <c r="H2691" s="297">
        <f>IFERROR(VLOOKUP($C2691,$C$5:$H$18,6,0)+SUMIF($C$19:$C2691,$C2691,$F$19:$F2691)-SUMIF($C$19:$C2691,$C2691,$G$19:$G2691),"")</f>
        <v/>
      </c>
      <c r="I2691" s="296" t="n"/>
      <c r="J2691" s="252" t="n"/>
      <c r="K2691" s="252" t="n"/>
      <c r="L2691" s="298" t="n"/>
      <c r="M2691" s="254">
        <f>IF($B2691="","",--TEXT($B2691,"yyyymm"))</f>
        <v/>
      </c>
      <c r="N2691" s="0" t="n"/>
      <c r="O2691" s="0" t="n"/>
      <c r="P2691" s="0" t="n"/>
      <c r="Q2691" s="0" t="n"/>
      <c r="R2691" s="0" t="n"/>
      <c r="S2691" s="0" t="n"/>
      <c r="T2691" s="0" t="n"/>
      <c r="U2691" s="0" t="n"/>
      <c r="V2691" s="0" t="n"/>
      <c r="W2691" s="0" t="n"/>
      <c r="X2691" s="42" t="n"/>
      <c r="Y2691" s="42" t="n"/>
      <c r="Z2691" s="42" t="n"/>
    </row>
    <row r="2692" ht="23" customFormat="1" customHeight="1" s="204">
      <c r="A2692" s="255">
        <f>IF(B2692="","",COUNTA($B$5:B2692))</f>
        <v/>
      </c>
      <c r="B2692" s="294" t="n"/>
      <c r="C2692" s="247" t="n"/>
      <c r="D2692" s="248" t="n"/>
      <c r="E2692" s="295" t="n"/>
      <c r="F2692" s="296" t="n"/>
      <c r="G2692" s="296" t="n"/>
      <c r="H2692" s="297">
        <f>IFERROR(VLOOKUP($C2692,$C$5:$H$18,6,0)+SUMIF($C$19:$C2692,$C2692,$F$19:$F2692)-SUMIF($C$19:$C2692,$C2692,$G$19:$G2692),"")</f>
        <v/>
      </c>
      <c r="I2692" s="296" t="n"/>
      <c r="J2692" s="252" t="n"/>
      <c r="K2692" s="252" t="n"/>
      <c r="L2692" s="298" t="n"/>
      <c r="M2692" s="254">
        <f>IF($B2692="","",--TEXT($B2692,"yyyymm"))</f>
        <v/>
      </c>
      <c r="N2692" s="0" t="n"/>
      <c r="O2692" s="0" t="n"/>
      <c r="P2692" s="0" t="n"/>
      <c r="Q2692" s="0" t="n"/>
      <c r="R2692" s="0" t="n"/>
      <c r="S2692" s="0" t="n"/>
      <c r="T2692" s="0" t="n"/>
      <c r="U2692" s="0" t="n"/>
      <c r="V2692" s="0" t="n"/>
      <c r="W2692" s="0" t="n"/>
      <c r="X2692" s="42" t="n"/>
      <c r="Y2692" s="42" t="n"/>
      <c r="Z2692" s="42" t="n"/>
    </row>
    <row r="2693" ht="23" customFormat="1" customHeight="1" s="204">
      <c r="A2693" s="255">
        <f>IF(B2693="","",COUNTA($B$5:B2693))</f>
        <v/>
      </c>
      <c r="B2693" s="294" t="n"/>
      <c r="C2693" s="247" t="n"/>
      <c r="D2693" s="248" t="n"/>
      <c r="E2693" s="295" t="n"/>
      <c r="F2693" s="296" t="n"/>
      <c r="G2693" s="296" t="n"/>
      <c r="H2693" s="297">
        <f>IFERROR(VLOOKUP($C2693,$C$5:$H$18,6,0)+SUMIF($C$19:$C2693,$C2693,$F$19:$F2693)-SUMIF($C$19:$C2693,$C2693,$G$19:$G2693),"")</f>
        <v/>
      </c>
      <c r="I2693" s="296" t="n"/>
      <c r="J2693" s="252" t="n"/>
      <c r="K2693" s="252" t="n"/>
      <c r="L2693" s="298" t="n"/>
      <c r="M2693" s="254">
        <f>IF($B2693="","",--TEXT($B2693,"yyyymm"))</f>
        <v/>
      </c>
      <c r="N2693" s="0" t="n"/>
      <c r="O2693" s="0" t="n"/>
      <c r="P2693" s="0" t="n"/>
      <c r="Q2693" s="0" t="n"/>
      <c r="R2693" s="0" t="n"/>
      <c r="S2693" s="0" t="n"/>
      <c r="T2693" s="0" t="n"/>
      <c r="U2693" s="0" t="n"/>
      <c r="V2693" s="0" t="n"/>
      <c r="W2693" s="0" t="n"/>
      <c r="X2693" s="42" t="n"/>
      <c r="Y2693" s="42" t="n"/>
      <c r="Z2693" s="42" t="n"/>
    </row>
    <row r="2694" ht="23" customFormat="1" customHeight="1" s="204">
      <c r="A2694" s="255">
        <f>IF(B2694="","",COUNTA($B$5:B2694))</f>
        <v/>
      </c>
      <c r="B2694" s="294" t="n"/>
      <c r="C2694" s="247" t="n"/>
      <c r="D2694" s="248" t="n"/>
      <c r="E2694" s="295" t="n"/>
      <c r="F2694" s="296" t="n"/>
      <c r="G2694" s="296" t="n"/>
      <c r="H2694" s="297">
        <f>IFERROR(VLOOKUP($C2694,$C$5:$H$18,6,0)+SUMIF($C$19:$C2694,$C2694,$F$19:$F2694)-SUMIF($C$19:$C2694,$C2694,$G$19:$G2694),"")</f>
        <v/>
      </c>
      <c r="I2694" s="296" t="n"/>
      <c r="J2694" s="252" t="n"/>
      <c r="K2694" s="252" t="n"/>
      <c r="L2694" s="298" t="n"/>
      <c r="M2694" s="254">
        <f>IF($B2694="","",--TEXT($B2694,"yyyymm"))</f>
        <v/>
      </c>
      <c r="N2694" s="0" t="n"/>
      <c r="O2694" s="0" t="n"/>
      <c r="P2694" s="0" t="n"/>
      <c r="Q2694" s="0" t="n"/>
      <c r="R2694" s="0" t="n"/>
      <c r="S2694" s="0" t="n"/>
      <c r="T2694" s="0" t="n"/>
      <c r="U2694" s="0" t="n"/>
      <c r="V2694" s="0" t="n"/>
      <c r="W2694" s="0" t="n"/>
      <c r="X2694" s="42" t="n"/>
      <c r="Y2694" s="42" t="n"/>
      <c r="Z2694" s="42" t="n"/>
    </row>
    <row r="2695" ht="23" customFormat="1" customHeight="1" s="204">
      <c r="A2695" s="255">
        <f>IF(B2695="","",COUNTA($B$5:B2695))</f>
        <v/>
      </c>
      <c r="B2695" s="294" t="n"/>
      <c r="C2695" s="247" t="n"/>
      <c r="D2695" s="248" t="n"/>
      <c r="E2695" s="295" t="n"/>
      <c r="F2695" s="296" t="n"/>
      <c r="G2695" s="296" t="n"/>
      <c r="H2695" s="297">
        <f>IFERROR(VLOOKUP($C2695,$C$5:$H$18,6,0)+SUMIF($C$19:$C2695,$C2695,$F$19:$F2695)-SUMIF($C$19:$C2695,$C2695,$G$19:$G2695),"")</f>
        <v/>
      </c>
      <c r="I2695" s="296" t="n"/>
      <c r="J2695" s="252" t="n"/>
      <c r="K2695" s="252" t="n"/>
      <c r="L2695" s="298" t="n"/>
      <c r="M2695" s="254">
        <f>IF($B2695="","",--TEXT($B2695,"yyyymm"))</f>
        <v/>
      </c>
      <c r="N2695" s="0" t="n"/>
      <c r="O2695" s="0" t="n"/>
      <c r="P2695" s="0" t="n"/>
      <c r="Q2695" s="0" t="n"/>
      <c r="R2695" s="0" t="n"/>
      <c r="S2695" s="0" t="n"/>
      <c r="T2695" s="0" t="n"/>
      <c r="U2695" s="0" t="n"/>
      <c r="V2695" s="0" t="n"/>
      <c r="W2695" s="0" t="n"/>
      <c r="X2695" s="42" t="n"/>
      <c r="Y2695" s="42" t="n"/>
      <c r="Z2695" s="42" t="n"/>
    </row>
    <row r="2696" ht="23" customFormat="1" customHeight="1" s="204">
      <c r="A2696" s="255">
        <f>IF(B2696="","",COUNTA($B$5:B2696))</f>
        <v/>
      </c>
      <c r="B2696" s="294" t="n"/>
      <c r="C2696" s="247" t="n"/>
      <c r="D2696" s="248" t="n"/>
      <c r="E2696" s="295" t="n"/>
      <c r="F2696" s="296" t="n"/>
      <c r="G2696" s="296" t="n"/>
      <c r="H2696" s="297">
        <f>IFERROR(VLOOKUP($C2696,$C$5:$H$18,6,0)+SUMIF($C$19:$C2696,$C2696,$F$19:$F2696)-SUMIF($C$19:$C2696,$C2696,$G$19:$G2696),"")</f>
        <v/>
      </c>
      <c r="I2696" s="296" t="n"/>
      <c r="J2696" s="252" t="n"/>
      <c r="K2696" s="252" t="n"/>
      <c r="L2696" s="298" t="n"/>
      <c r="M2696" s="254">
        <f>IF($B2696="","",--TEXT($B2696,"yyyymm"))</f>
        <v/>
      </c>
      <c r="N2696" s="0" t="n"/>
      <c r="O2696" s="0" t="n"/>
      <c r="P2696" s="0" t="n"/>
      <c r="Q2696" s="0" t="n"/>
      <c r="R2696" s="0" t="n"/>
      <c r="S2696" s="0" t="n"/>
      <c r="T2696" s="0" t="n"/>
      <c r="U2696" s="0" t="n"/>
      <c r="V2696" s="0" t="n"/>
      <c r="W2696" s="0" t="n"/>
      <c r="X2696" s="42" t="n"/>
      <c r="Y2696" s="42" t="n"/>
      <c r="Z2696" s="42" t="n"/>
    </row>
    <row r="2697" ht="23" customFormat="1" customHeight="1" s="204">
      <c r="A2697" s="255">
        <f>IF(B2697="","",COUNTA($B$5:B2697))</f>
        <v/>
      </c>
      <c r="B2697" s="294" t="n"/>
      <c r="C2697" s="247" t="n"/>
      <c r="D2697" s="248" t="n"/>
      <c r="E2697" s="295" t="n"/>
      <c r="F2697" s="296" t="n"/>
      <c r="G2697" s="296" t="n"/>
      <c r="H2697" s="297">
        <f>IFERROR(VLOOKUP($C2697,$C$5:$H$18,6,0)+SUMIF($C$19:$C2697,$C2697,$F$19:$F2697)-SUMIF($C$19:$C2697,$C2697,$G$19:$G2697),"")</f>
        <v/>
      </c>
      <c r="I2697" s="296" t="n"/>
      <c r="J2697" s="252" t="n"/>
      <c r="K2697" s="252" t="n"/>
      <c r="L2697" s="298" t="n"/>
      <c r="M2697" s="254">
        <f>IF($B2697="","",--TEXT($B2697,"yyyymm"))</f>
        <v/>
      </c>
      <c r="N2697" s="0" t="n"/>
      <c r="O2697" s="0" t="n"/>
      <c r="P2697" s="0" t="n"/>
      <c r="Q2697" s="0" t="n"/>
      <c r="R2697" s="0" t="n"/>
      <c r="S2697" s="0" t="n"/>
      <c r="T2697" s="0" t="n"/>
      <c r="U2697" s="0" t="n"/>
      <c r="V2697" s="0" t="n"/>
      <c r="W2697" s="0" t="n"/>
      <c r="X2697" s="42" t="n"/>
      <c r="Y2697" s="42" t="n"/>
      <c r="Z2697" s="42" t="n"/>
    </row>
    <row r="2698" ht="23" customFormat="1" customHeight="1" s="204">
      <c r="A2698" s="255">
        <f>IF(B2698="","",COUNTA($B$5:B2698))</f>
        <v/>
      </c>
      <c r="B2698" s="294" t="n"/>
      <c r="C2698" s="247" t="n"/>
      <c r="D2698" s="248" t="n"/>
      <c r="E2698" s="295" t="n"/>
      <c r="F2698" s="296" t="n"/>
      <c r="G2698" s="296" t="n"/>
      <c r="H2698" s="297">
        <f>IFERROR(VLOOKUP($C2698,$C$5:$H$18,6,0)+SUMIF($C$19:$C2698,$C2698,$F$19:$F2698)-SUMIF($C$19:$C2698,$C2698,$G$19:$G2698),"")</f>
        <v/>
      </c>
      <c r="I2698" s="296" t="n"/>
      <c r="J2698" s="252" t="n"/>
      <c r="K2698" s="252" t="n"/>
      <c r="L2698" s="298" t="n"/>
      <c r="M2698" s="254">
        <f>IF($B2698="","",--TEXT($B2698,"yyyymm"))</f>
        <v/>
      </c>
      <c r="N2698" s="0" t="n"/>
      <c r="O2698" s="0" t="n"/>
      <c r="P2698" s="0" t="n"/>
      <c r="Q2698" s="0" t="n"/>
      <c r="R2698" s="0" t="n"/>
      <c r="S2698" s="0" t="n"/>
      <c r="T2698" s="0" t="n"/>
      <c r="U2698" s="0" t="n"/>
      <c r="V2698" s="0" t="n"/>
      <c r="W2698" s="0" t="n"/>
      <c r="X2698" s="42" t="n"/>
      <c r="Y2698" s="42" t="n"/>
      <c r="Z2698" s="42" t="n"/>
    </row>
    <row r="2699" ht="23" customFormat="1" customHeight="1" s="204">
      <c r="A2699" s="255">
        <f>IF(B2699="","",COUNTA($B$5:B2699))</f>
        <v/>
      </c>
      <c r="B2699" s="294" t="n"/>
      <c r="C2699" s="247" t="n"/>
      <c r="D2699" s="248" t="n"/>
      <c r="E2699" s="295" t="n"/>
      <c r="F2699" s="296" t="n"/>
      <c r="G2699" s="296" t="n"/>
      <c r="H2699" s="297">
        <f>IFERROR(VLOOKUP($C2699,$C$5:$H$18,6,0)+SUMIF($C$19:$C2699,$C2699,$F$19:$F2699)-SUMIF($C$19:$C2699,$C2699,$G$19:$G2699),"")</f>
        <v/>
      </c>
      <c r="I2699" s="296" t="n"/>
      <c r="J2699" s="252" t="n"/>
      <c r="K2699" s="252" t="n"/>
      <c r="L2699" s="298" t="n"/>
      <c r="M2699" s="254">
        <f>IF($B2699="","",--TEXT($B2699,"yyyymm"))</f>
        <v/>
      </c>
      <c r="N2699" s="0" t="n"/>
      <c r="O2699" s="0" t="n"/>
      <c r="P2699" s="0" t="n"/>
      <c r="Q2699" s="0" t="n"/>
      <c r="R2699" s="0" t="n"/>
      <c r="S2699" s="0" t="n"/>
      <c r="T2699" s="0" t="n"/>
      <c r="U2699" s="0" t="n"/>
      <c r="V2699" s="0" t="n"/>
      <c r="W2699" s="0" t="n"/>
      <c r="X2699" s="42" t="n"/>
      <c r="Y2699" s="42" t="n"/>
      <c r="Z2699" s="42" t="n"/>
    </row>
    <row r="2700" ht="23" customFormat="1" customHeight="1" s="204">
      <c r="A2700" s="255">
        <f>IF(B2700="","",COUNTA($B$5:B2700))</f>
        <v/>
      </c>
      <c r="B2700" s="294" t="n"/>
      <c r="C2700" s="247" t="n"/>
      <c r="D2700" s="248" t="n"/>
      <c r="E2700" s="295" t="n"/>
      <c r="F2700" s="296" t="n"/>
      <c r="G2700" s="296" t="n"/>
      <c r="H2700" s="297">
        <f>IFERROR(VLOOKUP($C2700,$C$5:$H$18,6,0)+SUMIF($C$19:$C2700,$C2700,$F$19:$F2700)-SUMIF($C$19:$C2700,$C2700,$G$19:$G2700),"")</f>
        <v/>
      </c>
      <c r="I2700" s="296" t="n"/>
      <c r="J2700" s="252" t="n"/>
      <c r="K2700" s="252" t="n"/>
      <c r="L2700" s="298" t="n"/>
      <c r="M2700" s="254">
        <f>IF($B2700="","",--TEXT($B2700,"yyyymm"))</f>
        <v/>
      </c>
      <c r="N2700" s="0" t="n"/>
      <c r="O2700" s="0" t="n"/>
      <c r="P2700" s="0" t="n"/>
      <c r="Q2700" s="0" t="n"/>
      <c r="R2700" s="0" t="n"/>
      <c r="S2700" s="0" t="n"/>
      <c r="T2700" s="0" t="n"/>
      <c r="U2700" s="0" t="n"/>
      <c r="V2700" s="0" t="n"/>
      <c r="W2700" s="0" t="n"/>
      <c r="X2700" s="42" t="n"/>
      <c r="Y2700" s="42" t="n"/>
      <c r="Z2700" s="42" t="n"/>
    </row>
    <row r="2701" ht="23" customFormat="1" customHeight="1" s="204">
      <c r="A2701" s="255">
        <f>IF(B2701="","",COUNTA($B$5:B2701))</f>
        <v/>
      </c>
      <c r="B2701" s="294" t="n"/>
      <c r="C2701" s="247" t="n"/>
      <c r="D2701" s="248" t="n"/>
      <c r="E2701" s="295" t="n"/>
      <c r="F2701" s="296" t="n"/>
      <c r="G2701" s="296" t="n"/>
      <c r="H2701" s="297">
        <f>IFERROR(VLOOKUP($C2701,$C$5:$H$18,6,0)+SUMIF($C$19:$C2701,$C2701,$F$19:$F2701)-SUMIF($C$19:$C2701,$C2701,$G$19:$G2701),"")</f>
        <v/>
      </c>
      <c r="I2701" s="296" t="n"/>
      <c r="J2701" s="252" t="n"/>
      <c r="K2701" s="252" t="n"/>
      <c r="L2701" s="298" t="n"/>
      <c r="M2701" s="254">
        <f>IF($B2701="","",--TEXT($B2701,"yyyymm"))</f>
        <v/>
      </c>
      <c r="N2701" s="0" t="n"/>
      <c r="O2701" s="0" t="n"/>
      <c r="P2701" s="0" t="n"/>
      <c r="Q2701" s="0" t="n"/>
      <c r="R2701" s="0" t="n"/>
      <c r="S2701" s="0" t="n"/>
      <c r="T2701" s="0" t="n"/>
      <c r="U2701" s="0" t="n"/>
      <c r="V2701" s="0" t="n"/>
      <c r="W2701" s="0" t="n"/>
      <c r="X2701" s="42" t="n"/>
      <c r="Y2701" s="42" t="n"/>
      <c r="Z2701" s="42" t="n"/>
    </row>
    <row r="2702" ht="23" customFormat="1" customHeight="1" s="204">
      <c r="A2702" s="255">
        <f>IF(B2702="","",COUNTA($B$5:B2702))</f>
        <v/>
      </c>
      <c r="B2702" s="294" t="n"/>
      <c r="C2702" s="247" t="n"/>
      <c r="D2702" s="248" t="n"/>
      <c r="E2702" s="295" t="n"/>
      <c r="F2702" s="296" t="n"/>
      <c r="G2702" s="296" t="n"/>
      <c r="H2702" s="297">
        <f>IFERROR(VLOOKUP($C2702,$C$5:$H$18,6,0)+SUMIF($C$19:$C2702,$C2702,$F$19:$F2702)-SUMIF($C$19:$C2702,$C2702,$G$19:$G2702),"")</f>
        <v/>
      </c>
      <c r="I2702" s="296" t="n"/>
      <c r="J2702" s="252" t="n"/>
      <c r="K2702" s="252" t="n"/>
      <c r="L2702" s="298" t="n"/>
      <c r="M2702" s="254">
        <f>IF($B2702="","",--TEXT($B2702,"yyyymm"))</f>
        <v/>
      </c>
      <c r="N2702" s="0" t="n"/>
      <c r="O2702" s="0" t="n"/>
      <c r="P2702" s="0" t="n"/>
      <c r="Q2702" s="0" t="n"/>
      <c r="R2702" s="0" t="n"/>
      <c r="S2702" s="0" t="n"/>
      <c r="T2702" s="0" t="n"/>
      <c r="U2702" s="0" t="n"/>
      <c r="V2702" s="0" t="n"/>
      <c r="W2702" s="0" t="n"/>
      <c r="X2702" s="42" t="n"/>
      <c r="Y2702" s="42" t="n"/>
      <c r="Z2702" s="42" t="n"/>
    </row>
    <row r="2703" ht="23" customFormat="1" customHeight="1" s="204">
      <c r="A2703" s="255">
        <f>IF(B2703="","",COUNTA($B$5:B2703))</f>
        <v/>
      </c>
      <c r="B2703" s="294" t="n"/>
      <c r="C2703" s="247" t="n"/>
      <c r="D2703" s="248" t="n"/>
      <c r="E2703" s="295" t="n"/>
      <c r="F2703" s="296" t="n"/>
      <c r="G2703" s="296" t="n"/>
      <c r="H2703" s="297">
        <f>IFERROR(VLOOKUP($C2703,$C$5:$H$18,6,0)+SUMIF($C$19:$C2703,$C2703,$F$19:$F2703)-SUMIF($C$19:$C2703,$C2703,$G$19:$G2703),"")</f>
        <v/>
      </c>
      <c r="I2703" s="296" t="n"/>
      <c r="J2703" s="252" t="n"/>
      <c r="K2703" s="252" t="n"/>
      <c r="L2703" s="298" t="n"/>
      <c r="M2703" s="254">
        <f>IF($B2703="","",--TEXT($B2703,"yyyymm"))</f>
        <v/>
      </c>
      <c r="N2703" s="0" t="n"/>
      <c r="O2703" s="0" t="n"/>
      <c r="P2703" s="0" t="n"/>
      <c r="Q2703" s="0" t="n"/>
      <c r="R2703" s="0" t="n"/>
      <c r="S2703" s="0" t="n"/>
      <c r="T2703" s="0" t="n"/>
      <c r="U2703" s="0" t="n"/>
      <c r="V2703" s="0" t="n"/>
      <c r="W2703" s="0" t="n"/>
      <c r="X2703" s="42" t="n"/>
      <c r="Y2703" s="42" t="n"/>
      <c r="Z2703" s="42" t="n"/>
    </row>
    <row r="2704" ht="23" customFormat="1" customHeight="1" s="204">
      <c r="A2704" s="255">
        <f>IF(B2704="","",COUNTA($B$5:B2704))</f>
        <v/>
      </c>
      <c r="B2704" s="294" t="n"/>
      <c r="C2704" s="247" t="n"/>
      <c r="D2704" s="248" t="n"/>
      <c r="E2704" s="295" t="n"/>
      <c r="F2704" s="296" t="n"/>
      <c r="G2704" s="296" t="n"/>
      <c r="H2704" s="297">
        <f>IFERROR(VLOOKUP($C2704,$C$5:$H$18,6,0)+SUMIF($C$19:$C2704,$C2704,$F$19:$F2704)-SUMIF($C$19:$C2704,$C2704,$G$19:$G2704),"")</f>
        <v/>
      </c>
      <c r="I2704" s="296" t="n"/>
      <c r="J2704" s="252" t="n"/>
      <c r="K2704" s="252" t="n"/>
      <c r="L2704" s="298" t="n"/>
      <c r="M2704" s="254">
        <f>IF($B2704="","",--TEXT($B2704,"yyyymm"))</f>
        <v/>
      </c>
      <c r="N2704" s="0" t="n"/>
      <c r="O2704" s="0" t="n"/>
      <c r="P2704" s="0" t="n"/>
      <c r="Q2704" s="0" t="n"/>
      <c r="R2704" s="0" t="n"/>
      <c r="S2704" s="0" t="n"/>
      <c r="T2704" s="0" t="n"/>
      <c r="U2704" s="0" t="n"/>
      <c r="V2704" s="0" t="n"/>
      <c r="W2704" s="0" t="n"/>
      <c r="X2704" s="42" t="n"/>
      <c r="Y2704" s="42" t="n"/>
      <c r="Z2704" s="42" t="n"/>
    </row>
    <row r="2705" ht="23" customFormat="1" customHeight="1" s="204">
      <c r="A2705" s="255">
        <f>IF(B2705="","",COUNTA($B$5:B2705))</f>
        <v/>
      </c>
      <c r="B2705" s="294" t="n"/>
      <c r="C2705" s="247" t="n"/>
      <c r="D2705" s="248" t="n"/>
      <c r="E2705" s="295" t="n"/>
      <c r="F2705" s="296" t="n"/>
      <c r="G2705" s="296" t="n"/>
      <c r="H2705" s="297">
        <f>IFERROR(VLOOKUP($C2705,$C$5:$H$18,6,0)+SUMIF($C$19:$C2705,$C2705,$F$19:$F2705)-SUMIF($C$19:$C2705,$C2705,$G$19:$G2705),"")</f>
        <v/>
      </c>
      <c r="I2705" s="296" t="n"/>
      <c r="J2705" s="252" t="n"/>
      <c r="K2705" s="252" t="n"/>
      <c r="L2705" s="298" t="n"/>
      <c r="M2705" s="254">
        <f>IF($B2705="","",--TEXT($B2705,"yyyymm"))</f>
        <v/>
      </c>
      <c r="N2705" s="0" t="n"/>
      <c r="O2705" s="0" t="n"/>
      <c r="P2705" s="0" t="n"/>
      <c r="Q2705" s="0" t="n"/>
      <c r="R2705" s="0" t="n"/>
      <c r="S2705" s="0" t="n"/>
      <c r="T2705" s="0" t="n"/>
      <c r="U2705" s="0" t="n"/>
      <c r="V2705" s="0" t="n"/>
      <c r="W2705" s="0" t="n"/>
      <c r="X2705" s="42" t="n"/>
      <c r="Y2705" s="42" t="n"/>
      <c r="Z2705" s="42" t="n"/>
    </row>
    <row r="2706" ht="23" customFormat="1" customHeight="1" s="204">
      <c r="A2706" s="255">
        <f>IF(B2706="","",COUNTA($B$5:B2706))</f>
        <v/>
      </c>
      <c r="B2706" s="294" t="n"/>
      <c r="C2706" s="247" t="n"/>
      <c r="D2706" s="248" t="n"/>
      <c r="E2706" s="295" t="n"/>
      <c r="F2706" s="296" t="n"/>
      <c r="G2706" s="296" t="n"/>
      <c r="H2706" s="297">
        <f>IFERROR(VLOOKUP($C2706,$C$5:$H$18,6,0)+SUMIF($C$19:$C2706,$C2706,$F$19:$F2706)-SUMIF($C$19:$C2706,$C2706,$G$19:$G2706),"")</f>
        <v/>
      </c>
      <c r="I2706" s="296" t="n"/>
      <c r="J2706" s="252" t="n"/>
      <c r="K2706" s="252" t="n"/>
      <c r="L2706" s="298" t="n"/>
      <c r="M2706" s="254">
        <f>IF($B2706="","",--TEXT($B2706,"yyyymm"))</f>
        <v/>
      </c>
      <c r="N2706" s="0" t="n"/>
      <c r="O2706" s="0" t="n"/>
      <c r="P2706" s="0" t="n"/>
      <c r="Q2706" s="0" t="n"/>
      <c r="R2706" s="0" t="n"/>
      <c r="S2706" s="0" t="n"/>
      <c r="T2706" s="0" t="n"/>
      <c r="U2706" s="0" t="n"/>
      <c r="V2706" s="0" t="n"/>
      <c r="W2706" s="0" t="n"/>
      <c r="X2706" s="42" t="n"/>
      <c r="Y2706" s="42" t="n"/>
      <c r="Z2706" s="42" t="n"/>
    </row>
    <row r="2707" ht="23" customFormat="1" customHeight="1" s="204">
      <c r="A2707" s="255">
        <f>IF(B2707="","",COUNTA($B$5:B2707))</f>
        <v/>
      </c>
      <c r="B2707" s="294" t="n"/>
      <c r="C2707" s="247" t="n"/>
      <c r="D2707" s="248" t="n"/>
      <c r="E2707" s="295" t="n"/>
      <c r="F2707" s="296" t="n"/>
      <c r="G2707" s="296" t="n"/>
      <c r="H2707" s="297">
        <f>IFERROR(VLOOKUP($C2707,$C$5:$H$18,6,0)+SUMIF($C$19:$C2707,$C2707,$F$19:$F2707)-SUMIF($C$19:$C2707,$C2707,$G$19:$G2707),"")</f>
        <v/>
      </c>
      <c r="I2707" s="296" t="n"/>
      <c r="J2707" s="252" t="n"/>
      <c r="K2707" s="252" t="n"/>
      <c r="L2707" s="298" t="n"/>
      <c r="M2707" s="254">
        <f>IF($B2707="","",--TEXT($B2707,"yyyymm"))</f>
        <v/>
      </c>
      <c r="N2707" s="0" t="n"/>
      <c r="O2707" s="0" t="n"/>
      <c r="P2707" s="0" t="n"/>
      <c r="Q2707" s="0" t="n"/>
      <c r="R2707" s="0" t="n"/>
      <c r="S2707" s="0" t="n"/>
      <c r="T2707" s="0" t="n"/>
      <c r="U2707" s="0" t="n"/>
      <c r="V2707" s="0" t="n"/>
      <c r="W2707" s="0" t="n"/>
      <c r="X2707" s="42" t="n"/>
      <c r="Y2707" s="42" t="n"/>
      <c r="Z2707" s="42" t="n"/>
    </row>
    <row r="2708" ht="23" customFormat="1" customHeight="1" s="204">
      <c r="A2708" s="255">
        <f>IF(B2708="","",COUNTA($B$5:B2708))</f>
        <v/>
      </c>
      <c r="B2708" s="294" t="n"/>
      <c r="C2708" s="247" t="n"/>
      <c r="D2708" s="248" t="n"/>
      <c r="E2708" s="295" t="n"/>
      <c r="F2708" s="296" t="n"/>
      <c r="G2708" s="296" t="n"/>
      <c r="H2708" s="297">
        <f>IFERROR(VLOOKUP($C2708,$C$5:$H$18,6,0)+SUMIF($C$19:$C2708,$C2708,$F$19:$F2708)-SUMIF($C$19:$C2708,$C2708,$G$19:$G2708),"")</f>
        <v/>
      </c>
      <c r="I2708" s="296" t="n"/>
      <c r="J2708" s="252" t="n"/>
      <c r="K2708" s="252" t="n"/>
      <c r="L2708" s="298" t="n"/>
      <c r="M2708" s="254">
        <f>IF($B2708="","",--TEXT($B2708,"yyyymm"))</f>
        <v/>
      </c>
      <c r="N2708" s="0" t="n"/>
      <c r="O2708" s="0" t="n"/>
      <c r="P2708" s="0" t="n"/>
      <c r="Q2708" s="0" t="n"/>
      <c r="R2708" s="0" t="n"/>
      <c r="S2708" s="0" t="n"/>
      <c r="T2708" s="0" t="n"/>
      <c r="U2708" s="0" t="n"/>
      <c r="V2708" s="0" t="n"/>
      <c r="W2708" s="0" t="n"/>
      <c r="X2708" s="42" t="n"/>
      <c r="Y2708" s="42" t="n"/>
      <c r="Z2708" s="42" t="n"/>
    </row>
    <row r="2709" ht="23" customFormat="1" customHeight="1" s="204">
      <c r="A2709" s="255">
        <f>IF(B2709="","",COUNTA($B$5:B2709))</f>
        <v/>
      </c>
      <c r="B2709" s="294" t="n"/>
      <c r="C2709" s="247" t="n"/>
      <c r="D2709" s="248" t="n"/>
      <c r="E2709" s="295" t="n"/>
      <c r="F2709" s="296" t="n"/>
      <c r="G2709" s="296" t="n"/>
      <c r="H2709" s="297">
        <f>IFERROR(VLOOKUP($C2709,$C$5:$H$18,6,0)+SUMIF($C$19:$C2709,$C2709,$F$19:$F2709)-SUMIF($C$19:$C2709,$C2709,$G$19:$G2709),"")</f>
        <v/>
      </c>
      <c r="I2709" s="296" t="n"/>
      <c r="J2709" s="252" t="n"/>
      <c r="K2709" s="252" t="n"/>
      <c r="L2709" s="298" t="n"/>
      <c r="M2709" s="254">
        <f>IF($B2709="","",--TEXT($B2709,"yyyymm"))</f>
        <v/>
      </c>
      <c r="N2709" s="0" t="n"/>
      <c r="O2709" s="0" t="n"/>
      <c r="P2709" s="0" t="n"/>
      <c r="Q2709" s="0" t="n"/>
      <c r="R2709" s="0" t="n"/>
      <c r="S2709" s="0" t="n"/>
      <c r="T2709" s="0" t="n"/>
      <c r="U2709" s="0" t="n"/>
      <c r="V2709" s="0" t="n"/>
      <c r="W2709" s="0" t="n"/>
      <c r="X2709" s="42" t="n"/>
      <c r="Y2709" s="42" t="n"/>
      <c r="Z2709" s="42" t="n"/>
    </row>
    <row r="2710" ht="23" customFormat="1" customHeight="1" s="204">
      <c r="A2710" s="255">
        <f>IF(B2710="","",COUNTA($B$5:B2710))</f>
        <v/>
      </c>
      <c r="B2710" s="294" t="n"/>
      <c r="C2710" s="247" t="n"/>
      <c r="D2710" s="248" t="n"/>
      <c r="E2710" s="295" t="n"/>
      <c r="F2710" s="296" t="n"/>
      <c r="G2710" s="296" t="n"/>
      <c r="H2710" s="297">
        <f>IFERROR(VLOOKUP($C2710,$C$5:$H$18,6,0)+SUMIF($C$19:$C2710,$C2710,$F$19:$F2710)-SUMIF($C$19:$C2710,$C2710,$G$19:$G2710),"")</f>
        <v/>
      </c>
      <c r="I2710" s="296" t="n"/>
      <c r="J2710" s="252" t="n"/>
      <c r="K2710" s="252" t="n"/>
      <c r="L2710" s="298" t="n"/>
      <c r="M2710" s="254">
        <f>IF($B2710="","",--TEXT($B2710,"yyyymm"))</f>
        <v/>
      </c>
      <c r="N2710" s="0" t="n"/>
      <c r="O2710" s="0" t="n"/>
      <c r="P2710" s="0" t="n"/>
      <c r="Q2710" s="0" t="n"/>
      <c r="R2710" s="0" t="n"/>
      <c r="S2710" s="0" t="n"/>
      <c r="T2710" s="0" t="n"/>
      <c r="U2710" s="0" t="n"/>
      <c r="V2710" s="0" t="n"/>
      <c r="W2710" s="0" t="n"/>
      <c r="X2710" s="42" t="n"/>
      <c r="Y2710" s="42" t="n"/>
      <c r="Z2710" s="42" t="n"/>
    </row>
    <row r="2711" ht="23" customFormat="1" customHeight="1" s="204">
      <c r="A2711" s="255">
        <f>IF(B2711="","",COUNTA($B$5:B2711))</f>
        <v/>
      </c>
      <c r="B2711" s="294" t="n"/>
      <c r="C2711" s="247" t="n"/>
      <c r="D2711" s="248" t="n"/>
      <c r="E2711" s="295" t="n"/>
      <c r="F2711" s="296" t="n"/>
      <c r="G2711" s="296" t="n"/>
      <c r="H2711" s="297">
        <f>IFERROR(VLOOKUP($C2711,$C$5:$H$18,6,0)+SUMIF($C$19:$C2711,$C2711,$F$19:$F2711)-SUMIF($C$19:$C2711,$C2711,$G$19:$G2711),"")</f>
        <v/>
      </c>
      <c r="I2711" s="296" t="n"/>
      <c r="J2711" s="252" t="n"/>
      <c r="K2711" s="252" t="n"/>
      <c r="L2711" s="298" t="n"/>
      <c r="M2711" s="254">
        <f>IF($B2711="","",--TEXT($B2711,"yyyymm"))</f>
        <v/>
      </c>
      <c r="N2711" s="0" t="n"/>
      <c r="O2711" s="0" t="n"/>
      <c r="P2711" s="0" t="n"/>
      <c r="Q2711" s="0" t="n"/>
      <c r="R2711" s="0" t="n"/>
      <c r="S2711" s="0" t="n"/>
      <c r="T2711" s="0" t="n"/>
      <c r="U2711" s="0" t="n"/>
      <c r="V2711" s="0" t="n"/>
      <c r="W2711" s="0" t="n"/>
      <c r="X2711" s="42" t="n"/>
      <c r="Y2711" s="42" t="n"/>
      <c r="Z2711" s="42" t="n"/>
    </row>
    <row r="2712" ht="23" customFormat="1" customHeight="1" s="204">
      <c r="A2712" s="255">
        <f>IF(B2712="","",COUNTA($B$5:B2712))</f>
        <v/>
      </c>
      <c r="B2712" s="294" t="n"/>
      <c r="C2712" s="247" t="n"/>
      <c r="D2712" s="248" t="n"/>
      <c r="E2712" s="295" t="n"/>
      <c r="F2712" s="296" t="n"/>
      <c r="G2712" s="296" t="n"/>
      <c r="H2712" s="297">
        <f>IFERROR(VLOOKUP($C2712,$C$5:$H$18,6,0)+SUMIF($C$19:$C2712,$C2712,$F$19:$F2712)-SUMIF($C$19:$C2712,$C2712,$G$19:$G2712),"")</f>
        <v/>
      </c>
      <c r="I2712" s="296" t="n"/>
      <c r="J2712" s="252" t="n"/>
      <c r="K2712" s="252" t="n"/>
      <c r="L2712" s="298" t="n"/>
      <c r="M2712" s="254">
        <f>IF($B2712="","",--TEXT($B2712,"yyyymm"))</f>
        <v/>
      </c>
      <c r="N2712" s="0" t="n"/>
      <c r="O2712" s="0" t="n"/>
      <c r="P2712" s="0" t="n"/>
      <c r="Q2712" s="0" t="n"/>
      <c r="R2712" s="0" t="n"/>
      <c r="S2712" s="0" t="n"/>
      <c r="T2712" s="0" t="n"/>
      <c r="U2712" s="0" t="n"/>
      <c r="V2712" s="0" t="n"/>
      <c r="W2712" s="0" t="n"/>
      <c r="X2712" s="42" t="n"/>
      <c r="Y2712" s="42" t="n"/>
      <c r="Z2712" s="42" t="n"/>
    </row>
    <row r="2713" ht="23" customFormat="1" customHeight="1" s="204">
      <c r="A2713" s="255">
        <f>IF(B2713="","",COUNTA($B$5:B2713))</f>
        <v/>
      </c>
      <c r="B2713" s="294" t="n"/>
      <c r="C2713" s="247" t="n"/>
      <c r="D2713" s="248" t="n"/>
      <c r="E2713" s="295" t="n"/>
      <c r="F2713" s="296" t="n"/>
      <c r="G2713" s="296" t="n"/>
      <c r="H2713" s="297">
        <f>IFERROR(VLOOKUP($C2713,$C$5:$H$18,6,0)+SUMIF($C$19:$C2713,$C2713,$F$19:$F2713)-SUMIF($C$19:$C2713,$C2713,$G$19:$G2713),"")</f>
        <v/>
      </c>
      <c r="I2713" s="296" t="n"/>
      <c r="J2713" s="252" t="n"/>
      <c r="K2713" s="252" t="n"/>
      <c r="L2713" s="298" t="n"/>
      <c r="M2713" s="254">
        <f>IF($B2713="","",--TEXT($B2713,"yyyymm"))</f>
        <v/>
      </c>
      <c r="N2713" s="0" t="n"/>
      <c r="O2713" s="0" t="n"/>
      <c r="P2713" s="0" t="n"/>
      <c r="Q2713" s="0" t="n"/>
      <c r="R2713" s="0" t="n"/>
      <c r="S2713" s="0" t="n"/>
      <c r="T2713" s="0" t="n"/>
      <c r="U2713" s="0" t="n"/>
      <c r="V2713" s="0" t="n"/>
      <c r="W2713" s="0" t="n"/>
      <c r="X2713" s="42" t="n"/>
      <c r="Y2713" s="42" t="n"/>
      <c r="Z2713" s="42" t="n"/>
    </row>
    <row r="2714" ht="23" customFormat="1" customHeight="1" s="204">
      <c r="A2714" s="255">
        <f>IF(B2714="","",COUNTA($B$5:B2714))</f>
        <v/>
      </c>
      <c r="B2714" s="294" t="n"/>
      <c r="C2714" s="247" t="n"/>
      <c r="D2714" s="248" t="n"/>
      <c r="E2714" s="295" t="n"/>
      <c r="F2714" s="296" t="n"/>
      <c r="G2714" s="296" t="n"/>
      <c r="H2714" s="297">
        <f>IFERROR(VLOOKUP($C2714,$C$5:$H$18,6,0)+SUMIF($C$19:$C2714,$C2714,$F$19:$F2714)-SUMIF($C$19:$C2714,$C2714,$G$19:$G2714),"")</f>
        <v/>
      </c>
      <c r="I2714" s="296" t="n"/>
      <c r="J2714" s="252" t="n"/>
      <c r="K2714" s="252" t="n"/>
      <c r="L2714" s="298" t="n"/>
      <c r="M2714" s="254">
        <f>IF($B2714="","",--TEXT($B2714,"yyyymm"))</f>
        <v/>
      </c>
      <c r="N2714" s="0" t="n"/>
      <c r="O2714" s="0" t="n"/>
      <c r="P2714" s="0" t="n"/>
      <c r="Q2714" s="0" t="n"/>
      <c r="R2714" s="0" t="n"/>
      <c r="S2714" s="0" t="n"/>
      <c r="T2714" s="0" t="n"/>
      <c r="U2714" s="0" t="n"/>
      <c r="V2714" s="0" t="n"/>
      <c r="W2714" s="0" t="n"/>
      <c r="X2714" s="42" t="n"/>
      <c r="Y2714" s="42" t="n"/>
      <c r="Z2714" s="42" t="n"/>
    </row>
    <row r="2715" ht="23" customFormat="1" customHeight="1" s="204">
      <c r="A2715" s="255">
        <f>IF(B2715="","",COUNTA($B$5:B2715))</f>
        <v/>
      </c>
      <c r="B2715" s="294" t="n"/>
      <c r="C2715" s="247" t="n"/>
      <c r="D2715" s="248" t="n"/>
      <c r="E2715" s="295" t="n"/>
      <c r="F2715" s="296" t="n"/>
      <c r="G2715" s="296" t="n"/>
      <c r="H2715" s="297">
        <f>IFERROR(VLOOKUP($C2715,$C$5:$H$18,6,0)+SUMIF($C$19:$C2715,$C2715,$F$19:$F2715)-SUMIF($C$19:$C2715,$C2715,$G$19:$G2715),"")</f>
        <v/>
      </c>
      <c r="I2715" s="296" t="n"/>
      <c r="J2715" s="252" t="n"/>
      <c r="K2715" s="252" t="n"/>
      <c r="L2715" s="298" t="n"/>
      <c r="M2715" s="254">
        <f>IF($B2715="","",--TEXT($B2715,"yyyymm"))</f>
        <v/>
      </c>
      <c r="N2715" s="0" t="n"/>
      <c r="O2715" s="0" t="n"/>
      <c r="P2715" s="0" t="n"/>
      <c r="Q2715" s="0" t="n"/>
      <c r="R2715" s="0" t="n"/>
      <c r="S2715" s="0" t="n"/>
      <c r="T2715" s="0" t="n"/>
      <c r="U2715" s="0" t="n"/>
      <c r="V2715" s="0" t="n"/>
      <c r="W2715" s="0" t="n"/>
      <c r="X2715" s="42" t="n"/>
      <c r="Y2715" s="42" t="n"/>
      <c r="Z2715" s="42" t="n"/>
    </row>
    <row r="2716" ht="23" customFormat="1" customHeight="1" s="204">
      <c r="A2716" s="255">
        <f>IF(B2716="","",COUNTA($B$5:B2716))</f>
        <v/>
      </c>
      <c r="B2716" s="294" t="n"/>
      <c r="C2716" s="247" t="n"/>
      <c r="D2716" s="248" t="n"/>
      <c r="E2716" s="295" t="n"/>
      <c r="F2716" s="296" t="n"/>
      <c r="G2716" s="296" t="n"/>
      <c r="H2716" s="297">
        <f>IFERROR(VLOOKUP($C2716,$C$5:$H$18,6,0)+SUMIF($C$19:$C2716,$C2716,$F$19:$F2716)-SUMIF($C$19:$C2716,$C2716,$G$19:$G2716),"")</f>
        <v/>
      </c>
      <c r="I2716" s="296" t="n"/>
      <c r="J2716" s="252" t="n"/>
      <c r="K2716" s="252" t="n"/>
      <c r="L2716" s="298" t="n"/>
      <c r="M2716" s="254">
        <f>IF($B2716="","",--TEXT($B2716,"yyyymm"))</f>
        <v/>
      </c>
      <c r="N2716" s="0" t="n"/>
      <c r="O2716" s="0" t="n"/>
      <c r="P2716" s="0" t="n"/>
      <c r="Q2716" s="0" t="n"/>
      <c r="R2716" s="0" t="n"/>
      <c r="S2716" s="0" t="n"/>
      <c r="T2716" s="0" t="n"/>
      <c r="U2716" s="0" t="n"/>
      <c r="V2716" s="0" t="n"/>
      <c r="W2716" s="0" t="n"/>
      <c r="X2716" s="42" t="n"/>
      <c r="Y2716" s="42" t="n"/>
      <c r="Z2716" s="42" t="n"/>
    </row>
    <row r="2717" ht="23" customFormat="1" customHeight="1" s="204">
      <c r="A2717" s="255">
        <f>IF(B2717="","",COUNTA($B$5:B2717))</f>
        <v/>
      </c>
      <c r="B2717" s="294" t="n"/>
      <c r="C2717" s="247" t="n"/>
      <c r="D2717" s="248" t="n"/>
      <c r="E2717" s="295" t="n"/>
      <c r="F2717" s="296" t="n"/>
      <c r="G2717" s="296" t="n"/>
      <c r="H2717" s="297">
        <f>IFERROR(VLOOKUP($C2717,$C$5:$H$18,6,0)+SUMIF($C$19:$C2717,$C2717,$F$19:$F2717)-SUMIF($C$19:$C2717,$C2717,$G$19:$G2717),"")</f>
        <v/>
      </c>
      <c r="I2717" s="296" t="n"/>
      <c r="J2717" s="252" t="n"/>
      <c r="K2717" s="252" t="n"/>
      <c r="L2717" s="298" t="n"/>
      <c r="M2717" s="254">
        <f>IF($B2717="","",--TEXT($B2717,"yyyymm"))</f>
        <v/>
      </c>
      <c r="N2717" s="0" t="n"/>
      <c r="O2717" s="0" t="n"/>
      <c r="P2717" s="0" t="n"/>
      <c r="Q2717" s="0" t="n"/>
      <c r="R2717" s="0" t="n"/>
      <c r="S2717" s="0" t="n"/>
      <c r="T2717" s="0" t="n"/>
      <c r="U2717" s="0" t="n"/>
      <c r="V2717" s="0" t="n"/>
      <c r="W2717" s="0" t="n"/>
      <c r="X2717" s="42" t="n"/>
      <c r="Y2717" s="42" t="n"/>
      <c r="Z2717" s="42" t="n"/>
    </row>
    <row r="2718" ht="23" customFormat="1" customHeight="1" s="204">
      <c r="A2718" s="255">
        <f>IF(B2718="","",COUNTA($B$5:B2718))</f>
        <v/>
      </c>
      <c r="B2718" s="294" t="n"/>
      <c r="C2718" s="247" t="n"/>
      <c r="D2718" s="248" t="n"/>
      <c r="E2718" s="295" t="n"/>
      <c r="F2718" s="296" t="n"/>
      <c r="G2718" s="296" t="n"/>
      <c r="H2718" s="297">
        <f>IFERROR(VLOOKUP($C2718,$C$5:$H$18,6,0)+SUMIF($C$19:$C2718,$C2718,$F$19:$F2718)-SUMIF($C$19:$C2718,$C2718,$G$19:$G2718),"")</f>
        <v/>
      </c>
      <c r="I2718" s="296" t="n"/>
      <c r="J2718" s="252" t="n"/>
      <c r="K2718" s="252" t="n"/>
      <c r="L2718" s="298" t="n"/>
      <c r="M2718" s="254">
        <f>IF($B2718="","",--TEXT($B2718,"yyyymm"))</f>
        <v/>
      </c>
      <c r="N2718" s="0" t="n"/>
      <c r="O2718" s="0" t="n"/>
      <c r="P2718" s="0" t="n"/>
      <c r="Q2718" s="0" t="n"/>
      <c r="R2718" s="0" t="n"/>
      <c r="S2718" s="0" t="n"/>
      <c r="T2718" s="0" t="n"/>
      <c r="U2718" s="0" t="n"/>
      <c r="V2718" s="0" t="n"/>
      <c r="W2718" s="0" t="n"/>
      <c r="X2718" s="42" t="n"/>
      <c r="Y2718" s="42" t="n"/>
      <c r="Z2718" s="42" t="n"/>
    </row>
    <row r="2719" ht="23" customFormat="1" customHeight="1" s="204">
      <c r="A2719" s="255">
        <f>IF(B2719="","",COUNTA($B$5:B2719))</f>
        <v/>
      </c>
      <c r="B2719" s="294" t="n"/>
      <c r="C2719" s="247" t="n"/>
      <c r="D2719" s="248" t="n"/>
      <c r="E2719" s="295" t="n"/>
      <c r="F2719" s="296" t="n"/>
      <c r="G2719" s="296" t="n"/>
      <c r="H2719" s="297">
        <f>IFERROR(VLOOKUP($C2719,$C$5:$H$18,6,0)+SUMIF($C$19:$C2719,$C2719,$F$19:$F2719)-SUMIF($C$19:$C2719,$C2719,$G$19:$G2719),"")</f>
        <v/>
      </c>
      <c r="I2719" s="296" t="n"/>
      <c r="J2719" s="252" t="n"/>
      <c r="K2719" s="252" t="n"/>
      <c r="L2719" s="298" t="n"/>
      <c r="M2719" s="254">
        <f>IF($B2719="","",--TEXT($B2719,"yyyymm"))</f>
        <v/>
      </c>
      <c r="N2719" s="0" t="n"/>
      <c r="O2719" s="0" t="n"/>
      <c r="P2719" s="0" t="n"/>
      <c r="Q2719" s="0" t="n"/>
      <c r="R2719" s="0" t="n"/>
      <c r="S2719" s="0" t="n"/>
      <c r="T2719" s="0" t="n"/>
      <c r="U2719" s="0" t="n"/>
      <c r="V2719" s="0" t="n"/>
      <c r="W2719" s="0" t="n"/>
      <c r="X2719" s="42" t="n"/>
      <c r="Y2719" s="42" t="n"/>
      <c r="Z2719" s="42" t="n"/>
    </row>
    <row r="2720" ht="23" customFormat="1" customHeight="1" s="204">
      <c r="A2720" s="255">
        <f>IF(B2720="","",COUNTA($B$5:B2720))</f>
        <v/>
      </c>
      <c r="B2720" s="294" t="n"/>
      <c r="C2720" s="247" t="n"/>
      <c r="D2720" s="248" t="n"/>
      <c r="E2720" s="295" t="n"/>
      <c r="F2720" s="296" t="n"/>
      <c r="G2720" s="296" t="n"/>
      <c r="H2720" s="297">
        <f>IFERROR(VLOOKUP($C2720,$C$5:$H$18,6,0)+SUMIF($C$19:$C2720,$C2720,$F$19:$F2720)-SUMIF($C$19:$C2720,$C2720,$G$19:$G2720),"")</f>
        <v/>
      </c>
      <c r="I2720" s="296" t="n"/>
      <c r="J2720" s="252" t="n"/>
      <c r="K2720" s="252" t="n"/>
      <c r="L2720" s="298" t="n"/>
      <c r="M2720" s="254">
        <f>IF($B2720="","",--TEXT($B2720,"yyyymm"))</f>
        <v/>
      </c>
      <c r="N2720" s="0" t="n"/>
      <c r="O2720" s="0" t="n"/>
      <c r="P2720" s="0" t="n"/>
      <c r="Q2720" s="0" t="n"/>
      <c r="R2720" s="0" t="n"/>
      <c r="S2720" s="0" t="n"/>
      <c r="T2720" s="0" t="n"/>
      <c r="U2720" s="0" t="n"/>
      <c r="V2720" s="0" t="n"/>
      <c r="W2720" s="0" t="n"/>
      <c r="X2720" s="42" t="n"/>
      <c r="Y2720" s="42" t="n"/>
      <c r="Z2720" s="42" t="n"/>
    </row>
    <row r="2721" ht="23" customFormat="1" customHeight="1" s="204">
      <c r="A2721" s="255">
        <f>IF(B2721="","",COUNTA($B$5:B2721))</f>
        <v/>
      </c>
      <c r="B2721" s="294" t="n"/>
      <c r="C2721" s="247" t="n"/>
      <c r="D2721" s="248" t="n"/>
      <c r="E2721" s="295" t="n"/>
      <c r="F2721" s="296" t="n"/>
      <c r="G2721" s="296" t="n"/>
      <c r="H2721" s="297">
        <f>IFERROR(VLOOKUP($C2721,$C$5:$H$18,6,0)+SUMIF($C$19:$C2721,$C2721,$F$19:$F2721)-SUMIF($C$19:$C2721,$C2721,$G$19:$G2721),"")</f>
        <v/>
      </c>
      <c r="I2721" s="296" t="n"/>
      <c r="J2721" s="252" t="n"/>
      <c r="K2721" s="252" t="n"/>
      <c r="L2721" s="298" t="n"/>
      <c r="M2721" s="254">
        <f>IF($B2721="","",--TEXT($B2721,"yyyymm"))</f>
        <v/>
      </c>
      <c r="N2721" s="0" t="n"/>
      <c r="O2721" s="0" t="n"/>
      <c r="P2721" s="0" t="n"/>
      <c r="Q2721" s="0" t="n"/>
      <c r="R2721" s="0" t="n"/>
      <c r="S2721" s="0" t="n"/>
      <c r="T2721" s="0" t="n"/>
      <c r="U2721" s="0" t="n"/>
      <c r="V2721" s="0" t="n"/>
      <c r="W2721" s="0" t="n"/>
      <c r="X2721" s="42" t="n"/>
      <c r="Y2721" s="42" t="n"/>
      <c r="Z2721" s="42" t="n"/>
    </row>
    <row r="2722" ht="23" customFormat="1" customHeight="1" s="204">
      <c r="A2722" s="255">
        <f>IF(B2722="","",COUNTA($B$5:B2722))</f>
        <v/>
      </c>
      <c r="B2722" s="294" t="n"/>
      <c r="C2722" s="247" t="n"/>
      <c r="D2722" s="248" t="n"/>
      <c r="E2722" s="295" t="n"/>
      <c r="F2722" s="296" t="n"/>
      <c r="G2722" s="296" t="n"/>
      <c r="H2722" s="297">
        <f>IFERROR(VLOOKUP($C2722,$C$5:$H$18,6,0)+SUMIF($C$19:$C2722,$C2722,$F$19:$F2722)-SUMIF($C$19:$C2722,$C2722,$G$19:$G2722),"")</f>
        <v/>
      </c>
      <c r="I2722" s="296" t="n"/>
      <c r="J2722" s="252" t="n"/>
      <c r="K2722" s="252" t="n"/>
      <c r="L2722" s="298" t="n"/>
      <c r="M2722" s="254">
        <f>IF($B2722="","",--TEXT($B2722,"yyyymm"))</f>
        <v/>
      </c>
      <c r="N2722" s="0" t="n"/>
      <c r="O2722" s="0" t="n"/>
      <c r="P2722" s="0" t="n"/>
      <c r="Q2722" s="0" t="n"/>
      <c r="R2722" s="0" t="n"/>
      <c r="S2722" s="0" t="n"/>
      <c r="T2722" s="0" t="n"/>
      <c r="U2722" s="0" t="n"/>
      <c r="V2722" s="0" t="n"/>
      <c r="W2722" s="0" t="n"/>
      <c r="X2722" s="42" t="n"/>
      <c r="Y2722" s="42" t="n"/>
      <c r="Z2722" s="42" t="n"/>
    </row>
    <row r="2723" ht="23" customFormat="1" customHeight="1" s="204">
      <c r="A2723" s="255">
        <f>IF(B2723="","",COUNTA($B$5:B2723))</f>
        <v/>
      </c>
      <c r="B2723" s="294" t="n"/>
      <c r="C2723" s="247" t="n"/>
      <c r="D2723" s="248" t="n"/>
      <c r="E2723" s="295" t="n"/>
      <c r="F2723" s="296" t="n"/>
      <c r="G2723" s="296" t="n"/>
      <c r="H2723" s="297">
        <f>IFERROR(VLOOKUP($C2723,$C$5:$H$18,6,0)+SUMIF($C$19:$C2723,$C2723,$F$19:$F2723)-SUMIF($C$19:$C2723,$C2723,$G$19:$G2723),"")</f>
        <v/>
      </c>
      <c r="I2723" s="296" t="n"/>
      <c r="J2723" s="252" t="n"/>
      <c r="K2723" s="252" t="n"/>
      <c r="L2723" s="298" t="n"/>
      <c r="M2723" s="254">
        <f>IF($B2723="","",--TEXT($B2723,"yyyymm"))</f>
        <v/>
      </c>
      <c r="N2723" s="0" t="n"/>
      <c r="O2723" s="0" t="n"/>
      <c r="P2723" s="0" t="n"/>
      <c r="Q2723" s="0" t="n"/>
      <c r="R2723" s="0" t="n"/>
      <c r="S2723" s="0" t="n"/>
      <c r="T2723" s="0" t="n"/>
      <c r="U2723" s="0" t="n"/>
      <c r="V2723" s="0" t="n"/>
      <c r="W2723" s="0" t="n"/>
      <c r="X2723" s="42" t="n"/>
      <c r="Y2723" s="42" t="n"/>
      <c r="Z2723" s="42" t="n"/>
    </row>
    <row r="2724" ht="23" customFormat="1" customHeight="1" s="204">
      <c r="A2724" s="255">
        <f>IF(B2724="","",COUNTA($B$5:B2724))</f>
        <v/>
      </c>
      <c r="B2724" s="294" t="n"/>
      <c r="C2724" s="247" t="n"/>
      <c r="D2724" s="248" t="n"/>
      <c r="E2724" s="295" t="n"/>
      <c r="F2724" s="296" t="n"/>
      <c r="G2724" s="296" t="n"/>
      <c r="H2724" s="297">
        <f>IFERROR(VLOOKUP($C2724,$C$5:$H$18,6,0)+SUMIF($C$19:$C2724,$C2724,$F$19:$F2724)-SUMIF($C$19:$C2724,$C2724,$G$19:$G2724),"")</f>
        <v/>
      </c>
      <c r="I2724" s="296" t="n"/>
      <c r="J2724" s="252" t="n"/>
      <c r="K2724" s="252" t="n"/>
      <c r="L2724" s="298" t="n"/>
      <c r="M2724" s="254">
        <f>IF($B2724="","",--TEXT($B2724,"yyyymm"))</f>
        <v/>
      </c>
      <c r="N2724" s="0" t="n"/>
      <c r="O2724" s="0" t="n"/>
      <c r="P2724" s="0" t="n"/>
      <c r="Q2724" s="0" t="n"/>
      <c r="R2724" s="0" t="n"/>
      <c r="S2724" s="0" t="n"/>
      <c r="T2724" s="0" t="n"/>
      <c r="U2724" s="0" t="n"/>
      <c r="V2724" s="0" t="n"/>
      <c r="W2724" s="0" t="n"/>
      <c r="X2724" s="42" t="n"/>
      <c r="Y2724" s="42" t="n"/>
      <c r="Z2724" s="42" t="n"/>
    </row>
    <row r="2725" ht="23" customFormat="1" customHeight="1" s="204">
      <c r="A2725" s="255">
        <f>IF(B2725="","",COUNTA($B$5:B2725))</f>
        <v/>
      </c>
      <c r="B2725" s="294" t="n"/>
      <c r="C2725" s="247" t="n"/>
      <c r="D2725" s="248" t="n"/>
      <c r="E2725" s="295" t="n"/>
      <c r="F2725" s="296" t="n"/>
      <c r="G2725" s="296" t="n"/>
      <c r="H2725" s="297">
        <f>IFERROR(VLOOKUP($C2725,$C$5:$H$18,6,0)+SUMIF($C$19:$C2725,$C2725,$F$19:$F2725)-SUMIF($C$19:$C2725,$C2725,$G$19:$G2725),"")</f>
        <v/>
      </c>
      <c r="I2725" s="296" t="n"/>
      <c r="J2725" s="252" t="n"/>
      <c r="K2725" s="252" t="n"/>
      <c r="L2725" s="298" t="n"/>
      <c r="M2725" s="254">
        <f>IF($B2725="","",--TEXT($B2725,"yyyymm"))</f>
        <v/>
      </c>
      <c r="N2725" s="0" t="n"/>
      <c r="O2725" s="0" t="n"/>
      <c r="P2725" s="0" t="n"/>
      <c r="Q2725" s="0" t="n"/>
      <c r="R2725" s="0" t="n"/>
      <c r="S2725" s="0" t="n"/>
      <c r="T2725" s="0" t="n"/>
      <c r="U2725" s="0" t="n"/>
      <c r="V2725" s="0" t="n"/>
      <c r="W2725" s="0" t="n"/>
      <c r="X2725" s="42" t="n"/>
      <c r="Y2725" s="42" t="n"/>
      <c r="Z2725" s="42" t="n"/>
    </row>
    <row r="2726" ht="23" customFormat="1" customHeight="1" s="204">
      <c r="A2726" s="255">
        <f>IF(B2726="","",COUNTA($B$5:B2726))</f>
        <v/>
      </c>
      <c r="B2726" s="294" t="n"/>
      <c r="C2726" s="247" t="n"/>
      <c r="D2726" s="248" t="n"/>
      <c r="E2726" s="295" t="n"/>
      <c r="F2726" s="296" t="n"/>
      <c r="G2726" s="296" t="n"/>
      <c r="H2726" s="297">
        <f>IFERROR(VLOOKUP($C2726,$C$5:$H$18,6,0)+SUMIF($C$19:$C2726,$C2726,$F$19:$F2726)-SUMIF($C$19:$C2726,$C2726,$G$19:$G2726),"")</f>
        <v/>
      </c>
      <c r="I2726" s="296" t="n"/>
      <c r="J2726" s="252" t="n"/>
      <c r="K2726" s="252" t="n"/>
      <c r="L2726" s="298" t="n"/>
      <c r="M2726" s="254">
        <f>IF($B2726="","",--TEXT($B2726,"yyyymm"))</f>
        <v/>
      </c>
      <c r="N2726" s="0" t="n"/>
      <c r="O2726" s="0" t="n"/>
      <c r="P2726" s="0" t="n"/>
      <c r="Q2726" s="0" t="n"/>
      <c r="R2726" s="0" t="n"/>
      <c r="S2726" s="0" t="n"/>
      <c r="T2726" s="0" t="n"/>
      <c r="U2726" s="0" t="n"/>
      <c r="V2726" s="0" t="n"/>
      <c r="W2726" s="0" t="n"/>
      <c r="X2726" s="42" t="n"/>
      <c r="Y2726" s="42" t="n"/>
      <c r="Z2726" s="42" t="n"/>
    </row>
    <row r="2727" ht="23" customFormat="1" customHeight="1" s="204">
      <c r="A2727" s="255">
        <f>IF(B2727="","",COUNTA($B$5:B2727))</f>
        <v/>
      </c>
      <c r="B2727" s="294" t="n"/>
      <c r="C2727" s="247" t="n"/>
      <c r="D2727" s="248" t="n"/>
      <c r="E2727" s="295" t="n"/>
      <c r="F2727" s="296" t="n"/>
      <c r="G2727" s="296" t="n"/>
      <c r="H2727" s="297">
        <f>IFERROR(VLOOKUP($C2727,$C$5:$H$18,6,0)+SUMIF($C$19:$C2727,$C2727,$F$19:$F2727)-SUMIF($C$19:$C2727,$C2727,$G$19:$G2727),"")</f>
        <v/>
      </c>
      <c r="I2727" s="296" t="n"/>
      <c r="J2727" s="252" t="n"/>
      <c r="K2727" s="252" t="n"/>
      <c r="L2727" s="298" t="n"/>
      <c r="M2727" s="254">
        <f>IF($B2727="","",--TEXT($B2727,"yyyymm"))</f>
        <v/>
      </c>
      <c r="N2727" s="0" t="n"/>
      <c r="O2727" s="0" t="n"/>
      <c r="P2727" s="0" t="n"/>
      <c r="Q2727" s="0" t="n"/>
      <c r="R2727" s="0" t="n"/>
      <c r="S2727" s="0" t="n"/>
      <c r="T2727" s="0" t="n"/>
      <c r="U2727" s="0" t="n"/>
      <c r="V2727" s="0" t="n"/>
      <c r="W2727" s="0" t="n"/>
      <c r="X2727" s="42" t="n"/>
      <c r="Y2727" s="42" t="n"/>
      <c r="Z2727" s="42" t="n"/>
    </row>
    <row r="2728" ht="23" customFormat="1" customHeight="1" s="204">
      <c r="A2728" s="255">
        <f>IF(B2728="","",COUNTA($B$5:B2728))</f>
        <v/>
      </c>
      <c r="B2728" s="294" t="n"/>
      <c r="C2728" s="247" t="n"/>
      <c r="D2728" s="248" t="n"/>
      <c r="E2728" s="295" t="n"/>
      <c r="F2728" s="296" t="n"/>
      <c r="G2728" s="296" t="n"/>
      <c r="H2728" s="297">
        <f>IFERROR(VLOOKUP($C2728,$C$5:$H$18,6,0)+SUMIF($C$19:$C2728,$C2728,$F$19:$F2728)-SUMIF($C$19:$C2728,$C2728,$G$19:$G2728),"")</f>
        <v/>
      </c>
      <c r="I2728" s="296" t="n"/>
      <c r="J2728" s="252" t="n"/>
      <c r="K2728" s="252" t="n"/>
      <c r="L2728" s="298" t="n"/>
      <c r="M2728" s="254">
        <f>IF($B2728="","",--TEXT($B2728,"yyyymm"))</f>
        <v/>
      </c>
      <c r="N2728" s="0" t="n"/>
      <c r="O2728" s="0" t="n"/>
      <c r="P2728" s="0" t="n"/>
      <c r="Q2728" s="0" t="n"/>
      <c r="R2728" s="0" t="n"/>
      <c r="S2728" s="0" t="n"/>
      <c r="T2728" s="0" t="n"/>
      <c r="U2728" s="0" t="n"/>
      <c r="V2728" s="0" t="n"/>
      <c r="W2728" s="0" t="n"/>
      <c r="X2728" s="42" t="n"/>
      <c r="Y2728" s="42" t="n"/>
      <c r="Z2728" s="42" t="n"/>
    </row>
    <row r="2729" ht="23" customFormat="1" customHeight="1" s="204">
      <c r="A2729" s="255">
        <f>IF(B2729="","",COUNTA($B$5:B2729))</f>
        <v/>
      </c>
      <c r="B2729" s="294" t="n"/>
      <c r="C2729" s="247" t="n"/>
      <c r="D2729" s="248" t="n"/>
      <c r="E2729" s="295" t="n"/>
      <c r="F2729" s="296" t="n"/>
      <c r="G2729" s="296" t="n"/>
      <c r="H2729" s="297">
        <f>IFERROR(VLOOKUP($C2729,$C$5:$H$18,6,0)+SUMIF($C$19:$C2729,$C2729,$F$19:$F2729)-SUMIF($C$19:$C2729,$C2729,$G$19:$G2729),"")</f>
        <v/>
      </c>
      <c r="I2729" s="296" t="n"/>
      <c r="J2729" s="252" t="n"/>
      <c r="K2729" s="252" t="n"/>
      <c r="L2729" s="298" t="n"/>
      <c r="M2729" s="254">
        <f>IF($B2729="","",--TEXT($B2729,"yyyymm"))</f>
        <v/>
      </c>
      <c r="N2729" s="0" t="n"/>
      <c r="O2729" s="0" t="n"/>
      <c r="P2729" s="0" t="n"/>
      <c r="Q2729" s="0" t="n"/>
      <c r="R2729" s="0" t="n"/>
      <c r="S2729" s="0" t="n"/>
      <c r="T2729" s="0" t="n"/>
      <c r="U2729" s="0" t="n"/>
      <c r="V2729" s="0" t="n"/>
      <c r="W2729" s="0" t="n"/>
      <c r="X2729" s="42" t="n"/>
      <c r="Y2729" s="42" t="n"/>
      <c r="Z2729" s="42" t="n"/>
    </row>
    <row r="2730" ht="23" customFormat="1" customHeight="1" s="204">
      <c r="A2730" s="255">
        <f>IF(B2730="","",COUNTA($B$5:B2730))</f>
        <v/>
      </c>
      <c r="B2730" s="294" t="n"/>
      <c r="C2730" s="247" t="n"/>
      <c r="D2730" s="248" t="n"/>
      <c r="E2730" s="295" t="n"/>
      <c r="F2730" s="296" t="n"/>
      <c r="G2730" s="296" t="n"/>
      <c r="H2730" s="297">
        <f>IFERROR(VLOOKUP($C2730,$C$5:$H$18,6,0)+SUMIF($C$19:$C2730,$C2730,$F$19:$F2730)-SUMIF($C$19:$C2730,$C2730,$G$19:$G2730),"")</f>
        <v/>
      </c>
      <c r="I2730" s="296" t="n"/>
      <c r="J2730" s="252" t="n"/>
      <c r="K2730" s="252" t="n"/>
      <c r="L2730" s="298" t="n"/>
      <c r="M2730" s="254">
        <f>IF($B2730="","",--TEXT($B2730,"yyyymm"))</f>
        <v/>
      </c>
      <c r="N2730" s="0" t="n"/>
      <c r="O2730" s="0" t="n"/>
      <c r="P2730" s="0" t="n"/>
      <c r="Q2730" s="0" t="n"/>
      <c r="R2730" s="0" t="n"/>
      <c r="S2730" s="0" t="n"/>
      <c r="T2730" s="0" t="n"/>
      <c r="U2730" s="0" t="n"/>
      <c r="V2730" s="0" t="n"/>
      <c r="W2730" s="0" t="n"/>
      <c r="X2730" s="42" t="n"/>
      <c r="Y2730" s="42" t="n"/>
      <c r="Z2730" s="42" t="n"/>
    </row>
    <row r="2731" ht="23" customFormat="1" customHeight="1" s="204">
      <c r="A2731" s="255">
        <f>IF(B2731="","",COUNTA($B$5:B2731))</f>
        <v/>
      </c>
      <c r="B2731" s="294" t="n"/>
      <c r="C2731" s="247" t="n"/>
      <c r="D2731" s="248" t="n"/>
      <c r="E2731" s="295" t="n"/>
      <c r="F2731" s="296" t="n"/>
      <c r="G2731" s="296" t="n"/>
      <c r="H2731" s="297">
        <f>IFERROR(VLOOKUP($C2731,$C$5:$H$18,6,0)+SUMIF($C$19:$C2731,$C2731,$F$19:$F2731)-SUMIF($C$19:$C2731,$C2731,$G$19:$G2731),"")</f>
        <v/>
      </c>
      <c r="I2731" s="296" t="n"/>
      <c r="J2731" s="252" t="n"/>
      <c r="K2731" s="252" t="n"/>
      <c r="L2731" s="298" t="n"/>
      <c r="M2731" s="254">
        <f>IF($B2731="","",--TEXT($B2731,"yyyymm"))</f>
        <v/>
      </c>
      <c r="N2731" s="0" t="n"/>
      <c r="O2731" s="0" t="n"/>
      <c r="P2731" s="0" t="n"/>
      <c r="Q2731" s="0" t="n"/>
      <c r="R2731" s="0" t="n"/>
      <c r="S2731" s="0" t="n"/>
      <c r="T2731" s="0" t="n"/>
      <c r="U2731" s="0" t="n"/>
      <c r="V2731" s="0" t="n"/>
      <c r="W2731" s="0" t="n"/>
      <c r="X2731" s="42" t="n"/>
      <c r="Y2731" s="42" t="n"/>
      <c r="Z2731" s="42" t="n"/>
    </row>
    <row r="2732" ht="23" customFormat="1" customHeight="1" s="204">
      <c r="A2732" s="255">
        <f>IF(B2732="","",COUNTA($B$5:B2732))</f>
        <v/>
      </c>
      <c r="B2732" s="294" t="n"/>
      <c r="C2732" s="247" t="n"/>
      <c r="D2732" s="248" t="n"/>
      <c r="E2732" s="295" t="n"/>
      <c r="F2732" s="296" t="n"/>
      <c r="G2732" s="296" t="n"/>
      <c r="H2732" s="297">
        <f>IFERROR(VLOOKUP($C2732,$C$5:$H$18,6,0)+SUMIF($C$19:$C2732,$C2732,$F$19:$F2732)-SUMIF($C$19:$C2732,$C2732,$G$19:$G2732),"")</f>
        <v/>
      </c>
      <c r="I2732" s="296" t="n"/>
      <c r="J2732" s="252" t="n"/>
      <c r="K2732" s="252" t="n"/>
      <c r="L2732" s="298" t="n"/>
      <c r="M2732" s="254">
        <f>IF($B2732="","",--TEXT($B2732,"yyyymm"))</f>
        <v/>
      </c>
      <c r="N2732" s="0" t="n"/>
      <c r="O2732" s="0" t="n"/>
      <c r="P2732" s="0" t="n"/>
      <c r="Q2732" s="0" t="n"/>
      <c r="R2732" s="0" t="n"/>
      <c r="S2732" s="0" t="n"/>
      <c r="T2732" s="0" t="n"/>
      <c r="U2732" s="0" t="n"/>
      <c r="V2732" s="0" t="n"/>
      <c r="W2732" s="0" t="n"/>
      <c r="X2732" s="42" t="n"/>
      <c r="Y2732" s="42" t="n"/>
      <c r="Z2732" s="42" t="n"/>
    </row>
    <row r="2733" ht="23" customFormat="1" customHeight="1" s="204">
      <c r="A2733" s="255">
        <f>IF(B2733="","",COUNTA($B$5:B2733))</f>
        <v/>
      </c>
      <c r="B2733" s="294" t="n"/>
      <c r="C2733" s="247" t="n"/>
      <c r="D2733" s="248" t="n"/>
      <c r="E2733" s="295" t="n"/>
      <c r="F2733" s="296" t="n"/>
      <c r="G2733" s="296" t="n"/>
      <c r="H2733" s="297">
        <f>IFERROR(VLOOKUP($C2733,$C$5:$H$18,6,0)+SUMIF($C$19:$C2733,$C2733,$F$19:$F2733)-SUMIF($C$19:$C2733,$C2733,$G$19:$G2733),"")</f>
        <v/>
      </c>
      <c r="I2733" s="296" t="n"/>
      <c r="J2733" s="252" t="n"/>
      <c r="K2733" s="252" t="n"/>
      <c r="L2733" s="298" t="n"/>
      <c r="M2733" s="254">
        <f>IF($B2733="","",--TEXT($B2733,"yyyymm"))</f>
        <v/>
      </c>
      <c r="N2733" s="0" t="n"/>
      <c r="O2733" s="0" t="n"/>
      <c r="P2733" s="0" t="n"/>
      <c r="Q2733" s="0" t="n"/>
      <c r="R2733" s="0" t="n"/>
      <c r="S2733" s="0" t="n"/>
      <c r="T2733" s="0" t="n"/>
      <c r="U2733" s="0" t="n"/>
      <c r="V2733" s="0" t="n"/>
      <c r="W2733" s="0" t="n"/>
      <c r="X2733" s="42" t="n"/>
      <c r="Y2733" s="42" t="n"/>
      <c r="Z2733" s="42" t="n"/>
    </row>
    <row r="2734" ht="23" customFormat="1" customHeight="1" s="204">
      <c r="A2734" s="255">
        <f>IF(B2734="","",COUNTA($B$5:B2734))</f>
        <v/>
      </c>
      <c r="B2734" s="294" t="n"/>
      <c r="C2734" s="247" t="n"/>
      <c r="D2734" s="248" t="n"/>
      <c r="E2734" s="295" t="n"/>
      <c r="F2734" s="296" t="n"/>
      <c r="G2734" s="296" t="n"/>
      <c r="H2734" s="297">
        <f>IFERROR(VLOOKUP($C2734,$C$5:$H$18,6,0)+SUMIF($C$19:$C2734,$C2734,$F$19:$F2734)-SUMIF($C$19:$C2734,$C2734,$G$19:$G2734),"")</f>
        <v/>
      </c>
      <c r="I2734" s="296" t="n"/>
      <c r="J2734" s="252" t="n"/>
      <c r="K2734" s="252" t="n"/>
      <c r="L2734" s="298" t="n"/>
      <c r="M2734" s="254">
        <f>IF($B2734="","",--TEXT($B2734,"yyyymm"))</f>
        <v/>
      </c>
      <c r="N2734" s="0" t="n"/>
      <c r="O2734" s="0" t="n"/>
      <c r="P2734" s="0" t="n"/>
      <c r="Q2734" s="0" t="n"/>
      <c r="R2734" s="0" t="n"/>
      <c r="S2734" s="0" t="n"/>
      <c r="T2734" s="0" t="n"/>
      <c r="U2734" s="0" t="n"/>
      <c r="V2734" s="0" t="n"/>
      <c r="W2734" s="0" t="n"/>
      <c r="X2734" s="42" t="n"/>
      <c r="Y2734" s="42" t="n"/>
      <c r="Z2734" s="42" t="n"/>
    </row>
    <row r="2735" ht="23" customFormat="1" customHeight="1" s="204">
      <c r="A2735" s="255">
        <f>IF(B2735="","",COUNTA($B$5:B2735))</f>
        <v/>
      </c>
      <c r="B2735" s="294" t="n"/>
      <c r="C2735" s="247" t="n"/>
      <c r="D2735" s="248" t="n"/>
      <c r="E2735" s="295" t="n"/>
      <c r="F2735" s="296" t="n"/>
      <c r="G2735" s="296" t="n"/>
      <c r="H2735" s="297">
        <f>IFERROR(VLOOKUP($C2735,$C$5:$H$18,6,0)+SUMIF($C$19:$C2735,$C2735,$F$19:$F2735)-SUMIF($C$19:$C2735,$C2735,$G$19:$G2735),"")</f>
        <v/>
      </c>
      <c r="I2735" s="296" t="n"/>
      <c r="J2735" s="252" t="n"/>
      <c r="K2735" s="252" t="n"/>
      <c r="L2735" s="298" t="n"/>
      <c r="M2735" s="254">
        <f>IF($B2735="","",--TEXT($B2735,"yyyymm"))</f>
        <v/>
      </c>
      <c r="N2735" s="0" t="n"/>
      <c r="O2735" s="0" t="n"/>
      <c r="P2735" s="0" t="n"/>
      <c r="Q2735" s="0" t="n"/>
      <c r="R2735" s="0" t="n"/>
      <c r="S2735" s="0" t="n"/>
      <c r="T2735" s="0" t="n"/>
      <c r="U2735" s="0" t="n"/>
      <c r="V2735" s="0" t="n"/>
      <c r="W2735" s="0" t="n"/>
      <c r="X2735" s="42" t="n"/>
      <c r="Y2735" s="42" t="n"/>
      <c r="Z2735" s="42" t="n"/>
    </row>
    <row r="2736" ht="23" customFormat="1" customHeight="1" s="204">
      <c r="A2736" s="255">
        <f>IF(B2736="","",COUNTA($B$5:B2736))</f>
        <v/>
      </c>
      <c r="B2736" s="294" t="n"/>
      <c r="C2736" s="247" t="n"/>
      <c r="D2736" s="248" t="n"/>
      <c r="E2736" s="295" t="n"/>
      <c r="F2736" s="296" t="n"/>
      <c r="G2736" s="296" t="n"/>
      <c r="H2736" s="297">
        <f>IFERROR(VLOOKUP($C2736,$C$5:$H$18,6,0)+SUMIF($C$19:$C2736,$C2736,$F$19:$F2736)-SUMIF($C$19:$C2736,$C2736,$G$19:$G2736),"")</f>
        <v/>
      </c>
      <c r="I2736" s="296" t="n"/>
      <c r="J2736" s="252" t="n"/>
      <c r="K2736" s="252" t="n"/>
      <c r="L2736" s="298" t="n"/>
      <c r="M2736" s="254">
        <f>IF($B2736="","",--TEXT($B2736,"yyyymm"))</f>
        <v/>
      </c>
      <c r="N2736" s="0" t="n"/>
      <c r="O2736" s="0" t="n"/>
      <c r="P2736" s="0" t="n"/>
      <c r="Q2736" s="0" t="n"/>
      <c r="R2736" s="0" t="n"/>
      <c r="S2736" s="0" t="n"/>
      <c r="T2736" s="0" t="n"/>
      <c r="U2736" s="0" t="n"/>
      <c r="V2736" s="0" t="n"/>
      <c r="W2736" s="0" t="n"/>
      <c r="X2736" s="42" t="n"/>
      <c r="Y2736" s="42" t="n"/>
      <c r="Z2736" s="42" t="n"/>
    </row>
    <row r="2737" ht="23" customFormat="1" customHeight="1" s="204">
      <c r="A2737" s="255">
        <f>IF(B2737="","",COUNTA($B$5:B2737))</f>
        <v/>
      </c>
      <c r="B2737" s="294" t="n"/>
      <c r="C2737" s="247" t="n"/>
      <c r="D2737" s="248" t="n"/>
      <c r="E2737" s="295" t="n"/>
      <c r="F2737" s="296" t="n"/>
      <c r="G2737" s="296" t="n"/>
      <c r="H2737" s="297">
        <f>IFERROR(VLOOKUP($C2737,$C$5:$H$18,6,0)+SUMIF($C$19:$C2737,$C2737,$F$19:$F2737)-SUMIF($C$19:$C2737,$C2737,$G$19:$G2737),"")</f>
        <v/>
      </c>
      <c r="I2737" s="296" t="n"/>
      <c r="J2737" s="252" t="n"/>
      <c r="K2737" s="252" t="n"/>
      <c r="L2737" s="298" t="n"/>
      <c r="M2737" s="254">
        <f>IF($B2737="","",--TEXT($B2737,"yyyymm"))</f>
        <v/>
      </c>
      <c r="N2737" s="0" t="n"/>
      <c r="O2737" s="0" t="n"/>
      <c r="P2737" s="0" t="n"/>
      <c r="Q2737" s="0" t="n"/>
      <c r="R2737" s="0" t="n"/>
      <c r="S2737" s="0" t="n"/>
      <c r="T2737" s="0" t="n"/>
      <c r="U2737" s="0" t="n"/>
      <c r="V2737" s="0" t="n"/>
      <c r="W2737" s="0" t="n"/>
      <c r="X2737" s="42" t="n"/>
      <c r="Y2737" s="42" t="n"/>
      <c r="Z2737" s="42" t="n"/>
    </row>
    <row r="2738" ht="23" customFormat="1" customHeight="1" s="204">
      <c r="A2738" s="255">
        <f>IF(B2738="","",COUNTA($B$5:B2738))</f>
        <v/>
      </c>
      <c r="B2738" s="294" t="n"/>
      <c r="C2738" s="247" t="n"/>
      <c r="D2738" s="248" t="n"/>
      <c r="E2738" s="295" t="n"/>
      <c r="F2738" s="296" t="n"/>
      <c r="G2738" s="296" t="n"/>
      <c r="H2738" s="297">
        <f>IFERROR(VLOOKUP($C2738,$C$5:$H$18,6,0)+SUMIF($C$19:$C2738,$C2738,$F$19:$F2738)-SUMIF($C$19:$C2738,$C2738,$G$19:$G2738),"")</f>
        <v/>
      </c>
      <c r="I2738" s="296" t="n"/>
      <c r="J2738" s="252" t="n"/>
      <c r="K2738" s="252" t="n"/>
      <c r="L2738" s="298" t="n"/>
      <c r="M2738" s="254">
        <f>IF($B2738="","",--TEXT($B2738,"yyyymm"))</f>
        <v/>
      </c>
      <c r="N2738" s="0" t="n"/>
      <c r="O2738" s="0" t="n"/>
      <c r="P2738" s="0" t="n"/>
      <c r="Q2738" s="0" t="n"/>
      <c r="R2738" s="0" t="n"/>
      <c r="S2738" s="0" t="n"/>
      <c r="T2738" s="0" t="n"/>
      <c r="U2738" s="0" t="n"/>
      <c r="V2738" s="0" t="n"/>
      <c r="W2738" s="0" t="n"/>
      <c r="X2738" s="42" t="n"/>
      <c r="Y2738" s="42" t="n"/>
      <c r="Z2738" s="42" t="n"/>
    </row>
    <row r="2739" ht="23" customFormat="1" customHeight="1" s="204">
      <c r="A2739" s="255">
        <f>IF(B2739="","",COUNTA($B$5:B2739))</f>
        <v/>
      </c>
      <c r="B2739" s="294" t="n"/>
      <c r="C2739" s="247" t="n"/>
      <c r="D2739" s="248" t="n"/>
      <c r="E2739" s="295" t="n"/>
      <c r="F2739" s="296" t="n"/>
      <c r="G2739" s="296" t="n"/>
      <c r="H2739" s="297">
        <f>IFERROR(VLOOKUP($C2739,$C$5:$H$18,6,0)+SUMIF($C$19:$C2739,$C2739,$F$19:$F2739)-SUMIF($C$19:$C2739,$C2739,$G$19:$G2739),"")</f>
        <v/>
      </c>
      <c r="I2739" s="296" t="n"/>
      <c r="J2739" s="252" t="n"/>
      <c r="K2739" s="252" t="n"/>
      <c r="L2739" s="298" t="n"/>
      <c r="M2739" s="254">
        <f>IF($B2739="","",--TEXT($B2739,"yyyymm"))</f>
        <v/>
      </c>
      <c r="N2739" s="0" t="n"/>
      <c r="O2739" s="0" t="n"/>
      <c r="P2739" s="0" t="n"/>
      <c r="Q2739" s="0" t="n"/>
      <c r="R2739" s="0" t="n"/>
      <c r="S2739" s="0" t="n"/>
      <c r="T2739" s="0" t="n"/>
      <c r="U2739" s="0" t="n"/>
      <c r="V2739" s="0" t="n"/>
      <c r="W2739" s="0" t="n"/>
      <c r="X2739" s="42" t="n"/>
      <c r="Y2739" s="42" t="n"/>
      <c r="Z2739" s="42" t="n"/>
    </row>
    <row r="2740" ht="23" customFormat="1" customHeight="1" s="204">
      <c r="A2740" s="255">
        <f>IF(B2740="","",COUNTA($B$5:B2740))</f>
        <v/>
      </c>
      <c r="B2740" s="294" t="n"/>
      <c r="C2740" s="247" t="n"/>
      <c r="D2740" s="248" t="n"/>
      <c r="E2740" s="295" t="n"/>
      <c r="F2740" s="296" t="n"/>
      <c r="G2740" s="296" t="n"/>
      <c r="H2740" s="297">
        <f>IFERROR(VLOOKUP($C2740,$C$5:$H$18,6,0)+SUMIF($C$19:$C2740,$C2740,$F$19:$F2740)-SUMIF($C$19:$C2740,$C2740,$G$19:$G2740),"")</f>
        <v/>
      </c>
      <c r="I2740" s="296" t="n"/>
      <c r="J2740" s="252" t="n"/>
      <c r="K2740" s="252" t="n"/>
      <c r="L2740" s="298" t="n"/>
      <c r="M2740" s="254">
        <f>IF($B2740="","",--TEXT($B2740,"yyyymm"))</f>
        <v/>
      </c>
      <c r="N2740" s="0" t="n"/>
      <c r="O2740" s="0" t="n"/>
      <c r="P2740" s="0" t="n"/>
      <c r="Q2740" s="0" t="n"/>
      <c r="R2740" s="0" t="n"/>
      <c r="S2740" s="0" t="n"/>
      <c r="T2740" s="0" t="n"/>
      <c r="U2740" s="0" t="n"/>
      <c r="V2740" s="0" t="n"/>
      <c r="W2740" s="0" t="n"/>
      <c r="X2740" s="42" t="n"/>
      <c r="Y2740" s="42" t="n"/>
      <c r="Z2740" s="42" t="n"/>
    </row>
    <row r="2741" ht="23" customFormat="1" customHeight="1" s="204">
      <c r="A2741" s="255">
        <f>IF(B2741="","",COUNTA($B$5:B2741))</f>
        <v/>
      </c>
      <c r="B2741" s="294" t="n"/>
      <c r="C2741" s="247" t="n"/>
      <c r="D2741" s="248" t="n"/>
      <c r="E2741" s="295" t="n"/>
      <c r="F2741" s="296" t="n"/>
      <c r="G2741" s="296" t="n"/>
      <c r="H2741" s="297">
        <f>IFERROR(VLOOKUP($C2741,$C$5:$H$18,6,0)+SUMIF($C$19:$C2741,$C2741,$F$19:$F2741)-SUMIF($C$19:$C2741,$C2741,$G$19:$G2741),"")</f>
        <v/>
      </c>
      <c r="I2741" s="296" t="n"/>
      <c r="J2741" s="252" t="n"/>
      <c r="K2741" s="252" t="n"/>
      <c r="L2741" s="298" t="n"/>
      <c r="M2741" s="254">
        <f>IF($B2741="","",--TEXT($B2741,"yyyymm"))</f>
        <v/>
      </c>
      <c r="N2741" s="0" t="n"/>
      <c r="O2741" s="0" t="n"/>
      <c r="P2741" s="0" t="n"/>
      <c r="Q2741" s="0" t="n"/>
      <c r="R2741" s="0" t="n"/>
      <c r="S2741" s="0" t="n"/>
      <c r="T2741" s="0" t="n"/>
      <c r="U2741" s="0" t="n"/>
      <c r="V2741" s="0" t="n"/>
      <c r="W2741" s="0" t="n"/>
      <c r="X2741" s="42" t="n"/>
      <c r="Y2741" s="42" t="n"/>
      <c r="Z2741" s="42" t="n"/>
    </row>
    <row r="2742" ht="23" customFormat="1" customHeight="1" s="204">
      <c r="A2742" s="255">
        <f>IF(B2742="","",COUNTA($B$5:B2742))</f>
        <v/>
      </c>
      <c r="B2742" s="294" t="n"/>
      <c r="C2742" s="247" t="n"/>
      <c r="D2742" s="248" t="n"/>
      <c r="E2742" s="295" t="n"/>
      <c r="F2742" s="296" t="n"/>
      <c r="G2742" s="296" t="n"/>
      <c r="H2742" s="297">
        <f>IFERROR(VLOOKUP($C2742,$C$5:$H$18,6,0)+SUMIF($C$19:$C2742,$C2742,$F$19:$F2742)-SUMIF($C$19:$C2742,$C2742,$G$19:$G2742),"")</f>
        <v/>
      </c>
      <c r="I2742" s="296" t="n"/>
      <c r="J2742" s="252" t="n"/>
      <c r="K2742" s="252" t="n"/>
      <c r="L2742" s="298" t="n"/>
      <c r="M2742" s="254">
        <f>IF($B2742="","",--TEXT($B2742,"yyyymm"))</f>
        <v/>
      </c>
      <c r="N2742" s="0" t="n"/>
      <c r="O2742" s="0" t="n"/>
      <c r="P2742" s="0" t="n"/>
      <c r="Q2742" s="0" t="n"/>
      <c r="R2742" s="0" t="n"/>
      <c r="S2742" s="0" t="n"/>
      <c r="T2742" s="0" t="n"/>
      <c r="U2742" s="0" t="n"/>
      <c r="V2742" s="0" t="n"/>
      <c r="W2742" s="0" t="n"/>
      <c r="X2742" s="42" t="n"/>
      <c r="Y2742" s="42" t="n"/>
      <c r="Z2742" s="42" t="n"/>
    </row>
    <row r="2743" ht="23" customFormat="1" customHeight="1" s="204">
      <c r="A2743" s="255">
        <f>IF(B2743="","",COUNTA($B$5:B2743))</f>
        <v/>
      </c>
      <c r="B2743" s="294" t="n"/>
      <c r="C2743" s="247" t="n"/>
      <c r="D2743" s="248" t="n"/>
      <c r="E2743" s="295" t="n"/>
      <c r="F2743" s="296" t="n"/>
      <c r="G2743" s="296" t="n"/>
      <c r="H2743" s="297">
        <f>IFERROR(VLOOKUP($C2743,$C$5:$H$18,6,0)+SUMIF($C$19:$C2743,$C2743,$F$19:$F2743)-SUMIF($C$19:$C2743,$C2743,$G$19:$G2743),"")</f>
        <v/>
      </c>
      <c r="I2743" s="296" t="n"/>
      <c r="J2743" s="252" t="n"/>
      <c r="K2743" s="252" t="n"/>
      <c r="L2743" s="298" t="n"/>
      <c r="M2743" s="254">
        <f>IF($B2743="","",--TEXT($B2743,"yyyymm"))</f>
        <v/>
      </c>
      <c r="N2743" s="0" t="n"/>
      <c r="O2743" s="0" t="n"/>
      <c r="P2743" s="0" t="n"/>
      <c r="Q2743" s="0" t="n"/>
      <c r="R2743" s="0" t="n"/>
      <c r="S2743" s="0" t="n"/>
      <c r="T2743" s="0" t="n"/>
      <c r="U2743" s="0" t="n"/>
      <c r="V2743" s="0" t="n"/>
      <c r="W2743" s="0" t="n"/>
      <c r="X2743" s="42" t="n"/>
      <c r="Y2743" s="42" t="n"/>
      <c r="Z2743" s="42" t="n"/>
    </row>
    <row r="2744" ht="23" customFormat="1" customHeight="1" s="204">
      <c r="A2744" s="255">
        <f>IF(B2744="","",COUNTA($B$5:B2744))</f>
        <v/>
      </c>
      <c r="B2744" s="294" t="n"/>
      <c r="C2744" s="247" t="n"/>
      <c r="D2744" s="248" t="n"/>
      <c r="E2744" s="295" t="n"/>
      <c r="F2744" s="296" t="n"/>
      <c r="G2744" s="296" t="n"/>
      <c r="H2744" s="297">
        <f>IFERROR(VLOOKUP($C2744,$C$5:$H$18,6,0)+SUMIF($C$19:$C2744,$C2744,$F$19:$F2744)-SUMIF($C$19:$C2744,$C2744,$G$19:$G2744),"")</f>
        <v/>
      </c>
      <c r="I2744" s="296" t="n"/>
      <c r="J2744" s="252" t="n"/>
      <c r="K2744" s="252" t="n"/>
      <c r="L2744" s="298" t="n"/>
      <c r="M2744" s="254">
        <f>IF($B2744="","",--TEXT($B2744,"yyyymm"))</f>
        <v/>
      </c>
      <c r="N2744" s="0" t="n"/>
      <c r="O2744" s="0" t="n"/>
      <c r="P2744" s="0" t="n"/>
      <c r="Q2744" s="0" t="n"/>
      <c r="R2744" s="0" t="n"/>
      <c r="S2744" s="0" t="n"/>
      <c r="T2744" s="0" t="n"/>
      <c r="U2744" s="0" t="n"/>
      <c r="V2744" s="0" t="n"/>
      <c r="W2744" s="0" t="n"/>
      <c r="X2744" s="42" t="n"/>
      <c r="Y2744" s="42" t="n"/>
      <c r="Z2744" s="42" t="n"/>
    </row>
    <row r="2745" ht="23" customFormat="1" customHeight="1" s="204">
      <c r="A2745" s="255">
        <f>IF(B2745="","",COUNTA($B$5:B2745))</f>
        <v/>
      </c>
      <c r="B2745" s="294" t="n"/>
      <c r="C2745" s="247" t="n"/>
      <c r="D2745" s="248" t="n"/>
      <c r="E2745" s="295" t="n"/>
      <c r="F2745" s="296" t="n"/>
      <c r="G2745" s="296" t="n"/>
      <c r="H2745" s="297">
        <f>IFERROR(VLOOKUP($C2745,$C$5:$H$18,6,0)+SUMIF($C$19:$C2745,$C2745,$F$19:$F2745)-SUMIF($C$19:$C2745,$C2745,$G$19:$G2745),"")</f>
        <v/>
      </c>
      <c r="I2745" s="296" t="n"/>
      <c r="J2745" s="252" t="n"/>
      <c r="K2745" s="252" t="n"/>
      <c r="L2745" s="298" t="n"/>
      <c r="M2745" s="254">
        <f>IF($B2745="","",--TEXT($B2745,"yyyymm"))</f>
        <v/>
      </c>
      <c r="N2745" s="0" t="n"/>
      <c r="O2745" s="0" t="n"/>
      <c r="P2745" s="0" t="n"/>
      <c r="Q2745" s="0" t="n"/>
      <c r="R2745" s="0" t="n"/>
      <c r="S2745" s="0" t="n"/>
      <c r="T2745" s="0" t="n"/>
      <c r="U2745" s="0" t="n"/>
      <c r="V2745" s="0" t="n"/>
      <c r="W2745" s="0" t="n"/>
      <c r="X2745" s="42" t="n"/>
      <c r="Y2745" s="42" t="n"/>
      <c r="Z2745" s="42" t="n"/>
    </row>
    <row r="2746" ht="23" customFormat="1" customHeight="1" s="204">
      <c r="A2746" s="255">
        <f>IF(B2746="","",COUNTA($B$5:B2746))</f>
        <v/>
      </c>
      <c r="B2746" s="294" t="n"/>
      <c r="C2746" s="247" t="n"/>
      <c r="D2746" s="248" t="n"/>
      <c r="E2746" s="295" t="n"/>
      <c r="F2746" s="296" t="n"/>
      <c r="G2746" s="296" t="n"/>
      <c r="H2746" s="297">
        <f>IFERROR(VLOOKUP($C2746,$C$5:$H$18,6,0)+SUMIF($C$19:$C2746,$C2746,$F$19:$F2746)-SUMIF($C$19:$C2746,$C2746,$G$19:$G2746),"")</f>
        <v/>
      </c>
      <c r="I2746" s="296" t="n"/>
      <c r="J2746" s="252" t="n"/>
      <c r="K2746" s="252" t="n"/>
      <c r="L2746" s="298" t="n"/>
      <c r="M2746" s="254">
        <f>IF($B2746="","",--TEXT($B2746,"yyyymm"))</f>
        <v/>
      </c>
      <c r="N2746" s="0" t="n"/>
      <c r="O2746" s="0" t="n"/>
      <c r="P2746" s="0" t="n"/>
      <c r="Q2746" s="0" t="n"/>
      <c r="R2746" s="0" t="n"/>
      <c r="S2746" s="0" t="n"/>
      <c r="T2746" s="0" t="n"/>
      <c r="U2746" s="0" t="n"/>
      <c r="V2746" s="0" t="n"/>
      <c r="W2746" s="0" t="n"/>
      <c r="X2746" s="42" t="n"/>
      <c r="Y2746" s="42" t="n"/>
      <c r="Z2746" s="42" t="n"/>
    </row>
    <row r="2747" ht="23" customFormat="1" customHeight="1" s="204">
      <c r="A2747" s="255">
        <f>IF(B2747="","",COUNTA($B$5:B2747))</f>
        <v/>
      </c>
      <c r="B2747" s="294" t="n"/>
      <c r="C2747" s="247" t="n"/>
      <c r="D2747" s="248" t="n"/>
      <c r="E2747" s="295" t="n"/>
      <c r="F2747" s="296" t="n"/>
      <c r="G2747" s="296" t="n"/>
      <c r="H2747" s="297">
        <f>IFERROR(VLOOKUP($C2747,$C$5:$H$18,6,0)+SUMIF($C$19:$C2747,$C2747,$F$19:$F2747)-SUMIF($C$19:$C2747,$C2747,$G$19:$G2747),"")</f>
        <v/>
      </c>
      <c r="I2747" s="296" t="n"/>
      <c r="J2747" s="252" t="n"/>
      <c r="K2747" s="252" t="n"/>
      <c r="L2747" s="298" t="n"/>
      <c r="M2747" s="254">
        <f>IF($B2747="","",--TEXT($B2747,"yyyymm"))</f>
        <v/>
      </c>
      <c r="N2747" s="0" t="n"/>
      <c r="O2747" s="0" t="n"/>
      <c r="P2747" s="0" t="n"/>
      <c r="Q2747" s="0" t="n"/>
      <c r="R2747" s="0" t="n"/>
      <c r="S2747" s="0" t="n"/>
      <c r="T2747" s="0" t="n"/>
      <c r="U2747" s="0" t="n"/>
      <c r="V2747" s="0" t="n"/>
      <c r="W2747" s="0" t="n"/>
      <c r="X2747" s="42" t="n"/>
      <c r="Y2747" s="42" t="n"/>
      <c r="Z2747" s="42" t="n"/>
    </row>
    <row r="2748" ht="23" customFormat="1" customHeight="1" s="204">
      <c r="A2748" s="255">
        <f>IF(B2748="","",COUNTA($B$5:B2748))</f>
        <v/>
      </c>
      <c r="B2748" s="294" t="n"/>
      <c r="C2748" s="247" t="n"/>
      <c r="D2748" s="248" t="n"/>
      <c r="E2748" s="295" t="n"/>
      <c r="F2748" s="296" t="n"/>
      <c r="G2748" s="296" t="n"/>
      <c r="H2748" s="297">
        <f>IFERROR(VLOOKUP($C2748,$C$5:$H$18,6,0)+SUMIF($C$19:$C2748,$C2748,$F$19:$F2748)-SUMIF($C$19:$C2748,$C2748,$G$19:$G2748),"")</f>
        <v/>
      </c>
      <c r="I2748" s="296" t="n"/>
      <c r="J2748" s="252" t="n"/>
      <c r="K2748" s="252" t="n"/>
      <c r="L2748" s="298" t="n"/>
      <c r="M2748" s="254">
        <f>IF($B2748="","",--TEXT($B2748,"yyyymm"))</f>
        <v/>
      </c>
      <c r="N2748" s="0" t="n"/>
      <c r="O2748" s="0" t="n"/>
      <c r="P2748" s="0" t="n"/>
      <c r="Q2748" s="0" t="n"/>
      <c r="R2748" s="0" t="n"/>
      <c r="S2748" s="0" t="n"/>
      <c r="T2748" s="0" t="n"/>
      <c r="U2748" s="0" t="n"/>
      <c r="V2748" s="0" t="n"/>
      <c r="W2748" s="0" t="n"/>
      <c r="X2748" s="42" t="n"/>
      <c r="Y2748" s="42" t="n"/>
      <c r="Z2748" s="42" t="n"/>
    </row>
    <row r="2749" ht="23" customFormat="1" customHeight="1" s="204">
      <c r="A2749" s="255">
        <f>IF(B2749="","",COUNTA($B$5:B2749))</f>
        <v/>
      </c>
      <c r="B2749" s="294" t="n"/>
      <c r="C2749" s="247" t="n"/>
      <c r="D2749" s="248" t="n"/>
      <c r="E2749" s="295" t="n"/>
      <c r="F2749" s="296" t="n"/>
      <c r="G2749" s="296" t="n"/>
      <c r="H2749" s="297">
        <f>IFERROR(VLOOKUP($C2749,$C$5:$H$18,6,0)+SUMIF($C$19:$C2749,$C2749,$F$19:$F2749)-SUMIF($C$19:$C2749,$C2749,$G$19:$G2749),"")</f>
        <v/>
      </c>
      <c r="I2749" s="296" t="n"/>
      <c r="J2749" s="252" t="n"/>
      <c r="K2749" s="252" t="n"/>
      <c r="L2749" s="298" t="n"/>
      <c r="M2749" s="254">
        <f>IF($B2749="","",--TEXT($B2749,"yyyymm"))</f>
        <v/>
      </c>
      <c r="N2749" s="0" t="n"/>
      <c r="O2749" s="0" t="n"/>
      <c r="P2749" s="0" t="n"/>
      <c r="Q2749" s="0" t="n"/>
      <c r="R2749" s="0" t="n"/>
      <c r="S2749" s="0" t="n"/>
      <c r="T2749" s="0" t="n"/>
      <c r="U2749" s="0" t="n"/>
      <c r="V2749" s="0" t="n"/>
      <c r="W2749" s="0" t="n"/>
      <c r="X2749" s="42" t="n"/>
      <c r="Y2749" s="42" t="n"/>
      <c r="Z2749" s="42" t="n"/>
    </row>
    <row r="2750" ht="23" customFormat="1" customHeight="1" s="204">
      <c r="A2750" s="255">
        <f>IF(B2750="","",COUNTA($B$5:B2750))</f>
        <v/>
      </c>
      <c r="B2750" s="294" t="n"/>
      <c r="C2750" s="247" t="n"/>
      <c r="D2750" s="248" t="n"/>
      <c r="E2750" s="295" t="n"/>
      <c r="F2750" s="296" t="n"/>
      <c r="G2750" s="296" t="n"/>
      <c r="H2750" s="297">
        <f>IFERROR(VLOOKUP($C2750,$C$5:$H$18,6,0)+SUMIF($C$19:$C2750,$C2750,$F$19:$F2750)-SUMIF($C$19:$C2750,$C2750,$G$19:$G2750),"")</f>
        <v/>
      </c>
      <c r="I2750" s="296" t="n"/>
      <c r="J2750" s="252" t="n"/>
      <c r="K2750" s="252" t="n"/>
      <c r="L2750" s="298" t="n"/>
      <c r="M2750" s="254">
        <f>IF($B2750="","",--TEXT($B2750,"yyyymm"))</f>
        <v/>
      </c>
      <c r="N2750" s="0" t="n"/>
      <c r="O2750" s="0" t="n"/>
      <c r="P2750" s="0" t="n"/>
      <c r="Q2750" s="0" t="n"/>
      <c r="R2750" s="0" t="n"/>
      <c r="S2750" s="0" t="n"/>
      <c r="T2750" s="0" t="n"/>
      <c r="U2750" s="0" t="n"/>
      <c r="V2750" s="0" t="n"/>
      <c r="W2750" s="0" t="n"/>
      <c r="X2750" s="42" t="n"/>
      <c r="Y2750" s="42" t="n"/>
      <c r="Z2750" s="42" t="n"/>
    </row>
    <row r="2751" ht="23" customFormat="1" customHeight="1" s="204">
      <c r="A2751" s="255">
        <f>IF(B2751="","",COUNTA($B$5:B2751))</f>
        <v/>
      </c>
      <c r="B2751" s="294" t="n"/>
      <c r="C2751" s="247" t="n"/>
      <c r="D2751" s="248" t="n"/>
      <c r="E2751" s="295" t="n"/>
      <c r="F2751" s="296" t="n"/>
      <c r="G2751" s="296" t="n"/>
      <c r="H2751" s="297">
        <f>IFERROR(VLOOKUP($C2751,$C$5:$H$18,6,0)+SUMIF($C$19:$C2751,$C2751,$F$19:$F2751)-SUMIF($C$19:$C2751,$C2751,$G$19:$G2751),"")</f>
        <v/>
      </c>
      <c r="I2751" s="296" t="n"/>
      <c r="J2751" s="252" t="n"/>
      <c r="K2751" s="252" t="n"/>
      <c r="L2751" s="298" t="n"/>
      <c r="M2751" s="254">
        <f>IF($B2751="","",--TEXT($B2751,"yyyymm"))</f>
        <v/>
      </c>
      <c r="N2751" s="0" t="n"/>
      <c r="O2751" s="0" t="n"/>
      <c r="P2751" s="0" t="n"/>
      <c r="Q2751" s="0" t="n"/>
      <c r="R2751" s="0" t="n"/>
      <c r="S2751" s="0" t="n"/>
      <c r="T2751" s="0" t="n"/>
      <c r="U2751" s="0" t="n"/>
      <c r="V2751" s="0" t="n"/>
      <c r="W2751" s="0" t="n"/>
      <c r="X2751" s="42" t="n"/>
      <c r="Y2751" s="42" t="n"/>
      <c r="Z2751" s="42" t="n"/>
    </row>
    <row r="2752" ht="23" customFormat="1" customHeight="1" s="204">
      <c r="A2752" s="255">
        <f>IF(B2752="","",COUNTA($B$5:B2752))</f>
        <v/>
      </c>
      <c r="B2752" s="294" t="n"/>
      <c r="C2752" s="247" t="n"/>
      <c r="D2752" s="248" t="n"/>
      <c r="E2752" s="295" t="n"/>
      <c r="F2752" s="296" t="n"/>
      <c r="G2752" s="296" t="n"/>
      <c r="H2752" s="297">
        <f>IFERROR(VLOOKUP($C2752,$C$5:$H$18,6,0)+SUMIF($C$19:$C2752,$C2752,$F$19:$F2752)-SUMIF($C$19:$C2752,$C2752,$G$19:$G2752),"")</f>
        <v/>
      </c>
      <c r="I2752" s="296" t="n"/>
      <c r="J2752" s="252" t="n"/>
      <c r="K2752" s="252" t="n"/>
      <c r="L2752" s="298" t="n"/>
      <c r="M2752" s="254">
        <f>IF($B2752="","",--TEXT($B2752,"yyyymm"))</f>
        <v/>
      </c>
      <c r="N2752" s="0" t="n"/>
      <c r="O2752" s="0" t="n"/>
      <c r="P2752" s="0" t="n"/>
      <c r="Q2752" s="0" t="n"/>
      <c r="R2752" s="0" t="n"/>
      <c r="S2752" s="0" t="n"/>
      <c r="T2752" s="0" t="n"/>
      <c r="U2752" s="0" t="n"/>
      <c r="V2752" s="0" t="n"/>
      <c r="W2752" s="0" t="n"/>
      <c r="X2752" s="42" t="n"/>
      <c r="Y2752" s="42" t="n"/>
      <c r="Z2752" s="42" t="n"/>
    </row>
    <row r="2753" ht="23" customFormat="1" customHeight="1" s="204">
      <c r="A2753" s="255">
        <f>IF(B2753="","",COUNTA($B$5:B2753))</f>
        <v/>
      </c>
      <c r="B2753" s="294" t="n"/>
      <c r="C2753" s="247" t="n"/>
      <c r="D2753" s="248" t="n"/>
      <c r="E2753" s="295" t="n"/>
      <c r="F2753" s="296" t="n"/>
      <c r="G2753" s="296" t="n"/>
      <c r="H2753" s="297">
        <f>IFERROR(VLOOKUP($C2753,$C$5:$H$18,6,0)+SUMIF($C$19:$C2753,$C2753,$F$19:$F2753)-SUMIF($C$19:$C2753,$C2753,$G$19:$G2753),"")</f>
        <v/>
      </c>
      <c r="I2753" s="296" t="n"/>
      <c r="J2753" s="252" t="n"/>
      <c r="K2753" s="252" t="n"/>
      <c r="L2753" s="298" t="n"/>
      <c r="M2753" s="254">
        <f>IF($B2753="","",--TEXT($B2753,"yyyymm"))</f>
        <v/>
      </c>
      <c r="N2753" s="0" t="n"/>
      <c r="O2753" s="0" t="n"/>
      <c r="P2753" s="0" t="n"/>
      <c r="Q2753" s="0" t="n"/>
      <c r="R2753" s="0" t="n"/>
      <c r="S2753" s="0" t="n"/>
      <c r="T2753" s="0" t="n"/>
      <c r="U2753" s="0" t="n"/>
      <c r="V2753" s="0" t="n"/>
      <c r="W2753" s="0" t="n"/>
      <c r="X2753" s="42" t="n"/>
      <c r="Y2753" s="42" t="n"/>
      <c r="Z2753" s="42" t="n"/>
    </row>
    <row r="2754" ht="23" customFormat="1" customHeight="1" s="204">
      <c r="A2754" s="255">
        <f>IF(B2754="","",COUNTA($B$5:B2754))</f>
        <v/>
      </c>
      <c r="B2754" s="294" t="n"/>
      <c r="C2754" s="247" t="n"/>
      <c r="D2754" s="248" t="n"/>
      <c r="E2754" s="295" t="n"/>
      <c r="F2754" s="296" t="n"/>
      <c r="G2754" s="296" t="n"/>
      <c r="H2754" s="297">
        <f>IFERROR(VLOOKUP($C2754,$C$5:$H$18,6,0)+SUMIF($C$19:$C2754,$C2754,$F$19:$F2754)-SUMIF($C$19:$C2754,$C2754,$G$19:$G2754),"")</f>
        <v/>
      </c>
      <c r="I2754" s="296" t="n"/>
      <c r="J2754" s="252" t="n"/>
      <c r="K2754" s="252" t="n"/>
      <c r="L2754" s="298" t="n"/>
      <c r="M2754" s="254">
        <f>IF($B2754="","",--TEXT($B2754,"yyyymm"))</f>
        <v/>
      </c>
      <c r="N2754" s="0" t="n"/>
      <c r="O2754" s="0" t="n"/>
      <c r="P2754" s="0" t="n"/>
      <c r="Q2754" s="0" t="n"/>
      <c r="R2754" s="0" t="n"/>
      <c r="S2754" s="0" t="n"/>
      <c r="T2754" s="0" t="n"/>
      <c r="U2754" s="0" t="n"/>
      <c r="V2754" s="0" t="n"/>
      <c r="W2754" s="0" t="n"/>
      <c r="X2754" s="42" t="n"/>
      <c r="Y2754" s="42" t="n"/>
      <c r="Z2754" s="42" t="n"/>
    </row>
    <row r="2755" ht="23" customFormat="1" customHeight="1" s="204">
      <c r="A2755" s="255">
        <f>IF(B2755="","",COUNTA($B$5:B2755))</f>
        <v/>
      </c>
      <c r="B2755" s="294" t="n"/>
      <c r="C2755" s="247" t="n"/>
      <c r="D2755" s="248" t="n"/>
      <c r="E2755" s="295" t="n"/>
      <c r="F2755" s="296" t="n"/>
      <c r="G2755" s="296" t="n"/>
      <c r="H2755" s="297">
        <f>IFERROR(VLOOKUP($C2755,$C$5:$H$18,6,0)+SUMIF($C$19:$C2755,$C2755,$F$19:$F2755)-SUMIF($C$19:$C2755,$C2755,$G$19:$G2755),"")</f>
        <v/>
      </c>
      <c r="I2755" s="296" t="n"/>
      <c r="J2755" s="252" t="n"/>
      <c r="K2755" s="252" t="n"/>
      <c r="L2755" s="298" t="n"/>
      <c r="M2755" s="254">
        <f>IF($B2755="","",--TEXT($B2755,"yyyymm"))</f>
        <v/>
      </c>
      <c r="N2755" s="0" t="n"/>
      <c r="O2755" s="0" t="n"/>
      <c r="P2755" s="0" t="n"/>
      <c r="Q2755" s="0" t="n"/>
      <c r="R2755" s="0" t="n"/>
      <c r="S2755" s="0" t="n"/>
      <c r="T2755" s="0" t="n"/>
      <c r="U2755" s="0" t="n"/>
      <c r="V2755" s="0" t="n"/>
      <c r="W2755" s="0" t="n"/>
      <c r="X2755" s="42" t="n"/>
      <c r="Y2755" s="42" t="n"/>
      <c r="Z2755" s="42" t="n"/>
    </row>
    <row r="2756" ht="23" customFormat="1" customHeight="1" s="204">
      <c r="A2756" s="255">
        <f>IF(B2756="","",COUNTA($B$5:B2756))</f>
        <v/>
      </c>
      <c r="B2756" s="294" t="n"/>
      <c r="C2756" s="247" t="n"/>
      <c r="D2756" s="248" t="n"/>
      <c r="E2756" s="295" t="n"/>
      <c r="F2756" s="296" t="n"/>
      <c r="G2756" s="296" t="n"/>
      <c r="H2756" s="297">
        <f>IFERROR(VLOOKUP($C2756,$C$5:$H$18,6,0)+SUMIF($C$19:$C2756,$C2756,$F$19:$F2756)-SUMIF($C$19:$C2756,$C2756,$G$19:$G2756),"")</f>
        <v/>
      </c>
      <c r="I2756" s="296" t="n"/>
      <c r="J2756" s="252" t="n"/>
      <c r="K2756" s="252" t="n"/>
      <c r="L2756" s="298" t="n"/>
      <c r="M2756" s="254">
        <f>IF($B2756="","",--TEXT($B2756,"yyyymm"))</f>
        <v/>
      </c>
      <c r="N2756" s="0" t="n"/>
      <c r="O2756" s="0" t="n"/>
      <c r="P2756" s="0" t="n"/>
      <c r="Q2756" s="0" t="n"/>
      <c r="R2756" s="0" t="n"/>
      <c r="S2756" s="0" t="n"/>
      <c r="T2756" s="0" t="n"/>
      <c r="U2756" s="0" t="n"/>
      <c r="V2756" s="0" t="n"/>
      <c r="W2756" s="0" t="n"/>
      <c r="X2756" s="42" t="n"/>
      <c r="Y2756" s="42" t="n"/>
      <c r="Z2756" s="42" t="n"/>
    </row>
    <row r="2757" ht="23" customFormat="1" customHeight="1" s="204">
      <c r="A2757" s="255">
        <f>IF(B2757="","",COUNTA($B$5:B2757))</f>
        <v/>
      </c>
      <c r="B2757" s="294" t="n"/>
      <c r="C2757" s="247" t="n"/>
      <c r="D2757" s="248" t="n"/>
      <c r="E2757" s="295" t="n"/>
      <c r="F2757" s="296" t="n"/>
      <c r="G2757" s="296" t="n"/>
      <c r="H2757" s="297">
        <f>IFERROR(VLOOKUP($C2757,$C$5:$H$18,6,0)+SUMIF($C$19:$C2757,$C2757,$F$19:$F2757)-SUMIF($C$19:$C2757,$C2757,$G$19:$G2757),"")</f>
        <v/>
      </c>
      <c r="I2757" s="296" t="n"/>
      <c r="J2757" s="252" t="n"/>
      <c r="K2757" s="252" t="n"/>
      <c r="L2757" s="298" t="n"/>
      <c r="M2757" s="254">
        <f>IF($B2757="","",--TEXT($B2757,"yyyymm"))</f>
        <v/>
      </c>
      <c r="N2757" s="0" t="n"/>
      <c r="O2757" s="0" t="n"/>
      <c r="P2757" s="0" t="n"/>
      <c r="Q2757" s="0" t="n"/>
      <c r="R2757" s="0" t="n"/>
      <c r="S2757" s="0" t="n"/>
      <c r="T2757" s="0" t="n"/>
      <c r="U2757" s="0" t="n"/>
      <c r="V2757" s="0" t="n"/>
      <c r="W2757" s="0" t="n"/>
      <c r="X2757" s="42" t="n"/>
      <c r="Y2757" s="42" t="n"/>
      <c r="Z2757" s="42" t="n"/>
    </row>
    <row r="2758" ht="23" customFormat="1" customHeight="1" s="204">
      <c r="A2758" s="255">
        <f>IF(B2758="","",COUNTA($B$5:B2758))</f>
        <v/>
      </c>
      <c r="B2758" s="294" t="n"/>
      <c r="C2758" s="247" t="n"/>
      <c r="D2758" s="248" t="n"/>
      <c r="E2758" s="295" t="n"/>
      <c r="F2758" s="296" t="n"/>
      <c r="G2758" s="296" t="n"/>
      <c r="H2758" s="297">
        <f>IFERROR(VLOOKUP($C2758,$C$5:$H$18,6,0)+SUMIF($C$19:$C2758,$C2758,$F$19:$F2758)-SUMIF($C$19:$C2758,$C2758,$G$19:$G2758),"")</f>
        <v/>
      </c>
      <c r="I2758" s="296" t="n"/>
      <c r="J2758" s="252" t="n"/>
      <c r="K2758" s="252" t="n"/>
      <c r="L2758" s="298" t="n"/>
      <c r="M2758" s="254">
        <f>IF($B2758="","",--TEXT($B2758,"yyyymm"))</f>
        <v/>
      </c>
      <c r="N2758" s="0" t="n"/>
      <c r="O2758" s="0" t="n"/>
      <c r="P2758" s="0" t="n"/>
      <c r="Q2758" s="0" t="n"/>
      <c r="R2758" s="0" t="n"/>
      <c r="S2758" s="0" t="n"/>
      <c r="T2758" s="0" t="n"/>
      <c r="U2758" s="0" t="n"/>
      <c r="V2758" s="0" t="n"/>
      <c r="W2758" s="0" t="n"/>
      <c r="X2758" s="42" t="n"/>
      <c r="Y2758" s="42" t="n"/>
      <c r="Z2758" s="42" t="n"/>
    </row>
    <row r="2759" ht="23" customFormat="1" customHeight="1" s="204">
      <c r="A2759" s="255">
        <f>IF(B2759="","",COUNTA($B$5:B2759))</f>
        <v/>
      </c>
      <c r="B2759" s="294" t="n"/>
      <c r="C2759" s="247" t="n"/>
      <c r="D2759" s="248" t="n"/>
      <c r="E2759" s="295" t="n"/>
      <c r="F2759" s="296" t="n"/>
      <c r="G2759" s="296" t="n"/>
      <c r="H2759" s="297">
        <f>IFERROR(VLOOKUP($C2759,$C$5:$H$18,6,0)+SUMIF($C$19:$C2759,$C2759,$F$19:$F2759)-SUMIF($C$19:$C2759,$C2759,$G$19:$G2759),"")</f>
        <v/>
      </c>
      <c r="I2759" s="296" t="n"/>
      <c r="J2759" s="252" t="n"/>
      <c r="K2759" s="252" t="n"/>
      <c r="L2759" s="298" t="n"/>
      <c r="M2759" s="254">
        <f>IF($B2759="","",--TEXT($B2759,"yyyymm"))</f>
        <v/>
      </c>
      <c r="N2759" s="0" t="n"/>
      <c r="O2759" s="0" t="n"/>
      <c r="P2759" s="0" t="n"/>
      <c r="Q2759" s="0" t="n"/>
      <c r="R2759" s="0" t="n"/>
      <c r="S2759" s="0" t="n"/>
      <c r="T2759" s="0" t="n"/>
      <c r="U2759" s="0" t="n"/>
      <c r="V2759" s="0" t="n"/>
      <c r="W2759" s="0" t="n"/>
      <c r="X2759" s="42" t="n"/>
      <c r="Y2759" s="42" t="n"/>
      <c r="Z2759" s="42" t="n"/>
    </row>
    <row r="2760" ht="23" customFormat="1" customHeight="1" s="204">
      <c r="A2760" s="255">
        <f>IF(B2760="","",COUNTA($B$5:B2760))</f>
        <v/>
      </c>
      <c r="B2760" s="294" t="n"/>
      <c r="C2760" s="247" t="n"/>
      <c r="D2760" s="248" t="n"/>
      <c r="E2760" s="295" t="n"/>
      <c r="F2760" s="296" t="n"/>
      <c r="G2760" s="296" t="n"/>
      <c r="H2760" s="297">
        <f>IFERROR(VLOOKUP($C2760,$C$5:$H$18,6,0)+SUMIF($C$19:$C2760,$C2760,$F$19:$F2760)-SUMIF($C$19:$C2760,$C2760,$G$19:$G2760),"")</f>
        <v/>
      </c>
      <c r="I2760" s="296" t="n"/>
      <c r="J2760" s="252" t="n"/>
      <c r="K2760" s="252" t="n"/>
      <c r="L2760" s="298" t="n"/>
      <c r="M2760" s="254">
        <f>IF($B2760="","",--TEXT($B2760,"yyyymm"))</f>
        <v/>
      </c>
      <c r="N2760" s="0" t="n"/>
      <c r="O2760" s="0" t="n"/>
      <c r="P2760" s="0" t="n"/>
      <c r="Q2760" s="0" t="n"/>
      <c r="R2760" s="0" t="n"/>
      <c r="S2760" s="0" t="n"/>
      <c r="T2760" s="0" t="n"/>
      <c r="U2760" s="0" t="n"/>
      <c r="V2760" s="0" t="n"/>
      <c r="W2760" s="0" t="n"/>
      <c r="X2760" s="42" t="n"/>
      <c r="Y2760" s="42" t="n"/>
      <c r="Z2760" s="42" t="n"/>
    </row>
    <row r="2761" ht="23" customFormat="1" customHeight="1" s="204">
      <c r="A2761" s="255">
        <f>IF(B2761="","",COUNTA($B$5:B2761))</f>
        <v/>
      </c>
      <c r="B2761" s="294" t="n"/>
      <c r="C2761" s="247" t="n"/>
      <c r="D2761" s="248" t="n"/>
      <c r="E2761" s="295" t="n"/>
      <c r="F2761" s="296" t="n"/>
      <c r="G2761" s="296" t="n"/>
      <c r="H2761" s="297">
        <f>IFERROR(VLOOKUP($C2761,$C$5:$H$18,6,0)+SUMIF($C$19:$C2761,$C2761,$F$19:$F2761)-SUMIF($C$19:$C2761,$C2761,$G$19:$G2761),"")</f>
        <v/>
      </c>
      <c r="I2761" s="296" t="n"/>
      <c r="J2761" s="252" t="n"/>
      <c r="K2761" s="252" t="n"/>
      <c r="L2761" s="298" t="n"/>
      <c r="M2761" s="254">
        <f>IF($B2761="","",--TEXT($B2761,"yyyymm"))</f>
        <v/>
      </c>
      <c r="N2761" s="0" t="n"/>
      <c r="O2761" s="0" t="n"/>
      <c r="P2761" s="0" t="n"/>
      <c r="Q2761" s="0" t="n"/>
      <c r="R2761" s="0" t="n"/>
      <c r="S2761" s="0" t="n"/>
      <c r="T2761" s="0" t="n"/>
      <c r="U2761" s="0" t="n"/>
      <c r="V2761" s="0" t="n"/>
      <c r="W2761" s="0" t="n"/>
      <c r="X2761" s="42" t="n"/>
      <c r="Y2761" s="42" t="n"/>
      <c r="Z2761" s="42" t="n"/>
    </row>
    <row r="2762" ht="23" customFormat="1" customHeight="1" s="204">
      <c r="A2762" s="255">
        <f>IF(B2762="","",COUNTA($B$5:B2762))</f>
        <v/>
      </c>
      <c r="B2762" s="294" t="n"/>
      <c r="C2762" s="247" t="n"/>
      <c r="D2762" s="248" t="n"/>
      <c r="E2762" s="295" t="n"/>
      <c r="F2762" s="296" t="n"/>
      <c r="G2762" s="296" t="n"/>
      <c r="H2762" s="297">
        <f>IFERROR(VLOOKUP($C2762,$C$5:$H$18,6,0)+SUMIF($C$19:$C2762,$C2762,$F$19:$F2762)-SUMIF($C$19:$C2762,$C2762,$G$19:$G2762),"")</f>
        <v/>
      </c>
      <c r="I2762" s="296" t="n"/>
      <c r="J2762" s="252" t="n"/>
      <c r="K2762" s="252" t="n"/>
      <c r="L2762" s="298" t="n"/>
      <c r="M2762" s="254">
        <f>IF($B2762="","",--TEXT($B2762,"yyyymm"))</f>
        <v/>
      </c>
      <c r="N2762" s="0" t="n"/>
      <c r="O2762" s="0" t="n"/>
      <c r="P2762" s="0" t="n"/>
      <c r="Q2762" s="0" t="n"/>
      <c r="R2762" s="0" t="n"/>
      <c r="S2762" s="0" t="n"/>
      <c r="T2762" s="0" t="n"/>
      <c r="U2762" s="0" t="n"/>
      <c r="V2762" s="0" t="n"/>
      <c r="W2762" s="0" t="n"/>
      <c r="X2762" s="42" t="n"/>
      <c r="Y2762" s="42" t="n"/>
      <c r="Z2762" s="42" t="n"/>
    </row>
    <row r="2763" ht="23" customFormat="1" customHeight="1" s="204">
      <c r="A2763" s="255">
        <f>IF(B2763="","",COUNTA($B$5:B2763))</f>
        <v/>
      </c>
      <c r="B2763" s="294" t="n"/>
      <c r="C2763" s="247" t="n"/>
      <c r="D2763" s="248" t="n"/>
      <c r="E2763" s="295" t="n"/>
      <c r="F2763" s="296" t="n"/>
      <c r="G2763" s="296" t="n"/>
      <c r="H2763" s="297">
        <f>IFERROR(VLOOKUP($C2763,$C$5:$H$18,6,0)+SUMIF($C$19:$C2763,$C2763,$F$19:$F2763)-SUMIF($C$19:$C2763,$C2763,$G$19:$G2763),"")</f>
        <v/>
      </c>
      <c r="I2763" s="296" t="n"/>
      <c r="J2763" s="252" t="n"/>
      <c r="K2763" s="252" t="n"/>
      <c r="L2763" s="298" t="n"/>
      <c r="M2763" s="254">
        <f>IF($B2763="","",--TEXT($B2763,"yyyymm"))</f>
        <v/>
      </c>
      <c r="N2763" s="0" t="n"/>
      <c r="O2763" s="0" t="n"/>
      <c r="P2763" s="0" t="n"/>
      <c r="Q2763" s="0" t="n"/>
      <c r="R2763" s="0" t="n"/>
      <c r="S2763" s="0" t="n"/>
      <c r="T2763" s="0" t="n"/>
      <c r="U2763" s="0" t="n"/>
      <c r="V2763" s="0" t="n"/>
      <c r="W2763" s="0" t="n"/>
      <c r="X2763" s="42" t="n"/>
      <c r="Y2763" s="42" t="n"/>
      <c r="Z2763" s="42" t="n"/>
    </row>
    <row r="2764" ht="23" customFormat="1" customHeight="1" s="204">
      <c r="A2764" s="255">
        <f>IF(B2764="","",COUNTA($B$5:B2764))</f>
        <v/>
      </c>
      <c r="B2764" s="294" t="n"/>
      <c r="C2764" s="247" t="n"/>
      <c r="D2764" s="248" t="n"/>
      <c r="E2764" s="295" t="n"/>
      <c r="F2764" s="296" t="n"/>
      <c r="G2764" s="296" t="n"/>
      <c r="H2764" s="297">
        <f>IFERROR(VLOOKUP($C2764,$C$5:$H$18,6,0)+SUMIF($C$19:$C2764,$C2764,$F$19:$F2764)-SUMIF($C$19:$C2764,$C2764,$G$19:$G2764),"")</f>
        <v/>
      </c>
      <c r="I2764" s="296" t="n"/>
      <c r="J2764" s="252" t="n"/>
      <c r="K2764" s="252" t="n"/>
      <c r="L2764" s="298" t="n"/>
      <c r="M2764" s="254">
        <f>IF($B2764="","",--TEXT($B2764,"yyyymm"))</f>
        <v/>
      </c>
      <c r="N2764" s="0" t="n"/>
      <c r="O2764" s="0" t="n"/>
      <c r="P2764" s="0" t="n"/>
      <c r="Q2764" s="0" t="n"/>
      <c r="R2764" s="0" t="n"/>
      <c r="S2764" s="0" t="n"/>
      <c r="T2764" s="0" t="n"/>
      <c r="U2764" s="0" t="n"/>
      <c r="V2764" s="0" t="n"/>
      <c r="W2764" s="0" t="n"/>
      <c r="X2764" s="42" t="n"/>
      <c r="Y2764" s="42" t="n"/>
      <c r="Z2764" s="42" t="n"/>
    </row>
    <row r="2765" ht="23" customFormat="1" customHeight="1" s="204">
      <c r="A2765" s="255">
        <f>IF(B2765="","",COUNTA($B$5:B2765))</f>
        <v/>
      </c>
      <c r="B2765" s="294" t="n"/>
      <c r="C2765" s="247" t="n"/>
      <c r="D2765" s="248" t="n"/>
      <c r="E2765" s="295" t="n"/>
      <c r="F2765" s="296" t="n"/>
      <c r="G2765" s="296" t="n"/>
      <c r="H2765" s="297">
        <f>IFERROR(VLOOKUP($C2765,$C$5:$H$18,6,0)+SUMIF($C$19:$C2765,$C2765,$F$19:$F2765)-SUMIF($C$19:$C2765,$C2765,$G$19:$G2765),"")</f>
        <v/>
      </c>
      <c r="I2765" s="296" t="n"/>
      <c r="J2765" s="252" t="n"/>
      <c r="K2765" s="252" t="n"/>
      <c r="L2765" s="298" t="n"/>
      <c r="M2765" s="254">
        <f>IF($B2765="","",--TEXT($B2765,"yyyymm"))</f>
        <v/>
      </c>
      <c r="N2765" s="0" t="n"/>
      <c r="O2765" s="0" t="n"/>
      <c r="P2765" s="0" t="n"/>
      <c r="Q2765" s="0" t="n"/>
      <c r="R2765" s="0" t="n"/>
      <c r="S2765" s="0" t="n"/>
      <c r="T2765" s="0" t="n"/>
      <c r="U2765" s="0" t="n"/>
      <c r="V2765" s="0" t="n"/>
      <c r="W2765" s="0" t="n"/>
      <c r="X2765" s="42" t="n"/>
      <c r="Y2765" s="42" t="n"/>
      <c r="Z2765" s="42" t="n"/>
    </row>
    <row r="2766" ht="23" customFormat="1" customHeight="1" s="204">
      <c r="A2766" s="255">
        <f>IF(B2766="","",COUNTA($B$5:B2766))</f>
        <v/>
      </c>
      <c r="B2766" s="294" t="n"/>
      <c r="C2766" s="247" t="n"/>
      <c r="D2766" s="248" t="n"/>
      <c r="E2766" s="295" t="n"/>
      <c r="F2766" s="296" t="n"/>
      <c r="G2766" s="296" t="n"/>
      <c r="H2766" s="297">
        <f>IFERROR(VLOOKUP($C2766,$C$5:$H$18,6,0)+SUMIF($C$19:$C2766,$C2766,$F$19:$F2766)-SUMIF($C$19:$C2766,$C2766,$G$19:$G2766),"")</f>
        <v/>
      </c>
      <c r="I2766" s="296" t="n"/>
      <c r="J2766" s="252" t="n"/>
      <c r="K2766" s="252" t="n"/>
      <c r="L2766" s="298" t="n"/>
      <c r="M2766" s="254">
        <f>IF($B2766="","",--TEXT($B2766,"yyyymm"))</f>
        <v/>
      </c>
      <c r="N2766" s="0" t="n"/>
      <c r="O2766" s="0" t="n"/>
      <c r="P2766" s="0" t="n"/>
      <c r="Q2766" s="0" t="n"/>
      <c r="R2766" s="0" t="n"/>
      <c r="S2766" s="0" t="n"/>
      <c r="T2766" s="0" t="n"/>
      <c r="U2766" s="0" t="n"/>
      <c r="V2766" s="0" t="n"/>
      <c r="W2766" s="0" t="n"/>
      <c r="X2766" s="42" t="n"/>
      <c r="Y2766" s="42" t="n"/>
      <c r="Z2766" s="42" t="n"/>
    </row>
    <row r="2767" ht="23" customFormat="1" customHeight="1" s="204">
      <c r="A2767" s="255">
        <f>IF(B2767="","",COUNTA($B$5:B2767))</f>
        <v/>
      </c>
      <c r="B2767" s="294" t="n"/>
      <c r="C2767" s="247" t="n"/>
      <c r="D2767" s="248" t="n"/>
      <c r="E2767" s="295" t="n"/>
      <c r="F2767" s="296" t="n"/>
      <c r="G2767" s="296" t="n"/>
      <c r="H2767" s="297">
        <f>IFERROR(VLOOKUP($C2767,$C$5:$H$18,6,0)+SUMIF($C$19:$C2767,$C2767,$F$19:$F2767)-SUMIF($C$19:$C2767,$C2767,$G$19:$G2767),"")</f>
        <v/>
      </c>
      <c r="I2767" s="296" t="n"/>
      <c r="J2767" s="252" t="n"/>
      <c r="K2767" s="252" t="n"/>
      <c r="L2767" s="298" t="n"/>
      <c r="M2767" s="254">
        <f>IF($B2767="","",--TEXT($B2767,"yyyymm"))</f>
        <v/>
      </c>
      <c r="N2767" s="0" t="n"/>
      <c r="O2767" s="0" t="n"/>
      <c r="P2767" s="0" t="n"/>
      <c r="Q2767" s="0" t="n"/>
      <c r="R2767" s="0" t="n"/>
      <c r="S2767" s="0" t="n"/>
      <c r="T2767" s="0" t="n"/>
      <c r="U2767" s="0" t="n"/>
      <c r="V2767" s="0" t="n"/>
      <c r="W2767" s="0" t="n"/>
      <c r="X2767" s="42" t="n"/>
      <c r="Y2767" s="42" t="n"/>
      <c r="Z2767" s="42" t="n"/>
    </row>
    <row r="2768" ht="23" customFormat="1" customHeight="1" s="204">
      <c r="A2768" s="255">
        <f>IF(B2768="","",COUNTA($B$5:B2768))</f>
        <v/>
      </c>
      <c r="B2768" s="294" t="n"/>
      <c r="C2768" s="247" t="n"/>
      <c r="D2768" s="248" t="n"/>
      <c r="E2768" s="295" t="n"/>
      <c r="F2768" s="296" t="n"/>
      <c r="G2768" s="296" t="n"/>
      <c r="H2768" s="297">
        <f>IFERROR(VLOOKUP($C2768,$C$5:$H$18,6,0)+SUMIF($C$19:$C2768,$C2768,$F$19:$F2768)-SUMIF($C$19:$C2768,$C2768,$G$19:$G2768),"")</f>
        <v/>
      </c>
      <c r="I2768" s="296" t="n"/>
      <c r="J2768" s="252" t="n"/>
      <c r="K2768" s="252" t="n"/>
      <c r="L2768" s="298" t="n"/>
      <c r="M2768" s="254">
        <f>IF($B2768="","",--TEXT($B2768,"yyyymm"))</f>
        <v/>
      </c>
      <c r="N2768" s="0" t="n"/>
      <c r="O2768" s="0" t="n"/>
      <c r="P2768" s="0" t="n"/>
      <c r="Q2768" s="0" t="n"/>
      <c r="R2768" s="0" t="n"/>
      <c r="S2768" s="0" t="n"/>
      <c r="T2768" s="0" t="n"/>
      <c r="U2768" s="0" t="n"/>
      <c r="V2768" s="0" t="n"/>
      <c r="W2768" s="0" t="n"/>
      <c r="X2768" s="42" t="n"/>
      <c r="Y2768" s="42" t="n"/>
      <c r="Z2768" s="42" t="n"/>
    </row>
    <row r="2769" ht="23" customFormat="1" customHeight="1" s="204">
      <c r="A2769" s="255">
        <f>IF(B2769="","",COUNTA($B$5:B2769))</f>
        <v/>
      </c>
      <c r="B2769" s="294" t="n"/>
      <c r="C2769" s="247" t="n"/>
      <c r="D2769" s="248" t="n"/>
      <c r="E2769" s="295" t="n"/>
      <c r="F2769" s="296" t="n"/>
      <c r="G2769" s="296" t="n"/>
      <c r="H2769" s="297">
        <f>IFERROR(VLOOKUP($C2769,$C$5:$H$18,6,0)+SUMIF($C$19:$C2769,$C2769,$F$19:$F2769)-SUMIF($C$19:$C2769,$C2769,$G$19:$G2769),"")</f>
        <v/>
      </c>
      <c r="I2769" s="296" t="n"/>
      <c r="J2769" s="252" t="n"/>
      <c r="K2769" s="252" t="n"/>
      <c r="L2769" s="298" t="n"/>
      <c r="M2769" s="254">
        <f>IF($B2769="","",--TEXT($B2769,"yyyymm"))</f>
        <v/>
      </c>
      <c r="N2769" s="0" t="n"/>
      <c r="O2769" s="0" t="n"/>
      <c r="P2769" s="0" t="n"/>
      <c r="Q2769" s="0" t="n"/>
      <c r="R2769" s="0" t="n"/>
      <c r="S2769" s="0" t="n"/>
      <c r="T2769" s="0" t="n"/>
      <c r="U2769" s="0" t="n"/>
      <c r="V2769" s="0" t="n"/>
      <c r="W2769" s="0" t="n"/>
      <c r="X2769" s="42" t="n"/>
      <c r="Y2769" s="42" t="n"/>
      <c r="Z2769" s="42" t="n"/>
    </row>
    <row r="2770" ht="23" customFormat="1" customHeight="1" s="204">
      <c r="A2770" s="255">
        <f>IF(B2770="","",COUNTA($B$5:B2770))</f>
        <v/>
      </c>
      <c r="B2770" s="294" t="n"/>
      <c r="C2770" s="247" t="n"/>
      <c r="D2770" s="248" t="n"/>
      <c r="E2770" s="295" t="n"/>
      <c r="F2770" s="296" t="n"/>
      <c r="G2770" s="296" t="n"/>
      <c r="H2770" s="297">
        <f>IFERROR(VLOOKUP($C2770,$C$5:$H$18,6,0)+SUMIF($C$19:$C2770,$C2770,$F$19:$F2770)-SUMIF($C$19:$C2770,$C2770,$G$19:$G2770),"")</f>
        <v/>
      </c>
      <c r="I2770" s="296" t="n"/>
      <c r="J2770" s="252" t="n"/>
      <c r="K2770" s="252" t="n"/>
      <c r="L2770" s="298" t="n"/>
      <c r="M2770" s="254">
        <f>IF($B2770="","",--TEXT($B2770,"yyyymm"))</f>
        <v/>
      </c>
      <c r="N2770" s="0" t="n"/>
      <c r="O2770" s="0" t="n"/>
      <c r="P2770" s="0" t="n"/>
      <c r="Q2770" s="0" t="n"/>
      <c r="R2770" s="0" t="n"/>
      <c r="S2770" s="0" t="n"/>
      <c r="T2770" s="0" t="n"/>
      <c r="U2770" s="0" t="n"/>
      <c r="V2770" s="0" t="n"/>
      <c r="W2770" s="0" t="n"/>
      <c r="X2770" s="42" t="n"/>
      <c r="Y2770" s="42" t="n"/>
      <c r="Z2770" s="42" t="n"/>
    </row>
    <row r="2771" ht="23" customFormat="1" customHeight="1" s="204">
      <c r="A2771" s="255">
        <f>IF(B2771="","",COUNTA($B$5:B2771))</f>
        <v/>
      </c>
      <c r="B2771" s="294" t="n"/>
      <c r="C2771" s="247" t="n"/>
      <c r="D2771" s="248" t="n"/>
      <c r="E2771" s="295" t="n"/>
      <c r="F2771" s="296" t="n"/>
      <c r="G2771" s="296" t="n"/>
      <c r="H2771" s="297">
        <f>IFERROR(VLOOKUP($C2771,$C$5:$H$18,6,0)+SUMIF($C$19:$C2771,$C2771,$F$19:$F2771)-SUMIF($C$19:$C2771,$C2771,$G$19:$G2771),"")</f>
        <v/>
      </c>
      <c r="I2771" s="296" t="n"/>
      <c r="J2771" s="252" t="n"/>
      <c r="K2771" s="252" t="n"/>
      <c r="L2771" s="298" t="n"/>
      <c r="M2771" s="254">
        <f>IF($B2771="","",--TEXT($B2771,"yyyymm"))</f>
        <v/>
      </c>
      <c r="N2771" s="0" t="n"/>
      <c r="O2771" s="0" t="n"/>
      <c r="P2771" s="0" t="n"/>
      <c r="Q2771" s="0" t="n"/>
      <c r="R2771" s="0" t="n"/>
      <c r="S2771" s="0" t="n"/>
      <c r="T2771" s="0" t="n"/>
      <c r="U2771" s="0" t="n"/>
      <c r="V2771" s="0" t="n"/>
      <c r="W2771" s="0" t="n"/>
      <c r="X2771" s="42" t="n"/>
      <c r="Y2771" s="42" t="n"/>
      <c r="Z2771" s="42" t="n"/>
    </row>
    <row r="2772" ht="23" customFormat="1" customHeight="1" s="204">
      <c r="A2772" s="255">
        <f>IF(B2772="","",COUNTA($B$5:B2772))</f>
        <v/>
      </c>
      <c r="B2772" s="294" t="n"/>
      <c r="C2772" s="247" t="n"/>
      <c r="D2772" s="248" t="n"/>
      <c r="E2772" s="295" t="n"/>
      <c r="F2772" s="296" t="n"/>
      <c r="G2772" s="296" t="n"/>
      <c r="H2772" s="297">
        <f>IFERROR(VLOOKUP($C2772,$C$5:$H$18,6,0)+SUMIF($C$19:$C2772,$C2772,$F$19:$F2772)-SUMIF($C$19:$C2772,$C2772,$G$19:$G2772),"")</f>
        <v/>
      </c>
      <c r="I2772" s="296" t="n"/>
      <c r="J2772" s="252" t="n"/>
      <c r="K2772" s="252" t="n"/>
      <c r="L2772" s="298" t="n"/>
      <c r="M2772" s="254">
        <f>IF($B2772="","",--TEXT($B2772,"yyyymm"))</f>
        <v/>
      </c>
      <c r="N2772" s="0" t="n"/>
      <c r="O2772" s="0" t="n"/>
      <c r="P2772" s="0" t="n"/>
      <c r="Q2772" s="0" t="n"/>
      <c r="R2772" s="0" t="n"/>
      <c r="S2772" s="0" t="n"/>
      <c r="T2772" s="0" t="n"/>
      <c r="U2772" s="0" t="n"/>
      <c r="V2772" s="0" t="n"/>
      <c r="W2772" s="0" t="n"/>
      <c r="X2772" s="42" t="n"/>
      <c r="Y2772" s="42" t="n"/>
      <c r="Z2772" s="42" t="n"/>
    </row>
    <row r="2773" ht="23" customFormat="1" customHeight="1" s="204">
      <c r="A2773" s="255">
        <f>IF(B2773="","",COUNTA($B$5:B2773))</f>
        <v/>
      </c>
      <c r="B2773" s="294" t="n"/>
      <c r="C2773" s="247" t="n"/>
      <c r="D2773" s="248" t="n"/>
      <c r="E2773" s="295" t="n"/>
      <c r="F2773" s="296" t="n"/>
      <c r="G2773" s="296" t="n"/>
      <c r="H2773" s="297">
        <f>IFERROR(VLOOKUP($C2773,$C$5:$H$18,6,0)+SUMIF($C$19:$C2773,$C2773,$F$19:$F2773)-SUMIF($C$19:$C2773,$C2773,$G$19:$G2773),"")</f>
        <v/>
      </c>
      <c r="I2773" s="296" t="n"/>
      <c r="J2773" s="252" t="n"/>
      <c r="K2773" s="252" t="n"/>
      <c r="L2773" s="298" t="n"/>
      <c r="M2773" s="254">
        <f>IF($B2773="","",--TEXT($B2773,"yyyymm"))</f>
        <v/>
      </c>
      <c r="N2773" s="0" t="n"/>
      <c r="O2773" s="0" t="n"/>
      <c r="P2773" s="0" t="n"/>
      <c r="Q2773" s="0" t="n"/>
      <c r="R2773" s="0" t="n"/>
      <c r="S2773" s="0" t="n"/>
      <c r="T2773" s="0" t="n"/>
      <c r="U2773" s="0" t="n"/>
      <c r="V2773" s="0" t="n"/>
      <c r="W2773" s="0" t="n"/>
      <c r="X2773" s="42" t="n"/>
      <c r="Y2773" s="42" t="n"/>
      <c r="Z2773" s="42" t="n"/>
    </row>
    <row r="2774" ht="23" customFormat="1" customHeight="1" s="204">
      <c r="A2774" s="255">
        <f>IF(B2774="","",COUNTA($B$5:B2774))</f>
        <v/>
      </c>
      <c r="B2774" s="294" t="n"/>
      <c r="C2774" s="247" t="n"/>
      <c r="D2774" s="248" t="n"/>
      <c r="E2774" s="295" t="n"/>
      <c r="F2774" s="296" t="n"/>
      <c r="G2774" s="296" t="n"/>
      <c r="H2774" s="297">
        <f>IFERROR(VLOOKUP($C2774,$C$5:$H$18,6,0)+SUMIF($C$19:$C2774,$C2774,$F$19:$F2774)-SUMIF($C$19:$C2774,$C2774,$G$19:$G2774),"")</f>
        <v/>
      </c>
      <c r="I2774" s="296" t="n"/>
      <c r="J2774" s="252" t="n"/>
      <c r="K2774" s="252" t="n"/>
      <c r="L2774" s="298" t="n"/>
      <c r="M2774" s="254">
        <f>IF($B2774="","",--TEXT($B2774,"yyyymm"))</f>
        <v/>
      </c>
      <c r="N2774" s="0" t="n"/>
      <c r="O2774" s="0" t="n"/>
      <c r="P2774" s="0" t="n"/>
      <c r="Q2774" s="0" t="n"/>
      <c r="R2774" s="0" t="n"/>
      <c r="S2774" s="0" t="n"/>
      <c r="T2774" s="0" t="n"/>
      <c r="U2774" s="0" t="n"/>
      <c r="V2774" s="0" t="n"/>
      <c r="W2774" s="0" t="n"/>
      <c r="X2774" s="42" t="n"/>
      <c r="Y2774" s="42" t="n"/>
      <c r="Z2774" s="42" t="n"/>
    </row>
    <row r="2775" ht="23" customFormat="1" customHeight="1" s="204">
      <c r="A2775" s="255">
        <f>IF(B2775="","",COUNTA($B$5:B2775))</f>
        <v/>
      </c>
      <c r="B2775" s="294" t="n"/>
      <c r="C2775" s="247" t="n"/>
      <c r="D2775" s="248" t="n"/>
      <c r="E2775" s="295" t="n"/>
      <c r="F2775" s="296" t="n"/>
      <c r="G2775" s="296" t="n"/>
      <c r="H2775" s="297">
        <f>IFERROR(VLOOKUP($C2775,$C$5:$H$18,6,0)+SUMIF($C$19:$C2775,$C2775,$F$19:$F2775)-SUMIF($C$19:$C2775,$C2775,$G$19:$G2775),"")</f>
        <v/>
      </c>
      <c r="I2775" s="296" t="n"/>
      <c r="J2775" s="252" t="n"/>
      <c r="K2775" s="252" t="n"/>
      <c r="L2775" s="298" t="n"/>
      <c r="M2775" s="254">
        <f>IF($B2775="","",--TEXT($B2775,"yyyymm"))</f>
        <v/>
      </c>
      <c r="N2775" s="0" t="n"/>
      <c r="O2775" s="0" t="n"/>
      <c r="P2775" s="0" t="n"/>
      <c r="Q2775" s="0" t="n"/>
      <c r="R2775" s="0" t="n"/>
      <c r="S2775" s="0" t="n"/>
      <c r="T2775" s="0" t="n"/>
      <c r="U2775" s="0" t="n"/>
      <c r="V2775" s="0" t="n"/>
      <c r="W2775" s="0" t="n"/>
      <c r="X2775" s="42" t="n"/>
      <c r="Y2775" s="42" t="n"/>
      <c r="Z2775" s="42" t="n"/>
    </row>
    <row r="2776" ht="23" customFormat="1" customHeight="1" s="204">
      <c r="A2776" s="255">
        <f>IF(B2776="","",COUNTA($B$5:B2776))</f>
        <v/>
      </c>
      <c r="B2776" s="294" t="n"/>
      <c r="C2776" s="247" t="n"/>
      <c r="D2776" s="248" t="n"/>
      <c r="E2776" s="295" t="n"/>
      <c r="F2776" s="296" t="n"/>
      <c r="G2776" s="296" t="n"/>
      <c r="H2776" s="297">
        <f>IFERROR(VLOOKUP($C2776,$C$5:$H$18,6,0)+SUMIF($C$19:$C2776,$C2776,$F$19:$F2776)-SUMIF($C$19:$C2776,$C2776,$G$19:$G2776),"")</f>
        <v/>
      </c>
      <c r="I2776" s="296" t="n"/>
      <c r="J2776" s="252" t="n"/>
      <c r="K2776" s="252" t="n"/>
      <c r="L2776" s="298" t="n"/>
      <c r="M2776" s="254">
        <f>IF($B2776="","",--TEXT($B2776,"yyyymm"))</f>
        <v/>
      </c>
      <c r="N2776" s="0" t="n"/>
      <c r="O2776" s="0" t="n"/>
      <c r="P2776" s="0" t="n"/>
      <c r="Q2776" s="0" t="n"/>
      <c r="R2776" s="0" t="n"/>
      <c r="S2776" s="0" t="n"/>
      <c r="T2776" s="0" t="n"/>
      <c r="U2776" s="0" t="n"/>
      <c r="V2776" s="0" t="n"/>
      <c r="W2776" s="0" t="n"/>
      <c r="X2776" s="42" t="n"/>
      <c r="Y2776" s="42" t="n"/>
      <c r="Z2776" s="42" t="n"/>
    </row>
    <row r="2777" ht="23" customFormat="1" customHeight="1" s="204">
      <c r="A2777" s="255">
        <f>IF(B2777="","",COUNTA($B$5:B2777))</f>
        <v/>
      </c>
      <c r="B2777" s="294" t="n"/>
      <c r="C2777" s="247" t="n"/>
      <c r="D2777" s="248" t="n"/>
      <c r="E2777" s="295" t="n"/>
      <c r="F2777" s="296" t="n"/>
      <c r="G2777" s="296" t="n"/>
      <c r="H2777" s="297">
        <f>IFERROR(VLOOKUP($C2777,$C$5:$H$18,6,0)+SUMIF($C$19:$C2777,$C2777,$F$19:$F2777)-SUMIF($C$19:$C2777,$C2777,$G$19:$G2777),"")</f>
        <v/>
      </c>
      <c r="I2777" s="296" t="n"/>
      <c r="J2777" s="252" t="n"/>
      <c r="K2777" s="252" t="n"/>
      <c r="L2777" s="298" t="n"/>
      <c r="M2777" s="254">
        <f>IF($B2777="","",--TEXT($B2777,"yyyymm"))</f>
        <v/>
      </c>
      <c r="N2777" s="0" t="n"/>
      <c r="O2777" s="0" t="n"/>
      <c r="P2777" s="0" t="n"/>
      <c r="Q2777" s="0" t="n"/>
      <c r="R2777" s="0" t="n"/>
      <c r="S2777" s="0" t="n"/>
      <c r="T2777" s="0" t="n"/>
      <c r="U2777" s="0" t="n"/>
      <c r="V2777" s="0" t="n"/>
      <c r="W2777" s="0" t="n"/>
      <c r="X2777" s="42" t="n"/>
      <c r="Y2777" s="42" t="n"/>
      <c r="Z2777" s="42" t="n"/>
    </row>
    <row r="2778" ht="23" customFormat="1" customHeight="1" s="204">
      <c r="A2778" s="255">
        <f>IF(B2778="","",COUNTA($B$5:B2778))</f>
        <v/>
      </c>
      <c r="B2778" s="294" t="n"/>
      <c r="C2778" s="247" t="n"/>
      <c r="D2778" s="248" t="n"/>
      <c r="E2778" s="295" t="n"/>
      <c r="F2778" s="296" t="n"/>
      <c r="G2778" s="296" t="n"/>
      <c r="H2778" s="297">
        <f>IFERROR(VLOOKUP($C2778,$C$5:$H$18,6,0)+SUMIF($C$19:$C2778,$C2778,$F$19:$F2778)-SUMIF($C$19:$C2778,$C2778,$G$19:$G2778),"")</f>
        <v/>
      </c>
      <c r="I2778" s="296" t="n"/>
      <c r="J2778" s="252" t="n"/>
      <c r="K2778" s="252" t="n"/>
      <c r="L2778" s="298" t="n"/>
      <c r="M2778" s="254">
        <f>IF($B2778="","",--TEXT($B2778,"yyyymm"))</f>
        <v/>
      </c>
      <c r="N2778" s="0" t="n"/>
      <c r="O2778" s="0" t="n"/>
      <c r="P2778" s="0" t="n"/>
      <c r="Q2778" s="0" t="n"/>
      <c r="R2778" s="0" t="n"/>
      <c r="S2778" s="0" t="n"/>
      <c r="T2778" s="0" t="n"/>
      <c r="U2778" s="0" t="n"/>
      <c r="V2778" s="0" t="n"/>
      <c r="W2778" s="0" t="n"/>
      <c r="X2778" s="42" t="n"/>
      <c r="Y2778" s="42" t="n"/>
      <c r="Z2778" s="42" t="n"/>
    </row>
    <row r="2779" ht="23" customFormat="1" customHeight="1" s="204">
      <c r="A2779" s="255">
        <f>IF(B2779="","",COUNTA($B$5:B2779))</f>
        <v/>
      </c>
      <c r="B2779" s="294" t="n"/>
      <c r="C2779" s="247" t="n"/>
      <c r="D2779" s="248" t="n"/>
      <c r="E2779" s="295" t="n"/>
      <c r="F2779" s="296" t="n"/>
      <c r="G2779" s="296" t="n"/>
      <c r="H2779" s="297">
        <f>IFERROR(VLOOKUP($C2779,$C$5:$H$18,6,0)+SUMIF($C$19:$C2779,$C2779,$F$19:$F2779)-SUMIF($C$19:$C2779,$C2779,$G$19:$G2779),"")</f>
        <v/>
      </c>
      <c r="I2779" s="296" t="n"/>
      <c r="J2779" s="252" t="n"/>
      <c r="K2779" s="252" t="n"/>
      <c r="L2779" s="298" t="n"/>
      <c r="M2779" s="254">
        <f>IF($B2779="","",--TEXT($B2779,"yyyymm"))</f>
        <v/>
      </c>
      <c r="N2779" s="0" t="n"/>
      <c r="O2779" s="0" t="n"/>
      <c r="P2779" s="0" t="n"/>
      <c r="Q2779" s="0" t="n"/>
      <c r="R2779" s="0" t="n"/>
      <c r="S2779" s="0" t="n"/>
      <c r="T2779" s="0" t="n"/>
      <c r="U2779" s="0" t="n"/>
      <c r="V2779" s="0" t="n"/>
      <c r="W2779" s="0" t="n"/>
      <c r="X2779" s="42" t="n"/>
      <c r="Y2779" s="42" t="n"/>
      <c r="Z2779" s="42" t="n"/>
    </row>
    <row r="2780" ht="23" customFormat="1" customHeight="1" s="204">
      <c r="A2780" s="255">
        <f>IF(B2780="","",COUNTA($B$5:B2780))</f>
        <v/>
      </c>
      <c r="B2780" s="294" t="n"/>
      <c r="C2780" s="247" t="n"/>
      <c r="D2780" s="248" t="n"/>
      <c r="E2780" s="295" t="n"/>
      <c r="F2780" s="296" t="n"/>
      <c r="G2780" s="296" t="n"/>
      <c r="H2780" s="297">
        <f>IFERROR(VLOOKUP($C2780,$C$5:$H$18,6,0)+SUMIF($C$19:$C2780,$C2780,$F$19:$F2780)-SUMIF($C$19:$C2780,$C2780,$G$19:$G2780),"")</f>
        <v/>
      </c>
      <c r="I2780" s="296" t="n"/>
      <c r="J2780" s="252" t="n"/>
      <c r="K2780" s="252" t="n"/>
      <c r="L2780" s="298" t="n"/>
      <c r="M2780" s="254">
        <f>IF($B2780="","",--TEXT($B2780,"yyyymm"))</f>
        <v/>
      </c>
      <c r="N2780" s="0" t="n"/>
      <c r="O2780" s="0" t="n"/>
      <c r="P2780" s="0" t="n"/>
      <c r="Q2780" s="0" t="n"/>
      <c r="R2780" s="0" t="n"/>
      <c r="S2780" s="0" t="n"/>
      <c r="T2780" s="0" t="n"/>
      <c r="U2780" s="0" t="n"/>
      <c r="V2780" s="0" t="n"/>
      <c r="W2780" s="0" t="n"/>
      <c r="X2780" s="42" t="n"/>
      <c r="Y2780" s="42" t="n"/>
      <c r="Z2780" s="42" t="n"/>
    </row>
    <row r="2781" ht="23" customFormat="1" customHeight="1" s="204">
      <c r="A2781" s="255">
        <f>IF(B2781="","",COUNTA($B$5:B2781))</f>
        <v/>
      </c>
      <c r="B2781" s="294" t="n"/>
      <c r="C2781" s="247" t="n"/>
      <c r="D2781" s="248" t="n"/>
      <c r="E2781" s="295" t="n"/>
      <c r="F2781" s="296" t="n"/>
      <c r="G2781" s="296" t="n"/>
      <c r="H2781" s="297">
        <f>IFERROR(VLOOKUP($C2781,$C$5:$H$18,6,0)+SUMIF($C$19:$C2781,$C2781,$F$19:$F2781)-SUMIF($C$19:$C2781,$C2781,$G$19:$G2781),"")</f>
        <v/>
      </c>
      <c r="I2781" s="296" t="n"/>
      <c r="J2781" s="252" t="n"/>
      <c r="K2781" s="252" t="n"/>
      <c r="L2781" s="298" t="n"/>
      <c r="M2781" s="254">
        <f>IF($B2781="","",--TEXT($B2781,"yyyymm"))</f>
        <v/>
      </c>
      <c r="N2781" s="0" t="n"/>
      <c r="O2781" s="0" t="n"/>
      <c r="P2781" s="0" t="n"/>
      <c r="Q2781" s="0" t="n"/>
      <c r="R2781" s="0" t="n"/>
      <c r="S2781" s="0" t="n"/>
      <c r="T2781" s="0" t="n"/>
      <c r="U2781" s="0" t="n"/>
      <c r="V2781" s="0" t="n"/>
      <c r="W2781" s="0" t="n"/>
      <c r="X2781" s="42" t="n"/>
      <c r="Y2781" s="42" t="n"/>
      <c r="Z2781" s="42" t="n"/>
    </row>
    <row r="2782" ht="23" customFormat="1" customHeight="1" s="204">
      <c r="A2782" s="255">
        <f>IF(B2782="","",COUNTA($B$5:B2782))</f>
        <v/>
      </c>
      <c r="B2782" s="294" t="n"/>
      <c r="C2782" s="247" t="n"/>
      <c r="D2782" s="248" t="n"/>
      <c r="E2782" s="295" t="n"/>
      <c r="F2782" s="296" t="n"/>
      <c r="G2782" s="296" t="n"/>
      <c r="H2782" s="297">
        <f>IFERROR(VLOOKUP($C2782,$C$5:$H$18,6,0)+SUMIF($C$19:$C2782,$C2782,$F$19:$F2782)-SUMIF($C$19:$C2782,$C2782,$G$19:$G2782),"")</f>
        <v/>
      </c>
      <c r="I2782" s="296" t="n"/>
      <c r="J2782" s="252" t="n"/>
      <c r="K2782" s="252" t="n"/>
      <c r="L2782" s="298" t="n"/>
      <c r="M2782" s="254">
        <f>IF($B2782="","",--TEXT($B2782,"yyyymm"))</f>
        <v/>
      </c>
      <c r="N2782" s="0" t="n"/>
      <c r="O2782" s="0" t="n"/>
      <c r="P2782" s="0" t="n"/>
      <c r="Q2782" s="0" t="n"/>
      <c r="R2782" s="0" t="n"/>
      <c r="S2782" s="0" t="n"/>
      <c r="T2782" s="0" t="n"/>
      <c r="U2782" s="0" t="n"/>
      <c r="V2782" s="0" t="n"/>
      <c r="W2782" s="0" t="n"/>
      <c r="X2782" s="42" t="n"/>
      <c r="Y2782" s="42" t="n"/>
      <c r="Z2782" s="42" t="n"/>
    </row>
    <row r="2783" ht="23" customFormat="1" customHeight="1" s="204">
      <c r="A2783" s="255">
        <f>IF(B2783="","",COUNTA($B$5:B2783))</f>
        <v/>
      </c>
      <c r="B2783" s="294" t="n"/>
      <c r="C2783" s="247" t="n"/>
      <c r="D2783" s="248" t="n"/>
      <c r="E2783" s="295" t="n"/>
      <c r="F2783" s="296" t="n"/>
      <c r="G2783" s="296" t="n"/>
      <c r="H2783" s="297">
        <f>IFERROR(VLOOKUP($C2783,$C$5:$H$18,6,0)+SUMIF($C$19:$C2783,$C2783,$F$19:$F2783)-SUMIF($C$19:$C2783,$C2783,$G$19:$G2783),"")</f>
        <v/>
      </c>
      <c r="I2783" s="296" t="n"/>
      <c r="J2783" s="252" t="n"/>
      <c r="K2783" s="252" t="n"/>
      <c r="L2783" s="298" t="n"/>
      <c r="M2783" s="254">
        <f>IF($B2783="","",--TEXT($B2783,"yyyymm"))</f>
        <v/>
      </c>
      <c r="N2783" s="0" t="n"/>
      <c r="O2783" s="0" t="n"/>
      <c r="P2783" s="0" t="n"/>
      <c r="Q2783" s="0" t="n"/>
      <c r="R2783" s="0" t="n"/>
      <c r="S2783" s="0" t="n"/>
      <c r="T2783" s="0" t="n"/>
      <c r="U2783" s="0" t="n"/>
      <c r="V2783" s="0" t="n"/>
      <c r="W2783" s="0" t="n"/>
      <c r="X2783" s="42" t="n"/>
      <c r="Y2783" s="42" t="n"/>
      <c r="Z2783" s="42" t="n"/>
    </row>
    <row r="2784" ht="23" customFormat="1" customHeight="1" s="204">
      <c r="A2784" s="255">
        <f>IF(B2784="","",COUNTA($B$5:B2784))</f>
        <v/>
      </c>
      <c r="B2784" s="294" t="n"/>
      <c r="C2784" s="247" t="n"/>
      <c r="D2784" s="248" t="n"/>
      <c r="E2784" s="295" t="n"/>
      <c r="F2784" s="296" t="n"/>
      <c r="G2784" s="296" t="n"/>
      <c r="H2784" s="297">
        <f>IFERROR(VLOOKUP($C2784,$C$5:$H$18,6,0)+SUMIF($C$19:$C2784,$C2784,$F$19:$F2784)-SUMIF($C$19:$C2784,$C2784,$G$19:$G2784),"")</f>
        <v/>
      </c>
      <c r="I2784" s="296" t="n"/>
      <c r="J2784" s="252" t="n"/>
      <c r="K2784" s="252" t="n"/>
      <c r="L2784" s="298" t="n"/>
      <c r="M2784" s="254">
        <f>IF($B2784="","",--TEXT($B2784,"yyyymm"))</f>
        <v/>
      </c>
      <c r="N2784" s="0" t="n"/>
      <c r="O2784" s="0" t="n"/>
      <c r="P2784" s="0" t="n"/>
      <c r="Q2784" s="0" t="n"/>
      <c r="R2784" s="0" t="n"/>
      <c r="S2784" s="0" t="n"/>
      <c r="T2784" s="0" t="n"/>
      <c r="U2784" s="0" t="n"/>
      <c r="V2784" s="0" t="n"/>
      <c r="W2784" s="0" t="n"/>
      <c r="X2784" s="42" t="n"/>
      <c r="Y2784" s="42" t="n"/>
      <c r="Z2784" s="42" t="n"/>
    </row>
    <row r="2785" ht="23" customFormat="1" customHeight="1" s="204">
      <c r="A2785" s="255">
        <f>IF(B2785="","",COUNTA($B$5:B2785))</f>
        <v/>
      </c>
      <c r="B2785" s="294" t="n"/>
      <c r="C2785" s="247" t="n"/>
      <c r="D2785" s="248" t="n"/>
      <c r="E2785" s="295" t="n"/>
      <c r="F2785" s="296" t="n"/>
      <c r="G2785" s="296" t="n"/>
      <c r="H2785" s="297">
        <f>IFERROR(VLOOKUP($C2785,$C$5:$H$18,6,0)+SUMIF($C$19:$C2785,$C2785,$F$19:$F2785)-SUMIF($C$19:$C2785,$C2785,$G$19:$G2785),"")</f>
        <v/>
      </c>
      <c r="I2785" s="296" t="n"/>
      <c r="J2785" s="252" t="n"/>
      <c r="K2785" s="252" t="n"/>
      <c r="L2785" s="298" t="n"/>
      <c r="M2785" s="254">
        <f>IF($B2785="","",--TEXT($B2785,"yyyymm"))</f>
        <v/>
      </c>
      <c r="N2785" s="0" t="n"/>
      <c r="O2785" s="0" t="n"/>
      <c r="P2785" s="0" t="n"/>
      <c r="Q2785" s="0" t="n"/>
      <c r="R2785" s="0" t="n"/>
      <c r="S2785" s="0" t="n"/>
      <c r="T2785" s="0" t="n"/>
      <c r="U2785" s="0" t="n"/>
      <c r="V2785" s="0" t="n"/>
      <c r="W2785" s="0" t="n"/>
      <c r="X2785" s="42" t="n"/>
      <c r="Y2785" s="42" t="n"/>
      <c r="Z2785" s="42" t="n"/>
    </row>
    <row r="2786" ht="23" customFormat="1" customHeight="1" s="204">
      <c r="A2786" s="255">
        <f>IF(B2786="","",COUNTA($B$5:B2786))</f>
        <v/>
      </c>
      <c r="B2786" s="294" t="n"/>
      <c r="C2786" s="247" t="n"/>
      <c r="D2786" s="248" t="n"/>
      <c r="E2786" s="295" t="n"/>
      <c r="F2786" s="296" t="n"/>
      <c r="G2786" s="296" t="n"/>
      <c r="H2786" s="297">
        <f>IFERROR(VLOOKUP($C2786,$C$5:$H$18,6,0)+SUMIF($C$19:$C2786,$C2786,$F$19:$F2786)-SUMIF($C$19:$C2786,$C2786,$G$19:$G2786),"")</f>
        <v/>
      </c>
      <c r="I2786" s="296" t="n"/>
      <c r="J2786" s="252" t="n"/>
      <c r="K2786" s="252" t="n"/>
      <c r="L2786" s="298" t="n"/>
      <c r="M2786" s="254">
        <f>IF($B2786="","",--TEXT($B2786,"yyyymm"))</f>
        <v/>
      </c>
      <c r="N2786" s="0" t="n"/>
      <c r="O2786" s="0" t="n"/>
      <c r="P2786" s="0" t="n"/>
      <c r="Q2786" s="0" t="n"/>
      <c r="R2786" s="0" t="n"/>
      <c r="S2786" s="0" t="n"/>
      <c r="T2786" s="0" t="n"/>
      <c r="U2786" s="0" t="n"/>
      <c r="V2786" s="0" t="n"/>
      <c r="W2786" s="0" t="n"/>
      <c r="X2786" s="42" t="n"/>
      <c r="Y2786" s="42" t="n"/>
      <c r="Z2786" s="42" t="n"/>
    </row>
    <row r="2787" ht="23" customFormat="1" customHeight="1" s="204">
      <c r="A2787" s="255">
        <f>IF(B2787="","",COUNTA($B$5:B2787))</f>
        <v/>
      </c>
      <c r="B2787" s="294" t="n"/>
      <c r="C2787" s="247" t="n"/>
      <c r="D2787" s="248" t="n"/>
      <c r="E2787" s="295" t="n"/>
      <c r="F2787" s="296" t="n"/>
      <c r="G2787" s="296" t="n"/>
      <c r="H2787" s="297">
        <f>IFERROR(VLOOKUP($C2787,$C$5:$H$18,6,0)+SUMIF($C$19:$C2787,$C2787,$F$19:$F2787)-SUMIF($C$19:$C2787,$C2787,$G$19:$G2787),"")</f>
        <v/>
      </c>
      <c r="I2787" s="296" t="n"/>
      <c r="J2787" s="252" t="n"/>
      <c r="K2787" s="252" t="n"/>
      <c r="L2787" s="298" t="n"/>
      <c r="M2787" s="254">
        <f>IF($B2787="","",--TEXT($B2787,"yyyymm"))</f>
        <v/>
      </c>
      <c r="N2787" s="0" t="n"/>
      <c r="O2787" s="0" t="n"/>
      <c r="P2787" s="0" t="n"/>
      <c r="Q2787" s="0" t="n"/>
      <c r="R2787" s="0" t="n"/>
      <c r="S2787" s="0" t="n"/>
      <c r="T2787" s="0" t="n"/>
      <c r="U2787" s="0" t="n"/>
      <c r="V2787" s="0" t="n"/>
      <c r="W2787" s="0" t="n"/>
      <c r="X2787" s="42" t="n"/>
      <c r="Y2787" s="42" t="n"/>
      <c r="Z2787" s="42" t="n"/>
    </row>
    <row r="2788" ht="23" customFormat="1" customHeight="1" s="204">
      <c r="A2788" s="255">
        <f>IF(B2788="","",COUNTA($B$5:B2788))</f>
        <v/>
      </c>
      <c r="B2788" s="294" t="n"/>
      <c r="C2788" s="247" t="n"/>
      <c r="D2788" s="248" t="n"/>
      <c r="E2788" s="295" t="n"/>
      <c r="F2788" s="296" t="n"/>
      <c r="G2788" s="296" t="n"/>
      <c r="H2788" s="297">
        <f>IFERROR(VLOOKUP($C2788,$C$5:$H$18,6,0)+SUMIF($C$19:$C2788,$C2788,$F$19:$F2788)-SUMIF($C$19:$C2788,$C2788,$G$19:$G2788),"")</f>
        <v/>
      </c>
      <c r="I2788" s="296" t="n"/>
      <c r="J2788" s="252" t="n"/>
      <c r="K2788" s="252" t="n"/>
      <c r="L2788" s="298" t="n"/>
      <c r="M2788" s="254">
        <f>IF($B2788="","",--TEXT($B2788,"yyyymm"))</f>
        <v/>
      </c>
      <c r="N2788" s="0" t="n"/>
      <c r="O2788" s="0" t="n"/>
      <c r="P2788" s="0" t="n"/>
      <c r="Q2788" s="0" t="n"/>
      <c r="R2788" s="0" t="n"/>
      <c r="S2788" s="0" t="n"/>
      <c r="T2788" s="0" t="n"/>
      <c r="U2788" s="0" t="n"/>
      <c r="V2788" s="0" t="n"/>
      <c r="W2788" s="0" t="n"/>
      <c r="X2788" s="42" t="n"/>
      <c r="Y2788" s="42" t="n"/>
      <c r="Z2788" s="42" t="n"/>
    </row>
    <row r="2789" ht="23" customFormat="1" customHeight="1" s="204">
      <c r="A2789" s="255">
        <f>IF(B2789="","",COUNTA($B$5:B2789))</f>
        <v/>
      </c>
      <c r="B2789" s="294" t="n"/>
      <c r="C2789" s="247" t="n"/>
      <c r="D2789" s="248" t="n"/>
      <c r="E2789" s="295" t="n"/>
      <c r="F2789" s="296" t="n"/>
      <c r="G2789" s="296" t="n"/>
      <c r="H2789" s="297">
        <f>IFERROR(VLOOKUP($C2789,$C$5:$H$18,6,0)+SUMIF($C$19:$C2789,$C2789,$F$19:$F2789)-SUMIF($C$19:$C2789,$C2789,$G$19:$G2789),"")</f>
        <v/>
      </c>
      <c r="I2789" s="296" t="n"/>
      <c r="J2789" s="252" t="n"/>
      <c r="K2789" s="252" t="n"/>
      <c r="L2789" s="298" t="n"/>
      <c r="M2789" s="254">
        <f>IF($B2789="","",--TEXT($B2789,"yyyymm"))</f>
        <v/>
      </c>
      <c r="N2789" s="0" t="n"/>
      <c r="O2789" s="0" t="n"/>
      <c r="P2789" s="0" t="n"/>
      <c r="Q2789" s="0" t="n"/>
      <c r="R2789" s="0" t="n"/>
      <c r="S2789" s="0" t="n"/>
      <c r="T2789" s="0" t="n"/>
      <c r="U2789" s="0" t="n"/>
      <c r="V2789" s="0" t="n"/>
      <c r="W2789" s="0" t="n"/>
      <c r="X2789" s="42" t="n"/>
      <c r="Y2789" s="42" t="n"/>
      <c r="Z2789" s="42" t="n"/>
    </row>
    <row r="2790" ht="23" customFormat="1" customHeight="1" s="204">
      <c r="A2790" s="255">
        <f>IF(B2790="","",COUNTA($B$5:B2790))</f>
        <v/>
      </c>
      <c r="B2790" s="294" t="n"/>
      <c r="C2790" s="247" t="n"/>
      <c r="D2790" s="248" t="n"/>
      <c r="E2790" s="295" t="n"/>
      <c r="F2790" s="296" t="n"/>
      <c r="G2790" s="296" t="n"/>
      <c r="H2790" s="297">
        <f>IFERROR(VLOOKUP($C2790,$C$5:$H$18,6,0)+SUMIF($C$19:$C2790,$C2790,$F$19:$F2790)-SUMIF($C$19:$C2790,$C2790,$G$19:$G2790),"")</f>
        <v/>
      </c>
      <c r="I2790" s="296" t="n"/>
      <c r="J2790" s="252" t="n"/>
      <c r="K2790" s="252" t="n"/>
      <c r="L2790" s="298" t="n"/>
      <c r="M2790" s="254">
        <f>IF($B2790="","",--TEXT($B2790,"yyyymm"))</f>
        <v/>
      </c>
      <c r="N2790" s="0" t="n"/>
      <c r="O2790" s="0" t="n"/>
      <c r="P2790" s="0" t="n"/>
      <c r="Q2790" s="0" t="n"/>
      <c r="R2790" s="0" t="n"/>
      <c r="S2790" s="0" t="n"/>
      <c r="T2790" s="0" t="n"/>
      <c r="U2790" s="0" t="n"/>
      <c r="V2790" s="0" t="n"/>
      <c r="W2790" s="0" t="n"/>
      <c r="X2790" s="42" t="n"/>
      <c r="Y2790" s="42" t="n"/>
      <c r="Z2790" s="42" t="n"/>
    </row>
    <row r="2791" ht="23" customFormat="1" customHeight="1" s="204">
      <c r="A2791" s="255">
        <f>IF(B2791="","",COUNTA($B$5:B2791))</f>
        <v/>
      </c>
      <c r="B2791" s="294" t="n"/>
      <c r="C2791" s="247" t="n"/>
      <c r="D2791" s="248" t="n"/>
      <c r="E2791" s="295" t="n"/>
      <c r="F2791" s="296" t="n"/>
      <c r="G2791" s="296" t="n"/>
      <c r="H2791" s="297">
        <f>IFERROR(VLOOKUP($C2791,$C$5:$H$18,6,0)+SUMIF($C$19:$C2791,$C2791,$F$19:$F2791)-SUMIF($C$19:$C2791,$C2791,$G$19:$G2791),"")</f>
        <v/>
      </c>
      <c r="I2791" s="296" t="n"/>
      <c r="J2791" s="252" t="n"/>
      <c r="K2791" s="252" t="n"/>
      <c r="L2791" s="298" t="n"/>
      <c r="M2791" s="254">
        <f>IF($B2791="","",--TEXT($B2791,"yyyymm"))</f>
        <v/>
      </c>
      <c r="N2791" s="0" t="n"/>
      <c r="O2791" s="0" t="n"/>
      <c r="P2791" s="0" t="n"/>
      <c r="Q2791" s="0" t="n"/>
      <c r="R2791" s="0" t="n"/>
      <c r="S2791" s="0" t="n"/>
      <c r="T2791" s="0" t="n"/>
      <c r="U2791" s="0" t="n"/>
      <c r="V2791" s="0" t="n"/>
      <c r="W2791" s="0" t="n"/>
      <c r="X2791" s="42" t="n"/>
      <c r="Y2791" s="42" t="n"/>
      <c r="Z2791" s="42" t="n"/>
    </row>
    <row r="2792" ht="23" customFormat="1" customHeight="1" s="204">
      <c r="A2792" s="255">
        <f>IF(B2792="","",COUNTA($B$5:B2792))</f>
        <v/>
      </c>
      <c r="B2792" s="294" t="n"/>
      <c r="C2792" s="247" t="n"/>
      <c r="D2792" s="248" t="n"/>
      <c r="E2792" s="295" t="n"/>
      <c r="F2792" s="296" t="n"/>
      <c r="G2792" s="296" t="n"/>
      <c r="H2792" s="297">
        <f>IFERROR(VLOOKUP($C2792,$C$5:$H$18,6,0)+SUMIF($C$19:$C2792,$C2792,$F$19:$F2792)-SUMIF($C$19:$C2792,$C2792,$G$19:$G2792),"")</f>
        <v/>
      </c>
      <c r="I2792" s="296" t="n"/>
      <c r="J2792" s="252" t="n"/>
      <c r="K2792" s="252" t="n"/>
      <c r="L2792" s="298" t="n"/>
      <c r="M2792" s="254">
        <f>IF($B2792="","",--TEXT($B2792,"yyyymm"))</f>
        <v/>
      </c>
      <c r="N2792" s="0" t="n"/>
      <c r="O2792" s="0" t="n"/>
      <c r="P2792" s="0" t="n"/>
      <c r="Q2792" s="0" t="n"/>
      <c r="R2792" s="0" t="n"/>
      <c r="S2792" s="0" t="n"/>
      <c r="T2792" s="0" t="n"/>
      <c r="U2792" s="0" t="n"/>
      <c r="V2792" s="0" t="n"/>
      <c r="W2792" s="0" t="n"/>
      <c r="X2792" s="42" t="n"/>
      <c r="Y2792" s="42" t="n"/>
      <c r="Z2792" s="42" t="n"/>
    </row>
    <row r="2793" ht="23" customFormat="1" customHeight="1" s="204">
      <c r="A2793" s="255">
        <f>IF(B2793="","",COUNTA($B$5:B2793))</f>
        <v/>
      </c>
      <c r="B2793" s="294" t="n"/>
      <c r="C2793" s="247" t="n"/>
      <c r="D2793" s="248" t="n"/>
      <c r="E2793" s="295" t="n"/>
      <c r="F2793" s="296" t="n"/>
      <c r="G2793" s="296" t="n"/>
      <c r="H2793" s="297">
        <f>IFERROR(VLOOKUP($C2793,$C$5:$H$18,6,0)+SUMIF($C$19:$C2793,$C2793,$F$19:$F2793)-SUMIF($C$19:$C2793,$C2793,$G$19:$G2793),"")</f>
        <v/>
      </c>
      <c r="I2793" s="296" t="n"/>
      <c r="J2793" s="252" t="n"/>
      <c r="K2793" s="252" t="n"/>
      <c r="L2793" s="298" t="n"/>
      <c r="M2793" s="254">
        <f>IF($B2793="","",--TEXT($B2793,"yyyymm"))</f>
        <v/>
      </c>
      <c r="N2793" s="0" t="n"/>
      <c r="O2793" s="0" t="n"/>
      <c r="P2793" s="0" t="n"/>
      <c r="Q2793" s="0" t="n"/>
      <c r="R2793" s="0" t="n"/>
      <c r="S2793" s="0" t="n"/>
      <c r="T2793" s="0" t="n"/>
      <c r="U2793" s="0" t="n"/>
      <c r="V2793" s="0" t="n"/>
      <c r="W2793" s="0" t="n"/>
      <c r="X2793" s="42" t="n"/>
      <c r="Y2793" s="42" t="n"/>
      <c r="Z2793" s="42" t="n"/>
    </row>
    <row r="2794" ht="23" customFormat="1" customHeight="1" s="204">
      <c r="A2794" s="255">
        <f>IF(B2794="","",COUNTA($B$5:B2794))</f>
        <v/>
      </c>
      <c r="B2794" s="294" t="n"/>
      <c r="C2794" s="247" t="n"/>
      <c r="D2794" s="248" t="n"/>
      <c r="E2794" s="295" t="n"/>
      <c r="F2794" s="296" t="n"/>
      <c r="G2794" s="296" t="n"/>
      <c r="H2794" s="297">
        <f>IFERROR(VLOOKUP($C2794,$C$5:$H$18,6,0)+SUMIF($C$19:$C2794,$C2794,$F$19:$F2794)-SUMIF($C$19:$C2794,$C2794,$G$19:$G2794),"")</f>
        <v/>
      </c>
      <c r="I2794" s="296" t="n"/>
      <c r="J2794" s="252" t="n"/>
      <c r="K2794" s="252" t="n"/>
      <c r="L2794" s="298" t="n"/>
      <c r="M2794" s="254">
        <f>IF($B2794="","",--TEXT($B2794,"yyyymm"))</f>
        <v/>
      </c>
      <c r="N2794" s="0" t="n"/>
      <c r="O2794" s="0" t="n"/>
      <c r="P2794" s="0" t="n"/>
      <c r="Q2794" s="0" t="n"/>
      <c r="R2794" s="0" t="n"/>
      <c r="S2794" s="0" t="n"/>
      <c r="T2794" s="0" t="n"/>
      <c r="U2794" s="0" t="n"/>
      <c r="V2794" s="0" t="n"/>
      <c r="W2794" s="0" t="n"/>
      <c r="X2794" s="42" t="n"/>
      <c r="Y2794" s="42" t="n"/>
      <c r="Z2794" s="42" t="n"/>
    </row>
    <row r="2795" ht="23" customFormat="1" customHeight="1" s="204">
      <c r="A2795" s="255">
        <f>IF(B2795="","",COUNTA($B$5:B2795))</f>
        <v/>
      </c>
      <c r="B2795" s="294" t="n"/>
      <c r="C2795" s="247" t="n"/>
      <c r="D2795" s="248" t="n"/>
      <c r="E2795" s="295" t="n"/>
      <c r="F2795" s="296" t="n"/>
      <c r="G2795" s="296" t="n"/>
      <c r="H2795" s="297">
        <f>IFERROR(VLOOKUP($C2795,$C$5:$H$18,6,0)+SUMIF($C$19:$C2795,$C2795,$F$19:$F2795)-SUMIF($C$19:$C2795,$C2795,$G$19:$G2795),"")</f>
        <v/>
      </c>
      <c r="I2795" s="296" t="n"/>
      <c r="J2795" s="252" t="n"/>
      <c r="K2795" s="252" t="n"/>
      <c r="L2795" s="298" t="n"/>
      <c r="M2795" s="254">
        <f>IF($B2795="","",--TEXT($B2795,"yyyymm"))</f>
        <v/>
      </c>
      <c r="N2795" s="0" t="n"/>
      <c r="O2795" s="0" t="n"/>
      <c r="P2795" s="0" t="n"/>
      <c r="Q2795" s="0" t="n"/>
      <c r="R2795" s="0" t="n"/>
      <c r="S2795" s="0" t="n"/>
      <c r="T2795" s="0" t="n"/>
      <c r="U2795" s="0" t="n"/>
      <c r="V2795" s="0" t="n"/>
      <c r="W2795" s="0" t="n"/>
      <c r="X2795" s="42" t="n"/>
      <c r="Y2795" s="42" t="n"/>
      <c r="Z2795" s="42" t="n"/>
    </row>
    <row r="2796" ht="23" customFormat="1" customHeight="1" s="204">
      <c r="A2796" s="255">
        <f>IF(B2796="","",COUNTA($B$5:B2796))</f>
        <v/>
      </c>
      <c r="B2796" s="294" t="n"/>
      <c r="C2796" s="247" t="n"/>
      <c r="D2796" s="248" t="n"/>
      <c r="E2796" s="295" t="n"/>
      <c r="F2796" s="296" t="n"/>
      <c r="G2796" s="296" t="n"/>
      <c r="H2796" s="297">
        <f>IFERROR(VLOOKUP($C2796,$C$5:$H$18,6,0)+SUMIF($C$19:$C2796,$C2796,$F$19:$F2796)-SUMIF($C$19:$C2796,$C2796,$G$19:$G2796),"")</f>
        <v/>
      </c>
      <c r="I2796" s="296" t="n"/>
      <c r="J2796" s="252" t="n"/>
      <c r="K2796" s="252" t="n"/>
      <c r="L2796" s="298" t="n"/>
      <c r="M2796" s="254">
        <f>IF($B2796="","",--TEXT($B2796,"yyyymm"))</f>
        <v/>
      </c>
      <c r="N2796" s="0" t="n"/>
      <c r="O2796" s="0" t="n"/>
      <c r="P2796" s="0" t="n"/>
      <c r="Q2796" s="0" t="n"/>
      <c r="R2796" s="0" t="n"/>
      <c r="S2796" s="0" t="n"/>
      <c r="T2796" s="0" t="n"/>
      <c r="U2796" s="0" t="n"/>
      <c r="V2796" s="0" t="n"/>
      <c r="W2796" s="0" t="n"/>
      <c r="X2796" s="42" t="n"/>
      <c r="Y2796" s="42" t="n"/>
      <c r="Z2796" s="42" t="n"/>
    </row>
    <row r="2797" ht="23" customFormat="1" customHeight="1" s="204">
      <c r="A2797" s="255">
        <f>IF(B2797="","",COUNTA($B$5:B2797))</f>
        <v/>
      </c>
      <c r="B2797" s="294" t="n"/>
      <c r="C2797" s="247" t="n"/>
      <c r="D2797" s="248" t="n"/>
      <c r="E2797" s="295" t="n"/>
      <c r="F2797" s="296" t="n"/>
      <c r="G2797" s="296" t="n"/>
      <c r="H2797" s="297">
        <f>IFERROR(VLOOKUP($C2797,$C$5:$H$18,6,0)+SUMIF($C$19:$C2797,$C2797,$F$19:$F2797)-SUMIF($C$19:$C2797,$C2797,$G$19:$G2797),"")</f>
        <v/>
      </c>
      <c r="I2797" s="296" t="n"/>
      <c r="J2797" s="252" t="n"/>
      <c r="K2797" s="252" t="n"/>
      <c r="L2797" s="298" t="n"/>
      <c r="M2797" s="254">
        <f>IF($B2797="","",--TEXT($B2797,"yyyymm"))</f>
        <v/>
      </c>
      <c r="N2797" s="0" t="n"/>
      <c r="O2797" s="0" t="n"/>
      <c r="P2797" s="0" t="n"/>
      <c r="Q2797" s="0" t="n"/>
      <c r="R2797" s="0" t="n"/>
      <c r="S2797" s="0" t="n"/>
      <c r="T2797" s="0" t="n"/>
      <c r="U2797" s="0" t="n"/>
      <c r="V2797" s="0" t="n"/>
      <c r="W2797" s="0" t="n"/>
      <c r="X2797" s="42" t="n"/>
      <c r="Y2797" s="42" t="n"/>
      <c r="Z2797" s="42" t="n"/>
    </row>
    <row r="2798" ht="23" customFormat="1" customHeight="1" s="204">
      <c r="A2798" s="255">
        <f>IF(B2798="","",COUNTA($B$5:B2798))</f>
        <v/>
      </c>
      <c r="B2798" s="294" t="n"/>
      <c r="C2798" s="247" t="n"/>
      <c r="D2798" s="248" t="n"/>
      <c r="E2798" s="295" t="n"/>
      <c r="F2798" s="296" t="n"/>
      <c r="G2798" s="296" t="n"/>
      <c r="H2798" s="297">
        <f>IFERROR(VLOOKUP($C2798,$C$5:$H$18,6,0)+SUMIF($C$19:$C2798,$C2798,$F$19:$F2798)-SUMIF($C$19:$C2798,$C2798,$G$19:$G2798),"")</f>
        <v/>
      </c>
      <c r="I2798" s="296" t="n"/>
      <c r="J2798" s="252" t="n"/>
      <c r="K2798" s="252" t="n"/>
      <c r="L2798" s="298" t="n"/>
      <c r="M2798" s="254">
        <f>IF($B2798="","",--TEXT($B2798,"yyyymm"))</f>
        <v/>
      </c>
      <c r="N2798" s="0" t="n"/>
      <c r="O2798" s="0" t="n"/>
      <c r="P2798" s="0" t="n"/>
      <c r="Q2798" s="0" t="n"/>
      <c r="R2798" s="0" t="n"/>
      <c r="S2798" s="0" t="n"/>
      <c r="T2798" s="0" t="n"/>
      <c r="U2798" s="0" t="n"/>
      <c r="V2798" s="0" t="n"/>
      <c r="W2798" s="0" t="n"/>
      <c r="X2798" s="42" t="n"/>
      <c r="Y2798" s="42" t="n"/>
      <c r="Z2798" s="42" t="n"/>
    </row>
    <row r="2799" ht="23" customFormat="1" customHeight="1" s="204">
      <c r="A2799" s="255">
        <f>IF(B2799="","",COUNTA($B$5:B2799))</f>
        <v/>
      </c>
      <c r="B2799" s="294" t="n"/>
      <c r="C2799" s="247" t="n"/>
      <c r="D2799" s="248" t="n"/>
      <c r="E2799" s="295" t="n"/>
      <c r="F2799" s="296" t="n"/>
      <c r="G2799" s="296" t="n"/>
      <c r="H2799" s="297">
        <f>IFERROR(VLOOKUP($C2799,$C$5:$H$18,6,0)+SUMIF($C$19:$C2799,$C2799,$F$19:$F2799)-SUMIF($C$19:$C2799,$C2799,$G$19:$G2799),"")</f>
        <v/>
      </c>
      <c r="I2799" s="296" t="n"/>
      <c r="J2799" s="252" t="n"/>
      <c r="K2799" s="252" t="n"/>
      <c r="L2799" s="298" t="n"/>
      <c r="M2799" s="254">
        <f>IF($B2799="","",--TEXT($B2799,"yyyymm"))</f>
        <v/>
      </c>
      <c r="N2799" s="0" t="n"/>
      <c r="O2799" s="0" t="n"/>
      <c r="P2799" s="0" t="n"/>
      <c r="Q2799" s="0" t="n"/>
      <c r="R2799" s="0" t="n"/>
      <c r="S2799" s="0" t="n"/>
      <c r="T2799" s="0" t="n"/>
      <c r="U2799" s="0" t="n"/>
      <c r="V2799" s="0" t="n"/>
      <c r="W2799" s="0" t="n"/>
      <c r="X2799" s="42" t="n"/>
      <c r="Y2799" s="42" t="n"/>
      <c r="Z2799" s="42" t="n"/>
    </row>
    <row r="2800" ht="23" customFormat="1" customHeight="1" s="204">
      <c r="A2800" s="255">
        <f>IF(B2800="","",COUNTA($B$5:B2800))</f>
        <v/>
      </c>
      <c r="B2800" s="294" t="n"/>
      <c r="C2800" s="247" t="n"/>
      <c r="D2800" s="248" t="n"/>
      <c r="E2800" s="295" t="n"/>
      <c r="F2800" s="296" t="n"/>
      <c r="G2800" s="296" t="n"/>
      <c r="H2800" s="297">
        <f>IFERROR(VLOOKUP($C2800,$C$5:$H$18,6,0)+SUMIF($C$19:$C2800,$C2800,$F$19:$F2800)-SUMIF($C$19:$C2800,$C2800,$G$19:$G2800),"")</f>
        <v/>
      </c>
      <c r="I2800" s="296" t="n"/>
      <c r="J2800" s="252" t="n"/>
      <c r="K2800" s="252" t="n"/>
      <c r="L2800" s="298" t="n"/>
      <c r="M2800" s="254">
        <f>IF($B2800="","",--TEXT($B2800,"yyyymm"))</f>
        <v/>
      </c>
      <c r="N2800" s="0" t="n"/>
      <c r="O2800" s="0" t="n"/>
      <c r="P2800" s="0" t="n"/>
      <c r="Q2800" s="0" t="n"/>
      <c r="R2800" s="0" t="n"/>
      <c r="S2800" s="0" t="n"/>
      <c r="T2800" s="0" t="n"/>
      <c r="U2800" s="0" t="n"/>
      <c r="V2800" s="0" t="n"/>
      <c r="W2800" s="0" t="n"/>
      <c r="X2800" s="42" t="n"/>
      <c r="Y2800" s="42" t="n"/>
      <c r="Z2800" s="42" t="n"/>
    </row>
    <row r="2801" ht="23" customFormat="1" customHeight="1" s="204">
      <c r="A2801" s="255">
        <f>IF(B2801="","",COUNTA($B$5:B2801))</f>
        <v/>
      </c>
      <c r="B2801" s="294" t="n"/>
      <c r="C2801" s="247" t="n"/>
      <c r="D2801" s="248" t="n"/>
      <c r="E2801" s="295" t="n"/>
      <c r="F2801" s="296" t="n"/>
      <c r="G2801" s="296" t="n"/>
      <c r="H2801" s="297">
        <f>IFERROR(VLOOKUP($C2801,$C$5:$H$18,6,0)+SUMIF($C$19:$C2801,$C2801,$F$19:$F2801)-SUMIF($C$19:$C2801,$C2801,$G$19:$G2801),"")</f>
        <v/>
      </c>
      <c r="I2801" s="296" t="n"/>
      <c r="J2801" s="252" t="n"/>
      <c r="K2801" s="252" t="n"/>
      <c r="L2801" s="298" t="n"/>
      <c r="M2801" s="254">
        <f>IF($B2801="","",--TEXT($B2801,"yyyymm"))</f>
        <v/>
      </c>
      <c r="N2801" s="0" t="n"/>
      <c r="O2801" s="0" t="n"/>
      <c r="P2801" s="0" t="n"/>
      <c r="Q2801" s="0" t="n"/>
      <c r="R2801" s="0" t="n"/>
      <c r="S2801" s="0" t="n"/>
      <c r="T2801" s="0" t="n"/>
      <c r="U2801" s="0" t="n"/>
      <c r="V2801" s="0" t="n"/>
      <c r="W2801" s="0" t="n"/>
      <c r="X2801" s="42" t="n"/>
      <c r="Y2801" s="42" t="n"/>
      <c r="Z2801" s="42" t="n"/>
    </row>
    <row r="2802" ht="23" customFormat="1" customHeight="1" s="204">
      <c r="A2802" s="255">
        <f>IF(B2802="","",COUNTA($B$5:B2802))</f>
        <v/>
      </c>
      <c r="B2802" s="294" t="n"/>
      <c r="C2802" s="247" t="n"/>
      <c r="D2802" s="248" t="n"/>
      <c r="E2802" s="295" t="n"/>
      <c r="F2802" s="296" t="n"/>
      <c r="G2802" s="296" t="n"/>
      <c r="H2802" s="297">
        <f>IFERROR(VLOOKUP($C2802,$C$5:$H$18,6,0)+SUMIF($C$19:$C2802,$C2802,$F$19:$F2802)-SUMIF($C$19:$C2802,$C2802,$G$19:$G2802),"")</f>
        <v/>
      </c>
      <c r="I2802" s="296" t="n"/>
      <c r="J2802" s="252" t="n"/>
      <c r="K2802" s="252" t="n"/>
      <c r="L2802" s="298" t="n"/>
      <c r="M2802" s="254">
        <f>IF($B2802="","",--TEXT($B2802,"yyyymm"))</f>
        <v/>
      </c>
      <c r="N2802" s="0" t="n"/>
      <c r="O2802" s="0" t="n"/>
      <c r="P2802" s="0" t="n"/>
      <c r="Q2802" s="0" t="n"/>
      <c r="R2802" s="0" t="n"/>
      <c r="S2802" s="0" t="n"/>
      <c r="T2802" s="0" t="n"/>
      <c r="U2802" s="0" t="n"/>
      <c r="V2802" s="0" t="n"/>
      <c r="W2802" s="0" t="n"/>
      <c r="X2802" s="42" t="n"/>
      <c r="Y2802" s="42" t="n"/>
      <c r="Z2802" s="42" t="n"/>
    </row>
    <row r="2803" ht="23" customFormat="1" customHeight="1" s="204">
      <c r="A2803" s="255">
        <f>IF(B2803="","",COUNTA($B$5:B2803))</f>
        <v/>
      </c>
      <c r="B2803" s="294" t="n"/>
      <c r="C2803" s="247" t="n"/>
      <c r="D2803" s="248" t="n"/>
      <c r="E2803" s="295" t="n"/>
      <c r="F2803" s="296" t="n"/>
      <c r="G2803" s="296" t="n"/>
      <c r="H2803" s="297">
        <f>IFERROR(VLOOKUP($C2803,$C$5:$H$18,6,0)+SUMIF($C$19:$C2803,$C2803,$F$19:$F2803)-SUMIF($C$19:$C2803,$C2803,$G$19:$G2803),"")</f>
        <v/>
      </c>
      <c r="I2803" s="296" t="n"/>
      <c r="J2803" s="252" t="n"/>
      <c r="K2803" s="252" t="n"/>
      <c r="L2803" s="298" t="n"/>
      <c r="M2803" s="254">
        <f>IF($B2803="","",--TEXT($B2803,"yyyymm"))</f>
        <v/>
      </c>
      <c r="N2803" s="0" t="n"/>
      <c r="O2803" s="0" t="n"/>
      <c r="P2803" s="0" t="n"/>
      <c r="Q2803" s="0" t="n"/>
      <c r="R2803" s="0" t="n"/>
      <c r="S2803" s="0" t="n"/>
      <c r="T2803" s="0" t="n"/>
      <c r="U2803" s="0" t="n"/>
      <c r="V2803" s="0" t="n"/>
      <c r="W2803" s="0" t="n"/>
      <c r="X2803" s="42" t="n"/>
      <c r="Y2803" s="42" t="n"/>
      <c r="Z2803" s="42" t="n"/>
    </row>
    <row r="2804" ht="23" customFormat="1" customHeight="1" s="204">
      <c r="A2804" s="255">
        <f>IF(B2804="","",COUNTA($B$5:B2804))</f>
        <v/>
      </c>
      <c r="B2804" s="294" t="n"/>
      <c r="C2804" s="247" t="n"/>
      <c r="D2804" s="248" t="n"/>
      <c r="E2804" s="295" t="n"/>
      <c r="F2804" s="296" t="n"/>
      <c r="G2804" s="296" t="n"/>
      <c r="H2804" s="297">
        <f>IFERROR(VLOOKUP($C2804,$C$5:$H$18,6,0)+SUMIF($C$19:$C2804,$C2804,$F$19:$F2804)-SUMIF($C$19:$C2804,$C2804,$G$19:$G2804),"")</f>
        <v/>
      </c>
      <c r="I2804" s="296" t="n"/>
      <c r="J2804" s="252" t="n"/>
      <c r="K2804" s="252" t="n"/>
      <c r="L2804" s="298" t="n"/>
      <c r="M2804" s="254">
        <f>IF($B2804="","",--TEXT($B2804,"yyyymm"))</f>
        <v/>
      </c>
      <c r="N2804" s="0" t="n"/>
      <c r="O2804" s="0" t="n"/>
      <c r="P2804" s="0" t="n"/>
      <c r="Q2804" s="0" t="n"/>
      <c r="R2804" s="0" t="n"/>
      <c r="S2804" s="0" t="n"/>
      <c r="T2804" s="0" t="n"/>
      <c r="U2804" s="0" t="n"/>
      <c r="V2804" s="0" t="n"/>
      <c r="W2804" s="0" t="n"/>
      <c r="X2804" s="42" t="n"/>
      <c r="Y2804" s="42" t="n"/>
      <c r="Z2804" s="42" t="n"/>
    </row>
    <row r="2805" ht="23" customFormat="1" customHeight="1" s="204">
      <c r="A2805" s="255">
        <f>IF(B2805="","",COUNTA($B$5:B2805))</f>
        <v/>
      </c>
      <c r="B2805" s="294" t="n"/>
      <c r="C2805" s="247" t="n"/>
      <c r="D2805" s="248" t="n"/>
      <c r="E2805" s="295" t="n"/>
      <c r="F2805" s="296" t="n"/>
      <c r="G2805" s="296" t="n"/>
      <c r="H2805" s="297">
        <f>IFERROR(VLOOKUP($C2805,$C$5:$H$18,6,0)+SUMIF($C$19:$C2805,$C2805,$F$19:$F2805)-SUMIF($C$19:$C2805,$C2805,$G$19:$G2805),"")</f>
        <v/>
      </c>
      <c r="I2805" s="296" t="n"/>
      <c r="J2805" s="252" t="n"/>
      <c r="K2805" s="252" t="n"/>
      <c r="L2805" s="298" t="n"/>
      <c r="M2805" s="254">
        <f>IF($B2805="","",--TEXT($B2805,"yyyymm"))</f>
        <v/>
      </c>
      <c r="N2805" s="0" t="n"/>
      <c r="O2805" s="0" t="n"/>
      <c r="P2805" s="0" t="n"/>
      <c r="Q2805" s="0" t="n"/>
      <c r="R2805" s="0" t="n"/>
      <c r="S2805" s="0" t="n"/>
      <c r="T2805" s="0" t="n"/>
      <c r="U2805" s="0" t="n"/>
      <c r="V2805" s="0" t="n"/>
      <c r="W2805" s="0" t="n"/>
      <c r="X2805" s="42" t="n"/>
      <c r="Y2805" s="42" t="n"/>
      <c r="Z2805" s="42" t="n"/>
    </row>
    <row r="2806" ht="23" customFormat="1" customHeight="1" s="204">
      <c r="A2806" s="255">
        <f>IF(B2806="","",COUNTA($B$5:B2806))</f>
        <v/>
      </c>
      <c r="B2806" s="294" t="n"/>
      <c r="C2806" s="247" t="n"/>
      <c r="D2806" s="248" t="n"/>
      <c r="E2806" s="295" t="n"/>
      <c r="F2806" s="296" t="n"/>
      <c r="G2806" s="296" t="n"/>
      <c r="H2806" s="297">
        <f>IFERROR(VLOOKUP($C2806,$C$5:$H$18,6,0)+SUMIF($C$19:$C2806,$C2806,$F$19:$F2806)-SUMIF($C$19:$C2806,$C2806,$G$19:$G2806),"")</f>
        <v/>
      </c>
      <c r="I2806" s="296" t="n"/>
      <c r="J2806" s="252" t="n"/>
      <c r="K2806" s="252" t="n"/>
      <c r="L2806" s="298" t="n"/>
      <c r="M2806" s="254">
        <f>IF($B2806="","",--TEXT($B2806,"yyyymm"))</f>
        <v/>
      </c>
      <c r="N2806" s="0" t="n"/>
      <c r="O2806" s="0" t="n"/>
      <c r="P2806" s="0" t="n"/>
      <c r="Q2806" s="0" t="n"/>
      <c r="R2806" s="0" t="n"/>
      <c r="S2806" s="0" t="n"/>
      <c r="T2806" s="0" t="n"/>
      <c r="U2806" s="0" t="n"/>
      <c r="V2806" s="0" t="n"/>
      <c r="W2806" s="0" t="n"/>
      <c r="X2806" s="42" t="n"/>
      <c r="Y2806" s="42" t="n"/>
      <c r="Z2806" s="42" t="n"/>
    </row>
    <row r="2807" ht="23" customFormat="1" customHeight="1" s="204">
      <c r="A2807" s="255">
        <f>IF(B2807="","",COUNTA($B$5:B2807))</f>
        <v/>
      </c>
      <c r="B2807" s="294" t="n"/>
      <c r="C2807" s="247" t="n"/>
      <c r="D2807" s="248" t="n"/>
      <c r="E2807" s="295" t="n"/>
      <c r="F2807" s="296" t="n"/>
      <c r="G2807" s="296" t="n"/>
      <c r="H2807" s="297">
        <f>IFERROR(VLOOKUP($C2807,$C$5:$H$18,6,0)+SUMIF($C$19:$C2807,$C2807,$F$19:$F2807)-SUMIF($C$19:$C2807,$C2807,$G$19:$G2807),"")</f>
        <v/>
      </c>
      <c r="I2807" s="296" t="n"/>
      <c r="J2807" s="252" t="n"/>
      <c r="K2807" s="252" t="n"/>
      <c r="L2807" s="298" t="n"/>
      <c r="M2807" s="254">
        <f>IF($B2807="","",--TEXT($B2807,"yyyymm"))</f>
        <v/>
      </c>
      <c r="N2807" s="0" t="n"/>
      <c r="O2807" s="0" t="n"/>
      <c r="P2807" s="0" t="n"/>
      <c r="Q2807" s="0" t="n"/>
      <c r="R2807" s="0" t="n"/>
      <c r="S2807" s="0" t="n"/>
      <c r="T2807" s="0" t="n"/>
      <c r="U2807" s="0" t="n"/>
      <c r="V2807" s="0" t="n"/>
      <c r="W2807" s="0" t="n"/>
      <c r="X2807" s="42" t="n"/>
      <c r="Y2807" s="42" t="n"/>
      <c r="Z2807" s="42" t="n"/>
    </row>
    <row r="2808" ht="23" customFormat="1" customHeight="1" s="204">
      <c r="A2808" s="255">
        <f>IF(B2808="","",COUNTA($B$5:B2808))</f>
        <v/>
      </c>
      <c r="B2808" s="294" t="n"/>
      <c r="C2808" s="247" t="n"/>
      <c r="D2808" s="248" t="n"/>
      <c r="E2808" s="295" t="n"/>
      <c r="F2808" s="296" t="n"/>
      <c r="G2808" s="296" t="n"/>
      <c r="H2808" s="297">
        <f>IFERROR(VLOOKUP($C2808,$C$5:$H$18,6,0)+SUMIF($C$19:$C2808,$C2808,$F$19:$F2808)-SUMIF($C$19:$C2808,$C2808,$G$19:$G2808),"")</f>
        <v/>
      </c>
      <c r="I2808" s="296" t="n"/>
      <c r="J2808" s="252" t="n"/>
      <c r="K2808" s="252" t="n"/>
      <c r="L2808" s="298" t="n"/>
      <c r="M2808" s="254">
        <f>IF($B2808="","",--TEXT($B2808,"yyyymm"))</f>
        <v/>
      </c>
      <c r="N2808" s="0" t="n"/>
      <c r="O2808" s="0" t="n"/>
      <c r="P2808" s="0" t="n"/>
      <c r="Q2808" s="0" t="n"/>
      <c r="R2808" s="0" t="n"/>
      <c r="S2808" s="0" t="n"/>
      <c r="T2808" s="0" t="n"/>
      <c r="U2808" s="0" t="n"/>
      <c r="V2808" s="0" t="n"/>
      <c r="W2808" s="0" t="n"/>
      <c r="X2808" s="42" t="n"/>
      <c r="Y2808" s="42" t="n"/>
      <c r="Z2808" s="42" t="n"/>
    </row>
    <row r="2809" ht="23" customFormat="1" customHeight="1" s="204">
      <c r="A2809" s="255">
        <f>IF(B2809="","",COUNTA($B$5:B2809))</f>
        <v/>
      </c>
      <c r="B2809" s="294" t="n"/>
      <c r="C2809" s="247" t="n"/>
      <c r="D2809" s="248" t="n"/>
      <c r="E2809" s="295" t="n"/>
      <c r="F2809" s="296" t="n"/>
      <c r="G2809" s="296" t="n"/>
      <c r="H2809" s="297">
        <f>IFERROR(VLOOKUP($C2809,$C$5:$H$18,6,0)+SUMIF($C$19:$C2809,$C2809,$F$19:$F2809)-SUMIF($C$19:$C2809,$C2809,$G$19:$G2809),"")</f>
        <v/>
      </c>
      <c r="I2809" s="296" t="n"/>
      <c r="J2809" s="252" t="n"/>
      <c r="K2809" s="252" t="n"/>
      <c r="L2809" s="298" t="n"/>
      <c r="M2809" s="254">
        <f>IF($B2809="","",--TEXT($B2809,"yyyymm"))</f>
        <v/>
      </c>
      <c r="N2809" s="0" t="n"/>
      <c r="O2809" s="0" t="n"/>
      <c r="P2809" s="0" t="n"/>
      <c r="Q2809" s="0" t="n"/>
      <c r="R2809" s="0" t="n"/>
      <c r="S2809" s="0" t="n"/>
      <c r="T2809" s="0" t="n"/>
      <c r="U2809" s="0" t="n"/>
      <c r="V2809" s="0" t="n"/>
      <c r="W2809" s="0" t="n"/>
      <c r="X2809" s="42" t="n"/>
      <c r="Y2809" s="42" t="n"/>
      <c r="Z2809" s="42" t="n"/>
    </row>
    <row r="2810" ht="23" customFormat="1" customHeight="1" s="204">
      <c r="A2810" s="255">
        <f>IF(B2810="","",COUNTA($B$5:B2810))</f>
        <v/>
      </c>
      <c r="B2810" s="294" t="n"/>
      <c r="C2810" s="247" t="n"/>
      <c r="D2810" s="248" t="n"/>
      <c r="E2810" s="295" t="n"/>
      <c r="F2810" s="296" t="n"/>
      <c r="G2810" s="296" t="n"/>
      <c r="H2810" s="297">
        <f>IFERROR(VLOOKUP($C2810,$C$5:$H$18,6,0)+SUMIF($C$19:$C2810,$C2810,$F$19:$F2810)-SUMIF($C$19:$C2810,$C2810,$G$19:$G2810),"")</f>
        <v/>
      </c>
      <c r="I2810" s="296" t="n"/>
      <c r="J2810" s="252" t="n"/>
      <c r="K2810" s="252" t="n"/>
      <c r="L2810" s="298" t="n"/>
      <c r="M2810" s="254">
        <f>IF($B2810="","",--TEXT($B2810,"yyyymm"))</f>
        <v/>
      </c>
      <c r="N2810" s="0" t="n"/>
      <c r="O2810" s="0" t="n"/>
      <c r="P2810" s="0" t="n"/>
      <c r="Q2810" s="0" t="n"/>
      <c r="R2810" s="0" t="n"/>
      <c r="S2810" s="0" t="n"/>
      <c r="T2810" s="0" t="n"/>
      <c r="U2810" s="0" t="n"/>
      <c r="V2810" s="0" t="n"/>
      <c r="W2810" s="0" t="n"/>
      <c r="X2810" s="42" t="n"/>
      <c r="Y2810" s="42" t="n"/>
      <c r="Z2810" s="42" t="n"/>
    </row>
    <row r="2811" ht="23" customFormat="1" customHeight="1" s="204">
      <c r="A2811" s="255">
        <f>IF(B2811="","",COUNTA($B$5:B2811))</f>
        <v/>
      </c>
      <c r="B2811" s="294" t="n"/>
      <c r="C2811" s="247" t="n"/>
      <c r="D2811" s="248" t="n"/>
      <c r="E2811" s="295" t="n"/>
      <c r="F2811" s="296" t="n"/>
      <c r="G2811" s="296" t="n"/>
      <c r="H2811" s="297">
        <f>IFERROR(VLOOKUP($C2811,$C$5:$H$18,6,0)+SUMIF($C$19:$C2811,$C2811,$F$19:$F2811)-SUMIF($C$19:$C2811,$C2811,$G$19:$G2811),"")</f>
        <v/>
      </c>
      <c r="I2811" s="296" t="n"/>
      <c r="J2811" s="252" t="n"/>
      <c r="K2811" s="252" t="n"/>
      <c r="L2811" s="298" t="n"/>
      <c r="M2811" s="254">
        <f>IF($B2811="","",--TEXT($B2811,"yyyymm"))</f>
        <v/>
      </c>
      <c r="N2811" s="0" t="n"/>
      <c r="O2811" s="0" t="n"/>
      <c r="P2811" s="0" t="n"/>
      <c r="Q2811" s="0" t="n"/>
      <c r="R2811" s="0" t="n"/>
      <c r="S2811" s="0" t="n"/>
      <c r="T2811" s="0" t="n"/>
      <c r="U2811" s="0" t="n"/>
      <c r="V2811" s="0" t="n"/>
      <c r="W2811" s="0" t="n"/>
      <c r="X2811" s="42" t="n"/>
      <c r="Y2811" s="42" t="n"/>
      <c r="Z2811" s="42" t="n"/>
    </row>
    <row r="2812" ht="23" customFormat="1" customHeight="1" s="204">
      <c r="A2812" s="255">
        <f>IF(B2812="","",COUNTA($B$5:B2812))</f>
        <v/>
      </c>
      <c r="B2812" s="294" t="n"/>
      <c r="C2812" s="247" t="n"/>
      <c r="D2812" s="248" t="n"/>
      <c r="E2812" s="295" t="n"/>
      <c r="F2812" s="296" t="n"/>
      <c r="G2812" s="296" t="n"/>
      <c r="H2812" s="297">
        <f>IFERROR(VLOOKUP($C2812,$C$5:$H$18,6,0)+SUMIF($C$19:$C2812,$C2812,$F$19:$F2812)-SUMIF($C$19:$C2812,$C2812,$G$19:$G2812),"")</f>
        <v/>
      </c>
      <c r="I2812" s="296" t="n"/>
      <c r="J2812" s="252" t="n"/>
      <c r="K2812" s="252" t="n"/>
      <c r="L2812" s="298" t="n"/>
      <c r="M2812" s="254">
        <f>IF($B2812="","",--TEXT($B2812,"yyyymm"))</f>
        <v/>
      </c>
      <c r="N2812" s="0" t="n"/>
      <c r="O2812" s="0" t="n"/>
      <c r="P2812" s="0" t="n"/>
      <c r="Q2812" s="0" t="n"/>
      <c r="R2812" s="0" t="n"/>
      <c r="S2812" s="0" t="n"/>
      <c r="T2812" s="0" t="n"/>
      <c r="U2812" s="0" t="n"/>
      <c r="V2812" s="0" t="n"/>
      <c r="W2812" s="0" t="n"/>
      <c r="X2812" s="42" t="n"/>
      <c r="Y2812" s="42" t="n"/>
      <c r="Z2812" s="42" t="n"/>
    </row>
    <row r="2813" ht="23" customFormat="1" customHeight="1" s="204">
      <c r="A2813" s="255">
        <f>IF(B2813="","",COUNTA($B$5:B2813))</f>
        <v/>
      </c>
      <c r="B2813" s="294" t="n"/>
      <c r="C2813" s="247" t="n"/>
      <c r="D2813" s="248" t="n"/>
      <c r="E2813" s="295" t="n"/>
      <c r="F2813" s="296" t="n"/>
      <c r="G2813" s="296" t="n"/>
      <c r="H2813" s="297">
        <f>IFERROR(VLOOKUP($C2813,$C$5:$H$18,6,0)+SUMIF($C$19:$C2813,$C2813,$F$19:$F2813)-SUMIF($C$19:$C2813,$C2813,$G$19:$G2813),"")</f>
        <v/>
      </c>
      <c r="I2813" s="296" t="n"/>
      <c r="J2813" s="252" t="n"/>
      <c r="K2813" s="252" t="n"/>
      <c r="L2813" s="298" t="n"/>
      <c r="M2813" s="254">
        <f>IF($B2813="","",--TEXT($B2813,"yyyymm"))</f>
        <v/>
      </c>
      <c r="N2813" s="0" t="n"/>
      <c r="O2813" s="0" t="n"/>
      <c r="P2813" s="0" t="n"/>
      <c r="Q2813" s="0" t="n"/>
      <c r="R2813" s="0" t="n"/>
      <c r="S2813" s="0" t="n"/>
      <c r="T2813" s="0" t="n"/>
      <c r="U2813" s="0" t="n"/>
      <c r="V2813" s="0" t="n"/>
      <c r="W2813" s="0" t="n"/>
      <c r="X2813" s="42" t="n"/>
      <c r="Y2813" s="42" t="n"/>
      <c r="Z2813" s="42" t="n"/>
    </row>
    <row r="2814" ht="23" customFormat="1" customHeight="1" s="204">
      <c r="A2814" s="255">
        <f>IF(B2814="","",COUNTA($B$5:B2814))</f>
        <v/>
      </c>
      <c r="B2814" s="294" t="n"/>
      <c r="C2814" s="247" t="n"/>
      <c r="D2814" s="248" t="n"/>
      <c r="E2814" s="295" t="n"/>
      <c r="F2814" s="296" t="n"/>
      <c r="G2814" s="296" t="n"/>
      <c r="H2814" s="297">
        <f>IFERROR(VLOOKUP($C2814,$C$5:$H$18,6,0)+SUMIF($C$19:$C2814,$C2814,$F$19:$F2814)-SUMIF($C$19:$C2814,$C2814,$G$19:$G2814),"")</f>
        <v/>
      </c>
      <c r="I2814" s="296" t="n"/>
      <c r="J2814" s="252" t="n"/>
      <c r="K2814" s="252" t="n"/>
      <c r="L2814" s="298" t="n"/>
      <c r="M2814" s="254">
        <f>IF($B2814="","",--TEXT($B2814,"yyyymm"))</f>
        <v/>
      </c>
      <c r="N2814" s="0" t="n"/>
      <c r="O2814" s="0" t="n"/>
      <c r="P2814" s="0" t="n"/>
      <c r="Q2814" s="0" t="n"/>
      <c r="R2814" s="0" t="n"/>
      <c r="S2814" s="0" t="n"/>
      <c r="T2814" s="0" t="n"/>
      <c r="U2814" s="0" t="n"/>
      <c r="V2814" s="0" t="n"/>
      <c r="W2814" s="0" t="n"/>
      <c r="X2814" s="42" t="n"/>
      <c r="Y2814" s="42" t="n"/>
      <c r="Z2814" s="42" t="n"/>
    </row>
    <row r="2815" ht="23" customFormat="1" customHeight="1" s="204">
      <c r="A2815" s="255">
        <f>IF(B2815="","",COUNTA($B$5:B2815))</f>
        <v/>
      </c>
      <c r="B2815" s="294" t="n"/>
      <c r="C2815" s="247" t="n"/>
      <c r="D2815" s="248" t="n"/>
      <c r="E2815" s="295" t="n"/>
      <c r="F2815" s="296" t="n"/>
      <c r="G2815" s="296" t="n"/>
      <c r="H2815" s="297">
        <f>IFERROR(VLOOKUP($C2815,$C$5:$H$18,6,0)+SUMIF($C$19:$C2815,$C2815,$F$19:$F2815)-SUMIF($C$19:$C2815,$C2815,$G$19:$G2815),"")</f>
        <v/>
      </c>
      <c r="I2815" s="296" t="n"/>
      <c r="J2815" s="252" t="n"/>
      <c r="K2815" s="252" t="n"/>
      <c r="L2815" s="298" t="n"/>
      <c r="M2815" s="254">
        <f>IF($B2815="","",--TEXT($B2815,"yyyymm"))</f>
        <v/>
      </c>
      <c r="N2815" s="0" t="n"/>
      <c r="O2815" s="0" t="n"/>
      <c r="P2815" s="0" t="n"/>
      <c r="Q2815" s="0" t="n"/>
      <c r="R2815" s="0" t="n"/>
      <c r="S2815" s="0" t="n"/>
      <c r="T2815" s="0" t="n"/>
      <c r="U2815" s="0" t="n"/>
      <c r="V2815" s="0" t="n"/>
      <c r="W2815" s="0" t="n"/>
      <c r="X2815" s="42" t="n"/>
      <c r="Y2815" s="42" t="n"/>
      <c r="Z2815" s="42" t="n"/>
    </row>
    <row r="2816" ht="23" customFormat="1" customHeight="1" s="204">
      <c r="A2816" s="255">
        <f>IF(B2816="","",COUNTA($B$5:B2816))</f>
        <v/>
      </c>
      <c r="B2816" s="294" t="n"/>
      <c r="C2816" s="247" t="n"/>
      <c r="D2816" s="248" t="n"/>
      <c r="E2816" s="295" t="n"/>
      <c r="F2816" s="296" t="n"/>
      <c r="G2816" s="296" t="n"/>
      <c r="H2816" s="297">
        <f>IFERROR(VLOOKUP($C2816,$C$5:$H$18,6,0)+SUMIF($C$19:$C2816,$C2816,$F$19:$F2816)-SUMIF($C$19:$C2816,$C2816,$G$19:$G2816),"")</f>
        <v/>
      </c>
      <c r="I2816" s="296" t="n"/>
      <c r="J2816" s="252" t="n"/>
      <c r="K2816" s="252" t="n"/>
      <c r="L2816" s="298" t="n"/>
      <c r="M2816" s="254">
        <f>IF($B2816="","",--TEXT($B2816,"yyyymm"))</f>
        <v/>
      </c>
      <c r="N2816" s="0" t="n"/>
      <c r="O2816" s="0" t="n"/>
      <c r="P2816" s="0" t="n"/>
      <c r="Q2816" s="0" t="n"/>
      <c r="R2816" s="0" t="n"/>
      <c r="S2816" s="0" t="n"/>
      <c r="T2816" s="0" t="n"/>
      <c r="U2816" s="0" t="n"/>
      <c r="V2816" s="0" t="n"/>
      <c r="W2816" s="0" t="n"/>
      <c r="X2816" s="42" t="n"/>
      <c r="Y2816" s="42" t="n"/>
      <c r="Z2816" s="42" t="n"/>
    </row>
    <row r="2817" ht="23" customFormat="1" customHeight="1" s="204">
      <c r="A2817" s="255">
        <f>IF(B2817="","",COUNTA($B$5:B2817))</f>
        <v/>
      </c>
      <c r="B2817" s="294" t="n"/>
      <c r="C2817" s="247" t="n"/>
      <c r="D2817" s="248" t="n"/>
      <c r="E2817" s="295" t="n"/>
      <c r="F2817" s="296" t="n"/>
      <c r="G2817" s="296" t="n"/>
      <c r="H2817" s="297">
        <f>IFERROR(VLOOKUP($C2817,$C$5:$H$18,6,0)+SUMIF($C$19:$C2817,$C2817,$F$19:$F2817)-SUMIF($C$19:$C2817,$C2817,$G$19:$G2817),"")</f>
        <v/>
      </c>
      <c r="I2817" s="296" t="n"/>
      <c r="J2817" s="252" t="n"/>
      <c r="K2817" s="252" t="n"/>
      <c r="L2817" s="298" t="n"/>
      <c r="M2817" s="254">
        <f>IF($B2817="","",--TEXT($B2817,"yyyymm"))</f>
        <v/>
      </c>
      <c r="N2817" s="0" t="n"/>
      <c r="O2817" s="0" t="n"/>
      <c r="P2817" s="0" t="n"/>
      <c r="Q2817" s="0" t="n"/>
      <c r="R2817" s="0" t="n"/>
      <c r="S2817" s="0" t="n"/>
      <c r="T2817" s="0" t="n"/>
      <c r="U2817" s="0" t="n"/>
      <c r="V2817" s="0" t="n"/>
      <c r="W2817" s="0" t="n"/>
      <c r="X2817" s="42" t="n"/>
      <c r="Y2817" s="42" t="n"/>
      <c r="Z2817" s="42" t="n"/>
    </row>
    <row r="2818" ht="23" customFormat="1" customHeight="1" s="204">
      <c r="A2818" s="255">
        <f>IF(B2818="","",COUNTA($B$5:B2818))</f>
        <v/>
      </c>
      <c r="B2818" s="294" t="n"/>
      <c r="C2818" s="247" t="n"/>
      <c r="D2818" s="248" t="n"/>
      <c r="E2818" s="295" t="n"/>
      <c r="F2818" s="296" t="n"/>
      <c r="G2818" s="296" t="n"/>
      <c r="H2818" s="297">
        <f>IFERROR(VLOOKUP($C2818,$C$5:$H$18,6,0)+SUMIF($C$19:$C2818,$C2818,$F$19:$F2818)-SUMIF($C$19:$C2818,$C2818,$G$19:$G2818),"")</f>
        <v/>
      </c>
      <c r="I2818" s="296" t="n"/>
      <c r="J2818" s="252" t="n"/>
      <c r="K2818" s="252" t="n"/>
      <c r="L2818" s="298" t="n"/>
      <c r="M2818" s="254">
        <f>IF($B2818="","",--TEXT($B2818,"yyyymm"))</f>
        <v/>
      </c>
      <c r="N2818" s="0" t="n"/>
      <c r="O2818" s="0" t="n"/>
      <c r="P2818" s="0" t="n"/>
      <c r="Q2818" s="0" t="n"/>
      <c r="R2818" s="0" t="n"/>
      <c r="S2818" s="0" t="n"/>
      <c r="T2818" s="0" t="n"/>
      <c r="U2818" s="0" t="n"/>
      <c r="V2818" s="0" t="n"/>
      <c r="W2818" s="0" t="n"/>
      <c r="X2818" s="42" t="n"/>
      <c r="Y2818" s="42" t="n"/>
      <c r="Z2818" s="42" t="n"/>
    </row>
    <row r="2819" ht="23" customFormat="1" customHeight="1" s="204">
      <c r="A2819" s="255">
        <f>IF(B2819="","",COUNTA($B$5:B2819))</f>
        <v/>
      </c>
      <c r="B2819" s="294" t="n"/>
      <c r="C2819" s="247" t="n"/>
      <c r="D2819" s="248" t="n"/>
      <c r="E2819" s="295" t="n"/>
      <c r="F2819" s="296" t="n"/>
      <c r="G2819" s="296" t="n"/>
      <c r="H2819" s="297">
        <f>IFERROR(VLOOKUP($C2819,$C$5:$H$18,6,0)+SUMIF($C$19:$C2819,$C2819,$F$19:$F2819)-SUMIF($C$19:$C2819,$C2819,$G$19:$G2819),"")</f>
        <v/>
      </c>
      <c r="I2819" s="296" t="n"/>
      <c r="J2819" s="252" t="n"/>
      <c r="K2819" s="252" t="n"/>
      <c r="L2819" s="298" t="n"/>
      <c r="M2819" s="254">
        <f>IF($B2819="","",--TEXT($B2819,"yyyymm"))</f>
        <v/>
      </c>
      <c r="N2819" s="0" t="n"/>
      <c r="O2819" s="0" t="n"/>
      <c r="P2819" s="0" t="n"/>
      <c r="Q2819" s="0" t="n"/>
      <c r="R2819" s="0" t="n"/>
      <c r="S2819" s="0" t="n"/>
      <c r="T2819" s="0" t="n"/>
      <c r="U2819" s="0" t="n"/>
      <c r="V2819" s="0" t="n"/>
      <c r="W2819" s="0" t="n"/>
      <c r="X2819" s="42" t="n"/>
      <c r="Y2819" s="42" t="n"/>
      <c r="Z2819" s="42" t="n"/>
    </row>
    <row r="2820" ht="23" customFormat="1" customHeight="1" s="204">
      <c r="A2820" s="255">
        <f>IF(B2820="","",COUNTA($B$5:B2820))</f>
        <v/>
      </c>
      <c r="B2820" s="294" t="n"/>
      <c r="C2820" s="247" t="n"/>
      <c r="D2820" s="248" t="n"/>
      <c r="E2820" s="295" t="n"/>
      <c r="F2820" s="296" t="n"/>
      <c r="G2820" s="296" t="n"/>
      <c r="H2820" s="297">
        <f>IFERROR(VLOOKUP($C2820,$C$5:$H$18,6,0)+SUMIF($C$19:$C2820,$C2820,$F$19:$F2820)-SUMIF($C$19:$C2820,$C2820,$G$19:$G2820),"")</f>
        <v/>
      </c>
      <c r="I2820" s="296" t="n"/>
      <c r="J2820" s="252" t="n"/>
      <c r="K2820" s="252" t="n"/>
      <c r="L2820" s="298" t="n"/>
      <c r="M2820" s="254">
        <f>IF($B2820="","",--TEXT($B2820,"yyyymm"))</f>
        <v/>
      </c>
      <c r="N2820" s="0" t="n"/>
      <c r="O2820" s="0" t="n"/>
      <c r="P2820" s="0" t="n"/>
      <c r="Q2820" s="0" t="n"/>
      <c r="R2820" s="0" t="n"/>
      <c r="S2820" s="0" t="n"/>
      <c r="T2820" s="0" t="n"/>
      <c r="U2820" s="0" t="n"/>
      <c r="V2820" s="0" t="n"/>
      <c r="W2820" s="0" t="n"/>
      <c r="X2820" s="42" t="n"/>
      <c r="Y2820" s="42" t="n"/>
      <c r="Z2820" s="42" t="n"/>
    </row>
    <row r="2821" ht="23" customFormat="1" customHeight="1" s="204">
      <c r="A2821" s="255">
        <f>IF(B2821="","",COUNTA($B$5:B2821))</f>
        <v/>
      </c>
      <c r="B2821" s="294" t="n"/>
      <c r="C2821" s="247" t="n"/>
      <c r="D2821" s="248" t="n"/>
      <c r="E2821" s="295" t="n"/>
      <c r="F2821" s="296" t="n"/>
      <c r="G2821" s="296" t="n"/>
      <c r="H2821" s="297">
        <f>IFERROR(VLOOKUP($C2821,$C$5:$H$18,6,0)+SUMIF($C$19:$C2821,$C2821,$F$19:$F2821)-SUMIF($C$19:$C2821,$C2821,$G$19:$G2821),"")</f>
        <v/>
      </c>
      <c r="I2821" s="296" t="n"/>
      <c r="J2821" s="252" t="n"/>
      <c r="K2821" s="252" t="n"/>
      <c r="L2821" s="298" t="n"/>
      <c r="M2821" s="254">
        <f>IF($B2821="","",--TEXT($B2821,"yyyymm"))</f>
        <v/>
      </c>
      <c r="N2821" s="0" t="n"/>
      <c r="O2821" s="0" t="n"/>
      <c r="P2821" s="0" t="n"/>
      <c r="Q2821" s="0" t="n"/>
      <c r="R2821" s="0" t="n"/>
      <c r="S2821" s="0" t="n"/>
      <c r="T2821" s="0" t="n"/>
      <c r="U2821" s="0" t="n"/>
      <c r="V2821" s="0" t="n"/>
      <c r="W2821" s="0" t="n"/>
      <c r="X2821" s="42" t="n"/>
      <c r="Y2821" s="42" t="n"/>
      <c r="Z2821" s="42" t="n"/>
    </row>
    <row r="2822" ht="23" customFormat="1" customHeight="1" s="204">
      <c r="A2822" s="255">
        <f>IF(B2822="","",COUNTA($B$5:B2822))</f>
        <v/>
      </c>
      <c r="B2822" s="294" t="n"/>
      <c r="C2822" s="247" t="n"/>
      <c r="D2822" s="248" t="n"/>
      <c r="E2822" s="295" t="n"/>
      <c r="F2822" s="296" t="n"/>
      <c r="G2822" s="296" t="n"/>
      <c r="H2822" s="297">
        <f>IFERROR(VLOOKUP($C2822,$C$5:$H$18,6,0)+SUMIF($C$19:$C2822,$C2822,$F$19:$F2822)-SUMIF($C$19:$C2822,$C2822,$G$19:$G2822),"")</f>
        <v/>
      </c>
      <c r="I2822" s="296" t="n"/>
      <c r="J2822" s="252" t="n"/>
      <c r="K2822" s="252" t="n"/>
      <c r="L2822" s="298" t="n"/>
      <c r="M2822" s="254">
        <f>IF($B2822="","",--TEXT($B2822,"yyyymm"))</f>
        <v/>
      </c>
      <c r="N2822" s="0" t="n"/>
      <c r="O2822" s="0" t="n"/>
      <c r="P2822" s="0" t="n"/>
      <c r="Q2822" s="0" t="n"/>
      <c r="R2822" s="0" t="n"/>
      <c r="S2822" s="0" t="n"/>
      <c r="T2822" s="0" t="n"/>
      <c r="U2822" s="0" t="n"/>
      <c r="V2822" s="0" t="n"/>
      <c r="W2822" s="0" t="n"/>
      <c r="X2822" s="42" t="n"/>
      <c r="Y2822" s="42" t="n"/>
      <c r="Z2822" s="42" t="n"/>
    </row>
    <row r="2823" ht="23" customFormat="1" customHeight="1" s="204">
      <c r="A2823" s="255">
        <f>IF(B2823="","",COUNTA($B$5:B2823))</f>
        <v/>
      </c>
      <c r="B2823" s="294" t="n"/>
      <c r="C2823" s="247" t="n"/>
      <c r="D2823" s="248" t="n"/>
      <c r="E2823" s="295" t="n"/>
      <c r="F2823" s="296" t="n"/>
      <c r="G2823" s="296" t="n"/>
      <c r="H2823" s="297">
        <f>IFERROR(VLOOKUP($C2823,$C$5:$H$18,6,0)+SUMIF($C$19:$C2823,$C2823,$F$19:$F2823)-SUMIF($C$19:$C2823,$C2823,$G$19:$G2823),"")</f>
        <v/>
      </c>
      <c r="I2823" s="296" t="n"/>
      <c r="J2823" s="252" t="n"/>
      <c r="K2823" s="252" t="n"/>
      <c r="L2823" s="298" t="n"/>
      <c r="M2823" s="254">
        <f>IF($B2823="","",--TEXT($B2823,"yyyymm"))</f>
        <v/>
      </c>
      <c r="N2823" s="0" t="n"/>
      <c r="O2823" s="0" t="n"/>
      <c r="P2823" s="0" t="n"/>
      <c r="Q2823" s="0" t="n"/>
      <c r="R2823" s="0" t="n"/>
      <c r="S2823" s="0" t="n"/>
      <c r="T2823" s="0" t="n"/>
      <c r="U2823" s="0" t="n"/>
      <c r="V2823" s="0" t="n"/>
      <c r="W2823" s="0" t="n"/>
      <c r="X2823" s="42" t="n"/>
      <c r="Y2823" s="42" t="n"/>
      <c r="Z2823" s="42" t="n"/>
    </row>
    <row r="2824" ht="23" customFormat="1" customHeight="1" s="204">
      <c r="A2824" s="255">
        <f>IF(B2824="","",COUNTA($B$5:B2824))</f>
        <v/>
      </c>
      <c r="B2824" s="294" t="n"/>
      <c r="C2824" s="247" t="n"/>
      <c r="D2824" s="248" t="n"/>
      <c r="E2824" s="295" t="n"/>
      <c r="F2824" s="296" t="n"/>
      <c r="G2824" s="296" t="n"/>
      <c r="H2824" s="297">
        <f>IFERROR(VLOOKUP($C2824,$C$5:$H$18,6,0)+SUMIF($C$19:$C2824,$C2824,$F$19:$F2824)-SUMIF($C$19:$C2824,$C2824,$G$19:$G2824),"")</f>
        <v/>
      </c>
      <c r="I2824" s="296" t="n"/>
      <c r="J2824" s="252" t="n"/>
      <c r="K2824" s="252" t="n"/>
      <c r="L2824" s="298" t="n"/>
      <c r="M2824" s="254">
        <f>IF($B2824="","",--TEXT($B2824,"yyyymm"))</f>
        <v/>
      </c>
      <c r="N2824" s="0" t="n"/>
      <c r="O2824" s="0" t="n"/>
      <c r="P2824" s="0" t="n"/>
      <c r="Q2824" s="0" t="n"/>
      <c r="R2824" s="0" t="n"/>
      <c r="S2824" s="0" t="n"/>
      <c r="T2824" s="0" t="n"/>
      <c r="U2824" s="0" t="n"/>
      <c r="V2824" s="0" t="n"/>
      <c r="W2824" s="0" t="n"/>
      <c r="X2824" s="42" t="n"/>
      <c r="Y2824" s="42" t="n"/>
      <c r="Z2824" s="42" t="n"/>
    </row>
    <row r="2825" ht="23" customFormat="1" customHeight="1" s="204">
      <c r="A2825" s="255">
        <f>IF(B2825="","",COUNTA($B$5:B2825))</f>
        <v/>
      </c>
      <c r="B2825" s="294" t="n"/>
      <c r="C2825" s="247" t="n"/>
      <c r="D2825" s="248" t="n"/>
      <c r="E2825" s="295" t="n"/>
      <c r="F2825" s="296" t="n"/>
      <c r="G2825" s="296" t="n"/>
      <c r="H2825" s="297">
        <f>IFERROR(VLOOKUP($C2825,$C$5:$H$18,6,0)+SUMIF($C$19:$C2825,$C2825,$F$19:$F2825)-SUMIF($C$19:$C2825,$C2825,$G$19:$G2825),"")</f>
        <v/>
      </c>
      <c r="I2825" s="296" t="n"/>
      <c r="J2825" s="252" t="n"/>
      <c r="K2825" s="252" t="n"/>
      <c r="L2825" s="298" t="n"/>
      <c r="M2825" s="254">
        <f>IF($B2825="","",--TEXT($B2825,"yyyymm"))</f>
        <v/>
      </c>
      <c r="N2825" s="0" t="n"/>
      <c r="O2825" s="0" t="n"/>
      <c r="P2825" s="0" t="n"/>
      <c r="Q2825" s="0" t="n"/>
      <c r="R2825" s="0" t="n"/>
      <c r="S2825" s="0" t="n"/>
      <c r="T2825" s="0" t="n"/>
      <c r="U2825" s="0" t="n"/>
      <c r="V2825" s="0" t="n"/>
      <c r="W2825" s="0" t="n"/>
      <c r="X2825" s="42" t="n"/>
      <c r="Y2825" s="42" t="n"/>
      <c r="Z2825" s="42" t="n"/>
    </row>
    <row r="2826" ht="23" customFormat="1" customHeight="1" s="204">
      <c r="A2826" s="255">
        <f>IF(B2826="","",COUNTA($B$5:B2826))</f>
        <v/>
      </c>
      <c r="B2826" s="294" t="n"/>
      <c r="C2826" s="247" t="n"/>
      <c r="D2826" s="248" t="n"/>
      <c r="E2826" s="295" t="n"/>
      <c r="F2826" s="296" t="n"/>
      <c r="G2826" s="296" t="n"/>
      <c r="H2826" s="297">
        <f>IFERROR(VLOOKUP($C2826,$C$5:$H$18,6,0)+SUMIF($C$19:$C2826,$C2826,$F$19:$F2826)-SUMIF($C$19:$C2826,$C2826,$G$19:$G2826),"")</f>
        <v/>
      </c>
      <c r="I2826" s="296" t="n"/>
      <c r="J2826" s="252" t="n"/>
      <c r="K2826" s="252" t="n"/>
      <c r="L2826" s="298" t="n"/>
      <c r="M2826" s="254">
        <f>IF($B2826="","",--TEXT($B2826,"yyyymm"))</f>
        <v/>
      </c>
      <c r="N2826" s="0" t="n"/>
      <c r="O2826" s="0" t="n"/>
      <c r="P2826" s="0" t="n"/>
      <c r="Q2826" s="0" t="n"/>
      <c r="R2826" s="0" t="n"/>
      <c r="S2826" s="0" t="n"/>
      <c r="T2826" s="0" t="n"/>
      <c r="U2826" s="0" t="n"/>
      <c r="V2826" s="0" t="n"/>
      <c r="W2826" s="0" t="n"/>
      <c r="X2826" s="42" t="n"/>
      <c r="Y2826" s="42" t="n"/>
      <c r="Z2826" s="42" t="n"/>
    </row>
    <row r="2827" ht="23" customFormat="1" customHeight="1" s="204">
      <c r="A2827" s="255">
        <f>IF(B2827="","",COUNTA($B$5:B2827))</f>
        <v/>
      </c>
      <c r="B2827" s="294" t="n"/>
      <c r="C2827" s="247" t="n"/>
      <c r="D2827" s="248" t="n"/>
      <c r="E2827" s="295" t="n"/>
      <c r="F2827" s="296" t="n"/>
      <c r="G2827" s="296" t="n"/>
      <c r="H2827" s="297">
        <f>IFERROR(VLOOKUP($C2827,$C$5:$H$18,6,0)+SUMIF($C$19:$C2827,$C2827,$F$19:$F2827)-SUMIF($C$19:$C2827,$C2827,$G$19:$G2827),"")</f>
        <v/>
      </c>
      <c r="I2827" s="296" t="n"/>
      <c r="J2827" s="252" t="n"/>
      <c r="K2827" s="252" t="n"/>
      <c r="L2827" s="298" t="n"/>
      <c r="M2827" s="254">
        <f>IF($B2827="","",--TEXT($B2827,"yyyymm"))</f>
        <v/>
      </c>
      <c r="N2827" s="0" t="n"/>
      <c r="O2827" s="0" t="n"/>
      <c r="P2827" s="0" t="n"/>
      <c r="Q2827" s="0" t="n"/>
      <c r="R2827" s="0" t="n"/>
      <c r="S2827" s="0" t="n"/>
      <c r="T2827" s="0" t="n"/>
      <c r="U2827" s="0" t="n"/>
      <c r="V2827" s="0" t="n"/>
      <c r="W2827" s="0" t="n"/>
      <c r="X2827" s="42" t="n"/>
      <c r="Y2827" s="42" t="n"/>
      <c r="Z2827" s="42" t="n"/>
    </row>
    <row r="2828" ht="23" customFormat="1" customHeight="1" s="204">
      <c r="A2828" s="255">
        <f>IF(B2828="","",COUNTA($B$5:B2828))</f>
        <v/>
      </c>
      <c r="B2828" s="294" t="n"/>
      <c r="C2828" s="247" t="n"/>
      <c r="D2828" s="248" t="n"/>
      <c r="E2828" s="295" t="n"/>
      <c r="F2828" s="296" t="n"/>
      <c r="G2828" s="296" t="n"/>
      <c r="H2828" s="297">
        <f>IFERROR(VLOOKUP($C2828,$C$5:$H$18,6,0)+SUMIF($C$19:$C2828,$C2828,$F$19:$F2828)-SUMIF($C$19:$C2828,$C2828,$G$19:$G2828),"")</f>
        <v/>
      </c>
      <c r="I2828" s="296" t="n"/>
      <c r="J2828" s="252" t="n"/>
      <c r="K2828" s="252" t="n"/>
      <c r="L2828" s="298" t="n"/>
      <c r="M2828" s="254">
        <f>IF($B2828="","",--TEXT($B2828,"yyyymm"))</f>
        <v/>
      </c>
      <c r="N2828" s="0" t="n"/>
      <c r="O2828" s="0" t="n"/>
      <c r="P2828" s="0" t="n"/>
      <c r="Q2828" s="0" t="n"/>
      <c r="R2828" s="0" t="n"/>
      <c r="S2828" s="0" t="n"/>
      <c r="T2828" s="0" t="n"/>
      <c r="U2828" s="0" t="n"/>
      <c r="V2828" s="0" t="n"/>
      <c r="W2828" s="0" t="n"/>
      <c r="X2828" s="42" t="n"/>
      <c r="Y2828" s="42" t="n"/>
      <c r="Z2828" s="42" t="n"/>
    </row>
    <row r="2829" ht="23" customFormat="1" customHeight="1" s="204">
      <c r="A2829" s="255">
        <f>IF(B2829="","",COUNTA($B$5:B2829))</f>
        <v/>
      </c>
      <c r="B2829" s="294" t="n"/>
      <c r="C2829" s="247" t="n"/>
      <c r="D2829" s="248" t="n"/>
      <c r="E2829" s="295" t="n"/>
      <c r="F2829" s="296" t="n"/>
      <c r="G2829" s="296" t="n"/>
      <c r="H2829" s="297">
        <f>IFERROR(VLOOKUP($C2829,$C$5:$H$18,6,0)+SUMIF($C$19:$C2829,$C2829,$F$19:$F2829)-SUMIF($C$19:$C2829,$C2829,$G$19:$G2829),"")</f>
        <v/>
      </c>
      <c r="I2829" s="296" t="n"/>
      <c r="J2829" s="252" t="n"/>
      <c r="K2829" s="252" t="n"/>
      <c r="L2829" s="298" t="n"/>
      <c r="M2829" s="254">
        <f>IF($B2829="","",--TEXT($B2829,"yyyymm"))</f>
        <v/>
      </c>
      <c r="N2829" s="0" t="n"/>
      <c r="O2829" s="0" t="n"/>
      <c r="P2829" s="0" t="n"/>
      <c r="Q2829" s="0" t="n"/>
      <c r="R2829" s="0" t="n"/>
      <c r="S2829" s="0" t="n"/>
      <c r="T2829" s="0" t="n"/>
      <c r="U2829" s="0" t="n"/>
      <c r="V2829" s="0" t="n"/>
      <c r="W2829" s="0" t="n"/>
      <c r="X2829" s="42" t="n"/>
      <c r="Y2829" s="42" t="n"/>
      <c r="Z2829" s="42" t="n"/>
    </row>
    <row r="2830" ht="23" customFormat="1" customHeight="1" s="204">
      <c r="A2830" s="255">
        <f>IF(B2830="","",COUNTA($B$5:B2830))</f>
        <v/>
      </c>
      <c r="B2830" s="294" t="n"/>
      <c r="C2830" s="247" t="n"/>
      <c r="D2830" s="248" t="n"/>
      <c r="E2830" s="295" t="n"/>
      <c r="F2830" s="296" t="n"/>
      <c r="G2830" s="296" t="n"/>
      <c r="H2830" s="297">
        <f>IFERROR(VLOOKUP($C2830,$C$5:$H$18,6,0)+SUMIF($C$19:$C2830,$C2830,$F$19:$F2830)-SUMIF($C$19:$C2830,$C2830,$G$19:$G2830),"")</f>
        <v/>
      </c>
      <c r="I2830" s="296" t="n"/>
      <c r="J2830" s="252" t="n"/>
      <c r="K2830" s="252" t="n"/>
      <c r="L2830" s="298" t="n"/>
      <c r="M2830" s="254">
        <f>IF($B2830="","",--TEXT($B2830,"yyyymm"))</f>
        <v/>
      </c>
      <c r="N2830" s="0" t="n"/>
      <c r="O2830" s="0" t="n"/>
      <c r="P2830" s="0" t="n"/>
      <c r="Q2830" s="0" t="n"/>
      <c r="R2830" s="0" t="n"/>
      <c r="S2830" s="0" t="n"/>
      <c r="T2830" s="0" t="n"/>
      <c r="U2830" s="0" t="n"/>
      <c r="V2830" s="0" t="n"/>
      <c r="W2830" s="0" t="n"/>
      <c r="X2830" s="42" t="n"/>
      <c r="Y2830" s="42" t="n"/>
      <c r="Z2830" s="42" t="n"/>
    </row>
    <row r="2831" ht="23" customFormat="1" customHeight="1" s="204">
      <c r="A2831" s="255">
        <f>IF(B2831="","",COUNTA($B$5:B2831))</f>
        <v/>
      </c>
      <c r="B2831" s="294" t="n"/>
      <c r="C2831" s="247" t="n"/>
      <c r="D2831" s="248" t="n"/>
      <c r="E2831" s="295" t="n"/>
      <c r="F2831" s="296" t="n"/>
      <c r="G2831" s="296" t="n"/>
      <c r="H2831" s="297">
        <f>IFERROR(VLOOKUP($C2831,$C$5:$H$18,6,0)+SUMIF($C$19:$C2831,$C2831,$F$19:$F2831)-SUMIF($C$19:$C2831,$C2831,$G$19:$G2831),"")</f>
        <v/>
      </c>
      <c r="I2831" s="296" t="n"/>
      <c r="J2831" s="252" t="n"/>
      <c r="K2831" s="252" t="n"/>
      <c r="L2831" s="298" t="n"/>
      <c r="M2831" s="254">
        <f>IF($B2831="","",--TEXT($B2831,"yyyymm"))</f>
        <v/>
      </c>
      <c r="N2831" s="0" t="n"/>
      <c r="O2831" s="0" t="n"/>
      <c r="P2831" s="0" t="n"/>
      <c r="Q2831" s="0" t="n"/>
      <c r="R2831" s="0" t="n"/>
      <c r="S2831" s="0" t="n"/>
      <c r="T2831" s="0" t="n"/>
      <c r="U2831" s="0" t="n"/>
      <c r="V2831" s="0" t="n"/>
      <c r="W2831" s="0" t="n"/>
      <c r="X2831" s="42" t="n"/>
      <c r="Y2831" s="42" t="n"/>
      <c r="Z2831" s="42" t="n"/>
    </row>
    <row r="2832" ht="23" customFormat="1" customHeight="1" s="204">
      <c r="A2832" s="255">
        <f>IF(B2832="","",COUNTA($B$5:B2832))</f>
        <v/>
      </c>
      <c r="B2832" s="294" t="n"/>
      <c r="C2832" s="247" t="n"/>
      <c r="D2832" s="248" t="n"/>
      <c r="E2832" s="295" t="n"/>
      <c r="F2832" s="296" t="n"/>
      <c r="G2832" s="296" t="n"/>
      <c r="H2832" s="297">
        <f>IFERROR(VLOOKUP($C2832,$C$5:$H$18,6,0)+SUMIF($C$19:$C2832,$C2832,$F$19:$F2832)-SUMIF($C$19:$C2832,$C2832,$G$19:$G2832),"")</f>
        <v/>
      </c>
      <c r="I2832" s="296" t="n"/>
      <c r="J2832" s="252" t="n"/>
      <c r="K2832" s="252" t="n"/>
      <c r="L2832" s="298" t="n"/>
      <c r="M2832" s="254">
        <f>IF($B2832="","",--TEXT($B2832,"yyyymm"))</f>
        <v/>
      </c>
      <c r="N2832" s="0" t="n"/>
      <c r="O2832" s="0" t="n"/>
      <c r="P2832" s="0" t="n"/>
      <c r="Q2832" s="0" t="n"/>
      <c r="R2832" s="0" t="n"/>
      <c r="S2832" s="0" t="n"/>
      <c r="T2832" s="0" t="n"/>
      <c r="U2832" s="0" t="n"/>
      <c r="V2832" s="0" t="n"/>
      <c r="W2832" s="0" t="n"/>
      <c r="X2832" s="42" t="n"/>
      <c r="Y2832" s="42" t="n"/>
      <c r="Z2832" s="42" t="n"/>
    </row>
    <row r="2833" ht="23" customFormat="1" customHeight="1" s="204">
      <c r="A2833" s="255">
        <f>IF(B2833="","",COUNTA($B$5:B2833))</f>
        <v/>
      </c>
      <c r="B2833" s="294" t="n"/>
      <c r="C2833" s="247" t="n"/>
      <c r="D2833" s="248" t="n"/>
      <c r="E2833" s="295" t="n"/>
      <c r="F2833" s="296" t="n"/>
      <c r="G2833" s="296" t="n"/>
      <c r="H2833" s="297">
        <f>IFERROR(VLOOKUP($C2833,$C$5:$H$18,6,0)+SUMIF($C$19:$C2833,$C2833,$F$19:$F2833)-SUMIF($C$19:$C2833,$C2833,$G$19:$G2833),"")</f>
        <v/>
      </c>
      <c r="I2833" s="296" t="n"/>
      <c r="J2833" s="252" t="n"/>
      <c r="K2833" s="252" t="n"/>
      <c r="L2833" s="298" t="n"/>
      <c r="M2833" s="254">
        <f>IF($B2833="","",--TEXT($B2833,"yyyymm"))</f>
        <v/>
      </c>
      <c r="N2833" s="0" t="n"/>
      <c r="O2833" s="0" t="n"/>
      <c r="P2833" s="0" t="n"/>
      <c r="Q2833" s="0" t="n"/>
      <c r="R2833" s="0" t="n"/>
      <c r="S2833" s="0" t="n"/>
      <c r="T2833" s="0" t="n"/>
      <c r="U2833" s="0" t="n"/>
      <c r="V2833" s="0" t="n"/>
      <c r="W2833" s="0" t="n"/>
      <c r="X2833" s="42" t="n"/>
      <c r="Y2833" s="42" t="n"/>
      <c r="Z2833" s="42" t="n"/>
    </row>
    <row r="2834" ht="23" customFormat="1" customHeight="1" s="204">
      <c r="A2834" s="255">
        <f>IF(B2834="","",COUNTA($B$5:B2834))</f>
        <v/>
      </c>
      <c r="B2834" s="294" t="n"/>
      <c r="C2834" s="247" t="n"/>
      <c r="D2834" s="248" t="n"/>
      <c r="E2834" s="295" t="n"/>
      <c r="F2834" s="296" t="n"/>
      <c r="G2834" s="296" t="n"/>
      <c r="H2834" s="297">
        <f>IFERROR(VLOOKUP($C2834,$C$5:$H$18,6,0)+SUMIF($C$19:$C2834,$C2834,$F$19:$F2834)-SUMIF($C$19:$C2834,$C2834,$G$19:$G2834),"")</f>
        <v/>
      </c>
      <c r="I2834" s="296" t="n"/>
      <c r="J2834" s="252" t="n"/>
      <c r="K2834" s="252" t="n"/>
      <c r="L2834" s="298" t="n"/>
      <c r="M2834" s="254">
        <f>IF($B2834="","",--TEXT($B2834,"yyyymm"))</f>
        <v/>
      </c>
      <c r="N2834" s="0" t="n"/>
      <c r="O2834" s="0" t="n"/>
      <c r="P2834" s="0" t="n"/>
      <c r="Q2834" s="0" t="n"/>
      <c r="R2834" s="0" t="n"/>
      <c r="S2834" s="0" t="n"/>
      <c r="T2834" s="0" t="n"/>
      <c r="U2834" s="0" t="n"/>
      <c r="V2834" s="0" t="n"/>
      <c r="W2834" s="0" t="n"/>
      <c r="X2834" s="42" t="n"/>
      <c r="Y2834" s="42" t="n"/>
      <c r="Z2834" s="42" t="n"/>
    </row>
    <row r="2835" ht="23" customFormat="1" customHeight="1" s="204">
      <c r="A2835" s="255">
        <f>IF(B2835="","",COUNTA($B$5:B2835))</f>
        <v/>
      </c>
      <c r="B2835" s="294" t="n"/>
      <c r="C2835" s="247" t="n"/>
      <c r="D2835" s="248" t="n"/>
      <c r="E2835" s="295" t="n"/>
      <c r="F2835" s="296" t="n"/>
      <c r="G2835" s="296" t="n"/>
      <c r="H2835" s="297">
        <f>IFERROR(VLOOKUP($C2835,$C$5:$H$18,6,0)+SUMIF($C$19:$C2835,$C2835,$F$19:$F2835)-SUMIF($C$19:$C2835,$C2835,$G$19:$G2835),"")</f>
        <v/>
      </c>
      <c r="I2835" s="296" t="n"/>
      <c r="J2835" s="252" t="n"/>
      <c r="K2835" s="252" t="n"/>
      <c r="L2835" s="298" t="n"/>
      <c r="M2835" s="254">
        <f>IF($B2835="","",--TEXT($B2835,"yyyymm"))</f>
        <v/>
      </c>
      <c r="N2835" s="0" t="n"/>
      <c r="O2835" s="0" t="n"/>
      <c r="P2835" s="0" t="n"/>
      <c r="Q2835" s="0" t="n"/>
      <c r="R2835" s="0" t="n"/>
      <c r="S2835" s="0" t="n"/>
      <c r="T2835" s="0" t="n"/>
      <c r="U2835" s="0" t="n"/>
      <c r="V2835" s="0" t="n"/>
      <c r="W2835" s="0" t="n"/>
      <c r="X2835" s="42" t="n"/>
      <c r="Y2835" s="42" t="n"/>
      <c r="Z2835" s="42" t="n"/>
    </row>
    <row r="2836" ht="23" customFormat="1" customHeight="1" s="204">
      <c r="A2836" s="255">
        <f>IF(B2836="","",COUNTA($B$5:B2836))</f>
        <v/>
      </c>
      <c r="B2836" s="294" t="n"/>
      <c r="C2836" s="247" t="n"/>
      <c r="D2836" s="248" t="n"/>
      <c r="E2836" s="295" t="n"/>
      <c r="F2836" s="296" t="n"/>
      <c r="G2836" s="296" t="n"/>
      <c r="H2836" s="297">
        <f>IFERROR(VLOOKUP($C2836,$C$5:$H$18,6,0)+SUMIF($C$19:$C2836,$C2836,$F$19:$F2836)-SUMIF($C$19:$C2836,$C2836,$G$19:$G2836),"")</f>
        <v/>
      </c>
      <c r="I2836" s="296" t="n"/>
      <c r="J2836" s="252" t="n"/>
      <c r="K2836" s="252" t="n"/>
      <c r="L2836" s="298" t="n"/>
      <c r="M2836" s="254">
        <f>IF($B2836="","",--TEXT($B2836,"yyyymm"))</f>
        <v/>
      </c>
      <c r="N2836" s="0" t="n"/>
      <c r="O2836" s="0" t="n"/>
      <c r="P2836" s="0" t="n"/>
      <c r="Q2836" s="0" t="n"/>
      <c r="R2836" s="0" t="n"/>
      <c r="S2836" s="0" t="n"/>
      <c r="T2836" s="0" t="n"/>
      <c r="U2836" s="0" t="n"/>
      <c r="V2836" s="0" t="n"/>
      <c r="W2836" s="0" t="n"/>
      <c r="X2836" s="42" t="n"/>
      <c r="Y2836" s="42" t="n"/>
      <c r="Z2836" s="42" t="n"/>
    </row>
    <row r="2837" ht="23" customFormat="1" customHeight="1" s="204">
      <c r="A2837" s="255">
        <f>IF(B2837="","",COUNTA($B$5:B2837))</f>
        <v/>
      </c>
      <c r="B2837" s="294" t="n"/>
      <c r="C2837" s="247" t="n"/>
      <c r="D2837" s="248" t="n"/>
      <c r="E2837" s="295" t="n"/>
      <c r="F2837" s="296" t="n"/>
      <c r="G2837" s="296" t="n"/>
      <c r="H2837" s="297">
        <f>IFERROR(VLOOKUP($C2837,$C$5:$H$18,6,0)+SUMIF($C$19:$C2837,$C2837,$F$19:$F2837)-SUMIF($C$19:$C2837,$C2837,$G$19:$G2837),"")</f>
        <v/>
      </c>
      <c r="I2837" s="296" t="n"/>
      <c r="J2837" s="252" t="n"/>
      <c r="K2837" s="252" t="n"/>
      <c r="L2837" s="298" t="n"/>
      <c r="M2837" s="254">
        <f>IF($B2837="","",--TEXT($B2837,"yyyymm"))</f>
        <v/>
      </c>
      <c r="N2837" s="0" t="n"/>
      <c r="O2837" s="0" t="n"/>
      <c r="P2837" s="0" t="n"/>
      <c r="Q2837" s="0" t="n"/>
      <c r="R2837" s="0" t="n"/>
      <c r="S2837" s="0" t="n"/>
      <c r="T2837" s="0" t="n"/>
      <c r="U2837" s="0" t="n"/>
      <c r="V2837" s="0" t="n"/>
      <c r="W2837" s="0" t="n"/>
      <c r="X2837" s="42" t="n"/>
      <c r="Y2837" s="42" t="n"/>
      <c r="Z2837" s="42" t="n"/>
    </row>
    <row r="2838" ht="23" customFormat="1" customHeight="1" s="204">
      <c r="A2838" s="255">
        <f>IF(B2838="","",COUNTA($B$5:B2838))</f>
        <v/>
      </c>
      <c r="B2838" s="294" t="n"/>
      <c r="C2838" s="247" t="n"/>
      <c r="D2838" s="248" t="n"/>
      <c r="E2838" s="295" t="n"/>
      <c r="F2838" s="296" t="n"/>
      <c r="G2838" s="296" t="n"/>
      <c r="H2838" s="297">
        <f>IFERROR(VLOOKUP($C2838,$C$5:$H$18,6,0)+SUMIF($C$19:$C2838,$C2838,$F$19:$F2838)-SUMIF($C$19:$C2838,$C2838,$G$19:$G2838),"")</f>
        <v/>
      </c>
      <c r="I2838" s="296" t="n"/>
      <c r="J2838" s="252" t="n"/>
      <c r="K2838" s="252" t="n"/>
      <c r="L2838" s="298" t="n"/>
      <c r="M2838" s="254">
        <f>IF($B2838="","",--TEXT($B2838,"yyyymm"))</f>
        <v/>
      </c>
      <c r="N2838" s="0" t="n"/>
      <c r="O2838" s="0" t="n"/>
      <c r="P2838" s="0" t="n"/>
      <c r="Q2838" s="0" t="n"/>
      <c r="R2838" s="0" t="n"/>
      <c r="S2838" s="0" t="n"/>
      <c r="T2838" s="0" t="n"/>
      <c r="U2838" s="0" t="n"/>
      <c r="V2838" s="0" t="n"/>
      <c r="W2838" s="0" t="n"/>
      <c r="X2838" s="42" t="n"/>
      <c r="Y2838" s="42" t="n"/>
      <c r="Z2838" s="42" t="n"/>
    </row>
    <row r="2839" ht="23" customFormat="1" customHeight="1" s="204">
      <c r="A2839" s="255">
        <f>IF(B2839="","",COUNTA($B$5:B2839))</f>
        <v/>
      </c>
      <c r="B2839" s="294" t="n"/>
      <c r="C2839" s="247" t="n"/>
      <c r="D2839" s="248" t="n"/>
      <c r="E2839" s="295" t="n"/>
      <c r="F2839" s="296" t="n"/>
      <c r="G2839" s="296" t="n"/>
      <c r="H2839" s="297">
        <f>IFERROR(VLOOKUP($C2839,$C$5:$H$18,6,0)+SUMIF($C$19:$C2839,$C2839,$F$19:$F2839)-SUMIF($C$19:$C2839,$C2839,$G$19:$G2839),"")</f>
        <v/>
      </c>
      <c r="I2839" s="296" t="n"/>
      <c r="J2839" s="252" t="n"/>
      <c r="K2839" s="252" t="n"/>
      <c r="L2839" s="298" t="n"/>
      <c r="M2839" s="254">
        <f>IF($B2839="","",--TEXT($B2839,"yyyymm"))</f>
        <v/>
      </c>
      <c r="N2839" s="0" t="n"/>
      <c r="O2839" s="0" t="n"/>
      <c r="P2839" s="0" t="n"/>
      <c r="Q2839" s="0" t="n"/>
      <c r="R2839" s="0" t="n"/>
      <c r="S2839" s="0" t="n"/>
      <c r="T2839" s="0" t="n"/>
      <c r="U2839" s="0" t="n"/>
      <c r="V2839" s="0" t="n"/>
      <c r="W2839" s="0" t="n"/>
      <c r="X2839" s="42" t="n"/>
      <c r="Y2839" s="42" t="n"/>
      <c r="Z2839" s="42" t="n"/>
    </row>
    <row r="2840" ht="23" customFormat="1" customHeight="1" s="204">
      <c r="A2840" s="255">
        <f>IF(B2840="","",COUNTA($B$5:B2840))</f>
        <v/>
      </c>
      <c r="B2840" s="294" t="n"/>
      <c r="C2840" s="247" t="n"/>
      <c r="D2840" s="248" t="n"/>
      <c r="E2840" s="295" t="n"/>
      <c r="F2840" s="296" t="n"/>
      <c r="G2840" s="296" t="n"/>
      <c r="H2840" s="297">
        <f>IFERROR(VLOOKUP($C2840,$C$5:$H$18,6,0)+SUMIF($C$19:$C2840,$C2840,$F$19:$F2840)-SUMIF($C$19:$C2840,$C2840,$G$19:$G2840),"")</f>
        <v/>
      </c>
      <c r="I2840" s="296" t="n"/>
      <c r="J2840" s="252" t="n"/>
      <c r="K2840" s="252" t="n"/>
      <c r="L2840" s="298" t="n"/>
      <c r="M2840" s="254">
        <f>IF($B2840="","",--TEXT($B2840,"yyyymm"))</f>
        <v/>
      </c>
      <c r="N2840" s="0" t="n"/>
      <c r="O2840" s="0" t="n"/>
      <c r="P2840" s="0" t="n"/>
      <c r="Q2840" s="0" t="n"/>
      <c r="R2840" s="0" t="n"/>
      <c r="S2840" s="0" t="n"/>
      <c r="T2840" s="0" t="n"/>
      <c r="U2840" s="0" t="n"/>
      <c r="V2840" s="0" t="n"/>
      <c r="W2840" s="0" t="n"/>
      <c r="X2840" s="42" t="n"/>
      <c r="Y2840" s="42" t="n"/>
      <c r="Z2840" s="42" t="n"/>
    </row>
    <row r="2841" ht="23" customFormat="1" customHeight="1" s="204">
      <c r="A2841" s="255">
        <f>IF(B2841="","",COUNTA($B$5:B2841))</f>
        <v/>
      </c>
      <c r="B2841" s="294" t="n"/>
      <c r="C2841" s="247" t="n"/>
      <c r="D2841" s="248" t="n"/>
      <c r="E2841" s="295" t="n"/>
      <c r="F2841" s="296" t="n"/>
      <c r="G2841" s="296" t="n"/>
      <c r="H2841" s="297">
        <f>IFERROR(VLOOKUP($C2841,$C$5:$H$18,6,0)+SUMIF($C$19:$C2841,$C2841,$F$19:$F2841)-SUMIF($C$19:$C2841,$C2841,$G$19:$G2841),"")</f>
        <v/>
      </c>
      <c r="I2841" s="296" t="n"/>
      <c r="J2841" s="252" t="n"/>
      <c r="K2841" s="252" t="n"/>
      <c r="L2841" s="298" t="n"/>
      <c r="M2841" s="254">
        <f>IF($B2841="","",--TEXT($B2841,"yyyymm"))</f>
        <v/>
      </c>
      <c r="N2841" s="0" t="n"/>
      <c r="O2841" s="0" t="n"/>
      <c r="P2841" s="0" t="n"/>
      <c r="Q2841" s="0" t="n"/>
      <c r="R2841" s="0" t="n"/>
      <c r="S2841" s="0" t="n"/>
      <c r="T2841" s="0" t="n"/>
      <c r="U2841" s="0" t="n"/>
      <c r="V2841" s="0" t="n"/>
      <c r="W2841" s="0" t="n"/>
      <c r="X2841" s="42" t="n"/>
      <c r="Y2841" s="42" t="n"/>
      <c r="Z2841" s="42" t="n"/>
    </row>
    <row r="2842" ht="23" customFormat="1" customHeight="1" s="204">
      <c r="A2842" s="255">
        <f>IF(B2842="","",COUNTA($B$5:B2842))</f>
        <v/>
      </c>
      <c r="B2842" s="294" t="n"/>
      <c r="C2842" s="247" t="n"/>
      <c r="D2842" s="248" t="n"/>
      <c r="E2842" s="295" t="n"/>
      <c r="F2842" s="296" t="n"/>
      <c r="G2842" s="296" t="n"/>
      <c r="H2842" s="297">
        <f>IFERROR(VLOOKUP($C2842,$C$5:$H$18,6,0)+SUMIF($C$19:$C2842,$C2842,$F$19:$F2842)-SUMIF($C$19:$C2842,$C2842,$G$19:$G2842),"")</f>
        <v/>
      </c>
      <c r="I2842" s="296" t="n"/>
      <c r="J2842" s="252" t="n"/>
      <c r="K2842" s="252" t="n"/>
      <c r="L2842" s="298" t="n"/>
      <c r="M2842" s="254">
        <f>IF($B2842="","",--TEXT($B2842,"yyyymm"))</f>
        <v/>
      </c>
      <c r="N2842" s="0" t="n"/>
      <c r="O2842" s="0" t="n"/>
      <c r="P2842" s="0" t="n"/>
      <c r="Q2842" s="0" t="n"/>
      <c r="R2842" s="0" t="n"/>
      <c r="S2842" s="0" t="n"/>
      <c r="T2842" s="0" t="n"/>
      <c r="U2842" s="0" t="n"/>
      <c r="V2842" s="0" t="n"/>
      <c r="W2842" s="0" t="n"/>
      <c r="X2842" s="42" t="n"/>
      <c r="Y2842" s="42" t="n"/>
      <c r="Z2842" s="42" t="n"/>
    </row>
    <row r="2843" ht="23" customFormat="1" customHeight="1" s="204">
      <c r="A2843" s="255">
        <f>IF(B2843="","",COUNTA($B$5:B2843))</f>
        <v/>
      </c>
      <c r="B2843" s="294" t="n"/>
      <c r="C2843" s="247" t="n"/>
      <c r="D2843" s="248" t="n"/>
      <c r="E2843" s="295" t="n"/>
      <c r="F2843" s="296" t="n"/>
      <c r="G2843" s="296" t="n"/>
      <c r="H2843" s="297">
        <f>IFERROR(VLOOKUP($C2843,$C$5:$H$18,6,0)+SUMIF($C$19:$C2843,$C2843,$F$19:$F2843)-SUMIF($C$19:$C2843,$C2843,$G$19:$G2843),"")</f>
        <v/>
      </c>
      <c r="I2843" s="296" t="n"/>
      <c r="J2843" s="252" t="n"/>
      <c r="K2843" s="252" t="n"/>
      <c r="L2843" s="298" t="n"/>
      <c r="M2843" s="254">
        <f>IF($B2843="","",--TEXT($B2843,"yyyymm"))</f>
        <v/>
      </c>
      <c r="N2843" s="0" t="n"/>
      <c r="O2843" s="0" t="n"/>
      <c r="P2843" s="0" t="n"/>
      <c r="Q2843" s="0" t="n"/>
      <c r="R2843" s="0" t="n"/>
      <c r="S2843" s="0" t="n"/>
      <c r="T2843" s="0" t="n"/>
      <c r="U2843" s="0" t="n"/>
      <c r="V2843" s="0" t="n"/>
      <c r="W2843" s="0" t="n"/>
      <c r="X2843" s="42" t="n"/>
      <c r="Y2843" s="42" t="n"/>
      <c r="Z2843" s="42" t="n"/>
    </row>
    <row r="2844" ht="23" customFormat="1" customHeight="1" s="204">
      <c r="A2844" s="255">
        <f>IF(B2844="","",COUNTA($B$5:B2844))</f>
        <v/>
      </c>
      <c r="B2844" s="294" t="n"/>
      <c r="C2844" s="247" t="n"/>
      <c r="D2844" s="248" t="n"/>
      <c r="E2844" s="295" t="n"/>
      <c r="F2844" s="296" t="n"/>
      <c r="G2844" s="296" t="n"/>
      <c r="H2844" s="297">
        <f>IFERROR(VLOOKUP($C2844,$C$5:$H$18,6,0)+SUMIF($C$19:$C2844,$C2844,$F$19:$F2844)-SUMIF($C$19:$C2844,$C2844,$G$19:$G2844),"")</f>
        <v/>
      </c>
      <c r="I2844" s="296" t="n"/>
      <c r="J2844" s="252" t="n"/>
      <c r="K2844" s="252" t="n"/>
      <c r="L2844" s="298" t="n"/>
      <c r="M2844" s="254">
        <f>IF($B2844="","",--TEXT($B2844,"yyyymm"))</f>
        <v/>
      </c>
      <c r="N2844" s="0" t="n"/>
      <c r="O2844" s="0" t="n"/>
      <c r="P2844" s="0" t="n"/>
      <c r="Q2844" s="0" t="n"/>
      <c r="R2844" s="0" t="n"/>
      <c r="S2844" s="0" t="n"/>
      <c r="T2844" s="0" t="n"/>
      <c r="U2844" s="0" t="n"/>
      <c r="V2844" s="0" t="n"/>
      <c r="W2844" s="0" t="n"/>
      <c r="X2844" s="42" t="n"/>
      <c r="Y2844" s="42" t="n"/>
      <c r="Z2844" s="42" t="n"/>
    </row>
    <row r="2845" ht="23" customFormat="1" customHeight="1" s="204">
      <c r="A2845" s="255">
        <f>IF(B2845="","",COUNTA($B$5:B2845))</f>
        <v/>
      </c>
      <c r="B2845" s="294" t="n"/>
      <c r="C2845" s="247" t="n"/>
      <c r="D2845" s="248" t="n"/>
      <c r="E2845" s="295" t="n"/>
      <c r="F2845" s="296" t="n"/>
      <c r="G2845" s="296" t="n"/>
      <c r="H2845" s="297">
        <f>IFERROR(VLOOKUP($C2845,$C$5:$H$18,6,0)+SUMIF($C$19:$C2845,$C2845,$F$19:$F2845)-SUMIF($C$19:$C2845,$C2845,$G$19:$G2845),"")</f>
        <v/>
      </c>
      <c r="I2845" s="296" t="n"/>
      <c r="J2845" s="252" t="n"/>
      <c r="K2845" s="252" t="n"/>
      <c r="L2845" s="298" t="n"/>
      <c r="M2845" s="254">
        <f>IF($B2845="","",--TEXT($B2845,"yyyymm"))</f>
        <v/>
      </c>
      <c r="N2845" s="0" t="n"/>
      <c r="O2845" s="0" t="n"/>
      <c r="P2845" s="0" t="n"/>
      <c r="Q2845" s="0" t="n"/>
      <c r="R2845" s="0" t="n"/>
      <c r="S2845" s="0" t="n"/>
      <c r="T2845" s="0" t="n"/>
      <c r="U2845" s="0" t="n"/>
      <c r="V2845" s="0" t="n"/>
      <c r="W2845" s="0" t="n"/>
      <c r="X2845" s="42" t="n"/>
      <c r="Y2845" s="42" t="n"/>
      <c r="Z2845" s="42" t="n"/>
    </row>
    <row r="2846" ht="23" customFormat="1" customHeight="1" s="204">
      <c r="A2846" s="255">
        <f>IF(B2846="","",COUNTA($B$5:B2846))</f>
        <v/>
      </c>
      <c r="B2846" s="294" t="n"/>
      <c r="C2846" s="247" t="n"/>
      <c r="D2846" s="248" t="n"/>
      <c r="E2846" s="295" t="n"/>
      <c r="F2846" s="296" t="n"/>
      <c r="G2846" s="296" t="n"/>
      <c r="H2846" s="297">
        <f>IFERROR(VLOOKUP($C2846,$C$5:$H$18,6,0)+SUMIF($C$19:$C2846,$C2846,$F$19:$F2846)-SUMIF($C$19:$C2846,$C2846,$G$19:$G2846),"")</f>
        <v/>
      </c>
      <c r="I2846" s="296" t="n"/>
      <c r="J2846" s="252" t="n"/>
      <c r="K2846" s="252" t="n"/>
      <c r="L2846" s="298" t="n"/>
      <c r="M2846" s="254">
        <f>IF($B2846="","",--TEXT($B2846,"yyyymm"))</f>
        <v/>
      </c>
      <c r="N2846" s="0" t="n"/>
      <c r="O2846" s="0" t="n"/>
      <c r="P2846" s="0" t="n"/>
      <c r="Q2846" s="0" t="n"/>
      <c r="R2846" s="0" t="n"/>
      <c r="S2846" s="0" t="n"/>
      <c r="T2846" s="0" t="n"/>
      <c r="U2846" s="0" t="n"/>
      <c r="V2846" s="0" t="n"/>
      <c r="W2846" s="0" t="n"/>
      <c r="X2846" s="42" t="n"/>
      <c r="Y2846" s="42" t="n"/>
      <c r="Z2846" s="42" t="n"/>
    </row>
    <row r="2847" ht="23" customFormat="1" customHeight="1" s="204">
      <c r="A2847" s="255">
        <f>IF(B2847="","",COUNTA($B$5:B2847))</f>
        <v/>
      </c>
      <c r="B2847" s="294" t="n"/>
      <c r="C2847" s="247" t="n"/>
      <c r="D2847" s="248" t="n"/>
      <c r="E2847" s="295" t="n"/>
      <c r="F2847" s="296" t="n"/>
      <c r="G2847" s="296" t="n"/>
      <c r="H2847" s="297">
        <f>IFERROR(VLOOKUP($C2847,$C$5:$H$18,6,0)+SUMIF($C$19:$C2847,$C2847,$F$19:$F2847)-SUMIF($C$19:$C2847,$C2847,$G$19:$G2847),"")</f>
        <v/>
      </c>
      <c r="I2847" s="296" t="n"/>
      <c r="J2847" s="252" t="n"/>
      <c r="K2847" s="252" t="n"/>
      <c r="L2847" s="298" t="n"/>
      <c r="M2847" s="254">
        <f>IF($B2847="","",--TEXT($B2847,"yyyymm"))</f>
        <v/>
      </c>
      <c r="N2847" s="0" t="n"/>
      <c r="O2847" s="0" t="n"/>
      <c r="P2847" s="0" t="n"/>
      <c r="Q2847" s="0" t="n"/>
      <c r="R2847" s="0" t="n"/>
      <c r="S2847" s="0" t="n"/>
      <c r="T2847" s="0" t="n"/>
      <c r="U2847" s="0" t="n"/>
      <c r="V2847" s="0" t="n"/>
      <c r="W2847" s="0" t="n"/>
      <c r="X2847" s="42" t="n"/>
      <c r="Y2847" s="42" t="n"/>
      <c r="Z2847" s="42" t="n"/>
    </row>
    <row r="2848" ht="23" customFormat="1" customHeight="1" s="204">
      <c r="A2848" s="255">
        <f>IF(B2848="","",COUNTA($B$5:B2848))</f>
        <v/>
      </c>
      <c r="B2848" s="294" t="n"/>
      <c r="C2848" s="247" t="n"/>
      <c r="D2848" s="248" t="n"/>
      <c r="E2848" s="295" t="n"/>
      <c r="F2848" s="296" t="n"/>
      <c r="G2848" s="296" t="n"/>
      <c r="H2848" s="297">
        <f>IFERROR(VLOOKUP($C2848,$C$5:$H$18,6,0)+SUMIF($C$19:$C2848,$C2848,$F$19:$F2848)-SUMIF($C$19:$C2848,$C2848,$G$19:$G2848),"")</f>
        <v/>
      </c>
      <c r="I2848" s="296" t="n"/>
      <c r="J2848" s="252" t="n"/>
      <c r="K2848" s="252" t="n"/>
      <c r="L2848" s="298" t="n"/>
      <c r="M2848" s="254">
        <f>IF($B2848="","",--TEXT($B2848,"yyyymm"))</f>
        <v/>
      </c>
      <c r="N2848" s="0" t="n"/>
      <c r="O2848" s="0" t="n"/>
      <c r="P2848" s="0" t="n"/>
      <c r="Q2848" s="0" t="n"/>
      <c r="R2848" s="0" t="n"/>
      <c r="S2848" s="0" t="n"/>
      <c r="T2848" s="0" t="n"/>
      <c r="U2848" s="0" t="n"/>
      <c r="V2848" s="0" t="n"/>
      <c r="W2848" s="0" t="n"/>
      <c r="X2848" s="42" t="n"/>
      <c r="Y2848" s="42" t="n"/>
      <c r="Z2848" s="42" t="n"/>
    </row>
    <row r="2849" ht="23" customFormat="1" customHeight="1" s="204">
      <c r="A2849" s="255">
        <f>IF(B2849="","",COUNTA($B$5:B2849))</f>
        <v/>
      </c>
      <c r="B2849" s="294" t="n"/>
      <c r="C2849" s="247" t="n"/>
      <c r="D2849" s="248" t="n"/>
      <c r="E2849" s="295" t="n"/>
      <c r="F2849" s="296" t="n"/>
      <c r="G2849" s="296" t="n"/>
      <c r="H2849" s="297">
        <f>IFERROR(VLOOKUP($C2849,$C$5:$H$18,6,0)+SUMIF($C$19:$C2849,$C2849,$F$19:$F2849)-SUMIF($C$19:$C2849,$C2849,$G$19:$G2849),"")</f>
        <v/>
      </c>
      <c r="I2849" s="296" t="n"/>
      <c r="J2849" s="252" t="n"/>
      <c r="K2849" s="252" t="n"/>
      <c r="L2849" s="298" t="n"/>
      <c r="M2849" s="254">
        <f>IF($B2849="","",--TEXT($B2849,"yyyymm"))</f>
        <v/>
      </c>
      <c r="N2849" s="0" t="n"/>
      <c r="O2849" s="0" t="n"/>
      <c r="P2849" s="0" t="n"/>
      <c r="Q2849" s="0" t="n"/>
      <c r="R2849" s="0" t="n"/>
      <c r="S2849" s="0" t="n"/>
      <c r="T2849" s="0" t="n"/>
      <c r="U2849" s="0" t="n"/>
      <c r="V2849" s="0" t="n"/>
      <c r="W2849" s="0" t="n"/>
      <c r="X2849" s="42" t="n"/>
      <c r="Y2849" s="42" t="n"/>
      <c r="Z2849" s="42" t="n"/>
    </row>
    <row r="2850" ht="23" customFormat="1" customHeight="1" s="204">
      <c r="A2850" s="255">
        <f>IF(B2850="","",COUNTA($B$5:B2850))</f>
        <v/>
      </c>
      <c r="B2850" s="294" t="n"/>
      <c r="C2850" s="247" t="n"/>
      <c r="D2850" s="248" t="n"/>
      <c r="E2850" s="295" t="n"/>
      <c r="F2850" s="296" t="n"/>
      <c r="G2850" s="296" t="n"/>
      <c r="H2850" s="297">
        <f>IFERROR(VLOOKUP($C2850,$C$5:$H$18,6,0)+SUMIF($C$19:$C2850,$C2850,$F$19:$F2850)-SUMIF($C$19:$C2850,$C2850,$G$19:$G2850),"")</f>
        <v/>
      </c>
      <c r="I2850" s="296" t="n"/>
      <c r="J2850" s="252" t="n"/>
      <c r="K2850" s="252" t="n"/>
      <c r="L2850" s="298" t="n"/>
      <c r="M2850" s="254">
        <f>IF($B2850="","",--TEXT($B2850,"yyyymm"))</f>
        <v/>
      </c>
      <c r="N2850" s="0" t="n"/>
      <c r="O2850" s="0" t="n"/>
      <c r="P2850" s="0" t="n"/>
      <c r="Q2850" s="0" t="n"/>
      <c r="R2850" s="0" t="n"/>
      <c r="S2850" s="0" t="n"/>
      <c r="T2850" s="0" t="n"/>
      <c r="U2850" s="0" t="n"/>
      <c r="V2850" s="0" t="n"/>
      <c r="W2850" s="0" t="n"/>
      <c r="X2850" s="42" t="n"/>
      <c r="Y2850" s="42" t="n"/>
      <c r="Z2850" s="42" t="n"/>
    </row>
    <row r="2851" ht="23" customFormat="1" customHeight="1" s="204">
      <c r="A2851" s="255">
        <f>IF(B2851="","",COUNTA($B$5:B2851))</f>
        <v/>
      </c>
      <c r="B2851" s="294" t="n"/>
      <c r="C2851" s="247" t="n"/>
      <c r="D2851" s="248" t="n"/>
      <c r="E2851" s="295" t="n"/>
      <c r="F2851" s="296" t="n"/>
      <c r="G2851" s="296" t="n"/>
      <c r="H2851" s="297">
        <f>IFERROR(VLOOKUP($C2851,$C$5:$H$18,6,0)+SUMIF($C$19:$C2851,$C2851,$F$19:$F2851)-SUMIF($C$19:$C2851,$C2851,$G$19:$G2851),"")</f>
        <v/>
      </c>
      <c r="I2851" s="296" t="n"/>
      <c r="J2851" s="252" t="n"/>
      <c r="K2851" s="252" t="n"/>
      <c r="L2851" s="298" t="n"/>
      <c r="M2851" s="254">
        <f>IF($B2851="","",--TEXT($B2851,"yyyymm"))</f>
        <v/>
      </c>
      <c r="N2851" s="0" t="n"/>
      <c r="O2851" s="0" t="n"/>
      <c r="P2851" s="0" t="n"/>
      <c r="Q2851" s="0" t="n"/>
      <c r="R2851" s="0" t="n"/>
      <c r="S2851" s="0" t="n"/>
      <c r="T2851" s="0" t="n"/>
      <c r="U2851" s="0" t="n"/>
      <c r="V2851" s="0" t="n"/>
      <c r="W2851" s="0" t="n"/>
      <c r="X2851" s="42" t="n"/>
      <c r="Y2851" s="42" t="n"/>
      <c r="Z2851" s="42" t="n"/>
    </row>
    <row r="2852" ht="23" customFormat="1" customHeight="1" s="204">
      <c r="A2852" s="255">
        <f>IF(B2852="","",COUNTA($B$5:B2852))</f>
        <v/>
      </c>
      <c r="B2852" s="294" t="n"/>
      <c r="C2852" s="247" t="n"/>
      <c r="D2852" s="248" t="n"/>
      <c r="E2852" s="295" t="n"/>
      <c r="F2852" s="296" t="n"/>
      <c r="G2852" s="296" t="n"/>
      <c r="H2852" s="297">
        <f>IFERROR(VLOOKUP($C2852,$C$5:$H$18,6,0)+SUMIF($C$19:$C2852,$C2852,$F$19:$F2852)-SUMIF($C$19:$C2852,$C2852,$G$19:$G2852),"")</f>
        <v/>
      </c>
      <c r="I2852" s="296" t="n"/>
      <c r="J2852" s="252" t="n"/>
      <c r="K2852" s="252" t="n"/>
      <c r="L2852" s="298" t="n"/>
      <c r="M2852" s="254">
        <f>IF($B2852="","",--TEXT($B2852,"yyyymm"))</f>
        <v/>
      </c>
      <c r="N2852" s="0" t="n"/>
      <c r="O2852" s="0" t="n"/>
      <c r="P2852" s="0" t="n"/>
      <c r="Q2852" s="0" t="n"/>
      <c r="R2852" s="0" t="n"/>
      <c r="S2852" s="0" t="n"/>
      <c r="T2852" s="0" t="n"/>
      <c r="U2852" s="0" t="n"/>
      <c r="V2852" s="0" t="n"/>
      <c r="W2852" s="0" t="n"/>
      <c r="X2852" s="42" t="n"/>
      <c r="Y2852" s="42" t="n"/>
      <c r="Z2852" s="42" t="n"/>
    </row>
    <row r="2853" ht="23" customFormat="1" customHeight="1" s="204">
      <c r="A2853" s="255">
        <f>IF(B2853="","",COUNTA($B$5:B2853))</f>
        <v/>
      </c>
      <c r="B2853" s="294" t="n"/>
      <c r="C2853" s="247" t="n"/>
      <c r="D2853" s="248" t="n"/>
      <c r="E2853" s="295" t="n"/>
      <c r="F2853" s="296" t="n"/>
      <c r="G2853" s="296" t="n"/>
      <c r="H2853" s="297">
        <f>IFERROR(VLOOKUP($C2853,$C$5:$H$18,6,0)+SUMIF($C$19:$C2853,$C2853,$F$19:$F2853)-SUMIF($C$19:$C2853,$C2853,$G$19:$G2853),"")</f>
        <v/>
      </c>
      <c r="I2853" s="296" t="n"/>
      <c r="J2853" s="252" t="n"/>
      <c r="K2853" s="252" t="n"/>
      <c r="L2853" s="298" t="n"/>
      <c r="M2853" s="254">
        <f>IF($B2853="","",--TEXT($B2853,"yyyymm"))</f>
        <v/>
      </c>
      <c r="N2853" s="0" t="n"/>
      <c r="O2853" s="0" t="n"/>
      <c r="P2853" s="0" t="n"/>
      <c r="Q2853" s="0" t="n"/>
      <c r="R2853" s="0" t="n"/>
      <c r="S2853" s="0" t="n"/>
      <c r="T2853" s="0" t="n"/>
      <c r="U2853" s="0" t="n"/>
      <c r="V2853" s="0" t="n"/>
      <c r="W2853" s="0" t="n"/>
      <c r="X2853" s="42" t="n"/>
      <c r="Y2853" s="42" t="n"/>
      <c r="Z2853" s="42" t="n"/>
    </row>
    <row r="2854" ht="23" customFormat="1" customHeight="1" s="204">
      <c r="A2854" s="255">
        <f>IF(B2854="","",COUNTA($B$5:B2854))</f>
        <v/>
      </c>
      <c r="B2854" s="294" t="n"/>
      <c r="C2854" s="247" t="n"/>
      <c r="D2854" s="248" t="n"/>
      <c r="E2854" s="295" t="n"/>
      <c r="F2854" s="296" t="n"/>
      <c r="G2854" s="296" t="n"/>
      <c r="H2854" s="297">
        <f>IFERROR(VLOOKUP($C2854,$C$5:$H$18,6,0)+SUMIF($C$19:$C2854,$C2854,$F$19:$F2854)-SUMIF($C$19:$C2854,$C2854,$G$19:$G2854),"")</f>
        <v/>
      </c>
      <c r="I2854" s="296" t="n"/>
      <c r="J2854" s="252" t="n"/>
      <c r="K2854" s="252" t="n"/>
      <c r="L2854" s="298" t="n"/>
      <c r="M2854" s="254">
        <f>IF($B2854="","",--TEXT($B2854,"yyyymm"))</f>
        <v/>
      </c>
      <c r="N2854" s="0" t="n"/>
      <c r="O2854" s="0" t="n"/>
      <c r="P2854" s="0" t="n"/>
      <c r="Q2854" s="0" t="n"/>
      <c r="R2854" s="0" t="n"/>
      <c r="S2854" s="0" t="n"/>
      <c r="T2854" s="0" t="n"/>
      <c r="U2854" s="0" t="n"/>
      <c r="V2854" s="0" t="n"/>
      <c r="W2854" s="0" t="n"/>
      <c r="X2854" s="42" t="n"/>
      <c r="Y2854" s="42" t="n"/>
      <c r="Z2854" s="42" t="n"/>
    </row>
    <row r="2855" ht="23" customFormat="1" customHeight="1" s="204">
      <c r="A2855" s="255">
        <f>IF(B2855="","",COUNTA($B$5:B2855))</f>
        <v/>
      </c>
      <c r="B2855" s="294" t="n"/>
      <c r="C2855" s="247" t="n"/>
      <c r="D2855" s="248" t="n"/>
      <c r="E2855" s="295" t="n"/>
      <c r="F2855" s="296" t="n"/>
      <c r="G2855" s="296" t="n"/>
      <c r="H2855" s="297">
        <f>IFERROR(VLOOKUP($C2855,$C$5:$H$18,6,0)+SUMIF($C$19:$C2855,$C2855,$F$19:$F2855)-SUMIF($C$19:$C2855,$C2855,$G$19:$G2855),"")</f>
        <v/>
      </c>
      <c r="I2855" s="296" t="n"/>
      <c r="J2855" s="252" t="n"/>
      <c r="K2855" s="252" t="n"/>
      <c r="L2855" s="298" t="n"/>
      <c r="M2855" s="254">
        <f>IF($B2855="","",--TEXT($B2855,"yyyymm"))</f>
        <v/>
      </c>
      <c r="N2855" s="0" t="n"/>
      <c r="O2855" s="0" t="n"/>
      <c r="P2855" s="0" t="n"/>
      <c r="Q2855" s="0" t="n"/>
      <c r="R2855" s="0" t="n"/>
      <c r="S2855" s="0" t="n"/>
      <c r="T2855" s="0" t="n"/>
      <c r="U2855" s="0" t="n"/>
      <c r="V2855" s="0" t="n"/>
      <c r="W2855" s="0" t="n"/>
      <c r="X2855" s="42" t="n"/>
      <c r="Y2855" s="42" t="n"/>
      <c r="Z2855" s="42" t="n"/>
    </row>
    <row r="2856" ht="23" customFormat="1" customHeight="1" s="204">
      <c r="A2856" s="255">
        <f>IF(B2856="","",COUNTA($B$5:B2856))</f>
        <v/>
      </c>
      <c r="B2856" s="294" t="n"/>
      <c r="C2856" s="247" t="n"/>
      <c r="D2856" s="248" t="n"/>
      <c r="E2856" s="295" t="n"/>
      <c r="F2856" s="296" t="n"/>
      <c r="G2856" s="296" t="n"/>
      <c r="H2856" s="297">
        <f>IFERROR(VLOOKUP($C2856,$C$5:$H$18,6,0)+SUMIF($C$19:$C2856,$C2856,$F$19:$F2856)-SUMIF($C$19:$C2856,$C2856,$G$19:$G2856),"")</f>
        <v/>
      </c>
      <c r="I2856" s="296" t="n"/>
      <c r="J2856" s="252" t="n"/>
      <c r="K2856" s="252" t="n"/>
      <c r="L2856" s="298" t="n"/>
      <c r="M2856" s="254">
        <f>IF($B2856="","",--TEXT($B2856,"yyyymm"))</f>
        <v/>
      </c>
      <c r="N2856" s="0" t="n"/>
      <c r="O2856" s="0" t="n"/>
      <c r="P2856" s="0" t="n"/>
      <c r="Q2856" s="0" t="n"/>
      <c r="R2856" s="0" t="n"/>
      <c r="S2856" s="0" t="n"/>
      <c r="T2856" s="0" t="n"/>
      <c r="U2856" s="0" t="n"/>
      <c r="V2856" s="0" t="n"/>
      <c r="W2856" s="0" t="n"/>
      <c r="X2856" s="42" t="n"/>
      <c r="Y2856" s="42" t="n"/>
      <c r="Z2856" s="42" t="n"/>
    </row>
    <row r="2857" ht="23" customFormat="1" customHeight="1" s="204">
      <c r="A2857" s="255">
        <f>IF(B2857="","",COUNTA($B$5:B2857))</f>
        <v/>
      </c>
      <c r="B2857" s="294" t="n"/>
      <c r="C2857" s="247" t="n"/>
      <c r="D2857" s="248" t="n"/>
      <c r="E2857" s="295" t="n"/>
      <c r="F2857" s="296" t="n"/>
      <c r="G2857" s="296" t="n"/>
      <c r="H2857" s="297">
        <f>IFERROR(VLOOKUP($C2857,$C$5:$H$18,6,0)+SUMIF($C$19:$C2857,$C2857,$F$19:$F2857)-SUMIF($C$19:$C2857,$C2857,$G$19:$G2857),"")</f>
        <v/>
      </c>
      <c r="I2857" s="296" t="n"/>
      <c r="J2857" s="252" t="n"/>
      <c r="K2857" s="252" t="n"/>
      <c r="L2857" s="298" t="n"/>
      <c r="M2857" s="254">
        <f>IF($B2857="","",--TEXT($B2857,"yyyymm"))</f>
        <v/>
      </c>
      <c r="N2857" s="0" t="n"/>
      <c r="O2857" s="0" t="n"/>
      <c r="P2857" s="0" t="n"/>
      <c r="Q2857" s="0" t="n"/>
      <c r="R2857" s="0" t="n"/>
      <c r="S2857" s="0" t="n"/>
      <c r="T2857" s="0" t="n"/>
      <c r="U2857" s="0" t="n"/>
      <c r="V2857" s="0" t="n"/>
      <c r="W2857" s="0" t="n"/>
      <c r="X2857" s="42" t="n"/>
      <c r="Y2857" s="42" t="n"/>
      <c r="Z2857" s="42" t="n"/>
    </row>
    <row r="2858" ht="23" customFormat="1" customHeight="1" s="204">
      <c r="A2858" s="255">
        <f>IF(B2858="","",COUNTA($B$5:B2858))</f>
        <v/>
      </c>
      <c r="B2858" s="294" t="n"/>
      <c r="C2858" s="247" t="n"/>
      <c r="D2858" s="248" t="n"/>
      <c r="E2858" s="295" t="n"/>
      <c r="F2858" s="296" t="n"/>
      <c r="G2858" s="296" t="n"/>
      <c r="H2858" s="297">
        <f>IFERROR(VLOOKUP($C2858,$C$5:$H$18,6,0)+SUMIF($C$19:$C2858,$C2858,$F$19:$F2858)-SUMIF($C$19:$C2858,$C2858,$G$19:$G2858),"")</f>
        <v/>
      </c>
      <c r="I2858" s="296" t="n"/>
      <c r="J2858" s="252" t="n"/>
      <c r="K2858" s="252" t="n"/>
      <c r="L2858" s="298" t="n"/>
      <c r="M2858" s="254">
        <f>IF($B2858="","",--TEXT($B2858,"yyyymm"))</f>
        <v/>
      </c>
      <c r="N2858" s="0" t="n"/>
      <c r="O2858" s="0" t="n"/>
      <c r="P2858" s="0" t="n"/>
      <c r="Q2858" s="0" t="n"/>
      <c r="R2858" s="0" t="n"/>
      <c r="S2858" s="0" t="n"/>
      <c r="T2858" s="0" t="n"/>
      <c r="U2858" s="0" t="n"/>
      <c r="V2858" s="0" t="n"/>
      <c r="W2858" s="0" t="n"/>
      <c r="X2858" s="42" t="n"/>
      <c r="Y2858" s="42" t="n"/>
      <c r="Z2858" s="42" t="n"/>
    </row>
    <row r="2859" ht="23" customFormat="1" customHeight="1" s="204">
      <c r="A2859" s="255">
        <f>IF(B2859="","",COUNTA($B$5:B2859))</f>
        <v/>
      </c>
      <c r="B2859" s="294" t="n"/>
      <c r="C2859" s="247" t="n"/>
      <c r="D2859" s="248" t="n"/>
      <c r="E2859" s="295" t="n"/>
      <c r="F2859" s="296" t="n"/>
      <c r="G2859" s="296" t="n"/>
      <c r="H2859" s="297">
        <f>IFERROR(VLOOKUP($C2859,$C$5:$H$18,6,0)+SUMIF($C$19:$C2859,$C2859,$F$19:$F2859)-SUMIF($C$19:$C2859,$C2859,$G$19:$G2859),"")</f>
        <v/>
      </c>
      <c r="I2859" s="296" t="n"/>
      <c r="J2859" s="252" t="n"/>
      <c r="K2859" s="252" t="n"/>
      <c r="L2859" s="298" t="n"/>
      <c r="M2859" s="254">
        <f>IF($B2859="","",--TEXT($B2859,"yyyymm"))</f>
        <v/>
      </c>
      <c r="N2859" s="0" t="n"/>
      <c r="O2859" s="0" t="n"/>
      <c r="P2859" s="0" t="n"/>
      <c r="Q2859" s="0" t="n"/>
      <c r="R2859" s="0" t="n"/>
      <c r="S2859" s="0" t="n"/>
      <c r="T2859" s="0" t="n"/>
      <c r="U2859" s="0" t="n"/>
      <c r="V2859" s="0" t="n"/>
      <c r="W2859" s="0" t="n"/>
      <c r="X2859" s="42" t="n"/>
      <c r="Y2859" s="42" t="n"/>
      <c r="Z2859" s="42" t="n"/>
    </row>
    <row r="2860" ht="23" customFormat="1" customHeight="1" s="204">
      <c r="A2860" s="255">
        <f>IF(B2860="","",COUNTA($B$5:B2860))</f>
        <v/>
      </c>
      <c r="B2860" s="294" t="n"/>
      <c r="C2860" s="247" t="n"/>
      <c r="D2860" s="248" t="n"/>
      <c r="E2860" s="295" t="n"/>
      <c r="F2860" s="296" t="n"/>
      <c r="G2860" s="296" t="n"/>
      <c r="H2860" s="297">
        <f>IFERROR(VLOOKUP($C2860,$C$5:$H$18,6,0)+SUMIF($C$19:$C2860,$C2860,$F$19:$F2860)-SUMIF($C$19:$C2860,$C2860,$G$19:$G2860),"")</f>
        <v/>
      </c>
      <c r="I2860" s="296" t="n"/>
      <c r="J2860" s="252" t="n"/>
      <c r="K2860" s="252" t="n"/>
      <c r="L2860" s="298" t="n"/>
      <c r="M2860" s="254">
        <f>IF($B2860="","",--TEXT($B2860,"yyyymm"))</f>
        <v/>
      </c>
      <c r="N2860" s="0" t="n"/>
      <c r="O2860" s="0" t="n"/>
      <c r="P2860" s="0" t="n"/>
      <c r="Q2860" s="0" t="n"/>
      <c r="R2860" s="0" t="n"/>
      <c r="S2860" s="0" t="n"/>
      <c r="T2860" s="0" t="n"/>
      <c r="U2860" s="0" t="n"/>
      <c r="V2860" s="0" t="n"/>
      <c r="W2860" s="0" t="n"/>
      <c r="X2860" s="42" t="n"/>
      <c r="Y2860" s="42" t="n"/>
      <c r="Z2860" s="42" t="n"/>
    </row>
    <row r="2861" ht="23" customFormat="1" customHeight="1" s="204">
      <c r="A2861" s="255">
        <f>IF(B2861="","",COUNTA($B$5:B2861))</f>
        <v/>
      </c>
      <c r="B2861" s="294" t="n"/>
      <c r="C2861" s="247" t="n"/>
      <c r="D2861" s="248" t="n"/>
      <c r="E2861" s="295" t="n"/>
      <c r="F2861" s="296" t="n"/>
      <c r="G2861" s="296" t="n"/>
      <c r="H2861" s="297">
        <f>IFERROR(VLOOKUP($C2861,$C$5:$H$18,6,0)+SUMIF($C$19:$C2861,$C2861,$F$19:$F2861)-SUMIF($C$19:$C2861,$C2861,$G$19:$G2861),"")</f>
        <v/>
      </c>
      <c r="I2861" s="296" t="n"/>
      <c r="J2861" s="252" t="n"/>
      <c r="K2861" s="252" t="n"/>
      <c r="L2861" s="298" t="n"/>
      <c r="M2861" s="254">
        <f>IF($B2861="","",--TEXT($B2861,"yyyymm"))</f>
        <v/>
      </c>
      <c r="N2861" s="0" t="n"/>
      <c r="O2861" s="0" t="n"/>
      <c r="P2861" s="0" t="n"/>
      <c r="Q2861" s="0" t="n"/>
      <c r="R2861" s="0" t="n"/>
      <c r="S2861" s="0" t="n"/>
      <c r="T2861" s="0" t="n"/>
      <c r="U2861" s="0" t="n"/>
      <c r="V2861" s="0" t="n"/>
      <c r="W2861" s="0" t="n"/>
      <c r="X2861" s="42" t="n"/>
      <c r="Y2861" s="42" t="n"/>
      <c r="Z2861" s="42" t="n"/>
    </row>
    <row r="2862" ht="23" customFormat="1" customHeight="1" s="204">
      <c r="A2862" s="255">
        <f>IF(B2862="","",COUNTA($B$5:B2862))</f>
        <v/>
      </c>
      <c r="B2862" s="294" t="n"/>
      <c r="C2862" s="247" t="n"/>
      <c r="D2862" s="248" t="n"/>
      <c r="E2862" s="295" t="n"/>
      <c r="F2862" s="296" t="n"/>
      <c r="G2862" s="296" t="n"/>
      <c r="H2862" s="297">
        <f>IFERROR(VLOOKUP($C2862,$C$5:$H$18,6,0)+SUMIF($C$19:$C2862,$C2862,$F$19:$F2862)-SUMIF($C$19:$C2862,$C2862,$G$19:$G2862),"")</f>
        <v/>
      </c>
      <c r="I2862" s="296" t="n"/>
      <c r="J2862" s="252" t="n"/>
      <c r="K2862" s="252" t="n"/>
      <c r="L2862" s="298" t="n"/>
      <c r="M2862" s="254">
        <f>IF($B2862="","",--TEXT($B2862,"yyyymm"))</f>
        <v/>
      </c>
      <c r="N2862" s="0" t="n"/>
      <c r="O2862" s="0" t="n"/>
      <c r="P2862" s="0" t="n"/>
      <c r="Q2862" s="0" t="n"/>
      <c r="R2862" s="0" t="n"/>
      <c r="S2862" s="0" t="n"/>
      <c r="T2862" s="0" t="n"/>
      <c r="U2862" s="0" t="n"/>
      <c r="V2862" s="0" t="n"/>
      <c r="W2862" s="0" t="n"/>
      <c r="X2862" s="42" t="n"/>
      <c r="Y2862" s="42" t="n"/>
      <c r="Z2862" s="42" t="n"/>
    </row>
    <row r="2863" ht="23" customFormat="1" customHeight="1" s="204">
      <c r="A2863" s="255">
        <f>IF(B2863="","",COUNTA($B$5:B2863))</f>
        <v/>
      </c>
      <c r="B2863" s="294" t="n"/>
      <c r="C2863" s="247" t="n"/>
      <c r="D2863" s="248" t="n"/>
      <c r="E2863" s="295" t="n"/>
      <c r="F2863" s="296" t="n"/>
      <c r="G2863" s="296" t="n"/>
      <c r="H2863" s="297">
        <f>IFERROR(VLOOKUP($C2863,$C$5:$H$18,6,0)+SUMIF($C$19:$C2863,$C2863,$F$19:$F2863)-SUMIF($C$19:$C2863,$C2863,$G$19:$G2863),"")</f>
        <v/>
      </c>
      <c r="I2863" s="296" t="n"/>
      <c r="J2863" s="252" t="n"/>
      <c r="K2863" s="252" t="n"/>
      <c r="L2863" s="298" t="n"/>
      <c r="M2863" s="254">
        <f>IF($B2863="","",--TEXT($B2863,"yyyymm"))</f>
        <v/>
      </c>
      <c r="N2863" s="0" t="n"/>
      <c r="O2863" s="0" t="n"/>
      <c r="P2863" s="0" t="n"/>
      <c r="Q2863" s="0" t="n"/>
      <c r="R2863" s="0" t="n"/>
      <c r="S2863" s="0" t="n"/>
      <c r="T2863" s="0" t="n"/>
      <c r="U2863" s="0" t="n"/>
      <c r="V2863" s="0" t="n"/>
      <c r="W2863" s="0" t="n"/>
      <c r="X2863" s="42" t="n"/>
      <c r="Y2863" s="42" t="n"/>
      <c r="Z2863" s="42" t="n"/>
    </row>
    <row r="2864" ht="23" customFormat="1" customHeight="1" s="204">
      <c r="A2864" s="255">
        <f>IF(B2864="","",COUNTA($B$5:B2864))</f>
        <v/>
      </c>
      <c r="B2864" s="294" t="n"/>
      <c r="C2864" s="247" t="n"/>
      <c r="D2864" s="248" t="n"/>
      <c r="E2864" s="295" t="n"/>
      <c r="F2864" s="296" t="n"/>
      <c r="G2864" s="296" t="n"/>
      <c r="H2864" s="297">
        <f>IFERROR(VLOOKUP($C2864,$C$5:$H$18,6,0)+SUMIF($C$19:$C2864,$C2864,$F$19:$F2864)-SUMIF($C$19:$C2864,$C2864,$G$19:$G2864),"")</f>
        <v/>
      </c>
      <c r="I2864" s="296" t="n"/>
      <c r="J2864" s="252" t="n"/>
      <c r="K2864" s="252" t="n"/>
      <c r="L2864" s="298" t="n"/>
      <c r="M2864" s="254">
        <f>IF($B2864="","",--TEXT($B2864,"yyyymm"))</f>
        <v/>
      </c>
      <c r="N2864" s="0" t="n"/>
      <c r="O2864" s="0" t="n"/>
      <c r="P2864" s="0" t="n"/>
      <c r="Q2864" s="0" t="n"/>
      <c r="R2864" s="0" t="n"/>
      <c r="S2864" s="0" t="n"/>
      <c r="T2864" s="0" t="n"/>
      <c r="U2864" s="0" t="n"/>
      <c r="V2864" s="0" t="n"/>
      <c r="W2864" s="0" t="n"/>
      <c r="X2864" s="42" t="n"/>
      <c r="Y2864" s="42" t="n"/>
      <c r="Z2864" s="42" t="n"/>
    </row>
    <row r="2865" ht="23" customFormat="1" customHeight="1" s="204">
      <c r="A2865" s="255">
        <f>IF(B2865="","",COUNTA($B$5:B2865))</f>
        <v/>
      </c>
      <c r="B2865" s="294" t="n"/>
      <c r="C2865" s="247" t="n"/>
      <c r="D2865" s="248" t="n"/>
      <c r="E2865" s="295" t="n"/>
      <c r="F2865" s="296" t="n"/>
      <c r="G2865" s="296" t="n"/>
      <c r="H2865" s="297">
        <f>IFERROR(VLOOKUP($C2865,$C$5:$H$18,6,0)+SUMIF($C$19:$C2865,$C2865,$F$19:$F2865)-SUMIF($C$19:$C2865,$C2865,$G$19:$G2865),"")</f>
        <v/>
      </c>
      <c r="I2865" s="296" t="n"/>
      <c r="J2865" s="252" t="n"/>
      <c r="K2865" s="252" t="n"/>
      <c r="L2865" s="298" t="n"/>
      <c r="M2865" s="254">
        <f>IF($B2865="","",--TEXT($B2865,"yyyymm"))</f>
        <v/>
      </c>
      <c r="N2865" s="0" t="n"/>
      <c r="O2865" s="0" t="n"/>
      <c r="P2865" s="0" t="n"/>
      <c r="Q2865" s="0" t="n"/>
      <c r="R2865" s="0" t="n"/>
      <c r="S2865" s="0" t="n"/>
      <c r="T2865" s="0" t="n"/>
      <c r="U2865" s="0" t="n"/>
      <c r="V2865" s="0" t="n"/>
      <c r="W2865" s="0" t="n"/>
      <c r="X2865" s="42" t="n"/>
      <c r="Y2865" s="42" t="n"/>
      <c r="Z2865" s="42" t="n"/>
    </row>
    <row r="2866" ht="23" customFormat="1" customHeight="1" s="204">
      <c r="A2866" s="255">
        <f>IF(B2866="","",COUNTA($B$5:B2866))</f>
        <v/>
      </c>
      <c r="B2866" s="294" t="n"/>
      <c r="C2866" s="247" t="n"/>
      <c r="D2866" s="248" t="n"/>
      <c r="E2866" s="295" t="n"/>
      <c r="F2866" s="296" t="n"/>
      <c r="G2866" s="296" t="n"/>
      <c r="H2866" s="297">
        <f>IFERROR(VLOOKUP($C2866,$C$5:$H$18,6,0)+SUMIF($C$19:$C2866,$C2866,$F$19:$F2866)-SUMIF($C$19:$C2866,$C2866,$G$19:$G2866),"")</f>
        <v/>
      </c>
      <c r="I2866" s="296" t="n"/>
      <c r="J2866" s="252" t="n"/>
      <c r="K2866" s="252" t="n"/>
      <c r="L2866" s="298" t="n"/>
      <c r="M2866" s="254">
        <f>IF($B2866="","",--TEXT($B2866,"yyyymm"))</f>
        <v/>
      </c>
      <c r="N2866" s="0" t="n"/>
      <c r="O2866" s="0" t="n"/>
      <c r="P2866" s="0" t="n"/>
      <c r="Q2866" s="0" t="n"/>
      <c r="R2866" s="0" t="n"/>
      <c r="S2866" s="0" t="n"/>
      <c r="T2866" s="0" t="n"/>
      <c r="U2866" s="0" t="n"/>
      <c r="V2866" s="0" t="n"/>
      <c r="W2866" s="0" t="n"/>
      <c r="X2866" s="42" t="n"/>
      <c r="Y2866" s="42" t="n"/>
      <c r="Z2866" s="42" t="n"/>
    </row>
    <row r="2867" ht="23" customFormat="1" customHeight="1" s="204">
      <c r="A2867" s="255">
        <f>IF(B2867="","",COUNTA($B$5:B2867))</f>
        <v/>
      </c>
      <c r="B2867" s="294" t="n"/>
      <c r="C2867" s="247" t="n"/>
      <c r="D2867" s="248" t="n"/>
      <c r="E2867" s="295" t="n"/>
      <c r="F2867" s="296" t="n"/>
      <c r="G2867" s="296" t="n"/>
      <c r="H2867" s="297">
        <f>IFERROR(VLOOKUP($C2867,$C$5:$H$18,6,0)+SUMIF($C$19:$C2867,$C2867,$F$19:$F2867)-SUMIF($C$19:$C2867,$C2867,$G$19:$G2867),"")</f>
        <v/>
      </c>
      <c r="I2867" s="296" t="n"/>
      <c r="J2867" s="252" t="n"/>
      <c r="K2867" s="252" t="n"/>
      <c r="L2867" s="298" t="n"/>
      <c r="M2867" s="254">
        <f>IF($B2867="","",--TEXT($B2867,"yyyymm"))</f>
        <v/>
      </c>
      <c r="N2867" s="0" t="n"/>
      <c r="O2867" s="0" t="n"/>
      <c r="P2867" s="0" t="n"/>
      <c r="Q2867" s="0" t="n"/>
      <c r="R2867" s="0" t="n"/>
      <c r="S2867" s="0" t="n"/>
      <c r="T2867" s="0" t="n"/>
      <c r="U2867" s="0" t="n"/>
      <c r="V2867" s="0" t="n"/>
      <c r="W2867" s="0" t="n"/>
      <c r="X2867" s="42" t="n"/>
      <c r="Y2867" s="42" t="n"/>
      <c r="Z2867" s="42" t="n"/>
    </row>
    <row r="2868" ht="23" customFormat="1" customHeight="1" s="204">
      <c r="A2868" s="255">
        <f>IF(B2868="","",COUNTA($B$5:B2868))</f>
        <v/>
      </c>
      <c r="B2868" s="294" t="n"/>
      <c r="C2868" s="247" t="n"/>
      <c r="D2868" s="248" t="n"/>
      <c r="E2868" s="295" t="n"/>
      <c r="F2868" s="296" t="n"/>
      <c r="G2868" s="296" t="n"/>
      <c r="H2868" s="297">
        <f>IFERROR(VLOOKUP($C2868,$C$5:$H$18,6,0)+SUMIF($C$19:$C2868,$C2868,$F$19:$F2868)-SUMIF($C$19:$C2868,$C2868,$G$19:$G2868),"")</f>
        <v/>
      </c>
      <c r="I2868" s="296" t="n"/>
      <c r="J2868" s="252" t="n"/>
      <c r="K2868" s="252" t="n"/>
      <c r="L2868" s="298" t="n"/>
      <c r="M2868" s="254">
        <f>IF($B2868="","",--TEXT($B2868,"yyyymm"))</f>
        <v/>
      </c>
      <c r="N2868" s="0" t="n"/>
      <c r="O2868" s="0" t="n"/>
      <c r="P2868" s="0" t="n"/>
      <c r="Q2868" s="0" t="n"/>
      <c r="R2868" s="0" t="n"/>
      <c r="S2868" s="0" t="n"/>
      <c r="T2868" s="0" t="n"/>
      <c r="U2868" s="0" t="n"/>
      <c r="V2868" s="0" t="n"/>
      <c r="W2868" s="0" t="n"/>
      <c r="X2868" s="42" t="n"/>
      <c r="Y2868" s="42" t="n"/>
      <c r="Z2868" s="42" t="n"/>
    </row>
    <row r="2869" ht="23" customFormat="1" customHeight="1" s="204">
      <c r="A2869" s="255">
        <f>IF(B2869="","",COUNTA($B$5:B2869))</f>
        <v/>
      </c>
      <c r="B2869" s="294" t="n"/>
      <c r="C2869" s="247" t="n"/>
      <c r="D2869" s="248" t="n"/>
      <c r="E2869" s="295" t="n"/>
      <c r="F2869" s="296" t="n"/>
      <c r="G2869" s="296" t="n"/>
      <c r="H2869" s="297">
        <f>IFERROR(VLOOKUP($C2869,$C$5:$H$18,6,0)+SUMIF($C$19:$C2869,$C2869,$F$19:$F2869)-SUMIF($C$19:$C2869,$C2869,$G$19:$G2869),"")</f>
        <v/>
      </c>
      <c r="I2869" s="296" t="n"/>
      <c r="J2869" s="252" t="n"/>
      <c r="K2869" s="252" t="n"/>
      <c r="L2869" s="298" t="n"/>
      <c r="M2869" s="254">
        <f>IF($B2869="","",--TEXT($B2869,"yyyymm"))</f>
        <v/>
      </c>
      <c r="N2869" s="0" t="n"/>
      <c r="O2869" s="0" t="n"/>
      <c r="P2869" s="0" t="n"/>
      <c r="Q2869" s="0" t="n"/>
      <c r="R2869" s="0" t="n"/>
      <c r="S2869" s="0" t="n"/>
      <c r="T2869" s="0" t="n"/>
      <c r="U2869" s="0" t="n"/>
      <c r="V2869" s="0" t="n"/>
      <c r="W2869" s="0" t="n"/>
      <c r="X2869" s="42" t="n"/>
      <c r="Y2869" s="42" t="n"/>
      <c r="Z2869" s="42" t="n"/>
    </row>
    <row r="2870" ht="23" customFormat="1" customHeight="1" s="204">
      <c r="A2870" s="255">
        <f>IF(B2870="","",COUNTA($B$5:B2870))</f>
        <v/>
      </c>
      <c r="B2870" s="294" t="n"/>
      <c r="C2870" s="247" t="n"/>
      <c r="D2870" s="248" t="n"/>
      <c r="E2870" s="295" t="n"/>
      <c r="F2870" s="296" t="n"/>
      <c r="G2870" s="296" t="n"/>
      <c r="H2870" s="297">
        <f>IFERROR(VLOOKUP($C2870,$C$5:$H$18,6,0)+SUMIF($C$19:$C2870,$C2870,$F$19:$F2870)-SUMIF($C$19:$C2870,$C2870,$G$19:$G2870),"")</f>
        <v/>
      </c>
      <c r="I2870" s="296" t="n"/>
      <c r="J2870" s="252" t="n"/>
      <c r="K2870" s="252" t="n"/>
      <c r="L2870" s="298" t="n"/>
      <c r="M2870" s="254">
        <f>IF($B2870="","",--TEXT($B2870,"yyyymm"))</f>
        <v/>
      </c>
      <c r="N2870" s="0" t="n"/>
      <c r="O2870" s="0" t="n"/>
      <c r="P2870" s="0" t="n"/>
      <c r="Q2870" s="0" t="n"/>
      <c r="R2870" s="0" t="n"/>
      <c r="S2870" s="0" t="n"/>
      <c r="T2870" s="0" t="n"/>
      <c r="U2870" s="0" t="n"/>
      <c r="V2870" s="0" t="n"/>
      <c r="W2870" s="0" t="n"/>
      <c r="X2870" s="42" t="n"/>
      <c r="Y2870" s="42" t="n"/>
      <c r="Z2870" s="42" t="n"/>
    </row>
    <row r="2871" ht="23" customFormat="1" customHeight="1" s="204">
      <c r="A2871" s="255">
        <f>IF(B2871="","",COUNTA($B$5:B2871))</f>
        <v/>
      </c>
      <c r="B2871" s="294" t="n"/>
      <c r="C2871" s="247" t="n"/>
      <c r="D2871" s="248" t="n"/>
      <c r="E2871" s="295" t="n"/>
      <c r="F2871" s="296" t="n"/>
      <c r="G2871" s="296" t="n"/>
      <c r="H2871" s="297">
        <f>IFERROR(VLOOKUP($C2871,$C$5:$H$18,6,0)+SUMIF($C$19:$C2871,$C2871,$F$19:$F2871)-SUMIF($C$19:$C2871,$C2871,$G$19:$G2871),"")</f>
        <v/>
      </c>
      <c r="I2871" s="296" t="n"/>
      <c r="J2871" s="252" t="n"/>
      <c r="K2871" s="252" t="n"/>
      <c r="L2871" s="298" t="n"/>
      <c r="M2871" s="254">
        <f>IF($B2871="","",--TEXT($B2871,"yyyymm"))</f>
        <v/>
      </c>
      <c r="N2871" s="0" t="n"/>
      <c r="O2871" s="0" t="n"/>
      <c r="P2871" s="0" t="n"/>
      <c r="Q2871" s="0" t="n"/>
      <c r="R2871" s="0" t="n"/>
      <c r="S2871" s="0" t="n"/>
      <c r="T2871" s="0" t="n"/>
      <c r="U2871" s="0" t="n"/>
      <c r="V2871" s="0" t="n"/>
      <c r="W2871" s="0" t="n"/>
      <c r="X2871" s="42" t="n"/>
      <c r="Y2871" s="42" t="n"/>
      <c r="Z2871" s="42" t="n"/>
    </row>
    <row r="2872" ht="23" customFormat="1" customHeight="1" s="204">
      <c r="A2872" s="255">
        <f>IF(B2872="","",COUNTA($B$5:B2872))</f>
        <v/>
      </c>
      <c r="B2872" s="294" t="n"/>
      <c r="C2872" s="247" t="n"/>
      <c r="D2872" s="248" t="n"/>
      <c r="E2872" s="295" t="n"/>
      <c r="F2872" s="296" t="n"/>
      <c r="G2872" s="296" t="n"/>
      <c r="H2872" s="297">
        <f>IFERROR(VLOOKUP($C2872,$C$5:$H$18,6,0)+SUMIF($C$19:$C2872,$C2872,$F$19:$F2872)-SUMIF($C$19:$C2872,$C2872,$G$19:$G2872),"")</f>
        <v/>
      </c>
      <c r="I2872" s="296" t="n"/>
      <c r="J2872" s="252" t="n"/>
      <c r="K2872" s="252" t="n"/>
      <c r="L2872" s="298" t="n"/>
      <c r="M2872" s="254">
        <f>IF($B2872="","",--TEXT($B2872,"yyyymm"))</f>
        <v/>
      </c>
      <c r="N2872" s="0" t="n"/>
      <c r="O2872" s="0" t="n"/>
      <c r="P2872" s="0" t="n"/>
      <c r="Q2872" s="0" t="n"/>
      <c r="R2872" s="0" t="n"/>
      <c r="S2872" s="0" t="n"/>
      <c r="T2872" s="0" t="n"/>
      <c r="U2872" s="0" t="n"/>
      <c r="V2872" s="0" t="n"/>
      <c r="W2872" s="0" t="n"/>
      <c r="X2872" s="42" t="n"/>
      <c r="Y2872" s="42" t="n"/>
      <c r="Z2872" s="42" t="n"/>
    </row>
    <row r="2873" ht="23" customFormat="1" customHeight="1" s="204">
      <c r="A2873" s="255">
        <f>IF(B2873="","",COUNTA($B$5:B2873))</f>
        <v/>
      </c>
      <c r="B2873" s="294" t="n"/>
      <c r="C2873" s="247" t="n"/>
      <c r="D2873" s="248" t="n"/>
      <c r="E2873" s="295" t="n"/>
      <c r="F2873" s="296" t="n"/>
      <c r="G2873" s="296" t="n"/>
      <c r="H2873" s="297">
        <f>IFERROR(VLOOKUP($C2873,$C$5:$H$18,6,0)+SUMIF($C$19:$C2873,$C2873,$F$19:$F2873)-SUMIF($C$19:$C2873,$C2873,$G$19:$G2873),"")</f>
        <v/>
      </c>
      <c r="I2873" s="296" t="n"/>
      <c r="J2873" s="252" t="n"/>
      <c r="K2873" s="252" t="n"/>
      <c r="L2873" s="298" t="n"/>
      <c r="M2873" s="254">
        <f>IF($B2873="","",--TEXT($B2873,"yyyymm"))</f>
        <v/>
      </c>
      <c r="N2873" s="0" t="n"/>
      <c r="O2873" s="0" t="n"/>
      <c r="P2873" s="0" t="n"/>
      <c r="Q2873" s="0" t="n"/>
      <c r="R2873" s="0" t="n"/>
      <c r="S2873" s="0" t="n"/>
      <c r="T2873" s="0" t="n"/>
      <c r="U2873" s="0" t="n"/>
      <c r="V2873" s="0" t="n"/>
      <c r="W2873" s="0" t="n"/>
      <c r="X2873" s="42" t="n"/>
      <c r="Y2873" s="42" t="n"/>
      <c r="Z2873" s="42" t="n"/>
    </row>
    <row r="2874" ht="23" customFormat="1" customHeight="1" s="204">
      <c r="A2874" s="255">
        <f>IF(B2874="","",COUNTA($B$5:B2874))</f>
        <v/>
      </c>
      <c r="B2874" s="294" t="n"/>
      <c r="C2874" s="247" t="n"/>
      <c r="D2874" s="248" t="n"/>
      <c r="E2874" s="295" t="n"/>
      <c r="F2874" s="296" t="n"/>
      <c r="G2874" s="296" t="n"/>
      <c r="H2874" s="297">
        <f>IFERROR(VLOOKUP($C2874,$C$5:$H$18,6,0)+SUMIF($C$19:$C2874,$C2874,$F$19:$F2874)-SUMIF($C$19:$C2874,$C2874,$G$19:$G2874),"")</f>
        <v/>
      </c>
      <c r="I2874" s="296" t="n"/>
      <c r="J2874" s="252" t="n"/>
      <c r="K2874" s="252" t="n"/>
      <c r="L2874" s="298" t="n"/>
      <c r="M2874" s="254">
        <f>IF($B2874="","",--TEXT($B2874,"yyyymm"))</f>
        <v/>
      </c>
      <c r="N2874" s="0" t="n"/>
      <c r="O2874" s="0" t="n"/>
      <c r="P2874" s="0" t="n"/>
      <c r="Q2874" s="0" t="n"/>
      <c r="R2874" s="0" t="n"/>
      <c r="S2874" s="0" t="n"/>
      <c r="T2874" s="0" t="n"/>
      <c r="U2874" s="0" t="n"/>
      <c r="V2874" s="0" t="n"/>
      <c r="W2874" s="0" t="n"/>
      <c r="X2874" s="42" t="n"/>
      <c r="Y2874" s="42" t="n"/>
      <c r="Z2874" s="42" t="n"/>
    </row>
    <row r="2875" ht="23" customFormat="1" customHeight="1" s="204">
      <c r="A2875" s="255">
        <f>IF(B2875="","",COUNTA($B$5:B2875))</f>
        <v/>
      </c>
      <c r="B2875" s="294" t="n"/>
      <c r="C2875" s="247" t="n"/>
      <c r="D2875" s="248" t="n"/>
      <c r="E2875" s="295" t="n"/>
      <c r="F2875" s="296" t="n"/>
      <c r="G2875" s="296" t="n"/>
      <c r="H2875" s="297">
        <f>IFERROR(VLOOKUP($C2875,$C$5:$H$18,6,0)+SUMIF($C$19:$C2875,$C2875,$F$19:$F2875)-SUMIF($C$19:$C2875,$C2875,$G$19:$G2875),"")</f>
        <v/>
      </c>
      <c r="I2875" s="296" t="n"/>
      <c r="J2875" s="252" t="n"/>
      <c r="K2875" s="252" t="n"/>
      <c r="L2875" s="298" t="n"/>
      <c r="M2875" s="254">
        <f>IF($B2875="","",--TEXT($B2875,"yyyymm"))</f>
        <v/>
      </c>
      <c r="N2875" s="0" t="n"/>
      <c r="O2875" s="0" t="n"/>
      <c r="P2875" s="0" t="n"/>
      <c r="Q2875" s="0" t="n"/>
      <c r="R2875" s="0" t="n"/>
      <c r="S2875" s="0" t="n"/>
      <c r="T2875" s="0" t="n"/>
      <c r="U2875" s="0" t="n"/>
      <c r="V2875" s="0" t="n"/>
      <c r="W2875" s="0" t="n"/>
      <c r="X2875" s="42" t="n"/>
      <c r="Y2875" s="42" t="n"/>
      <c r="Z2875" s="42" t="n"/>
    </row>
    <row r="2876" ht="23" customFormat="1" customHeight="1" s="204">
      <c r="A2876" s="255">
        <f>IF(B2876="","",COUNTA($B$5:B2876))</f>
        <v/>
      </c>
      <c r="B2876" s="294" t="n"/>
      <c r="C2876" s="247" t="n"/>
      <c r="D2876" s="248" t="n"/>
      <c r="E2876" s="295" t="n"/>
      <c r="F2876" s="296" t="n"/>
      <c r="G2876" s="296" t="n"/>
      <c r="H2876" s="297">
        <f>IFERROR(VLOOKUP($C2876,$C$5:$H$18,6,0)+SUMIF($C$19:$C2876,$C2876,$F$19:$F2876)-SUMIF($C$19:$C2876,$C2876,$G$19:$G2876),"")</f>
        <v/>
      </c>
      <c r="I2876" s="296" t="n"/>
      <c r="J2876" s="252" t="n"/>
      <c r="K2876" s="252" t="n"/>
      <c r="L2876" s="298" t="n"/>
      <c r="M2876" s="254">
        <f>IF($B2876="","",--TEXT($B2876,"yyyymm"))</f>
        <v/>
      </c>
      <c r="N2876" s="0" t="n"/>
      <c r="O2876" s="0" t="n"/>
      <c r="P2876" s="0" t="n"/>
      <c r="Q2876" s="0" t="n"/>
      <c r="R2876" s="0" t="n"/>
      <c r="S2876" s="0" t="n"/>
      <c r="T2876" s="0" t="n"/>
      <c r="U2876" s="0" t="n"/>
      <c r="V2876" s="0" t="n"/>
      <c r="W2876" s="0" t="n"/>
      <c r="X2876" s="42" t="n"/>
      <c r="Y2876" s="42" t="n"/>
      <c r="Z2876" s="42" t="n"/>
    </row>
    <row r="2877" ht="23" customFormat="1" customHeight="1" s="204">
      <c r="A2877" s="255">
        <f>IF(B2877="","",COUNTA($B$5:B2877))</f>
        <v/>
      </c>
      <c r="B2877" s="294" t="n"/>
      <c r="C2877" s="247" t="n"/>
      <c r="D2877" s="248" t="n"/>
      <c r="E2877" s="295" t="n"/>
      <c r="F2877" s="296" t="n"/>
      <c r="G2877" s="296" t="n"/>
      <c r="H2877" s="297">
        <f>IFERROR(VLOOKUP($C2877,$C$5:$H$18,6,0)+SUMIF($C$19:$C2877,$C2877,$F$19:$F2877)-SUMIF($C$19:$C2877,$C2877,$G$19:$G2877),"")</f>
        <v/>
      </c>
      <c r="I2877" s="296" t="n"/>
      <c r="J2877" s="252" t="n"/>
      <c r="K2877" s="252" t="n"/>
      <c r="L2877" s="298" t="n"/>
      <c r="M2877" s="254">
        <f>IF($B2877="","",--TEXT($B2877,"yyyymm"))</f>
        <v/>
      </c>
      <c r="N2877" s="0" t="n"/>
      <c r="O2877" s="0" t="n"/>
      <c r="P2877" s="0" t="n"/>
      <c r="Q2877" s="0" t="n"/>
      <c r="R2877" s="0" t="n"/>
      <c r="S2877" s="0" t="n"/>
      <c r="T2877" s="0" t="n"/>
      <c r="U2877" s="0" t="n"/>
      <c r="V2877" s="0" t="n"/>
      <c r="W2877" s="0" t="n"/>
      <c r="X2877" s="42" t="n"/>
      <c r="Y2877" s="42" t="n"/>
      <c r="Z2877" s="42" t="n"/>
    </row>
    <row r="2878" ht="23" customFormat="1" customHeight="1" s="204">
      <c r="A2878" s="255">
        <f>IF(B2878="","",COUNTA($B$5:B2878))</f>
        <v/>
      </c>
      <c r="B2878" s="294" t="n"/>
      <c r="C2878" s="247" t="n"/>
      <c r="D2878" s="248" t="n"/>
      <c r="E2878" s="295" t="n"/>
      <c r="F2878" s="296" t="n"/>
      <c r="G2878" s="296" t="n"/>
      <c r="H2878" s="297">
        <f>IFERROR(VLOOKUP($C2878,$C$5:$H$18,6,0)+SUMIF($C$19:$C2878,$C2878,$F$19:$F2878)-SUMIF($C$19:$C2878,$C2878,$G$19:$G2878),"")</f>
        <v/>
      </c>
      <c r="I2878" s="296" t="n"/>
      <c r="J2878" s="252" t="n"/>
      <c r="K2878" s="252" t="n"/>
      <c r="L2878" s="298" t="n"/>
      <c r="M2878" s="254">
        <f>IF($B2878="","",--TEXT($B2878,"yyyymm"))</f>
        <v/>
      </c>
      <c r="N2878" s="0" t="n"/>
      <c r="O2878" s="0" t="n"/>
      <c r="P2878" s="0" t="n"/>
      <c r="Q2878" s="0" t="n"/>
      <c r="R2878" s="0" t="n"/>
      <c r="S2878" s="0" t="n"/>
      <c r="T2878" s="0" t="n"/>
      <c r="U2878" s="0" t="n"/>
      <c r="V2878" s="0" t="n"/>
      <c r="W2878" s="0" t="n"/>
      <c r="X2878" s="42" t="n"/>
      <c r="Y2878" s="42" t="n"/>
      <c r="Z2878" s="42" t="n"/>
    </row>
    <row r="2879" ht="23" customFormat="1" customHeight="1" s="204">
      <c r="A2879" s="255">
        <f>IF(B2879="","",COUNTA($B$5:B2879))</f>
        <v/>
      </c>
      <c r="B2879" s="294" t="n"/>
      <c r="C2879" s="247" t="n"/>
      <c r="D2879" s="248" t="n"/>
      <c r="E2879" s="295" t="n"/>
      <c r="F2879" s="296" t="n"/>
      <c r="G2879" s="296" t="n"/>
      <c r="H2879" s="297">
        <f>IFERROR(VLOOKUP($C2879,$C$5:$H$18,6,0)+SUMIF($C$19:$C2879,$C2879,$F$19:$F2879)-SUMIF($C$19:$C2879,$C2879,$G$19:$G2879),"")</f>
        <v/>
      </c>
      <c r="I2879" s="296" t="n"/>
      <c r="J2879" s="252" t="n"/>
      <c r="K2879" s="252" t="n"/>
      <c r="L2879" s="298" t="n"/>
      <c r="M2879" s="254">
        <f>IF($B2879="","",--TEXT($B2879,"yyyymm"))</f>
        <v/>
      </c>
      <c r="N2879" s="0" t="n"/>
      <c r="O2879" s="0" t="n"/>
      <c r="P2879" s="0" t="n"/>
      <c r="Q2879" s="0" t="n"/>
      <c r="R2879" s="0" t="n"/>
      <c r="S2879" s="0" t="n"/>
      <c r="T2879" s="0" t="n"/>
      <c r="U2879" s="0" t="n"/>
      <c r="V2879" s="0" t="n"/>
      <c r="W2879" s="0" t="n"/>
      <c r="X2879" s="42" t="n"/>
      <c r="Y2879" s="42" t="n"/>
      <c r="Z2879" s="42" t="n"/>
    </row>
    <row r="2880" ht="23" customFormat="1" customHeight="1" s="204">
      <c r="A2880" s="255">
        <f>IF(B2880="","",COUNTA($B$5:B2880))</f>
        <v/>
      </c>
      <c r="B2880" s="294" t="n"/>
      <c r="C2880" s="247" t="n"/>
      <c r="D2880" s="248" t="n"/>
      <c r="E2880" s="295" t="n"/>
      <c r="F2880" s="296" t="n"/>
      <c r="G2880" s="296" t="n"/>
      <c r="H2880" s="297">
        <f>IFERROR(VLOOKUP($C2880,$C$5:$H$18,6,0)+SUMIF($C$19:$C2880,$C2880,$F$19:$F2880)-SUMIF($C$19:$C2880,$C2880,$G$19:$G2880),"")</f>
        <v/>
      </c>
      <c r="I2880" s="296" t="n"/>
      <c r="J2880" s="252" t="n"/>
      <c r="K2880" s="252" t="n"/>
      <c r="L2880" s="298" t="n"/>
      <c r="M2880" s="254">
        <f>IF($B2880="","",--TEXT($B2880,"yyyymm"))</f>
        <v/>
      </c>
      <c r="N2880" s="0" t="n"/>
      <c r="O2880" s="0" t="n"/>
      <c r="P2880" s="0" t="n"/>
      <c r="Q2880" s="0" t="n"/>
      <c r="R2880" s="0" t="n"/>
      <c r="S2880" s="0" t="n"/>
      <c r="T2880" s="0" t="n"/>
      <c r="U2880" s="0" t="n"/>
      <c r="V2880" s="0" t="n"/>
      <c r="W2880" s="0" t="n"/>
      <c r="X2880" s="42" t="n"/>
      <c r="Y2880" s="42" t="n"/>
      <c r="Z2880" s="42" t="n"/>
    </row>
    <row r="2881" ht="23" customFormat="1" customHeight="1" s="204">
      <c r="A2881" s="255">
        <f>IF(B2881="","",COUNTA($B$5:B2881))</f>
        <v/>
      </c>
      <c r="B2881" s="294" t="n"/>
      <c r="C2881" s="247" t="n"/>
      <c r="D2881" s="248" t="n"/>
      <c r="E2881" s="295" t="n"/>
      <c r="F2881" s="296" t="n"/>
      <c r="G2881" s="296" t="n"/>
      <c r="H2881" s="297">
        <f>IFERROR(VLOOKUP($C2881,$C$5:$H$18,6,0)+SUMIF($C$19:$C2881,$C2881,$F$19:$F2881)-SUMIF($C$19:$C2881,$C2881,$G$19:$G2881),"")</f>
        <v/>
      </c>
      <c r="I2881" s="296" t="n"/>
      <c r="J2881" s="252" t="n"/>
      <c r="K2881" s="252" t="n"/>
      <c r="L2881" s="298" t="n"/>
      <c r="M2881" s="254">
        <f>IF($B2881="","",--TEXT($B2881,"yyyymm"))</f>
        <v/>
      </c>
      <c r="N2881" s="0" t="n"/>
      <c r="O2881" s="0" t="n"/>
      <c r="P2881" s="0" t="n"/>
      <c r="Q2881" s="0" t="n"/>
      <c r="R2881" s="0" t="n"/>
      <c r="S2881" s="0" t="n"/>
      <c r="T2881" s="0" t="n"/>
      <c r="U2881" s="0" t="n"/>
      <c r="V2881" s="0" t="n"/>
      <c r="W2881" s="0" t="n"/>
      <c r="X2881" s="42" t="n"/>
      <c r="Y2881" s="42" t="n"/>
      <c r="Z2881" s="42" t="n"/>
    </row>
    <row r="2882" ht="23" customFormat="1" customHeight="1" s="204">
      <c r="A2882" s="255">
        <f>IF(B2882="","",COUNTA($B$5:B2882))</f>
        <v/>
      </c>
      <c r="B2882" s="294" t="n"/>
      <c r="C2882" s="247" t="n"/>
      <c r="D2882" s="248" t="n"/>
      <c r="E2882" s="295" t="n"/>
      <c r="F2882" s="296" t="n"/>
      <c r="G2882" s="296" t="n"/>
      <c r="H2882" s="297">
        <f>IFERROR(VLOOKUP($C2882,$C$5:$H$18,6,0)+SUMIF($C$19:$C2882,$C2882,$F$19:$F2882)-SUMIF($C$19:$C2882,$C2882,$G$19:$G2882),"")</f>
        <v/>
      </c>
      <c r="I2882" s="296" t="n"/>
      <c r="J2882" s="252" t="n"/>
      <c r="K2882" s="252" t="n"/>
      <c r="L2882" s="298" t="n"/>
      <c r="M2882" s="254">
        <f>IF($B2882="","",--TEXT($B2882,"yyyymm"))</f>
        <v/>
      </c>
      <c r="N2882" s="0" t="n"/>
      <c r="O2882" s="0" t="n"/>
      <c r="P2882" s="0" t="n"/>
      <c r="Q2882" s="0" t="n"/>
      <c r="R2882" s="0" t="n"/>
      <c r="S2882" s="0" t="n"/>
      <c r="T2882" s="0" t="n"/>
      <c r="U2882" s="0" t="n"/>
      <c r="V2882" s="0" t="n"/>
      <c r="W2882" s="0" t="n"/>
      <c r="X2882" s="42" t="n"/>
      <c r="Y2882" s="42" t="n"/>
      <c r="Z2882" s="42" t="n"/>
    </row>
    <row r="2883" ht="23" customFormat="1" customHeight="1" s="204">
      <c r="A2883" s="255">
        <f>IF(B2883="","",COUNTA($B$5:B2883))</f>
        <v/>
      </c>
      <c r="B2883" s="294" t="n"/>
      <c r="C2883" s="247" t="n"/>
      <c r="D2883" s="248" t="n"/>
      <c r="E2883" s="295" t="n"/>
      <c r="F2883" s="296" t="n"/>
      <c r="G2883" s="296" t="n"/>
      <c r="H2883" s="297">
        <f>IFERROR(VLOOKUP($C2883,$C$5:$H$18,6,0)+SUMIF($C$19:$C2883,$C2883,$F$19:$F2883)-SUMIF($C$19:$C2883,$C2883,$G$19:$G2883),"")</f>
        <v/>
      </c>
      <c r="I2883" s="296" t="n"/>
      <c r="J2883" s="252" t="n"/>
      <c r="K2883" s="252" t="n"/>
      <c r="L2883" s="298" t="n"/>
      <c r="M2883" s="254">
        <f>IF($B2883="","",--TEXT($B2883,"yyyymm"))</f>
        <v/>
      </c>
      <c r="N2883" s="0" t="n"/>
      <c r="O2883" s="0" t="n"/>
      <c r="P2883" s="0" t="n"/>
      <c r="Q2883" s="0" t="n"/>
      <c r="R2883" s="0" t="n"/>
      <c r="S2883" s="0" t="n"/>
      <c r="T2883" s="0" t="n"/>
      <c r="U2883" s="0" t="n"/>
      <c r="V2883" s="0" t="n"/>
      <c r="W2883" s="0" t="n"/>
      <c r="X2883" s="42" t="n"/>
      <c r="Y2883" s="42" t="n"/>
      <c r="Z2883" s="42" t="n"/>
    </row>
    <row r="2884" ht="23" customFormat="1" customHeight="1" s="204">
      <c r="A2884" s="255">
        <f>IF(B2884="","",COUNTA($B$5:B2884))</f>
        <v/>
      </c>
      <c r="B2884" s="294" t="n"/>
      <c r="C2884" s="247" t="n"/>
      <c r="D2884" s="248" t="n"/>
      <c r="E2884" s="295" t="n"/>
      <c r="F2884" s="296" t="n"/>
      <c r="G2884" s="296" t="n"/>
      <c r="H2884" s="297">
        <f>IFERROR(VLOOKUP($C2884,$C$5:$H$18,6,0)+SUMIF($C$19:$C2884,$C2884,$F$19:$F2884)-SUMIF($C$19:$C2884,$C2884,$G$19:$G2884),"")</f>
        <v/>
      </c>
      <c r="I2884" s="296" t="n"/>
      <c r="J2884" s="252" t="n"/>
      <c r="K2884" s="252" t="n"/>
      <c r="L2884" s="298" t="n"/>
      <c r="M2884" s="254">
        <f>IF($B2884="","",--TEXT($B2884,"yyyymm"))</f>
        <v/>
      </c>
      <c r="N2884" s="0" t="n"/>
      <c r="O2884" s="0" t="n"/>
      <c r="P2884" s="0" t="n"/>
      <c r="Q2884" s="0" t="n"/>
      <c r="R2884" s="0" t="n"/>
      <c r="S2884" s="0" t="n"/>
      <c r="T2884" s="0" t="n"/>
      <c r="U2884" s="0" t="n"/>
      <c r="V2884" s="0" t="n"/>
      <c r="W2884" s="0" t="n"/>
      <c r="X2884" s="42" t="n"/>
      <c r="Y2884" s="42" t="n"/>
      <c r="Z2884" s="42" t="n"/>
    </row>
    <row r="2885" ht="23" customFormat="1" customHeight="1" s="204">
      <c r="A2885" s="255">
        <f>IF(B2885="","",COUNTA($B$5:B2885))</f>
        <v/>
      </c>
      <c r="B2885" s="294" t="n"/>
      <c r="C2885" s="247" t="n"/>
      <c r="D2885" s="248" t="n"/>
      <c r="E2885" s="295" t="n"/>
      <c r="F2885" s="296" t="n"/>
      <c r="G2885" s="296" t="n"/>
      <c r="H2885" s="297">
        <f>IFERROR(VLOOKUP($C2885,$C$5:$H$18,6,0)+SUMIF($C$19:$C2885,$C2885,$F$19:$F2885)-SUMIF($C$19:$C2885,$C2885,$G$19:$G2885),"")</f>
        <v/>
      </c>
      <c r="I2885" s="296" t="n"/>
      <c r="J2885" s="252" t="n"/>
      <c r="K2885" s="252" t="n"/>
      <c r="L2885" s="298" t="n"/>
      <c r="M2885" s="254">
        <f>IF($B2885="","",--TEXT($B2885,"yyyymm"))</f>
        <v/>
      </c>
      <c r="N2885" s="0" t="n"/>
      <c r="O2885" s="0" t="n"/>
      <c r="P2885" s="0" t="n"/>
      <c r="Q2885" s="0" t="n"/>
      <c r="R2885" s="0" t="n"/>
      <c r="S2885" s="0" t="n"/>
      <c r="T2885" s="0" t="n"/>
      <c r="U2885" s="0" t="n"/>
      <c r="V2885" s="0" t="n"/>
      <c r="W2885" s="0" t="n"/>
      <c r="X2885" s="42" t="n"/>
      <c r="Y2885" s="42" t="n"/>
      <c r="Z2885" s="42" t="n"/>
    </row>
    <row r="2886" ht="23" customFormat="1" customHeight="1" s="204">
      <c r="A2886" s="255">
        <f>IF(B2886="","",COUNTA($B$5:B2886))</f>
        <v/>
      </c>
      <c r="B2886" s="294" t="n"/>
      <c r="C2886" s="247" t="n"/>
      <c r="D2886" s="248" t="n"/>
      <c r="E2886" s="295" t="n"/>
      <c r="F2886" s="296" t="n"/>
      <c r="G2886" s="296" t="n"/>
      <c r="H2886" s="297">
        <f>IFERROR(VLOOKUP($C2886,$C$5:$H$18,6,0)+SUMIF($C$19:$C2886,$C2886,$F$19:$F2886)-SUMIF($C$19:$C2886,$C2886,$G$19:$G2886),"")</f>
        <v/>
      </c>
      <c r="I2886" s="296" t="n"/>
      <c r="J2886" s="252" t="n"/>
      <c r="K2886" s="252" t="n"/>
      <c r="L2886" s="298" t="n"/>
      <c r="M2886" s="254">
        <f>IF($B2886="","",--TEXT($B2886,"yyyymm"))</f>
        <v/>
      </c>
      <c r="N2886" s="0" t="n"/>
      <c r="O2886" s="0" t="n"/>
      <c r="P2886" s="0" t="n"/>
      <c r="Q2886" s="0" t="n"/>
      <c r="R2886" s="0" t="n"/>
      <c r="S2886" s="0" t="n"/>
      <c r="T2886" s="0" t="n"/>
      <c r="U2886" s="0" t="n"/>
      <c r="V2886" s="0" t="n"/>
      <c r="W2886" s="0" t="n"/>
      <c r="X2886" s="42" t="n"/>
      <c r="Y2886" s="42" t="n"/>
      <c r="Z2886" s="42" t="n"/>
    </row>
    <row r="2887" ht="23" customFormat="1" customHeight="1" s="204">
      <c r="A2887" s="255">
        <f>IF(B2887="","",COUNTA($B$5:B2887))</f>
        <v/>
      </c>
      <c r="B2887" s="294" t="n"/>
      <c r="C2887" s="247" t="n"/>
      <c r="D2887" s="248" t="n"/>
      <c r="E2887" s="295" t="n"/>
      <c r="F2887" s="296" t="n"/>
      <c r="G2887" s="296" t="n"/>
      <c r="H2887" s="297">
        <f>IFERROR(VLOOKUP($C2887,$C$5:$H$18,6,0)+SUMIF($C$19:$C2887,$C2887,$F$19:$F2887)-SUMIF($C$19:$C2887,$C2887,$G$19:$G2887),"")</f>
        <v/>
      </c>
      <c r="I2887" s="296" t="n"/>
      <c r="J2887" s="252" t="n"/>
      <c r="K2887" s="252" t="n"/>
      <c r="L2887" s="298" t="n"/>
      <c r="M2887" s="254">
        <f>IF($B2887="","",--TEXT($B2887,"yyyymm"))</f>
        <v/>
      </c>
      <c r="N2887" s="0" t="n"/>
      <c r="O2887" s="0" t="n"/>
      <c r="P2887" s="0" t="n"/>
      <c r="Q2887" s="0" t="n"/>
      <c r="R2887" s="0" t="n"/>
      <c r="S2887" s="0" t="n"/>
      <c r="T2887" s="0" t="n"/>
      <c r="U2887" s="0" t="n"/>
      <c r="V2887" s="0" t="n"/>
      <c r="W2887" s="0" t="n"/>
      <c r="X2887" s="42" t="n"/>
      <c r="Y2887" s="42" t="n"/>
      <c r="Z2887" s="42" t="n"/>
    </row>
    <row r="2888" ht="23" customFormat="1" customHeight="1" s="204">
      <c r="A2888" s="255">
        <f>IF(B2888="","",COUNTA($B$5:B2888))</f>
        <v/>
      </c>
      <c r="B2888" s="294" t="n"/>
      <c r="C2888" s="247" t="n"/>
      <c r="D2888" s="248" t="n"/>
      <c r="E2888" s="295" t="n"/>
      <c r="F2888" s="296" t="n"/>
      <c r="G2888" s="296" t="n"/>
      <c r="H2888" s="297">
        <f>IFERROR(VLOOKUP($C2888,$C$5:$H$18,6,0)+SUMIF($C$19:$C2888,$C2888,$F$19:$F2888)-SUMIF($C$19:$C2888,$C2888,$G$19:$G2888),"")</f>
        <v/>
      </c>
      <c r="I2888" s="296" t="n"/>
      <c r="J2888" s="252" t="n"/>
      <c r="K2888" s="252" t="n"/>
      <c r="L2888" s="298" t="n"/>
      <c r="M2888" s="254">
        <f>IF($B2888="","",--TEXT($B2888,"yyyymm"))</f>
        <v/>
      </c>
      <c r="N2888" s="0" t="n"/>
      <c r="O2888" s="0" t="n"/>
      <c r="P2888" s="0" t="n"/>
      <c r="Q2888" s="0" t="n"/>
      <c r="R2888" s="0" t="n"/>
      <c r="S2888" s="0" t="n"/>
      <c r="T2888" s="0" t="n"/>
      <c r="U2888" s="0" t="n"/>
      <c r="V2888" s="0" t="n"/>
      <c r="W2888" s="0" t="n"/>
      <c r="X2888" s="42" t="n"/>
      <c r="Y2888" s="42" t="n"/>
      <c r="Z2888" s="42" t="n"/>
    </row>
    <row r="2889" ht="23" customFormat="1" customHeight="1" s="204">
      <c r="A2889" s="255">
        <f>IF(B2889="","",COUNTA($B$5:B2889))</f>
        <v/>
      </c>
      <c r="B2889" s="294" t="n"/>
      <c r="C2889" s="247" t="n"/>
      <c r="D2889" s="248" t="n"/>
      <c r="E2889" s="295" t="n"/>
      <c r="F2889" s="296" t="n"/>
      <c r="G2889" s="296" t="n"/>
      <c r="H2889" s="297">
        <f>IFERROR(VLOOKUP($C2889,$C$5:$H$18,6,0)+SUMIF($C$19:$C2889,$C2889,$F$19:$F2889)-SUMIF($C$19:$C2889,$C2889,$G$19:$G2889),"")</f>
        <v/>
      </c>
      <c r="I2889" s="296" t="n"/>
      <c r="J2889" s="252" t="n"/>
      <c r="K2889" s="252" t="n"/>
      <c r="L2889" s="298" t="n"/>
      <c r="M2889" s="254">
        <f>IF($B2889="","",--TEXT($B2889,"yyyymm"))</f>
        <v/>
      </c>
      <c r="N2889" s="0" t="n"/>
      <c r="O2889" s="0" t="n"/>
      <c r="P2889" s="0" t="n"/>
      <c r="Q2889" s="0" t="n"/>
      <c r="R2889" s="0" t="n"/>
      <c r="S2889" s="0" t="n"/>
      <c r="T2889" s="0" t="n"/>
      <c r="U2889" s="0" t="n"/>
      <c r="V2889" s="0" t="n"/>
      <c r="W2889" s="0" t="n"/>
      <c r="X2889" s="42" t="n"/>
      <c r="Y2889" s="42" t="n"/>
      <c r="Z2889" s="42" t="n"/>
    </row>
    <row r="2890" ht="23" customFormat="1" customHeight="1" s="204">
      <c r="A2890" s="255">
        <f>IF(B2890="","",COUNTA($B$5:B2890))</f>
        <v/>
      </c>
      <c r="B2890" s="294" t="n"/>
      <c r="C2890" s="247" t="n"/>
      <c r="D2890" s="248" t="n"/>
      <c r="E2890" s="295" t="n"/>
      <c r="F2890" s="296" t="n"/>
      <c r="G2890" s="296" t="n"/>
      <c r="H2890" s="297">
        <f>IFERROR(VLOOKUP($C2890,$C$5:$H$18,6,0)+SUMIF($C$19:$C2890,$C2890,$F$19:$F2890)-SUMIF($C$19:$C2890,$C2890,$G$19:$G2890),"")</f>
        <v/>
      </c>
      <c r="I2890" s="296" t="n"/>
      <c r="J2890" s="252" t="n"/>
      <c r="K2890" s="252" t="n"/>
      <c r="L2890" s="298" t="n"/>
      <c r="M2890" s="254">
        <f>IF($B2890="","",--TEXT($B2890,"yyyymm"))</f>
        <v/>
      </c>
      <c r="N2890" s="0" t="n"/>
      <c r="O2890" s="0" t="n"/>
      <c r="P2890" s="0" t="n"/>
      <c r="Q2890" s="0" t="n"/>
      <c r="R2890" s="0" t="n"/>
      <c r="S2890" s="0" t="n"/>
      <c r="T2890" s="0" t="n"/>
      <c r="U2890" s="0" t="n"/>
      <c r="V2890" s="0" t="n"/>
      <c r="W2890" s="0" t="n"/>
      <c r="X2890" s="42" t="n"/>
      <c r="Y2890" s="42" t="n"/>
      <c r="Z2890" s="42" t="n"/>
    </row>
    <row r="2891" ht="23" customFormat="1" customHeight="1" s="204">
      <c r="A2891" s="255">
        <f>IF(B2891="","",COUNTA($B$5:B2891))</f>
        <v/>
      </c>
      <c r="B2891" s="294" t="n"/>
      <c r="C2891" s="247" t="n"/>
      <c r="D2891" s="248" t="n"/>
      <c r="E2891" s="295" t="n"/>
      <c r="F2891" s="296" t="n"/>
      <c r="G2891" s="296" t="n"/>
      <c r="H2891" s="297">
        <f>IFERROR(VLOOKUP($C2891,$C$5:$H$18,6,0)+SUMIF($C$19:$C2891,$C2891,$F$19:$F2891)-SUMIF($C$19:$C2891,$C2891,$G$19:$G2891),"")</f>
        <v/>
      </c>
      <c r="I2891" s="296" t="n"/>
      <c r="J2891" s="252" t="n"/>
      <c r="K2891" s="252" t="n"/>
      <c r="L2891" s="298" t="n"/>
      <c r="M2891" s="254">
        <f>IF($B2891="","",--TEXT($B2891,"yyyymm"))</f>
        <v/>
      </c>
      <c r="N2891" s="0" t="n"/>
      <c r="O2891" s="0" t="n"/>
      <c r="P2891" s="0" t="n"/>
      <c r="Q2891" s="0" t="n"/>
      <c r="R2891" s="0" t="n"/>
      <c r="S2891" s="0" t="n"/>
      <c r="T2891" s="0" t="n"/>
      <c r="U2891" s="0" t="n"/>
      <c r="V2891" s="0" t="n"/>
      <c r="W2891" s="0" t="n"/>
      <c r="X2891" s="42" t="n"/>
      <c r="Y2891" s="42" t="n"/>
      <c r="Z2891" s="42" t="n"/>
    </row>
    <row r="2892" ht="23" customFormat="1" customHeight="1" s="204">
      <c r="A2892" s="255">
        <f>IF(B2892="","",COUNTA($B$5:B2892))</f>
        <v/>
      </c>
      <c r="B2892" s="294" t="n"/>
      <c r="C2892" s="247" t="n"/>
      <c r="D2892" s="248" t="n"/>
      <c r="E2892" s="295" t="n"/>
      <c r="F2892" s="296" t="n"/>
      <c r="G2892" s="296" t="n"/>
      <c r="H2892" s="297">
        <f>IFERROR(VLOOKUP($C2892,$C$5:$H$18,6,0)+SUMIF($C$19:$C2892,$C2892,$F$19:$F2892)-SUMIF($C$19:$C2892,$C2892,$G$19:$G2892),"")</f>
        <v/>
      </c>
      <c r="I2892" s="296" t="n"/>
      <c r="J2892" s="252" t="n"/>
      <c r="K2892" s="252" t="n"/>
      <c r="L2892" s="298" t="n"/>
      <c r="M2892" s="254">
        <f>IF($B2892="","",--TEXT($B2892,"yyyymm"))</f>
        <v/>
      </c>
      <c r="N2892" s="0" t="n"/>
      <c r="O2892" s="0" t="n"/>
      <c r="P2892" s="0" t="n"/>
      <c r="Q2892" s="0" t="n"/>
      <c r="R2892" s="0" t="n"/>
      <c r="S2892" s="0" t="n"/>
      <c r="T2892" s="0" t="n"/>
      <c r="U2892" s="0" t="n"/>
      <c r="V2892" s="0" t="n"/>
      <c r="W2892" s="0" t="n"/>
      <c r="X2892" s="42" t="n"/>
      <c r="Y2892" s="42" t="n"/>
      <c r="Z2892" s="42" t="n"/>
    </row>
    <row r="2893" ht="23" customFormat="1" customHeight="1" s="204">
      <c r="A2893" s="255">
        <f>IF(B2893="","",COUNTA($B$5:B2893))</f>
        <v/>
      </c>
      <c r="B2893" s="294" t="n"/>
      <c r="C2893" s="247" t="n"/>
      <c r="D2893" s="248" t="n"/>
      <c r="E2893" s="295" t="n"/>
      <c r="F2893" s="296" t="n"/>
      <c r="G2893" s="296" t="n"/>
      <c r="H2893" s="297">
        <f>IFERROR(VLOOKUP($C2893,$C$5:$H$18,6,0)+SUMIF($C$19:$C2893,$C2893,$F$19:$F2893)-SUMIF($C$19:$C2893,$C2893,$G$19:$G2893),"")</f>
        <v/>
      </c>
      <c r="I2893" s="296" t="n"/>
      <c r="J2893" s="252" t="n"/>
      <c r="K2893" s="252" t="n"/>
      <c r="L2893" s="298" t="n"/>
      <c r="M2893" s="254">
        <f>IF($B2893="","",--TEXT($B2893,"yyyymm"))</f>
        <v/>
      </c>
      <c r="N2893" s="0" t="n"/>
      <c r="O2893" s="0" t="n"/>
      <c r="P2893" s="0" t="n"/>
      <c r="Q2893" s="0" t="n"/>
      <c r="R2893" s="0" t="n"/>
      <c r="S2893" s="0" t="n"/>
      <c r="T2893" s="0" t="n"/>
      <c r="U2893" s="0" t="n"/>
      <c r="V2893" s="0" t="n"/>
      <c r="W2893" s="0" t="n"/>
      <c r="X2893" s="42" t="n"/>
      <c r="Y2893" s="42" t="n"/>
      <c r="Z2893" s="42" t="n"/>
    </row>
    <row r="2894" ht="23" customFormat="1" customHeight="1" s="204">
      <c r="A2894" s="255">
        <f>IF(B2894="","",COUNTA($B$5:B2894))</f>
        <v/>
      </c>
      <c r="B2894" s="294" t="n"/>
      <c r="C2894" s="247" t="n"/>
      <c r="D2894" s="248" t="n"/>
      <c r="E2894" s="295" t="n"/>
      <c r="F2894" s="296" t="n"/>
      <c r="G2894" s="296" t="n"/>
      <c r="H2894" s="297">
        <f>IFERROR(VLOOKUP($C2894,$C$5:$H$18,6,0)+SUMIF($C$19:$C2894,$C2894,$F$19:$F2894)-SUMIF($C$19:$C2894,$C2894,$G$19:$G2894),"")</f>
        <v/>
      </c>
      <c r="I2894" s="296" t="n"/>
      <c r="J2894" s="252" t="n"/>
      <c r="K2894" s="252" t="n"/>
      <c r="L2894" s="298" t="n"/>
      <c r="M2894" s="254">
        <f>IF($B2894="","",--TEXT($B2894,"yyyymm"))</f>
        <v/>
      </c>
      <c r="N2894" s="0" t="n"/>
      <c r="O2894" s="0" t="n"/>
      <c r="P2894" s="0" t="n"/>
      <c r="Q2894" s="0" t="n"/>
      <c r="R2894" s="0" t="n"/>
      <c r="S2894" s="0" t="n"/>
      <c r="T2894" s="0" t="n"/>
      <c r="U2894" s="0" t="n"/>
      <c r="V2894" s="0" t="n"/>
      <c r="W2894" s="0" t="n"/>
      <c r="X2894" s="42" t="n"/>
      <c r="Y2894" s="42" t="n"/>
      <c r="Z2894" s="42" t="n"/>
    </row>
    <row r="2895" ht="23" customFormat="1" customHeight="1" s="204">
      <c r="A2895" s="255">
        <f>IF(B2895="","",COUNTA($B$5:B2895))</f>
        <v/>
      </c>
      <c r="B2895" s="294" t="n"/>
      <c r="C2895" s="247" t="n"/>
      <c r="D2895" s="248" t="n"/>
      <c r="E2895" s="295" t="n"/>
      <c r="F2895" s="296" t="n"/>
      <c r="G2895" s="296" t="n"/>
      <c r="H2895" s="297">
        <f>IFERROR(VLOOKUP($C2895,$C$5:$H$18,6,0)+SUMIF($C$19:$C2895,$C2895,$F$19:$F2895)-SUMIF($C$19:$C2895,$C2895,$G$19:$G2895),"")</f>
        <v/>
      </c>
      <c r="I2895" s="296" t="n"/>
      <c r="J2895" s="252" t="n"/>
      <c r="K2895" s="252" t="n"/>
      <c r="L2895" s="298" t="n"/>
      <c r="M2895" s="254">
        <f>IF($B2895="","",--TEXT($B2895,"yyyymm"))</f>
        <v/>
      </c>
      <c r="N2895" s="0" t="n"/>
      <c r="O2895" s="0" t="n"/>
      <c r="P2895" s="0" t="n"/>
      <c r="Q2895" s="0" t="n"/>
      <c r="R2895" s="0" t="n"/>
      <c r="S2895" s="0" t="n"/>
      <c r="T2895" s="0" t="n"/>
      <c r="U2895" s="0" t="n"/>
      <c r="V2895" s="0" t="n"/>
      <c r="W2895" s="0" t="n"/>
      <c r="X2895" s="42" t="n"/>
      <c r="Y2895" s="42" t="n"/>
      <c r="Z2895" s="42" t="n"/>
    </row>
    <row r="2896" ht="23" customFormat="1" customHeight="1" s="204">
      <c r="A2896" s="255">
        <f>IF(B2896="","",COUNTA($B$5:B2896))</f>
        <v/>
      </c>
      <c r="B2896" s="294" t="n"/>
      <c r="C2896" s="247" t="n"/>
      <c r="D2896" s="248" t="n"/>
      <c r="E2896" s="295" t="n"/>
      <c r="F2896" s="296" t="n"/>
      <c r="G2896" s="296" t="n"/>
      <c r="H2896" s="297">
        <f>IFERROR(VLOOKUP($C2896,$C$5:$H$18,6,0)+SUMIF($C$19:$C2896,$C2896,$F$19:$F2896)-SUMIF($C$19:$C2896,$C2896,$G$19:$G2896),"")</f>
        <v/>
      </c>
      <c r="I2896" s="296" t="n"/>
      <c r="J2896" s="252" t="n"/>
      <c r="K2896" s="252" t="n"/>
      <c r="L2896" s="298" t="n"/>
      <c r="M2896" s="254">
        <f>IF($B2896="","",--TEXT($B2896,"yyyymm"))</f>
        <v/>
      </c>
      <c r="N2896" s="0" t="n"/>
      <c r="O2896" s="0" t="n"/>
      <c r="P2896" s="0" t="n"/>
      <c r="Q2896" s="0" t="n"/>
      <c r="R2896" s="0" t="n"/>
      <c r="S2896" s="0" t="n"/>
      <c r="T2896" s="0" t="n"/>
      <c r="U2896" s="0" t="n"/>
      <c r="V2896" s="0" t="n"/>
      <c r="W2896" s="0" t="n"/>
      <c r="X2896" s="42" t="n"/>
      <c r="Y2896" s="42" t="n"/>
      <c r="Z2896" s="42" t="n"/>
    </row>
    <row r="2897" ht="23" customFormat="1" customHeight="1" s="204">
      <c r="A2897" s="255">
        <f>IF(B2897="","",COUNTA($B$5:B2897))</f>
        <v/>
      </c>
      <c r="B2897" s="294" t="n"/>
      <c r="C2897" s="247" t="n"/>
      <c r="D2897" s="248" t="n"/>
      <c r="E2897" s="295" t="n"/>
      <c r="F2897" s="296" t="n"/>
      <c r="G2897" s="296" t="n"/>
      <c r="H2897" s="297">
        <f>IFERROR(VLOOKUP($C2897,$C$5:$H$18,6,0)+SUMIF($C$19:$C2897,$C2897,$F$19:$F2897)-SUMIF($C$19:$C2897,$C2897,$G$19:$G2897),"")</f>
        <v/>
      </c>
      <c r="I2897" s="296" t="n"/>
      <c r="J2897" s="252" t="n"/>
      <c r="K2897" s="252" t="n"/>
      <c r="L2897" s="298" t="n"/>
      <c r="M2897" s="254">
        <f>IF($B2897="","",--TEXT($B2897,"yyyymm"))</f>
        <v/>
      </c>
      <c r="N2897" s="0" t="n"/>
      <c r="O2897" s="0" t="n"/>
      <c r="P2897" s="0" t="n"/>
      <c r="Q2897" s="0" t="n"/>
      <c r="R2897" s="0" t="n"/>
      <c r="S2897" s="0" t="n"/>
      <c r="T2897" s="0" t="n"/>
      <c r="U2897" s="0" t="n"/>
      <c r="V2897" s="0" t="n"/>
      <c r="W2897" s="0" t="n"/>
      <c r="X2897" s="42" t="n"/>
      <c r="Y2897" s="42" t="n"/>
      <c r="Z2897" s="42" t="n"/>
    </row>
    <row r="2898" ht="23" customFormat="1" customHeight="1" s="204">
      <c r="A2898" s="255">
        <f>IF(B2898="","",COUNTA($B$5:B2898))</f>
        <v/>
      </c>
      <c r="B2898" s="294" t="n"/>
      <c r="C2898" s="247" t="n"/>
      <c r="D2898" s="248" t="n"/>
      <c r="E2898" s="295" t="n"/>
      <c r="F2898" s="296" t="n"/>
      <c r="G2898" s="296" t="n"/>
      <c r="H2898" s="297">
        <f>IFERROR(VLOOKUP($C2898,$C$5:$H$18,6,0)+SUMIF($C$19:$C2898,$C2898,$F$19:$F2898)-SUMIF($C$19:$C2898,$C2898,$G$19:$G2898),"")</f>
        <v/>
      </c>
      <c r="I2898" s="296" t="n"/>
      <c r="J2898" s="252" t="n"/>
      <c r="K2898" s="252" t="n"/>
      <c r="L2898" s="298" t="n"/>
      <c r="M2898" s="254">
        <f>IF($B2898="","",--TEXT($B2898,"yyyymm"))</f>
        <v/>
      </c>
      <c r="N2898" s="0" t="n"/>
      <c r="O2898" s="0" t="n"/>
      <c r="P2898" s="0" t="n"/>
      <c r="Q2898" s="0" t="n"/>
      <c r="R2898" s="0" t="n"/>
      <c r="S2898" s="0" t="n"/>
      <c r="T2898" s="0" t="n"/>
      <c r="U2898" s="0" t="n"/>
      <c r="V2898" s="0" t="n"/>
      <c r="W2898" s="0" t="n"/>
      <c r="X2898" s="42" t="n"/>
      <c r="Y2898" s="42" t="n"/>
      <c r="Z2898" s="42" t="n"/>
    </row>
    <row r="2899" ht="23" customFormat="1" customHeight="1" s="204">
      <c r="A2899" s="255">
        <f>IF(B2899="","",COUNTA($B$5:B2899))</f>
        <v/>
      </c>
      <c r="B2899" s="294" t="n"/>
      <c r="C2899" s="247" t="n"/>
      <c r="D2899" s="248" t="n"/>
      <c r="E2899" s="295" t="n"/>
      <c r="F2899" s="296" t="n"/>
      <c r="G2899" s="296" t="n"/>
      <c r="H2899" s="297">
        <f>IFERROR(VLOOKUP($C2899,$C$5:$H$18,6,0)+SUMIF($C$19:$C2899,$C2899,$F$19:$F2899)-SUMIF($C$19:$C2899,$C2899,$G$19:$G2899),"")</f>
        <v/>
      </c>
      <c r="I2899" s="296" t="n"/>
      <c r="J2899" s="252" t="n"/>
      <c r="K2899" s="252" t="n"/>
      <c r="L2899" s="298" t="n"/>
      <c r="M2899" s="254">
        <f>IF($B2899="","",--TEXT($B2899,"yyyymm"))</f>
        <v/>
      </c>
      <c r="N2899" s="0" t="n"/>
      <c r="O2899" s="0" t="n"/>
      <c r="P2899" s="0" t="n"/>
      <c r="Q2899" s="0" t="n"/>
      <c r="R2899" s="0" t="n"/>
      <c r="S2899" s="0" t="n"/>
      <c r="T2899" s="0" t="n"/>
      <c r="U2899" s="0" t="n"/>
      <c r="V2899" s="0" t="n"/>
      <c r="W2899" s="0" t="n"/>
      <c r="X2899" s="42" t="n"/>
      <c r="Y2899" s="42" t="n"/>
      <c r="Z2899" s="42" t="n"/>
    </row>
    <row r="2900" ht="23" customFormat="1" customHeight="1" s="204">
      <c r="A2900" s="255">
        <f>IF(B2900="","",COUNTA($B$5:B2900))</f>
        <v/>
      </c>
      <c r="B2900" s="294" t="n"/>
      <c r="C2900" s="247" t="n"/>
      <c r="D2900" s="248" t="n"/>
      <c r="E2900" s="295" t="n"/>
      <c r="F2900" s="296" t="n"/>
      <c r="G2900" s="296" t="n"/>
      <c r="H2900" s="297">
        <f>IFERROR(VLOOKUP($C2900,$C$5:$H$18,6,0)+SUMIF($C$19:$C2900,$C2900,$F$19:$F2900)-SUMIF($C$19:$C2900,$C2900,$G$19:$G2900),"")</f>
        <v/>
      </c>
      <c r="I2900" s="296" t="n"/>
      <c r="J2900" s="252" t="n"/>
      <c r="K2900" s="252" t="n"/>
      <c r="L2900" s="298" t="n"/>
      <c r="M2900" s="254">
        <f>IF($B2900="","",--TEXT($B2900,"yyyymm"))</f>
        <v/>
      </c>
      <c r="N2900" s="0" t="n"/>
      <c r="O2900" s="0" t="n"/>
      <c r="P2900" s="0" t="n"/>
      <c r="Q2900" s="0" t="n"/>
      <c r="R2900" s="0" t="n"/>
      <c r="S2900" s="0" t="n"/>
      <c r="T2900" s="0" t="n"/>
      <c r="U2900" s="0" t="n"/>
      <c r="V2900" s="0" t="n"/>
      <c r="W2900" s="0" t="n"/>
      <c r="X2900" s="42" t="n"/>
      <c r="Y2900" s="42" t="n"/>
      <c r="Z2900" s="42" t="n"/>
    </row>
    <row r="2901" ht="23" customFormat="1" customHeight="1" s="204">
      <c r="A2901" s="255">
        <f>IF(B2901="","",COUNTA($B$5:B2901))</f>
        <v/>
      </c>
      <c r="B2901" s="294" t="n"/>
      <c r="C2901" s="247" t="n"/>
      <c r="D2901" s="248" t="n"/>
      <c r="E2901" s="295" t="n"/>
      <c r="F2901" s="296" t="n"/>
      <c r="G2901" s="296" t="n"/>
      <c r="H2901" s="297">
        <f>IFERROR(VLOOKUP($C2901,$C$5:$H$18,6,0)+SUMIF($C$19:$C2901,$C2901,$F$19:$F2901)-SUMIF($C$19:$C2901,$C2901,$G$19:$G2901),"")</f>
        <v/>
      </c>
      <c r="I2901" s="296" t="n"/>
      <c r="J2901" s="252" t="n"/>
      <c r="K2901" s="252" t="n"/>
      <c r="L2901" s="298" t="n"/>
      <c r="M2901" s="254">
        <f>IF($B2901="","",--TEXT($B2901,"yyyymm"))</f>
        <v/>
      </c>
      <c r="N2901" s="0" t="n"/>
      <c r="O2901" s="0" t="n"/>
      <c r="P2901" s="0" t="n"/>
      <c r="Q2901" s="0" t="n"/>
      <c r="R2901" s="0" t="n"/>
      <c r="S2901" s="0" t="n"/>
      <c r="T2901" s="0" t="n"/>
      <c r="U2901" s="0" t="n"/>
      <c r="V2901" s="0" t="n"/>
      <c r="W2901" s="0" t="n"/>
      <c r="X2901" s="42" t="n"/>
      <c r="Y2901" s="42" t="n"/>
      <c r="Z2901" s="42" t="n"/>
    </row>
    <row r="2902" ht="23" customFormat="1" customHeight="1" s="204">
      <c r="A2902" s="255">
        <f>IF(B2902="","",COUNTA($B$5:B2902))</f>
        <v/>
      </c>
      <c r="B2902" s="294" t="n"/>
      <c r="C2902" s="247" t="n"/>
      <c r="D2902" s="248" t="n"/>
      <c r="E2902" s="295" t="n"/>
      <c r="F2902" s="296" t="n"/>
      <c r="G2902" s="296" t="n"/>
      <c r="H2902" s="297">
        <f>IFERROR(VLOOKUP($C2902,$C$5:$H$18,6,0)+SUMIF($C$19:$C2902,$C2902,$F$19:$F2902)-SUMIF($C$19:$C2902,$C2902,$G$19:$G2902),"")</f>
        <v/>
      </c>
      <c r="I2902" s="296" t="n"/>
      <c r="J2902" s="252" t="n"/>
      <c r="K2902" s="252" t="n"/>
      <c r="L2902" s="298" t="n"/>
      <c r="M2902" s="254">
        <f>IF($B2902="","",--TEXT($B2902,"yyyymm"))</f>
        <v/>
      </c>
      <c r="N2902" s="0" t="n"/>
      <c r="O2902" s="0" t="n"/>
      <c r="P2902" s="0" t="n"/>
      <c r="Q2902" s="0" t="n"/>
      <c r="R2902" s="0" t="n"/>
      <c r="S2902" s="0" t="n"/>
      <c r="T2902" s="0" t="n"/>
      <c r="U2902" s="0" t="n"/>
      <c r="V2902" s="0" t="n"/>
      <c r="W2902" s="0" t="n"/>
      <c r="X2902" s="42" t="n"/>
      <c r="Y2902" s="42" t="n"/>
      <c r="Z2902" s="42" t="n"/>
    </row>
    <row r="2903" ht="23" customFormat="1" customHeight="1" s="204">
      <c r="A2903" s="255">
        <f>IF(B2903="","",COUNTA($B$5:B2903))</f>
        <v/>
      </c>
      <c r="B2903" s="294" t="n"/>
      <c r="C2903" s="247" t="n"/>
      <c r="D2903" s="248" t="n"/>
      <c r="E2903" s="295" t="n"/>
      <c r="F2903" s="296" t="n"/>
      <c r="G2903" s="296" t="n"/>
      <c r="H2903" s="297">
        <f>IFERROR(VLOOKUP($C2903,$C$5:$H$18,6,0)+SUMIF($C$19:$C2903,$C2903,$F$19:$F2903)-SUMIF($C$19:$C2903,$C2903,$G$19:$G2903),"")</f>
        <v/>
      </c>
      <c r="I2903" s="296" t="n"/>
      <c r="J2903" s="252" t="n"/>
      <c r="K2903" s="252" t="n"/>
      <c r="L2903" s="298" t="n"/>
      <c r="M2903" s="254">
        <f>IF($B2903="","",--TEXT($B2903,"yyyymm"))</f>
        <v/>
      </c>
      <c r="N2903" s="0" t="n"/>
      <c r="O2903" s="0" t="n"/>
      <c r="P2903" s="0" t="n"/>
      <c r="Q2903" s="0" t="n"/>
      <c r="R2903" s="0" t="n"/>
      <c r="S2903" s="0" t="n"/>
      <c r="T2903" s="0" t="n"/>
      <c r="U2903" s="0" t="n"/>
      <c r="V2903" s="0" t="n"/>
      <c r="W2903" s="0" t="n"/>
      <c r="X2903" s="42" t="n"/>
      <c r="Y2903" s="42" t="n"/>
      <c r="Z2903" s="42" t="n"/>
    </row>
    <row r="2904" ht="23" customFormat="1" customHeight="1" s="204">
      <c r="A2904" s="255">
        <f>IF(B2904="","",COUNTA($B$5:B2904))</f>
        <v/>
      </c>
      <c r="B2904" s="294" t="n"/>
      <c r="C2904" s="247" t="n"/>
      <c r="D2904" s="248" t="n"/>
      <c r="E2904" s="295" t="n"/>
      <c r="F2904" s="296" t="n"/>
      <c r="G2904" s="296" t="n"/>
      <c r="H2904" s="297">
        <f>IFERROR(VLOOKUP($C2904,$C$5:$H$18,6,0)+SUMIF($C$19:$C2904,$C2904,$F$19:$F2904)-SUMIF($C$19:$C2904,$C2904,$G$19:$G2904),"")</f>
        <v/>
      </c>
      <c r="I2904" s="296" t="n"/>
      <c r="J2904" s="252" t="n"/>
      <c r="K2904" s="252" t="n"/>
      <c r="L2904" s="298" t="n"/>
      <c r="M2904" s="254">
        <f>IF($B2904="","",--TEXT($B2904,"yyyymm"))</f>
        <v/>
      </c>
      <c r="N2904" s="0" t="n"/>
      <c r="O2904" s="0" t="n"/>
      <c r="P2904" s="0" t="n"/>
      <c r="Q2904" s="0" t="n"/>
      <c r="R2904" s="0" t="n"/>
      <c r="S2904" s="0" t="n"/>
      <c r="T2904" s="0" t="n"/>
      <c r="U2904" s="0" t="n"/>
      <c r="V2904" s="0" t="n"/>
      <c r="W2904" s="0" t="n"/>
      <c r="X2904" s="42" t="n"/>
      <c r="Y2904" s="42" t="n"/>
      <c r="Z2904" s="42" t="n"/>
    </row>
    <row r="2905" ht="23" customFormat="1" customHeight="1" s="204">
      <c r="A2905" s="255">
        <f>IF(B2905="","",COUNTA($B$5:B2905))</f>
        <v/>
      </c>
      <c r="B2905" s="294" t="n"/>
      <c r="C2905" s="247" t="n"/>
      <c r="D2905" s="248" t="n"/>
      <c r="E2905" s="295" t="n"/>
      <c r="F2905" s="296" t="n"/>
      <c r="G2905" s="296" t="n"/>
      <c r="H2905" s="297">
        <f>IFERROR(VLOOKUP($C2905,$C$5:$H$18,6,0)+SUMIF($C$19:$C2905,$C2905,$F$19:$F2905)-SUMIF($C$19:$C2905,$C2905,$G$19:$G2905),"")</f>
        <v/>
      </c>
      <c r="I2905" s="296" t="n"/>
      <c r="J2905" s="252" t="n"/>
      <c r="K2905" s="252" t="n"/>
      <c r="L2905" s="298" t="n"/>
      <c r="M2905" s="254">
        <f>IF($B2905="","",--TEXT($B2905,"yyyymm"))</f>
        <v/>
      </c>
      <c r="N2905" s="0" t="n"/>
      <c r="O2905" s="0" t="n"/>
      <c r="P2905" s="0" t="n"/>
      <c r="Q2905" s="0" t="n"/>
      <c r="R2905" s="0" t="n"/>
      <c r="S2905" s="0" t="n"/>
      <c r="T2905" s="0" t="n"/>
      <c r="U2905" s="0" t="n"/>
      <c r="V2905" s="0" t="n"/>
      <c r="W2905" s="0" t="n"/>
      <c r="X2905" s="42" t="n"/>
      <c r="Y2905" s="42" t="n"/>
      <c r="Z2905" s="42" t="n"/>
    </row>
    <row r="2906" ht="23" customFormat="1" customHeight="1" s="204">
      <c r="A2906" s="255">
        <f>IF(B2906="","",COUNTA($B$5:B2906))</f>
        <v/>
      </c>
      <c r="B2906" s="294" t="n"/>
      <c r="C2906" s="247" t="n"/>
      <c r="D2906" s="248" t="n"/>
      <c r="E2906" s="295" t="n"/>
      <c r="F2906" s="296" t="n"/>
      <c r="G2906" s="296" t="n"/>
      <c r="H2906" s="297">
        <f>IFERROR(VLOOKUP($C2906,$C$5:$H$18,6,0)+SUMIF($C$19:$C2906,$C2906,$F$19:$F2906)-SUMIF($C$19:$C2906,$C2906,$G$19:$G2906),"")</f>
        <v/>
      </c>
      <c r="I2906" s="296" t="n"/>
      <c r="J2906" s="252" t="n"/>
      <c r="K2906" s="252" t="n"/>
      <c r="L2906" s="298" t="n"/>
      <c r="M2906" s="254">
        <f>IF($B2906="","",--TEXT($B2906,"yyyymm"))</f>
        <v/>
      </c>
      <c r="N2906" s="0" t="n"/>
      <c r="O2906" s="0" t="n"/>
      <c r="P2906" s="0" t="n"/>
      <c r="Q2906" s="0" t="n"/>
      <c r="R2906" s="0" t="n"/>
      <c r="S2906" s="0" t="n"/>
      <c r="T2906" s="0" t="n"/>
      <c r="U2906" s="0" t="n"/>
      <c r="V2906" s="0" t="n"/>
      <c r="W2906" s="0" t="n"/>
      <c r="X2906" s="42" t="n"/>
      <c r="Y2906" s="42" t="n"/>
      <c r="Z2906" s="42" t="n"/>
    </row>
    <row r="2907" ht="23" customFormat="1" customHeight="1" s="204">
      <c r="A2907" s="255">
        <f>IF(B2907="","",COUNTA($B$5:B2907))</f>
        <v/>
      </c>
      <c r="B2907" s="294" t="n"/>
      <c r="C2907" s="247" t="n"/>
      <c r="D2907" s="248" t="n"/>
      <c r="E2907" s="295" t="n"/>
      <c r="F2907" s="296" t="n"/>
      <c r="G2907" s="296" t="n"/>
      <c r="H2907" s="297">
        <f>IFERROR(VLOOKUP($C2907,$C$5:$H$18,6,0)+SUMIF($C$19:$C2907,$C2907,$F$19:$F2907)-SUMIF($C$19:$C2907,$C2907,$G$19:$G2907),"")</f>
        <v/>
      </c>
      <c r="I2907" s="296" t="n"/>
      <c r="J2907" s="252" t="n"/>
      <c r="K2907" s="252" t="n"/>
      <c r="L2907" s="298" t="n"/>
      <c r="M2907" s="254">
        <f>IF($B2907="","",--TEXT($B2907,"yyyymm"))</f>
        <v/>
      </c>
      <c r="N2907" s="0" t="n"/>
      <c r="O2907" s="0" t="n"/>
      <c r="P2907" s="0" t="n"/>
      <c r="Q2907" s="0" t="n"/>
      <c r="R2907" s="0" t="n"/>
      <c r="S2907" s="0" t="n"/>
      <c r="T2907" s="0" t="n"/>
      <c r="U2907" s="0" t="n"/>
      <c r="V2907" s="0" t="n"/>
      <c r="W2907" s="0" t="n"/>
      <c r="X2907" s="42" t="n"/>
      <c r="Y2907" s="42" t="n"/>
      <c r="Z2907" s="42" t="n"/>
    </row>
    <row r="2908" ht="23" customFormat="1" customHeight="1" s="204">
      <c r="A2908" s="255">
        <f>IF(B2908="","",COUNTA($B$5:B2908))</f>
        <v/>
      </c>
      <c r="B2908" s="294" t="n"/>
      <c r="C2908" s="247" t="n"/>
      <c r="D2908" s="248" t="n"/>
      <c r="E2908" s="295" t="n"/>
      <c r="F2908" s="296" t="n"/>
      <c r="G2908" s="296" t="n"/>
      <c r="H2908" s="297">
        <f>IFERROR(VLOOKUP($C2908,$C$5:$H$18,6,0)+SUMIF($C$19:$C2908,$C2908,$F$19:$F2908)-SUMIF($C$19:$C2908,$C2908,$G$19:$G2908),"")</f>
        <v/>
      </c>
      <c r="I2908" s="296" t="n"/>
      <c r="J2908" s="252" t="n"/>
      <c r="K2908" s="252" t="n"/>
      <c r="L2908" s="298" t="n"/>
      <c r="M2908" s="254">
        <f>IF($B2908="","",--TEXT($B2908,"yyyymm"))</f>
        <v/>
      </c>
      <c r="N2908" s="0" t="n"/>
      <c r="O2908" s="0" t="n"/>
      <c r="P2908" s="0" t="n"/>
      <c r="Q2908" s="0" t="n"/>
      <c r="R2908" s="0" t="n"/>
      <c r="S2908" s="0" t="n"/>
      <c r="T2908" s="0" t="n"/>
      <c r="U2908" s="0" t="n"/>
      <c r="V2908" s="0" t="n"/>
      <c r="W2908" s="0" t="n"/>
      <c r="X2908" s="42" t="n"/>
      <c r="Y2908" s="42" t="n"/>
      <c r="Z2908" s="42" t="n"/>
    </row>
    <row r="2909" ht="23" customFormat="1" customHeight="1" s="204">
      <c r="A2909" s="255">
        <f>IF(B2909="","",COUNTA($B$5:B2909))</f>
        <v/>
      </c>
      <c r="B2909" s="294" t="n"/>
      <c r="C2909" s="247" t="n"/>
      <c r="D2909" s="248" t="n"/>
      <c r="E2909" s="295" t="n"/>
      <c r="F2909" s="296" t="n"/>
      <c r="G2909" s="296" t="n"/>
      <c r="H2909" s="297">
        <f>IFERROR(VLOOKUP($C2909,$C$5:$H$18,6,0)+SUMIF($C$19:$C2909,$C2909,$F$19:$F2909)-SUMIF($C$19:$C2909,$C2909,$G$19:$G2909),"")</f>
        <v/>
      </c>
      <c r="I2909" s="296" t="n"/>
      <c r="J2909" s="252" t="n"/>
      <c r="K2909" s="252" t="n"/>
      <c r="L2909" s="298" t="n"/>
      <c r="M2909" s="254">
        <f>IF($B2909="","",--TEXT($B2909,"yyyymm"))</f>
        <v/>
      </c>
      <c r="N2909" s="0" t="n"/>
      <c r="O2909" s="0" t="n"/>
      <c r="P2909" s="0" t="n"/>
      <c r="Q2909" s="0" t="n"/>
      <c r="R2909" s="0" t="n"/>
      <c r="S2909" s="0" t="n"/>
      <c r="T2909" s="0" t="n"/>
      <c r="U2909" s="0" t="n"/>
      <c r="V2909" s="0" t="n"/>
      <c r="W2909" s="0" t="n"/>
      <c r="X2909" s="42" t="n"/>
      <c r="Y2909" s="42" t="n"/>
      <c r="Z2909" s="42" t="n"/>
    </row>
    <row r="2910" ht="23" customFormat="1" customHeight="1" s="204">
      <c r="A2910" s="255">
        <f>IF(B2910="","",COUNTA($B$5:B2910))</f>
        <v/>
      </c>
      <c r="B2910" s="294" t="n"/>
      <c r="C2910" s="247" t="n"/>
      <c r="D2910" s="248" t="n"/>
      <c r="E2910" s="295" t="n"/>
      <c r="F2910" s="296" t="n"/>
      <c r="G2910" s="296" t="n"/>
      <c r="H2910" s="297">
        <f>IFERROR(VLOOKUP($C2910,$C$5:$H$18,6,0)+SUMIF($C$19:$C2910,$C2910,$F$19:$F2910)-SUMIF($C$19:$C2910,$C2910,$G$19:$G2910),"")</f>
        <v/>
      </c>
      <c r="I2910" s="296" t="n"/>
      <c r="J2910" s="252" t="n"/>
      <c r="K2910" s="252" t="n"/>
      <c r="L2910" s="298" t="n"/>
      <c r="M2910" s="254">
        <f>IF($B2910="","",--TEXT($B2910,"yyyymm"))</f>
        <v/>
      </c>
      <c r="N2910" s="0" t="n"/>
      <c r="O2910" s="0" t="n"/>
      <c r="P2910" s="0" t="n"/>
      <c r="Q2910" s="0" t="n"/>
      <c r="R2910" s="0" t="n"/>
      <c r="S2910" s="0" t="n"/>
      <c r="T2910" s="0" t="n"/>
      <c r="U2910" s="0" t="n"/>
      <c r="V2910" s="0" t="n"/>
      <c r="W2910" s="0" t="n"/>
      <c r="X2910" s="42" t="n"/>
      <c r="Y2910" s="42" t="n"/>
      <c r="Z2910" s="42" t="n"/>
    </row>
    <row r="2911" ht="23" customFormat="1" customHeight="1" s="204">
      <c r="A2911" s="255">
        <f>IF(B2911="","",COUNTA($B$5:B2911))</f>
        <v/>
      </c>
      <c r="B2911" s="294" t="n"/>
      <c r="C2911" s="247" t="n"/>
      <c r="D2911" s="248" t="n"/>
      <c r="E2911" s="295" t="n"/>
      <c r="F2911" s="296" t="n"/>
      <c r="G2911" s="296" t="n"/>
      <c r="H2911" s="297">
        <f>IFERROR(VLOOKUP($C2911,$C$5:$H$18,6,0)+SUMIF($C$19:$C2911,$C2911,$F$19:$F2911)-SUMIF($C$19:$C2911,$C2911,$G$19:$G2911),"")</f>
        <v/>
      </c>
      <c r="I2911" s="296" t="n"/>
      <c r="J2911" s="252" t="n"/>
      <c r="K2911" s="252" t="n"/>
      <c r="L2911" s="298" t="n"/>
      <c r="M2911" s="254">
        <f>IF($B2911="","",--TEXT($B2911,"yyyymm"))</f>
        <v/>
      </c>
      <c r="N2911" s="0" t="n"/>
      <c r="O2911" s="0" t="n"/>
      <c r="P2911" s="0" t="n"/>
      <c r="Q2911" s="0" t="n"/>
      <c r="R2911" s="0" t="n"/>
      <c r="S2911" s="0" t="n"/>
      <c r="T2911" s="0" t="n"/>
      <c r="U2911" s="0" t="n"/>
      <c r="V2911" s="0" t="n"/>
      <c r="W2911" s="0" t="n"/>
      <c r="X2911" s="42" t="n"/>
      <c r="Y2911" s="42" t="n"/>
      <c r="Z2911" s="42" t="n"/>
    </row>
    <row r="2912" ht="23" customFormat="1" customHeight="1" s="204">
      <c r="A2912" s="255">
        <f>IF(B2912="","",COUNTA($B$5:B2912))</f>
        <v/>
      </c>
      <c r="B2912" s="294" t="n"/>
      <c r="C2912" s="247" t="n"/>
      <c r="D2912" s="248" t="n"/>
      <c r="E2912" s="295" t="n"/>
      <c r="F2912" s="296" t="n"/>
      <c r="G2912" s="296" t="n"/>
      <c r="H2912" s="297">
        <f>IFERROR(VLOOKUP($C2912,$C$5:$H$18,6,0)+SUMIF($C$19:$C2912,$C2912,$F$19:$F2912)-SUMIF($C$19:$C2912,$C2912,$G$19:$G2912),"")</f>
        <v/>
      </c>
      <c r="I2912" s="296" t="n"/>
      <c r="J2912" s="252" t="n"/>
      <c r="K2912" s="252" t="n"/>
      <c r="L2912" s="298" t="n"/>
      <c r="M2912" s="254">
        <f>IF($B2912="","",--TEXT($B2912,"yyyymm"))</f>
        <v/>
      </c>
      <c r="N2912" s="0" t="n"/>
      <c r="O2912" s="0" t="n"/>
      <c r="P2912" s="0" t="n"/>
      <c r="Q2912" s="0" t="n"/>
      <c r="R2912" s="0" t="n"/>
      <c r="S2912" s="0" t="n"/>
      <c r="T2912" s="0" t="n"/>
      <c r="U2912" s="0" t="n"/>
      <c r="V2912" s="0" t="n"/>
      <c r="W2912" s="0" t="n"/>
      <c r="X2912" s="42" t="n"/>
      <c r="Y2912" s="42" t="n"/>
      <c r="Z2912" s="42" t="n"/>
    </row>
    <row r="2913" ht="23" customFormat="1" customHeight="1" s="204">
      <c r="A2913" s="255">
        <f>IF(B2913="","",COUNTA($B$5:B2913))</f>
        <v/>
      </c>
      <c r="B2913" s="294" t="n"/>
      <c r="C2913" s="247" t="n"/>
      <c r="D2913" s="248" t="n"/>
      <c r="E2913" s="295" t="n"/>
      <c r="F2913" s="296" t="n"/>
      <c r="G2913" s="296" t="n"/>
      <c r="H2913" s="297">
        <f>IFERROR(VLOOKUP($C2913,$C$5:$H$18,6,0)+SUMIF($C$19:$C2913,$C2913,$F$19:$F2913)-SUMIF($C$19:$C2913,$C2913,$G$19:$G2913),"")</f>
        <v/>
      </c>
      <c r="I2913" s="296" t="n"/>
      <c r="J2913" s="252" t="n"/>
      <c r="K2913" s="252" t="n"/>
      <c r="L2913" s="298" t="n"/>
      <c r="M2913" s="254">
        <f>IF($B2913="","",--TEXT($B2913,"yyyymm"))</f>
        <v/>
      </c>
      <c r="N2913" s="0" t="n"/>
      <c r="O2913" s="0" t="n"/>
      <c r="P2913" s="0" t="n"/>
      <c r="Q2913" s="0" t="n"/>
      <c r="R2913" s="0" t="n"/>
      <c r="S2913" s="0" t="n"/>
      <c r="T2913" s="0" t="n"/>
      <c r="U2913" s="0" t="n"/>
      <c r="V2913" s="0" t="n"/>
      <c r="W2913" s="0" t="n"/>
      <c r="X2913" s="42" t="n"/>
      <c r="Y2913" s="42" t="n"/>
      <c r="Z2913" s="42" t="n"/>
    </row>
    <row r="2914" ht="23" customFormat="1" customHeight="1" s="204">
      <c r="A2914" s="255">
        <f>IF(B2914="","",COUNTA($B$5:B2914))</f>
        <v/>
      </c>
      <c r="B2914" s="294" t="n"/>
      <c r="C2914" s="247" t="n"/>
      <c r="D2914" s="248" t="n"/>
      <c r="E2914" s="295" t="n"/>
      <c r="F2914" s="296" t="n"/>
      <c r="G2914" s="296" t="n"/>
      <c r="H2914" s="297">
        <f>IFERROR(VLOOKUP($C2914,$C$5:$H$18,6,0)+SUMIF($C$19:$C2914,$C2914,$F$19:$F2914)-SUMIF($C$19:$C2914,$C2914,$G$19:$G2914),"")</f>
        <v/>
      </c>
      <c r="I2914" s="296" t="n"/>
      <c r="J2914" s="252" t="n"/>
      <c r="K2914" s="252" t="n"/>
      <c r="L2914" s="298" t="n"/>
      <c r="M2914" s="254">
        <f>IF($B2914="","",--TEXT($B2914,"yyyymm"))</f>
        <v/>
      </c>
      <c r="N2914" s="0" t="n"/>
      <c r="O2914" s="0" t="n"/>
      <c r="P2914" s="0" t="n"/>
      <c r="Q2914" s="0" t="n"/>
      <c r="R2914" s="0" t="n"/>
      <c r="S2914" s="0" t="n"/>
      <c r="T2914" s="0" t="n"/>
      <c r="U2914" s="0" t="n"/>
      <c r="V2914" s="0" t="n"/>
      <c r="W2914" s="0" t="n"/>
      <c r="X2914" s="42" t="n"/>
      <c r="Y2914" s="42" t="n"/>
      <c r="Z2914" s="42" t="n"/>
    </row>
    <row r="2915" ht="23" customFormat="1" customHeight="1" s="204">
      <c r="A2915" s="255">
        <f>IF(B2915="","",COUNTA($B$5:B2915))</f>
        <v/>
      </c>
      <c r="B2915" s="294" t="n"/>
      <c r="C2915" s="247" t="n"/>
      <c r="D2915" s="248" t="n"/>
      <c r="E2915" s="295" t="n"/>
      <c r="F2915" s="296" t="n"/>
      <c r="G2915" s="296" t="n"/>
      <c r="H2915" s="297">
        <f>IFERROR(VLOOKUP($C2915,$C$5:$H$18,6,0)+SUMIF($C$19:$C2915,$C2915,$F$19:$F2915)-SUMIF($C$19:$C2915,$C2915,$G$19:$G2915),"")</f>
        <v/>
      </c>
      <c r="I2915" s="296" t="n"/>
      <c r="J2915" s="252" t="n"/>
      <c r="K2915" s="252" t="n"/>
      <c r="L2915" s="298" t="n"/>
      <c r="M2915" s="254">
        <f>IF($B2915="","",--TEXT($B2915,"yyyymm"))</f>
        <v/>
      </c>
      <c r="N2915" s="0" t="n"/>
      <c r="O2915" s="0" t="n"/>
      <c r="P2915" s="0" t="n"/>
      <c r="Q2915" s="0" t="n"/>
      <c r="R2915" s="0" t="n"/>
      <c r="S2915" s="0" t="n"/>
      <c r="T2915" s="0" t="n"/>
      <c r="U2915" s="0" t="n"/>
      <c r="V2915" s="0" t="n"/>
      <c r="W2915" s="0" t="n"/>
      <c r="X2915" s="42" t="n"/>
      <c r="Y2915" s="42" t="n"/>
      <c r="Z2915" s="42" t="n"/>
    </row>
    <row r="2916" ht="23" customFormat="1" customHeight="1" s="204">
      <c r="A2916" s="255">
        <f>IF(B2916="","",COUNTA($B$5:B2916))</f>
        <v/>
      </c>
      <c r="B2916" s="294" t="n"/>
      <c r="C2916" s="247" t="n"/>
      <c r="D2916" s="248" t="n"/>
      <c r="E2916" s="295" t="n"/>
      <c r="F2916" s="296" t="n"/>
      <c r="G2916" s="296" t="n"/>
      <c r="H2916" s="297">
        <f>IFERROR(VLOOKUP($C2916,$C$5:$H$18,6,0)+SUMIF($C$19:$C2916,$C2916,$F$19:$F2916)-SUMIF($C$19:$C2916,$C2916,$G$19:$G2916),"")</f>
        <v/>
      </c>
      <c r="I2916" s="296" t="n"/>
      <c r="J2916" s="252" t="n"/>
      <c r="K2916" s="252" t="n"/>
      <c r="L2916" s="298" t="n"/>
      <c r="M2916" s="254">
        <f>IF($B2916="","",--TEXT($B2916,"yyyymm"))</f>
        <v/>
      </c>
      <c r="N2916" s="0" t="n"/>
      <c r="O2916" s="0" t="n"/>
      <c r="P2916" s="0" t="n"/>
      <c r="Q2916" s="0" t="n"/>
      <c r="R2916" s="0" t="n"/>
      <c r="S2916" s="0" t="n"/>
      <c r="T2916" s="0" t="n"/>
      <c r="U2916" s="0" t="n"/>
      <c r="V2916" s="0" t="n"/>
      <c r="W2916" s="0" t="n"/>
      <c r="X2916" s="42" t="n"/>
      <c r="Y2916" s="42" t="n"/>
      <c r="Z2916" s="42" t="n"/>
    </row>
    <row r="2917" ht="23" customFormat="1" customHeight="1" s="204">
      <c r="A2917" s="255">
        <f>IF(B2917="","",COUNTA($B$5:B2917))</f>
        <v/>
      </c>
      <c r="B2917" s="294" t="n"/>
      <c r="C2917" s="247" t="n"/>
      <c r="D2917" s="248" t="n"/>
      <c r="E2917" s="295" t="n"/>
      <c r="F2917" s="296" t="n"/>
      <c r="G2917" s="296" t="n"/>
      <c r="H2917" s="297">
        <f>IFERROR(VLOOKUP($C2917,$C$5:$H$18,6,0)+SUMIF($C$19:$C2917,$C2917,$F$19:$F2917)-SUMIF($C$19:$C2917,$C2917,$G$19:$G2917),"")</f>
        <v/>
      </c>
      <c r="I2917" s="296" t="n"/>
      <c r="J2917" s="252" t="n"/>
      <c r="K2917" s="252" t="n"/>
      <c r="L2917" s="298" t="n"/>
      <c r="M2917" s="254">
        <f>IF($B2917="","",--TEXT($B2917,"yyyymm"))</f>
        <v/>
      </c>
      <c r="N2917" s="0" t="n"/>
      <c r="O2917" s="0" t="n"/>
      <c r="P2917" s="0" t="n"/>
      <c r="Q2917" s="0" t="n"/>
      <c r="R2917" s="0" t="n"/>
      <c r="S2917" s="0" t="n"/>
      <c r="T2917" s="0" t="n"/>
      <c r="U2917" s="0" t="n"/>
      <c r="V2917" s="0" t="n"/>
      <c r="W2917" s="0" t="n"/>
      <c r="X2917" s="42" t="n"/>
      <c r="Y2917" s="42" t="n"/>
      <c r="Z2917" s="42" t="n"/>
    </row>
    <row r="2918" ht="23" customFormat="1" customHeight="1" s="204">
      <c r="A2918" s="255">
        <f>IF(B2918="","",COUNTA($B$5:B2918))</f>
        <v/>
      </c>
      <c r="B2918" s="294" t="n"/>
      <c r="C2918" s="247" t="n"/>
      <c r="D2918" s="248" t="n"/>
      <c r="E2918" s="295" t="n"/>
      <c r="F2918" s="296" t="n"/>
      <c r="G2918" s="296" t="n"/>
      <c r="H2918" s="297">
        <f>IFERROR(VLOOKUP($C2918,$C$5:$H$18,6,0)+SUMIF($C$19:$C2918,$C2918,$F$19:$F2918)-SUMIF($C$19:$C2918,$C2918,$G$19:$G2918),"")</f>
        <v/>
      </c>
      <c r="I2918" s="296" t="n"/>
      <c r="J2918" s="252" t="n"/>
      <c r="K2918" s="252" t="n"/>
      <c r="L2918" s="298" t="n"/>
      <c r="M2918" s="254">
        <f>IF($B2918="","",--TEXT($B2918,"yyyymm"))</f>
        <v/>
      </c>
      <c r="N2918" s="0" t="n"/>
      <c r="O2918" s="0" t="n"/>
      <c r="P2918" s="0" t="n"/>
      <c r="Q2918" s="0" t="n"/>
      <c r="R2918" s="0" t="n"/>
      <c r="S2918" s="0" t="n"/>
      <c r="T2918" s="0" t="n"/>
      <c r="U2918" s="0" t="n"/>
      <c r="V2918" s="0" t="n"/>
      <c r="W2918" s="0" t="n"/>
      <c r="X2918" s="42" t="n"/>
      <c r="Y2918" s="42" t="n"/>
      <c r="Z2918" s="42" t="n"/>
    </row>
    <row r="2919" ht="23" customFormat="1" customHeight="1" s="204">
      <c r="A2919" s="255">
        <f>IF(B2919="","",COUNTA($B$5:B2919))</f>
        <v/>
      </c>
      <c r="B2919" s="294" t="n"/>
      <c r="C2919" s="247" t="n"/>
      <c r="D2919" s="248" t="n"/>
      <c r="E2919" s="295" t="n"/>
      <c r="F2919" s="296" t="n"/>
      <c r="G2919" s="296" t="n"/>
      <c r="H2919" s="297">
        <f>IFERROR(VLOOKUP($C2919,$C$5:$H$18,6,0)+SUMIF($C$19:$C2919,$C2919,$F$19:$F2919)-SUMIF($C$19:$C2919,$C2919,$G$19:$G2919),"")</f>
        <v/>
      </c>
      <c r="I2919" s="296" t="n"/>
      <c r="J2919" s="252" t="n"/>
      <c r="K2919" s="252" t="n"/>
      <c r="L2919" s="298" t="n"/>
      <c r="M2919" s="254">
        <f>IF($B2919="","",--TEXT($B2919,"yyyymm"))</f>
        <v/>
      </c>
      <c r="N2919" s="0" t="n"/>
      <c r="O2919" s="0" t="n"/>
      <c r="P2919" s="0" t="n"/>
      <c r="Q2919" s="0" t="n"/>
      <c r="R2919" s="0" t="n"/>
      <c r="S2919" s="0" t="n"/>
      <c r="T2919" s="0" t="n"/>
      <c r="U2919" s="0" t="n"/>
      <c r="V2919" s="0" t="n"/>
      <c r="W2919" s="0" t="n"/>
      <c r="X2919" s="42" t="n"/>
      <c r="Y2919" s="42" t="n"/>
      <c r="Z2919" s="42" t="n"/>
    </row>
    <row r="2920" ht="23" customFormat="1" customHeight="1" s="204">
      <c r="A2920" s="255">
        <f>IF(B2920="","",COUNTA($B$5:B2920))</f>
        <v/>
      </c>
      <c r="B2920" s="294" t="n"/>
      <c r="C2920" s="247" t="n"/>
      <c r="D2920" s="248" t="n"/>
      <c r="E2920" s="295" t="n"/>
      <c r="F2920" s="296" t="n"/>
      <c r="G2920" s="296" t="n"/>
      <c r="H2920" s="297">
        <f>IFERROR(VLOOKUP($C2920,$C$5:$H$18,6,0)+SUMIF($C$19:$C2920,$C2920,$F$19:$F2920)-SUMIF($C$19:$C2920,$C2920,$G$19:$G2920),"")</f>
        <v/>
      </c>
      <c r="I2920" s="296" t="n"/>
      <c r="J2920" s="252" t="n"/>
      <c r="K2920" s="252" t="n"/>
      <c r="L2920" s="298" t="n"/>
      <c r="M2920" s="254">
        <f>IF($B2920="","",--TEXT($B2920,"yyyymm"))</f>
        <v/>
      </c>
      <c r="N2920" s="0" t="n"/>
      <c r="O2920" s="0" t="n"/>
      <c r="P2920" s="0" t="n"/>
      <c r="Q2920" s="0" t="n"/>
      <c r="R2920" s="0" t="n"/>
      <c r="S2920" s="0" t="n"/>
      <c r="T2920" s="0" t="n"/>
      <c r="U2920" s="0" t="n"/>
      <c r="V2920" s="0" t="n"/>
      <c r="W2920" s="0" t="n"/>
      <c r="X2920" s="42" t="n"/>
      <c r="Y2920" s="42" t="n"/>
      <c r="Z2920" s="42" t="n"/>
    </row>
    <row r="2921" ht="23" customFormat="1" customHeight="1" s="204">
      <c r="A2921" s="255">
        <f>IF(B2921="","",COUNTA($B$5:B2921))</f>
        <v/>
      </c>
      <c r="B2921" s="294" t="n"/>
      <c r="C2921" s="247" t="n"/>
      <c r="D2921" s="248" t="n"/>
      <c r="E2921" s="295" t="n"/>
      <c r="F2921" s="296" t="n"/>
      <c r="G2921" s="296" t="n"/>
      <c r="H2921" s="297">
        <f>IFERROR(VLOOKUP($C2921,$C$5:$H$18,6,0)+SUMIF($C$19:$C2921,$C2921,$F$19:$F2921)-SUMIF($C$19:$C2921,$C2921,$G$19:$G2921),"")</f>
        <v/>
      </c>
      <c r="I2921" s="296" t="n"/>
      <c r="J2921" s="252" t="n"/>
      <c r="K2921" s="252" t="n"/>
      <c r="L2921" s="298" t="n"/>
      <c r="M2921" s="254">
        <f>IF($B2921="","",--TEXT($B2921,"yyyymm"))</f>
        <v/>
      </c>
      <c r="N2921" s="0" t="n"/>
      <c r="O2921" s="0" t="n"/>
      <c r="P2921" s="0" t="n"/>
      <c r="Q2921" s="0" t="n"/>
      <c r="R2921" s="0" t="n"/>
      <c r="S2921" s="0" t="n"/>
      <c r="T2921" s="0" t="n"/>
      <c r="U2921" s="0" t="n"/>
      <c r="V2921" s="0" t="n"/>
      <c r="W2921" s="0" t="n"/>
      <c r="X2921" s="42" t="n"/>
      <c r="Y2921" s="42" t="n"/>
      <c r="Z2921" s="42" t="n"/>
    </row>
    <row r="2922" ht="23" customFormat="1" customHeight="1" s="204">
      <c r="A2922" s="255">
        <f>IF(B2922="","",COUNTA($B$5:B2922))</f>
        <v/>
      </c>
      <c r="B2922" s="294" t="n"/>
      <c r="C2922" s="247" t="n"/>
      <c r="D2922" s="248" t="n"/>
      <c r="E2922" s="295" t="n"/>
      <c r="F2922" s="296" t="n"/>
      <c r="G2922" s="296" t="n"/>
      <c r="H2922" s="297">
        <f>IFERROR(VLOOKUP($C2922,$C$5:$H$18,6,0)+SUMIF($C$19:$C2922,$C2922,$F$19:$F2922)-SUMIF($C$19:$C2922,$C2922,$G$19:$G2922),"")</f>
        <v/>
      </c>
      <c r="I2922" s="296" t="n"/>
      <c r="J2922" s="252" t="n"/>
      <c r="K2922" s="252" t="n"/>
      <c r="L2922" s="298" t="n"/>
      <c r="M2922" s="254">
        <f>IF($B2922="","",--TEXT($B2922,"yyyymm"))</f>
        <v/>
      </c>
      <c r="N2922" s="0" t="n"/>
      <c r="O2922" s="0" t="n"/>
      <c r="P2922" s="0" t="n"/>
      <c r="Q2922" s="0" t="n"/>
      <c r="R2922" s="0" t="n"/>
      <c r="S2922" s="0" t="n"/>
      <c r="T2922" s="0" t="n"/>
      <c r="U2922" s="0" t="n"/>
      <c r="V2922" s="0" t="n"/>
      <c r="W2922" s="0" t="n"/>
      <c r="X2922" s="42" t="n"/>
      <c r="Y2922" s="42" t="n"/>
      <c r="Z2922" s="42" t="n"/>
    </row>
    <row r="2923" ht="23" customFormat="1" customHeight="1" s="204">
      <c r="A2923" s="255">
        <f>IF(B2923="","",COUNTA($B$5:B2923))</f>
        <v/>
      </c>
      <c r="B2923" s="294" t="n"/>
      <c r="C2923" s="247" t="n"/>
      <c r="D2923" s="248" t="n"/>
      <c r="E2923" s="295" t="n"/>
      <c r="F2923" s="296" t="n"/>
      <c r="G2923" s="296" t="n"/>
      <c r="H2923" s="297">
        <f>IFERROR(VLOOKUP($C2923,$C$5:$H$18,6,0)+SUMIF($C$19:$C2923,$C2923,$F$19:$F2923)-SUMIF($C$19:$C2923,$C2923,$G$19:$G2923),"")</f>
        <v/>
      </c>
      <c r="I2923" s="296" t="n"/>
      <c r="J2923" s="252" t="n"/>
      <c r="K2923" s="252" t="n"/>
      <c r="L2923" s="298" t="n"/>
      <c r="M2923" s="254">
        <f>IF($B2923="","",--TEXT($B2923,"yyyymm"))</f>
        <v/>
      </c>
      <c r="N2923" s="0" t="n"/>
      <c r="O2923" s="0" t="n"/>
      <c r="P2923" s="0" t="n"/>
      <c r="Q2923" s="0" t="n"/>
      <c r="R2923" s="0" t="n"/>
      <c r="S2923" s="0" t="n"/>
      <c r="T2923" s="0" t="n"/>
      <c r="U2923" s="0" t="n"/>
      <c r="V2923" s="0" t="n"/>
      <c r="W2923" s="0" t="n"/>
      <c r="X2923" s="42" t="n"/>
      <c r="Y2923" s="42" t="n"/>
      <c r="Z2923" s="42" t="n"/>
    </row>
    <row r="2924" ht="23" customFormat="1" customHeight="1" s="204">
      <c r="A2924" s="255">
        <f>IF(B2924="","",COUNTA($B$5:B2924))</f>
        <v/>
      </c>
      <c r="B2924" s="294" t="n"/>
      <c r="C2924" s="247" t="n"/>
      <c r="D2924" s="248" t="n"/>
      <c r="E2924" s="295" t="n"/>
      <c r="F2924" s="296" t="n"/>
      <c r="G2924" s="296" t="n"/>
      <c r="H2924" s="297">
        <f>IFERROR(VLOOKUP($C2924,$C$5:$H$18,6,0)+SUMIF($C$19:$C2924,$C2924,$F$19:$F2924)-SUMIF($C$19:$C2924,$C2924,$G$19:$G2924),"")</f>
        <v/>
      </c>
      <c r="I2924" s="296" t="n"/>
      <c r="J2924" s="252" t="n"/>
      <c r="K2924" s="252" t="n"/>
      <c r="L2924" s="298" t="n"/>
      <c r="M2924" s="254">
        <f>IF($B2924="","",--TEXT($B2924,"yyyymm"))</f>
        <v/>
      </c>
      <c r="N2924" s="0" t="n"/>
      <c r="O2924" s="0" t="n"/>
      <c r="P2924" s="0" t="n"/>
      <c r="Q2924" s="0" t="n"/>
      <c r="R2924" s="0" t="n"/>
      <c r="S2924" s="0" t="n"/>
      <c r="T2924" s="0" t="n"/>
      <c r="U2924" s="0" t="n"/>
      <c r="V2924" s="0" t="n"/>
      <c r="W2924" s="0" t="n"/>
      <c r="X2924" s="42" t="n"/>
      <c r="Y2924" s="42" t="n"/>
      <c r="Z2924" s="42" t="n"/>
    </row>
    <row r="2925" ht="23" customFormat="1" customHeight="1" s="204">
      <c r="A2925" s="255">
        <f>IF(B2925="","",COUNTA($B$5:B2925))</f>
        <v/>
      </c>
      <c r="B2925" s="294" t="n"/>
      <c r="C2925" s="247" t="n"/>
      <c r="D2925" s="248" t="n"/>
      <c r="E2925" s="295" t="n"/>
      <c r="F2925" s="296" t="n"/>
      <c r="G2925" s="296" t="n"/>
      <c r="H2925" s="297">
        <f>IFERROR(VLOOKUP($C2925,$C$5:$H$18,6,0)+SUMIF($C$19:$C2925,$C2925,$F$19:$F2925)-SUMIF($C$19:$C2925,$C2925,$G$19:$G2925),"")</f>
        <v/>
      </c>
      <c r="I2925" s="296" t="n"/>
      <c r="J2925" s="252" t="n"/>
      <c r="K2925" s="252" t="n"/>
      <c r="L2925" s="298" t="n"/>
      <c r="M2925" s="254">
        <f>IF($B2925="","",--TEXT($B2925,"yyyymm"))</f>
        <v/>
      </c>
      <c r="N2925" s="0" t="n"/>
      <c r="O2925" s="0" t="n"/>
      <c r="P2925" s="0" t="n"/>
      <c r="Q2925" s="0" t="n"/>
      <c r="R2925" s="0" t="n"/>
      <c r="S2925" s="0" t="n"/>
      <c r="T2925" s="0" t="n"/>
      <c r="U2925" s="0" t="n"/>
      <c r="V2925" s="0" t="n"/>
      <c r="W2925" s="0" t="n"/>
      <c r="X2925" s="42" t="n"/>
      <c r="Y2925" s="42" t="n"/>
      <c r="Z2925" s="42" t="n"/>
    </row>
    <row r="2926" ht="23" customFormat="1" customHeight="1" s="204">
      <c r="A2926" s="255">
        <f>IF(B2926="","",COUNTA($B$5:B2926))</f>
        <v/>
      </c>
      <c r="B2926" s="294" t="n"/>
      <c r="C2926" s="247" t="n"/>
      <c r="D2926" s="248" t="n"/>
      <c r="E2926" s="295" t="n"/>
      <c r="F2926" s="296" t="n"/>
      <c r="G2926" s="296" t="n"/>
      <c r="H2926" s="297">
        <f>IFERROR(VLOOKUP($C2926,$C$5:$H$18,6,0)+SUMIF($C$19:$C2926,$C2926,$F$19:$F2926)-SUMIF($C$19:$C2926,$C2926,$G$19:$G2926),"")</f>
        <v/>
      </c>
      <c r="I2926" s="296" t="n"/>
      <c r="J2926" s="252" t="n"/>
      <c r="K2926" s="252" t="n"/>
      <c r="L2926" s="298" t="n"/>
      <c r="M2926" s="254">
        <f>IF($B2926="","",--TEXT($B2926,"yyyymm"))</f>
        <v/>
      </c>
      <c r="N2926" s="0" t="n"/>
      <c r="O2926" s="0" t="n"/>
      <c r="P2926" s="0" t="n"/>
      <c r="Q2926" s="0" t="n"/>
      <c r="R2926" s="0" t="n"/>
      <c r="S2926" s="0" t="n"/>
      <c r="T2926" s="0" t="n"/>
      <c r="U2926" s="0" t="n"/>
      <c r="V2926" s="0" t="n"/>
      <c r="W2926" s="0" t="n"/>
      <c r="X2926" s="42" t="n"/>
      <c r="Y2926" s="42" t="n"/>
      <c r="Z2926" s="42" t="n"/>
    </row>
    <row r="2927" ht="23" customFormat="1" customHeight="1" s="204">
      <c r="A2927" s="255">
        <f>IF(B2927="","",COUNTA($B$5:B2927))</f>
        <v/>
      </c>
      <c r="B2927" s="294" t="n"/>
      <c r="C2927" s="247" t="n"/>
      <c r="D2927" s="248" t="n"/>
      <c r="E2927" s="295" t="n"/>
      <c r="F2927" s="296" t="n"/>
      <c r="G2927" s="296" t="n"/>
      <c r="H2927" s="297">
        <f>IFERROR(VLOOKUP($C2927,$C$5:$H$18,6,0)+SUMIF($C$19:$C2927,$C2927,$F$19:$F2927)-SUMIF($C$19:$C2927,$C2927,$G$19:$G2927),"")</f>
        <v/>
      </c>
      <c r="I2927" s="296" t="n"/>
      <c r="J2927" s="252" t="n"/>
      <c r="K2927" s="252" t="n"/>
      <c r="L2927" s="298" t="n"/>
      <c r="M2927" s="254">
        <f>IF($B2927="","",--TEXT($B2927,"yyyymm"))</f>
        <v/>
      </c>
      <c r="N2927" s="0" t="n"/>
      <c r="O2927" s="0" t="n"/>
      <c r="P2927" s="0" t="n"/>
      <c r="Q2927" s="0" t="n"/>
      <c r="R2927" s="0" t="n"/>
      <c r="S2927" s="0" t="n"/>
      <c r="T2927" s="0" t="n"/>
      <c r="U2927" s="0" t="n"/>
      <c r="V2927" s="0" t="n"/>
      <c r="W2927" s="0" t="n"/>
      <c r="X2927" s="42" t="n"/>
      <c r="Y2927" s="42" t="n"/>
      <c r="Z2927" s="42" t="n"/>
    </row>
    <row r="2928" ht="23" customFormat="1" customHeight="1" s="204">
      <c r="A2928" s="255">
        <f>IF(B2928="","",COUNTA($B$5:B2928))</f>
        <v/>
      </c>
      <c r="B2928" s="294" t="n"/>
      <c r="C2928" s="247" t="n"/>
      <c r="D2928" s="248" t="n"/>
      <c r="E2928" s="295" t="n"/>
      <c r="F2928" s="296" t="n"/>
      <c r="G2928" s="296" t="n"/>
      <c r="H2928" s="297">
        <f>IFERROR(VLOOKUP($C2928,$C$5:$H$18,6,0)+SUMIF($C$19:$C2928,$C2928,$F$19:$F2928)-SUMIF($C$19:$C2928,$C2928,$G$19:$G2928),"")</f>
        <v/>
      </c>
      <c r="I2928" s="296" t="n"/>
      <c r="J2928" s="252" t="n"/>
      <c r="K2928" s="252" t="n"/>
      <c r="L2928" s="298" t="n"/>
      <c r="M2928" s="254">
        <f>IF($B2928="","",--TEXT($B2928,"yyyymm"))</f>
        <v/>
      </c>
      <c r="N2928" s="0" t="n"/>
      <c r="O2928" s="0" t="n"/>
      <c r="P2928" s="0" t="n"/>
      <c r="Q2928" s="0" t="n"/>
      <c r="R2928" s="0" t="n"/>
      <c r="S2928" s="0" t="n"/>
      <c r="T2928" s="0" t="n"/>
      <c r="U2928" s="0" t="n"/>
      <c r="V2928" s="0" t="n"/>
      <c r="W2928" s="0" t="n"/>
      <c r="X2928" s="42" t="n"/>
      <c r="Y2928" s="42" t="n"/>
      <c r="Z2928" s="42" t="n"/>
    </row>
    <row r="2929" ht="23" customFormat="1" customHeight="1" s="204">
      <c r="A2929" s="255">
        <f>IF(B2929="","",COUNTA($B$5:B2929))</f>
        <v/>
      </c>
      <c r="B2929" s="294" t="n"/>
      <c r="C2929" s="247" t="n"/>
      <c r="D2929" s="248" t="n"/>
      <c r="E2929" s="295" t="n"/>
      <c r="F2929" s="296" t="n"/>
      <c r="G2929" s="296" t="n"/>
      <c r="H2929" s="297">
        <f>IFERROR(VLOOKUP($C2929,$C$5:$H$18,6,0)+SUMIF($C$19:$C2929,$C2929,$F$19:$F2929)-SUMIF($C$19:$C2929,$C2929,$G$19:$G2929),"")</f>
        <v/>
      </c>
      <c r="I2929" s="296" t="n"/>
      <c r="J2929" s="252" t="n"/>
      <c r="K2929" s="252" t="n"/>
      <c r="L2929" s="298" t="n"/>
      <c r="M2929" s="254">
        <f>IF($B2929="","",--TEXT($B2929,"yyyymm"))</f>
        <v/>
      </c>
      <c r="N2929" s="0" t="n"/>
      <c r="O2929" s="0" t="n"/>
      <c r="P2929" s="0" t="n"/>
      <c r="Q2929" s="0" t="n"/>
      <c r="R2929" s="0" t="n"/>
      <c r="S2929" s="0" t="n"/>
      <c r="T2929" s="0" t="n"/>
      <c r="U2929" s="0" t="n"/>
      <c r="V2929" s="0" t="n"/>
      <c r="W2929" s="0" t="n"/>
      <c r="X2929" s="42" t="n"/>
      <c r="Y2929" s="42" t="n"/>
      <c r="Z2929" s="42" t="n"/>
    </row>
    <row r="2930" ht="23" customFormat="1" customHeight="1" s="204">
      <c r="A2930" s="255">
        <f>IF(B2930="","",COUNTA($B$5:B2930))</f>
        <v/>
      </c>
      <c r="B2930" s="294" t="n"/>
      <c r="C2930" s="247" t="n"/>
      <c r="D2930" s="248" t="n"/>
      <c r="E2930" s="295" t="n"/>
      <c r="F2930" s="296" t="n"/>
      <c r="G2930" s="296" t="n"/>
      <c r="H2930" s="297">
        <f>IFERROR(VLOOKUP($C2930,$C$5:$H$18,6,0)+SUMIF($C$19:$C2930,$C2930,$F$19:$F2930)-SUMIF($C$19:$C2930,$C2930,$G$19:$G2930),"")</f>
        <v/>
      </c>
      <c r="I2930" s="296" t="n"/>
      <c r="J2930" s="252" t="n"/>
      <c r="K2930" s="252" t="n"/>
      <c r="L2930" s="298" t="n"/>
      <c r="M2930" s="254">
        <f>IF($B2930="","",--TEXT($B2930,"yyyymm"))</f>
        <v/>
      </c>
      <c r="N2930" s="0" t="n"/>
      <c r="O2930" s="0" t="n"/>
      <c r="P2930" s="0" t="n"/>
      <c r="Q2930" s="0" t="n"/>
      <c r="R2930" s="0" t="n"/>
      <c r="S2930" s="0" t="n"/>
      <c r="T2930" s="0" t="n"/>
      <c r="U2930" s="0" t="n"/>
      <c r="V2930" s="0" t="n"/>
      <c r="W2930" s="0" t="n"/>
      <c r="X2930" s="42" t="n"/>
      <c r="Y2930" s="42" t="n"/>
      <c r="Z2930" s="42" t="n"/>
    </row>
    <row r="2931" ht="23" customFormat="1" customHeight="1" s="204">
      <c r="A2931" s="255">
        <f>IF(B2931="","",COUNTA($B$5:B2931))</f>
        <v/>
      </c>
      <c r="B2931" s="294" t="n"/>
      <c r="C2931" s="247" t="n"/>
      <c r="D2931" s="248" t="n"/>
      <c r="E2931" s="295" t="n"/>
      <c r="F2931" s="296" t="n"/>
      <c r="G2931" s="296" t="n"/>
      <c r="H2931" s="297">
        <f>IFERROR(VLOOKUP($C2931,$C$5:$H$18,6,0)+SUMIF($C$19:$C2931,$C2931,$F$19:$F2931)-SUMIF($C$19:$C2931,$C2931,$G$19:$G2931),"")</f>
        <v/>
      </c>
      <c r="I2931" s="296" t="n"/>
      <c r="J2931" s="252" t="n"/>
      <c r="K2931" s="252" t="n"/>
      <c r="L2931" s="298" t="n"/>
      <c r="M2931" s="254">
        <f>IF($B2931="","",--TEXT($B2931,"yyyymm"))</f>
        <v/>
      </c>
      <c r="N2931" s="0" t="n"/>
      <c r="O2931" s="0" t="n"/>
      <c r="P2931" s="0" t="n"/>
      <c r="Q2931" s="0" t="n"/>
      <c r="R2931" s="0" t="n"/>
      <c r="S2931" s="0" t="n"/>
      <c r="T2931" s="0" t="n"/>
      <c r="U2931" s="0" t="n"/>
      <c r="V2931" s="0" t="n"/>
      <c r="W2931" s="0" t="n"/>
      <c r="X2931" s="42" t="n"/>
      <c r="Y2931" s="42" t="n"/>
      <c r="Z2931" s="42" t="n"/>
    </row>
    <row r="2932" ht="23" customFormat="1" customHeight="1" s="204">
      <c r="A2932" s="255">
        <f>IF(B2932="","",COUNTA($B$5:B2932))</f>
        <v/>
      </c>
      <c r="B2932" s="294" t="n"/>
      <c r="C2932" s="247" t="n"/>
      <c r="D2932" s="248" t="n"/>
      <c r="E2932" s="295" t="n"/>
      <c r="F2932" s="296" t="n"/>
      <c r="G2932" s="296" t="n"/>
      <c r="H2932" s="297">
        <f>IFERROR(VLOOKUP($C2932,$C$5:$H$18,6,0)+SUMIF($C$19:$C2932,$C2932,$F$19:$F2932)-SUMIF($C$19:$C2932,$C2932,$G$19:$G2932),"")</f>
        <v/>
      </c>
      <c r="I2932" s="296" t="n"/>
      <c r="J2932" s="252" t="n"/>
      <c r="K2932" s="252" t="n"/>
      <c r="L2932" s="298" t="n"/>
      <c r="M2932" s="254">
        <f>IF($B2932="","",--TEXT($B2932,"yyyymm"))</f>
        <v/>
      </c>
      <c r="N2932" s="0" t="n"/>
      <c r="O2932" s="0" t="n"/>
      <c r="P2932" s="0" t="n"/>
      <c r="Q2932" s="0" t="n"/>
      <c r="R2932" s="0" t="n"/>
      <c r="S2932" s="0" t="n"/>
      <c r="T2932" s="0" t="n"/>
      <c r="U2932" s="0" t="n"/>
      <c r="V2932" s="0" t="n"/>
      <c r="W2932" s="0" t="n"/>
      <c r="X2932" s="42" t="n"/>
      <c r="Y2932" s="42" t="n"/>
      <c r="Z2932" s="42" t="n"/>
    </row>
    <row r="2933" ht="23" customFormat="1" customHeight="1" s="204">
      <c r="A2933" s="255">
        <f>IF(B2933="","",COUNTA($B$5:B2933))</f>
        <v/>
      </c>
      <c r="B2933" s="294" t="n"/>
      <c r="C2933" s="247" t="n"/>
      <c r="D2933" s="248" t="n"/>
      <c r="E2933" s="295" t="n"/>
      <c r="F2933" s="296" t="n"/>
      <c r="G2933" s="296" t="n"/>
      <c r="H2933" s="297">
        <f>IFERROR(VLOOKUP($C2933,$C$5:$H$18,6,0)+SUMIF($C$19:$C2933,$C2933,$F$19:$F2933)-SUMIF($C$19:$C2933,$C2933,$G$19:$G2933),"")</f>
        <v/>
      </c>
      <c r="I2933" s="296" t="n"/>
      <c r="J2933" s="252" t="n"/>
      <c r="K2933" s="252" t="n"/>
      <c r="L2933" s="298" t="n"/>
      <c r="M2933" s="254">
        <f>IF($B2933="","",--TEXT($B2933,"yyyymm"))</f>
        <v/>
      </c>
      <c r="N2933" s="0" t="n"/>
      <c r="O2933" s="0" t="n"/>
      <c r="P2933" s="0" t="n"/>
      <c r="Q2933" s="0" t="n"/>
      <c r="R2933" s="0" t="n"/>
      <c r="S2933" s="0" t="n"/>
      <c r="T2933" s="0" t="n"/>
      <c r="U2933" s="0" t="n"/>
      <c r="V2933" s="0" t="n"/>
      <c r="W2933" s="0" t="n"/>
      <c r="X2933" s="42" t="n"/>
      <c r="Y2933" s="42" t="n"/>
      <c r="Z2933" s="42" t="n"/>
    </row>
    <row r="2934" ht="23" customFormat="1" customHeight="1" s="204">
      <c r="A2934" s="255">
        <f>IF(B2934="","",COUNTA($B$5:B2934))</f>
        <v/>
      </c>
      <c r="B2934" s="294" t="n"/>
      <c r="C2934" s="247" t="n"/>
      <c r="D2934" s="248" t="n"/>
      <c r="E2934" s="295" t="n"/>
      <c r="F2934" s="296" t="n"/>
      <c r="G2934" s="296" t="n"/>
      <c r="H2934" s="297">
        <f>IFERROR(VLOOKUP($C2934,$C$5:$H$18,6,0)+SUMIF($C$19:$C2934,$C2934,$F$19:$F2934)-SUMIF($C$19:$C2934,$C2934,$G$19:$G2934),"")</f>
        <v/>
      </c>
      <c r="I2934" s="296" t="n"/>
      <c r="J2934" s="252" t="n"/>
      <c r="K2934" s="252" t="n"/>
      <c r="L2934" s="298" t="n"/>
      <c r="M2934" s="254">
        <f>IF($B2934="","",--TEXT($B2934,"yyyymm"))</f>
        <v/>
      </c>
      <c r="N2934" s="0" t="n"/>
      <c r="O2934" s="0" t="n"/>
      <c r="P2934" s="0" t="n"/>
      <c r="Q2934" s="0" t="n"/>
      <c r="R2934" s="0" t="n"/>
      <c r="S2934" s="0" t="n"/>
      <c r="T2934" s="0" t="n"/>
      <c r="U2934" s="0" t="n"/>
      <c r="V2934" s="0" t="n"/>
      <c r="W2934" s="0" t="n"/>
      <c r="X2934" s="42" t="n"/>
      <c r="Y2934" s="42" t="n"/>
      <c r="Z2934" s="42" t="n"/>
    </row>
    <row r="2935" ht="23" customFormat="1" customHeight="1" s="204">
      <c r="A2935" s="255">
        <f>IF(B2935="","",COUNTA($B$5:B2935))</f>
        <v/>
      </c>
      <c r="B2935" s="294" t="n"/>
      <c r="C2935" s="247" t="n"/>
      <c r="D2935" s="248" t="n"/>
      <c r="E2935" s="295" t="n"/>
      <c r="F2935" s="296" t="n"/>
      <c r="G2935" s="296" t="n"/>
      <c r="H2935" s="297">
        <f>IFERROR(VLOOKUP($C2935,$C$5:$H$18,6,0)+SUMIF($C$19:$C2935,$C2935,$F$19:$F2935)-SUMIF($C$19:$C2935,$C2935,$G$19:$G2935),"")</f>
        <v/>
      </c>
      <c r="I2935" s="296" t="n"/>
      <c r="J2935" s="252" t="n"/>
      <c r="K2935" s="252" t="n"/>
      <c r="L2935" s="298" t="n"/>
      <c r="M2935" s="254">
        <f>IF($B2935="","",--TEXT($B2935,"yyyymm"))</f>
        <v/>
      </c>
      <c r="N2935" s="0" t="n"/>
      <c r="O2935" s="0" t="n"/>
      <c r="P2935" s="0" t="n"/>
      <c r="Q2935" s="0" t="n"/>
      <c r="R2935" s="0" t="n"/>
      <c r="S2935" s="0" t="n"/>
      <c r="T2935" s="0" t="n"/>
      <c r="U2935" s="0" t="n"/>
      <c r="V2935" s="0" t="n"/>
      <c r="W2935" s="0" t="n"/>
      <c r="X2935" s="42" t="n"/>
      <c r="Y2935" s="42" t="n"/>
      <c r="Z2935" s="42" t="n"/>
    </row>
    <row r="2936" ht="23" customFormat="1" customHeight="1" s="204">
      <c r="A2936" s="255">
        <f>IF(B2936="","",COUNTA($B$5:B2936))</f>
        <v/>
      </c>
      <c r="B2936" s="294" t="n"/>
      <c r="C2936" s="247" t="n"/>
      <c r="D2936" s="248" t="n"/>
      <c r="E2936" s="295" t="n"/>
      <c r="F2936" s="296" t="n"/>
      <c r="G2936" s="296" t="n"/>
      <c r="H2936" s="297">
        <f>IFERROR(VLOOKUP($C2936,$C$5:$H$18,6,0)+SUMIF($C$19:$C2936,$C2936,$F$19:$F2936)-SUMIF($C$19:$C2936,$C2936,$G$19:$G2936),"")</f>
        <v/>
      </c>
      <c r="I2936" s="296" t="n"/>
      <c r="J2936" s="252" t="n"/>
      <c r="K2936" s="252" t="n"/>
      <c r="L2936" s="298" t="n"/>
      <c r="M2936" s="254">
        <f>IF($B2936="","",--TEXT($B2936,"yyyymm"))</f>
        <v/>
      </c>
      <c r="N2936" s="0" t="n"/>
      <c r="O2936" s="0" t="n"/>
      <c r="P2936" s="0" t="n"/>
      <c r="Q2936" s="0" t="n"/>
      <c r="R2936" s="0" t="n"/>
      <c r="S2936" s="0" t="n"/>
      <c r="T2936" s="0" t="n"/>
      <c r="U2936" s="0" t="n"/>
      <c r="V2936" s="0" t="n"/>
      <c r="W2936" s="0" t="n"/>
      <c r="X2936" s="42" t="n"/>
      <c r="Y2936" s="42" t="n"/>
      <c r="Z2936" s="42" t="n"/>
    </row>
    <row r="2937" ht="23" customFormat="1" customHeight="1" s="204">
      <c r="A2937" s="255">
        <f>IF(B2937="","",COUNTA($B$5:B2937))</f>
        <v/>
      </c>
      <c r="B2937" s="294" t="n"/>
      <c r="C2937" s="247" t="n"/>
      <c r="D2937" s="248" t="n"/>
      <c r="E2937" s="295" t="n"/>
      <c r="F2937" s="296" t="n"/>
      <c r="G2937" s="296" t="n"/>
      <c r="H2937" s="297">
        <f>IFERROR(VLOOKUP($C2937,$C$5:$H$18,6,0)+SUMIF($C$19:$C2937,$C2937,$F$19:$F2937)-SUMIF($C$19:$C2937,$C2937,$G$19:$G2937),"")</f>
        <v/>
      </c>
      <c r="I2937" s="296" t="n"/>
      <c r="J2937" s="252" t="n"/>
      <c r="K2937" s="252" t="n"/>
      <c r="L2937" s="298" t="n"/>
      <c r="M2937" s="254">
        <f>IF($B2937="","",--TEXT($B2937,"yyyymm"))</f>
        <v/>
      </c>
      <c r="N2937" s="0" t="n"/>
      <c r="O2937" s="0" t="n"/>
      <c r="P2937" s="0" t="n"/>
      <c r="Q2937" s="0" t="n"/>
      <c r="R2937" s="0" t="n"/>
      <c r="S2937" s="0" t="n"/>
      <c r="T2937" s="0" t="n"/>
      <c r="U2937" s="0" t="n"/>
      <c r="V2937" s="0" t="n"/>
      <c r="W2937" s="0" t="n"/>
      <c r="X2937" s="42" t="n"/>
      <c r="Y2937" s="42" t="n"/>
      <c r="Z2937" s="42" t="n"/>
    </row>
    <row r="2938" ht="23" customFormat="1" customHeight="1" s="204">
      <c r="A2938" s="255">
        <f>IF(B2938="","",COUNTA($B$5:B2938))</f>
        <v/>
      </c>
      <c r="B2938" s="294" t="n"/>
      <c r="C2938" s="247" t="n"/>
      <c r="D2938" s="248" t="n"/>
      <c r="E2938" s="295" t="n"/>
      <c r="F2938" s="296" t="n"/>
      <c r="G2938" s="296" t="n"/>
      <c r="H2938" s="297">
        <f>IFERROR(VLOOKUP($C2938,$C$5:$H$18,6,0)+SUMIF($C$19:$C2938,$C2938,$F$19:$F2938)-SUMIF($C$19:$C2938,$C2938,$G$19:$G2938),"")</f>
        <v/>
      </c>
      <c r="I2938" s="296" t="n"/>
      <c r="J2938" s="252" t="n"/>
      <c r="K2938" s="252" t="n"/>
      <c r="L2938" s="298" t="n"/>
      <c r="M2938" s="254">
        <f>IF($B2938="","",--TEXT($B2938,"yyyymm"))</f>
        <v/>
      </c>
      <c r="N2938" s="0" t="n"/>
      <c r="O2938" s="0" t="n"/>
      <c r="P2938" s="0" t="n"/>
      <c r="Q2938" s="0" t="n"/>
      <c r="R2938" s="0" t="n"/>
      <c r="S2938" s="0" t="n"/>
      <c r="T2938" s="0" t="n"/>
      <c r="U2938" s="0" t="n"/>
      <c r="V2938" s="0" t="n"/>
      <c r="W2938" s="0" t="n"/>
      <c r="X2938" s="42" t="n"/>
      <c r="Y2938" s="42" t="n"/>
      <c r="Z2938" s="42" t="n"/>
    </row>
    <row r="2939" ht="23" customFormat="1" customHeight="1" s="204">
      <c r="A2939" s="255">
        <f>IF(B2939="","",COUNTA($B$5:B2939))</f>
        <v/>
      </c>
      <c r="B2939" s="294" t="n"/>
      <c r="C2939" s="247" t="n"/>
      <c r="D2939" s="248" t="n"/>
      <c r="E2939" s="295" t="n"/>
      <c r="F2939" s="296" t="n"/>
      <c r="G2939" s="296" t="n"/>
      <c r="H2939" s="297">
        <f>IFERROR(VLOOKUP($C2939,$C$5:$H$18,6,0)+SUMIF($C$19:$C2939,$C2939,$F$19:$F2939)-SUMIF($C$19:$C2939,$C2939,$G$19:$G2939),"")</f>
        <v/>
      </c>
      <c r="I2939" s="296" t="n"/>
      <c r="J2939" s="252" t="n"/>
      <c r="K2939" s="252" t="n"/>
      <c r="L2939" s="298" t="n"/>
      <c r="M2939" s="254">
        <f>IF($B2939="","",--TEXT($B2939,"yyyymm"))</f>
        <v/>
      </c>
      <c r="N2939" s="0" t="n"/>
      <c r="O2939" s="0" t="n"/>
      <c r="P2939" s="0" t="n"/>
      <c r="Q2939" s="0" t="n"/>
      <c r="R2939" s="0" t="n"/>
      <c r="S2939" s="0" t="n"/>
      <c r="T2939" s="0" t="n"/>
      <c r="U2939" s="0" t="n"/>
      <c r="V2939" s="0" t="n"/>
      <c r="W2939" s="0" t="n"/>
      <c r="X2939" s="42" t="n"/>
      <c r="Y2939" s="42" t="n"/>
      <c r="Z2939" s="42" t="n"/>
    </row>
    <row r="2940" ht="23" customFormat="1" customHeight="1" s="204">
      <c r="A2940" s="255">
        <f>IF(B2940="","",COUNTA($B$5:B2940))</f>
        <v/>
      </c>
      <c r="B2940" s="294" t="n"/>
      <c r="C2940" s="247" t="n"/>
      <c r="D2940" s="248" t="n"/>
      <c r="E2940" s="295" t="n"/>
      <c r="F2940" s="296" t="n"/>
      <c r="G2940" s="296" t="n"/>
      <c r="H2940" s="297">
        <f>IFERROR(VLOOKUP($C2940,$C$5:$H$18,6,0)+SUMIF($C$19:$C2940,$C2940,$F$19:$F2940)-SUMIF($C$19:$C2940,$C2940,$G$19:$G2940),"")</f>
        <v/>
      </c>
      <c r="I2940" s="296" t="n"/>
      <c r="J2940" s="252" t="n"/>
      <c r="K2940" s="252" t="n"/>
      <c r="L2940" s="298" t="n"/>
      <c r="M2940" s="254">
        <f>IF($B2940="","",--TEXT($B2940,"yyyymm"))</f>
        <v/>
      </c>
      <c r="N2940" s="0" t="n"/>
      <c r="O2940" s="0" t="n"/>
      <c r="P2940" s="0" t="n"/>
      <c r="Q2940" s="0" t="n"/>
      <c r="R2940" s="0" t="n"/>
      <c r="S2940" s="0" t="n"/>
      <c r="T2940" s="0" t="n"/>
      <c r="U2940" s="0" t="n"/>
      <c r="V2940" s="0" t="n"/>
      <c r="W2940" s="0" t="n"/>
      <c r="X2940" s="42" t="n"/>
      <c r="Y2940" s="42" t="n"/>
      <c r="Z2940" s="42" t="n"/>
    </row>
    <row r="2941" ht="23" customFormat="1" customHeight="1" s="204">
      <c r="A2941" s="255">
        <f>IF(B2941="","",COUNTA($B$5:B2941))</f>
        <v/>
      </c>
      <c r="B2941" s="294" t="n"/>
      <c r="C2941" s="247" t="n"/>
      <c r="D2941" s="248" t="n"/>
      <c r="E2941" s="295" t="n"/>
      <c r="F2941" s="296" t="n"/>
      <c r="G2941" s="296" t="n"/>
      <c r="H2941" s="297">
        <f>IFERROR(VLOOKUP($C2941,$C$5:$H$18,6,0)+SUMIF($C$19:$C2941,$C2941,$F$19:$F2941)-SUMIF($C$19:$C2941,$C2941,$G$19:$G2941),"")</f>
        <v/>
      </c>
      <c r="I2941" s="296" t="n"/>
      <c r="J2941" s="252" t="n"/>
      <c r="K2941" s="252" t="n"/>
      <c r="L2941" s="298" t="n"/>
      <c r="M2941" s="254">
        <f>IF($B2941="","",--TEXT($B2941,"yyyymm"))</f>
        <v/>
      </c>
      <c r="N2941" s="0" t="n"/>
      <c r="O2941" s="0" t="n"/>
      <c r="P2941" s="0" t="n"/>
      <c r="Q2941" s="0" t="n"/>
      <c r="R2941" s="0" t="n"/>
      <c r="S2941" s="0" t="n"/>
      <c r="T2941" s="0" t="n"/>
      <c r="U2941" s="0" t="n"/>
      <c r="V2941" s="0" t="n"/>
      <c r="W2941" s="0" t="n"/>
      <c r="X2941" s="42" t="n"/>
      <c r="Y2941" s="42" t="n"/>
      <c r="Z2941" s="42" t="n"/>
    </row>
    <row r="2942" ht="23" customFormat="1" customHeight="1" s="204">
      <c r="A2942" s="255">
        <f>IF(B2942="","",COUNTA($B$5:B2942))</f>
        <v/>
      </c>
      <c r="B2942" s="294" t="n"/>
      <c r="C2942" s="247" t="n"/>
      <c r="D2942" s="248" t="n"/>
      <c r="E2942" s="295" t="n"/>
      <c r="F2942" s="296" t="n"/>
      <c r="G2942" s="296" t="n"/>
      <c r="H2942" s="297">
        <f>IFERROR(VLOOKUP($C2942,$C$5:$H$18,6,0)+SUMIF($C$19:$C2942,$C2942,$F$19:$F2942)-SUMIF($C$19:$C2942,$C2942,$G$19:$G2942),"")</f>
        <v/>
      </c>
      <c r="I2942" s="296" t="n"/>
      <c r="J2942" s="252" t="n"/>
      <c r="K2942" s="252" t="n"/>
      <c r="L2942" s="298" t="n"/>
      <c r="M2942" s="254">
        <f>IF($B2942="","",--TEXT($B2942,"yyyymm"))</f>
        <v/>
      </c>
      <c r="N2942" s="0" t="n"/>
      <c r="O2942" s="0" t="n"/>
      <c r="P2942" s="0" t="n"/>
      <c r="Q2942" s="0" t="n"/>
      <c r="R2942" s="0" t="n"/>
      <c r="S2942" s="0" t="n"/>
      <c r="T2942" s="0" t="n"/>
      <c r="U2942" s="0" t="n"/>
      <c r="V2942" s="0" t="n"/>
      <c r="W2942" s="0" t="n"/>
      <c r="X2942" s="42" t="n"/>
      <c r="Y2942" s="42" t="n"/>
      <c r="Z2942" s="42" t="n"/>
    </row>
    <row r="2943" ht="23" customFormat="1" customHeight="1" s="204">
      <c r="A2943" s="255">
        <f>IF(B2943="","",COUNTA($B$5:B2943))</f>
        <v/>
      </c>
      <c r="B2943" s="294" t="n"/>
      <c r="C2943" s="247" t="n"/>
      <c r="D2943" s="248" t="n"/>
      <c r="E2943" s="295" t="n"/>
      <c r="F2943" s="296" t="n"/>
      <c r="G2943" s="296" t="n"/>
      <c r="H2943" s="297">
        <f>IFERROR(VLOOKUP($C2943,$C$5:$H$18,6,0)+SUMIF($C$19:$C2943,$C2943,$F$19:$F2943)-SUMIF($C$19:$C2943,$C2943,$G$19:$G2943),"")</f>
        <v/>
      </c>
      <c r="I2943" s="296" t="n"/>
      <c r="J2943" s="252" t="n"/>
      <c r="K2943" s="252" t="n"/>
      <c r="L2943" s="298" t="n"/>
      <c r="M2943" s="254">
        <f>IF($B2943="","",--TEXT($B2943,"yyyymm"))</f>
        <v/>
      </c>
      <c r="N2943" s="0" t="n"/>
      <c r="O2943" s="0" t="n"/>
      <c r="P2943" s="0" t="n"/>
      <c r="Q2943" s="0" t="n"/>
      <c r="R2943" s="0" t="n"/>
      <c r="S2943" s="0" t="n"/>
      <c r="T2943" s="0" t="n"/>
      <c r="U2943" s="0" t="n"/>
      <c r="V2943" s="0" t="n"/>
      <c r="W2943" s="0" t="n"/>
      <c r="X2943" s="42" t="n"/>
      <c r="Y2943" s="42" t="n"/>
      <c r="Z2943" s="42" t="n"/>
    </row>
    <row r="2944" ht="23" customFormat="1" customHeight="1" s="204">
      <c r="A2944" s="255">
        <f>IF(B2944="","",COUNTA($B$5:B2944))</f>
        <v/>
      </c>
      <c r="B2944" s="294" t="n"/>
      <c r="C2944" s="247" t="n"/>
      <c r="D2944" s="248" t="n"/>
      <c r="E2944" s="295" t="n"/>
      <c r="F2944" s="296" t="n"/>
      <c r="G2944" s="296" t="n"/>
      <c r="H2944" s="297">
        <f>IFERROR(VLOOKUP($C2944,$C$5:$H$18,6,0)+SUMIF($C$19:$C2944,$C2944,$F$19:$F2944)-SUMIF($C$19:$C2944,$C2944,$G$19:$G2944),"")</f>
        <v/>
      </c>
      <c r="I2944" s="296" t="n"/>
      <c r="J2944" s="252" t="n"/>
      <c r="K2944" s="252" t="n"/>
      <c r="L2944" s="298" t="n"/>
      <c r="M2944" s="254">
        <f>IF($B2944="","",--TEXT($B2944,"yyyymm"))</f>
        <v/>
      </c>
      <c r="N2944" s="0" t="n"/>
      <c r="O2944" s="0" t="n"/>
      <c r="P2944" s="0" t="n"/>
      <c r="Q2944" s="0" t="n"/>
      <c r="R2944" s="0" t="n"/>
      <c r="S2944" s="0" t="n"/>
      <c r="T2944" s="0" t="n"/>
      <c r="U2944" s="0" t="n"/>
      <c r="V2944" s="0" t="n"/>
      <c r="W2944" s="0" t="n"/>
      <c r="X2944" s="42" t="n"/>
      <c r="Y2944" s="42" t="n"/>
      <c r="Z2944" s="42" t="n"/>
    </row>
    <row r="2945" ht="23" customFormat="1" customHeight="1" s="204">
      <c r="A2945" s="255">
        <f>IF(B2945="","",COUNTA($B$5:B2945))</f>
        <v/>
      </c>
      <c r="B2945" s="294" t="n"/>
      <c r="C2945" s="247" t="n"/>
      <c r="D2945" s="248" t="n"/>
      <c r="E2945" s="295" t="n"/>
      <c r="F2945" s="296" t="n"/>
      <c r="G2945" s="296" t="n"/>
      <c r="H2945" s="297">
        <f>IFERROR(VLOOKUP($C2945,$C$5:$H$18,6,0)+SUMIF($C$19:$C2945,$C2945,$F$19:$F2945)-SUMIF($C$19:$C2945,$C2945,$G$19:$G2945),"")</f>
        <v/>
      </c>
      <c r="I2945" s="296" t="n"/>
      <c r="J2945" s="252" t="n"/>
      <c r="K2945" s="252" t="n"/>
      <c r="L2945" s="298" t="n"/>
      <c r="M2945" s="254">
        <f>IF($B2945="","",--TEXT($B2945,"yyyymm"))</f>
        <v/>
      </c>
      <c r="N2945" s="0" t="n"/>
      <c r="O2945" s="0" t="n"/>
      <c r="P2945" s="0" t="n"/>
      <c r="Q2945" s="0" t="n"/>
      <c r="R2945" s="0" t="n"/>
      <c r="S2945" s="0" t="n"/>
      <c r="T2945" s="0" t="n"/>
      <c r="U2945" s="0" t="n"/>
      <c r="V2945" s="0" t="n"/>
      <c r="W2945" s="0" t="n"/>
      <c r="X2945" s="42" t="n"/>
      <c r="Y2945" s="42" t="n"/>
      <c r="Z2945" s="42" t="n"/>
    </row>
    <row r="2946" ht="23" customFormat="1" customHeight="1" s="204">
      <c r="A2946" s="255">
        <f>IF(B2946="","",COUNTA($B$5:B2946))</f>
        <v/>
      </c>
      <c r="B2946" s="294" t="n"/>
      <c r="C2946" s="247" t="n"/>
      <c r="D2946" s="248" t="n"/>
      <c r="E2946" s="295" t="n"/>
      <c r="F2946" s="296" t="n"/>
      <c r="G2946" s="296" t="n"/>
      <c r="H2946" s="297">
        <f>IFERROR(VLOOKUP($C2946,$C$5:$H$18,6,0)+SUMIF($C$19:$C2946,$C2946,$F$19:$F2946)-SUMIF($C$19:$C2946,$C2946,$G$19:$G2946),"")</f>
        <v/>
      </c>
      <c r="I2946" s="296" t="n"/>
      <c r="J2946" s="252" t="n"/>
      <c r="K2946" s="252" t="n"/>
      <c r="L2946" s="298" t="n"/>
      <c r="M2946" s="254">
        <f>IF($B2946="","",--TEXT($B2946,"yyyymm"))</f>
        <v/>
      </c>
      <c r="N2946" s="0" t="n"/>
      <c r="O2946" s="0" t="n"/>
      <c r="P2946" s="0" t="n"/>
      <c r="Q2946" s="0" t="n"/>
      <c r="R2946" s="0" t="n"/>
      <c r="S2946" s="0" t="n"/>
      <c r="T2946" s="0" t="n"/>
      <c r="U2946" s="0" t="n"/>
      <c r="V2946" s="0" t="n"/>
      <c r="W2946" s="0" t="n"/>
      <c r="X2946" s="42" t="n"/>
      <c r="Y2946" s="42" t="n"/>
      <c r="Z2946" s="42" t="n"/>
    </row>
    <row r="2947" ht="23" customFormat="1" customHeight="1" s="204">
      <c r="A2947" s="255">
        <f>IF(B2947="","",COUNTA($B$5:B2947))</f>
        <v/>
      </c>
      <c r="B2947" s="294" t="n"/>
      <c r="C2947" s="247" t="n"/>
      <c r="D2947" s="248" t="n"/>
      <c r="E2947" s="295" t="n"/>
      <c r="F2947" s="296" t="n"/>
      <c r="G2947" s="296" t="n"/>
      <c r="H2947" s="297">
        <f>IFERROR(VLOOKUP($C2947,$C$5:$H$18,6,0)+SUMIF($C$19:$C2947,$C2947,$F$19:$F2947)-SUMIF($C$19:$C2947,$C2947,$G$19:$G2947),"")</f>
        <v/>
      </c>
      <c r="I2947" s="296" t="n"/>
      <c r="J2947" s="252" t="n"/>
      <c r="K2947" s="252" t="n"/>
      <c r="L2947" s="298" t="n"/>
      <c r="M2947" s="254">
        <f>IF($B2947="","",--TEXT($B2947,"yyyymm"))</f>
        <v/>
      </c>
      <c r="N2947" s="0" t="n"/>
      <c r="O2947" s="0" t="n"/>
      <c r="P2947" s="0" t="n"/>
      <c r="Q2947" s="0" t="n"/>
      <c r="R2947" s="0" t="n"/>
      <c r="S2947" s="0" t="n"/>
      <c r="T2947" s="0" t="n"/>
      <c r="U2947" s="0" t="n"/>
      <c r="V2947" s="0" t="n"/>
      <c r="W2947" s="0" t="n"/>
      <c r="X2947" s="42" t="n"/>
      <c r="Y2947" s="42" t="n"/>
      <c r="Z2947" s="42" t="n"/>
    </row>
    <row r="2948" ht="23" customFormat="1" customHeight="1" s="204">
      <c r="A2948" s="255">
        <f>IF(B2948="","",COUNTA($B$5:B2948))</f>
        <v/>
      </c>
      <c r="B2948" s="294" t="n"/>
      <c r="C2948" s="247" t="n"/>
      <c r="D2948" s="248" t="n"/>
      <c r="E2948" s="295" t="n"/>
      <c r="F2948" s="296" t="n"/>
      <c r="G2948" s="296" t="n"/>
      <c r="H2948" s="297">
        <f>IFERROR(VLOOKUP($C2948,$C$5:$H$18,6,0)+SUMIF($C$19:$C2948,$C2948,$F$19:$F2948)-SUMIF($C$19:$C2948,$C2948,$G$19:$G2948),"")</f>
        <v/>
      </c>
      <c r="I2948" s="296" t="n"/>
      <c r="J2948" s="252" t="n"/>
      <c r="K2948" s="252" t="n"/>
      <c r="L2948" s="298" t="n"/>
      <c r="M2948" s="254">
        <f>IF($B2948="","",--TEXT($B2948,"yyyymm"))</f>
        <v/>
      </c>
      <c r="N2948" s="0" t="n"/>
      <c r="O2948" s="0" t="n"/>
      <c r="P2948" s="0" t="n"/>
      <c r="Q2948" s="0" t="n"/>
      <c r="R2948" s="0" t="n"/>
      <c r="S2948" s="0" t="n"/>
      <c r="T2948" s="0" t="n"/>
      <c r="U2948" s="0" t="n"/>
      <c r="V2948" s="0" t="n"/>
      <c r="W2948" s="0" t="n"/>
      <c r="X2948" s="42" t="n"/>
      <c r="Y2948" s="42" t="n"/>
      <c r="Z2948" s="42" t="n"/>
    </row>
    <row r="2949" ht="23" customFormat="1" customHeight="1" s="204">
      <c r="A2949" s="255">
        <f>IF(B2949="","",COUNTA($B$5:B2949))</f>
        <v/>
      </c>
      <c r="B2949" s="294" t="n"/>
      <c r="C2949" s="247" t="n"/>
      <c r="D2949" s="248" t="n"/>
      <c r="E2949" s="295" t="n"/>
      <c r="F2949" s="296" t="n"/>
      <c r="G2949" s="296" t="n"/>
      <c r="H2949" s="297">
        <f>IFERROR(VLOOKUP($C2949,$C$5:$H$18,6,0)+SUMIF($C$19:$C2949,$C2949,$F$19:$F2949)-SUMIF($C$19:$C2949,$C2949,$G$19:$G2949),"")</f>
        <v/>
      </c>
      <c r="I2949" s="296" t="n"/>
      <c r="J2949" s="252" t="n"/>
      <c r="K2949" s="252" t="n"/>
      <c r="L2949" s="298" t="n"/>
      <c r="M2949" s="254">
        <f>IF($B2949="","",--TEXT($B2949,"yyyymm"))</f>
        <v/>
      </c>
      <c r="N2949" s="0" t="n"/>
      <c r="O2949" s="0" t="n"/>
      <c r="P2949" s="0" t="n"/>
      <c r="Q2949" s="0" t="n"/>
      <c r="R2949" s="0" t="n"/>
      <c r="S2949" s="0" t="n"/>
      <c r="T2949" s="0" t="n"/>
      <c r="U2949" s="0" t="n"/>
      <c r="V2949" s="0" t="n"/>
      <c r="W2949" s="0" t="n"/>
      <c r="X2949" s="42" t="n"/>
      <c r="Y2949" s="42" t="n"/>
      <c r="Z2949" s="42" t="n"/>
    </row>
    <row r="2950" ht="23" customFormat="1" customHeight="1" s="204">
      <c r="A2950" s="255">
        <f>IF(B2950="","",COUNTA($B$5:B2950))</f>
        <v/>
      </c>
      <c r="B2950" s="294" t="n"/>
      <c r="C2950" s="247" t="n"/>
      <c r="D2950" s="248" t="n"/>
      <c r="E2950" s="295" t="n"/>
      <c r="F2950" s="296" t="n"/>
      <c r="G2950" s="296" t="n"/>
      <c r="H2950" s="297">
        <f>IFERROR(VLOOKUP($C2950,$C$5:$H$18,6,0)+SUMIF($C$19:$C2950,$C2950,$F$19:$F2950)-SUMIF($C$19:$C2950,$C2950,$G$19:$G2950),"")</f>
        <v/>
      </c>
      <c r="I2950" s="296" t="n"/>
      <c r="J2950" s="252" t="n"/>
      <c r="K2950" s="252" t="n"/>
      <c r="L2950" s="298" t="n"/>
      <c r="M2950" s="254">
        <f>IF($B2950="","",--TEXT($B2950,"yyyymm"))</f>
        <v/>
      </c>
      <c r="N2950" s="0" t="n"/>
      <c r="O2950" s="0" t="n"/>
      <c r="P2950" s="0" t="n"/>
      <c r="Q2950" s="0" t="n"/>
      <c r="R2950" s="0" t="n"/>
      <c r="S2950" s="0" t="n"/>
      <c r="T2950" s="0" t="n"/>
      <c r="U2950" s="0" t="n"/>
      <c r="V2950" s="0" t="n"/>
      <c r="W2950" s="0" t="n"/>
      <c r="X2950" s="42" t="n"/>
      <c r="Y2950" s="42" t="n"/>
      <c r="Z2950" s="42" t="n"/>
    </row>
    <row r="2951" ht="23" customFormat="1" customHeight="1" s="204">
      <c r="A2951" s="255">
        <f>IF(B2951="","",COUNTA($B$5:B2951))</f>
        <v/>
      </c>
      <c r="B2951" s="294" t="n"/>
      <c r="C2951" s="247" t="n"/>
      <c r="D2951" s="248" t="n"/>
      <c r="E2951" s="295" t="n"/>
      <c r="F2951" s="296" t="n"/>
      <c r="G2951" s="296" t="n"/>
      <c r="H2951" s="297">
        <f>IFERROR(VLOOKUP($C2951,$C$5:$H$18,6,0)+SUMIF($C$19:$C2951,$C2951,$F$19:$F2951)-SUMIF($C$19:$C2951,$C2951,$G$19:$G2951),"")</f>
        <v/>
      </c>
      <c r="I2951" s="296" t="n"/>
      <c r="J2951" s="252" t="n"/>
      <c r="K2951" s="252" t="n"/>
      <c r="L2951" s="298" t="n"/>
      <c r="M2951" s="254">
        <f>IF($B2951="","",--TEXT($B2951,"yyyymm"))</f>
        <v/>
      </c>
      <c r="N2951" s="0" t="n"/>
      <c r="O2951" s="0" t="n"/>
      <c r="P2951" s="0" t="n"/>
      <c r="Q2951" s="0" t="n"/>
      <c r="R2951" s="0" t="n"/>
      <c r="S2951" s="0" t="n"/>
      <c r="T2951" s="0" t="n"/>
      <c r="U2951" s="0" t="n"/>
      <c r="V2951" s="0" t="n"/>
      <c r="W2951" s="0" t="n"/>
      <c r="X2951" s="42" t="n"/>
      <c r="Y2951" s="42" t="n"/>
      <c r="Z2951" s="42" t="n"/>
    </row>
    <row r="2952" ht="23" customFormat="1" customHeight="1" s="204">
      <c r="A2952" s="255">
        <f>IF(B2952="","",COUNTA($B$5:B2952))</f>
        <v/>
      </c>
      <c r="B2952" s="294" t="n"/>
      <c r="C2952" s="247" t="n"/>
      <c r="D2952" s="248" t="n"/>
      <c r="E2952" s="295" t="n"/>
      <c r="F2952" s="296" t="n"/>
      <c r="G2952" s="296" t="n"/>
      <c r="H2952" s="297">
        <f>IFERROR(VLOOKUP($C2952,$C$5:$H$18,6,0)+SUMIF($C$19:$C2952,$C2952,$F$19:$F2952)-SUMIF($C$19:$C2952,$C2952,$G$19:$G2952),"")</f>
        <v/>
      </c>
      <c r="I2952" s="296" t="n"/>
      <c r="J2952" s="252" t="n"/>
      <c r="K2952" s="252" t="n"/>
      <c r="L2952" s="298" t="n"/>
      <c r="M2952" s="254">
        <f>IF($B2952="","",--TEXT($B2952,"yyyymm"))</f>
        <v/>
      </c>
      <c r="N2952" s="0" t="n"/>
      <c r="O2952" s="0" t="n"/>
      <c r="P2952" s="0" t="n"/>
      <c r="Q2952" s="0" t="n"/>
      <c r="R2952" s="0" t="n"/>
      <c r="S2952" s="0" t="n"/>
      <c r="T2952" s="0" t="n"/>
      <c r="U2952" s="0" t="n"/>
      <c r="V2952" s="0" t="n"/>
      <c r="W2952" s="0" t="n"/>
      <c r="X2952" s="42" t="n"/>
      <c r="Y2952" s="42" t="n"/>
      <c r="Z2952" s="42" t="n"/>
    </row>
    <row r="2953" ht="23" customFormat="1" customHeight="1" s="204">
      <c r="A2953" s="255">
        <f>IF(B2953="","",COUNTA($B$5:B2953))</f>
        <v/>
      </c>
      <c r="B2953" s="294" t="n"/>
      <c r="C2953" s="247" t="n"/>
      <c r="D2953" s="248" t="n"/>
      <c r="E2953" s="295" t="n"/>
      <c r="F2953" s="296" t="n"/>
      <c r="G2953" s="296" t="n"/>
      <c r="H2953" s="297">
        <f>IFERROR(VLOOKUP($C2953,$C$5:$H$18,6,0)+SUMIF($C$19:$C2953,$C2953,$F$19:$F2953)-SUMIF($C$19:$C2953,$C2953,$G$19:$G2953),"")</f>
        <v/>
      </c>
      <c r="I2953" s="296" t="n"/>
      <c r="J2953" s="252" t="n"/>
      <c r="K2953" s="252" t="n"/>
      <c r="L2953" s="298" t="n"/>
      <c r="M2953" s="254">
        <f>IF($B2953="","",--TEXT($B2953,"yyyymm"))</f>
        <v/>
      </c>
      <c r="N2953" s="0" t="n"/>
      <c r="O2953" s="0" t="n"/>
      <c r="P2953" s="0" t="n"/>
      <c r="Q2953" s="0" t="n"/>
      <c r="R2953" s="0" t="n"/>
      <c r="S2953" s="0" t="n"/>
      <c r="T2953" s="0" t="n"/>
      <c r="U2953" s="0" t="n"/>
      <c r="V2953" s="0" t="n"/>
      <c r="W2953" s="0" t="n"/>
      <c r="X2953" s="42" t="n"/>
      <c r="Y2953" s="42" t="n"/>
      <c r="Z2953" s="42" t="n"/>
    </row>
    <row r="2954" ht="23" customFormat="1" customHeight="1" s="204">
      <c r="A2954" s="255">
        <f>IF(B2954="","",COUNTA($B$5:B2954))</f>
        <v/>
      </c>
      <c r="B2954" s="294" t="n"/>
      <c r="C2954" s="247" t="n"/>
      <c r="D2954" s="248" t="n"/>
      <c r="E2954" s="295" t="n"/>
      <c r="F2954" s="296" t="n"/>
      <c r="G2954" s="296" t="n"/>
      <c r="H2954" s="297">
        <f>IFERROR(VLOOKUP($C2954,$C$5:$H$18,6,0)+SUMIF($C$19:$C2954,$C2954,$F$19:$F2954)-SUMIF($C$19:$C2954,$C2954,$G$19:$G2954),"")</f>
        <v/>
      </c>
      <c r="I2954" s="296" t="n"/>
      <c r="J2954" s="252" t="n"/>
      <c r="K2954" s="252" t="n"/>
      <c r="L2954" s="298" t="n"/>
      <c r="M2954" s="254">
        <f>IF($B2954="","",--TEXT($B2954,"yyyymm"))</f>
        <v/>
      </c>
      <c r="N2954" s="0" t="n"/>
      <c r="O2954" s="0" t="n"/>
      <c r="P2954" s="0" t="n"/>
      <c r="Q2954" s="0" t="n"/>
      <c r="R2954" s="0" t="n"/>
      <c r="S2954" s="0" t="n"/>
      <c r="T2954" s="0" t="n"/>
      <c r="U2954" s="0" t="n"/>
      <c r="V2954" s="0" t="n"/>
      <c r="W2954" s="0" t="n"/>
      <c r="X2954" s="42" t="n"/>
      <c r="Y2954" s="42" t="n"/>
      <c r="Z2954" s="42" t="n"/>
    </row>
    <row r="2955" ht="23" customFormat="1" customHeight="1" s="204">
      <c r="A2955" s="255">
        <f>IF(B2955="","",COUNTA($B$5:B2955))</f>
        <v/>
      </c>
      <c r="B2955" s="294" t="n"/>
      <c r="C2955" s="247" t="n"/>
      <c r="D2955" s="248" t="n"/>
      <c r="E2955" s="295" t="n"/>
      <c r="F2955" s="296" t="n"/>
      <c r="G2955" s="296" t="n"/>
      <c r="H2955" s="297">
        <f>IFERROR(VLOOKUP($C2955,$C$5:$H$18,6,0)+SUMIF($C$19:$C2955,$C2955,$F$19:$F2955)-SUMIF($C$19:$C2955,$C2955,$G$19:$G2955),"")</f>
        <v/>
      </c>
      <c r="I2955" s="296" t="n"/>
      <c r="J2955" s="252" t="n"/>
      <c r="K2955" s="252" t="n"/>
      <c r="L2955" s="298" t="n"/>
      <c r="M2955" s="254">
        <f>IF($B2955="","",--TEXT($B2955,"yyyymm"))</f>
        <v/>
      </c>
      <c r="N2955" s="0" t="n"/>
      <c r="O2955" s="0" t="n"/>
      <c r="P2955" s="0" t="n"/>
      <c r="Q2955" s="0" t="n"/>
      <c r="R2955" s="0" t="n"/>
      <c r="S2955" s="0" t="n"/>
      <c r="T2955" s="0" t="n"/>
      <c r="U2955" s="0" t="n"/>
      <c r="V2955" s="0" t="n"/>
      <c r="W2955" s="0" t="n"/>
      <c r="X2955" s="42" t="n"/>
      <c r="Y2955" s="42" t="n"/>
      <c r="Z2955" s="42" t="n"/>
    </row>
    <row r="2956" ht="23" customFormat="1" customHeight="1" s="204">
      <c r="A2956" s="255">
        <f>IF(B2956="","",COUNTA($B$5:B2956))</f>
        <v/>
      </c>
      <c r="B2956" s="294" t="n"/>
      <c r="C2956" s="247" t="n"/>
      <c r="D2956" s="248" t="n"/>
      <c r="E2956" s="295" t="n"/>
      <c r="F2956" s="296" t="n"/>
      <c r="G2956" s="296" t="n"/>
      <c r="H2956" s="297">
        <f>IFERROR(VLOOKUP($C2956,$C$5:$H$18,6,0)+SUMIF($C$19:$C2956,$C2956,$F$19:$F2956)-SUMIF($C$19:$C2956,$C2956,$G$19:$G2956),"")</f>
        <v/>
      </c>
      <c r="I2956" s="296" t="n"/>
      <c r="J2956" s="252" t="n"/>
      <c r="K2956" s="252" t="n"/>
      <c r="L2956" s="298" t="n"/>
      <c r="M2956" s="254">
        <f>IF($B2956="","",--TEXT($B2956,"yyyymm"))</f>
        <v/>
      </c>
      <c r="N2956" s="0" t="n"/>
      <c r="O2956" s="0" t="n"/>
      <c r="P2956" s="0" t="n"/>
      <c r="Q2956" s="0" t="n"/>
      <c r="R2956" s="0" t="n"/>
      <c r="S2956" s="0" t="n"/>
      <c r="T2956" s="0" t="n"/>
      <c r="U2956" s="0" t="n"/>
      <c r="V2956" s="0" t="n"/>
      <c r="W2956" s="0" t="n"/>
      <c r="X2956" s="42" t="n"/>
      <c r="Y2956" s="42" t="n"/>
      <c r="Z2956" s="42" t="n"/>
    </row>
    <row r="2957" ht="23" customFormat="1" customHeight="1" s="204">
      <c r="A2957" s="255">
        <f>IF(B2957="","",COUNTA($B$5:B2957))</f>
        <v/>
      </c>
      <c r="B2957" s="294" t="n"/>
      <c r="C2957" s="247" t="n"/>
      <c r="D2957" s="248" t="n"/>
      <c r="E2957" s="295" t="n"/>
      <c r="F2957" s="296" t="n"/>
      <c r="G2957" s="296" t="n"/>
      <c r="H2957" s="297">
        <f>IFERROR(VLOOKUP($C2957,$C$5:$H$18,6,0)+SUMIF($C$19:$C2957,$C2957,$F$19:$F2957)-SUMIF($C$19:$C2957,$C2957,$G$19:$G2957),"")</f>
        <v/>
      </c>
      <c r="I2957" s="296" t="n"/>
      <c r="J2957" s="252" t="n"/>
      <c r="K2957" s="252" t="n"/>
      <c r="L2957" s="298" t="n"/>
      <c r="M2957" s="254">
        <f>IF($B2957="","",--TEXT($B2957,"yyyymm"))</f>
        <v/>
      </c>
      <c r="N2957" s="0" t="n"/>
      <c r="O2957" s="0" t="n"/>
      <c r="P2957" s="0" t="n"/>
      <c r="Q2957" s="0" t="n"/>
      <c r="R2957" s="0" t="n"/>
      <c r="S2957" s="0" t="n"/>
      <c r="T2957" s="0" t="n"/>
      <c r="U2957" s="0" t="n"/>
      <c r="V2957" s="0" t="n"/>
      <c r="W2957" s="0" t="n"/>
      <c r="X2957" s="42" t="n"/>
      <c r="Y2957" s="42" t="n"/>
      <c r="Z2957" s="42" t="n"/>
    </row>
    <row r="2958" ht="23" customFormat="1" customHeight="1" s="204">
      <c r="A2958" s="255">
        <f>IF(B2958="","",COUNTA($B$5:B2958))</f>
        <v/>
      </c>
      <c r="B2958" s="294" t="n"/>
      <c r="C2958" s="247" t="n"/>
      <c r="D2958" s="248" t="n"/>
      <c r="E2958" s="295" t="n"/>
      <c r="F2958" s="296" t="n"/>
      <c r="G2958" s="296" t="n"/>
      <c r="H2958" s="297">
        <f>IFERROR(VLOOKUP($C2958,$C$5:$H$18,6,0)+SUMIF($C$19:$C2958,$C2958,$F$19:$F2958)-SUMIF($C$19:$C2958,$C2958,$G$19:$G2958),"")</f>
        <v/>
      </c>
      <c r="I2958" s="296" t="n"/>
      <c r="J2958" s="252" t="n"/>
      <c r="K2958" s="252" t="n"/>
      <c r="L2958" s="298" t="n"/>
      <c r="M2958" s="254">
        <f>IF($B2958="","",--TEXT($B2958,"yyyymm"))</f>
        <v/>
      </c>
      <c r="N2958" s="0" t="n"/>
      <c r="O2958" s="0" t="n"/>
      <c r="P2958" s="0" t="n"/>
      <c r="Q2958" s="0" t="n"/>
      <c r="R2958" s="0" t="n"/>
      <c r="S2958" s="0" t="n"/>
      <c r="T2958" s="0" t="n"/>
      <c r="U2958" s="0" t="n"/>
      <c r="V2958" s="0" t="n"/>
      <c r="W2958" s="0" t="n"/>
      <c r="X2958" s="42" t="n"/>
      <c r="Y2958" s="42" t="n"/>
      <c r="Z2958" s="42" t="n"/>
    </row>
    <row r="2959" ht="23" customFormat="1" customHeight="1" s="204">
      <c r="A2959" s="255">
        <f>IF(B2959="","",COUNTA($B$5:B2959))</f>
        <v/>
      </c>
      <c r="B2959" s="294" t="n"/>
      <c r="C2959" s="247" t="n"/>
      <c r="D2959" s="248" t="n"/>
      <c r="E2959" s="295" t="n"/>
      <c r="F2959" s="296" t="n"/>
      <c r="G2959" s="296" t="n"/>
      <c r="H2959" s="297">
        <f>IFERROR(VLOOKUP($C2959,$C$5:$H$18,6,0)+SUMIF($C$19:$C2959,$C2959,$F$19:$F2959)-SUMIF($C$19:$C2959,$C2959,$G$19:$G2959),"")</f>
        <v/>
      </c>
      <c r="I2959" s="296" t="n"/>
      <c r="J2959" s="252" t="n"/>
      <c r="K2959" s="252" t="n"/>
      <c r="L2959" s="298" t="n"/>
      <c r="M2959" s="254">
        <f>IF($B2959="","",--TEXT($B2959,"yyyymm"))</f>
        <v/>
      </c>
      <c r="N2959" s="0" t="n"/>
      <c r="O2959" s="0" t="n"/>
      <c r="P2959" s="0" t="n"/>
      <c r="Q2959" s="0" t="n"/>
      <c r="R2959" s="0" t="n"/>
      <c r="S2959" s="0" t="n"/>
      <c r="T2959" s="0" t="n"/>
      <c r="U2959" s="0" t="n"/>
      <c r="V2959" s="0" t="n"/>
      <c r="W2959" s="0" t="n"/>
      <c r="X2959" s="42" t="n"/>
      <c r="Y2959" s="42" t="n"/>
      <c r="Z2959" s="42" t="n"/>
    </row>
    <row r="2960" ht="23" customFormat="1" customHeight="1" s="204">
      <c r="A2960" s="255">
        <f>IF(B2960="","",COUNTA($B$5:B2960))</f>
        <v/>
      </c>
      <c r="B2960" s="294" t="n"/>
      <c r="C2960" s="247" t="n"/>
      <c r="D2960" s="248" t="n"/>
      <c r="E2960" s="295" t="n"/>
      <c r="F2960" s="296" t="n"/>
      <c r="G2960" s="296" t="n"/>
      <c r="H2960" s="297">
        <f>IFERROR(VLOOKUP($C2960,$C$5:$H$18,6,0)+SUMIF($C$19:$C2960,$C2960,$F$19:$F2960)-SUMIF($C$19:$C2960,$C2960,$G$19:$G2960),"")</f>
        <v/>
      </c>
      <c r="I2960" s="296" t="n"/>
      <c r="J2960" s="252" t="n"/>
      <c r="K2960" s="252" t="n"/>
      <c r="L2960" s="298" t="n"/>
      <c r="M2960" s="254">
        <f>IF($B2960="","",--TEXT($B2960,"yyyymm"))</f>
        <v/>
      </c>
      <c r="N2960" s="0" t="n"/>
      <c r="O2960" s="0" t="n"/>
      <c r="P2960" s="0" t="n"/>
      <c r="Q2960" s="0" t="n"/>
      <c r="R2960" s="0" t="n"/>
      <c r="S2960" s="0" t="n"/>
      <c r="T2960" s="0" t="n"/>
      <c r="U2960" s="0" t="n"/>
      <c r="V2960" s="0" t="n"/>
      <c r="W2960" s="0" t="n"/>
      <c r="X2960" s="42" t="n"/>
      <c r="Y2960" s="42" t="n"/>
      <c r="Z2960" s="42" t="n"/>
    </row>
    <row r="2961" ht="23" customFormat="1" customHeight="1" s="204">
      <c r="A2961" s="255">
        <f>IF(B2961="","",COUNTA($B$5:B2961))</f>
        <v/>
      </c>
      <c r="B2961" s="294" t="n"/>
      <c r="C2961" s="247" t="n"/>
      <c r="D2961" s="248" t="n"/>
      <c r="E2961" s="295" t="n"/>
      <c r="F2961" s="296" t="n"/>
      <c r="G2961" s="296" t="n"/>
      <c r="H2961" s="297">
        <f>IFERROR(VLOOKUP($C2961,$C$5:$H$18,6,0)+SUMIF($C$19:$C2961,$C2961,$F$19:$F2961)-SUMIF($C$19:$C2961,$C2961,$G$19:$G2961),"")</f>
        <v/>
      </c>
      <c r="I2961" s="296" t="n"/>
      <c r="J2961" s="252" t="n"/>
      <c r="K2961" s="252" t="n"/>
      <c r="L2961" s="298" t="n"/>
      <c r="M2961" s="254">
        <f>IF($B2961="","",--TEXT($B2961,"yyyymm"))</f>
        <v/>
      </c>
      <c r="N2961" s="0" t="n"/>
      <c r="O2961" s="0" t="n"/>
      <c r="P2961" s="0" t="n"/>
      <c r="Q2961" s="0" t="n"/>
      <c r="R2961" s="0" t="n"/>
      <c r="S2961" s="0" t="n"/>
      <c r="T2961" s="0" t="n"/>
      <c r="U2961" s="0" t="n"/>
      <c r="V2961" s="0" t="n"/>
      <c r="W2961" s="0" t="n"/>
      <c r="X2961" s="42" t="n"/>
      <c r="Y2961" s="42" t="n"/>
      <c r="Z2961" s="42" t="n"/>
    </row>
    <row r="2962" ht="23" customFormat="1" customHeight="1" s="204">
      <c r="A2962" s="255">
        <f>IF(B2962="","",COUNTA($B$5:B2962))</f>
        <v/>
      </c>
      <c r="B2962" s="294" t="n"/>
      <c r="C2962" s="247" t="n"/>
      <c r="D2962" s="248" t="n"/>
      <c r="E2962" s="295" t="n"/>
      <c r="F2962" s="296" t="n"/>
      <c r="G2962" s="296" t="n"/>
      <c r="H2962" s="297">
        <f>IFERROR(VLOOKUP($C2962,$C$5:$H$18,6,0)+SUMIF($C$19:$C2962,$C2962,$F$19:$F2962)-SUMIF($C$19:$C2962,$C2962,$G$19:$G2962),"")</f>
        <v/>
      </c>
      <c r="I2962" s="296" t="n"/>
      <c r="J2962" s="252" t="n"/>
      <c r="K2962" s="252" t="n"/>
      <c r="L2962" s="298" t="n"/>
      <c r="M2962" s="254">
        <f>IF($B2962="","",--TEXT($B2962,"yyyymm"))</f>
        <v/>
      </c>
      <c r="N2962" s="0" t="n"/>
      <c r="O2962" s="0" t="n"/>
      <c r="P2962" s="0" t="n"/>
      <c r="Q2962" s="0" t="n"/>
      <c r="R2962" s="0" t="n"/>
      <c r="S2962" s="0" t="n"/>
      <c r="T2962" s="0" t="n"/>
      <c r="U2962" s="0" t="n"/>
      <c r="V2962" s="0" t="n"/>
      <c r="W2962" s="0" t="n"/>
      <c r="X2962" s="42" t="n"/>
      <c r="Y2962" s="42" t="n"/>
      <c r="Z2962" s="42" t="n"/>
    </row>
    <row r="2963" ht="23" customFormat="1" customHeight="1" s="204">
      <c r="A2963" s="255">
        <f>IF(B2963="","",COUNTA($B$5:B2963))</f>
        <v/>
      </c>
      <c r="B2963" s="294" t="n"/>
      <c r="C2963" s="247" t="n"/>
      <c r="D2963" s="248" t="n"/>
      <c r="E2963" s="295" t="n"/>
      <c r="F2963" s="296" t="n"/>
      <c r="G2963" s="296" t="n"/>
      <c r="H2963" s="297">
        <f>IFERROR(VLOOKUP($C2963,$C$5:$H$18,6,0)+SUMIF($C$19:$C2963,$C2963,$F$19:$F2963)-SUMIF($C$19:$C2963,$C2963,$G$19:$G2963),"")</f>
        <v/>
      </c>
      <c r="I2963" s="296" t="n"/>
      <c r="J2963" s="252" t="n"/>
      <c r="K2963" s="252" t="n"/>
      <c r="L2963" s="298" t="n"/>
      <c r="M2963" s="254">
        <f>IF($B2963="","",--TEXT($B2963,"yyyymm"))</f>
        <v/>
      </c>
      <c r="N2963" s="0" t="n"/>
      <c r="O2963" s="0" t="n"/>
      <c r="P2963" s="0" t="n"/>
      <c r="Q2963" s="0" t="n"/>
      <c r="R2963" s="0" t="n"/>
      <c r="S2963" s="0" t="n"/>
      <c r="T2963" s="0" t="n"/>
      <c r="U2963" s="0" t="n"/>
      <c r="V2963" s="0" t="n"/>
      <c r="W2963" s="0" t="n"/>
      <c r="X2963" s="42" t="n"/>
      <c r="Y2963" s="42" t="n"/>
      <c r="Z2963" s="42" t="n"/>
    </row>
    <row r="2964" ht="23" customFormat="1" customHeight="1" s="204">
      <c r="A2964" s="255">
        <f>IF(B2964="","",COUNTA($B$5:B2964))</f>
        <v/>
      </c>
      <c r="B2964" s="294" t="n"/>
      <c r="C2964" s="247" t="n"/>
      <c r="D2964" s="248" t="n"/>
      <c r="E2964" s="295" t="n"/>
      <c r="F2964" s="296" t="n"/>
      <c r="G2964" s="296" t="n"/>
      <c r="H2964" s="297">
        <f>IFERROR(VLOOKUP($C2964,$C$5:$H$18,6,0)+SUMIF($C$19:$C2964,$C2964,$F$19:$F2964)-SUMIF($C$19:$C2964,$C2964,$G$19:$G2964),"")</f>
        <v/>
      </c>
      <c r="I2964" s="296" t="n"/>
      <c r="J2964" s="252" t="n"/>
      <c r="K2964" s="252" t="n"/>
      <c r="L2964" s="298" t="n"/>
      <c r="M2964" s="254">
        <f>IF($B2964="","",--TEXT($B2964,"yyyymm"))</f>
        <v/>
      </c>
      <c r="N2964" s="0" t="n"/>
      <c r="O2964" s="0" t="n"/>
      <c r="P2964" s="0" t="n"/>
      <c r="Q2964" s="0" t="n"/>
      <c r="R2964" s="0" t="n"/>
      <c r="S2964" s="0" t="n"/>
      <c r="T2964" s="0" t="n"/>
      <c r="U2964" s="0" t="n"/>
      <c r="V2964" s="0" t="n"/>
      <c r="W2964" s="0" t="n"/>
      <c r="X2964" s="42" t="n"/>
      <c r="Y2964" s="42" t="n"/>
      <c r="Z2964" s="42" t="n"/>
    </row>
    <row r="2965" ht="23" customFormat="1" customHeight="1" s="204">
      <c r="A2965" s="255">
        <f>IF(B2965="","",COUNTA($B$5:B2965))</f>
        <v/>
      </c>
      <c r="B2965" s="294" t="n"/>
      <c r="C2965" s="247" t="n"/>
      <c r="D2965" s="248" t="n"/>
      <c r="E2965" s="295" t="n"/>
      <c r="F2965" s="296" t="n"/>
      <c r="G2965" s="296" t="n"/>
      <c r="H2965" s="297">
        <f>IFERROR(VLOOKUP($C2965,$C$5:$H$18,6,0)+SUMIF($C$19:$C2965,$C2965,$F$19:$F2965)-SUMIF($C$19:$C2965,$C2965,$G$19:$G2965),"")</f>
        <v/>
      </c>
      <c r="I2965" s="296" t="n"/>
      <c r="J2965" s="252" t="n"/>
      <c r="K2965" s="252" t="n"/>
      <c r="L2965" s="298" t="n"/>
      <c r="M2965" s="254">
        <f>IF($B2965="","",--TEXT($B2965,"yyyymm"))</f>
        <v/>
      </c>
      <c r="N2965" s="0" t="n"/>
      <c r="O2965" s="0" t="n"/>
      <c r="P2965" s="0" t="n"/>
      <c r="Q2965" s="0" t="n"/>
      <c r="R2965" s="0" t="n"/>
      <c r="S2965" s="0" t="n"/>
      <c r="T2965" s="0" t="n"/>
      <c r="U2965" s="0" t="n"/>
      <c r="V2965" s="0" t="n"/>
      <c r="W2965" s="0" t="n"/>
      <c r="X2965" s="42" t="n"/>
      <c r="Y2965" s="42" t="n"/>
      <c r="Z2965" s="42" t="n"/>
    </row>
    <row r="2966" ht="23" customFormat="1" customHeight="1" s="204">
      <c r="A2966" s="255">
        <f>IF(B2966="","",COUNTA($B$5:B2966))</f>
        <v/>
      </c>
      <c r="B2966" s="294" t="n"/>
      <c r="C2966" s="247" t="n"/>
      <c r="D2966" s="248" t="n"/>
      <c r="E2966" s="295" t="n"/>
      <c r="F2966" s="296" t="n"/>
      <c r="G2966" s="296" t="n"/>
      <c r="H2966" s="297">
        <f>IFERROR(VLOOKUP($C2966,$C$5:$H$18,6,0)+SUMIF($C$19:$C2966,$C2966,$F$19:$F2966)-SUMIF($C$19:$C2966,$C2966,$G$19:$G2966),"")</f>
        <v/>
      </c>
      <c r="I2966" s="296" t="n"/>
      <c r="J2966" s="252" t="n"/>
      <c r="K2966" s="252" t="n"/>
      <c r="L2966" s="298" t="n"/>
      <c r="M2966" s="254">
        <f>IF($B2966="","",--TEXT($B2966,"yyyymm"))</f>
        <v/>
      </c>
      <c r="N2966" s="0" t="n"/>
      <c r="O2966" s="0" t="n"/>
      <c r="P2966" s="0" t="n"/>
      <c r="Q2966" s="0" t="n"/>
      <c r="R2966" s="0" t="n"/>
      <c r="S2966" s="0" t="n"/>
      <c r="T2966" s="0" t="n"/>
      <c r="U2966" s="0" t="n"/>
      <c r="V2966" s="0" t="n"/>
      <c r="W2966" s="0" t="n"/>
      <c r="X2966" s="42" t="n"/>
      <c r="Y2966" s="42" t="n"/>
      <c r="Z2966" s="42" t="n"/>
    </row>
    <row r="2967" ht="23" customFormat="1" customHeight="1" s="204">
      <c r="A2967" s="255">
        <f>IF(B2967="","",COUNTA($B$5:B2967))</f>
        <v/>
      </c>
      <c r="B2967" s="294" t="n"/>
      <c r="C2967" s="247" t="n"/>
      <c r="D2967" s="248" t="n"/>
      <c r="E2967" s="295" t="n"/>
      <c r="F2967" s="296" t="n"/>
      <c r="G2967" s="296" t="n"/>
      <c r="H2967" s="297">
        <f>IFERROR(VLOOKUP($C2967,$C$5:$H$18,6,0)+SUMIF($C$19:$C2967,$C2967,$F$19:$F2967)-SUMIF($C$19:$C2967,$C2967,$G$19:$G2967),"")</f>
        <v/>
      </c>
      <c r="I2967" s="296" t="n"/>
      <c r="J2967" s="252" t="n"/>
      <c r="K2967" s="252" t="n"/>
      <c r="L2967" s="298" t="n"/>
      <c r="M2967" s="254">
        <f>IF($B2967="","",--TEXT($B2967,"yyyymm"))</f>
        <v/>
      </c>
      <c r="N2967" s="0" t="n"/>
      <c r="O2967" s="0" t="n"/>
      <c r="P2967" s="0" t="n"/>
      <c r="Q2967" s="0" t="n"/>
      <c r="R2967" s="0" t="n"/>
      <c r="S2967" s="0" t="n"/>
      <c r="T2967" s="0" t="n"/>
      <c r="U2967" s="0" t="n"/>
      <c r="V2967" s="0" t="n"/>
      <c r="W2967" s="0" t="n"/>
      <c r="X2967" s="42" t="n"/>
      <c r="Y2967" s="42" t="n"/>
      <c r="Z2967" s="42" t="n"/>
    </row>
    <row r="2968" ht="23" customFormat="1" customHeight="1" s="204">
      <c r="A2968" s="255">
        <f>IF(B2968="","",COUNTA($B$5:B2968))</f>
        <v/>
      </c>
      <c r="B2968" s="294" t="n"/>
      <c r="C2968" s="247" t="n"/>
      <c r="D2968" s="248" t="n"/>
      <c r="E2968" s="295" t="n"/>
      <c r="F2968" s="296" t="n"/>
      <c r="G2968" s="296" t="n"/>
      <c r="H2968" s="299">
        <f>IFERROR(VLOOKUP($C2968,$C$5:$H$18,6,0)+SUMIF($C$19:$C2968,$C2968,$F$19:$F2968)-SUMIF($C$19:$C2968,$C2968,$G$19:$G2968),"")</f>
        <v/>
      </c>
      <c r="I2968" s="296" t="n"/>
      <c r="J2968" s="252" t="n"/>
      <c r="K2968" s="252" t="n"/>
      <c r="L2968" s="298" t="n"/>
      <c r="M2968" s="254">
        <f>IF($B2968="","",--TEXT($B2968,"yyyymm"))</f>
        <v/>
      </c>
      <c r="N2968" s="0" t="n"/>
      <c r="O2968" s="0" t="n"/>
      <c r="P2968" s="0" t="n"/>
      <c r="Q2968" s="0" t="n"/>
      <c r="R2968" s="0" t="n"/>
      <c r="S2968" s="0" t="n"/>
      <c r="T2968" s="0" t="n"/>
      <c r="U2968" s="0" t="n"/>
      <c r="V2968" s="0" t="n"/>
      <c r="W2968" s="0" t="n"/>
      <c r="X2968" s="42" t="n"/>
      <c r="Y2968" s="42" t="n"/>
      <c r="Z2968" s="42" t="n"/>
    </row>
    <row r="2969" ht="23" customFormat="1" customHeight="1" s="204">
      <c r="A2969" s="255">
        <f>IF(B2969="","",COUNTA($B$5:B2969))</f>
        <v/>
      </c>
      <c r="B2969" s="294" t="n"/>
      <c r="C2969" s="247" t="n"/>
      <c r="D2969" s="248" t="n"/>
      <c r="E2969" s="295" t="n"/>
      <c r="F2969" s="296" t="n"/>
      <c r="G2969" s="296" t="n"/>
      <c r="H2969" s="299">
        <f>IFERROR(VLOOKUP($C2969,$C$5:$H$18,6,0)+SUMIF($C$19:$C2969,$C2969,$F$19:$F2969)-SUMIF($C$19:$C2969,$C2969,$G$19:$G2969),"")</f>
        <v/>
      </c>
      <c r="I2969" s="296" t="n"/>
      <c r="J2969" s="252" t="n"/>
      <c r="K2969" s="252" t="n"/>
      <c r="L2969" s="298" t="n"/>
      <c r="M2969" s="254">
        <f>IF($B2969="","",--TEXT($B2969,"yyyymm"))</f>
        <v/>
      </c>
      <c r="N2969" s="0" t="n"/>
      <c r="O2969" s="0" t="n"/>
      <c r="P2969" s="0" t="n"/>
      <c r="Q2969" s="0" t="n"/>
      <c r="R2969" s="0" t="n"/>
      <c r="S2969" s="0" t="n"/>
      <c r="T2969" s="0" t="n"/>
      <c r="U2969" s="0" t="n"/>
      <c r="V2969" s="0" t="n"/>
      <c r="W2969" s="0" t="n"/>
      <c r="X2969" s="42" t="n"/>
      <c r="Y2969" s="42" t="n"/>
      <c r="Z2969" s="42" t="n"/>
    </row>
    <row r="2970" ht="23" customFormat="1" customHeight="1" s="204">
      <c r="A2970" s="255">
        <f>IF(B2970="","",COUNTA($B$5:B2970))</f>
        <v/>
      </c>
      <c r="B2970" s="294" t="n"/>
      <c r="C2970" s="247" t="n"/>
      <c r="D2970" s="248" t="n"/>
      <c r="E2970" s="295" t="n"/>
      <c r="F2970" s="296" t="n"/>
      <c r="G2970" s="296" t="n"/>
      <c r="H2970" s="299">
        <f>IFERROR(VLOOKUP($C2970,$C$5:$H$18,6,0)+SUMIF($C$19:$C2970,$C2970,$F$19:$F2970)-SUMIF($C$19:$C2970,$C2970,$G$19:$G2970),"")</f>
        <v/>
      </c>
      <c r="I2970" s="296" t="n"/>
      <c r="J2970" s="252" t="n"/>
      <c r="K2970" s="252" t="n"/>
      <c r="L2970" s="298" t="n"/>
      <c r="M2970" s="254">
        <f>IF($B2970="","",--TEXT($B2970,"yyyymm"))</f>
        <v/>
      </c>
      <c r="N2970" s="0" t="n"/>
      <c r="O2970" s="0" t="n"/>
      <c r="P2970" s="0" t="n"/>
      <c r="Q2970" s="0" t="n"/>
      <c r="R2970" s="0" t="n"/>
      <c r="S2970" s="0" t="n"/>
      <c r="T2970" s="0" t="n"/>
      <c r="U2970" s="0" t="n"/>
      <c r="V2970" s="0" t="n"/>
      <c r="W2970" s="0" t="n"/>
      <c r="X2970" s="42" t="n"/>
      <c r="Y2970" s="42" t="n"/>
      <c r="Z2970" s="42" t="n"/>
    </row>
    <row r="2971" ht="23" customFormat="1" customHeight="1" s="204">
      <c r="A2971" s="255">
        <f>IF(B2971="","",COUNTA($B$5:B2971))</f>
        <v/>
      </c>
      <c r="B2971" s="294" t="n"/>
      <c r="C2971" s="247" t="n"/>
      <c r="D2971" s="248" t="n"/>
      <c r="E2971" s="295" t="n"/>
      <c r="F2971" s="296" t="n"/>
      <c r="G2971" s="296" t="n"/>
      <c r="H2971" s="299">
        <f>IFERROR(VLOOKUP($C2971,$C$5:$H$18,6,0)+SUMIF($C$19:$C2971,$C2971,$F$19:$F2971)-SUMIF($C$19:$C2971,$C2971,$G$19:$G2971),"")</f>
        <v/>
      </c>
      <c r="I2971" s="296" t="n"/>
      <c r="J2971" s="252" t="n"/>
      <c r="K2971" s="252" t="n"/>
      <c r="L2971" s="298" t="n"/>
      <c r="M2971" s="254">
        <f>IF($B2971="","",--TEXT($B2971,"yyyymm"))</f>
        <v/>
      </c>
      <c r="N2971" s="0" t="n"/>
      <c r="O2971" s="0" t="n"/>
      <c r="P2971" s="0" t="n"/>
      <c r="Q2971" s="0" t="n"/>
      <c r="R2971" s="0" t="n"/>
      <c r="S2971" s="0" t="n"/>
      <c r="T2971" s="0" t="n"/>
      <c r="U2971" s="0" t="n"/>
      <c r="V2971" s="0" t="n"/>
      <c r="W2971" s="0" t="n"/>
      <c r="X2971" s="42" t="n"/>
      <c r="Y2971" s="42" t="n"/>
      <c r="Z2971" s="42" t="n"/>
    </row>
    <row r="2972" ht="23" customFormat="1" customHeight="1" s="204">
      <c r="A2972" s="255">
        <f>IF(B2972="","",COUNTA($B$5:B2972))</f>
        <v/>
      </c>
      <c r="B2972" s="294" t="n"/>
      <c r="C2972" s="247" t="n"/>
      <c r="D2972" s="248" t="n"/>
      <c r="E2972" s="295" t="n"/>
      <c r="F2972" s="296" t="n"/>
      <c r="G2972" s="296" t="n"/>
      <c r="H2972" s="299">
        <f>IFERROR(VLOOKUP($C2972,$C$5:$H$18,6,0)+SUMIF($C$19:$C2972,$C2972,$F$19:$F2972)-SUMIF($C$19:$C2972,$C2972,$G$19:$G2972),"")</f>
        <v/>
      </c>
      <c r="I2972" s="296" t="n"/>
      <c r="J2972" s="252" t="n"/>
      <c r="K2972" s="252" t="n"/>
      <c r="L2972" s="298" t="n"/>
      <c r="M2972" s="254">
        <f>IF($B2972="","",--TEXT($B2972,"yyyymm"))</f>
        <v/>
      </c>
      <c r="N2972" s="0" t="n"/>
      <c r="O2972" s="0" t="n"/>
      <c r="P2972" s="0" t="n"/>
      <c r="Q2972" s="0" t="n"/>
      <c r="R2972" s="0" t="n"/>
      <c r="S2972" s="0" t="n"/>
      <c r="T2972" s="0" t="n"/>
      <c r="U2972" s="0" t="n"/>
      <c r="V2972" s="0" t="n"/>
      <c r="W2972" s="0" t="n"/>
      <c r="X2972" s="42" t="n"/>
      <c r="Y2972" s="42" t="n"/>
      <c r="Z2972" s="42" t="n"/>
    </row>
    <row r="2973" ht="23" customFormat="1" customHeight="1" s="204">
      <c r="A2973" s="255">
        <f>IF(B2973="","",COUNTA($B$5:B2973))</f>
        <v/>
      </c>
      <c r="B2973" s="294" t="n"/>
      <c r="C2973" s="247" t="n"/>
      <c r="D2973" s="248" t="n"/>
      <c r="E2973" s="295" t="n"/>
      <c r="F2973" s="296" t="n"/>
      <c r="G2973" s="296" t="n"/>
      <c r="H2973" s="299">
        <f>IFERROR(VLOOKUP($C2973,$C$5:$H$18,6,0)+SUMIF($C$19:$C2973,$C2973,$F$19:$F2973)-SUMIF($C$19:$C2973,$C2973,$G$19:$G2973),"")</f>
        <v/>
      </c>
      <c r="I2973" s="296" t="n"/>
      <c r="J2973" s="252" t="n"/>
      <c r="K2973" s="252" t="n"/>
      <c r="L2973" s="298" t="n"/>
      <c r="M2973" s="254">
        <f>IF($B2973="","",--TEXT($B2973,"yyyymm"))</f>
        <v/>
      </c>
      <c r="N2973" s="0" t="n"/>
      <c r="O2973" s="0" t="n"/>
      <c r="P2973" s="0" t="n"/>
      <c r="Q2973" s="0" t="n"/>
      <c r="R2973" s="0" t="n"/>
      <c r="S2973" s="0" t="n"/>
      <c r="T2973" s="0" t="n"/>
      <c r="U2973" s="0" t="n"/>
      <c r="V2973" s="0" t="n"/>
      <c r="W2973" s="0" t="n"/>
      <c r="X2973" s="42" t="n"/>
      <c r="Y2973" s="42" t="n"/>
      <c r="Z2973" s="42" t="n"/>
    </row>
    <row r="2974" ht="23" customFormat="1" customHeight="1" s="204">
      <c r="A2974" s="255">
        <f>IF(B2974="","",COUNTA($B$5:B2974))</f>
        <v/>
      </c>
      <c r="B2974" s="294" t="n"/>
      <c r="C2974" s="247" t="n"/>
      <c r="D2974" s="248" t="n"/>
      <c r="E2974" s="295" t="n"/>
      <c r="F2974" s="296" t="n"/>
      <c r="G2974" s="296" t="n"/>
      <c r="H2974" s="299">
        <f>IFERROR(VLOOKUP($C2974,$C$5:$H$18,6,0)+SUMIF($C$19:$C2974,$C2974,$F$19:$F2974)-SUMIF($C$19:$C2974,$C2974,$G$19:$G2974),"")</f>
        <v/>
      </c>
      <c r="I2974" s="296" t="n"/>
      <c r="J2974" s="252" t="n"/>
      <c r="K2974" s="252" t="n"/>
      <c r="L2974" s="298" t="n"/>
      <c r="M2974" s="254">
        <f>IF($B2974="","",--TEXT($B2974,"yyyymm"))</f>
        <v/>
      </c>
      <c r="N2974" s="0" t="n"/>
      <c r="O2974" s="0" t="n"/>
      <c r="P2974" s="0" t="n"/>
      <c r="Q2974" s="0" t="n"/>
      <c r="R2974" s="0" t="n"/>
      <c r="S2974" s="0" t="n"/>
      <c r="T2974" s="0" t="n"/>
      <c r="U2974" s="0" t="n"/>
      <c r="V2974" s="0" t="n"/>
      <c r="W2974" s="0" t="n"/>
      <c r="X2974" s="42" t="n"/>
      <c r="Y2974" s="42" t="n"/>
      <c r="Z2974" s="42" t="n"/>
    </row>
    <row r="2975" ht="23" customFormat="1" customHeight="1" s="204">
      <c r="A2975" s="255">
        <f>IF(B2975="","",COUNTA($B$5:B2975))</f>
        <v/>
      </c>
      <c r="B2975" s="294" t="n"/>
      <c r="C2975" s="247" t="n"/>
      <c r="D2975" s="248" t="n"/>
      <c r="E2975" s="295" t="n"/>
      <c r="F2975" s="296" t="n"/>
      <c r="G2975" s="296" t="n"/>
      <c r="H2975" s="299">
        <f>IFERROR(VLOOKUP($C2975,$C$5:$H$18,6,0)+SUMIF($C$19:$C2975,$C2975,$F$19:$F2975)-SUMIF($C$19:$C2975,$C2975,$G$19:$G2975),"")</f>
        <v/>
      </c>
      <c r="I2975" s="296" t="n"/>
      <c r="J2975" s="252" t="n"/>
      <c r="K2975" s="252" t="n"/>
      <c r="L2975" s="298" t="n"/>
      <c r="M2975" s="254">
        <f>IF($B2975="","",--TEXT($B2975,"yyyymm"))</f>
        <v/>
      </c>
      <c r="N2975" s="0" t="n"/>
      <c r="O2975" s="0" t="n"/>
      <c r="P2975" s="0" t="n"/>
      <c r="Q2975" s="0" t="n"/>
      <c r="R2975" s="0" t="n"/>
      <c r="S2975" s="0" t="n"/>
      <c r="T2975" s="0" t="n"/>
      <c r="U2975" s="0" t="n"/>
      <c r="V2975" s="0" t="n"/>
      <c r="W2975" s="0" t="n"/>
      <c r="X2975" s="42" t="n"/>
      <c r="Y2975" s="42" t="n"/>
      <c r="Z2975" s="42" t="n"/>
    </row>
    <row r="2976" ht="23" customFormat="1" customHeight="1" s="204">
      <c r="A2976" s="255">
        <f>IF(B2976="","",COUNTA($B$5:B2976))</f>
        <v/>
      </c>
      <c r="B2976" s="294" t="n"/>
      <c r="C2976" s="247" t="n"/>
      <c r="D2976" s="248" t="n"/>
      <c r="E2976" s="295" t="n"/>
      <c r="F2976" s="296" t="n"/>
      <c r="G2976" s="296" t="n"/>
      <c r="H2976" s="299">
        <f>IFERROR(VLOOKUP($C2976,$C$5:$H$18,6,0)+SUMIF($C$19:$C2976,$C2976,$F$19:$F2976)-SUMIF($C$19:$C2976,$C2976,$G$19:$G2976),"")</f>
        <v/>
      </c>
      <c r="I2976" s="296" t="n"/>
      <c r="J2976" s="252" t="n"/>
      <c r="K2976" s="252" t="n"/>
      <c r="L2976" s="298" t="n"/>
      <c r="M2976" s="254">
        <f>IF($B2976="","",--TEXT($B2976,"yyyymm"))</f>
        <v/>
      </c>
      <c r="N2976" s="0" t="n"/>
      <c r="O2976" s="0" t="n"/>
      <c r="P2976" s="0" t="n"/>
      <c r="Q2976" s="0" t="n"/>
      <c r="R2976" s="0" t="n"/>
      <c r="S2976" s="0" t="n"/>
      <c r="T2976" s="0" t="n"/>
      <c r="U2976" s="0" t="n"/>
      <c r="V2976" s="0" t="n"/>
      <c r="W2976" s="0" t="n"/>
      <c r="X2976" s="42" t="n"/>
      <c r="Y2976" s="42" t="n"/>
      <c r="Z2976" s="42" t="n"/>
    </row>
    <row r="2977" ht="23" customFormat="1" customHeight="1" s="204">
      <c r="A2977" s="255">
        <f>IF(B2977="","",COUNTA($B$5:B2977))</f>
        <v/>
      </c>
      <c r="B2977" s="294" t="n"/>
      <c r="C2977" s="247" t="n"/>
      <c r="D2977" s="248" t="n"/>
      <c r="E2977" s="295" t="n"/>
      <c r="F2977" s="296" t="n"/>
      <c r="G2977" s="296" t="n"/>
      <c r="H2977" s="299">
        <f>IFERROR(VLOOKUP($C2977,$C$5:$H$18,6,0)+SUMIF($C$19:$C2977,$C2977,$F$19:$F2977)-SUMIF($C$19:$C2977,$C2977,$G$19:$G2977),"")</f>
        <v/>
      </c>
      <c r="I2977" s="296" t="n"/>
      <c r="J2977" s="252" t="n"/>
      <c r="K2977" s="252" t="n"/>
      <c r="L2977" s="298" t="n"/>
      <c r="M2977" s="254">
        <f>IF($B2977="","",--TEXT($B2977,"yyyymm"))</f>
        <v/>
      </c>
      <c r="N2977" s="0" t="n"/>
      <c r="O2977" s="0" t="n"/>
      <c r="P2977" s="0" t="n"/>
      <c r="Q2977" s="0" t="n"/>
      <c r="R2977" s="0" t="n"/>
      <c r="S2977" s="0" t="n"/>
      <c r="T2977" s="0" t="n"/>
      <c r="U2977" s="0" t="n"/>
      <c r="V2977" s="0" t="n"/>
      <c r="W2977" s="0" t="n"/>
      <c r="X2977" s="42" t="n"/>
      <c r="Y2977" s="42" t="n"/>
      <c r="Z2977" s="42" t="n"/>
    </row>
    <row r="2978" ht="23" customFormat="1" customHeight="1" s="204">
      <c r="A2978" s="255">
        <f>IF(B2978="","",COUNTA($B$5:B2978))</f>
        <v/>
      </c>
      <c r="B2978" s="294" t="n"/>
      <c r="C2978" s="247" t="n"/>
      <c r="D2978" s="248" t="n"/>
      <c r="E2978" s="295" t="n"/>
      <c r="F2978" s="296" t="n"/>
      <c r="G2978" s="296" t="n"/>
      <c r="H2978" s="299">
        <f>IFERROR(VLOOKUP($C2978,$C$5:$H$18,6,0)+SUMIF($C$19:$C2978,$C2978,$F$19:$F2978)-SUMIF($C$19:$C2978,$C2978,$G$19:$G2978),"")</f>
        <v/>
      </c>
      <c r="I2978" s="296" t="n"/>
      <c r="J2978" s="252" t="n"/>
      <c r="K2978" s="252" t="n"/>
      <c r="L2978" s="298" t="n"/>
      <c r="M2978" s="254">
        <f>IF($B2978="","",--TEXT($B2978,"yyyymm"))</f>
        <v/>
      </c>
      <c r="N2978" s="0" t="n"/>
      <c r="O2978" s="0" t="n"/>
      <c r="P2978" s="0" t="n"/>
      <c r="Q2978" s="0" t="n"/>
      <c r="R2978" s="0" t="n"/>
      <c r="S2978" s="0" t="n"/>
      <c r="T2978" s="0" t="n"/>
      <c r="U2978" s="0" t="n"/>
      <c r="V2978" s="0" t="n"/>
      <c r="W2978" s="0" t="n"/>
      <c r="X2978" s="42" t="n"/>
      <c r="Y2978" s="42" t="n"/>
      <c r="Z2978" s="42" t="n"/>
    </row>
    <row r="2979" ht="23" customFormat="1" customHeight="1" s="204">
      <c r="A2979" s="255">
        <f>IF(B2979="","",COUNTA($B$5:B2979))</f>
        <v/>
      </c>
      <c r="B2979" s="294" t="n"/>
      <c r="C2979" s="247" t="n"/>
      <c r="D2979" s="248" t="n"/>
      <c r="E2979" s="295" t="n"/>
      <c r="F2979" s="296" t="n"/>
      <c r="G2979" s="296" t="n"/>
      <c r="H2979" s="299">
        <f>IFERROR(VLOOKUP($C2979,$C$5:$H$18,6,0)+SUMIF($C$19:$C2979,$C2979,$F$19:$F2979)-SUMIF($C$19:$C2979,$C2979,$G$19:$G2979),"")</f>
        <v/>
      </c>
      <c r="I2979" s="296" t="n"/>
      <c r="J2979" s="252" t="n"/>
      <c r="K2979" s="252" t="n"/>
      <c r="L2979" s="298" t="n"/>
      <c r="M2979" s="254">
        <f>IF($B2979="","",--TEXT($B2979,"yyyymm"))</f>
        <v/>
      </c>
      <c r="N2979" s="0" t="n"/>
      <c r="O2979" s="0" t="n"/>
      <c r="P2979" s="0" t="n"/>
      <c r="Q2979" s="0" t="n"/>
      <c r="R2979" s="0" t="n"/>
      <c r="S2979" s="0" t="n"/>
      <c r="T2979" s="0" t="n"/>
      <c r="U2979" s="0" t="n"/>
      <c r="V2979" s="0" t="n"/>
      <c r="W2979" s="0" t="n"/>
      <c r="X2979" s="42" t="n"/>
      <c r="Y2979" s="42" t="n"/>
      <c r="Z2979" s="42" t="n"/>
    </row>
    <row r="2980" ht="23" customFormat="1" customHeight="1" s="204">
      <c r="A2980" s="255">
        <f>IF(B2980="","",COUNTA($B$5:B2980))</f>
        <v/>
      </c>
      <c r="B2980" s="294" t="n"/>
      <c r="C2980" s="247" t="n"/>
      <c r="D2980" s="248" t="n"/>
      <c r="E2980" s="295" t="n"/>
      <c r="F2980" s="296" t="n"/>
      <c r="G2980" s="296" t="n"/>
      <c r="H2980" s="299">
        <f>IFERROR(VLOOKUP($C2980,$C$5:$H$18,6,0)+SUMIF($C$19:$C2980,$C2980,$F$19:$F2980)-SUMIF($C$19:$C2980,$C2980,$G$19:$G2980),"")</f>
        <v/>
      </c>
      <c r="I2980" s="296" t="n"/>
      <c r="J2980" s="252" t="n"/>
      <c r="K2980" s="252" t="n"/>
      <c r="L2980" s="298" t="n"/>
      <c r="M2980" s="254">
        <f>IF($B2980="","",--TEXT($B2980,"yyyymm"))</f>
        <v/>
      </c>
      <c r="N2980" s="0" t="n"/>
      <c r="O2980" s="0" t="n"/>
      <c r="P2980" s="0" t="n"/>
      <c r="Q2980" s="0" t="n"/>
      <c r="R2980" s="0" t="n"/>
      <c r="S2980" s="0" t="n"/>
      <c r="T2980" s="0" t="n"/>
      <c r="U2980" s="0" t="n"/>
      <c r="V2980" s="0" t="n"/>
      <c r="W2980" s="0" t="n"/>
      <c r="X2980" s="42" t="n"/>
      <c r="Y2980" s="42" t="n"/>
      <c r="Z2980" s="42" t="n"/>
    </row>
    <row r="2981" ht="23" customFormat="1" customHeight="1" s="204">
      <c r="A2981" s="255">
        <f>IF(B2981="","",COUNTA($B$5:B2981))</f>
        <v/>
      </c>
      <c r="B2981" s="294" t="n"/>
      <c r="C2981" s="247" t="n"/>
      <c r="D2981" s="248" t="n"/>
      <c r="E2981" s="295" t="n"/>
      <c r="F2981" s="296" t="n"/>
      <c r="G2981" s="296" t="n"/>
      <c r="H2981" s="299">
        <f>IFERROR(VLOOKUP($C2981,$C$5:$H$18,6,0)+SUMIF($C$19:$C2981,$C2981,$F$19:$F2981)-SUMIF($C$19:$C2981,$C2981,$G$19:$G2981),"")</f>
        <v/>
      </c>
      <c r="I2981" s="296" t="n"/>
      <c r="J2981" s="252" t="n"/>
      <c r="K2981" s="252" t="n"/>
      <c r="L2981" s="298" t="n"/>
      <c r="M2981" s="254">
        <f>IF($B2981="","",--TEXT($B2981,"yyyymm"))</f>
        <v/>
      </c>
      <c r="N2981" s="0" t="n"/>
      <c r="O2981" s="0" t="n"/>
      <c r="P2981" s="0" t="n"/>
      <c r="Q2981" s="0" t="n"/>
      <c r="R2981" s="0" t="n"/>
      <c r="S2981" s="0" t="n"/>
      <c r="T2981" s="0" t="n"/>
      <c r="U2981" s="0" t="n"/>
      <c r="V2981" s="0" t="n"/>
      <c r="W2981" s="0" t="n"/>
      <c r="X2981" s="42" t="n"/>
      <c r="Y2981" s="42" t="n"/>
      <c r="Z2981" s="42" t="n"/>
    </row>
    <row r="2982" ht="23" customFormat="1" customHeight="1" s="204">
      <c r="A2982" s="255">
        <f>IF(B2982="","",COUNTA($B$5:B2982))</f>
        <v/>
      </c>
      <c r="B2982" s="294" t="n"/>
      <c r="C2982" s="247" t="n"/>
      <c r="D2982" s="248" t="n"/>
      <c r="E2982" s="295" t="n"/>
      <c r="F2982" s="296" t="n"/>
      <c r="G2982" s="296" t="n"/>
      <c r="H2982" s="299">
        <f>IFERROR(VLOOKUP($C2982,$C$5:$H$18,6,0)+SUMIF($C$19:$C2982,$C2982,$F$19:$F2982)-SUMIF($C$19:$C2982,$C2982,$G$19:$G2982),"")</f>
        <v/>
      </c>
      <c r="I2982" s="296" t="n"/>
      <c r="J2982" s="252" t="n"/>
      <c r="K2982" s="252" t="n"/>
      <c r="L2982" s="298" t="n"/>
      <c r="M2982" s="254">
        <f>IF($B2982="","",--TEXT($B2982,"yyyymm"))</f>
        <v/>
      </c>
      <c r="N2982" s="0" t="n"/>
      <c r="O2982" s="0" t="n"/>
      <c r="P2982" s="0" t="n"/>
      <c r="Q2982" s="0" t="n"/>
      <c r="R2982" s="0" t="n"/>
      <c r="S2982" s="0" t="n"/>
      <c r="T2982" s="0" t="n"/>
      <c r="U2982" s="0" t="n"/>
      <c r="V2982" s="0" t="n"/>
      <c r="W2982" s="0" t="n"/>
      <c r="X2982" s="42" t="n"/>
      <c r="Y2982" s="42" t="n"/>
      <c r="Z2982" s="42" t="n"/>
    </row>
    <row r="2983" ht="23" customFormat="1" customHeight="1" s="204">
      <c r="A2983" s="255">
        <f>IF(B2983="","",COUNTA($B$5:B2983))</f>
        <v/>
      </c>
      <c r="B2983" s="294" t="n"/>
      <c r="C2983" s="247" t="n"/>
      <c r="D2983" s="248" t="n"/>
      <c r="E2983" s="295" t="n"/>
      <c r="F2983" s="296" t="n"/>
      <c r="G2983" s="296" t="n"/>
      <c r="H2983" s="299">
        <f>IFERROR(VLOOKUP($C2983,$C$5:$H$18,6,0)+SUMIF($C$19:$C2983,$C2983,$F$19:$F2983)-SUMIF($C$19:$C2983,$C2983,$G$19:$G2983),"")</f>
        <v/>
      </c>
      <c r="I2983" s="296" t="n"/>
      <c r="J2983" s="252" t="n"/>
      <c r="K2983" s="252" t="n"/>
      <c r="L2983" s="298" t="n"/>
      <c r="M2983" s="254">
        <f>IF($B2983="","",--TEXT($B2983,"yyyymm"))</f>
        <v/>
      </c>
      <c r="N2983" s="0" t="n"/>
      <c r="O2983" s="0" t="n"/>
      <c r="P2983" s="0" t="n"/>
      <c r="Q2983" s="0" t="n"/>
      <c r="R2983" s="0" t="n"/>
      <c r="S2983" s="0" t="n"/>
      <c r="T2983" s="0" t="n"/>
      <c r="U2983" s="0" t="n"/>
      <c r="V2983" s="0" t="n"/>
      <c r="W2983" s="0" t="n"/>
      <c r="X2983" s="42" t="n"/>
      <c r="Y2983" s="42" t="n"/>
      <c r="Z2983" s="42" t="n"/>
    </row>
    <row r="2984" ht="23" customFormat="1" customHeight="1" s="204">
      <c r="A2984" s="255">
        <f>IF(B2984="","",COUNTA($B$5:B2984))</f>
        <v/>
      </c>
      <c r="B2984" s="294" t="n"/>
      <c r="C2984" s="247" t="n"/>
      <c r="D2984" s="248" t="n"/>
      <c r="E2984" s="295" t="n"/>
      <c r="F2984" s="296" t="n"/>
      <c r="G2984" s="296" t="n"/>
      <c r="H2984" s="299">
        <f>IFERROR(VLOOKUP($C2984,$C$5:$H$18,6,0)+SUMIF($C$19:$C2984,$C2984,$F$19:$F2984)-SUMIF($C$19:$C2984,$C2984,$G$19:$G2984),"")</f>
        <v/>
      </c>
      <c r="I2984" s="296" t="n"/>
      <c r="J2984" s="252" t="n"/>
      <c r="K2984" s="252" t="n"/>
      <c r="L2984" s="298" t="n"/>
      <c r="M2984" s="254">
        <f>IF($B2984="","",--TEXT($B2984,"yyyymm"))</f>
        <v/>
      </c>
      <c r="N2984" s="0" t="n"/>
      <c r="O2984" s="0" t="n"/>
      <c r="P2984" s="0" t="n"/>
      <c r="Q2984" s="0" t="n"/>
      <c r="R2984" s="0" t="n"/>
      <c r="S2984" s="0" t="n"/>
      <c r="T2984" s="0" t="n"/>
      <c r="U2984" s="0" t="n"/>
      <c r="V2984" s="0" t="n"/>
      <c r="W2984" s="0" t="n"/>
      <c r="X2984" s="42" t="n"/>
      <c r="Y2984" s="42" t="n"/>
      <c r="Z2984" s="42" t="n"/>
    </row>
    <row r="2985" ht="23" customFormat="1" customHeight="1" s="204">
      <c r="A2985" s="255">
        <f>IF(B2985="","",COUNTA($B$5:B2985))</f>
        <v/>
      </c>
      <c r="B2985" s="294" t="n"/>
      <c r="C2985" s="247" t="n"/>
      <c r="D2985" s="248" t="n"/>
      <c r="E2985" s="295" t="n"/>
      <c r="F2985" s="296" t="n"/>
      <c r="G2985" s="296" t="n"/>
      <c r="H2985" s="299">
        <f>IFERROR(VLOOKUP($C2985,$C$5:$H$18,6,0)+SUMIF($C$19:$C2985,$C2985,$F$19:$F2985)-SUMIF($C$19:$C2985,$C2985,$G$19:$G2985),"")</f>
        <v/>
      </c>
      <c r="I2985" s="296" t="n"/>
      <c r="J2985" s="252" t="n"/>
      <c r="K2985" s="252" t="n"/>
      <c r="L2985" s="298" t="n"/>
      <c r="M2985" s="254">
        <f>IF($B2985="","",--TEXT($B2985,"yyyymm"))</f>
        <v/>
      </c>
      <c r="N2985" s="0" t="n"/>
      <c r="O2985" s="0" t="n"/>
      <c r="P2985" s="0" t="n"/>
      <c r="Q2985" s="0" t="n"/>
      <c r="R2985" s="0" t="n"/>
      <c r="S2985" s="0" t="n"/>
      <c r="T2985" s="0" t="n"/>
      <c r="U2985" s="0" t="n"/>
      <c r="V2985" s="0" t="n"/>
      <c r="W2985" s="0" t="n"/>
      <c r="X2985" s="42" t="n"/>
      <c r="Y2985" s="42" t="n"/>
      <c r="Z2985" s="42" t="n"/>
    </row>
    <row r="2986" ht="23" customFormat="1" customHeight="1" s="204">
      <c r="A2986" s="255">
        <f>IF(B2986="","",COUNTA($B$5:B2986))</f>
        <v/>
      </c>
      <c r="B2986" s="294" t="n"/>
      <c r="C2986" s="247" t="n"/>
      <c r="D2986" s="248" t="n"/>
      <c r="E2986" s="295" t="n"/>
      <c r="F2986" s="296" t="n"/>
      <c r="G2986" s="296" t="n"/>
      <c r="H2986" s="299">
        <f>IFERROR(VLOOKUP($C2986,$C$5:$H$18,6,0)+SUMIF($C$19:$C2986,$C2986,$F$19:$F2986)-SUMIF($C$19:$C2986,$C2986,$G$19:$G2986),"")</f>
        <v/>
      </c>
      <c r="I2986" s="296" t="n"/>
      <c r="J2986" s="252" t="n"/>
      <c r="K2986" s="252" t="n"/>
      <c r="L2986" s="298" t="n"/>
      <c r="M2986" s="254">
        <f>IF($B2986="","",--TEXT($B2986,"yyyymm"))</f>
        <v/>
      </c>
      <c r="N2986" s="0" t="n"/>
      <c r="O2986" s="0" t="n"/>
      <c r="P2986" s="0" t="n"/>
      <c r="Q2986" s="0" t="n"/>
      <c r="R2986" s="0" t="n"/>
      <c r="S2986" s="0" t="n"/>
      <c r="T2986" s="0" t="n"/>
      <c r="U2986" s="0" t="n"/>
      <c r="V2986" s="0" t="n"/>
      <c r="W2986" s="0" t="n"/>
      <c r="X2986" s="42" t="n"/>
      <c r="Y2986" s="42" t="n"/>
      <c r="Z2986" s="42" t="n"/>
    </row>
    <row r="2987" ht="23" customFormat="1" customHeight="1" s="204">
      <c r="A2987" s="255">
        <f>IF(B2987="","",COUNTA($B$5:B2987))</f>
        <v/>
      </c>
      <c r="B2987" s="294" t="n"/>
      <c r="C2987" s="247" t="n"/>
      <c r="D2987" s="248" t="n"/>
      <c r="E2987" s="295" t="n"/>
      <c r="F2987" s="296" t="n"/>
      <c r="G2987" s="296" t="n"/>
      <c r="H2987" s="299">
        <f>IFERROR(VLOOKUP($C2987,$C$5:$H$18,6,0)+SUMIF($C$19:$C2987,$C2987,$F$19:$F2987)-SUMIF($C$19:$C2987,$C2987,$G$19:$G2987),"")</f>
        <v/>
      </c>
      <c r="I2987" s="296" t="n"/>
      <c r="J2987" s="252" t="n"/>
      <c r="K2987" s="252" t="n"/>
      <c r="L2987" s="298" t="n"/>
      <c r="M2987" s="254">
        <f>IF($B2987="","",--TEXT($B2987,"yyyymm"))</f>
        <v/>
      </c>
      <c r="N2987" s="0" t="n"/>
      <c r="O2987" s="0" t="n"/>
      <c r="P2987" s="0" t="n"/>
      <c r="Q2987" s="0" t="n"/>
      <c r="R2987" s="0" t="n"/>
      <c r="S2987" s="0" t="n"/>
      <c r="T2987" s="0" t="n"/>
      <c r="U2987" s="0" t="n"/>
      <c r="V2987" s="0" t="n"/>
      <c r="W2987" s="0" t="n"/>
      <c r="X2987" s="42" t="n"/>
      <c r="Y2987" s="42" t="n"/>
      <c r="Z2987" s="42" t="n"/>
    </row>
    <row r="2988" ht="23" customFormat="1" customHeight="1" s="204">
      <c r="A2988" s="255">
        <f>IF(B2988="","",COUNTA($B$5:B2988))</f>
        <v/>
      </c>
      <c r="B2988" s="294" t="n"/>
      <c r="C2988" s="247" t="n"/>
      <c r="D2988" s="248" t="n"/>
      <c r="E2988" s="295" t="n"/>
      <c r="F2988" s="296" t="n"/>
      <c r="G2988" s="296" t="n"/>
      <c r="H2988" s="299">
        <f>IFERROR(VLOOKUP($C2988,$C$5:$H$18,6,0)+SUMIF($C$19:$C2988,$C2988,$F$19:$F2988)-SUMIF($C$19:$C2988,$C2988,$G$19:$G2988),"")</f>
        <v/>
      </c>
      <c r="I2988" s="296" t="n"/>
      <c r="J2988" s="252" t="n"/>
      <c r="K2988" s="252" t="n"/>
      <c r="L2988" s="298" t="n"/>
      <c r="M2988" s="254">
        <f>IF($B2988="","",--TEXT($B2988,"yyyymm"))</f>
        <v/>
      </c>
      <c r="N2988" s="0" t="n"/>
      <c r="O2988" s="0" t="n"/>
      <c r="P2988" s="0" t="n"/>
      <c r="Q2988" s="0" t="n"/>
      <c r="R2988" s="0" t="n"/>
      <c r="S2988" s="0" t="n"/>
      <c r="T2988" s="0" t="n"/>
      <c r="U2988" s="0" t="n"/>
      <c r="V2988" s="0" t="n"/>
      <c r="W2988" s="0" t="n"/>
      <c r="X2988" s="42" t="n"/>
      <c r="Y2988" s="42" t="n"/>
      <c r="Z2988" s="42" t="n"/>
    </row>
    <row r="2989" ht="23" customFormat="1" customHeight="1" s="204">
      <c r="A2989" s="255">
        <f>IF(B2989="","",COUNTA($B$5:B2989))</f>
        <v/>
      </c>
      <c r="B2989" s="294" t="n"/>
      <c r="C2989" s="247" t="n"/>
      <c r="D2989" s="248" t="n"/>
      <c r="E2989" s="295" t="n"/>
      <c r="F2989" s="296" t="n"/>
      <c r="G2989" s="296" t="n"/>
      <c r="H2989" s="299">
        <f>IFERROR(VLOOKUP($C2989,$C$5:$H$18,6,0)+SUMIF($C$19:$C2989,$C2989,$F$19:$F2989)-SUMIF($C$19:$C2989,$C2989,$G$19:$G2989),"")</f>
        <v/>
      </c>
      <c r="I2989" s="296" t="n"/>
      <c r="J2989" s="252" t="n"/>
      <c r="K2989" s="252" t="n"/>
      <c r="L2989" s="298" t="n"/>
      <c r="M2989" s="254">
        <f>IF($B2989="","",--TEXT($B2989,"yyyymm"))</f>
        <v/>
      </c>
      <c r="N2989" s="0" t="n"/>
      <c r="O2989" s="0" t="n"/>
      <c r="P2989" s="0" t="n"/>
      <c r="Q2989" s="0" t="n"/>
      <c r="R2989" s="0" t="n"/>
      <c r="S2989" s="0" t="n"/>
      <c r="T2989" s="0" t="n"/>
      <c r="U2989" s="0" t="n"/>
      <c r="V2989" s="0" t="n"/>
      <c r="W2989" s="0" t="n"/>
      <c r="X2989" s="42" t="n"/>
      <c r="Y2989" s="42" t="n"/>
      <c r="Z2989" s="42" t="n"/>
    </row>
    <row r="2990" ht="23" customFormat="1" customHeight="1" s="204">
      <c r="A2990" s="255">
        <f>IF(B2990="","",COUNTA($B$5:B2990))</f>
        <v/>
      </c>
      <c r="B2990" s="294" t="n"/>
      <c r="C2990" s="247" t="n"/>
      <c r="D2990" s="248" t="n"/>
      <c r="E2990" s="295" t="n"/>
      <c r="F2990" s="296" t="n"/>
      <c r="G2990" s="296" t="n"/>
      <c r="H2990" s="299">
        <f>IFERROR(VLOOKUP($C2990,$C$5:$H$18,6,0)+SUMIF($C$19:$C2990,$C2990,$F$19:$F2990)-SUMIF($C$19:$C2990,$C2990,$G$19:$G2990),"")</f>
        <v/>
      </c>
      <c r="I2990" s="296" t="n"/>
      <c r="J2990" s="252" t="n"/>
      <c r="K2990" s="252" t="n"/>
      <c r="L2990" s="298" t="n"/>
      <c r="M2990" s="254">
        <f>IF($B2990="","",--TEXT($B2990,"yyyymm"))</f>
        <v/>
      </c>
      <c r="N2990" s="0" t="n"/>
      <c r="O2990" s="0" t="n"/>
      <c r="P2990" s="0" t="n"/>
      <c r="Q2990" s="0" t="n"/>
      <c r="R2990" s="0" t="n"/>
      <c r="S2990" s="0" t="n"/>
      <c r="T2990" s="0" t="n"/>
      <c r="U2990" s="0" t="n"/>
      <c r="V2990" s="0" t="n"/>
      <c r="W2990" s="0" t="n"/>
      <c r="X2990" s="42" t="n"/>
      <c r="Y2990" s="42" t="n"/>
      <c r="Z2990" s="42" t="n"/>
    </row>
    <row r="2991" ht="23" customFormat="1" customHeight="1" s="204">
      <c r="A2991" s="255">
        <f>IF(B2991="","",COUNTA($B$5:B2991))</f>
        <v/>
      </c>
      <c r="B2991" s="294" t="n"/>
      <c r="C2991" s="247" t="n"/>
      <c r="D2991" s="248" t="n"/>
      <c r="E2991" s="295" t="n"/>
      <c r="F2991" s="296" t="n"/>
      <c r="G2991" s="296" t="n"/>
      <c r="H2991" s="299">
        <f>IFERROR(VLOOKUP($C2991,$C$5:$H$18,6,0)+SUMIF($C$19:$C2991,$C2991,$F$19:$F2991)-SUMIF($C$19:$C2991,$C2991,$G$19:$G2991),"")</f>
        <v/>
      </c>
      <c r="I2991" s="296" t="n"/>
      <c r="J2991" s="252" t="n"/>
      <c r="K2991" s="252" t="n"/>
      <c r="L2991" s="298" t="n"/>
      <c r="M2991" s="254">
        <f>IF($B2991="","",--TEXT($B2991,"yyyymm"))</f>
        <v/>
      </c>
      <c r="N2991" s="0" t="n"/>
      <c r="O2991" s="0" t="n"/>
      <c r="P2991" s="0" t="n"/>
      <c r="Q2991" s="0" t="n"/>
      <c r="R2991" s="0" t="n"/>
      <c r="S2991" s="0" t="n"/>
      <c r="T2991" s="0" t="n"/>
      <c r="U2991" s="0" t="n"/>
      <c r="V2991" s="0" t="n"/>
      <c r="W2991" s="0" t="n"/>
      <c r="X2991" s="42" t="n"/>
      <c r="Y2991" s="42" t="n"/>
      <c r="Z2991" s="42" t="n"/>
    </row>
    <row r="2992" ht="23" customFormat="1" customHeight="1" s="204">
      <c r="A2992" s="255">
        <f>IF(B2992="","",COUNTA($B$5:B2992))</f>
        <v/>
      </c>
      <c r="B2992" s="294" t="n"/>
      <c r="C2992" s="247" t="n"/>
      <c r="D2992" s="248" t="n"/>
      <c r="E2992" s="295" t="n"/>
      <c r="F2992" s="296" t="n"/>
      <c r="G2992" s="296" t="n"/>
      <c r="H2992" s="299">
        <f>IFERROR(VLOOKUP($C2992,$C$5:$H$18,6,0)+SUMIF($C$19:$C2992,$C2992,$F$19:$F2992)-SUMIF($C$19:$C2992,$C2992,$G$19:$G2992),"")</f>
        <v/>
      </c>
      <c r="I2992" s="296" t="n"/>
      <c r="J2992" s="252" t="n"/>
      <c r="K2992" s="252" t="n"/>
      <c r="L2992" s="298" t="n"/>
      <c r="M2992" s="254">
        <f>IF($B2992="","",--TEXT($B2992,"yyyymm"))</f>
        <v/>
      </c>
      <c r="N2992" s="0" t="n"/>
      <c r="O2992" s="0" t="n"/>
      <c r="P2992" s="0" t="n"/>
      <c r="Q2992" s="0" t="n"/>
      <c r="R2992" s="0" t="n"/>
      <c r="S2992" s="0" t="n"/>
      <c r="T2992" s="0" t="n"/>
      <c r="U2992" s="0" t="n"/>
      <c r="V2992" s="0" t="n"/>
      <c r="W2992" s="0" t="n"/>
      <c r="X2992" s="42" t="n"/>
      <c r="Y2992" s="42" t="n"/>
      <c r="Z2992" s="42" t="n"/>
    </row>
    <row r="2993" ht="23" customFormat="1" customHeight="1" s="204">
      <c r="A2993" s="255">
        <f>IF(B2993="","",COUNTA($B$5:B2993))</f>
        <v/>
      </c>
      <c r="B2993" s="294" t="n"/>
      <c r="C2993" s="247" t="n"/>
      <c r="D2993" s="248" t="n"/>
      <c r="E2993" s="295" t="n"/>
      <c r="F2993" s="296" t="n"/>
      <c r="G2993" s="296" t="n"/>
      <c r="H2993" s="299">
        <f>IFERROR(VLOOKUP($C2993,$C$5:$H$18,6,0)+SUMIF($C$19:$C2993,$C2993,$F$19:$F2993)-SUMIF($C$19:$C2993,$C2993,$G$19:$G2993),"")</f>
        <v/>
      </c>
      <c r="I2993" s="296" t="n"/>
      <c r="J2993" s="252" t="n"/>
      <c r="K2993" s="252" t="n"/>
      <c r="L2993" s="298" t="n"/>
      <c r="M2993" s="254">
        <f>IF($B2993="","",--TEXT($B2993,"yyyymm"))</f>
        <v/>
      </c>
      <c r="N2993" s="0" t="n"/>
      <c r="O2993" s="0" t="n"/>
      <c r="P2993" s="0" t="n"/>
      <c r="Q2993" s="0" t="n"/>
      <c r="R2993" s="0" t="n"/>
      <c r="S2993" s="0" t="n"/>
      <c r="T2993" s="0" t="n"/>
      <c r="U2993" s="0" t="n"/>
      <c r="V2993" s="0" t="n"/>
      <c r="W2993" s="0" t="n"/>
      <c r="X2993" s="42" t="n"/>
      <c r="Y2993" s="42" t="n"/>
      <c r="Z2993" s="42" t="n"/>
    </row>
    <row r="2994" ht="23" customFormat="1" customHeight="1" s="204">
      <c r="A2994" s="255">
        <f>IF(B2994="","",COUNTA($B$5:B2994))</f>
        <v/>
      </c>
      <c r="B2994" s="294" t="n"/>
      <c r="C2994" s="247" t="n"/>
      <c r="D2994" s="248" t="n"/>
      <c r="E2994" s="295" t="n"/>
      <c r="F2994" s="296" t="n"/>
      <c r="G2994" s="296" t="n"/>
      <c r="H2994" s="299">
        <f>IFERROR(VLOOKUP($C2994,$C$5:$H$18,6,0)+SUMIF($C$19:$C2994,$C2994,$F$19:$F2994)-SUMIF($C$19:$C2994,$C2994,$G$19:$G2994),"")</f>
        <v/>
      </c>
      <c r="I2994" s="296" t="n"/>
      <c r="J2994" s="252" t="n"/>
      <c r="K2994" s="252" t="n"/>
      <c r="L2994" s="298" t="n"/>
      <c r="M2994" s="254">
        <f>IF($B2994="","",--TEXT($B2994,"yyyymm"))</f>
        <v/>
      </c>
      <c r="N2994" s="0" t="n"/>
      <c r="O2994" s="0" t="n"/>
      <c r="P2994" s="0" t="n"/>
      <c r="Q2994" s="0" t="n"/>
      <c r="R2994" s="0" t="n"/>
      <c r="S2994" s="0" t="n"/>
      <c r="T2994" s="0" t="n"/>
      <c r="U2994" s="0" t="n"/>
      <c r="V2994" s="0" t="n"/>
      <c r="W2994" s="0" t="n"/>
      <c r="X2994" s="42" t="n"/>
      <c r="Y2994" s="42" t="n"/>
      <c r="Z2994" s="42" t="n"/>
    </row>
    <row r="2995" ht="23" customFormat="1" customHeight="1" s="204">
      <c r="A2995" s="255">
        <f>IF(B2995="","",COUNTA($B$5:B2995))</f>
        <v/>
      </c>
      <c r="B2995" s="294" t="n"/>
      <c r="C2995" s="247" t="n"/>
      <c r="D2995" s="248" t="n"/>
      <c r="E2995" s="295" t="n"/>
      <c r="F2995" s="296" t="n"/>
      <c r="G2995" s="296" t="n"/>
      <c r="H2995" s="299">
        <f>IFERROR(VLOOKUP($C2995,$C$5:$H$18,6,0)+SUMIF($C$19:$C2995,$C2995,$F$19:$F2995)-SUMIF($C$19:$C2995,$C2995,$G$19:$G2995),"")</f>
        <v/>
      </c>
      <c r="I2995" s="296" t="n"/>
      <c r="J2995" s="252" t="n"/>
      <c r="K2995" s="252" t="n"/>
      <c r="L2995" s="298" t="n"/>
      <c r="M2995" s="254">
        <f>IF($B2995="","",--TEXT($B2995,"yyyymm"))</f>
        <v/>
      </c>
      <c r="N2995" s="0" t="n"/>
      <c r="O2995" s="0" t="n"/>
      <c r="P2995" s="0" t="n"/>
      <c r="Q2995" s="0" t="n"/>
      <c r="R2995" s="0" t="n"/>
      <c r="S2995" s="0" t="n"/>
      <c r="T2995" s="0" t="n"/>
      <c r="U2995" s="0" t="n"/>
      <c r="V2995" s="0" t="n"/>
      <c r="W2995" s="0" t="n"/>
      <c r="X2995" s="42" t="n"/>
      <c r="Y2995" s="42" t="n"/>
      <c r="Z2995" s="42" t="n"/>
    </row>
    <row r="2996" ht="23" customFormat="1" customHeight="1" s="204">
      <c r="A2996" s="255">
        <f>IF(B2996="","",COUNTA($B$5:B2996))</f>
        <v/>
      </c>
      <c r="B2996" s="294" t="n"/>
      <c r="C2996" s="247" t="n"/>
      <c r="D2996" s="248" t="n"/>
      <c r="E2996" s="295" t="n"/>
      <c r="F2996" s="296" t="n"/>
      <c r="G2996" s="296" t="n"/>
      <c r="H2996" s="299">
        <f>IFERROR(VLOOKUP($C2996,$C$5:$H$18,6,0)+SUMIF($C$19:$C2996,$C2996,$F$19:$F2996)-SUMIF($C$19:$C2996,$C2996,$G$19:$G2996),"")</f>
        <v/>
      </c>
      <c r="I2996" s="296" t="n"/>
      <c r="J2996" s="252" t="n"/>
      <c r="K2996" s="252" t="n"/>
      <c r="L2996" s="298" t="n"/>
      <c r="M2996" s="254">
        <f>IF($B2996="","",--TEXT($B2996,"yyyymm"))</f>
        <v/>
      </c>
      <c r="N2996" s="0" t="n"/>
      <c r="O2996" s="0" t="n"/>
      <c r="P2996" s="0" t="n"/>
      <c r="Q2996" s="0" t="n"/>
      <c r="R2996" s="0" t="n"/>
      <c r="S2996" s="0" t="n"/>
      <c r="T2996" s="0" t="n"/>
      <c r="U2996" s="0" t="n"/>
      <c r="V2996" s="0" t="n"/>
      <c r="W2996" s="0" t="n"/>
      <c r="X2996" s="42" t="n"/>
      <c r="Y2996" s="42" t="n"/>
      <c r="Z2996" s="42" t="n"/>
    </row>
    <row r="2997" ht="23" customFormat="1" customHeight="1" s="204">
      <c r="A2997" s="255">
        <f>IF(B2997="","",COUNTA($B$5:B2997))</f>
        <v/>
      </c>
      <c r="B2997" s="294" t="n"/>
      <c r="C2997" s="247" t="n"/>
      <c r="D2997" s="248" t="n"/>
      <c r="E2997" s="295" t="n"/>
      <c r="F2997" s="296" t="n"/>
      <c r="G2997" s="296" t="n"/>
      <c r="H2997" s="299">
        <f>IFERROR(VLOOKUP($C2997,$C$5:$H$18,6,0)+SUMIF($C$19:$C2997,$C2997,$F$19:$F2997)-SUMIF($C$19:$C2997,$C2997,$G$19:$G2997),"")</f>
        <v/>
      </c>
      <c r="I2997" s="296" t="n"/>
      <c r="J2997" s="252" t="n"/>
      <c r="K2997" s="252" t="n"/>
      <c r="L2997" s="298" t="n"/>
      <c r="M2997" s="254">
        <f>IF($B2997="","",--TEXT($B2997,"yyyymm"))</f>
        <v/>
      </c>
      <c r="N2997" s="0" t="n"/>
      <c r="O2997" s="0" t="n"/>
      <c r="P2997" s="0" t="n"/>
      <c r="Q2997" s="0" t="n"/>
      <c r="R2997" s="0" t="n"/>
      <c r="S2997" s="0" t="n"/>
      <c r="T2997" s="0" t="n"/>
      <c r="U2997" s="0" t="n"/>
      <c r="V2997" s="0" t="n"/>
      <c r="W2997" s="0" t="n"/>
      <c r="X2997" s="42" t="n"/>
      <c r="Y2997" s="42" t="n"/>
      <c r="Z2997" s="42" t="n"/>
    </row>
    <row r="2998" ht="23" customFormat="1" customHeight="1" s="204">
      <c r="A2998" s="255">
        <f>IF(B2998="","",COUNTA($B$5:B2998))</f>
        <v/>
      </c>
      <c r="B2998" s="294" t="n"/>
      <c r="C2998" s="247" t="n"/>
      <c r="D2998" s="248" t="n"/>
      <c r="E2998" s="295" t="n"/>
      <c r="F2998" s="296" t="n"/>
      <c r="G2998" s="296" t="n"/>
      <c r="H2998" s="299">
        <f>IFERROR(VLOOKUP($C2998,$C$5:$H$18,6,0)+SUMIF($C$19:$C2998,$C2998,$F$19:$F2998)-SUMIF($C$19:$C2998,$C2998,$G$19:$G2998),"")</f>
        <v/>
      </c>
      <c r="I2998" s="296" t="n"/>
      <c r="J2998" s="252" t="n"/>
      <c r="K2998" s="252" t="n"/>
      <c r="L2998" s="298" t="n"/>
      <c r="M2998" s="254">
        <f>IF($B2998="","",--TEXT($B2998,"yyyymm"))</f>
        <v/>
      </c>
      <c r="N2998" s="0" t="n"/>
      <c r="O2998" s="0" t="n"/>
      <c r="P2998" s="0" t="n"/>
      <c r="Q2998" s="0" t="n"/>
      <c r="R2998" s="0" t="n"/>
      <c r="S2998" s="0" t="n"/>
      <c r="T2998" s="0" t="n"/>
      <c r="U2998" s="0" t="n"/>
      <c r="V2998" s="0" t="n"/>
      <c r="W2998" s="0" t="n"/>
      <c r="X2998" s="42" t="n"/>
      <c r="Y2998" s="42" t="n"/>
      <c r="Z2998" s="42" t="n"/>
    </row>
    <row r="2999" ht="23" customFormat="1" customHeight="1" s="204">
      <c r="A2999" s="255">
        <f>IF(B2999="","",COUNTA($B$5:B2999))</f>
        <v/>
      </c>
      <c r="B2999" s="294" t="n"/>
      <c r="C2999" s="247" t="n"/>
      <c r="D2999" s="248" t="n"/>
      <c r="E2999" s="295" t="n"/>
      <c r="F2999" s="296" t="n"/>
      <c r="G2999" s="296" t="n"/>
      <c r="H2999" s="299">
        <f>IFERROR(VLOOKUP($C2999,$C$5:$H$18,6,0)+SUMIF($C$19:$C2999,$C2999,$F$19:$F2999)-SUMIF($C$19:$C2999,$C2999,$G$19:$G2999),"")</f>
        <v/>
      </c>
      <c r="I2999" s="296" t="n"/>
      <c r="J2999" s="252" t="n"/>
      <c r="K2999" s="252" t="n"/>
      <c r="L2999" s="298" t="n"/>
      <c r="M2999" s="254">
        <f>IF($B2999="","",--TEXT($B2999,"yyyymm"))</f>
        <v/>
      </c>
      <c r="N2999" s="0" t="n"/>
      <c r="O2999" s="0" t="n"/>
      <c r="P2999" s="0" t="n"/>
      <c r="Q2999" s="0" t="n"/>
      <c r="R2999" s="0" t="n"/>
      <c r="S2999" s="0" t="n"/>
      <c r="T2999" s="0" t="n"/>
      <c r="U2999" s="0" t="n"/>
      <c r="V2999" s="0" t="n"/>
      <c r="W2999" s="0" t="n"/>
      <c r="X2999" s="42" t="n"/>
      <c r="Y2999" s="42" t="n"/>
      <c r="Z2999" s="42" t="n"/>
    </row>
    <row r="3000" ht="23" customFormat="1" customHeight="1" s="204">
      <c r="A3000" s="255">
        <f>IF(B3000="","",COUNTA($B$5:B3000))</f>
        <v/>
      </c>
      <c r="B3000" s="294" t="n"/>
      <c r="C3000" s="247" t="n"/>
      <c r="D3000" s="248" t="n"/>
      <c r="E3000" s="295" t="n"/>
      <c r="F3000" s="296" t="n"/>
      <c r="G3000" s="296" t="n"/>
      <c r="H3000" s="299">
        <f>IFERROR(VLOOKUP($C3000,$C$5:$H$18,6,0)+SUMIF($C$19:$C3000,$C3000,$F$19:$F3000)-SUMIF($C$19:$C3000,$C3000,$G$19:$G3000),"")</f>
        <v/>
      </c>
      <c r="I3000" s="296" t="n"/>
      <c r="J3000" s="252" t="n"/>
      <c r="K3000" s="252" t="n"/>
      <c r="L3000" s="298" t="n"/>
      <c r="M3000" s="254">
        <f>IF($B3000="","",--TEXT($B3000,"yyyymm"))</f>
        <v/>
      </c>
      <c r="N3000" s="0" t="n"/>
      <c r="O3000" s="0" t="n"/>
      <c r="P3000" s="0" t="n"/>
      <c r="Q3000" s="0" t="n"/>
      <c r="R3000" s="0" t="n"/>
      <c r="S3000" s="0" t="n"/>
      <c r="T3000" s="0" t="n"/>
      <c r="U3000" s="0" t="n"/>
      <c r="V3000" s="0" t="n"/>
      <c r="W3000" s="0" t="n"/>
      <c r="X3000" s="42" t="n"/>
      <c r="Y3000" s="42" t="n"/>
      <c r="Z3000" s="42" t="n"/>
    </row>
    <row r="3001" ht="23" customFormat="1" customHeight="1" s="204">
      <c r="A3001" s="255">
        <f>IF(B3001="","",COUNTA($B$5:B3001))</f>
        <v/>
      </c>
      <c r="B3001" s="294" t="n"/>
      <c r="C3001" s="247" t="n"/>
      <c r="D3001" s="248" t="n"/>
      <c r="E3001" s="295" t="n"/>
      <c r="F3001" s="296" t="n"/>
      <c r="G3001" s="296" t="n"/>
      <c r="H3001" s="299">
        <f>IFERROR(VLOOKUP($C3001,$C$5:$H$18,6,0)+SUMIF($C$19:$C3001,$C3001,$F$19:$F3001)-SUMIF($C$19:$C3001,$C3001,$G$19:$G3001),"")</f>
        <v/>
      </c>
      <c r="I3001" s="296" t="n"/>
      <c r="J3001" s="252" t="n"/>
      <c r="K3001" s="252" t="n"/>
      <c r="L3001" s="298" t="n"/>
      <c r="M3001" s="254">
        <f>IF($B3001="","",--TEXT($B3001,"yyyymm"))</f>
        <v/>
      </c>
      <c r="N3001" s="0" t="n"/>
      <c r="O3001" s="0" t="n"/>
      <c r="P3001" s="0" t="n"/>
      <c r="Q3001" s="0" t="n"/>
      <c r="R3001" s="0" t="n"/>
      <c r="S3001" s="0" t="n"/>
      <c r="T3001" s="0" t="n"/>
      <c r="U3001" s="0" t="n"/>
      <c r="V3001" s="0" t="n"/>
      <c r="W3001" s="0" t="n"/>
      <c r="X3001" s="42" t="n"/>
      <c r="Y3001" s="42" t="n"/>
      <c r="Z3001" s="42" t="n"/>
    </row>
    <row r="3002" ht="23" customFormat="1" customHeight="1" s="204">
      <c r="A3002" s="255">
        <f>IF(B3002="","",COUNTA($B$5:B3002))</f>
        <v/>
      </c>
      <c r="B3002" s="294" t="n"/>
      <c r="C3002" s="247" t="n"/>
      <c r="D3002" s="248" t="n"/>
      <c r="E3002" s="295" t="n"/>
      <c r="F3002" s="296" t="n"/>
      <c r="G3002" s="296" t="n"/>
      <c r="H3002" s="299">
        <f>IFERROR(VLOOKUP($C3002,$C$5:$H$18,6,0)+SUMIF($C$19:$C3002,$C3002,$F$19:$F3002)-SUMIF($C$19:$C3002,$C3002,$G$19:$G3002),"")</f>
        <v/>
      </c>
      <c r="I3002" s="296" t="n"/>
      <c r="J3002" s="252" t="n"/>
      <c r="K3002" s="252" t="n"/>
      <c r="L3002" s="298" t="n"/>
      <c r="M3002" s="254">
        <f>IF($B3002="","",--TEXT($B3002,"yyyymm"))</f>
        <v/>
      </c>
      <c r="N3002" s="0" t="n"/>
      <c r="O3002" s="0" t="n"/>
      <c r="P3002" s="0" t="n"/>
      <c r="Q3002" s="0" t="n"/>
      <c r="R3002" s="0" t="n"/>
      <c r="S3002" s="0" t="n"/>
      <c r="T3002" s="0" t="n"/>
      <c r="U3002" s="0" t="n"/>
      <c r="V3002" s="0" t="n"/>
      <c r="W3002" s="0" t="n"/>
      <c r="X3002" s="42" t="n"/>
      <c r="Y3002" s="42" t="n"/>
      <c r="Z3002" s="42" t="n"/>
    </row>
    <row r="3003" ht="23" customFormat="1" customHeight="1" s="204">
      <c r="A3003" s="255">
        <f>IF(B3003="","",COUNTA($B$5:B3003))</f>
        <v/>
      </c>
      <c r="B3003" s="294" t="n"/>
      <c r="C3003" s="247" t="n"/>
      <c r="D3003" s="248" t="n"/>
      <c r="E3003" s="295" t="n"/>
      <c r="F3003" s="296" t="n"/>
      <c r="G3003" s="296" t="n"/>
      <c r="H3003" s="299">
        <f>IFERROR(VLOOKUP($C3003,$C$5:$H$18,6,0)+SUMIF($C$19:$C3003,$C3003,$F$19:$F3003)-SUMIF($C$19:$C3003,$C3003,$G$19:$G3003),"")</f>
        <v/>
      </c>
      <c r="I3003" s="296" t="n"/>
      <c r="J3003" s="252" t="n"/>
      <c r="K3003" s="252" t="n"/>
      <c r="L3003" s="298" t="n"/>
      <c r="M3003" s="254">
        <f>IF($B3003="","",--TEXT($B3003,"yyyymm"))</f>
        <v/>
      </c>
      <c r="N3003" s="0" t="n"/>
      <c r="O3003" s="0" t="n"/>
      <c r="P3003" s="0" t="n"/>
      <c r="Q3003" s="0" t="n"/>
      <c r="R3003" s="0" t="n"/>
      <c r="S3003" s="0" t="n"/>
      <c r="T3003" s="0" t="n"/>
      <c r="U3003" s="0" t="n"/>
      <c r="V3003" s="0" t="n"/>
      <c r="W3003" s="0" t="n"/>
      <c r="X3003" s="42" t="n"/>
      <c r="Y3003" s="42" t="n"/>
      <c r="Z3003" s="42" t="n"/>
    </row>
    <row r="3004" ht="23" customFormat="1" customHeight="1" s="204">
      <c r="A3004" s="255">
        <f>IF(B3004="","",COUNTA($B$5:B3004))</f>
        <v/>
      </c>
      <c r="B3004" s="294" t="n"/>
      <c r="C3004" s="247" t="n"/>
      <c r="D3004" s="248" t="n"/>
      <c r="E3004" s="295" t="n"/>
      <c r="F3004" s="296" t="n"/>
      <c r="G3004" s="296" t="n"/>
      <c r="H3004" s="299">
        <f>IFERROR(VLOOKUP($C3004,$C$5:$H$18,6,0)+SUMIF($C$19:$C3004,$C3004,$F$19:$F3004)-SUMIF($C$19:$C3004,$C3004,$G$19:$G3004),"")</f>
        <v/>
      </c>
      <c r="I3004" s="296" t="n"/>
      <c r="J3004" s="252" t="n"/>
      <c r="K3004" s="252" t="n"/>
      <c r="L3004" s="298" t="n"/>
      <c r="M3004" s="254">
        <f>IF($B3004="","",--TEXT($B3004,"yyyymm"))</f>
        <v/>
      </c>
      <c r="N3004" s="0" t="n"/>
      <c r="O3004" s="0" t="n"/>
      <c r="P3004" s="0" t="n"/>
      <c r="Q3004" s="0" t="n"/>
      <c r="R3004" s="0" t="n"/>
      <c r="S3004" s="0" t="n"/>
      <c r="T3004" s="0" t="n"/>
      <c r="U3004" s="0" t="n"/>
      <c r="V3004" s="0" t="n"/>
      <c r="W3004" s="0" t="n"/>
      <c r="X3004" s="42" t="n"/>
      <c r="Y3004" s="42" t="n"/>
      <c r="Z3004" s="42" t="n"/>
    </row>
    <row r="3005" ht="23" customFormat="1" customHeight="1" s="204">
      <c r="A3005" s="255">
        <f>IF(B3005="","",COUNTA($B$5:B3005))</f>
        <v/>
      </c>
      <c r="B3005" s="294" t="n"/>
      <c r="C3005" s="247" t="n"/>
      <c r="D3005" s="248" t="n"/>
      <c r="E3005" s="295" t="n"/>
      <c r="F3005" s="296" t="n"/>
      <c r="G3005" s="296" t="n"/>
      <c r="H3005" s="299">
        <f>IFERROR(VLOOKUP($C3005,$C$5:$H$18,6,0)+SUMIF($C$19:$C3005,$C3005,$F$19:$F3005)-SUMIF($C$19:$C3005,$C3005,$G$19:$G3005),"")</f>
        <v/>
      </c>
      <c r="I3005" s="296" t="n"/>
      <c r="J3005" s="252" t="n"/>
      <c r="K3005" s="252" t="n"/>
      <c r="L3005" s="298" t="n"/>
      <c r="M3005" s="254">
        <f>IF($B3005="","",--TEXT($B3005,"yyyymm"))</f>
        <v/>
      </c>
      <c r="N3005" s="0" t="n"/>
      <c r="O3005" s="0" t="n"/>
      <c r="P3005" s="0" t="n"/>
      <c r="Q3005" s="0" t="n"/>
      <c r="R3005" s="0" t="n"/>
      <c r="S3005" s="0" t="n"/>
      <c r="T3005" s="0" t="n"/>
      <c r="U3005" s="0" t="n"/>
      <c r="V3005" s="0" t="n"/>
      <c r="W3005" s="0" t="n"/>
      <c r="X3005" s="42" t="n"/>
      <c r="Y3005" s="42" t="n"/>
      <c r="Z3005" s="42" t="n"/>
    </row>
    <row r="3006" ht="23" customFormat="1" customHeight="1" s="204">
      <c r="A3006" s="255">
        <f>IF(B3006="","",COUNTA($B$5:B3006))</f>
        <v/>
      </c>
      <c r="B3006" s="294" t="n"/>
      <c r="C3006" s="247" t="n"/>
      <c r="D3006" s="248" t="n"/>
      <c r="E3006" s="295" t="n"/>
      <c r="F3006" s="296" t="n"/>
      <c r="G3006" s="296" t="n"/>
      <c r="H3006" s="299">
        <f>IFERROR(VLOOKUP($C3006,$C$5:$H$18,6,0)+SUMIF($C$19:$C3006,$C3006,$F$19:$F3006)-SUMIF($C$19:$C3006,$C3006,$G$19:$G3006),"")</f>
        <v/>
      </c>
      <c r="I3006" s="296" t="n"/>
      <c r="J3006" s="252" t="n"/>
      <c r="K3006" s="252" t="n"/>
      <c r="L3006" s="298" t="n"/>
      <c r="M3006" s="254">
        <f>IF($B3006="","",--TEXT($B3006,"yyyymm"))</f>
        <v/>
      </c>
      <c r="N3006" s="0" t="n"/>
      <c r="O3006" s="0" t="n"/>
      <c r="P3006" s="0" t="n"/>
      <c r="Q3006" s="0" t="n"/>
      <c r="R3006" s="0" t="n"/>
      <c r="S3006" s="0" t="n"/>
      <c r="T3006" s="0" t="n"/>
      <c r="U3006" s="0" t="n"/>
      <c r="V3006" s="0" t="n"/>
      <c r="W3006" s="0" t="n"/>
      <c r="X3006" s="42" t="n"/>
      <c r="Y3006" s="42" t="n"/>
      <c r="Z3006" s="42" t="n"/>
    </row>
    <row r="3007" ht="23" customFormat="1" customHeight="1" s="204">
      <c r="A3007" s="255">
        <f>IF(B3007="","",COUNTA($B$5:B3007))</f>
        <v/>
      </c>
      <c r="B3007" s="294" t="n"/>
      <c r="C3007" s="247" t="n"/>
      <c r="D3007" s="248" t="n"/>
      <c r="E3007" s="295" t="n"/>
      <c r="F3007" s="296" t="n"/>
      <c r="G3007" s="296" t="n"/>
      <c r="H3007" s="299">
        <f>IFERROR(VLOOKUP($C3007,$C$5:$H$18,6,0)+SUMIF($C$19:$C3007,$C3007,$F$19:$F3007)-SUMIF($C$19:$C3007,$C3007,$G$19:$G3007),"")</f>
        <v/>
      </c>
      <c r="I3007" s="296" t="n"/>
      <c r="J3007" s="252" t="n"/>
      <c r="K3007" s="252" t="n"/>
      <c r="L3007" s="298" t="n"/>
      <c r="M3007" s="254">
        <f>IF($B3007="","",--TEXT($B3007,"yyyymm"))</f>
        <v/>
      </c>
      <c r="N3007" s="0" t="n"/>
      <c r="O3007" s="0" t="n"/>
      <c r="P3007" s="0" t="n"/>
      <c r="Q3007" s="0" t="n"/>
      <c r="R3007" s="0" t="n"/>
      <c r="S3007" s="0" t="n"/>
      <c r="T3007" s="0" t="n"/>
      <c r="U3007" s="0" t="n"/>
      <c r="V3007" s="0" t="n"/>
      <c r="W3007" s="0" t="n"/>
      <c r="X3007" s="42" t="n"/>
      <c r="Y3007" s="42" t="n"/>
      <c r="Z3007" s="42" t="n"/>
    </row>
    <row r="3008" ht="23" customFormat="1" customHeight="1" s="204">
      <c r="A3008" s="255">
        <f>IF(B3008="","",COUNTA($B$5:B3008))</f>
        <v/>
      </c>
      <c r="B3008" s="294" t="n"/>
      <c r="C3008" s="247" t="n"/>
      <c r="D3008" s="248" t="n"/>
      <c r="E3008" s="295" t="n"/>
      <c r="F3008" s="296" t="n"/>
      <c r="G3008" s="296" t="n"/>
      <c r="H3008" s="299">
        <f>IFERROR(VLOOKUP($C3008,$C$5:$H$18,6,0)+SUMIF($C$19:$C3008,$C3008,$F$19:$F3008)-SUMIF($C$19:$C3008,$C3008,$G$19:$G3008),"")</f>
        <v/>
      </c>
      <c r="I3008" s="296" t="n"/>
      <c r="J3008" s="252" t="n"/>
      <c r="K3008" s="252" t="n"/>
      <c r="L3008" s="298" t="n"/>
      <c r="M3008" s="254">
        <f>IF($B3008="","",--TEXT($B3008,"yyyymm"))</f>
        <v/>
      </c>
      <c r="N3008" s="0" t="n"/>
      <c r="O3008" s="0" t="n"/>
      <c r="P3008" s="0" t="n"/>
      <c r="Q3008" s="0" t="n"/>
      <c r="R3008" s="0" t="n"/>
      <c r="S3008" s="0" t="n"/>
      <c r="T3008" s="0" t="n"/>
      <c r="U3008" s="0" t="n"/>
      <c r="V3008" s="0" t="n"/>
      <c r="W3008" s="0" t="n"/>
      <c r="X3008" s="42" t="n"/>
      <c r="Y3008" s="42" t="n"/>
      <c r="Z3008" s="42" t="n"/>
    </row>
    <row r="3009" ht="23" customFormat="1" customHeight="1" s="204">
      <c r="A3009" s="255">
        <f>IF(B3009="","",COUNTA($B$5:B3009))</f>
        <v/>
      </c>
      <c r="B3009" s="294" t="n"/>
      <c r="C3009" s="247" t="n"/>
      <c r="D3009" s="248" t="n"/>
      <c r="E3009" s="295" t="n"/>
      <c r="F3009" s="296" t="n"/>
      <c r="G3009" s="296" t="n"/>
      <c r="H3009" s="299">
        <f>IFERROR(VLOOKUP($C3009,$C$5:$H$18,6,0)+SUMIF($C$19:$C3009,$C3009,$F$19:$F3009)-SUMIF($C$19:$C3009,$C3009,$G$19:$G3009),"")</f>
        <v/>
      </c>
      <c r="I3009" s="296" t="n"/>
      <c r="J3009" s="252" t="n"/>
      <c r="K3009" s="252" t="n"/>
      <c r="L3009" s="298" t="n"/>
      <c r="M3009" s="254">
        <f>IF($B3009="","",--TEXT($B3009,"yyyymm"))</f>
        <v/>
      </c>
      <c r="N3009" s="0" t="n"/>
      <c r="O3009" s="0" t="n"/>
      <c r="P3009" s="0" t="n"/>
      <c r="Q3009" s="0" t="n"/>
      <c r="R3009" s="0" t="n"/>
      <c r="S3009" s="0" t="n"/>
      <c r="T3009" s="0" t="n"/>
      <c r="U3009" s="0" t="n"/>
      <c r="V3009" s="0" t="n"/>
      <c r="W3009" s="0" t="n"/>
      <c r="X3009" s="42" t="n"/>
      <c r="Y3009" s="42" t="n"/>
      <c r="Z3009" s="42" t="n"/>
    </row>
    <row r="3010" ht="23" customFormat="1" customHeight="1" s="204">
      <c r="A3010" s="255">
        <f>IF(B3010="","",COUNTA($B$5:B3010))</f>
        <v/>
      </c>
      <c r="B3010" s="294" t="n"/>
      <c r="C3010" s="247" t="n"/>
      <c r="D3010" s="248" t="n"/>
      <c r="E3010" s="295" t="n"/>
      <c r="F3010" s="296" t="n"/>
      <c r="G3010" s="296" t="n"/>
      <c r="H3010" s="299">
        <f>IFERROR(VLOOKUP($C3010,$C$5:$H$18,6,0)+SUMIF($C$19:$C3010,$C3010,$F$19:$F3010)-SUMIF($C$19:$C3010,$C3010,$G$19:$G3010),"")</f>
        <v/>
      </c>
      <c r="I3010" s="296" t="n"/>
      <c r="J3010" s="252" t="n"/>
      <c r="K3010" s="252" t="n"/>
      <c r="L3010" s="298" t="n"/>
      <c r="M3010" s="254">
        <f>IF($B3010="","",--TEXT($B3010,"yyyymm"))</f>
        <v/>
      </c>
      <c r="N3010" s="0" t="n"/>
      <c r="O3010" s="0" t="n"/>
      <c r="P3010" s="0" t="n"/>
      <c r="Q3010" s="0" t="n"/>
      <c r="R3010" s="0" t="n"/>
      <c r="S3010" s="0" t="n"/>
      <c r="T3010" s="0" t="n"/>
      <c r="U3010" s="0" t="n"/>
      <c r="V3010" s="0" t="n"/>
      <c r="W3010" s="0" t="n"/>
      <c r="X3010" s="42" t="n"/>
      <c r="Y3010" s="42" t="n"/>
      <c r="Z3010" s="42" t="n"/>
    </row>
    <row r="3011" ht="23" customFormat="1" customHeight="1" s="204">
      <c r="A3011" s="255">
        <f>IF(B3011="","",COUNTA($B$5:B3011))</f>
        <v/>
      </c>
      <c r="B3011" s="294" t="n"/>
      <c r="C3011" s="247" t="n"/>
      <c r="D3011" s="248" t="n"/>
      <c r="E3011" s="295" t="n"/>
      <c r="F3011" s="296" t="n"/>
      <c r="G3011" s="296" t="n"/>
      <c r="H3011" s="299">
        <f>IFERROR(VLOOKUP($C3011,$C$5:$H$18,6,0)+SUMIF($C$19:$C3011,$C3011,$F$19:$F3011)-SUMIF($C$19:$C3011,$C3011,$G$19:$G3011),"")</f>
        <v/>
      </c>
      <c r="I3011" s="296" t="n"/>
      <c r="J3011" s="252" t="n"/>
      <c r="K3011" s="252" t="n"/>
      <c r="L3011" s="298" t="n"/>
      <c r="M3011" s="254">
        <f>IF($B3011="","",--TEXT($B3011,"yyyymm"))</f>
        <v/>
      </c>
      <c r="N3011" s="0" t="n"/>
      <c r="O3011" s="0" t="n"/>
      <c r="P3011" s="0" t="n"/>
      <c r="Q3011" s="0" t="n"/>
      <c r="R3011" s="0" t="n"/>
      <c r="S3011" s="0" t="n"/>
      <c r="T3011" s="0" t="n"/>
      <c r="U3011" s="0" t="n"/>
      <c r="V3011" s="0" t="n"/>
      <c r="W3011" s="0" t="n"/>
      <c r="X3011" s="42" t="n"/>
      <c r="Y3011" s="42" t="n"/>
      <c r="Z3011" s="42" t="n"/>
    </row>
    <row r="3012" ht="23" customFormat="1" customHeight="1" s="204">
      <c r="A3012" s="255">
        <f>IF(B3012="","",COUNTA($B$5:B3012))</f>
        <v/>
      </c>
      <c r="B3012" s="294" t="n"/>
      <c r="C3012" s="247" t="n"/>
      <c r="D3012" s="248" t="n"/>
      <c r="E3012" s="295" t="n"/>
      <c r="F3012" s="296" t="n"/>
      <c r="G3012" s="296" t="n"/>
      <c r="H3012" s="299">
        <f>IFERROR(VLOOKUP($C3012,$C$5:$H$18,6,0)+SUMIF($C$19:$C3012,$C3012,$F$19:$F3012)-SUMIF($C$19:$C3012,$C3012,$G$19:$G3012),"")</f>
        <v/>
      </c>
      <c r="I3012" s="296" t="n"/>
      <c r="J3012" s="252" t="n"/>
      <c r="K3012" s="252" t="n"/>
      <c r="L3012" s="298" t="n"/>
      <c r="M3012" s="254">
        <f>IF($B3012="","",--TEXT($B3012,"yyyymm"))</f>
        <v/>
      </c>
      <c r="N3012" s="0" t="n"/>
      <c r="O3012" s="0" t="n"/>
      <c r="P3012" s="0" t="n"/>
      <c r="Q3012" s="0" t="n"/>
      <c r="R3012" s="0" t="n"/>
      <c r="S3012" s="0" t="n"/>
      <c r="T3012" s="0" t="n"/>
      <c r="U3012" s="0" t="n"/>
      <c r="V3012" s="0" t="n"/>
      <c r="W3012" s="0" t="n"/>
      <c r="X3012" s="42" t="n"/>
      <c r="Y3012" s="42" t="n"/>
      <c r="Z3012" s="42" t="n"/>
    </row>
    <row r="3013" ht="23" customFormat="1" customHeight="1" s="204">
      <c r="A3013" s="255">
        <f>IF(B3013="","",COUNTA($B$5:B3013))</f>
        <v/>
      </c>
      <c r="B3013" s="294" t="n"/>
      <c r="C3013" s="247" t="n"/>
      <c r="D3013" s="248" t="n"/>
      <c r="E3013" s="295" t="n"/>
      <c r="F3013" s="296" t="n"/>
      <c r="G3013" s="296" t="n"/>
      <c r="H3013" s="299">
        <f>IFERROR(VLOOKUP($C3013,$C$5:$H$18,6,0)+SUMIF($C$19:$C3013,$C3013,$F$19:$F3013)-SUMIF($C$19:$C3013,$C3013,$G$19:$G3013),"")</f>
        <v/>
      </c>
      <c r="I3013" s="296" t="n"/>
      <c r="J3013" s="252" t="n"/>
      <c r="K3013" s="252" t="n"/>
      <c r="L3013" s="298" t="n"/>
      <c r="M3013" s="254">
        <f>IF($B3013="","",--TEXT($B3013,"yyyymm"))</f>
        <v/>
      </c>
      <c r="N3013" s="0" t="n"/>
      <c r="O3013" s="0" t="n"/>
      <c r="P3013" s="0" t="n"/>
      <c r="Q3013" s="0" t="n"/>
      <c r="R3013" s="0" t="n"/>
      <c r="S3013" s="0" t="n"/>
      <c r="T3013" s="0" t="n"/>
      <c r="U3013" s="0" t="n"/>
      <c r="V3013" s="0" t="n"/>
      <c r="W3013" s="0" t="n"/>
      <c r="X3013" s="42" t="n"/>
      <c r="Y3013" s="42" t="n"/>
      <c r="Z3013" s="42" t="n"/>
    </row>
    <row r="3014" ht="23" customFormat="1" customHeight="1" s="204">
      <c r="A3014" s="255">
        <f>IF(B3014="","",COUNTA($B$5:B3014))</f>
        <v/>
      </c>
      <c r="B3014" s="294" t="n"/>
      <c r="C3014" s="247" t="n"/>
      <c r="D3014" s="248" t="n"/>
      <c r="E3014" s="295" t="n"/>
      <c r="F3014" s="296" t="n"/>
      <c r="G3014" s="296" t="n"/>
      <c r="H3014" s="299">
        <f>IFERROR(VLOOKUP($C3014,$C$5:$H$18,6,0)+SUMIF($C$19:$C3014,$C3014,$F$19:$F3014)-SUMIF($C$19:$C3014,$C3014,$G$19:$G3014),"")</f>
        <v/>
      </c>
      <c r="I3014" s="296" t="n"/>
      <c r="J3014" s="252" t="n"/>
      <c r="K3014" s="252" t="n"/>
      <c r="L3014" s="298" t="n"/>
      <c r="M3014" s="254">
        <f>IF($B3014="","",--TEXT($B3014,"yyyymm"))</f>
        <v/>
      </c>
      <c r="N3014" s="0" t="n"/>
      <c r="O3014" s="0" t="n"/>
      <c r="P3014" s="0" t="n"/>
      <c r="Q3014" s="0" t="n"/>
      <c r="R3014" s="0" t="n"/>
      <c r="S3014" s="0" t="n"/>
      <c r="T3014" s="0" t="n"/>
      <c r="U3014" s="0" t="n"/>
      <c r="V3014" s="0" t="n"/>
      <c r="W3014" s="0" t="n"/>
      <c r="X3014" s="42" t="n"/>
      <c r="Y3014" s="42" t="n"/>
      <c r="Z3014" s="42" t="n"/>
    </row>
    <row r="3015" ht="23" customFormat="1" customHeight="1" s="204">
      <c r="A3015" s="255">
        <f>IF(B3015="","",COUNTA($B$5:B3015))</f>
        <v/>
      </c>
      <c r="B3015" s="294" t="n"/>
      <c r="C3015" s="247" t="n"/>
      <c r="D3015" s="248" t="n"/>
      <c r="E3015" s="295" t="n"/>
      <c r="F3015" s="296" t="n"/>
      <c r="G3015" s="296" t="n"/>
      <c r="H3015" s="299">
        <f>IFERROR(VLOOKUP($C3015,$C$5:$H$18,6,0)+SUMIF($C$19:$C3015,$C3015,$F$19:$F3015)-SUMIF($C$19:$C3015,$C3015,$G$19:$G3015),"")</f>
        <v/>
      </c>
      <c r="I3015" s="296" t="n"/>
      <c r="J3015" s="252" t="n"/>
      <c r="K3015" s="252" t="n"/>
      <c r="L3015" s="298" t="n"/>
      <c r="M3015" s="254">
        <f>IF($B3015="","",--TEXT($B3015,"yyyymm"))</f>
        <v/>
      </c>
      <c r="N3015" s="0" t="n"/>
      <c r="O3015" s="0" t="n"/>
      <c r="P3015" s="0" t="n"/>
      <c r="Q3015" s="0" t="n"/>
      <c r="R3015" s="0" t="n"/>
      <c r="S3015" s="0" t="n"/>
      <c r="T3015" s="0" t="n"/>
      <c r="U3015" s="0" t="n"/>
      <c r="V3015" s="0" t="n"/>
      <c r="W3015" s="0" t="n"/>
      <c r="X3015" s="42" t="n"/>
      <c r="Y3015" s="42" t="n"/>
      <c r="Z3015" s="42" t="n"/>
    </row>
    <row r="3016" ht="23" customFormat="1" customHeight="1" s="204">
      <c r="A3016" s="255">
        <f>IF(B3016="","",COUNTA($B$5:B3016))</f>
        <v/>
      </c>
      <c r="B3016" s="294" t="n"/>
      <c r="C3016" s="247" t="n"/>
      <c r="D3016" s="248" t="n"/>
      <c r="E3016" s="295" t="n"/>
      <c r="F3016" s="296" t="n"/>
      <c r="G3016" s="296" t="n"/>
      <c r="H3016" s="299">
        <f>IFERROR(VLOOKUP($C3016,$C$5:$H$18,6,0)+SUMIF($C$19:$C3016,$C3016,$F$19:$F3016)-SUMIF($C$19:$C3016,$C3016,$G$19:$G3016),"")</f>
        <v/>
      </c>
      <c r="I3016" s="296" t="n"/>
      <c r="J3016" s="252" t="n"/>
      <c r="K3016" s="252" t="n"/>
      <c r="L3016" s="298" t="n"/>
      <c r="M3016" s="254">
        <f>IF($B3016="","",--TEXT($B3016,"yyyymm"))</f>
        <v/>
      </c>
      <c r="N3016" s="0" t="n"/>
      <c r="O3016" s="0" t="n"/>
      <c r="P3016" s="0" t="n"/>
      <c r="Q3016" s="0" t="n"/>
      <c r="R3016" s="0" t="n"/>
      <c r="S3016" s="0" t="n"/>
      <c r="T3016" s="0" t="n"/>
      <c r="U3016" s="0" t="n"/>
      <c r="V3016" s="0" t="n"/>
      <c r="W3016" s="0" t="n"/>
      <c r="X3016" s="42" t="n"/>
      <c r="Y3016" s="42" t="n"/>
      <c r="Z3016" s="42" t="n"/>
    </row>
    <row r="3017" ht="23" customFormat="1" customHeight="1" s="204">
      <c r="A3017" s="255">
        <f>IF(B3017="","",COUNTA($B$5:B3017))</f>
        <v/>
      </c>
      <c r="B3017" s="294" t="n"/>
      <c r="C3017" s="247" t="n"/>
      <c r="D3017" s="248" t="n"/>
      <c r="E3017" s="295" t="n"/>
      <c r="F3017" s="296" t="n"/>
      <c r="G3017" s="296" t="n"/>
      <c r="H3017" s="299">
        <f>IFERROR(VLOOKUP($C3017,$C$5:$H$18,6,0)+SUMIF($C$19:$C3017,$C3017,$F$19:$F3017)-SUMIF($C$19:$C3017,$C3017,$G$19:$G3017),"")</f>
        <v/>
      </c>
      <c r="I3017" s="296" t="n"/>
      <c r="J3017" s="252" t="n"/>
      <c r="K3017" s="252" t="n"/>
      <c r="L3017" s="298" t="n"/>
      <c r="M3017" s="254">
        <f>IF($B3017="","",--TEXT($B3017,"yyyymm"))</f>
        <v/>
      </c>
      <c r="N3017" s="0" t="n"/>
      <c r="O3017" s="0" t="n"/>
      <c r="P3017" s="0" t="n"/>
      <c r="Q3017" s="0" t="n"/>
      <c r="R3017" s="0" t="n"/>
      <c r="S3017" s="0" t="n"/>
      <c r="T3017" s="0" t="n"/>
      <c r="U3017" s="0" t="n"/>
      <c r="V3017" s="0" t="n"/>
      <c r="W3017" s="0" t="n"/>
      <c r="X3017" s="42" t="n"/>
      <c r="Y3017" s="42" t="n"/>
      <c r="Z3017" s="42" t="n"/>
    </row>
    <row r="3018" ht="23" customFormat="1" customHeight="1" s="204">
      <c r="A3018" s="255">
        <f>IF(B3018="","",COUNTA($B$5:B3018))</f>
        <v/>
      </c>
      <c r="B3018" s="294" t="n"/>
      <c r="C3018" s="247" t="n"/>
      <c r="D3018" s="248" t="n"/>
      <c r="E3018" s="295" t="n"/>
      <c r="F3018" s="296" t="n"/>
      <c r="G3018" s="296" t="n"/>
      <c r="H3018" s="299">
        <f>IFERROR(VLOOKUP($C3018,$C$5:$H$18,6,0)+SUMIF($C$19:$C3018,$C3018,$F$19:$F3018)-SUMIF($C$19:$C3018,$C3018,$G$19:$G3018),"")</f>
        <v/>
      </c>
      <c r="I3018" s="296" t="n"/>
      <c r="J3018" s="252" t="n"/>
      <c r="K3018" s="252" t="n"/>
      <c r="L3018" s="298" t="n"/>
      <c r="M3018" s="254">
        <f>IF($B3018="","",--TEXT($B3018,"yyyymm"))</f>
        <v/>
      </c>
      <c r="N3018" s="0" t="n"/>
      <c r="O3018" s="0" t="n"/>
      <c r="P3018" s="0" t="n"/>
      <c r="Q3018" s="0" t="n"/>
      <c r="R3018" s="0" t="n"/>
      <c r="S3018" s="0" t="n"/>
      <c r="T3018" s="0" t="n"/>
      <c r="U3018" s="0" t="n"/>
      <c r="V3018" s="0" t="n"/>
      <c r="W3018" s="0" t="n"/>
      <c r="X3018" s="42" t="n"/>
      <c r="Y3018" s="42" t="n"/>
      <c r="Z3018" s="42" t="n"/>
    </row>
    <row r="3019" ht="23" customFormat="1" customHeight="1" s="204">
      <c r="A3019" s="255">
        <f>IF(B3019="","",COUNTA($B$5:B3019))</f>
        <v/>
      </c>
      <c r="B3019" s="294" t="n"/>
      <c r="C3019" s="247" t="n"/>
      <c r="D3019" s="248" t="n"/>
      <c r="E3019" s="295" t="n"/>
      <c r="F3019" s="296" t="n"/>
      <c r="G3019" s="296" t="n"/>
      <c r="H3019" s="299">
        <f>IFERROR(VLOOKUP($C3019,$C$5:$H$18,6,0)+SUMIF($C$19:$C3019,$C3019,$F$19:$F3019)-SUMIF($C$19:$C3019,$C3019,$G$19:$G3019),"")</f>
        <v/>
      </c>
      <c r="I3019" s="296" t="n"/>
      <c r="J3019" s="252" t="n"/>
      <c r="K3019" s="252" t="n"/>
      <c r="L3019" s="298" t="n"/>
      <c r="M3019" s="254">
        <f>IF($B3019="","",--TEXT($B3019,"yyyymm"))</f>
        <v/>
      </c>
      <c r="N3019" s="0" t="n"/>
      <c r="O3019" s="0" t="n"/>
      <c r="P3019" s="0" t="n"/>
      <c r="Q3019" s="0" t="n"/>
      <c r="R3019" s="0" t="n"/>
      <c r="S3019" s="0" t="n"/>
      <c r="T3019" s="0" t="n"/>
      <c r="U3019" s="0" t="n"/>
      <c r="V3019" s="0" t="n"/>
      <c r="W3019" s="0" t="n"/>
      <c r="X3019" s="42" t="n"/>
      <c r="Y3019" s="42" t="n"/>
      <c r="Z3019" s="42" t="n"/>
    </row>
    <row r="3020" ht="23" customFormat="1" customHeight="1" s="204">
      <c r="A3020" s="255">
        <f>IF(B3020="","",COUNTA($B$5:B3020))</f>
        <v/>
      </c>
      <c r="B3020" s="294" t="n"/>
      <c r="C3020" s="247" t="n"/>
      <c r="D3020" s="248" t="n"/>
      <c r="E3020" s="295" t="n"/>
      <c r="F3020" s="296" t="n"/>
      <c r="G3020" s="296" t="n"/>
      <c r="H3020" s="299">
        <f>IFERROR(VLOOKUP($C3020,$C$5:$H$18,6,0)+SUMIF($C$19:$C3020,$C3020,$F$19:$F3020)-SUMIF($C$19:$C3020,$C3020,$G$19:$G3020),"")</f>
        <v/>
      </c>
      <c r="I3020" s="296" t="n"/>
      <c r="J3020" s="252" t="n"/>
      <c r="K3020" s="252" t="n"/>
      <c r="L3020" s="298" t="n"/>
      <c r="M3020" s="254">
        <f>IF($B3020="","",--TEXT($B3020,"yyyymm"))</f>
        <v/>
      </c>
      <c r="N3020" s="0" t="n"/>
      <c r="O3020" s="0" t="n"/>
      <c r="P3020" s="0" t="n"/>
      <c r="Q3020" s="0" t="n"/>
      <c r="R3020" s="0" t="n"/>
      <c r="S3020" s="0" t="n"/>
      <c r="T3020" s="0" t="n"/>
      <c r="U3020" s="0" t="n"/>
      <c r="V3020" s="0" t="n"/>
      <c r="W3020" s="0" t="n"/>
      <c r="X3020" s="42" t="n"/>
      <c r="Y3020" s="42" t="n"/>
      <c r="Z3020" s="42" t="n"/>
    </row>
    <row r="3021" ht="23" customFormat="1" customHeight="1" s="204">
      <c r="A3021" s="255">
        <f>IF(B3021="","",COUNTA($B$5:B3021))</f>
        <v/>
      </c>
      <c r="B3021" s="294" t="n"/>
      <c r="C3021" s="247" t="n"/>
      <c r="D3021" s="248" t="n"/>
      <c r="E3021" s="295" t="n"/>
      <c r="F3021" s="296" t="n"/>
      <c r="G3021" s="296" t="n"/>
      <c r="H3021" s="299">
        <f>IFERROR(VLOOKUP($C3021,$C$5:$H$18,6,0)+SUMIF($C$19:$C3021,$C3021,$F$19:$F3021)-SUMIF($C$19:$C3021,$C3021,$G$19:$G3021),"")</f>
        <v/>
      </c>
      <c r="I3021" s="296" t="n"/>
      <c r="J3021" s="252" t="n"/>
      <c r="K3021" s="252" t="n"/>
      <c r="L3021" s="298" t="n"/>
      <c r="M3021" s="254">
        <f>IF($B3021="","",--TEXT($B3021,"yyyymm"))</f>
        <v/>
      </c>
      <c r="N3021" s="0" t="n"/>
      <c r="O3021" s="0" t="n"/>
      <c r="P3021" s="0" t="n"/>
      <c r="Q3021" s="0" t="n"/>
      <c r="R3021" s="0" t="n"/>
      <c r="S3021" s="0" t="n"/>
      <c r="T3021" s="0" t="n"/>
      <c r="U3021" s="0" t="n"/>
      <c r="V3021" s="0" t="n"/>
      <c r="W3021" s="0" t="n"/>
      <c r="X3021" s="42" t="n"/>
      <c r="Y3021" s="42" t="n"/>
      <c r="Z3021" s="42" t="n"/>
    </row>
    <row r="3022" ht="23" customFormat="1" customHeight="1" s="204">
      <c r="A3022" s="255">
        <f>IF(B3022="","",COUNTA($B$5:B3022))</f>
        <v/>
      </c>
      <c r="B3022" s="294" t="n"/>
      <c r="C3022" s="247" t="n"/>
      <c r="D3022" s="248" t="n"/>
      <c r="E3022" s="295" t="n"/>
      <c r="F3022" s="296" t="n"/>
      <c r="G3022" s="296" t="n"/>
      <c r="H3022" s="299">
        <f>IFERROR(VLOOKUP($C3022,$C$5:$H$18,6,0)+SUMIF($C$19:$C3022,$C3022,$F$19:$F3022)-SUMIF($C$19:$C3022,$C3022,$G$19:$G3022),"")</f>
        <v/>
      </c>
      <c r="I3022" s="296" t="n"/>
      <c r="J3022" s="252" t="n"/>
      <c r="K3022" s="252" t="n"/>
      <c r="L3022" s="298" t="n"/>
      <c r="M3022" s="254">
        <f>IF($B3022="","",--TEXT($B3022,"yyyymm"))</f>
        <v/>
      </c>
      <c r="N3022" s="0" t="n"/>
      <c r="O3022" s="0" t="n"/>
      <c r="P3022" s="0" t="n"/>
      <c r="Q3022" s="0" t="n"/>
      <c r="R3022" s="0" t="n"/>
      <c r="S3022" s="0" t="n"/>
      <c r="T3022" s="0" t="n"/>
      <c r="U3022" s="0" t="n"/>
      <c r="V3022" s="0" t="n"/>
      <c r="W3022" s="0" t="n"/>
      <c r="X3022" s="42" t="n"/>
      <c r="Y3022" s="42" t="n"/>
      <c r="Z3022" s="42" t="n"/>
    </row>
    <row r="3023" ht="23" customFormat="1" customHeight="1" s="204">
      <c r="A3023" s="255">
        <f>IF(B3023="","",COUNTA($B$5:B3023))</f>
        <v/>
      </c>
      <c r="B3023" s="294" t="n"/>
      <c r="C3023" s="247" t="n"/>
      <c r="D3023" s="248" t="n"/>
      <c r="E3023" s="295" t="n"/>
      <c r="F3023" s="296" t="n"/>
      <c r="G3023" s="296" t="n"/>
      <c r="H3023" s="299">
        <f>IFERROR(VLOOKUP($C3023,$C$5:$H$18,6,0)+SUMIF($C$19:$C3023,$C3023,$F$19:$F3023)-SUMIF($C$19:$C3023,$C3023,$G$19:$G3023),"")</f>
        <v/>
      </c>
      <c r="I3023" s="296" t="n"/>
      <c r="J3023" s="252" t="n"/>
      <c r="K3023" s="252" t="n"/>
      <c r="L3023" s="298" t="n"/>
      <c r="M3023" s="254">
        <f>IF($B3023="","",--TEXT($B3023,"yyyymm"))</f>
        <v/>
      </c>
      <c r="N3023" s="0" t="n"/>
      <c r="O3023" s="0" t="n"/>
      <c r="P3023" s="0" t="n"/>
      <c r="Q3023" s="0" t="n"/>
      <c r="R3023" s="0" t="n"/>
      <c r="S3023" s="0" t="n"/>
      <c r="T3023" s="0" t="n"/>
      <c r="U3023" s="0" t="n"/>
      <c r="V3023" s="0" t="n"/>
      <c r="W3023" s="0" t="n"/>
      <c r="X3023" s="42" t="n"/>
      <c r="Y3023" s="42" t="n"/>
      <c r="Z3023" s="42" t="n"/>
    </row>
    <row r="3024" ht="23" customFormat="1" customHeight="1" s="204">
      <c r="A3024" s="255">
        <f>IF(B3024="","",COUNTA($B$5:B3024))</f>
        <v/>
      </c>
      <c r="B3024" s="294" t="n"/>
      <c r="C3024" s="247" t="n"/>
      <c r="D3024" s="248" t="n"/>
      <c r="E3024" s="295" t="n"/>
      <c r="F3024" s="296" t="n"/>
      <c r="G3024" s="296" t="n"/>
      <c r="H3024" s="299">
        <f>IFERROR(VLOOKUP($C3024,$C$5:$H$18,6,0)+SUMIF($C$19:$C3024,$C3024,$F$19:$F3024)-SUMIF($C$19:$C3024,$C3024,$G$19:$G3024),"")</f>
        <v/>
      </c>
      <c r="I3024" s="296" t="n"/>
      <c r="J3024" s="252" t="n"/>
      <c r="K3024" s="252" t="n"/>
      <c r="L3024" s="298" t="n"/>
      <c r="M3024" s="254">
        <f>IF($B3024="","",--TEXT($B3024,"yyyymm"))</f>
        <v/>
      </c>
      <c r="N3024" s="0" t="n"/>
      <c r="O3024" s="0" t="n"/>
      <c r="P3024" s="0" t="n"/>
      <c r="Q3024" s="0" t="n"/>
      <c r="R3024" s="0" t="n"/>
      <c r="S3024" s="0" t="n"/>
      <c r="T3024" s="0" t="n"/>
      <c r="U3024" s="0" t="n"/>
      <c r="V3024" s="0" t="n"/>
      <c r="W3024" s="0" t="n"/>
      <c r="X3024" s="42" t="n"/>
      <c r="Y3024" s="42" t="n"/>
      <c r="Z3024" s="42" t="n"/>
    </row>
    <row r="3025" ht="23" customFormat="1" customHeight="1" s="204">
      <c r="A3025" s="255">
        <f>IF(B3025="","",COUNTA($B$5:B3025))</f>
        <v/>
      </c>
      <c r="B3025" s="294" t="n"/>
      <c r="C3025" s="247" t="n"/>
      <c r="D3025" s="248" t="n"/>
      <c r="E3025" s="295" t="n"/>
      <c r="F3025" s="296" t="n"/>
      <c r="G3025" s="296" t="n"/>
      <c r="H3025" s="299">
        <f>IFERROR(VLOOKUP($C3025,$C$5:$H$18,6,0)+SUMIF($C$19:$C3025,$C3025,$F$19:$F3025)-SUMIF($C$19:$C3025,$C3025,$G$19:$G3025),"")</f>
        <v/>
      </c>
      <c r="I3025" s="296" t="n"/>
      <c r="J3025" s="252" t="n"/>
      <c r="K3025" s="252" t="n"/>
      <c r="L3025" s="298" t="n"/>
      <c r="M3025" s="254">
        <f>IF($B3025="","",--TEXT($B3025,"yyyymm"))</f>
        <v/>
      </c>
      <c r="N3025" s="0" t="n"/>
      <c r="O3025" s="0" t="n"/>
      <c r="P3025" s="0" t="n"/>
      <c r="Q3025" s="0" t="n"/>
      <c r="R3025" s="0" t="n"/>
      <c r="S3025" s="0" t="n"/>
      <c r="T3025" s="0" t="n"/>
      <c r="U3025" s="0" t="n"/>
      <c r="V3025" s="0" t="n"/>
      <c r="W3025" s="0" t="n"/>
      <c r="X3025" s="42" t="n"/>
      <c r="Y3025" s="42" t="n"/>
      <c r="Z3025" s="42" t="n"/>
    </row>
    <row r="3026" ht="23" customFormat="1" customHeight="1" s="204">
      <c r="A3026" s="255">
        <f>IF(B3026="","",COUNTA($B$5:B3026))</f>
        <v/>
      </c>
      <c r="B3026" s="294" t="n"/>
      <c r="C3026" s="247" t="n"/>
      <c r="D3026" s="248" t="n"/>
      <c r="E3026" s="295" t="n"/>
      <c r="F3026" s="296" t="n"/>
      <c r="G3026" s="296" t="n"/>
      <c r="H3026" s="299">
        <f>IFERROR(VLOOKUP($C3026,$C$5:$H$18,6,0)+SUMIF($C$19:$C3026,$C3026,$F$19:$F3026)-SUMIF($C$19:$C3026,$C3026,$G$19:$G3026),"")</f>
        <v/>
      </c>
      <c r="I3026" s="296" t="n"/>
      <c r="J3026" s="252" t="n"/>
      <c r="K3026" s="252" t="n"/>
      <c r="L3026" s="298" t="n"/>
      <c r="M3026" s="254">
        <f>IF($B3026="","",--TEXT($B3026,"yyyymm"))</f>
        <v/>
      </c>
      <c r="N3026" s="0" t="n"/>
      <c r="O3026" s="0" t="n"/>
      <c r="P3026" s="0" t="n"/>
      <c r="Q3026" s="0" t="n"/>
      <c r="R3026" s="0" t="n"/>
      <c r="S3026" s="0" t="n"/>
      <c r="T3026" s="0" t="n"/>
      <c r="U3026" s="0" t="n"/>
      <c r="V3026" s="0" t="n"/>
      <c r="W3026" s="0" t="n"/>
      <c r="X3026" s="42" t="n"/>
      <c r="Y3026" s="42" t="n"/>
      <c r="Z3026" s="42" t="n"/>
    </row>
    <row r="3027" ht="23" customFormat="1" customHeight="1" s="204">
      <c r="A3027" s="255">
        <f>IF(B3027="","",COUNTA($B$5:B3027))</f>
        <v/>
      </c>
      <c r="B3027" s="294" t="n"/>
      <c r="C3027" s="247" t="n"/>
      <c r="D3027" s="248" t="n"/>
      <c r="E3027" s="295" t="n"/>
      <c r="F3027" s="296" t="n"/>
      <c r="G3027" s="296" t="n"/>
      <c r="H3027" s="299">
        <f>IFERROR(VLOOKUP($C3027,$C$5:$H$18,6,0)+SUMIF($C$19:$C3027,$C3027,$F$19:$F3027)-SUMIF($C$19:$C3027,$C3027,$G$19:$G3027),"")</f>
        <v/>
      </c>
      <c r="I3027" s="296" t="n"/>
      <c r="J3027" s="252" t="n"/>
      <c r="K3027" s="252" t="n"/>
      <c r="L3027" s="298" t="n"/>
      <c r="M3027" s="254">
        <f>IF($B3027="","",--TEXT($B3027,"yyyymm"))</f>
        <v/>
      </c>
      <c r="N3027" s="0" t="n"/>
      <c r="O3027" s="0" t="n"/>
      <c r="P3027" s="0" t="n"/>
      <c r="Q3027" s="0" t="n"/>
      <c r="R3027" s="0" t="n"/>
      <c r="S3027" s="0" t="n"/>
      <c r="T3027" s="0" t="n"/>
      <c r="U3027" s="0" t="n"/>
      <c r="V3027" s="0" t="n"/>
      <c r="W3027" s="0" t="n"/>
      <c r="X3027" s="42" t="n"/>
      <c r="Y3027" s="42" t="n"/>
      <c r="Z3027" s="42" t="n"/>
    </row>
    <row r="3028" ht="23" customFormat="1" customHeight="1" s="204">
      <c r="A3028" s="255">
        <f>IF(B3028="","",COUNTA($B$5:B3028))</f>
        <v/>
      </c>
      <c r="B3028" s="294" t="n"/>
      <c r="C3028" s="247" t="n"/>
      <c r="D3028" s="248" t="n"/>
      <c r="E3028" s="295" t="n"/>
      <c r="F3028" s="296" t="n"/>
      <c r="G3028" s="296" t="n"/>
      <c r="H3028" s="299">
        <f>IFERROR(VLOOKUP($C3028,$C$5:$H$18,6,0)+SUMIF($C$19:$C3028,$C3028,$F$19:$F3028)-SUMIF($C$19:$C3028,$C3028,$G$19:$G3028),"")</f>
        <v/>
      </c>
      <c r="I3028" s="296" t="n"/>
      <c r="J3028" s="252" t="n"/>
      <c r="K3028" s="252" t="n"/>
      <c r="L3028" s="298" t="n"/>
      <c r="M3028" s="254">
        <f>IF($B3028="","",--TEXT($B3028,"yyyymm"))</f>
        <v/>
      </c>
      <c r="N3028" s="0" t="n"/>
      <c r="O3028" s="0" t="n"/>
      <c r="P3028" s="0" t="n"/>
      <c r="Q3028" s="0" t="n"/>
      <c r="R3028" s="0" t="n"/>
      <c r="S3028" s="0" t="n"/>
      <c r="T3028" s="0" t="n"/>
      <c r="U3028" s="0" t="n"/>
      <c r="V3028" s="0" t="n"/>
      <c r="W3028" s="0" t="n"/>
      <c r="X3028" s="42" t="n"/>
      <c r="Y3028" s="42" t="n"/>
      <c r="Z3028" s="42" t="n"/>
    </row>
    <row r="3029" ht="23" customFormat="1" customHeight="1" s="204">
      <c r="A3029" s="255">
        <f>IF(B3029="","",COUNTA($B$5:B3029))</f>
        <v/>
      </c>
      <c r="B3029" s="294" t="n"/>
      <c r="C3029" s="247" t="n"/>
      <c r="D3029" s="248" t="n"/>
      <c r="E3029" s="295" t="n"/>
      <c r="F3029" s="296" t="n"/>
      <c r="G3029" s="296" t="n"/>
      <c r="H3029" s="299">
        <f>IFERROR(VLOOKUP($C3029,$C$5:$H$18,6,0)+SUMIF($C$19:$C3029,$C3029,$F$19:$F3029)-SUMIF($C$19:$C3029,$C3029,$G$19:$G3029),"")</f>
        <v/>
      </c>
      <c r="I3029" s="296" t="n"/>
      <c r="J3029" s="252" t="n"/>
      <c r="K3029" s="252" t="n"/>
      <c r="L3029" s="298" t="n"/>
      <c r="M3029" s="254">
        <f>IF($B3029="","",--TEXT($B3029,"yyyymm"))</f>
        <v/>
      </c>
      <c r="N3029" s="0" t="n"/>
      <c r="O3029" s="0" t="n"/>
      <c r="P3029" s="0" t="n"/>
      <c r="Q3029" s="0" t="n"/>
      <c r="R3029" s="0" t="n"/>
      <c r="S3029" s="0" t="n"/>
      <c r="T3029" s="0" t="n"/>
      <c r="U3029" s="0" t="n"/>
      <c r="V3029" s="0" t="n"/>
      <c r="W3029" s="0" t="n"/>
      <c r="X3029" s="42" t="n"/>
      <c r="Y3029" s="42" t="n"/>
      <c r="Z3029" s="42" t="n"/>
    </row>
    <row r="3030" ht="23" customFormat="1" customHeight="1" s="204">
      <c r="A3030" s="255">
        <f>IF(B3030="","",COUNTA($B$5:B3030))</f>
        <v/>
      </c>
      <c r="B3030" s="294" t="n"/>
      <c r="C3030" s="247" t="n"/>
      <c r="D3030" s="248" t="n"/>
      <c r="E3030" s="295" t="n"/>
      <c r="F3030" s="296" t="n"/>
      <c r="G3030" s="296" t="n"/>
      <c r="H3030" s="299">
        <f>IFERROR(VLOOKUP($C3030,$C$5:$H$18,6,0)+SUMIF($C$19:$C3030,$C3030,$F$19:$F3030)-SUMIF($C$19:$C3030,$C3030,$G$19:$G3030),"")</f>
        <v/>
      </c>
      <c r="I3030" s="296" t="n"/>
      <c r="J3030" s="252" t="n"/>
      <c r="K3030" s="252" t="n"/>
      <c r="L3030" s="298" t="n"/>
      <c r="M3030" s="254">
        <f>IF($B3030="","",--TEXT($B3030,"yyyymm"))</f>
        <v/>
      </c>
      <c r="N3030" s="0" t="n"/>
      <c r="O3030" s="0" t="n"/>
      <c r="P3030" s="0" t="n"/>
      <c r="Q3030" s="0" t="n"/>
      <c r="R3030" s="0" t="n"/>
      <c r="S3030" s="0" t="n"/>
      <c r="T3030" s="0" t="n"/>
      <c r="U3030" s="0" t="n"/>
      <c r="V3030" s="0" t="n"/>
      <c r="W3030" s="0" t="n"/>
      <c r="X3030" s="42" t="n"/>
      <c r="Y3030" s="42" t="n"/>
      <c r="Z3030" s="42" t="n"/>
    </row>
    <row r="3031" ht="23" customFormat="1" customHeight="1" s="204">
      <c r="A3031" s="255">
        <f>IF(B3031="","",COUNTA($B$5:B3031))</f>
        <v/>
      </c>
      <c r="B3031" s="294" t="n"/>
      <c r="C3031" s="247" t="n"/>
      <c r="D3031" s="248" t="n"/>
      <c r="E3031" s="295" t="n"/>
      <c r="F3031" s="296" t="n"/>
      <c r="G3031" s="296" t="n"/>
      <c r="H3031" s="299">
        <f>IFERROR(VLOOKUP($C3031,$C$5:$H$18,6,0)+SUMIF($C$19:$C3031,$C3031,$F$19:$F3031)-SUMIF($C$19:$C3031,$C3031,$G$19:$G3031),"")</f>
        <v/>
      </c>
      <c r="I3031" s="296" t="n"/>
      <c r="J3031" s="252" t="n"/>
      <c r="K3031" s="252" t="n"/>
      <c r="L3031" s="298" t="n"/>
      <c r="M3031" s="254">
        <f>IF($B3031="","",--TEXT($B3031,"yyyymm"))</f>
        <v/>
      </c>
      <c r="N3031" s="0" t="n"/>
      <c r="O3031" s="0" t="n"/>
      <c r="P3031" s="0" t="n"/>
      <c r="Q3031" s="0" t="n"/>
      <c r="R3031" s="0" t="n"/>
      <c r="S3031" s="0" t="n"/>
      <c r="T3031" s="0" t="n"/>
      <c r="U3031" s="0" t="n"/>
      <c r="V3031" s="0" t="n"/>
      <c r="W3031" s="0" t="n"/>
      <c r="X3031" s="42" t="n"/>
      <c r="Y3031" s="42" t="n"/>
      <c r="Z3031" s="42" t="n"/>
    </row>
    <row r="3032" ht="23" customFormat="1" customHeight="1" s="204">
      <c r="A3032" s="255">
        <f>IF(B3032="","",COUNTA($B$5:B3032))</f>
        <v/>
      </c>
      <c r="B3032" s="294" t="n"/>
      <c r="C3032" s="247" t="n"/>
      <c r="D3032" s="248" t="n"/>
      <c r="E3032" s="295" t="n"/>
      <c r="F3032" s="296" t="n"/>
      <c r="G3032" s="296" t="n"/>
      <c r="H3032" s="299">
        <f>IFERROR(VLOOKUP($C3032,$C$5:$H$18,6,0)+SUMIF($C$19:$C3032,$C3032,$F$19:$F3032)-SUMIF($C$19:$C3032,$C3032,$G$19:$G3032),"")</f>
        <v/>
      </c>
      <c r="I3032" s="296" t="n"/>
      <c r="J3032" s="252" t="n"/>
      <c r="K3032" s="252" t="n"/>
      <c r="L3032" s="298" t="n"/>
      <c r="M3032" s="254">
        <f>IF($B3032="","",--TEXT($B3032,"yyyymm"))</f>
        <v/>
      </c>
      <c r="N3032" s="0" t="n"/>
      <c r="O3032" s="0" t="n"/>
      <c r="P3032" s="0" t="n"/>
      <c r="Q3032" s="0" t="n"/>
      <c r="R3032" s="0" t="n"/>
      <c r="S3032" s="0" t="n"/>
      <c r="T3032" s="0" t="n"/>
      <c r="U3032" s="0" t="n"/>
      <c r="V3032" s="0" t="n"/>
      <c r="W3032" s="0" t="n"/>
      <c r="X3032" s="42" t="n"/>
      <c r="Y3032" s="42" t="n"/>
      <c r="Z3032" s="42" t="n"/>
    </row>
    <row r="3033" ht="23" customFormat="1" customHeight="1" s="204">
      <c r="A3033" s="255">
        <f>IF(B3033="","",COUNTA($B$5:B3033))</f>
        <v/>
      </c>
      <c r="B3033" s="294" t="n"/>
      <c r="C3033" s="247" t="n"/>
      <c r="D3033" s="248" t="n"/>
      <c r="E3033" s="295" t="n"/>
      <c r="F3033" s="296" t="n"/>
      <c r="G3033" s="296" t="n"/>
      <c r="H3033" s="299">
        <f>IFERROR(VLOOKUP($C3033,$C$5:$H$18,6,0)+SUMIF($C$19:$C3033,$C3033,$F$19:$F3033)-SUMIF($C$19:$C3033,$C3033,$G$19:$G3033),"")</f>
        <v/>
      </c>
      <c r="I3033" s="296" t="n"/>
      <c r="J3033" s="252" t="n"/>
      <c r="K3033" s="252" t="n"/>
      <c r="L3033" s="298" t="n"/>
      <c r="M3033" s="254">
        <f>IF($B3033="","",--TEXT($B3033,"yyyymm"))</f>
        <v/>
      </c>
      <c r="N3033" s="0" t="n"/>
      <c r="O3033" s="0" t="n"/>
      <c r="P3033" s="0" t="n"/>
      <c r="Q3033" s="0" t="n"/>
      <c r="R3033" s="0" t="n"/>
      <c r="S3033" s="0" t="n"/>
      <c r="T3033" s="0" t="n"/>
      <c r="U3033" s="0" t="n"/>
      <c r="V3033" s="0" t="n"/>
      <c r="W3033" s="0" t="n"/>
      <c r="X3033" s="42" t="n"/>
      <c r="Y3033" s="42" t="n"/>
      <c r="Z3033" s="42" t="n"/>
    </row>
    <row r="3034" ht="23" customFormat="1" customHeight="1" s="204">
      <c r="A3034" s="255">
        <f>IF(B3034="","",COUNTA($B$5:B3034))</f>
        <v/>
      </c>
      <c r="B3034" s="294" t="n"/>
      <c r="C3034" s="247" t="n"/>
      <c r="D3034" s="248" t="n"/>
      <c r="E3034" s="295" t="n"/>
      <c r="F3034" s="296" t="n"/>
      <c r="G3034" s="296" t="n"/>
      <c r="H3034" s="299">
        <f>IFERROR(VLOOKUP($C3034,$C$5:$H$18,6,0)+SUMIF($C$19:$C3034,$C3034,$F$19:$F3034)-SUMIF($C$19:$C3034,$C3034,$G$19:$G3034),"")</f>
        <v/>
      </c>
      <c r="I3034" s="296" t="n"/>
      <c r="J3034" s="252" t="n"/>
      <c r="K3034" s="252" t="n"/>
      <c r="L3034" s="298" t="n"/>
      <c r="M3034" s="254">
        <f>IF($B3034="","",--TEXT($B3034,"yyyymm"))</f>
        <v/>
      </c>
      <c r="N3034" s="0" t="n"/>
      <c r="O3034" s="0" t="n"/>
      <c r="P3034" s="0" t="n"/>
      <c r="Q3034" s="0" t="n"/>
      <c r="R3034" s="0" t="n"/>
      <c r="S3034" s="0" t="n"/>
      <c r="T3034" s="0" t="n"/>
      <c r="U3034" s="0" t="n"/>
      <c r="V3034" s="0" t="n"/>
      <c r="W3034" s="0" t="n"/>
      <c r="X3034" s="42" t="n"/>
      <c r="Y3034" s="42" t="n"/>
      <c r="Z3034" s="42" t="n"/>
    </row>
    <row r="3035" ht="23" customFormat="1" customHeight="1" s="204">
      <c r="A3035" s="255">
        <f>IF(B3035="","",COUNTA($B$5:B3035))</f>
        <v/>
      </c>
      <c r="B3035" s="294" t="n"/>
      <c r="C3035" s="247" t="n"/>
      <c r="D3035" s="248" t="n"/>
      <c r="E3035" s="295" t="n"/>
      <c r="F3035" s="296" t="n"/>
      <c r="G3035" s="296" t="n"/>
      <c r="H3035" s="299">
        <f>IFERROR(VLOOKUP($C3035,$C$5:$H$18,6,0)+SUMIF($C$19:$C3035,$C3035,$F$19:$F3035)-SUMIF($C$19:$C3035,$C3035,$G$19:$G3035),"")</f>
        <v/>
      </c>
      <c r="I3035" s="296" t="n"/>
      <c r="J3035" s="252" t="n"/>
      <c r="K3035" s="252" t="n"/>
      <c r="L3035" s="298" t="n"/>
      <c r="M3035" s="254">
        <f>IF($B3035="","",--TEXT($B3035,"yyyymm"))</f>
        <v/>
      </c>
      <c r="N3035" s="0" t="n"/>
      <c r="O3035" s="0" t="n"/>
      <c r="P3035" s="0" t="n"/>
      <c r="Q3035" s="0" t="n"/>
      <c r="R3035" s="0" t="n"/>
      <c r="S3035" s="0" t="n"/>
      <c r="T3035" s="0" t="n"/>
      <c r="U3035" s="0" t="n"/>
      <c r="V3035" s="0" t="n"/>
      <c r="W3035" s="0" t="n"/>
      <c r="X3035" s="42" t="n"/>
      <c r="Y3035" s="42" t="n"/>
      <c r="Z3035" s="42" t="n"/>
    </row>
    <row r="3036" ht="23" customFormat="1" customHeight="1" s="204">
      <c r="A3036" s="255">
        <f>IF(B3036="","",COUNTA($B$5:B3036))</f>
        <v/>
      </c>
      <c r="B3036" s="294" t="n"/>
      <c r="C3036" s="247" t="n"/>
      <c r="D3036" s="248" t="n"/>
      <c r="E3036" s="295" t="n"/>
      <c r="F3036" s="296" t="n"/>
      <c r="G3036" s="296" t="n"/>
      <c r="H3036" s="299">
        <f>IFERROR(VLOOKUP($C3036,$C$5:$H$18,6,0)+SUMIF($C$19:$C3036,$C3036,$F$19:$F3036)-SUMIF($C$19:$C3036,$C3036,$G$19:$G3036),"")</f>
        <v/>
      </c>
      <c r="I3036" s="296" t="n"/>
      <c r="J3036" s="252" t="n"/>
      <c r="K3036" s="252" t="n"/>
      <c r="L3036" s="298" t="n"/>
      <c r="M3036" s="254">
        <f>IF($B3036="","",--TEXT($B3036,"yyyymm"))</f>
        <v/>
      </c>
      <c r="N3036" s="0" t="n"/>
      <c r="O3036" s="0" t="n"/>
      <c r="P3036" s="0" t="n"/>
      <c r="Q3036" s="0" t="n"/>
      <c r="R3036" s="0" t="n"/>
      <c r="S3036" s="0" t="n"/>
      <c r="T3036" s="0" t="n"/>
      <c r="U3036" s="0" t="n"/>
      <c r="V3036" s="0" t="n"/>
      <c r="W3036" s="0" t="n"/>
      <c r="X3036" s="42" t="n"/>
      <c r="Y3036" s="42" t="n"/>
      <c r="Z3036" s="42" t="n"/>
    </row>
    <row r="3037" ht="23" customFormat="1" customHeight="1" s="204">
      <c r="A3037" s="255">
        <f>IF(B3037="","",COUNTA($B$5:B3037))</f>
        <v/>
      </c>
      <c r="B3037" s="294" t="n"/>
      <c r="C3037" s="247" t="n"/>
      <c r="D3037" s="248" t="n"/>
      <c r="E3037" s="295" t="n"/>
      <c r="F3037" s="296" t="n"/>
      <c r="G3037" s="296" t="n"/>
      <c r="H3037" s="299">
        <f>IFERROR(VLOOKUP($C3037,$C$5:$H$18,6,0)+SUMIF($C$19:$C3037,$C3037,$F$19:$F3037)-SUMIF($C$19:$C3037,$C3037,$G$19:$G3037),"")</f>
        <v/>
      </c>
      <c r="I3037" s="296" t="n"/>
      <c r="J3037" s="252" t="n"/>
      <c r="K3037" s="252" t="n"/>
      <c r="L3037" s="298" t="n"/>
      <c r="M3037" s="254">
        <f>IF($B3037="","",--TEXT($B3037,"yyyymm"))</f>
        <v/>
      </c>
      <c r="N3037" s="0" t="n"/>
      <c r="O3037" s="0" t="n"/>
      <c r="P3037" s="0" t="n"/>
      <c r="Q3037" s="0" t="n"/>
      <c r="R3037" s="0" t="n"/>
      <c r="S3037" s="0" t="n"/>
      <c r="T3037" s="0" t="n"/>
      <c r="U3037" s="0" t="n"/>
      <c r="V3037" s="0" t="n"/>
      <c r="W3037" s="0" t="n"/>
      <c r="X3037" s="42" t="n"/>
      <c r="Y3037" s="42" t="n"/>
      <c r="Z3037" s="42" t="n"/>
    </row>
    <row r="3038" ht="23" customFormat="1" customHeight="1" s="204">
      <c r="A3038" s="255">
        <f>IF(B3038="","",COUNTA($B$5:B3038))</f>
        <v/>
      </c>
      <c r="B3038" s="294" t="n"/>
      <c r="C3038" s="247" t="n"/>
      <c r="D3038" s="248" t="n"/>
      <c r="E3038" s="295" t="n"/>
      <c r="F3038" s="296" t="n"/>
      <c r="G3038" s="296" t="n"/>
      <c r="H3038" s="299">
        <f>IFERROR(VLOOKUP($C3038,$C$5:$H$18,6,0)+SUMIF($C$19:$C3038,$C3038,$F$19:$F3038)-SUMIF($C$19:$C3038,$C3038,$G$19:$G3038),"")</f>
        <v/>
      </c>
      <c r="I3038" s="296" t="n"/>
      <c r="J3038" s="252" t="n"/>
      <c r="K3038" s="252" t="n"/>
      <c r="L3038" s="298" t="n"/>
      <c r="M3038" s="254">
        <f>IF($B3038="","",--TEXT($B3038,"yyyymm"))</f>
        <v/>
      </c>
      <c r="N3038" s="0" t="n"/>
      <c r="O3038" s="0" t="n"/>
      <c r="P3038" s="0" t="n"/>
      <c r="Q3038" s="0" t="n"/>
      <c r="R3038" s="0" t="n"/>
      <c r="S3038" s="0" t="n"/>
      <c r="T3038" s="0" t="n"/>
      <c r="U3038" s="0" t="n"/>
      <c r="V3038" s="0" t="n"/>
      <c r="W3038" s="0" t="n"/>
      <c r="X3038" s="42" t="n"/>
      <c r="Y3038" s="42" t="n"/>
      <c r="Z3038" s="42" t="n"/>
    </row>
    <row r="3039" ht="23" customFormat="1" customHeight="1" s="204">
      <c r="A3039" s="255">
        <f>IF(B3039="","",COUNTA($B$5:B3039))</f>
        <v/>
      </c>
      <c r="B3039" s="294" t="n"/>
      <c r="C3039" s="247" t="n"/>
      <c r="D3039" s="248" t="n"/>
      <c r="E3039" s="295" t="n"/>
      <c r="F3039" s="296" t="n"/>
      <c r="G3039" s="296" t="n"/>
      <c r="H3039" s="299">
        <f>IFERROR(VLOOKUP($C3039,$C$5:$H$18,6,0)+SUMIF($C$19:$C3039,$C3039,$F$19:$F3039)-SUMIF($C$19:$C3039,$C3039,$G$19:$G3039),"")</f>
        <v/>
      </c>
      <c r="I3039" s="296" t="n"/>
      <c r="J3039" s="252" t="n"/>
      <c r="K3039" s="252" t="n"/>
      <c r="L3039" s="298" t="n"/>
      <c r="M3039" s="254">
        <f>IF($B3039="","",--TEXT($B3039,"yyyymm"))</f>
        <v/>
      </c>
      <c r="N3039" s="0" t="n"/>
      <c r="O3039" s="0" t="n"/>
      <c r="P3039" s="0" t="n"/>
      <c r="Q3039" s="0" t="n"/>
      <c r="R3039" s="0" t="n"/>
      <c r="S3039" s="0" t="n"/>
      <c r="T3039" s="0" t="n"/>
      <c r="U3039" s="0" t="n"/>
      <c r="V3039" s="0" t="n"/>
      <c r="W3039" s="0" t="n"/>
      <c r="X3039" s="42" t="n"/>
      <c r="Y3039" s="42" t="n"/>
      <c r="Z3039" s="42" t="n"/>
    </row>
    <row r="3040" ht="23" customFormat="1" customHeight="1" s="204">
      <c r="A3040" s="255">
        <f>IF(B3040="","",COUNTA($B$5:B3040))</f>
        <v/>
      </c>
      <c r="B3040" s="294" t="n"/>
      <c r="C3040" s="247" t="n"/>
      <c r="D3040" s="248" t="n"/>
      <c r="E3040" s="295" t="n"/>
      <c r="F3040" s="296" t="n"/>
      <c r="G3040" s="296" t="n"/>
      <c r="H3040" s="299">
        <f>IFERROR(VLOOKUP($C3040,$C$5:$H$18,6,0)+SUMIF($C$19:$C3040,$C3040,$F$19:$F3040)-SUMIF($C$19:$C3040,$C3040,$G$19:$G3040),"")</f>
        <v/>
      </c>
      <c r="I3040" s="296" t="n"/>
      <c r="J3040" s="252" t="n"/>
      <c r="K3040" s="252" t="n"/>
      <c r="L3040" s="298" t="n"/>
      <c r="M3040" s="254">
        <f>IF($B3040="","",--TEXT($B3040,"yyyymm"))</f>
        <v/>
      </c>
      <c r="N3040" s="0" t="n"/>
      <c r="O3040" s="0" t="n"/>
      <c r="P3040" s="0" t="n"/>
      <c r="Q3040" s="0" t="n"/>
      <c r="R3040" s="0" t="n"/>
      <c r="S3040" s="0" t="n"/>
      <c r="T3040" s="0" t="n"/>
      <c r="U3040" s="0" t="n"/>
      <c r="V3040" s="0" t="n"/>
      <c r="W3040" s="0" t="n"/>
      <c r="X3040" s="42" t="n"/>
      <c r="Y3040" s="42" t="n"/>
      <c r="Z3040" s="42" t="n"/>
    </row>
    <row r="3041" ht="23" customFormat="1" customHeight="1" s="204">
      <c r="A3041" s="255">
        <f>IF(B3041="","",COUNTA($B$5:B3041))</f>
        <v/>
      </c>
      <c r="B3041" s="294" t="n"/>
      <c r="C3041" s="247" t="n"/>
      <c r="D3041" s="248" t="n"/>
      <c r="E3041" s="295" t="n"/>
      <c r="F3041" s="296" t="n"/>
      <c r="G3041" s="296" t="n"/>
      <c r="H3041" s="299">
        <f>IFERROR(VLOOKUP($C3041,$C$5:$H$18,6,0)+SUMIF($C$19:$C3041,$C3041,$F$19:$F3041)-SUMIF($C$19:$C3041,$C3041,$G$19:$G3041),"")</f>
        <v/>
      </c>
      <c r="I3041" s="296" t="n"/>
      <c r="J3041" s="252" t="n"/>
      <c r="K3041" s="252" t="n"/>
      <c r="L3041" s="298" t="n"/>
      <c r="M3041" s="254">
        <f>IF($B3041="","",--TEXT($B3041,"yyyymm"))</f>
        <v/>
      </c>
      <c r="N3041" s="0" t="n"/>
      <c r="O3041" s="0" t="n"/>
      <c r="P3041" s="0" t="n"/>
      <c r="Q3041" s="0" t="n"/>
      <c r="R3041" s="0" t="n"/>
      <c r="S3041" s="0" t="n"/>
      <c r="T3041" s="0" t="n"/>
      <c r="U3041" s="0" t="n"/>
      <c r="V3041" s="0" t="n"/>
      <c r="W3041" s="0" t="n"/>
      <c r="X3041" s="42" t="n"/>
      <c r="Y3041" s="42" t="n"/>
      <c r="Z3041" s="42" t="n"/>
    </row>
    <row r="3042" ht="23" customFormat="1" customHeight="1" s="204">
      <c r="A3042" s="255">
        <f>IF(B3042="","",COUNTA($B$5:B3042))</f>
        <v/>
      </c>
      <c r="B3042" s="294" t="n"/>
      <c r="C3042" s="247" t="n"/>
      <c r="D3042" s="248" t="n"/>
      <c r="E3042" s="295" t="n"/>
      <c r="F3042" s="296" t="n"/>
      <c r="G3042" s="296" t="n"/>
      <c r="H3042" s="299">
        <f>IFERROR(VLOOKUP($C3042,$C$5:$H$18,6,0)+SUMIF($C$19:$C3042,$C3042,$F$19:$F3042)-SUMIF($C$19:$C3042,$C3042,$G$19:$G3042),"")</f>
        <v/>
      </c>
      <c r="I3042" s="296" t="n"/>
      <c r="J3042" s="252" t="n"/>
      <c r="K3042" s="252" t="n"/>
      <c r="L3042" s="298" t="n"/>
      <c r="M3042" s="254">
        <f>IF($B3042="","",--TEXT($B3042,"yyyymm"))</f>
        <v/>
      </c>
      <c r="N3042" s="0" t="n"/>
      <c r="O3042" s="0" t="n"/>
      <c r="P3042" s="0" t="n"/>
      <c r="Q3042" s="0" t="n"/>
      <c r="R3042" s="0" t="n"/>
      <c r="S3042" s="0" t="n"/>
      <c r="T3042" s="0" t="n"/>
      <c r="U3042" s="0" t="n"/>
      <c r="V3042" s="0" t="n"/>
      <c r="W3042" s="0" t="n"/>
      <c r="X3042" s="42" t="n"/>
      <c r="Y3042" s="42" t="n"/>
      <c r="Z3042" s="42" t="n"/>
    </row>
    <row r="3043" ht="23" customFormat="1" customHeight="1" s="204">
      <c r="A3043" s="255">
        <f>IF(B3043="","",COUNTA($B$5:B3043))</f>
        <v/>
      </c>
      <c r="B3043" s="294" t="n"/>
      <c r="C3043" s="247" t="n"/>
      <c r="D3043" s="248" t="n"/>
      <c r="E3043" s="295" t="n"/>
      <c r="F3043" s="296" t="n"/>
      <c r="G3043" s="296" t="n"/>
      <c r="H3043" s="299">
        <f>IFERROR(VLOOKUP($C3043,$C$5:$H$18,6,0)+SUMIF($C$19:$C3043,$C3043,$F$19:$F3043)-SUMIF($C$19:$C3043,$C3043,$G$19:$G3043),"")</f>
        <v/>
      </c>
      <c r="I3043" s="296" t="n"/>
      <c r="J3043" s="252" t="n"/>
      <c r="K3043" s="252" t="n"/>
      <c r="L3043" s="298" t="n"/>
      <c r="M3043" s="254">
        <f>IF($B3043="","",--TEXT($B3043,"yyyymm"))</f>
        <v/>
      </c>
      <c r="N3043" s="0" t="n"/>
      <c r="O3043" s="0" t="n"/>
      <c r="P3043" s="0" t="n"/>
      <c r="Q3043" s="0" t="n"/>
      <c r="R3043" s="0" t="n"/>
      <c r="S3043" s="0" t="n"/>
      <c r="T3043" s="0" t="n"/>
      <c r="U3043" s="0" t="n"/>
      <c r="V3043" s="0" t="n"/>
      <c r="W3043" s="0" t="n"/>
      <c r="X3043" s="42" t="n"/>
      <c r="Y3043" s="42" t="n"/>
      <c r="Z3043" s="42" t="n"/>
    </row>
    <row r="3044" ht="23" customFormat="1" customHeight="1" s="204">
      <c r="A3044" s="255">
        <f>IF(B3044="","",COUNTA($B$5:B3044))</f>
        <v/>
      </c>
      <c r="B3044" s="294" t="n"/>
      <c r="C3044" s="247" t="n"/>
      <c r="D3044" s="248" t="n"/>
      <c r="E3044" s="295" t="n"/>
      <c r="F3044" s="296" t="n"/>
      <c r="G3044" s="296" t="n"/>
      <c r="H3044" s="299">
        <f>IFERROR(VLOOKUP($C3044,$C$5:$H$18,6,0)+SUMIF($C$19:$C3044,$C3044,$F$19:$F3044)-SUMIF($C$19:$C3044,$C3044,$G$19:$G3044),"")</f>
        <v/>
      </c>
      <c r="I3044" s="296" t="n"/>
      <c r="J3044" s="252" t="n"/>
      <c r="K3044" s="252" t="n"/>
      <c r="L3044" s="298" t="n"/>
      <c r="M3044" s="254">
        <f>IF($B3044="","",--TEXT($B3044,"yyyymm"))</f>
        <v/>
      </c>
      <c r="N3044" s="0" t="n"/>
      <c r="O3044" s="0" t="n"/>
      <c r="P3044" s="0" t="n"/>
      <c r="Q3044" s="0" t="n"/>
      <c r="R3044" s="0" t="n"/>
      <c r="S3044" s="0" t="n"/>
      <c r="T3044" s="0" t="n"/>
      <c r="U3044" s="0" t="n"/>
      <c r="V3044" s="0" t="n"/>
      <c r="W3044" s="0" t="n"/>
      <c r="X3044" s="42" t="n"/>
      <c r="Y3044" s="42" t="n"/>
      <c r="Z3044" s="42" t="n"/>
    </row>
    <row r="3045" ht="23" customFormat="1" customHeight="1" s="204">
      <c r="A3045" s="255">
        <f>IF(B3045="","",COUNTA($B$5:B3045))</f>
        <v/>
      </c>
      <c r="B3045" s="294" t="n"/>
      <c r="C3045" s="247" t="n"/>
      <c r="D3045" s="248" t="n"/>
      <c r="E3045" s="295" t="n"/>
      <c r="F3045" s="296" t="n"/>
      <c r="G3045" s="296" t="n"/>
      <c r="H3045" s="299">
        <f>IFERROR(VLOOKUP($C3045,$C$5:$H$18,6,0)+SUMIF($C$19:$C3045,$C3045,$F$19:$F3045)-SUMIF($C$19:$C3045,$C3045,$G$19:$G3045),"")</f>
        <v/>
      </c>
      <c r="I3045" s="296" t="n"/>
      <c r="J3045" s="252" t="n"/>
      <c r="K3045" s="252" t="n"/>
      <c r="L3045" s="298" t="n"/>
      <c r="M3045" s="254">
        <f>IF($B3045="","",--TEXT($B3045,"yyyymm"))</f>
        <v/>
      </c>
      <c r="N3045" s="0" t="n"/>
      <c r="O3045" s="0" t="n"/>
      <c r="P3045" s="0" t="n"/>
      <c r="Q3045" s="0" t="n"/>
      <c r="R3045" s="0" t="n"/>
      <c r="S3045" s="0" t="n"/>
      <c r="T3045" s="0" t="n"/>
      <c r="U3045" s="0" t="n"/>
      <c r="V3045" s="0" t="n"/>
      <c r="W3045" s="0" t="n"/>
      <c r="X3045" s="42" t="n"/>
      <c r="Y3045" s="42" t="n"/>
      <c r="Z3045" s="42" t="n"/>
    </row>
    <row r="3046" ht="23" customFormat="1" customHeight="1" s="204">
      <c r="A3046" s="255">
        <f>IF(B3046="","",COUNTA($B$5:B3046))</f>
        <v/>
      </c>
      <c r="B3046" s="294" t="n"/>
      <c r="C3046" s="247" t="n"/>
      <c r="D3046" s="248" t="n"/>
      <c r="E3046" s="295" t="n"/>
      <c r="F3046" s="296" t="n"/>
      <c r="G3046" s="296" t="n"/>
      <c r="H3046" s="299">
        <f>IFERROR(VLOOKUP($C3046,$C$5:$H$18,6,0)+SUMIF($C$19:$C3046,$C3046,$F$19:$F3046)-SUMIF($C$19:$C3046,$C3046,$G$19:$G3046),"")</f>
        <v/>
      </c>
      <c r="I3046" s="296" t="n"/>
      <c r="J3046" s="252" t="n"/>
      <c r="K3046" s="252" t="n"/>
      <c r="L3046" s="298" t="n"/>
      <c r="M3046" s="254">
        <f>IF($B3046="","",--TEXT($B3046,"yyyymm"))</f>
        <v/>
      </c>
      <c r="N3046" s="0" t="n"/>
      <c r="O3046" s="0" t="n"/>
      <c r="P3046" s="0" t="n"/>
      <c r="Q3046" s="0" t="n"/>
      <c r="R3046" s="0" t="n"/>
      <c r="S3046" s="0" t="n"/>
      <c r="T3046" s="0" t="n"/>
      <c r="U3046" s="0" t="n"/>
      <c r="V3046" s="0" t="n"/>
      <c r="W3046" s="0" t="n"/>
      <c r="X3046" s="42" t="n"/>
      <c r="Y3046" s="42" t="n"/>
      <c r="Z3046" s="42" t="n"/>
    </row>
    <row r="3047" ht="23" customFormat="1" customHeight="1" s="204">
      <c r="A3047" s="255">
        <f>IF(B3047="","",COUNTA($B$5:B3047))</f>
        <v/>
      </c>
      <c r="B3047" s="294" t="n"/>
      <c r="C3047" s="247" t="n"/>
      <c r="D3047" s="248" t="n"/>
      <c r="E3047" s="295" t="n"/>
      <c r="F3047" s="296" t="n"/>
      <c r="G3047" s="296" t="n"/>
      <c r="H3047" s="299">
        <f>IFERROR(VLOOKUP($C3047,$C$5:$H$18,6,0)+SUMIF($C$19:$C3047,$C3047,$F$19:$F3047)-SUMIF($C$19:$C3047,$C3047,$G$19:$G3047),"")</f>
        <v/>
      </c>
      <c r="I3047" s="296" t="n"/>
      <c r="J3047" s="252" t="n"/>
      <c r="K3047" s="252" t="n"/>
      <c r="L3047" s="298" t="n"/>
      <c r="M3047" s="254">
        <f>IF($B3047="","",--TEXT($B3047,"yyyymm"))</f>
        <v/>
      </c>
      <c r="N3047" s="0" t="n"/>
      <c r="O3047" s="0" t="n"/>
      <c r="P3047" s="0" t="n"/>
      <c r="Q3047" s="0" t="n"/>
      <c r="R3047" s="0" t="n"/>
      <c r="S3047" s="0" t="n"/>
      <c r="T3047" s="0" t="n"/>
      <c r="U3047" s="0" t="n"/>
      <c r="V3047" s="0" t="n"/>
      <c r="W3047" s="0" t="n"/>
      <c r="X3047" s="42" t="n"/>
      <c r="Y3047" s="42" t="n"/>
      <c r="Z3047" s="42" t="n"/>
    </row>
    <row r="3048" ht="23" customFormat="1" customHeight="1" s="204">
      <c r="A3048" s="255">
        <f>IF(B3048="","",COUNTA($B$5:B3048))</f>
        <v/>
      </c>
      <c r="B3048" s="294" t="n"/>
      <c r="C3048" s="247" t="n"/>
      <c r="D3048" s="248" t="n"/>
      <c r="E3048" s="295" t="n"/>
      <c r="F3048" s="296" t="n"/>
      <c r="G3048" s="296" t="n"/>
      <c r="H3048" s="299">
        <f>IFERROR(VLOOKUP($C3048,$C$5:$H$18,6,0)+SUMIF($C$19:$C3048,$C3048,$F$19:$F3048)-SUMIF($C$19:$C3048,$C3048,$G$19:$G3048),"")</f>
        <v/>
      </c>
      <c r="I3048" s="296" t="n"/>
      <c r="J3048" s="252" t="n"/>
      <c r="K3048" s="252" t="n"/>
      <c r="L3048" s="298" t="n"/>
      <c r="M3048" s="254">
        <f>IF($B3048="","",--TEXT($B3048,"yyyymm"))</f>
        <v/>
      </c>
      <c r="N3048" s="0" t="n"/>
      <c r="O3048" s="0" t="n"/>
      <c r="P3048" s="0" t="n"/>
      <c r="Q3048" s="0" t="n"/>
      <c r="R3048" s="0" t="n"/>
      <c r="S3048" s="0" t="n"/>
      <c r="T3048" s="0" t="n"/>
      <c r="U3048" s="0" t="n"/>
      <c r="V3048" s="0" t="n"/>
      <c r="W3048" s="0" t="n"/>
      <c r="X3048" s="42" t="n"/>
      <c r="Y3048" s="42" t="n"/>
      <c r="Z3048" s="42" t="n"/>
    </row>
    <row r="3049" ht="23" customFormat="1" customHeight="1" s="204">
      <c r="A3049" s="255">
        <f>IF(B3049="","",COUNTA($B$5:B3049))</f>
        <v/>
      </c>
      <c r="B3049" s="294" t="n"/>
      <c r="C3049" s="247" t="n"/>
      <c r="D3049" s="248" t="n"/>
      <c r="E3049" s="295" t="n"/>
      <c r="F3049" s="296" t="n"/>
      <c r="G3049" s="296" t="n"/>
      <c r="H3049" s="299">
        <f>IFERROR(VLOOKUP($C3049,$C$5:$H$18,6,0)+SUMIF($C$19:$C3049,$C3049,$F$19:$F3049)-SUMIF($C$19:$C3049,$C3049,$G$19:$G3049),"")</f>
        <v/>
      </c>
      <c r="I3049" s="296" t="n"/>
      <c r="J3049" s="252" t="n"/>
      <c r="K3049" s="252" t="n"/>
      <c r="L3049" s="298" t="n"/>
      <c r="M3049" s="254">
        <f>IF($B3049="","",--TEXT($B3049,"yyyymm"))</f>
        <v/>
      </c>
      <c r="N3049" s="0" t="n"/>
      <c r="O3049" s="0" t="n"/>
      <c r="P3049" s="0" t="n"/>
      <c r="Q3049" s="0" t="n"/>
      <c r="R3049" s="0" t="n"/>
      <c r="S3049" s="0" t="n"/>
      <c r="T3049" s="0" t="n"/>
      <c r="U3049" s="0" t="n"/>
      <c r="V3049" s="0" t="n"/>
      <c r="W3049" s="0" t="n"/>
      <c r="X3049" s="42" t="n"/>
      <c r="Y3049" s="42" t="n"/>
      <c r="Z3049" s="42" t="n"/>
    </row>
    <row r="3050" ht="23" customFormat="1" customHeight="1" s="204">
      <c r="A3050" s="255">
        <f>IF(B3050="","",COUNTA($B$5:B3050))</f>
        <v/>
      </c>
      <c r="B3050" s="294" t="n"/>
      <c r="C3050" s="247" t="n"/>
      <c r="D3050" s="248" t="n"/>
      <c r="E3050" s="295" t="n"/>
      <c r="F3050" s="296" t="n"/>
      <c r="G3050" s="296" t="n"/>
      <c r="H3050" s="299">
        <f>IFERROR(VLOOKUP($C3050,$C$5:$H$18,6,0)+SUMIF($C$19:$C3050,$C3050,$F$19:$F3050)-SUMIF($C$19:$C3050,$C3050,$G$19:$G3050),"")</f>
        <v/>
      </c>
      <c r="I3050" s="296" t="n"/>
      <c r="J3050" s="252" t="n"/>
      <c r="K3050" s="252" t="n"/>
      <c r="L3050" s="298" t="n"/>
      <c r="M3050" s="254">
        <f>IF($B3050="","",--TEXT($B3050,"yyyymm"))</f>
        <v/>
      </c>
      <c r="N3050" s="0" t="n"/>
      <c r="O3050" s="0" t="n"/>
      <c r="P3050" s="0" t="n"/>
      <c r="Q3050" s="0" t="n"/>
      <c r="R3050" s="0" t="n"/>
      <c r="S3050" s="0" t="n"/>
      <c r="T3050" s="0" t="n"/>
      <c r="U3050" s="0" t="n"/>
      <c r="V3050" s="0" t="n"/>
      <c r="W3050" s="0" t="n"/>
      <c r="X3050" s="42" t="n"/>
      <c r="Y3050" s="42" t="n"/>
      <c r="Z3050" s="42" t="n"/>
    </row>
    <row r="3051" ht="23" customFormat="1" customHeight="1" s="204">
      <c r="A3051" s="255">
        <f>IF(B3051="","",COUNTA($B$5:B3051))</f>
        <v/>
      </c>
      <c r="B3051" s="294" t="n"/>
      <c r="C3051" s="247" t="n"/>
      <c r="D3051" s="248" t="n"/>
      <c r="E3051" s="295" t="n"/>
      <c r="F3051" s="296" t="n"/>
      <c r="G3051" s="296" t="n"/>
      <c r="H3051" s="299">
        <f>IFERROR(VLOOKUP($C3051,$C$5:$H$18,6,0)+SUMIF($C$19:$C3051,$C3051,$F$19:$F3051)-SUMIF($C$19:$C3051,$C3051,$G$19:$G3051),"")</f>
        <v/>
      </c>
      <c r="I3051" s="296" t="n"/>
      <c r="J3051" s="252" t="n"/>
      <c r="K3051" s="252" t="n"/>
      <c r="L3051" s="298" t="n"/>
      <c r="M3051" s="254">
        <f>IF($B3051="","",--TEXT($B3051,"yyyymm"))</f>
        <v/>
      </c>
      <c r="N3051" s="0" t="n"/>
      <c r="O3051" s="0" t="n"/>
      <c r="P3051" s="0" t="n"/>
      <c r="Q3051" s="0" t="n"/>
      <c r="R3051" s="0" t="n"/>
      <c r="S3051" s="0" t="n"/>
      <c r="T3051" s="0" t="n"/>
      <c r="U3051" s="0" t="n"/>
      <c r="V3051" s="0" t="n"/>
      <c r="W3051" s="0" t="n"/>
      <c r="X3051" s="42" t="n"/>
      <c r="Y3051" s="42" t="n"/>
      <c r="Z3051" s="42" t="n"/>
    </row>
    <row r="3052" ht="23" customFormat="1" customHeight="1" s="204">
      <c r="A3052" s="255">
        <f>IF(B3052="","",COUNTA($B$5:B3052))</f>
        <v/>
      </c>
      <c r="B3052" s="294" t="n"/>
      <c r="C3052" s="247" t="n"/>
      <c r="D3052" s="248" t="n"/>
      <c r="E3052" s="295" t="n"/>
      <c r="F3052" s="296" t="n"/>
      <c r="G3052" s="296" t="n"/>
      <c r="H3052" s="299">
        <f>IFERROR(VLOOKUP($C3052,$C$5:$H$18,6,0)+SUMIF($C$19:$C3052,$C3052,$F$19:$F3052)-SUMIF($C$19:$C3052,$C3052,$G$19:$G3052),"")</f>
        <v/>
      </c>
      <c r="I3052" s="296" t="n"/>
      <c r="J3052" s="252" t="n"/>
      <c r="K3052" s="252" t="n"/>
      <c r="L3052" s="298" t="n"/>
      <c r="M3052" s="254">
        <f>IF($B3052="","",--TEXT($B3052,"yyyymm"))</f>
        <v/>
      </c>
      <c r="N3052" s="0" t="n"/>
      <c r="O3052" s="0" t="n"/>
      <c r="P3052" s="0" t="n"/>
      <c r="Q3052" s="0" t="n"/>
      <c r="R3052" s="0" t="n"/>
      <c r="S3052" s="0" t="n"/>
      <c r="T3052" s="0" t="n"/>
      <c r="U3052" s="0" t="n"/>
      <c r="V3052" s="0" t="n"/>
      <c r="W3052" s="0" t="n"/>
      <c r="X3052" s="42" t="n"/>
      <c r="Y3052" s="42" t="n"/>
      <c r="Z3052" s="42" t="n"/>
    </row>
    <row r="3053" ht="23" customFormat="1" customHeight="1" s="204">
      <c r="A3053" s="255">
        <f>IF(B3053="","",COUNTA($B$5:B3053))</f>
        <v/>
      </c>
      <c r="B3053" s="294" t="n"/>
      <c r="C3053" s="247" t="n"/>
      <c r="D3053" s="248" t="n"/>
      <c r="E3053" s="295" t="n"/>
      <c r="F3053" s="296" t="n"/>
      <c r="G3053" s="296" t="n"/>
      <c r="H3053" s="299">
        <f>IFERROR(VLOOKUP($C3053,$C$5:$H$18,6,0)+SUMIF($C$19:$C3053,$C3053,$F$19:$F3053)-SUMIF($C$19:$C3053,$C3053,$G$19:$G3053),"")</f>
        <v/>
      </c>
      <c r="I3053" s="296" t="n"/>
      <c r="J3053" s="252" t="n"/>
      <c r="K3053" s="252" t="n"/>
      <c r="L3053" s="298" t="n"/>
      <c r="M3053" s="254">
        <f>IF($B3053="","",--TEXT($B3053,"yyyymm"))</f>
        <v/>
      </c>
      <c r="N3053" s="0" t="n"/>
      <c r="O3053" s="0" t="n"/>
      <c r="P3053" s="0" t="n"/>
      <c r="Q3053" s="0" t="n"/>
      <c r="R3053" s="0" t="n"/>
      <c r="S3053" s="0" t="n"/>
      <c r="T3053" s="0" t="n"/>
      <c r="U3053" s="0" t="n"/>
      <c r="V3053" s="0" t="n"/>
      <c r="W3053" s="0" t="n"/>
      <c r="X3053" s="42" t="n"/>
      <c r="Y3053" s="42" t="n"/>
      <c r="Z3053" s="42" t="n"/>
    </row>
    <row r="3054" ht="23" customFormat="1" customHeight="1" s="204">
      <c r="A3054" s="255">
        <f>IF(B3054="","",COUNTA($B$5:B3054))</f>
        <v/>
      </c>
      <c r="B3054" s="294" t="n"/>
      <c r="C3054" s="247" t="n"/>
      <c r="D3054" s="248" t="n"/>
      <c r="E3054" s="295" t="n"/>
      <c r="F3054" s="296" t="n"/>
      <c r="G3054" s="296" t="n"/>
      <c r="H3054" s="299">
        <f>IFERROR(VLOOKUP($C3054,$C$5:$H$18,6,0)+SUMIF($C$19:$C3054,$C3054,$F$19:$F3054)-SUMIF($C$19:$C3054,$C3054,$G$19:$G3054),"")</f>
        <v/>
      </c>
      <c r="I3054" s="296" t="n"/>
      <c r="J3054" s="252" t="n"/>
      <c r="K3054" s="252" t="n"/>
      <c r="L3054" s="298" t="n"/>
      <c r="M3054" s="254">
        <f>IF($B3054="","",--TEXT($B3054,"yyyymm"))</f>
        <v/>
      </c>
      <c r="N3054" s="0" t="n"/>
      <c r="O3054" s="0" t="n"/>
      <c r="P3054" s="0" t="n"/>
      <c r="Q3054" s="0" t="n"/>
      <c r="R3054" s="0" t="n"/>
      <c r="S3054" s="0" t="n"/>
      <c r="T3054" s="0" t="n"/>
      <c r="U3054" s="0" t="n"/>
      <c r="V3054" s="0" t="n"/>
      <c r="W3054" s="0" t="n"/>
      <c r="X3054" s="42" t="n"/>
      <c r="Y3054" s="42" t="n"/>
      <c r="Z3054" s="42" t="n"/>
    </row>
    <row r="3055" ht="23" customFormat="1" customHeight="1" s="204">
      <c r="A3055" s="255">
        <f>IF(B3055="","",COUNTA($B$5:B3055))</f>
        <v/>
      </c>
      <c r="B3055" s="294" t="n"/>
      <c r="C3055" s="247" t="n"/>
      <c r="D3055" s="248" t="n"/>
      <c r="E3055" s="295" t="n"/>
      <c r="F3055" s="296" t="n"/>
      <c r="G3055" s="296" t="n"/>
      <c r="H3055" s="299">
        <f>IFERROR(VLOOKUP($C3055,$C$5:$H$18,6,0)+SUMIF($C$19:$C3055,$C3055,$F$19:$F3055)-SUMIF($C$19:$C3055,$C3055,$G$19:$G3055),"")</f>
        <v/>
      </c>
      <c r="I3055" s="296" t="n"/>
      <c r="J3055" s="252" t="n"/>
      <c r="K3055" s="252" t="n"/>
      <c r="L3055" s="298" t="n"/>
      <c r="M3055" s="254">
        <f>IF($B3055="","",--TEXT($B3055,"yyyymm"))</f>
        <v/>
      </c>
      <c r="N3055" s="0" t="n"/>
      <c r="O3055" s="0" t="n"/>
      <c r="P3055" s="0" t="n"/>
      <c r="Q3055" s="0" t="n"/>
      <c r="R3055" s="0" t="n"/>
      <c r="S3055" s="0" t="n"/>
      <c r="T3055" s="0" t="n"/>
      <c r="U3055" s="0" t="n"/>
      <c r="V3055" s="0" t="n"/>
      <c r="W3055" s="0" t="n"/>
      <c r="X3055" s="42" t="n"/>
      <c r="Y3055" s="42" t="n"/>
      <c r="Z3055" s="42" t="n"/>
    </row>
    <row r="3056" ht="23" customFormat="1" customHeight="1" s="204">
      <c r="A3056" s="255">
        <f>IF(B3056="","",COUNTA($B$5:B3056))</f>
        <v/>
      </c>
      <c r="B3056" s="294" t="n"/>
      <c r="C3056" s="247" t="n"/>
      <c r="D3056" s="248" t="n"/>
      <c r="E3056" s="295" t="n"/>
      <c r="F3056" s="296" t="n"/>
      <c r="G3056" s="296" t="n"/>
      <c r="H3056" s="299">
        <f>IFERROR(VLOOKUP($C3056,$C$5:$H$18,6,0)+SUMIF($C$19:$C3056,$C3056,$F$19:$F3056)-SUMIF($C$19:$C3056,$C3056,$G$19:$G3056),"")</f>
        <v/>
      </c>
      <c r="I3056" s="296" t="n"/>
      <c r="J3056" s="252" t="n"/>
      <c r="K3056" s="252" t="n"/>
      <c r="L3056" s="298" t="n"/>
      <c r="M3056" s="254">
        <f>IF($B3056="","",--TEXT($B3056,"yyyymm"))</f>
        <v/>
      </c>
      <c r="N3056" s="0" t="n"/>
      <c r="O3056" s="0" t="n"/>
      <c r="P3056" s="0" t="n"/>
      <c r="Q3056" s="0" t="n"/>
      <c r="R3056" s="0" t="n"/>
      <c r="S3056" s="0" t="n"/>
      <c r="T3056" s="0" t="n"/>
      <c r="U3056" s="0" t="n"/>
      <c r="V3056" s="0" t="n"/>
      <c r="W3056" s="0" t="n"/>
      <c r="X3056" s="42" t="n"/>
      <c r="Y3056" s="42" t="n"/>
      <c r="Z3056" s="42" t="n"/>
    </row>
    <row r="3057" ht="23" customFormat="1" customHeight="1" s="204">
      <c r="A3057" s="255">
        <f>IF(B3057="","",COUNTA($B$5:B3057))</f>
        <v/>
      </c>
      <c r="B3057" s="294" t="n"/>
      <c r="C3057" s="247" t="n"/>
      <c r="D3057" s="248" t="n"/>
      <c r="E3057" s="295" t="n"/>
      <c r="F3057" s="296" t="n"/>
      <c r="G3057" s="296" t="n"/>
      <c r="H3057" s="299">
        <f>IFERROR(VLOOKUP($C3057,$C$5:$H$18,6,0)+SUMIF($C$19:$C3057,$C3057,$F$19:$F3057)-SUMIF($C$19:$C3057,$C3057,$G$19:$G3057),"")</f>
        <v/>
      </c>
      <c r="I3057" s="296" t="n"/>
      <c r="J3057" s="252" t="n"/>
      <c r="K3057" s="252" t="n"/>
      <c r="L3057" s="298" t="n"/>
      <c r="M3057" s="254">
        <f>IF($B3057="","",--TEXT($B3057,"yyyymm"))</f>
        <v/>
      </c>
      <c r="N3057" s="0" t="n"/>
      <c r="O3057" s="0" t="n"/>
      <c r="P3057" s="0" t="n"/>
      <c r="Q3057" s="0" t="n"/>
      <c r="R3057" s="0" t="n"/>
      <c r="S3057" s="0" t="n"/>
      <c r="T3057" s="0" t="n"/>
      <c r="U3057" s="0" t="n"/>
      <c r="V3057" s="0" t="n"/>
      <c r="W3057" s="0" t="n"/>
      <c r="X3057" s="42" t="n"/>
      <c r="Y3057" s="42" t="n"/>
      <c r="Z3057" s="42" t="n"/>
    </row>
    <row r="3058" ht="23" customFormat="1" customHeight="1" s="204">
      <c r="A3058" s="255">
        <f>IF(B3058="","",COUNTA($B$5:B3058))</f>
        <v/>
      </c>
      <c r="B3058" s="294" t="n"/>
      <c r="C3058" s="247" t="n"/>
      <c r="D3058" s="248" t="n"/>
      <c r="E3058" s="295" t="n"/>
      <c r="F3058" s="296" t="n"/>
      <c r="G3058" s="296" t="n"/>
      <c r="H3058" s="299">
        <f>IFERROR(VLOOKUP($C3058,$C$5:$H$18,6,0)+SUMIF($C$19:$C3058,$C3058,$F$19:$F3058)-SUMIF($C$19:$C3058,$C3058,$G$19:$G3058),"")</f>
        <v/>
      </c>
      <c r="I3058" s="296" t="n"/>
      <c r="J3058" s="252" t="n"/>
      <c r="K3058" s="252" t="n"/>
      <c r="L3058" s="298" t="n"/>
      <c r="M3058" s="254">
        <f>IF($B3058="","",--TEXT($B3058,"yyyymm"))</f>
        <v/>
      </c>
      <c r="N3058" s="0" t="n"/>
      <c r="O3058" s="0" t="n"/>
      <c r="P3058" s="0" t="n"/>
      <c r="Q3058" s="0" t="n"/>
      <c r="R3058" s="0" t="n"/>
      <c r="S3058" s="0" t="n"/>
      <c r="T3058" s="0" t="n"/>
      <c r="U3058" s="0" t="n"/>
      <c r="V3058" s="0" t="n"/>
      <c r="W3058" s="0" t="n"/>
      <c r="X3058" s="42" t="n"/>
      <c r="Y3058" s="42" t="n"/>
      <c r="Z3058" s="42" t="n"/>
    </row>
    <row r="3059" ht="23" customFormat="1" customHeight="1" s="204">
      <c r="A3059" s="255">
        <f>IF(B3059="","",COUNTA($B$5:B3059))</f>
        <v/>
      </c>
      <c r="B3059" s="294" t="n"/>
      <c r="C3059" s="247" t="n"/>
      <c r="D3059" s="248" t="n"/>
      <c r="E3059" s="295" t="n"/>
      <c r="F3059" s="296" t="n"/>
      <c r="G3059" s="296" t="n"/>
      <c r="H3059" s="299">
        <f>IFERROR(VLOOKUP($C3059,$C$5:$H$18,6,0)+SUMIF($C$19:$C3059,$C3059,$F$19:$F3059)-SUMIF($C$19:$C3059,$C3059,$G$19:$G3059),"")</f>
        <v/>
      </c>
      <c r="I3059" s="296" t="n"/>
      <c r="J3059" s="252" t="n"/>
      <c r="K3059" s="252" t="n"/>
      <c r="L3059" s="298" t="n"/>
      <c r="M3059" s="254">
        <f>IF($B3059="","",--TEXT($B3059,"yyyymm"))</f>
        <v/>
      </c>
      <c r="N3059" s="0" t="n"/>
      <c r="O3059" s="0" t="n"/>
      <c r="P3059" s="0" t="n"/>
      <c r="Q3059" s="0" t="n"/>
      <c r="R3059" s="0" t="n"/>
      <c r="S3059" s="0" t="n"/>
      <c r="T3059" s="0" t="n"/>
      <c r="U3059" s="0" t="n"/>
      <c r="V3059" s="0" t="n"/>
      <c r="W3059" s="0" t="n"/>
      <c r="X3059" s="42" t="n"/>
      <c r="Y3059" s="42" t="n"/>
      <c r="Z3059" s="42" t="n"/>
    </row>
    <row r="3060" ht="23" customFormat="1" customHeight="1" s="204">
      <c r="A3060" s="255">
        <f>IF(B3060="","",COUNTA($B$5:B3060))</f>
        <v/>
      </c>
      <c r="B3060" s="294" t="n"/>
      <c r="C3060" s="247" t="n"/>
      <c r="D3060" s="248" t="n"/>
      <c r="E3060" s="295" t="n"/>
      <c r="F3060" s="296" t="n"/>
      <c r="G3060" s="296" t="n"/>
      <c r="H3060" s="299">
        <f>IFERROR(VLOOKUP($C3060,$C$5:$H$18,6,0)+SUMIF($C$19:$C3060,$C3060,$F$19:$F3060)-SUMIF($C$19:$C3060,$C3060,$G$19:$G3060),"")</f>
        <v/>
      </c>
      <c r="I3060" s="296" t="n"/>
      <c r="J3060" s="252" t="n"/>
      <c r="K3060" s="252" t="n"/>
      <c r="L3060" s="298" t="n"/>
      <c r="M3060" s="254">
        <f>IF($B3060="","",--TEXT($B3060,"yyyymm"))</f>
        <v/>
      </c>
      <c r="N3060" s="0" t="n"/>
      <c r="O3060" s="0" t="n"/>
      <c r="P3060" s="0" t="n"/>
      <c r="Q3060" s="0" t="n"/>
      <c r="R3060" s="0" t="n"/>
      <c r="S3060" s="0" t="n"/>
      <c r="T3060" s="0" t="n"/>
      <c r="U3060" s="0" t="n"/>
      <c r="V3060" s="0" t="n"/>
      <c r="W3060" s="0" t="n"/>
      <c r="X3060" s="42" t="n"/>
      <c r="Y3060" s="42" t="n"/>
      <c r="Z3060" s="42" t="n"/>
    </row>
    <row r="3061" ht="23" customFormat="1" customHeight="1" s="204">
      <c r="A3061" s="255">
        <f>IF(B3061="","",COUNTA($B$5:B3061))</f>
        <v/>
      </c>
      <c r="B3061" s="294" t="n"/>
      <c r="C3061" s="247" t="n"/>
      <c r="D3061" s="248" t="n"/>
      <c r="E3061" s="295" t="n"/>
      <c r="F3061" s="296" t="n"/>
      <c r="G3061" s="296" t="n"/>
      <c r="H3061" s="299">
        <f>IFERROR(VLOOKUP($C3061,$C$5:$H$18,6,0)+SUMIF($C$19:$C3061,$C3061,$F$19:$F3061)-SUMIF($C$19:$C3061,$C3061,$G$19:$G3061),"")</f>
        <v/>
      </c>
      <c r="I3061" s="296" t="n"/>
      <c r="J3061" s="252" t="n"/>
      <c r="K3061" s="252" t="n"/>
      <c r="L3061" s="298" t="n"/>
      <c r="M3061" s="254">
        <f>IF($B3061="","",--TEXT($B3061,"yyyymm"))</f>
        <v/>
      </c>
      <c r="N3061" s="0" t="n"/>
      <c r="O3061" s="0" t="n"/>
      <c r="P3061" s="0" t="n"/>
      <c r="Q3061" s="0" t="n"/>
      <c r="R3061" s="0" t="n"/>
      <c r="S3061" s="0" t="n"/>
      <c r="T3061" s="0" t="n"/>
      <c r="U3061" s="0" t="n"/>
      <c r="V3061" s="0" t="n"/>
      <c r="W3061" s="0" t="n"/>
      <c r="X3061" s="42" t="n"/>
      <c r="Y3061" s="42" t="n"/>
      <c r="Z3061" s="42" t="n"/>
    </row>
    <row r="3062" ht="23" customFormat="1" customHeight="1" s="204">
      <c r="A3062" s="255">
        <f>IF(B3062="","",COUNTA($B$5:B3062))</f>
        <v/>
      </c>
      <c r="B3062" s="294" t="n"/>
      <c r="C3062" s="247" t="n"/>
      <c r="D3062" s="248" t="n"/>
      <c r="E3062" s="295" t="n"/>
      <c r="F3062" s="296" t="n"/>
      <c r="G3062" s="296" t="n"/>
      <c r="H3062" s="299">
        <f>IFERROR(VLOOKUP($C3062,$C$5:$H$18,6,0)+SUMIF($C$19:$C3062,$C3062,$F$19:$F3062)-SUMIF($C$19:$C3062,$C3062,$G$19:$G3062),"")</f>
        <v/>
      </c>
      <c r="I3062" s="296" t="n"/>
      <c r="J3062" s="252" t="n"/>
      <c r="K3062" s="252" t="n"/>
      <c r="L3062" s="298" t="n"/>
      <c r="M3062" s="254">
        <f>IF($B3062="","",--TEXT($B3062,"yyyymm"))</f>
        <v/>
      </c>
      <c r="N3062" s="0" t="n"/>
      <c r="O3062" s="0" t="n"/>
      <c r="P3062" s="0" t="n"/>
      <c r="Q3062" s="0" t="n"/>
      <c r="R3062" s="0" t="n"/>
      <c r="S3062" s="0" t="n"/>
      <c r="T3062" s="0" t="n"/>
      <c r="U3062" s="0" t="n"/>
      <c r="V3062" s="0" t="n"/>
      <c r="W3062" s="0" t="n"/>
      <c r="X3062" s="42" t="n"/>
      <c r="Y3062" s="42" t="n"/>
      <c r="Z3062" s="42" t="n"/>
    </row>
    <row r="3063" ht="23" customFormat="1" customHeight="1" s="204">
      <c r="A3063" s="255">
        <f>IF(B3063="","",COUNTA($B$5:B3063))</f>
        <v/>
      </c>
      <c r="B3063" s="294" t="n"/>
      <c r="C3063" s="247" t="n"/>
      <c r="D3063" s="248" t="n"/>
      <c r="E3063" s="295" t="n"/>
      <c r="F3063" s="296" t="n"/>
      <c r="G3063" s="296" t="n"/>
      <c r="H3063" s="299">
        <f>IFERROR(VLOOKUP($C3063,$C$5:$H$18,6,0)+SUMIF($C$19:$C3063,$C3063,$F$19:$F3063)-SUMIF($C$19:$C3063,$C3063,$G$19:$G3063),"")</f>
        <v/>
      </c>
      <c r="I3063" s="296" t="n"/>
      <c r="J3063" s="252" t="n"/>
      <c r="K3063" s="252" t="n"/>
      <c r="L3063" s="298" t="n"/>
      <c r="M3063" s="254">
        <f>IF($B3063="","",--TEXT($B3063,"yyyymm"))</f>
        <v/>
      </c>
      <c r="N3063" s="0" t="n"/>
      <c r="O3063" s="0" t="n"/>
      <c r="P3063" s="0" t="n"/>
      <c r="Q3063" s="0" t="n"/>
      <c r="R3063" s="0" t="n"/>
      <c r="S3063" s="0" t="n"/>
      <c r="T3063" s="0" t="n"/>
      <c r="U3063" s="0" t="n"/>
      <c r="V3063" s="0" t="n"/>
      <c r="W3063" s="0" t="n"/>
      <c r="X3063" s="42" t="n"/>
      <c r="Y3063" s="42" t="n"/>
      <c r="Z3063" s="42" t="n"/>
    </row>
    <row r="3064" ht="23" customFormat="1" customHeight="1" s="204">
      <c r="A3064" s="255">
        <f>IF(B3064="","",COUNTA($B$5:B3064))</f>
        <v/>
      </c>
      <c r="B3064" s="294" t="n"/>
      <c r="C3064" s="247" t="n"/>
      <c r="D3064" s="248" t="n"/>
      <c r="E3064" s="295" t="n"/>
      <c r="F3064" s="296" t="n"/>
      <c r="G3064" s="296" t="n"/>
      <c r="H3064" s="299">
        <f>IFERROR(VLOOKUP($C3064,$C$5:$H$18,6,0)+SUMIF($C$19:$C3064,$C3064,$F$19:$F3064)-SUMIF($C$19:$C3064,$C3064,$G$19:$G3064),"")</f>
        <v/>
      </c>
      <c r="I3064" s="296" t="n"/>
      <c r="J3064" s="252" t="n"/>
      <c r="K3064" s="252" t="n"/>
      <c r="L3064" s="298" t="n"/>
      <c r="M3064" s="254">
        <f>IF($B3064="","",--TEXT($B3064,"yyyymm"))</f>
        <v/>
      </c>
      <c r="N3064" s="0" t="n"/>
      <c r="O3064" s="0" t="n"/>
      <c r="P3064" s="0" t="n"/>
      <c r="Q3064" s="0" t="n"/>
      <c r="R3064" s="0" t="n"/>
      <c r="S3064" s="0" t="n"/>
      <c r="T3064" s="0" t="n"/>
      <c r="U3064" s="0" t="n"/>
      <c r="V3064" s="0" t="n"/>
      <c r="W3064" s="0" t="n"/>
      <c r="X3064" s="42" t="n"/>
      <c r="Y3064" s="42" t="n"/>
      <c r="Z3064" s="42" t="n"/>
    </row>
    <row r="3065" ht="23" customFormat="1" customHeight="1" s="204">
      <c r="A3065" s="255">
        <f>IF(B3065="","",COUNTA($B$5:B3065))</f>
        <v/>
      </c>
      <c r="B3065" s="294" t="n"/>
      <c r="C3065" s="247" t="n"/>
      <c r="D3065" s="248" t="n"/>
      <c r="E3065" s="295" t="n"/>
      <c r="F3065" s="296" t="n"/>
      <c r="G3065" s="296" t="n"/>
      <c r="H3065" s="299">
        <f>IFERROR(VLOOKUP($C3065,$C$5:$H$18,6,0)+SUMIF($C$19:$C3065,$C3065,$F$19:$F3065)-SUMIF($C$19:$C3065,$C3065,$G$19:$G3065),"")</f>
        <v/>
      </c>
      <c r="I3065" s="296" t="n"/>
      <c r="J3065" s="252" t="n"/>
      <c r="K3065" s="252" t="n"/>
      <c r="L3065" s="298" t="n"/>
      <c r="M3065" s="254">
        <f>IF($B3065="","",--TEXT($B3065,"yyyymm"))</f>
        <v/>
      </c>
      <c r="N3065" s="0" t="n"/>
      <c r="O3065" s="0" t="n"/>
      <c r="P3065" s="0" t="n"/>
      <c r="Q3065" s="0" t="n"/>
      <c r="R3065" s="0" t="n"/>
      <c r="S3065" s="0" t="n"/>
      <c r="T3065" s="0" t="n"/>
      <c r="U3065" s="0" t="n"/>
      <c r="V3065" s="0" t="n"/>
      <c r="W3065" s="0" t="n"/>
      <c r="X3065" s="42" t="n"/>
      <c r="Y3065" s="42" t="n"/>
      <c r="Z3065" s="42" t="n"/>
    </row>
    <row r="3066" ht="23" customFormat="1" customHeight="1" s="204">
      <c r="A3066" s="255">
        <f>IF(B3066="","",COUNTA($B$5:B3066))</f>
        <v/>
      </c>
      <c r="B3066" s="294" t="n"/>
      <c r="C3066" s="247" t="n"/>
      <c r="D3066" s="248" t="n"/>
      <c r="E3066" s="295" t="n"/>
      <c r="F3066" s="296" t="n"/>
      <c r="G3066" s="296" t="n"/>
      <c r="H3066" s="299">
        <f>IFERROR(VLOOKUP($C3066,$C$5:$H$18,6,0)+SUMIF($C$19:$C3066,$C3066,$F$19:$F3066)-SUMIF($C$19:$C3066,$C3066,$G$19:$G3066),"")</f>
        <v/>
      </c>
      <c r="I3066" s="296" t="n"/>
      <c r="J3066" s="252" t="n"/>
      <c r="K3066" s="252" t="n"/>
      <c r="L3066" s="298" t="n"/>
      <c r="M3066" s="254">
        <f>IF($B3066="","",--TEXT($B3066,"yyyymm"))</f>
        <v/>
      </c>
      <c r="N3066" s="0" t="n"/>
      <c r="O3066" s="0" t="n"/>
      <c r="P3066" s="0" t="n"/>
      <c r="Q3066" s="0" t="n"/>
      <c r="R3066" s="0" t="n"/>
      <c r="S3066" s="0" t="n"/>
      <c r="T3066" s="0" t="n"/>
      <c r="U3066" s="0" t="n"/>
      <c r="V3066" s="0" t="n"/>
      <c r="W3066" s="0" t="n"/>
      <c r="X3066" s="42" t="n"/>
      <c r="Y3066" s="42" t="n"/>
      <c r="Z3066" s="42" t="n"/>
    </row>
    <row r="3067" ht="23" customFormat="1" customHeight="1" s="204">
      <c r="A3067" s="255">
        <f>IF(B3067="","",COUNTA($B$5:B3067))</f>
        <v/>
      </c>
      <c r="B3067" s="294" t="n"/>
      <c r="C3067" s="247" t="n"/>
      <c r="D3067" s="248" t="n"/>
      <c r="E3067" s="295" t="n"/>
      <c r="F3067" s="296" t="n"/>
      <c r="G3067" s="296" t="n"/>
      <c r="H3067" s="299">
        <f>IFERROR(VLOOKUP($C3067,$C$5:$H$18,6,0)+SUMIF($C$19:$C3067,$C3067,$F$19:$F3067)-SUMIF($C$19:$C3067,$C3067,$G$19:$G3067),"")</f>
        <v/>
      </c>
      <c r="I3067" s="296" t="n"/>
      <c r="J3067" s="252" t="n"/>
      <c r="K3067" s="252" t="n"/>
      <c r="L3067" s="298" t="n"/>
      <c r="M3067" s="254">
        <f>IF($B3067="","",--TEXT($B3067,"yyyymm"))</f>
        <v/>
      </c>
      <c r="N3067" s="0" t="n"/>
      <c r="O3067" s="0" t="n"/>
      <c r="P3067" s="0" t="n"/>
      <c r="Q3067" s="0" t="n"/>
      <c r="R3067" s="0" t="n"/>
      <c r="S3067" s="0" t="n"/>
      <c r="T3067" s="0" t="n"/>
      <c r="U3067" s="0" t="n"/>
      <c r="V3067" s="0" t="n"/>
      <c r="W3067" s="0" t="n"/>
      <c r="X3067" s="42" t="n"/>
      <c r="Y3067" s="42" t="n"/>
      <c r="Z3067" s="42" t="n"/>
    </row>
    <row r="3068" ht="23" customFormat="1" customHeight="1" s="204">
      <c r="A3068" s="255">
        <f>IF(B3068="","",COUNTA($B$5:B3068))</f>
        <v/>
      </c>
      <c r="B3068" s="294" t="n"/>
      <c r="C3068" s="247" t="n"/>
      <c r="D3068" s="248" t="n"/>
      <c r="E3068" s="295" t="n"/>
      <c r="F3068" s="296" t="n"/>
      <c r="G3068" s="296" t="n"/>
      <c r="H3068" s="299">
        <f>IFERROR(VLOOKUP($C3068,$C$5:$H$18,6,0)+SUMIF($C$19:$C3068,$C3068,$F$19:$F3068)-SUMIF($C$19:$C3068,$C3068,$G$19:$G3068),"")</f>
        <v/>
      </c>
      <c r="I3068" s="296" t="n"/>
      <c r="J3068" s="252" t="n"/>
      <c r="K3068" s="252" t="n"/>
      <c r="L3068" s="298" t="n"/>
      <c r="M3068" s="254">
        <f>IF($B3068="","",--TEXT($B3068,"yyyymm"))</f>
        <v/>
      </c>
      <c r="N3068" s="0" t="n"/>
      <c r="O3068" s="0" t="n"/>
      <c r="P3068" s="0" t="n"/>
      <c r="Q3068" s="0" t="n"/>
      <c r="R3068" s="0" t="n"/>
      <c r="S3068" s="0" t="n"/>
      <c r="T3068" s="0" t="n"/>
      <c r="U3068" s="0" t="n"/>
      <c r="V3068" s="0" t="n"/>
      <c r="W3068" s="0" t="n"/>
      <c r="X3068" s="42" t="n"/>
      <c r="Y3068" s="42" t="n"/>
      <c r="Z3068" s="42" t="n"/>
    </row>
    <row r="3069" ht="23" customFormat="1" customHeight="1" s="204">
      <c r="A3069" s="255">
        <f>IF(B3069="","",COUNTA($B$5:B3069))</f>
        <v/>
      </c>
      <c r="B3069" s="294" t="n"/>
      <c r="C3069" s="247" t="n"/>
      <c r="D3069" s="248" t="n"/>
      <c r="E3069" s="295" t="n"/>
      <c r="F3069" s="296" t="n"/>
      <c r="G3069" s="296" t="n"/>
      <c r="H3069" s="299">
        <f>IFERROR(VLOOKUP($C3069,$C$5:$H$18,6,0)+SUMIF($C$19:$C3069,$C3069,$F$19:$F3069)-SUMIF($C$19:$C3069,$C3069,$G$19:$G3069),"")</f>
        <v/>
      </c>
      <c r="I3069" s="296" t="n"/>
      <c r="J3069" s="252" t="n"/>
      <c r="K3069" s="252" t="n"/>
      <c r="L3069" s="298" t="n"/>
      <c r="M3069" s="254">
        <f>IF($B3069="","",--TEXT($B3069,"yyyymm"))</f>
        <v/>
      </c>
      <c r="N3069" s="0" t="n"/>
      <c r="O3069" s="0" t="n"/>
      <c r="P3069" s="0" t="n"/>
      <c r="Q3069" s="0" t="n"/>
      <c r="R3069" s="0" t="n"/>
      <c r="S3069" s="0" t="n"/>
      <c r="T3069" s="0" t="n"/>
      <c r="U3069" s="0" t="n"/>
      <c r="V3069" s="0" t="n"/>
      <c r="W3069" s="0" t="n"/>
      <c r="X3069" s="42" t="n"/>
      <c r="Y3069" s="42" t="n"/>
      <c r="Z3069" s="42" t="n"/>
    </row>
    <row r="3070" ht="23" customFormat="1" customHeight="1" s="204">
      <c r="A3070" s="255">
        <f>IF(B3070="","",COUNTA($B$5:B3070))</f>
        <v/>
      </c>
      <c r="B3070" s="294" t="n"/>
      <c r="C3070" s="247" t="n"/>
      <c r="D3070" s="248" t="n"/>
      <c r="E3070" s="295" t="n"/>
      <c r="F3070" s="296" t="n"/>
      <c r="G3070" s="296" t="n"/>
      <c r="H3070" s="299">
        <f>IFERROR(VLOOKUP($C3070,$C$5:$H$18,6,0)+SUMIF($C$19:$C3070,$C3070,$F$19:$F3070)-SUMIF($C$19:$C3070,$C3070,$G$19:$G3070),"")</f>
        <v/>
      </c>
      <c r="I3070" s="296" t="n"/>
      <c r="J3070" s="252" t="n"/>
      <c r="K3070" s="252" t="n"/>
      <c r="L3070" s="298" t="n"/>
      <c r="M3070" s="254">
        <f>IF($B3070="","",--TEXT($B3070,"yyyymm"))</f>
        <v/>
      </c>
      <c r="N3070" s="0" t="n"/>
      <c r="O3070" s="0" t="n"/>
      <c r="P3070" s="0" t="n"/>
      <c r="Q3070" s="0" t="n"/>
      <c r="R3070" s="0" t="n"/>
      <c r="S3070" s="0" t="n"/>
      <c r="T3070" s="0" t="n"/>
      <c r="U3070" s="0" t="n"/>
      <c r="V3070" s="0" t="n"/>
      <c r="W3070" s="0" t="n"/>
      <c r="X3070" s="42" t="n"/>
      <c r="Y3070" s="42" t="n"/>
      <c r="Z3070" s="42" t="n"/>
    </row>
    <row r="3071" ht="23" customFormat="1" customHeight="1" s="204">
      <c r="A3071" s="255">
        <f>IF(B3071="","",COUNTA($B$5:B3071))</f>
        <v/>
      </c>
      <c r="B3071" s="294" t="n"/>
      <c r="C3071" s="247" t="n"/>
      <c r="D3071" s="248" t="n"/>
      <c r="E3071" s="295" t="n"/>
      <c r="F3071" s="296" t="n"/>
      <c r="G3071" s="296" t="n"/>
      <c r="H3071" s="299">
        <f>IFERROR(VLOOKUP($C3071,$C$5:$H$18,6,0)+SUMIF($C$19:$C3071,$C3071,$F$19:$F3071)-SUMIF($C$19:$C3071,$C3071,$G$19:$G3071),"")</f>
        <v/>
      </c>
      <c r="I3071" s="296" t="n"/>
      <c r="J3071" s="252" t="n"/>
      <c r="K3071" s="252" t="n"/>
      <c r="L3071" s="298" t="n"/>
      <c r="M3071" s="254">
        <f>IF($B3071="","",--TEXT($B3071,"yyyymm"))</f>
        <v/>
      </c>
      <c r="N3071" s="0" t="n"/>
      <c r="O3071" s="0" t="n"/>
      <c r="P3071" s="0" t="n"/>
      <c r="Q3071" s="0" t="n"/>
      <c r="R3071" s="0" t="n"/>
      <c r="S3071" s="0" t="n"/>
      <c r="T3071" s="0" t="n"/>
      <c r="U3071" s="0" t="n"/>
      <c r="V3071" s="0" t="n"/>
      <c r="W3071" s="0" t="n"/>
      <c r="X3071" s="42" t="n"/>
      <c r="Y3071" s="42" t="n"/>
      <c r="Z3071" s="42" t="n"/>
    </row>
    <row r="3072" ht="23" customFormat="1" customHeight="1" s="204">
      <c r="A3072" s="255">
        <f>IF(B3072="","",COUNTA($B$5:B3072))</f>
        <v/>
      </c>
      <c r="B3072" s="294" t="n"/>
      <c r="C3072" s="247" t="n"/>
      <c r="D3072" s="248" t="n"/>
      <c r="E3072" s="295" t="n"/>
      <c r="F3072" s="296" t="n"/>
      <c r="G3072" s="296" t="n"/>
      <c r="H3072" s="299">
        <f>IFERROR(VLOOKUP($C3072,$C$5:$H$18,6,0)+SUMIF($C$19:$C3072,$C3072,$F$19:$F3072)-SUMIF($C$19:$C3072,$C3072,$G$19:$G3072),"")</f>
        <v/>
      </c>
      <c r="I3072" s="296" t="n"/>
      <c r="J3072" s="252" t="n"/>
      <c r="K3072" s="252" t="n"/>
      <c r="L3072" s="298" t="n"/>
      <c r="M3072" s="254">
        <f>IF($B3072="","",--TEXT($B3072,"yyyymm"))</f>
        <v/>
      </c>
      <c r="N3072" s="0" t="n"/>
      <c r="O3072" s="0" t="n"/>
      <c r="P3072" s="0" t="n"/>
      <c r="Q3072" s="0" t="n"/>
      <c r="R3072" s="0" t="n"/>
      <c r="S3072" s="0" t="n"/>
      <c r="T3072" s="0" t="n"/>
      <c r="U3072" s="0" t="n"/>
      <c r="V3072" s="0" t="n"/>
      <c r="W3072" s="0" t="n"/>
      <c r="X3072" s="42" t="n"/>
      <c r="Y3072" s="42" t="n"/>
      <c r="Z3072" s="42" t="n"/>
    </row>
    <row r="3073" ht="23" customFormat="1" customHeight="1" s="204">
      <c r="A3073" s="255">
        <f>IF(B3073="","",COUNTA($B$5:B3073))</f>
        <v/>
      </c>
      <c r="B3073" s="294" t="n"/>
      <c r="C3073" s="247" t="n"/>
      <c r="D3073" s="248" t="n"/>
      <c r="E3073" s="295" t="n"/>
      <c r="F3073" s="296" t="n"/>
      <c r="G3073" s="296" t="n"/>
      <c r="H3073" s="299">
        <f>IFERROR(VLOOKUP($C3073,$C$5:$H$18,6,0)+SUMIF($C$19:$C3073,$C3073,$F$19:$F3073)-SUMIF($C$19:$C3073,$C3073,$G$19:$G3073),"")</f>
        <v/>
      </c>
      <c r="I3073" s="296" t="n"/>
      <c r="J3073" s="252" t="n"/>
      <c r="K3073" s="252" t="n"/>
      <c r="L3073" s="298" t="n"/>
      <c r="M3073" s="254">
        <f>IF($B3073="","",--TEXT($B3073,"yyyymm"))</f>
        <v/>
      </c>
      <c r="N3073" s="0" t="n"/>
      <c r="O3073" s="0" t="n"/>
      <c r="P3073" s="0" t="n"/>
      <c r="Q3073" s="0" t="n"/>
      <c r="R3073" s="0" t="n"/>
      <c r="S3073" s="0" t="n"/>
      <c r="T3073" s="0" t="n"/>
      <c r="U3073" s="0" t="n"/>
      <c r="V3073" s="0" t="n"/>
      <c r="W3073" s="0" t="n"/>
      <c r="X3073" s="42" t="n"/>
      <c r="Y3073" s="42" t="n"/>
      <c r="Z3073" s="42" t="n"/>
    </row>
    <row r="3074" ht="23" customFormat="1" customHeight="1" s="204">
      <c r="A3074" s="255">
        <f>IF(B3074="","",COUNTA($B$5:B3074))</f>
        <v/>
      </c>
      <c r="B3074" s="294" t="n"/>
      <c r="C3074" s="247" t="n"/>
      <c r="D3074" s="248" t="n"/>
      <c r="E3074" s="295" t="n"/>
      <c r="F3074" s="296" t="n"/>
      <c r="G3074" s="296" t="n"/>
      <c r="H3074" s="299">
        <f>IFERROR(VLOOKUP($C3074,$C$5:$H$18,6,0)+SUMIF($C$19:$C3074,$C3074,$F$19:$F3074)-SUMIF($C$19:$C3074,$C3074,$G$19:$G3074),"")</f>
        <v/>
      </c>
      <c r="I3074" s="296" t="n"/>
      <c r="J3074" s="252" t="n"/>
      <c r="K3074" s="252" t="n"/>
      <c r="L3074" s="298" t="n"/>
      <c r="M3074" s="254">
        <f>IF($B3074="","",--TEXT($B3074,"yyyymm"))</f>
        <v/>
      </c>
      <c r="N3074" s="0" t="n"/>
      <c r="O3074" s="0" t="n"/>
      <c r="P3074" s="0" t="n"/>
      <c r="Q3074" s="0" t="n"/>
      <c r="R3074" s="0" t="n"/>
      <c r="S3074" s="0" t="n"/>
      <c r="T3074" s="0" t="n"/>
      <c r="U3074" s="0" t="n"/>
      <c r="V3074" s="0" t="n"/>
      <c r="W3074" s="0" t="n"/>
      <c r="X3074" s="42" t="n"/>
      <c r="Y3074" s="42" t="n"/>
      <c r="Z3074" s="42" t="n"/>
    </row>
    <row r="3075" ht="23" customFormat="1" customHeight="1" s="204">
      <c r="A3075" s="255">
        <f>IF(B3075="","",COUNTA($B$5:B3075))</f>
        <v/>
      </c>
      <c r="B3075" s="294" t="n"/>
      <c r="C3075" s="247" t="n"/>
      <c r="D3075" s="248" t="n"/>
      <c r="E3075" s="295" t="n"/>
      <c r="F3075" s="296" t="n"/>
      <c r="G3075" s="296" t="n"/>
      <c r="H3075" s="299">
        <f>IFERROR(VLOOKUP($C3075,$C$5:$H$18,6,0)+SUMIF($C$19:$C3075,$C3075,$F$19:$F3075)-SUMIF($C$19:$C3075,$C3075,$G$19:$G3075),"")</f>
        <v/>
      </c>
      <c r="I3075" s="296" t="n"/>
      <c r="J3075" s="252" t="n"/>
      <c r="K3075" s="252" t="n"/>
      <c r="L3075" s="298" t="n"/>
      <c r="M3075" s="254">
        <f>IF($B3075="","",--TEXT($B3075,"yyyymm"))</f>
        <v/>
      </c>
      <c r="N3075" s="0" t="n"/>
      <c r="O3075" s="0" t="n"/>
      <c r="P3075" s="0" t="n"/>
      <c r="Q3075" s="0" t="n"/>
      <c r="R3075" s="0" t="n"/>
      <c r="S3075" s="0" t="n"/>
      <c r="T3075" s="0" t="n"/>
      <c r="U3075" s="0" t="n"/>
      <c r="V3075" s="0" t="n"/>
      <c r="W3075" s="0" t="n"/>
      <c r="X3075" s="42" t="n"/>
      <c r="Y3075" s="42" t="n"/>
      <c r="Z3075" s="42" t="n"/>
    </row>
    <row r="3076" ht="23" customFormat="1" customHeight="1" s="204">
      <c r="A3076" s="255">
        <f>IF(B3076="","",COUNTA($B$5:B3076))</f>
        <v/>
      </c>
      <c r="B3076" s="294" t="n"/>
      <c r="C3076" s="247" t="n"/>
      <c r="D3076" s="248" t="n"/>
      <c r="E3076" s="295" t="n"/>
      <c r="F3076" s="296" t="n"/>
      <c r="G3076" s="296" t="n"/>
      <c r="H3076" s="299">
        <f>IFERROR(VLOOKUP($C3076,$C$5:$H$18,6,0)+SUMIF($C$19:$C3076,$C3076,$F$19:$F3076)-SUMIF($C$19:$C3076,$C3076,$G$19:$G3076),"")</f>
        <v/>
      </c>
      <c r="I3076" s="296" t="n"/>
      <c r="J3076" s="252" t="n"/>
      <c r="K3076" s="252" t="n"/>
      <c r="L3076" s="298" t="n"/>
      <c r="M3076" s="254">
        <f>IF($B3076="","",--TEXT($B3076,"yyyymm"))</f>
        <v/>
      </c>
      <c r="N3076" s="0" t="n"/>
      <c r="O3076" s="0" t="n"/>
      <c r="P3076" s="0" t="n"/>
      <c r="Q3076" s="0" t="n"/>
      <c r="R3076" s="0" t="n"/>
      <c r="S3076" s="0" t="n"/>
      <c r="T3076" s="0" t="n"/>
      <c r="U3076" s="0" t="n"/>
      <c r="V3076" s="0" t="n"/>
      <c r="W3076" s="0" t="n"/>
      <c r="X3076" s="42" t="n"/>
      <c r="Y3076" s="42" t="n"/>
      <c r="Z3076" s="42" t="n"/>
    </row>
    <row r="3077" ht="23" customFormat="1" customHeight="1" s="204">
      <c r="A3077" s="255">
        <f>IF(B3077="","",COUNTA($B$5:B3077))</f>
        <v/>
      </c>
      <c r="B3077" s="294" t="n"/>
      <c r="C3077" s="247" t="n"/>
      <c r="D3077" s="248" t="n"/>
      <c r="E3077" s="295" t="n"/>
      <c r="F3077" s="296" t="n"/>
      <c r="G3077" s="296" t="n"/>
      <c r="H3077" s="299">
        <f>IFERROR(VLOOKUP($C3077,$C$5:$H$18,6,0)+SUMIF($C$19:$C3077,$C3077,$F$19:$F3077)-SUMIF($C$19:$C3077,$C3077,$G$19:$G3077),"")</f>
        <v/>
      </c>
      <c r="I3077" s="296" t="n"/>
      <c r="J3077" s="252" t="n"/>
      <c r="K3077" s="252" t="n"/>
      <c r="L3077" s="298" t="n"/>
      <c r="M3077" s="254">
        <f>IF($B3077="","",--TEXT($B3077,"yyyymm"))</f>
        <v/>
      </c>
      <c r="N3077" s="0" t="n"/>
      <c r="O3077" s="0" t="n"/>
      <c r="P3077" s="0" t="n"/>
      <c r="Q3077" s="0" t="n"/>
      <c r="R3077" s="0" t="n"/>
      <c r="S3077" s="0" t="n"/>
      <c r="T3077" s="0" t="n"/>
      <c r="U3077" s="0" t="n"/>
      <c r="V3077" s="0" t="n"/>
      <c r="W3077" s="0" t="n"/>
      <c r="X3077" s="42" t="n"/>
      <c r="Y3077" s="42" t="n"/>
      <c r="Z3077" s="42" t="n"/>
    </row>
    <row r="3078" ht="23" customFormat="1" customHeight="1" s="204">
      <c r="A3078" s="255">
        <f>IF(B3078="","",COUNTA($B$5:B3078))</f>
        <v/>
      </c>
      <c r="B3078" s="294" t="n"/>
      <c r="C3078" s="247" t="n"/>
      <c r="D3078" s="248" t="n"/>
      <c r="E3078" s="295" t="n"/>
      <c r="F3078" s="296" t="n"/>
      <c r="G3078" s="296" t="n"/>
      <c r="H3078" s="299">
        <f>IFERROR(VLOOKUP($C3078,$C$5:$H$18,6,0)+SUMIF($C$19:$C3078,$C3078,$F$19:$F3078)-SUMIF($C$19:$C3078,$C3078,$G$19:$G3078),"")</f>
        <v/>
      </c>
      <c r="I3078" s="296" t="n"/>
      <c r="J3078" s="252" t="n"/>
      <c r="K3078" s="252" t="n"/>
      <c r="L3078" s="298" t="n"/>
      <c r="M3078" s="254">
        <f>IF($B3078="","",--TEXT($B3078,"yyyymm"))</f>
        <v/>
      </c>
      <c r="N3078" s="0" t="n"/>
      <c r="O3078" s="0" t="n"/>
      <c r="P3078" s="0" t="n"/>
      <c r="Q3078" s="0" t="n"/>
      <c r="R3078" s="0" t="n"/>
      <c r="S3078" s="0" t="n"/>
      <c r="T3078" s="0" t="n"/>
      <c r="U3078" s="0" t="n"/>
      <c r="V3078" s="0" t="n"/>
      <c r="W3078" s="0" t="n"/>
      <c r="X3078" s="42" t="n"/>
      <c r="Y3078" s="42" t="n"/>
      <c r="Z3078" s="42" t="n"/>
    </row>
    <row r="3079" ht="23" customFormat="1" customHeight="1" s="204">
      <c r="A3079" s="255">
        <f>IF(B3079="","",COUNTA($B$5:B3079))</f>
        <v/>
      </c>
      <c r="B3079" s="294" t="n"/>
      <c r="C3079" s="247" t="n"/>
      <c r="D3079" s="248" t="n"/>
      <c r="E3079" s="295" t="n"/>
      <c r="F3079" s="296" t="n"/>
      <c r="G3079" s="296" t="n"/>
      <c r="H3079" s="299">
        <f>IFERROR(VLOOKUP($C3079,$C$5:$H$18,6,0)+SUMIF($C$19:$C3079,$C3079,$F$19:$F3079)-SUMIF($C$19:$C3079,$C3079,$G$19:$G3079),"")</f>
        <v/>
      </c>
      <c r="I3079" s="296" t="n"/>
      <c r="J3079" s="252" t="n"/>
      <c r="K3079" s="252" t="n"/>
      <c r="L3079" s="298" t="n"/>
      <c r="M3079" s="254">
        <f>IF($B3079="","",--TEXT($B3079,"yyyymm"))</f>
        <v/>
      </c>
      <c r="N3079" s="0" t="n"/>
      <c r="O3079" s="0" t="n"/>
      <c r="P3079" s="0" t="n"/>
      <c r="Q3079" s="0" t="n"/>
      <c r="R3079" s="0" t="n"/>
      <c r="S3079" s="0" t="n"/>
      <c r="T3079" s="0" t="n"/>
      <c r="U3079" s="0" t="n"/>
      <c r="V3079" s="0" t="n"/>
      <c r="W3079" s="0" t="n"/>
      <c r="X3079" s="42" t="n"/>
      <c r="Y3079" s="42" t="n"/>
      <c r="Z3079" s="42" t="n"/>
    </row>
    <row r="3080" ht="23" customFormat="1" customHeight="1" s="204">
      <c r="A3080" s="255">
        <f>IF(B3080="","",COUNTA($B$5:B3080))</f>
        <v/>
      </c>
      <c r="B3080" s="294" t="n"/>
      <c r="C3080" s="247" t="n"/>
      <c r="D3080" s="248" t="n"/>
      <c r="E3080" s="295" t="n"/>
      <c r="F3080" s="296" t="n"/>
      <c r="G3080" s="296" t="n"/>
      <c r="H3080" s="299">
        <f>IFERROR(VLOOKUP($C3080,$C$5:$H$18,6,0)+SUMIF($C$19:$C3080,$C3080,$F$19:$F3080)-SUMIF($C$19:$C3080,$C3080,$G$19:$G3080),"")</f>
        <v/>
      </c>
      <c r="I3080" s="296" t="n"/>
      <c r="J3080" s="252" t="n"/>
      <c r="K3080" s="252" t="n"/>
      <c r="L3080" s="298" t="n"/>
      <c r="M3080" s="254">
        <f>IF($B3080="","",--TEXT($B3080,"yyyymm"))</f>
        <v/>
      </c>
      <c r="N3080" s="0" t="n"/>
      <c r="O3080" s="0" t="n"/>
      <c r="P3080" s="0" t="n"/>
      <c r="Q3080" s="0" t="n"/>
      <c r="R3080" s="0" t="n"/>
      <c r="S3080" s="0" t="n"/>
      <c r="T3080" s="0" t="n"/>
      <c r="U3080" s="0" t="n"/>
      <c r="V3080" s="0" t="n"/>
      <c r="W3080" s="0" t="n"/>
      <c r="X3080" s="42" t="n"/>
      <c r="Y3080" s="42" t="n"/>
      <c r="Z3080" s="42" t="n"/>
    </row>
    <row r="3081" ht="23" customFormat="1" customHeight="1" s="204">
      <c r="A3081" s="255">
        <f>IF(B3081="","",COUNTA($B$5:B3081))</f>
        <v/>
      </c>
      <c r="B3081" s="294" t="n"/>
      <c r="C3081" s="247" t="n"/>
      <c r="D3081" s="248" t="n"/>
      <c r="E3081" s="295" t="n"/>
      <c r="F3081" s="296" t="n"/>
      <c r="G3081" s="296" t="n"/>
      <c r="H3081" s="299">
        <f>IFERROR(VLOOKUP($C3081,$C$5:$H$18,6,0)+SUMIF($C$19:$C3081,$C3081,$F$19:$F3081)-SUMIF($C$19:$C3081,$C3081,$G$19:$G3081),"")</f>
        <v/>
      </c>
      <c r="I3081" s="296" t="n"/>
      <c r="J3081" s="252" t="n"/>
      <c r="K3081" s="252" t="n"/>
      <c r="L3081" s="298" t="n"/>
      <c r="M3081" s="254">
        <f>IF($B3081="","",--TEXT($B3081,"yyyymm"))</f>
        <v/>
      </c>
      <c r="N3081" s="0" t="n"/>
      <c r="O3081" s="0" t="n"/>
      <c r="P3081" s="0" t="n"/>
      <c r="Q3081" s="0" t="n"/>
      <c r="R3081" s="0" t="n"/>
      <c r="S3081" s="0" t="n"/>
      <c r="T3081" s="0" t="n"/>
      <c r="U3081" s="0" t="n"/>
      <c r="V3081" s="0" t="n"/>
      <c r="W3081" s="0" t="n"/>
      <c r="X3081" s="42" t="n"/>
      <c r="Y3081" s="42" t="n"/>
      <c r="Z3081" s="42" t="n"/>
    </row>
    <row r="3082" ht="23" customFormat="1" customHeight="1" s="204">
      <c r="A3082" s="255">
        <f>IF(B3082="","",COUNTA($B$5:B3082))</f>
        <v/>
      </c>
      <c r="B3082" s="294" t="n"/>
      <c r="C3082" s="247" t="n"/>
      <c r="D3082" s="248" t="n"/>
      <c r="E3082" s="295" t="n"/>
      <c r="F3082" s="296" t="n"/>
      <c r="G3082" s="296" t="n"/>
      <c r="H3082" s="299">
        <f>IFERROR(VLOOKUP($C3082,$C$5:$H$18,6,0)+SUMIF($C$19:$C3082,$C3082,$F$19:$F3082)-SUMIF($C$19:$C3082,$C3082,$G$19:$G3082),"")</f>
        <v/>
      </c>
      <c r="I3082" s="296" t="n"/>
      <c r="J3082" s="252" t="n"/>
      <c r="K3082" s="252" t="n"/>
      <c r="L3082" s="298" t="n"/>
      <c r="M3082" s="254">
        <f>IF($B3082="","",--TEXT($B3082,"yyyymm"))</f>
        <v/>
      </c>
      <c r="N3082" s="0" t="n"/>
      <c r="O3082" s="0" t="n"/>
      <c r="P3082" s="0" t="n"/>
      <c r="Q3082" s="0" t="n"/>
      <c r="R3082" s="0" t="n"/>
      <c r="S3082" s="0" t="n"/>
      <c r="T3082" s="0" t="n"/>
      <c r="U3082" s="0" t="n"/>
      <c r="V3082" s="0" t="n"/>
      <c r="W3082" s="0" t="n"/>
      <c r="X3082" s="42" t="n"/>
      <c r="Y3082" s="42" t="n"/>
      <c r="Z3082" s="42" t="n"/>
    </row>
    <row r="3083" ht="23" customFormat="1" customHeight="1" s="204">
      <c r="A3083" s="255">
        <f>IF(B3083="","",COUNTA($B$5:B3083))</f>
        <v/>
      </c>
      <c r="B3083" s="294" t="n"/>
      <c r="C3083" s="247" t="n"/>
      <c r="D3083" s="248" t="n"/>
      <c r="E3083" s="295" t="n"/>
      <c r="F3083" s="296" t="n"/>
      <c r="G3083" s="296" t="n"/>
      <c r="H3083" s="299">
        <f>IFERROR(VLOOKUP($C3083,$C$5:$H$18,6,0)+SUMIF($C$19:$C3083,$C3083,$F$19:$F3083)-SUMIF($C$19:$C3083,$C3083,$G$19:$G3083),"")</f>
        <v/>
      </c>
      <c r="I3083" s="296" t="n"/>
      <c r="J3083" s="252" t="n"/>
      <c r="K3083" s="252" t="n"/>
      <c r="L3083" s="298" t="n"/>
      <c r="M3083" s="254">
        <f>IF($B3083="","",--TEXT($B3083,"yyyymm"))</f>
        <v/>
      </c>
      <c r="N3083" s="0" t="n"/>
      <c r="O3083" s="0" t="n"/>
      <c r="P3083" s="0" t="n"/>
      <c r="Q3083" s="0" t="n"/>
      <c r="R3083" s="0" t="n"/>
      <c r="S3083" s="0" t="n"/>
      <c r="T3083" s="0" t="n"/>
      <c r="U3083" s="0" t="n"/>
      <c r="V3083" s="0" t="n"/>
      <c r="W3083" s="0" t="n"/>
      <c r="X3083" s="42" t="n"/>
      <c r="Y3083" s="42" t="n"/>
      <c r="Z3083" s="42" t="n"/>
    </row>
    <row r="3084" ht="23" customFormat="1" customHeight="1" s="204">
      <c r="A3084" s="255">
        <f>IF(B3084="","",COUNTA($B$5:B3084))</f>
        <v/>
      </c>
      <c r="B3084" s="294" t="n"/>
      <c r="C3084" s="247" t="n"/>
      <c r="D3084" s="248" t="n"/>
      <c r="E3084" s="295" t="n"/>
      <c r="F3084" s="296" t="n"/>
      <c r="G3084" s="296" t="n"/>
      <c r="H3084" s="299">
        <f>IFERROR(VLOOKUP($C3084,$C$5:$H$18,6,0)+SUMIF($C$19:$C3084,$C3084,$F$19:$F3084)-SUMIF($C$19:$C3084,$C3084,$G$19:$G3084),"")</f>
        <v/>
      </c>
      <c r="I3084" s="296" t="n"/>
      <c r="J3084" s="252" t="n"/>
      <c r="K3084" s="252" t="n"/>
      <c r="L3084" s="298" t="n"/>
      <c r="M3084" s="254">
        <f>IF($B3084="","",--TEXT($B3084,"yyyymm"))</f>
        <v/>
      </c>
      <c r="N3084" s="0" t="n"/>
      <c r="O3084" s="0" t="n"/>
      <c r="P3084" s="0" t="n"/>
      <c r="Q3084" s="0" t="n"/>
      <c r="R3084" s="0" t="n"/>
      <c r="S3084" s="0" t="n"/>
      <c r="T3084" s="0" t="n"/>
      <c r="U3084" s="0" t="n"/>
      <c r="V3084" s="0" t="n"/>
      <c r="W3084" s="0" t="n"/>
      <c r="X3084" s="42" t="n"/>
      <c r="Y3084" s="42" t="n"/>
      <c r="Z3084" s="42" t="n"/>
    </row>
    <row r="3085" ht="23" customFormat="1" customHeight="1" s="204">
      <c r="A3085" s="255">
        <f>IF(B3085="","",COUNTA($B$5:B3085))</f>
        <v/>
      </c>
      <c r="B3085" s="294" t="n"/>
      <c r="C3085" s="247" t="n"/>
      <c r="D3085" s="248" t="n"/>
      <c r="E3085" s="295" t="n"/>
      <c r="F3085" s="296" t="n"/>
      <c r="G3085" s="296" t="n"/>
      <c r="H3085" s="299">
        <f>IFERROR(VLOOKUP($C3085,$C$5:$H$18,6,0)+SUMIF($C$19:$C3085,$C3085,$F$19:$F3085)-SUMIF($C$19:$C3085,$C3085,$G$19:$G3085),"")</f>
        <v/>
      </c>
      <c r="I3085" s="296" t="n"/>
      <c r="J3085" s="252" t="n"/>
      <c r="K3085" s="252" t="n"/>
      <c r="L3085" s="298" t="n"/>
      <c r="M3085" s="254">
        <f>IF($B3085="","",--TEXT($B3085,"yyyymm"))</f>
        <v/>
      </c>
      <c r="N3085" s="0" t="n"/>
      <c r="O3085" s="0" t="n"/>
      <c r="P3085" s="0" t="n"/>
      <c r="Q3085" s="0" t="n"/>
      <c r="R3085" s="0" t="n"/>
      <c r="S3085" s="0" t="n"/>
      <c r="T3085" s="0" t="n"/>
      <c r="U3085" s="0" t="n"/>
      <c r="V3085" s="0" t="n"/>
      <c r="W3085" s="0" t="n"/>
      <c r="X3085" s="42" t="n"/>
      <c r="Y3085" s="42" t="n"/>
      <c r="Z3085" s="42" t="n"/>
    </row>
    <row r="3086" ht="23" customFormat="1" customHeight="1" s="204">
      <c r="A3086" s="255">
        <f>IF(B3086="","",COUNTA($B$5:B3086))</f>
        <v/>
      </c>
      <c r="B3086" s="294" t="n"/>
      <c r="C3086" s="247" t="n"/>
      <c r="D3086" s="248" t="n"/>
      <c r="E3086" s="295" t="n"/>
      <c r="F3086" s="296" t="n"/>
      <c r="G3086" s="296" t="n"/>
      <c r="H3086" s="299">
        <f>IFERROR(VLOOKUP($C3086,$C$5:$H$18,6,0)+SUMIF($C$19:$C3086,$C3086,$F$19:$F3086)-SUMIF($C$19:$C3086,$C3086,$G$19:$G3086),"")</f>
        <v/>
      </c>
      <c r="I3086" s="296" t="n"/>
      <c r="J3086" s="252" t="n"/>
      <c r="K3086" s="252" t="n"/>
      <c r="L3086" s="298" t="n"/>
      <c r="M3086" s="254">
        <f>IF($B3086="","",--TEXT($B3086,"yyyymm"))</f>
        <v/>
      </c>
      <c r="N3086" s="0" t="n"/>
      <c r="O3086" s="0" t="n"/>
      <c r="P3086" s="0" t="n"/>
      <c r="Q3086" s="0" t="n"/>
      <c r="R3086" s="0" t="n"/>
      <c r="S3086" s="0" t="n"/>
      <c r="T3086" s="0" t="n"/>
      <c r="U3086" s="0" t="n"/>
      <c r="V3086" s="0" t="n"/>
      <c r="W3086" s="0" t="n"/>
      <c r="X3086" s="42" t="n"/>
      <c r="Y3086" s="42" t="n"/>
      <c r="Z3086" s="42" t="n"/>
    </row>
    <row r="3087" ht="23" customFormat="1" customHeight="1" s="204">
      <c r="A3087" s="255">
        <f>IF(B3087="","",COUNTA($B$5:B3087))</f>
        <v/>
      </c>
      <c r="B3087" s="294" t="n"/>
      <c r="C3087" s="247" t="n"/>
      <c r="D3087" s="248" t="n"/>
      <c r="E3087" s="295" t="n"/>
      <c r="F3087" s="296" t="n"/>
      <c r="G3087" s="296" t="n"/>
      <c r="H3087" s="299">
        <f>IFERROR(VLOOKUP($C3087,$C$5:$H$18,6,0)+SUMIF($C$19:$C3087,$C3087,$F$19:$F3087)-SUMIF($C$19:$C3087,$C3087,$G$19:$G3087),"")</f>
        <v/>
      </c>
      <c r="I3087" s="296" t="n"/>
      <c r="J3087" s="252" t="n"/>
      <c r="K3087" s="252" t="n"/>
      <c r="L3087" s="298" t="n"/>
      <c r="M3087" s="254">
        <f>IF($B3087="","",--TEXT($B3087,"yyyymm"))</f>
        <v/>
      </c>
      <c r="N3087" s="0" t="n"/>
      <c r="O3087" s="0" t="n"/>
      <c r="P3087" s="0" t="n"/>
      <c r="Q3087" s="0" t="n"/>
      <c r="R3087" s="0" t="n"/>
      <c r="S3087" s="0" t="n"/>
      <c r="T3087" s="0" t="n"/>
      <c r="U3087" s="0" t="n"/>
      <c r="V3087" s="0" t="n"/>
      <c r="W3087" s="0" t="n"/>
      <c r="X3087" s="42" t="n"/>
      <c r="Y3087" s="42" t="n"/>
      <c r="Z3087" s="42" t="n"/>
    </row>
    <row r="3088" ht="23" customFormat="1" customHeight="1" s="204">
      <c r="A3088" s="255">
        <f>IF(B3088="","",COUNTA($B$5:B3088))</f>
        <v/>
      </c>
      <c r="B3088" s="294" t="n"/>
      <c r="C3088" s="247" t="n"/>
      <c r="D3088" s="248" t="n"/>
      <c r="E3088" s="295" t="n"/>
      <c r="F3088" s="296" t="n"/>
      <c r="G3088" s="296" t="n"/>
      <c r="H3088" s="299">
        <f>IFERROR(VLOOKUP($C3088,$C$5:$H$18,6,0)+SUMIF($C$19:$C3088,$C3088,$F$19:$F3088)-SUMIF($C$19:$C3088,$C3088,$G$19:$G3088),"")</f>
        <v/>
      </c>
      <c r="I3088" s="296" t="n"/>
      <c r="J3088" s="252" t="n"/>
      <c r="K3088" s="252" t="n"/>
      <c r="L3088" s="298" t="n"/>
      <c r="M3088" s="254">
        <f>IF($B3088="","",--TEXT($B3088,"yyyymm"))</f>
        <v/>
      </c>
      <c r="N3088" s="0" t="n"/>
      <c r="O3088" s="0" t="n"/>
      <c r="P3088" s="0" t="n"/>
      <c r="Q3088" s="0" t="n"/>
      <c r="R3088" s="0" t="n"/>
      <c r="S3088" s="0" t="n"/>
      <c r="T3088" s="0" t="n"/>
      <c r="U3088" s="0" t="n"/>
      <c r="V3088" s="0" t="n"/>
      <c r="W3088" s="0" t="n"/>
      <c r="X3088" s="42" t="n"/>
      <c r="Y3088" s="42" t="n"/>
      <c r="Z3088" s="42" t="n"/>
    </row>
    <row r="3089" ht="23" customFormat="1" customHeight="1" s="204">
      <c r="A3089" s="255">
        <f>IF(B3089="","",COUNTA($B$5:B3089))</f>
        <v/>
      </c>
      <c r="B3089" s="294" t="n"/>
      <c r="C3089" s="247" t="n"/>
      <c r="D3089" s="248" t="n"/>
      <c r="E3089" s="295" t="n"/>
      <c r="F3089" s="296" t="n"/>
      <c r="G3089" s="296" t="n"/>
      <c r="H3089" s="299">
        <f>IFERROR(VLOOKUP($C3089,$C$5:$H$18,6,0)+SUMIF($C$19:$C3089,$C3089,$F$19:$F3089)-SUMIF($C$19:$C3089,$C3089,$G$19:$G3089),"")</f>
        <v/>
      </c>
      <c r="I3089" s="296" t="n"/>
      <c r="J3089" s="252" t="n"/>
      <c r="K3089" s="252" t="n"/>
      <c r="L3089" s="298" t="n"/>
      <c r="M3089" s="254">
        <f>IF($B3089="","",--TEXT($B3089,"yyyymm"))</f>
        <v/>
      </c>
      <c r="N3089" s="0" t="n"/>
      <c r="O3089" s="0" t="n"/>
      <c r="P3089" s="0" t="n"/>
      <c r="Q3089" s="0" t="n"/>
      <c r="R3089" s="0" t="n"/>
      <c r="S3089" s="0" t="n"/>
      <c r="T3089" s="0" t="n"/>
      <c r="U3089" s="0" t="n"/>
      <c r="V3089" s="0" t="n"/>
      <c r="W3089" s="0" t="n"/>
      <c r="X3089" s="42" t="n"/>
      <c r="Y3089" s="42" t="n"/>
      <c r="Z3089" s="42" t="n"/>
    </row>
    <row r="3090" ht="23" customFormat="1" customHeight="1" s="204">
      <c r="A3090" s="255">
        <f>IF(B3090="","",COUNTA($B$5:B3090))</f>
        <v/>
      </c>
      <c r="B3090" s="294" t="n"/>
      <c r="C3090" s="247" t="n"/>
      <c r="D3090" s="248" t="n"/>
      <c r="E3090" s="295" t="n"/>
      <c r="F3090" s="296" t="n"/>
      <c r="G3090" s="296" t="n"/>
      <c r="H3090" s="299">
        <f>IFERROR(VLOOKUP($C3090,$C$5:$H$18,6,0)+SUMIF($C$19:$C3090,$C3090,$F$19:$F3090)-SUMIF($C$19:$C3090,$C3090,$G$19:$G3090),"")</f>
        <v/>
      </c>
      <c r="I3090" s="296" t="n"/>
      <c r="J3090" s="252" t="n"/>
      <c r="K3090" s="252" t="n"/>
      <c r="L3090" s="298" t="n"/>
      <c r="M3090" s="254">
        <f>IF($B3090="","",--TEXT($B3090,"yyyymm"))</f>
        <v/>
      </c>
      <c r="N3090" s="0" t="n"/>
      <c r="O3090" s="0" t="n"/>
      <c r="P3090" s="0" t="n"/>
      <c r="Q3090" s="0" t="n"/>
      <c r="R3090" s="0" t="n"/>
      <c r="S3090" s="0" t="n"/>
      <c r="T3090" s="0" t="n"/>
      <c r="U3090" s="0" t="n"/>
      <c r="V3090" s="0" t="n"/>
      <c r="W3090" s="0" t="n"/>
      <c r="X3090" s="42" t="n"/>
      <c r="Y3090" s="42" t="n"/>
      <c r="Z3090" s="42" t="n"/>
    </row>
    <row r="3091" ht="23" customFormat="1" customHeight="1" s="204">
      <c r="A3091" s="255">
        <f>IF(B3091="","",COUNTA($B$5:B3091))</f>
        <v/>
      </c>
      <c r="B3091" s="294" t="n"/>
      <c r="C3091" s="247" t="n"/>
      <c r="D3091" s="248" t="n"/>
      <c r="E3091" s="295" t="n"/>
      <c r="F3091" s="296" t="n"/>
      <c r="G3091" s="296" t="n"/>
      <c r="H3091" s="299">
        <f>IFERROR(VLOOKUP($C3091,$C$5:$H$18,6,0)+SUMIF($C$19:$C3091,$C3091,$F$19:$F3091)-SUMIF($C$19:$C3091,$C3091,$G$19:$G3091),"")</f>
        <v/>
      </c>
      <c r="I3091" s="296" t="n"/>
      <c r="J3091" s="252" t="n"/>
      <c r="K3091" s="252" t="n"/>
      <c r="L3091" s="298" t="n"/>
      <c r="M3091" s="254">
        <f>IF($B3091="","",--TEXT($B3091,"yyyymm"))</f>
        <v/>
      </c>
      <c r="N3091" s="0" t="n"/>
      <c r="O3091" s="0" t="n"/>
      <c r="P3091" s="0" t="n"/>
      <c r="Q3091" s="0" t="n"/>
      <c r="R3091" s="0" t="n"/>
      <c r="S3091" s="0" t="n"/>
      <c r="T3091" s="0" t="n"/>
      <c r="U3091" s="0" t="n"/>
      <c r="V3091" s="0" t="n"/>
      <c r="W3091" s="0" t="n"/>
      <c r="X3091" s="42" t="n"/>
      <c r="Y3091" s="42" t="n"/>
      <c r="Z3091" s="42" t="n"/>
    </row>
    <row r="3092" ht="23" customFormat="1" customHeight="1" s="204">
      <c r="A3092" s="255">
        <f>IF(B3092="","",COUNTA($B$5:B3092))</f>
        <v/>
      </c>
      <c r="B3092" s="294" t="n"/>
      <c r="C3092" s="247" t="n"/>
      <c r="D3092" s="248" t="n"/>
      <c r="E3092" s="295" t="n"/>
      <c r="F3092" s="296" t="n"/>
      <c r="G3092" s="296" t="n"/>
      <c r="H3092" s="299">
        <f>IFERROR(VLOOKUP($C3092,$C$5:$H$18,6,0)+SUMIF($C$19:$C3092,$C3092,$F$19:$F3092)-SUMIF($C$19:$C3092,$C3092,$G$19:$G3092),"")</f>
        <v/>
      </c>
      <c r="I3092" s="296" t="n"/>
      <c r="J3092" s="252" t="n"/>
      <c r="K3092" s="252" t="n"/>
      <c r="L3092" s="298" t="n"/>
      <c r="M3092" s="254">
        <f>IF($B3092="","",--TEXT($B3092,"yyyymm"))</f>
        <v/>
      </c>
      <c r="N3092" s="0" t="n"/>
      <c r="O3092" s="0" t="n"/>
      <c r="P3092" s="0" t="n"/>
      <c r="Q3092" s="0" t="n"/>
      <c r="R3092" s="0" t="n"/>
      <c r="S3092" s="0" t="n"/>
      <c r="T3092" s="0" t="n"/>
      <c r="U3092" s="0" t="n"/>
      <c r="V3092" s="0" t="n"/>
      <c r="W3092" s="0" t="n"/>
      <c r="X3092" s="42" t="n"/>
      <c r="Y3092" s="42" t="n"/>
      <c r="Z3092" s="42" t="n"/>
    </row>
    <row r="3093" ht="23" customFormat="1" customHeight="1" s="204">
      <c r="A3093" s="255">
        <f>IF(B3093="","",COUNTA($B$5:B3093))</f>
        <v/>
      </c>
      <c r="B3093" s="294" t="n"/>
      <c r="C3093" s="247" t="n"/>
      <c r="D3093" s="248" t="n"/>
      <c r="E3093" s="295" t="n"/>
      <c r="F3093" s="296" t="n"/>
      <c r="G3093" s="296" t="n"/>
      <c r="H3093" s="299">
        <f>IFERROR(VLOOKUP($C3093,$C$5:$H$18,6,0)+SUMIF($C$19:$C3093,$C3093,$F$19:$F3093)-SUMIF($C$19:$C3093,$C3093,$G$19:$G3093),"")</f>
        <v/>
      </c>
      <c r="I3093" s="296" t="n"/>
      <c r="J3093" s="252" t="n"/>
      <c r="K3093" s="252" t="n"/>
      <c r="L3093" s="298" t="n"/>
      <c r="M3093" s="254">
        <f>IF($B3093="","",--TEXT($B3093,"yyyymm"))</f>
        <v/>
      </c>
      <c r="N3093" s="0" t="n"/>
      <c r="O3093" s="0" t="n"/>
      <c r="P3093" s="0" t="n"/>
      <c r="Q3093" s="0" t="n"/>
      <c r="R3093" s="0" t="n"/>
      <c r="S3093" s="0" t="n"/>
      <c r="T3093" s="0" t="n"/>
      <c r="U3093" s="0" t="n"/>
      <c r="V3093" s="0" t="n"/>
      <c r="W3093" s="0" t="n"/>
      <c r="X3093" s="42" t="n"/>
      <c r="Y3093" s="42" t="n"/>
      <c r="Z3093" s="42" t="n"/>
    </row>
    <row r="3094" ht="23" customFormat="1" customHeight="1" s="204">
      <c r="A3094" s="255">
        <f>IF(B3094="","",COUNTA($B$5:B3094))</f>
        <v/>
      </c>
      <c r="B3094" s="294" t="n"/>
      <c r="C3094" s="247" t="n"/>
      <c r="D3094" s="248" t="n"/>
      <c r="E3094" s="295" t="n"/>
      <c r="F3094" s="296" t="n"/>
      <c r="G3094" s="296" t="n"/>
      <c r="H3094" s="299">
        <f>IFERROR(VLOOKUP($C3094,$C$5:$H$18,6,0)+SUMIF($C$19:$C3094,$C3094,$F$19:$F3094)-SUMIF($C$19:$C3094,$C3094,$G$19:$G3094),"")</f>
        <v/>
      </c>
      <c r="I3094" s="296" t="n"/>
      <c r="J3094" s="252" t="n"/>
      <c r="K3094" s="252" t="n"/>
      <c r="L3094" s="298" t="n"/>
      <c r="M3094" s="254">
        <f>IF($B3094="","",--TEXT($B3094,"yyyymm"))</f>
        <v/>
      </c>
      <c r="N3094" s="0" t="n"/>
      <c r="O3094" s="0" t="n"/>
      <c r="P3094" s="0" t="n"/>
      <c r="Q3094" s="0" t="n"/>
      <c r="R3094" s="0" t="n"/>
      <c r="S3094" s="0" t="n"/>
      <c r="T3094" s="0" t="n"/>
      <c r="U3094" s="0" t="n"/>
      <c r="V3094" s="0" t="n"/>
      <c r="W3094" s="0" t="n"/>
      <c r="X3094" s="42" t="n"/>
      <c r="Y3094" s="42" t="n"/>
      <c r="Z3094" s="42" t="n"/>
    </row>
    <row r="3095" ht="23" customFormat="1" customHeight="1" s="204">
      <c r="A3095" s="255">
        <f>IF(B3095="","",COUNTA($B$5:B3095))</f>
        <v/>
      </c>
      <c r="B3095" s="294" t="n"/>
      <c r="C3095" s="247" t="n"/>
      <c r="D3095" s="248" t="n"/>
      <c r="E3095" s="295" t="n"/>
      <c r="F3095" s="296" t="n"/>
      <c r="G3095" s="296" t="n"/>
      <c r="H3095" s="299">
        <f>IFERROR(VLOOKUP($C3095,$C$5:$H$18,6,0)+SUMIF($C$19:$C3095,$C3095,$F$19:$F3095)-SUMIF($C$19:$C3095,$C3095,$G$19:$G3095),"")</f>
        <v/>
      </c>
      <c r="I3095" s="296" t="n"/>
      <c r="J3095" s="252" t="n"/>
      <c r="K3095" s="252" t="n"/>
      <c r="L3095" s="298" t="n"/>
      <c r="M3095" s="254">
        <f>IF($B3095="","",--TEXT($B3095,"yyyymm"))</f>
        <v/>
      </c>
      <c r="N3095" s="0" t="n"/>
      <c r="O3095" s="0" t="n"/>
      <c r="P3095" s="0" t="n"/>
      <c r="Q3095" s="0" t="n"/>
      <c r="R3095" s="0" t="n"/>
      <c r="S3095" s="0" t="n"/>
      <c r="T3095" s="0" t="n"/>
      <c r="U3095" s="0" t="n"/>
      <c r="V3095" s="0" t="n"/>
      <c r="W3095" s="0" t="n"/>
      <c r="X3095" s="42" t="n"/>
      <c r="Y3095" s="42" t="n"/>
      <c r="Z3095" s="42" t="n"/>
    </row>
    <row r="3096" ht="23" customFormat="1" customHeight="1" s="204">
      <c r="A3096" s="255">
        <f>IF(B3096="","",COUNTA($B$5:B3096))</f>
        <v/>
      </c>
      <c r="B3096" s="294" t="n"/>
      <c r="C3096" s="247" t="n"/>
      <c r="D3096" s="248" t="n"/>
      <c r="E3096" s="295" t="n"/>
      <c r="F3096" s="296" t="n"/>
      <c r="G3096" s="296" t="n"/>
      <c r="H3096" s="299">
        <f>IFERROR(VLOOKUP($C3096,$C$5:$H$18,6,0)+SUMIF($C$19:$C3096,$C3096,$F$19:$F3096)-SUMIF($C$19:$C3096,$C3096,$G$19:$G3096),"")</f>
        <v/>
      </c>
      <c r="I3096" s="296" t="n"/>
      <c r="J3096" s="252" t="n"/>
      <c r="K3096" s="252" t="n"/>
      <c r="L3096" s="298" t="n"/>
      <c r="M3096" s="254">
        <f>IF($B3096="","",--TEXT($B3096,"yyyymm"))</f>
        <v/>
      </c>
      <c r="N3096" s="0" t="n"/>
      <c r="O3096" s="0" t="n"/>
      <c r="P3096" s="0" t="n"/>
      <c r="Q3096" s="0" t="n"/>
      <c r="R3096" s="0" t="n"/>
      <c r="S3096" s="0" t="n"/>
      <c r="T3096" s="0" t="n"/>
      <c r="U3096" s="0" t="n"/>
      <c r="V3096" s="0" t="n"/>
      <c r="W3096" s="0" t="n"/>
      <c r="X3096" s="42" t="n"/>
      <c r="Y3096" s="42" t="n"/>
      <c r="Z3096" s="42" t="n"/>
    </row>
    <row r="3097" ht="23" customFormat="1" customHeight="1" s="204">
      <c r="A3097" s="255">
        <f>IF(B3097="","",COUNTA($B$5:B3097))</f>
        <v/>
      </c>
      <c r="B3097" s="294" t="n"/>
      <c r="C3097" s="247" t="n"/>
      <c r="D3097" s="248" t="n"/>
      <c r="E3097" s="295" t="n"/>
      <c r="F3097" s="296" t="n"/>
      <c r="G3097" s="296" t="n"/>
      <c r="H3097" s="299">
        <f>IFERROR(VLOOKUP($C3097,$C$5:$H$18,6,0)+SUMIF($C$19:$C3097,$C3097,$F$19:$F3097)-SUMIF($C$19:$C3097,$C3097,$G$19:$G3097),"")</f>
        <v/>
      </c>
      <c r="I3097" s="296" t="n"/>
      <c r="J3097" s="252" t="n"/>
      <c r="K3097" s="252" t="n"/>
      <c r="L3097" s="298" t="n"/>
      <c r="M3097" s="254">
        <f>IF($B3097="","",--TEXT($B3097,"yyyymm"))</f>
        <v/>
      </c>
      <c r="N3097" s="0" t="n"/>
      <c r="O3097" s="0" t="n"/>
      <c r="P3097" s="0" t="n"/>
      <c r="Q3097" s="0" t="n"/>
      <c r="R3097" s="0" t="n"/>
      <c r="S3097" s="0" t="n"/>
      <c r="T3097" s="0" t="n"/>
      <c r="U3097" s="0" t="n"/>
      <c r="V3097" s="0" t="n"/>
      <c r="W3097" s="0" t="n"/>
      <c r="X3097" s="42" t="n"/>
      <c r="Y3097" s="42" t="n"/>
      <c r="Z3097" s="42" t="n"/>
    </row>
    <row r="3098" ht="23" customFormat="1" customHeight="1" s="204">
      <c r="A3098" s="255">
        <f>IF(B3098="","",COUNTA($B$5:B3098))</f>
        <v/>
      </c>
      <c r="B3098" s="294" t="n"/>
      <c r="C3098" s="247" t="n"/>
      <c r="D3098" s="248" t="n"/>
      <c r="E3098" s="295" t="n"/>
      <c r="F3098" s="296" t="n"/>
      <c r="G3098" s="296" t="n"/>
      <c r="H3098" s="299">
        <f>IFERROR(VLOOKUP($C3098,$C$5:$H$18,6,0)+SUMIF($C$19:$C3098,$C3098,$F$19:$F3098)-SUMIF($C$19:$C3098,$C3098,$G$19:$G3098),"")</f>
        <v/>
      </c>
      <c r="I3098" s="296" t="n"/>
      <c r="J3098" s="252" t="n"/>
      <c r="K3098" s="252" t="n"/>
      <c r="L3098" s="298" t="n"/>
      <c r="M3098" s="254">
        <f>IF($B3098="","",--TEXT($B3098,"yyyymm"))</f>
        <v/>
      </c>
      <c r="N3098" s="0" t="n"/>
      <c r="O3098" s="0" t="n"/>
      <c r="P3098" s="0" t="n"/>
      <c r="Q3098" s="0" t="n"/>
      <c r="R3098" s="0" t="n"/>
      <c r="S3098" s="0" t="n"/>
      <c r="T3098" s="0" t="n"/>
      <c r="U3098" s="0" t="n"/>
      <c r="V3098" s="0" t="n"/>
      <c r="W3098" s="0" t="n"/>
      <c r="X3098" s="42" t="n"/>
      <c r="Y3098" s="42" t="n"/>
      <c r="Z3098" s="42" t="n"/>
    </row>
    <row r="3099" ht="23" customFormat="1" customHeight="1" s="204">
      <c r="A3099" s="255">
        <f>IF(B3099="","",COUNTA($B$5:B3099))</f>
        <v/>
      </c>
      <c r="B3099" s="294" t="n"/>
      <c r="C3099" s="247" t="n"/>
      <c r="D3099" s="248" t="n"/>
      <c r="E3099" s="295" t="n"/>
      <c r="F3099" s="296" t="n"/>
      <c r="G3099" s="296" t="n"/>
      <c r="H3099" s="299">
        <f>IFERROR(VLOOKUP($C3099,$C$5:$H$18,6,0)+SUMIF($C$19:$C3099,$C3099,$F$19:$F3099)-SUMIF($C$19:$C3099,$C3099,$G$19:$G3099),"")</f>
        <v/>
      </c>
      <c r="I3099" s="296" t="n"/>
      <c r="J3099" s="252" t="n"/>
      <c r="K3099" s="252" t="n"/>
      <c r="L3099" s="298" t="n"/>
      <c r="M3099" s="254">
        <f>IF($B3099="","",--TEXT($B3099,"yyyymm"))</f>
        <v/>
      </c>
      <c r="N3099" s="0" t="n"/>
      <c r="O3099" s="0" t="n"/>
      <c r="P3099" s="0" t="n"/>
      <c r="Q3099" s="0" t="n"/>
      <c r="R3099" s="0" t="n"/>
      <c r="S3099" s="0" t="n"/>
      <c r="T3099" s="0" t="n"/>
      <c r="U3099" s="0" t="n"/>
      <c r="V3099" s="0" t="n"/>
      <c r="W3099" s="0" t="n"/>
      <c r="X3099" s="42" t="n"/>
      <c r="Y3099" s="42" t="n"/>
      <c r="Z3099" s="42" t="n"/>
    </row>
    <row r="3100" ht="23" customFormat="1" customHeight="1" s="204">
      <c r="A3100" s="255">
        <f>IF(B3100="","",COUNTA($B$5:B3100))</f>
        <v/>
      </c>
      <c r="B3100" s="294" t="n"/>
      <c r="C3100" s="247" t="n"/>
      <c r="D3100" s="248" t="n"/>
      <c r="E3100" s="295" t="n"/>
      <c r="F3100" s="296" t="n"/>
      <c r="G3100" s="296" t="n"/>
      <c r="H3100" s="299">
        <f>IFERROR(VLOOKUP($C3100,$C$5:$H$18,6,0)+SUMIF($C$19:$C3100,$C3100,$F$19:$F3100)-SUMIF($C$19:$C3100,$C3100,$G$19:$G3100),"")</f>
        <v/>
      </c>
      <c r="I3100" s="296" t="n"/>
      <c r="J3100" s="252" t="n"/>
      <c r="K3100" s="252" t="n"/>
      <c r="L3100" s="298" t="n"/>
      <c r="M3100" s="254">
        <f>IF($B3100="","",--TEXT($B3100,"yyyymm"))</f>
        <v/>
      </c>
      <c r="N3100" s="0" t="n"/>
      <c r="O3100" s="0" t="n"/>
      <c r="P3100" s="0" t="n"/>
      <c r="Q3100" s="0" t="n"/>
      <c r="R3100" s="0" t="n"/>
      <c r="S3100" s="0" t="n"/>
      <c r="T3100" s="0" t="n"/>
      <c r="U3100" s="0" t="n"/>
      <c r="V3100" s="0" t="n"/>
      <c r="W3100" s="0" t="n"/>
      <c r="X3100" s="42" t="n"/>
      <c r="Y3100" s="42" t="n"/>
      <c r="Z3100" s="42" t="n"/>
    </row>
    <row r="3101" ht="23" customFormat="1" customHeight="1" s="204">
      <c r="A3101" s="255">
        <f>IF(B3101="","",COUNTA($B$5:B3101))</f>
        <v/>
      </c>
      <c r="B3101" s="294" t="n"/>
      <c r="C3101" s="247" t="n"/>
      <c r="D3101" s="248" t="n"/>
      <c r="E3101" s="295" t="n"/>
      <c r="F3101" s="296" t="n"/>
      <c r="G3101" s="296" t="n"/>
      <c r="H3101" s="299">
        <f>IFERROR(VLOOKUP($C3101,$C$5:$H$18,6,0)+SUMIF($C$19:$C3101,$C3101,$F$19:$F3101)-SUMIF($C$19:$C3101,$C3101,$G$19:$G3101),"")</f>
        <v/>
      </c>
      <c r="I3101" s="296" t="n"/>
      <c r="J3101" s="252" t="n"/>
      <c r="K3101" s="252" t="n"/>
      <c r="L3101" s="298" t="n"/>
      <c r="M3101" s="254">
        <f>IF($B3101="","",--TEXT($B3101,"yyyymm"))</f>
        <v/>
      </c>
      <c r="N3101" s="0" t="n"/>
      <c r="O3101" s="0" t="n"/>
      <c r="P3101" s="0" t="n"/>
      <c r="Q3101" s="0" t="n"/>
      <c r="R3101" s="0" t="n"/>
      <c r="S3101" s="0" t="n"/>
      <c r="T3101" s="0" t="n"/>
      <c r="U3101" s="0" t="n"/>
      <c r="V3101" s="0" t="n"/>
      <c r="W3101" s="0" t="n"/>
      <c r="X3101" s="42" t="n"/>
      <c r="Y3101" s="42" t="n"/>
      <c r="Z3101" s="42" t="n"/>
    </row>
    <row r="3102" ht="23" customFormat="1" customHeight="1" s="204">
      <c r="A3102" s="255">
        <f>IF(B3102="","",COUNTA($B$5:B3102))</f>
        <v/>
      </c>
      <c r="B3102" s="294" t="n"/>
      <c r="C3102" s="247" t="n"/>
      <c r="D3102" s="248" t="n"/>
      <c r="E3102" s="295" t="n"/>
      <c r="F3102" s="296" t="n"/>
      <c r="G3102" s="296" t="n"/>
      <c r="H3102" s="299">
        <f>IFERROR(VLOOKUP($C3102,$C$5:$H$18,6,0)+SUMIF($C$19:$C3102,$C3102,$F$19:$F3102)-SUMIF($C$19:$C3102,$C3102,$G$19:$G3102),"")</f>
        <v/>
      </c>
      <c r="I3102" s="296" t="n"/>
      <c r="J3102" s="252" t="n"/>
      <c r="K3102" s="252" t="n"/>
      <c r="L3102" s="298" t="n"/>
      <c r="M3102" s="254">
        <f>IF($B3102="","",--TEXT($B3102,"yyyymm"))</f>
        <v/>
      </c>
      <c r="N3102" s="0" t="n"/>
      <c r="O3102" s="0" t="n"/>
      <c r="P3102" s="0" t="n"/>
      <c r="Q3102" s="0" t="n"/>
      <c r="R3102" s="0" t="n"/>
      <c r="S3102" s="0" t="n"/>
      <c r="T3102" s="0" t="n"/>
      <c r="U3102" s="0" t="n"/>
      <c r="V3102" s="0" t="n"/>
      <c r="W3102" s="0" t="n"/>
      <c r="X3102" s="42" t="n"/>
      <c r="Y3102" s="42" t="n"/>
      <c r="Z3102" s="42" t="n"/>
    </row>
    <row r="3103" ht="23" customFormat="1" customHeight="1" s="204">
      <c r="A3103" s="255">
        <f>IF(B3103="","",COUNTA($B$5:B3103))</f>
        <v/>
      </c>
      <c r="B3103" s="294" t="n"/>
      <c r="C3103" s="247" t="n"/>
      <c r="D3103" s="248" t="n"/>
      <c r="E3103" s="295" t="n"/>
      <c r="F3103" s="296" t="n"/>
      <c r="G3103" s="296" t="n"/>
      <c r="H3103" s="299">
        <f>IFERROR(VLOOKUP($C3103,$C$5:$H$18,6,0)+SUMIF($C$19:$C3103,$C3103,$F$19:$F3103)-SUMIF($C$19:$C3103,$C3103,$G$19:$G3103),"")</f>
        <v/>
      </c>
      <c r="I3103" s="296" t="n"/>
      <c r="J3103" s="252" t="n"/>
      <c r="K3103" s="252" t="n"/>
      <c r="L3103" s="298" t="n"/>
      <c r="M3103" s="254">
        <f>IF($B3103="","",--TEXT($B3103,"yyyymm"))</f>
        <v/>
      </c>
      <c r="N3103" s="0" t="n"/>
      <c r="O3103" s="0" t="n"/>
      <c r="P3103" s="0" t="n"/>
      <c r="Q3103" s="0" t="n"/>
      <c r="R3103" s="0" t="n"/>
      <c r="S3103" s="0" t="n"/>
      <c r="T3103" s="0" t="n"/>
      <c r="U3103" s="0" t="n"/>
      <c r="V3103" s="0" t="n"/>
      <c r="W3103" s="0" t="n"/>
      <c r="X3103" s="42" t="n"/>
      <c r="Y3103" s="42" t="n"/>
      <c r="Z3103" s="42" t="n"/>
    </row>
    <row r="3104" ht="23" customFormat="1" customHeight="1" s="204">
      <c r="A3104" s="255">
        <f>IF(B3104="","",COUNTA($B$5:B3104))</f>
        <v/>
      </c>
      <c r="B3104" s="294" t="n"/>
      <c r="C3104" s="247" t="n"/>
      <c r="D3104" s="248" t="n"/>
      <c r="E3104" s="295" t="n"/>
      <c r="F3104" s="296" t="n"/>
      <c r="G3104" s="296" t="n"/>
      <c r="H3104" s="299">
        <f>IFERROR(VLOOKUP($C3104,$C$5:$H$18,6,0)+SUMIF($C$19:$C3104,$C3104,$F$19:$F3104)-SUMIF($C$19:$C3104,$C3104,$G$19:$G3104),"")</f>
        <v/>
      </c>
      <c r="I3104" s="296" t="n"/>
      <c r="J3104" s="252" t="n"/>
      <c r="K3104" s="252" t="n"/>
      <c r="L3104" s="298" t="n"/>
      <c r="M3104" s="254">
        <f>IF($B3104="","",--TEXT($B3104,"yyyymm"))</f>
        <v/>
      </c>
      <c r="N3104" s="0" t="n"/>
      <c r="O3104" s="0" t="n"/>
      <c r="P3104" s="0" t="n"/>
      <c r="Q3104" s="0" t="n"/>
      <c r="R3104" s="0" t="n"/>
      <c r="S3104" s="0" t="n"/>
      <c r="T3104" s="0" t="n"/>
      <c r="U3104" s="0" t="n"/>
      <c r="V3104" s="0" t="n"/>
      <c r="W3104" s="0" t="n"/>
      <c r="X3104" s="42" t="n"/>
      <c r="Y3104" s="42" t="n"/>
      <c r="Z3104" s="42" t="n"/>
    </row>
    <row r="3105" ht="23" customFormat="1" customHeight="1" s="204">
      <c r="A3105" s="255">
        <f>IF(B3105="","",COUNTA($B$5:B3105))</f>
        <v/>
      </c>
      <c r="B3105" s="294" t="n"/>
      <c r="C3105" s="247" t="n"/>
      <c r="D3105" s="248" t="n"/>
      <c r="E3105" s="295" t="n"/>
      <c r="F3105" s="296" t="n"/>
      <c r="G3105" s="296" t="n"/>
      <c r="H3105" s="299">
        <f>IFERROR(VLOOKUP($C3105,$C$5:$H$18,6,0)+SUMIF($C$19:$C3105,$C3105,$F$19:$F3105)-SUMIF($C$19:$C3105,$C3105,$G$19:$G3105),"")</f>
        <v/>
      </c>
      <c r="I3105" s="296" t="n"/>
      <c r="J3105" s="252" t="n"/>
      <c r="K3105" s="252" t="n"/>
      <c r="L3105" s="298" t="n"/>
      <c r="M3105" s="254">
        <f>IF($B3105="","",--TEXT($B3105,"yyyymm"))</f>
        <v/>
      </c>
      <c r="N3105" s="0" t="n"/>
      <c r="O3105" s="0" t="n"/>
      <c r="P3105" s="0" t="n"/>
      <c r="Q3105" s="0" t="n"/>
      <c r="R3105" s="0" t="n"/>
      <c r="S3105" s="0" t="n"/>
      <c r="T3105" s="0" t="n"/>
      <c r="U3105" s="0" t="n"/>
      <c r="V3105" s="0" t="n"/>
      <c r="W3105" s="0" t="n"/>
      <c r="X3105" s="42" t="n"/>
      <c r="Y3105" s="42" t="n"/>
      <c r="Z3105" s="42" t="n"/>
    </row>
    <row r="3106" ht="23" customFormat="1" customHeight="1" s="204">
      <c r="A3106" s="255">
        <f>IF(B3106="","",COUNTA($B$5:B3106))</f>
        <v/>
      </c>
      <c r="B3106" s="294" t="n"/>
      <c r="C3106" s="247" t="n"/>
      <c r="D3106" s="248" t="n"/>
      <c r="E3106" s="295" t="n"/>
      <c r="F3106" s="296" t="n"/>
      <c r="G3106" s="296" t="n"/>
      <c r="H3106" s="299">
        <f>IFERROR(VLOOKUP($C3106,$C$5:$H$18,6,0)+SUMIF($C$19:$C3106,$C3106,$F$19:$F3106)-SUMIF($C$19:$C3106,$C3106,$G$19:$G3106),"")</f>
        <v/>
      </c>
      <c r="I3106" s="296" t="n"/>
      <c r="J3106" s="252" t="n"/>
      <c r="K3106" s="252" t="n"/>
      <c r="L3106" s="298" t="n"/>
      <c r="M3106" s="254">
        <f>IF($B3106="","",--TEXT($B3106,"yyyymm"))</f>
        <v/>
      </c>
      <c r="N3106" s="0" t="n"/>
      <c r="O3106" s="0" t="n"/>
      <c r="P3106" s="0" t="n"/>
      <c r="Q3106" s="0" t="n"/>
      <c r="R3106" s="0" t="n"/>
      <c r="S3106" s="0" t="n"/>
      <c r="T3106" s="0" t="n"/>
      <c r="U3106" s="0" t="n"/>
      <c r="V3106" s="0" t="n"/>
      <c r="W3106" s="0" t="n"/>
      <c r="X3106" s="42" t="n"/>
      <c r="Y3106" s="42" t="n"/>
      <c r="Z3106" s="42" t="n"/>
    </row>
    <row r="3107" ht="23" customFormat="1" customHeight="1" s="204">
      <c r="A3107" s="255">
        <f>IF(B3107="","",COUNTA($B$5:B3107))</f>
        <v/>
      </c>
      <c r="B3107" s="294" t="n"/>
      <c r="C3107" s="247" t="n"/>
      <c r="D3107" s="248" t="n"/>
      <c r="E3107" s="295" t="n"/>
      <c r="F3107" s="296" t="n"/>
      <c r="G3107" s="296" t="n"/>
      <c r="H3107" s="299">
        <f>IFERROR(VLOOKUP($C3107,$C$5:$H$18,6,0)+SUMIF($C$19:$C3107,$C3107,$F$19:$F3107)-SUMIF($C$19:$C3107,$C3107,$G$19:$G3107),"")</f>
        <v/>
      </c>
      <c r="I3107" s="296" t="n"/>
      <c r="J3107" s="252" t="n"/>
      <c r="K3107" s="252" t="n"/>
      <c r="L3107" s="298" t="n"/>
      <c r="M3107" s="254">
        <f>IF($B3107="","",--TEXT($B3107,"yyyymm"))</f>
        <v/>
      </c>
      <c r="N3107" s="0" t="n"/>
      <c r="O3107" s="0" t="n"/>
      <c r="P3107" s="0" t="n"/>
      <c r="Q3107" s="0" t="n"/>
      <c r="R3107" s="0" t="n"/>
      <c r="S3107" s="0" t="n"/>
      <c r="T3107" s="0" t="n"/>
      <c r="U3107" s="0" t="n"/>
      <c r="V3107" s="0" t="n"/>
      <c r="W3107" s="0" t="n"/>
      <c r="X3107" s="42" t="n"/>
      <c r="Y3107" s="42" t="n"/>
      <c r="Z3107" s="42" t="n"/>
    </row>
    <row r="3108" ht="23" customFormat="1" customHeight="1" s="204">
      <c r="A3108" s="255">
        <f>IF(B3108="","",COUNTA($B$5:B3108))</f>
        <v/>
      </c>
      <c r="B3108" s="294" t="n"/>
      <c r="C3108" s="247" t="n"/>
      <c r="D3108" s="248" t="n"/>
      <c r="E3108" s="295" t="n"/>
      <c r="F3108" s="296" t="n"/>
      <c r="G3108" s="296" t="n"/>
      <c r="H3108" s="299">
        <f>IFERROR(VLOOKUP($C3108,$C$5:$H$18,6,0)+SUMIF($C$19:$C3108,$C3108,$F$19:$F3108)-SUMIF($C$19:$C3108,$C3108,$G$19:$G3108),"")</f>
        <v/>
      </c>
      <c r="I3108" s="296" t="n"/>
      <c r="J3108" s="252" t="n"/>
      <c r="K3108" s="252" t="n"/>
      <c r="L3108" s="298" t="n"/>
      <c r="M3108" s="254">
        <f>IF($B3108="","",--TEXT($B3108,"yyyymm"))</f>
        <v/>
      </c>
      <c r="N3108" s="0" t="n"/>
      <c r="O3108" s="0" t="n"/>
      <c r="P3108" s="0" t="n"/>
      <c r="Q3108" s="0" t="n"/>
      <c r="R3108" s="0" t="n"/>
      <c r="S3108" s="0" t="n"/>
      <c r="T3108" s="0" t="n"/>
      <c r="U3108" s="0" t="n"/>
      <c r="V3108" s="0" t="n"/>
      <c r="W3108" s="0" t="n"/>
      <c r="X3108" s="42" t="n"/>
      <c r="Y3108" s="42" t="n"/>
      <c r="Z3108" s="42" t="n"/>
    </row>
    <row r="3109" ht="23" customFormat="1" customHeight="1" s="204">
      <c r="A3109" s="255">
        <f>IF(B3109="","",COUNTA($B$5:B3109))</f>
        <v/>
      </c>
      <c r="B3109" s="294" t="n"/>
      <c r="C3109" s="247" t="n"/>
      <c r="D3109" s="248" t="n"/>
      <c r="E3109" s="295" t="n"/>
      <c r="F3109" s="296" t="n"/>
      <c r="G3109" s="296" t="n"/>
      <c r="H3109" s="299">
        <f>IFERROR(VLOOKUP($C3109,$C$5:$H$18,6,0)+SUMIF($C$19:$C3109,$C3109,$F$19:$F3109)-SUMIF($C$19:$C3109,$C3109,$G$19:$G3109),"")</f>
        <v/>
      </c>
      <c r="I3109" s="296" t="n"/>
      <c r="J3109" s="252" t="n"/>
      <c r="K3109" s="252" t="n"/>
      <c r="L3109" s="298" t="n"/>
      <c r="M3109" s="254">
        <f>IF($B3109="","",--TEXT($B3109,"yyyymm"))</f>
        <v/>
      </c>
      <c r="N3109" s="0" t="n"/>
      <c r="O3109" s="0" t="n"/>
      <c r="P3109" s="0" t="n"/>
      <c r="Q3109" s="0" t="n"/>
      <c r="R3109" s="0" t="n"/>
      <c r="S3109" s="0" t="n"/>
      <c r="T3109" s="0" t="n"/>
      <c r="U3109" s="0" t="n"/>
      <c r="V3109" s="0" t="n"/>
      <c r="W3109" s="0" t="n"/>
      <c r="X3109" s="42" t="n"/>
      <c r="Y3109" s="42" t="n"/>
      <c r="Z3109" s="42" t="n"/>
    </row>
    <row r="3110" ht="23" customFormat="1" customHeight="1" s="204">
      <c r="A3110" s="255">
        <f>IF(B3110="","",COUNTA($B$5:B3110))</f>
        <v/>
      </c>
      <c r="B3110" s="294" t="n"/>
      <c r="C3110" s="247" t="n"/>
      <c r="D3110" s="248" t="n"/>
      <c r="E3110" s="295" t="n"/>
      <c r="F3110" s="296" t="n"/>
      <c r="G3110" s="296" t="n"/>
      <c r="H3110" s="299">
        <f>IFERROR(VLOOKUP($C3110,$C$5:$H$18,6,0)+SUMIF($C$19:$C3110,$C3110,$F$19:$F3110)-SUMIF($C$19:$C3110,$C3110,$G$19:$G3110),"")</f>
        <v/>
      </c>
      <c r="I3110" s="296" t="n"/>
      <c r="J3110" s="252" t="n"/>
      <c r="K3110" s="252" t="n"/>
      <c r="L3110" s="298" t="n"/>
      <c r="M3110" s="254">
        <f>IF($B3110="","",--TEXT($B3110,"yyyymm"))</f>
        <v/>
      </c>
      <c r="N3110" s="0" t="n"/>
      <c r="O3110" s="0" t="n"/>
      <c r="P3110" s="0" t="n"/>
      <c r="Q3110" s="0" t="n"/>
      <c r="R3110" s="0" t="n"/>
      <c r="S3110" s="0" t="n"/>
      <c r="T3110" s="0" t="n"/>
      <c r="U3110" s="0" t="n"/>
      <c r="V3110" s="0" t="n"/>
      <c r="W3110" s="0" t="n"/>
      <c r="X3110" s="42" t="n"/>
      <c r="Y3110" s="42" t="n"/>
      <c r="Z3110" s="42" t="n"/>
    </row>
    <row r="3111" ht="23" customFormat="1" customHeight="1" s="204">
      <c r="A3111" s="255">
        <f>IF(B3111="","",COUNTA($B$5:B3111))</f>
        <v/>
      </c>
      <c r="B3111" s="294" t="n"/>
      <c r="C3111" s="247" t="n"/>
      <c r="D3111" s="248" t="n"/>
      <c r="E3111" s="295" t="n"/>
      <c r="F3111" s="296" t="n"/>
      <c r="G3111" s="296" t="n"/>
      <c r="H3111" s="299">
        <f>IFERROR(VLOOKUP($C3111,$C$5:$H$18,6,0)+SUMIF($C$19:$C3111,$C3111,$F$19:$F3111)-SUMIF($C$19:$C3111,$C3111,$G$19:$G3111),"")</f>
        <v/>
      </c>
      <c r="I3111" s="296" t="n"/>
      <c r="J3111" s="252" t="n"/>
      <c r="K3111" s="252" t="n"/>
      <c r="L3111" s="298" t="n"/>
      <c r="M3111" s="254">
        <f>IF($B3111="","",--TEXT($B3111,"yyyymm"))</f>
        <v/>
      </c>
      <c r="N3111" s="0" t="n"/>
      <c r="O3111" s="0" t="n"/>
      <c r="P3111" s="0" t="n"/>
      <c r="Q3111" s="0" t="n"/>
      <c r="R3111" s="0" t="n"/>
      <c r="S3111" s="0" t="n"/>
      <c r="T3111" s="0" t="n"/>
      <c r="U3111" s="0" t="n"/>
      <c r="V3111" s="0" t="n"/>
      <c r="W3111" s="0" t="n"/>
      <c r="X3111" s="42" t="n"/>
      <c r="Y3111" s="42" t="n"/>
      <c r="Z3111" s="42" t="n"/>
    </row>
    <row r="3112" ht="23" customFormat="1" customHeight="1" s="204">
      <c r="A3112" s="255">
        <f>IF(B3112="","",COUNTA($B$5:B3112))</f>
        <v/>
      </c>
      <c r="B3112" s="294" t="n"/>
      <c r="C3112" s="247" t="n"/>
      <c r="D3112" s="248" t="n"/>
      <c r="E3112" s="295" t="n"/>
      <c r="F3112" s="296" t="n"/>
      <c r="G3112" s="296" t="n"/>
      <c r="H3112" s="299">
        <f>IFERROR(VLOOKUP($C3112,$C$5:$H$18,6,0)+SUMIF($C$19:$C3112,$C3112,$F$19:$F3112)-SUMIF($C$19:$C3112,$C3112,$G$19:$G3112),"")</f>
        <v/>
      </c>
      <c r="I3112" s="296" t="n"/>
      <c r="J3112" s="252" t="n"/>
      <c r="K3112" s="252" t="n"/>
      <c r="L3112" s="298" t="n"/>
      <c r="M3112" s="254">
        <f>IF($B3112="","",--TEXT($B3112,"yyyymm"))</f>
        <v/>
      </c>
      <c r="N3112" s="0" t="n"/>
      <c r="O3112" s="0" t="n"/>
      <c r="P3112" s="0" t="n"/>
      <c r="Q3112" s="0" t="n"/>
      <c r="R3112" s="0" t="n"/>
      <c r="S3112" s="0" t="n"/>
      <c r="T3112" s="0" t="n"/>
      <c r="U3112" s="0" t="n"/>
      <c r="V3112" s="0" t="n"/>
      <c r="W3112" s="0" t="n"/>
      <c r="X3112" s="42" t="n"/>
      <c r="Y3112" s="42" t="n"/>
      <c r="Z3112" s="42" t="n"/>
    </row>
    <row r="3113" ht="23" customFormat="1" customHeight="1" s="204">
      <c r="A3113" s="255">
        <f>IF(B3113="","",COUNTA($B$5:B3113))</f>
        <v/>
      </c>
      <c r="B3113" s="294" t="n"/>
      <c r="C3113" s="247" t="n"/>
      <c r="D3113" s="248" t="n"/>
      <c r="E3113" s="295" t="n"/>
      <c r="F3113" s="296" t="n"/>
      <c r="G3113" s="296" t="n"/>
      <c r="H3113" s="299">
        <f>IFERROR(VLOOKUP($C3113,$C$5:$H$18,6,0)+SUMIF($C$19:$C3113,$C3113,$F$19:$F3113)-SUMIF($C$19:$C3113,$C3113,$G$19:$G3113),"")</f>
        <v/>
      </c>
      <c r="I3113" s="296" t="n"/>
      <c r="J3113" s="252" t="n"/>
      <c r="K3113" s="252" t="n"/>
      <c r="L3113" s="298" t="n"/>
      <c r="M3113" s="254">
        <f>IF($B3113="","",--TEXT($B3113,"yyyymm"))</f>
        <v/>
      </c>
      <c r="N3113" s="0" t="n"/>
      <c r="O3113" s="0" t="n"/>
      <c r="P3113" s="0" t="n"/>
      <c r="Q3113" s="0" t="n"/>
      <c r="R3113" s="0" t="n"/>
      <c r="S3113" s="0" t="n"/>
      <c r="T3113" s="0" t="n"/>
      <c r="U3113" s="0" t="n"/>
      <c r="V3113" s="0" t="n"/>
      <c r="W3113" s="0" t="n"/>
      <c r="X3113" s="42" t="n"/>
      <c r="Y3113" s="42" t="n"/>
      <c r="Z3113" s="42" t="n"/>
    </row>
    <row r="3114" ht="23" customFormat="1" customHeight="1" s="204">
      <c r="A3114" s="255">
        <f>IF(B3114="","",COUNTA($B$5:B3114))</f>
        <v/>
      </c>
      <c r="B3114" s="294" t="n"/>
      <c r="C3114" s="247" t="n"/>
      <c r="D3114" s="248" t="n"/>
      <c r="E3114" s="295" t="n"/>
      <c r="F3114" s="296" t="n"/>
      <c r="G3114" s="296" t="n"/>
      <c r="H3114" s="299">
        <f>IFERROR(VLOOKUP($C3114,$C$5:$H$18,6,0)+SUMIF($C$19:$C3114,$C3114,$F$19:$F3114)-SUMIF($C$19:$C3114,$C3114,$G$19:$G3114),"")</f>
        <v/>
      </c>
      <c r="I3114" s="296" t="n"/>
      <c r="J3114" s="252" t="n"/>
      <c r="K3114" s="252" t="n"/>
      <c r="L3114" s="298" t="n"/>
      <c r="M3114" s="254">
        <f>IF($B3114="","",--TEXT($B3114,"yyyymm"))</f>
        <v/>
      </c>
      <c r="N3114" s="0" t="n"/>
      <c r="O3114" s="0" t="n"/>
      <c r="P3114" s="0" t="n"/>
      <c r="Q3114" s="0" t="n"/>
      <c r="R3114" s="0" t="n"/>
      <c r="S3114" s="0" t="n"/>
      <c r="T3114" s="0" t="n"/>
      <c r="U3114" s="0" t="n"/>
      <c r="V3114" s="0" t="n"/>
      <c r="W3114" s="0" t="n"/>
      <c r="X3114" s="42" t="n"/>
      <c r="Y3114" s="42" t="n"/>
      <c r="Z3114" s="42" t="n"/>
    </row>
    <row r="3115" ht="23" customFormat="1" customHeight="1" s="204">
      <c r="A3115" s="255">
        <f>IF(B3115="","",COUNTA($B$5:B3115))</f>
        <v/>
      </c>
      <c r="B3115" s="294" t="n"/>
      <c r="C3115" s="247" t="n"/>
      <c r="D3115" s="248" t="n"/>
      <c r="E3115" s="295" t="n"/>
      <c r="F3115" s="296" t="n"/>
      <c r="G3115" s="296" t="n"/>
      <c r="H3115" s="299">
        <f>IFERROR(VLOOKUP($C3115,$C$5:$H$18,6,0)+SUMIF($C$19:$C3115,$C3115,$F$19:$F3115)-SUMIF($C$19:$C3115,$C3115,$G$19:$G3115),"")</f>
        <v/>
      </c>
      <c r="I3115" s="296" t="n"/>
      <c r="J3115" s="252" t="n"/>
      <c r="K3115" s="252" t="n"/>
      <c r="L3115" s="298" t="n"/>
      <c r="M3115" s="254">
        <f>IF($B3115="","",--TEXT($B3115,"yyyymm"))</f>
        <v/>
      </c>
      <c r="N3115" s="0" t="n"/>
      <c r="O3115" s="0" t="n"/>
      <c r="P3115" s="0" t="n"/>
      <c r="Q3115" s="0" t="n"/>
      <c r="R3115" s="0" t="n"/>
      <c r="S3115" s="0" t="n"/>
      <c r="T3115" s="0" t="n"/>
      <c r="U3115" s="0" t="n"/>
      <c r="V3115" s="0" t="n"/>
      <c r="W3115" s="0" t="n"/>
      <c r="X3115" s="42" t="n"/>
      <c r="Y3115" s="42" t="n"/>
      <c r="Z3115" s="42" t="n"/>
    </row>
    <row r="3116" ht="23" customFormat="1" customHeight="1" s="204">
      <c r="A3116" s="255">
        <f>IF(B3116="","",COUNTA($B$5:B3116))</f>
        <v/>
      </c>
      <c r="B3116" s="294" t="n"/>
      <c r="C3116" s="247" t="n"/>
      <c r="D3116" s="248" t="n"/>
      <c r="E3116" s="295" t="n"/>
      <c r="F3116" s="296" t="n"/>
      <c r="G3116" s="296" t="n"/>
      <c r="H3116" s="299">
        <f>IFERROR(VLOOKUP($C3116,$C$5:$H$18,6,0)+SUMIF($C$19:$C3116,$C3116,$F$19:$F3116)-SUMIF($C$19:$C3116,$C3116,$G$19:$G3116),"")</f>
        <v/>
      </c>
      <c r="I3116" s="296" t="n"/>
      <c r="J3116" s="252" t="n"/>
      <c r="K3116" s="252" t="n"/>
      <c r="L3116" s="298" t="n"/>
      <c r="M3116" s="254">
        <f>IF($B3116="","",--TEXT($B3116,"yyyymm"))</f>
        <v/>
      </c>
      <c r="N3116" s="0" t="n"/>
      <c r="O3116" s="0" t="n"/>
      <c r="P3116" s="0" t="n"/>
      <c r="Q3116" s="0" t="n"/>
      <c r="R3116" s="0" t="n"/>
      <c r="S3116" s="0" t="n"/>
      <c r="T3116" s="0" t="n"/>
      <c r="U3116" s="0" t="n"/>
      <c r="V3116" s="0" t="n"/>
      <c r="W3116" s="0" t="n"/>
      <c r="X3116" s="42" t="n"/>
      <c r="Y3116" s="42" t="n"/>
      <c r="Z3116" s="42" t="n"/>
    </row>
    <row r="3117" ht="23" customFormat="1" customHeight="1" s="204">
      <c r="A3117" s="255">
        <f>IF(B3117="","",COUNTA($B$5:B3117))</f>
        <v/>
      </c>
      <c r="B3117" s="294" t="n"/>
      <c r="C3117" s="247" t="n"/>
      <c r="D3117" s="248" t="n"/>
      <c r="E3117" s="295" t="n"/>
      <c r="F3117" s="296" t="n"/>
      <c r="G3117" s="296" t="n"/>
      <c r="H3117" s="299">
        <f>IFERROR(VLOOKUP($C3117,$C$5:$H$18,6,0)+SUMIF($C$19:$C3117,$C3117,$F$19:$F3117)-SUMIF($C$19:$C3117,$C3117,$G$19:$G3117),"")</f>
        <v/>
      </c>
      <c r="I3117" s="296" t="n"/>
      <c r="J3117" s="252" t="n"/>
      <c r="K3117" s="252" t="n"/>
      <c r="L3117" s="298" t="n"/>
      <c r="M3117" s="254">
        <f>IF($B3117="","",--TEXT($B3117,"yyyymm"))</f>
        <v/>
      </c>
      <c r="N3117" s="0" t="n"/>
      <c r="O3117" s="0" t="n"/>
      <c r="P3117" s="0" t="n"/>
      <c r="Q3117" s="0" t="n"/>
      <c r="R3117" s="0" t="n"/>
      <c r="S3117" s="0" t="n"/>
      <c r="T3117" s="0" t="n"/>
      <c r="U3117" s="0" t="n"/>
      <c r="V3117" s="0" t="n"/>
      <c r="W3117" s="0" t="n"/>
      <c r="X3117" s="42" t="n"/>
      <c r="Y3117" s="42" t="n"/>
      <c r="Z3117" s="42" t="n"/>
    </row>
    <row r="3118" ht="23" customFormat="1" customHeight="1" s="204">
      <c r="A3118" s="255">
        <f>IF(B3118="","",COUNTA($B$5:B3118))</f>
        <v/>
      </c>
      <c r="B3118" s="294" t="n"/>
      <c r="C3118" s="247" t="n"/>
      <c r="D3118" s="248" t="n"/>
      <c r="E3118" s="295" t="n"/>
      <c r="F3118" s="296" t="n"/>
      <c r="G3118" s="296" t="n"/>
      <c r="H3118" s="299">
        <f>IFERROR(VLOOKUP($C3118,$C$5:$H$18,6,0)+SUMIF($C$19:$C3118,$C3118,$F$19:$F3118)-SUMIF($C$19:$C3118,$C3118,$G$19:$G3118),"")</f>
        <v/>
      </c>
      <c r="I3118" s="296" t="n"/>
      <c r="J3118" s="252" t="n"/>
      <c r="K3118" s="252" t="n"/>
      <c r="L3118" s="298" t="n"/>
      <c r="M3118" s="254">
        <f>IF($B3118="","",--TEXT($B3118,"yyyymm"))</f>
        <v/>
      </c>
      <c r="N3118" s="0" t="n"/>
      <c r="O3118" s="0" t="n"/>
      <c r="P3118" s="0" t="n"/>
      <c r="Q3118" s="0" t="n"/>
      <c r="R3118" s="0" t="n"/>
      <c r="S3118" s="0" t="n"/>
      <c r="T3118" s="0" t="n"/>
      <c r="U3118" s="0" t="n"/>
      <c r="V3118" s="0" t="n"/>
      <c r="W3118" s="0" t="n"/>
      <c r="X3118" s="42" t="n"/>
      <c r="Y3118" s="42" t="n"/>
      <c r="Z3118" s="42" t="n"/>
    </row>
    <row r="3119" ht="23" customFormat="1" customHeight="1" s="204">
      <c r="A3119" s="255">
        <f>IF(B3119="","",COUNTA($B$5:B3119))</f>
        <v/>
      </c>
      <c r="B3119" s="294" t="n"/>
      <c r="C3119" s="247" t="n"/>
      <c r="D3119" s="248" t="n"/>
      <c r="E3119" s="295" t="n"/>
      <c r="F3119" s="296" t="n"/>
      <c r="G3119" s="296" t="n"/>
      <c r="H3119" s="299">
        <f>IFERROR(VLOOKUP($C3119,$C$5:$H$18,6,0)+SUMIF($C$19:$C3119,$C3119,$F$19:$F3119)-SUMIF($C$19:$C3119,$C3119,$G$19:$G3119),"")</f>
        <v/>
      </c>
      <c r="I3119" s="296" t="n"/>
      <c r="J3119" s="252" t="n"/>
      <c r="K3119" s="252" t="n"/>
      <c r="L3119" s="298" t="n"/>
      <c r="M3119" s="254">
        <f>IF($B3119="","",--TEXT($B3119,"yyyymm"))</f>
        <v/>
      </c>
      <c r="N3119" s="0" t="n"/>
      <c r="O3119" s="0" t="n"/>
      <c r="P3119" s="0" t="n"/>
      <c r="Q3119" s="0" t="n"/>
      <c r="R3119" s="0" t="n"/>
      <c r="S3119" s="0" t="n"/>
      <c r="T3119" s="0" t="n"/>
      <c r="U3119" s="0" t="n"/>
      <c r="V3119" s="0" t="n"/>
      <c r="W3119" s="0" t="n"/>
      <c r="X3119" s="42" t="n"/>
      <c r="Y3119" s="42" t="n"/>
      <c r="Z3119" s="42" t="n"/>
    </row>
    <row r="3120" ht="23" customFormat="1" customHeight="1" s="204">
      <c r="A3120" s="255">
        <f>IF(B3120="","",COUNTA($B$5:B3120))</f>
        <v/>
      </c>
      <c r="B3120" s="294" t="n"/>
      <c r="C3120" s="247" t="n"/>
      <c r="D3120" s="248" t="n"/>
      <c r="E3120" s="295" t="n"/>
      <c r="F3120" s="296" t="n"/>
      <c r="G3120" s="296" t="n"/>
      <c r="H3120" s="299">
        <f>IFERROR(VLOOKUP($C3120,$C$5:$H$18,6,0)+SUMIF($C$19:$C3120,$C3120,$F$19:$F3120)-SUMIF($C$19:$C3120,$C3120,$G$19:$G3120),"")</f>
        <v/>
      </c>
      <c r="I3120" s="296" t="n"/>
      <c r="J3120" s="252" t="n"/>
      <c r="K3120" s="252" t="n"/>
      <c r="L3120" s="298" t="n"/>
      <c r="M3120" s="254">
        <f>IF($B3120="","",--TEXT($B3120,"yyyymm"))</f>
        <v/>
      </c>
      <c r="N3120" s="0" t="n"/>
      <c r="O3120" s="0" t="n"/>
      <c r="P3120" s="0" t="n"/>
      <c r="Q3120" s="0" t="n"/>
      <c r="R3120" s="0" t="n"/>
      <c r="S3120" s="0" t="n"/>
      <c r="T3120" s="0" t="n"/>
      <c r="U3120" s="0" t="n"/>
      <c r="V3120" s="0" t="n"/>
      <c r="W3120" s="0" t="n"/>
      <c r="X3120" s="42" t="n"/>
      <c r="Y3120" s="42" t="n"/>
      <c r="Z3120" s="42" t="n"/>
    </row>
    <row r="3121" ht="23" customFormat="1" customHeight="1" s="204">
      <c r="A3121" s="255">
        <f>IF(B3121="","",COUNTA($B$5:B3121))</f>
        <v/>
      </c>
      <c r="B3121" s="294" t="n"/>
      <c r="C3121" s="247" t="n"/>
      <c r="D3121" s="248" t="n"/>
      <c r="E3121" s="295" t="n"/>
      <c r="F3121" s="296" t="n"/>
      <c r="G3121" s="296" t="n"/>
      <c r="H3121" s="299">
        <f>IFERROR(VLOOKUP($C3121,$C$5:$H$18,6,0)+SUMIF($C$19:$C3121,$C3121,$F$19:$F3121)-SUMIF($C$19:$C3121,$C3121,$G$19:$G3121),"")</f>
        <v/>
      </c>
      <c r="I3121" s="296" t="n"/>
      <c r="J3121" s="252" t="n"/>
      <c r="K3121" s="252" t="n"/>
      <c r="L3121" s="298" t="n"/>
      <c r="M3121" s="254">
        <f>IF($B3121="","",--TEXT($B3121,"yyyymm"))</f>
        <v/>
      </c>
      <c r="N3121" s="0" t="n"/>
      <c r="O3121" s="0" t="n"/>
      <c r="P3121" s="0" t="n"/>
      <c r="Q3121" s="0" t="n"/>
      <c r="R3121" s="0" t="n"/>
      <c r="S3121" s="0" t="n"/>
      <c r="T3121" s="0" t="n"/>
      <c r="U3121" s="0" t="n"/>
      <c r="V3121" s="0" t="n"/>
      <c r="W3121" s="0" t="n"/>
      <c r="X3121" s="42" t="n"/>
      <c r="Y3121" s="42" t="n"/>
      <c r="Z3121" s="42" t="n"/>
    </row>
    <row r="3122" ht="23" customFormat="1" customHeight="1" s="204">
      <c r="A3122" s="255">
        <f>IF(B3122="","",COUNTA($B$5:B3122))</f>
        <v/>
      </c>
      <c r="B3122" s="294" t="n"/>
      <c r="C3122" s="247" t="n"/>
      <c r="D3122" s="248" t="n"/>
      <c r="E3122" s="295" t="n"/>
      <c r="F3122" s="296" t="n"/>
      <c r="G3122" s="296" t="n"/>
      <c r="H3122" s="299">
        <f>IFERROR(VLOOKUP($C3122,$C$5:$H$18,6,0)+SUMIF($C$19:$C3122,$C3122,$F$19:$F3122)-SUMIF($C$19:$C3122,$C3122,$G$19:$G3122),"")</f>
        <v/>
      </c>
      <c r="I3122" s="296" t="n"/>
      <c r="J3122" s="252" t="n"/>
      <c r="K3122" s="252" t="n"/>
      <c r="L3122" s="298" t="n"/>
      <c r="M3122" s="254">
        <f>IF($B3122="","",--TEXT($B3122,"yyyymm"))</f>
        <v/>
      </c>
      <c r="N3122" s="0" t="n"/>
      <c r="O3122" s="0" t="n"/>
      <c r="P3122" s="0" t="n"/>
      <c r="Q3122" s="0" t="n"/>
      <c r="R3122" s="0" t="n"/>
      <c r="S3122" s="0" t="n"/>
      <c r="T3122" s="0" t="n"/>
      <c r="U3122" s="0" t="n"/>
      <c r="V3122" s="0" t="n"/>
      <c r="W3122" s="0" t="n"/>
      <c r="X3122" s="42" t="n"/>
      <c r="Y3122" s="42" t="n"/>
      <c r="Z3122" s="42" t="n"/>
    </row>
    <row r="3123" ht="23" customFormat="1" customHeight="1" s="204">
      <c r="A3123" s="255">
        <f>IF(B3123="","",COUNTA($B$5:B3123))</f>
        <v/>
      </c>
      <c r="B3123" s="294" t="n"/>
      <c r="C3123" s="247" t="n"/>
      <c r="D3123" s="248" t="n"/>
      <c r="E3123" s="295" t="n"/>
      <c r="F3123" s="296" t="n"/>
      <c r="G3123" s="296" t="n"/>
      <c r="H3123" s="299">
        <f>IFERROR(VLOOKUP($C3123,$C$5:$H$18,6,0)+SUMIF($C$19:$C3123,$C3123,$F$19:$F3123)-SUMIF($C$19:$C3123,$C3123,$G$19:$G3123),"")</f>
        <v/>
      </c>
      <c r="I3123" s="296" t="n"/>
      <c r="J3123" s="252" t="n"/>
      <c r="K3123" s="252" t="n"/>
      <c r="L3123" s="298" t="n"/>
      <c r="M3123" s="254">
        <f>IF($B3123="","",--TEXT($B3123,"yyyymm"))</f>
        <v/>
      </c>
      <c r="N3123" s="0" t="n"/>
      <c r="O3123" s="0" t="n"/>
      <c r="P3123" s="0" t="n"/>
      <c r="Q3123" s="0" t="n"/>
      <c r="R3123" s="0" t="n"/>
      <c r="S3123" s="0" t="n"/>
      <c r="T3123" s="0" t="n"/>
      <c r="U3123" s="0" t="n"/>
      <c r="V3123" s="0" t="n"/>
      <c r="W3123" s="0" t="n"/>
      <c r="X3123" s="42" t="n"/>
      <c r="Y3123" s="42" t="n"/>
      <c r="Z3123" s="42" t="n"/>
    </row>
    <row r="3124" ht="23" customFormat="1" customHeight="1" s="204">
      <c r="A3124" s="255">
        <f>IF(B3124="","",COUNTA($B$5:B3124))</f>
        <v/>
      </c>
      <c r="B3124" s="294" t="n"/>
      <c r="C3124" s="247" t="n"/>
      <c r="D3124" s="248" t="n"/>
      <c r="E3124" s="295" t="n"/>
      <c r="F3124" s="296" t="n"/>
      <c r="G3124" s="296" t="n"/>
      <c r="H3124" s="299">
        <f>IFERROR(VLOOKUP($C3124,$C$5:$H$18,6,0)+SUMIF($C$19:$C3124,$C3124,$F$19:$F3124)-SUMIF($C$19:$C3124,$C3124,$G$19:$G3124),"")</f>
        <v/>
      </c>
      <c r="I3124" s="296" t="n"/>
      <c r="J3124" s="252" t="n"/>
      <c r="K3124" s="252" t="n"/>
      <c r="L3124" s="298" t="n"/>
      <c r="M3124" s="254">
        <f>IF($B3124="","",--TEXT($B3124,"yyyymm"))</f>
        <v/>
      </c>
      <c r="N3124" s="0" t="n"/>
      <c r="O3124" s="0" t="n"/>
      <c r="P3124" s="0" t="n"/>
      <c r="Q3124" s="0" t="n"/>
      <c r="R3124" s="0" t="n"/>
      <c r="S3124" s="0" t="n"/>
      <c r="T3124" s="0" t="n"/>
      <c r="U3124" s="0" t="n"/>
      <c r="V3124" s="0" t="n"/>
      <c r="W3124" s="0" t="n"/>
      <c r="X3124" s="42" t="n"/>
      <c r="Y3124" s="42" t="n"/>
      <c r="Z3124" s="42" t="n"/>
    </row>
    <row r="3125" ht="23" customFormat="1" customHeight="1" s="204">
      <c r="A3125" s="255">
        <f>IF(B3125="","",COUNTA($B$5:B3125))</f>
        <v/>
      </c>
      <c r="B3125" s="294" t="n"/>
      <c r="C3125" s="247" t="n"/>
      <c r="D3125" s="248" t="n"/>
      <c r="E3125" s="295" t="n"/>
      <c r="F3125" s="296" t="n"/>
      <c r="G3125" s="296" t="n"/>
      <c r="H3125" s="299">
        <f>IFERROR(VLOOKUP($C3125,$C$5:$H$18,6,0)+SUMIF($C$19:$C3125,$C3125,$F$19:$F3125)-SUMIF($C$19:$C3125,$C3125,$G$19:$G3125),"")</f>
        <v/>
      </c>
      <c r="I3125" s="296" t="n"/>
      <c r="J3125" s="252" t="n"/>
      <c r="K3125" s="252" t="n"/>
      <c r="L3125" s="298" t="n"/>
      <c r="M3125" s="254">
        <f>IF($B3125="","",--TEXT($B3125,"yyyymm"))</f>
        <v/>
      </c>
      <c r="N3125" s="0" t="n"/>
      <c r="O3125" s="0" t="n"/>
      <c r="P3125" s="0" t="n"/>
      <c r="Q3125" s="0" t="n"/>
      <c r="R3125" s="0" t="n"/>
      <c r="S3125" s="0" t="n"/>
      <c r="T3125" s="0" t="n"/>
      <c r="U3125" s="0" t="n"/>
      <c r="V3125" s="0" t="n"/>
      <c r="W3125" s="0" t="n"/>
      <c r="X3125" s="42" t="n"/>
      <c r="Y3125" s="42" t="n"/>
      <c r="Z3125" s="42" t="n"/>
    </row>
    <row r="3126" ht="23" customFormat="1" customHeight="1" s="204">
      <c r="A3126" s="255">
        <f>IF(B3126="","",COUNTA($B$5:B3126))</f>
        <v/>
      </c>
      <c r="B3126" s="294" t="n"/>
      <c r="C3126" s="247" t="n"/>
      <c r="D3126" s="248" t="n"/>
      <c r="E3126" s="295" t="n"/>
      <c r="F3126" s="296" t="n"/>
      <c r="G3126" s="296" t="n"/>
      <c r="H3126" s="299">
        <f>IFERROR(VLOOKUP($C3126,$C$5:$H$18,6,0)+SUMIF($C$19:$C3126,$C3126,$F$19:$F3126)-SUMIF($C$19:$C3126,$C3126,$G$19:$G3126),"")</f>
        <v/>
      </c>
      <c r="I3126" s="296" t="n"/>
      <c r="J3126" s="252" t="n"/>
      <c r="K3126" s="252" t="n"/>
      <c r="L3126" s="298" t="n"/>
      <c r="M3126" s="254">
        <f>IF($B3126="","",--TEXT($B3126,"yyyymm"))</f>
        <v/>
      </c>
      <c r="N3126" s="0" t="n"/>
      <c r="O3126" s="0" t="n"/>
      <c r="P3126" s="0" t="n"/>
      <c r="Q3126" s="0" t="n"/>
      <c r="R3126" s="0" t="n"/>
      <c r="S3126" s="0" t="n"/>
      <c r="T3126" s="0" t="n"/>
      <c r="U3126" s="0" t="n"/>
      <c r="V3126" s="0" t="n"/>
      <c r="W3126" s="0" t="n"/>
      <c r="X3126" s="42" t="n"/>
      <c r="Y3126" s="42" t="n"/>
      <c r="Z3126" s="42" t="n"/>
    </row>
    <row r="3127" ht="23" customFormat="1" customHeight="1" s="204">
      <c r="A3127" s="255">
        <f>IF(B3127="","",COUNTA($B$5:B3127))</f>
        <v/>
      </c>
      <c r="B3127" s="294" t="n"/>
      <c r="C3127" s="247" t="n"/>
      <c r="D3127" s="248" t="n"/>
      <c r="E3127" s="295" t="n"/>
      <c r="F3127" s="296" t="n"/>
      <c r="G3127" s="296" t="n"/>
      <c r="H3127" s="299">
        <f>IFERROR(VLOOKUP($C3127,$C$5:$H$18,6,0)+SUMIF($C$19:$C3127,$C3127,$F$19:$F3127)-SUMIF($C$19:$C3127,$C3127,$G$19:$G3127),"")</f>
        <v/>
      </c>
      <c r="I3127" s="296" t="n"/>
      <c r="J3127" s="252" t="n"/>
      <c r="K3127" s="252" t="n"/>
      <c r="L3127" s="298" t="n"/>
      <c r="M3127" s="254">
        <f>IF($B3127="","",--TEXT($B3127,"yyyymm"))</f>
        <v/>
      </c>
      <c r="N3127" s="0" t="n"/>
      <c r="O3127" s="0" t="n"/>
      <c r="P3127" s="0" t="n"/>
      <c r="Q3127" s="0" t="n"/>
      <c r="R3127" s="0" t="n"/>
      <c r="S3127" s="0" t="n"/>
      <c r="T3127" s="0" t="n"/>
      <c r="U3127" s="0" t="n"/>
      <c r="V3127" s="0" t="n"/>
      <c r="W3127" s="0" t="n"/>
      <c r="X3127" s="42" t="n"/>
      <c r="Y3127" s="42" t="n"/>
      <c r="Z3127" s="42" t="n"/>
    </row>
    <row r="3128" ht="23" customFormat="1" customHeight="1" s="204">
      <c r="A3128" s="255">
        <f>IF(B3128="","",COUNTA($B$5:B3128))</f>
        <v/>
      </c>
      <c r="B3128" s="294" t="n"/>
      <c r="C3128" s="247" t="n"/>
      <c r="D3128" s="248" t="n"/>
      <c r="E3128" s="295" t="n"/>
      <c r="F3128" s="296" t="n"/>
      <c r="G3128" s="296" t="n"/>
      <c r="H3128" s="299">
        <f>IFERROR(VLOOKUP($C3128,$C$5:$H$18,6,0)+SUMIF($C$19:$C3128,$C3128,$F$19:$F3128)-SUMIF($C$19:$C3128,$C3128,$G$19:$G3128),"")</f>
        <v/>
      </c>
      <c r="I3128" s="296" t="n"/>
      <c r="J3128" s="252" t="n"/>
      <c r="K3128" s="252" t="n"/>
      <c r="L3128" s="298" t="n"/>
      <c r="M3128" s="254">
        <f>IF($B3128="","",--TEXT($B3128,"yyyymm"))</f>
        <v/>
      </c>
      <c r="N3128" s="0" t="n"/>
      <c r="O3128" s="0" t="n"/>
      <c r="P3128" s="0" t="n"/>
      <c r="Q3128" s="0" t="n"/>
      <c r="R3128" s="0" t="n"/>
      <c r="S3128" s="0" t="n"/>
      <c r="T3128" s="0" t="n"/>
      <c r="U3128" s="0" t="n"/>
      <c r="V3128" s="0" t="n"/>
      <c r="W3128" s="0" t="n"/>
      <c r="X3128" s="42" t="n"/>
      <c r="Y3128" s="42" t="n"/>
      <c r="Z3128" s="42" t="n"/>
    </row>
    <row r="3129" ht="23" customFormat="1" customHeight="1" s="204">
      <c r="A3129" s="255">
        <f>IF(B3129="","",COUNTA($B$5:B3129))</f>
        <v/>
      </c>
      <c r="B3129" s="294" t="n"/>
      <c r="C3129" s="247" t="n"/>
      <c r="D3129" s="248" t="n"/>
      <c r="E3129" s="295" t="n"/>
      <c r="F3129" s="296" t="n"/>
      <c r="G3129" s="296" t="n"/>
      <c r="H3129" s="299">
        <f>IFERROR(VLOOKUP($C3129,$C$5:$H$18,6,0)+SUMIF($C$19:$C3129,$C3129,$F$19:$F3129)-SUMIF($C$19:$C3129,$C3129,$G$19:$G3129),"")</f>
        <v/>
      </c>
      <c r="I3129" s="296" t="n"/>
      <c r="J3129" s="252" t="n"/>
      <c r="K3129" s="252" t="n"/>
      <c r="L3129" s="298" t="n"/>
      <c r="M3129" s="254">
        <f>IF($B3129="","",--TEXT($B3129,"yyyymm"))</f>
        <v/>
      </c>
      <c r="N3129" s="0" t="n"/>
      <c r="O3129" s="0" t="n"/>
      <c r="P3129" s="0" t="n"/>
      <c r="Q3129" s="0" t="n"/>
      <c r="R3129" s="0" t="n"/>
      <c r="S3129" s="0" t="n"/>
      <c r="T3129" s="0" t="n"/>
      <c r="U3129" s="0" t="n"/>
      <c r="V3129" s="0" t="n"/>
      <c r="W3129" s="0" t="n"/>
      <c r="X3129" s="42" t="n"/>
      <c r="Y3129" s="42" t="n"/>
      <c r="Z3129" s="42" t="n"/>
    </row>
    <row r="3130" ht="23" customFormat="1" customHeight="1" s="204">
      <c r="A3130" s="255">
        <f>IF(B3130="","",COUNTA($B$5:B3130))</f>
        <v/>
      </c>
      <c r="B3130" s="294" t="n"/>
      <c r="C3130" s="247" t="n"/>
      <c r="D3130" s="248" t="n"/>
      <c r="E3130" s="295" t="n"/>
      <c r="F3130" s="296" t="n"/>
      <c r="G3130" s="296" t="n"/>
      <c r="H3130" s="299">
        <f>IFERROR(VLOOKUP($C3130,$C$5:$H$18,6,0)+SUMIF($C$19:$C3130,$C3130,$F$19:$F3130)-SUMIF($C$19:$C3130,$C3130,$G$19:$G3130),"")</f>
        <v/>
      </c>
      <c r="I3130" s="296" t="n"/>
      <c r="J3130" s="252" t="n"/>
      <c r="K3130" s="252" t="n"/>
      <c r="L3130" s="298" t="n"/>
      <c r="M3130" s="254">
        <f>IF($B3130="","",--TEXT($B3130,"yyyymm"))</f>
        <v/>
      </c>
      <c r="N3130" s="0" t="n"/>
      <c r="O3130" s="0" t="n"/>
      <c r="P3130" s="0" t="n"/>
      <c r="Q3130" s="0" t="n"/>
      <c r="R3130" s="0" t="n"/>
      <c r="S3130" s="0" t="n"/>
      <c r="T3130" s="0" t="n"/>
      <c r="U3130" s="0" t="n"/>
      <c r="V3130" s="0" t="n"/>
      <c r="W3130" s="0" t="n"/>
      <c r="X3130" s="42" t="n"/>
      <c r="Y3130" s="42" t="n"/>
      <c r="Z3130" s="42" t="n"/>
    </row>
    <row r="3131" ht="23" customFormat="1" customHeight="1" s="204">
      <c r="A3131" s="255">
        <f>IF(B3131="","",COUNTA($B$5:B3131))</f>
        <v/>
      </c>
      <c r="B3131" s="294" t="n"/>
      <c r="C3131" s="247" t="n"/>
      <c r="D3131" s="248" t="n"/>
      <c r="E3131" s="295" t="n"/>
      <c r="F3131" s="296" t="n"/>
      <c r="G3131" s="296" t="n"/>
      <c r="H3131" s="299">
        <f>IFERROR(VLOOKUP($C3131,$C$5:$H$18,6,0)+SUMIF($C$19:$C3131,$C3131,$F$19:$F3131)-SUMIF($C$19:$C3131,$C3131,$G$19:$G3131),"")</f>
        <v/>
      </c>
      <c r="I3131" s="296" t="n"/>
      <c r="J3131" s="252" t="n"/>
      <c r="K3131" s="252" t="n"/>
      <c r="L3131" s="298" t="n"/>
      <c r="M3131" s="254">
        <f>IF($B3131="","",--TEXT($B3131,"yyyymm"))</f>
        <v/>
      </c>
      <c r="N3131" s="0" t="n"/>
      <c r="O3131" s="0" t="n"/>
      <c r="P3131" s="0" t="n"/>
      <c r="Q3131" s="0" t="n"/>
      <c r="R3131" s="0" t="n"/>
      <c r="S3131" s="0" t="n"/>
      <c r="T3131" s="0" t="n"/>
      <c r="U3131" s="0" t="n"/>
      <c r="V3131" s="0" t="n"/>
      <c r="W3131" s="0" t="n"/>
      <c r="X3131" s="42" t="n"/>
      <c r="Y3131" s="42" t="n"/>
      <c r="Z3131" s="42" t="n"/>
    </row>
    <row r="3132" ht="23" customFormat="1" customHeight="1" s="204">
      <c r="A3132" s="255">
        <f>IF(B3132="","",COUNTA($B$5:B3132))</f>
        <v/>
      </c>
      <c r="B3132" s="294" t="n"/>
      <c r="C3132" s="247" t="n"/>
      <c r="D3132" s="248" t="n"/>
      <c r="E3132" s="295" t="n"/>
      <c r="F3132" s="296" t="n"/>
      <c r="G3132" s="296" t="n"/>
      <c r="H3132" s="299">
        <f>IFERROR(VLOOKUP($C3132,$C$5:$H$18,6,0)+SUMIF($C$19:$C3132,$C3132,$F$19:$F3132)-SUMIF($C$19:$C3132,$C3132,$G$19:$G3132),"")</f>
        <v/>
      </c>
      <c r="I3132" s="296" t="n"/>
      <c r="J3132" s="252" t="n"/>
      <c r="K3132" s="252" t="n"/>
      <c r="L3132" s="298" t="n"/>
      <c r="M3132" s="254">
        <f>IF($B3132="","",--TEXT($B3132,"yyyymm"))</f>
        <v/>
      </c>
      <c r="N3132" s="0" t="n"/>
      <c r="O3132" s="0" t="n"/>
      <c r="P3132" s="0" t="n"/>
      <c r="Q3132" s="0" t="n"/>
      <c r="R3132" s="0" t="n"/>
      <c r="S3132" s="0" t="n"/>
      <c r="T3132" s="0" t="n"/>
      <c r="U3132" s="0" t="n"/>
      <c r="V3132" s="0" t="n"/>
      <c r="W3132" s="0" t="n"/>
      <c r="X3132" s="42" t="n"/>
      <c r="Y3132" s="42" t="n"/>
      <c r="Z3132" s="42" t="n"/>
    </row>
    <row r="3133" ht="23" customFormat="1" customHeight="1" s="204">
      <c r="A3133" s="255">
        <f>IF(B3133="","",COUNTA($B$5:B3133))</f>
        <v/>
      </c>
      <c r="B3133" s="294" t="n"/>
      <c r="C3133" s="247" t="n"/>
      <c r="D3133" s="248" t="n"/>
      <c r="E3133" s="295" t="n"/>
      <c r="F3133" s="296" t="n"/>
      <c r="G3133" s="296" t="n"/>
      <c r="H3133" s="299">
        <f>IFERROR(VLOOKUP($C3133,$C$5:$H$18,6,0)+SUMIF($C$19:$C3133,$C3133,$F$19:$F3133)-SUMIF($C$19:$C3133,$C3133,$G$19:$G3133),"")</f>
        <v/>
      </c>
      <c r="I3133" s="296" t="n"/>
      <c r="J3133" s="252" t="n"/>
      <c r="K3133" s="252" t="n"/>
      <c r="L3133" s="298" t="n"/>
      <c r="M3133" s="254">
        <f>IF($B3133="","",--TEXT($B3133,"yyyymm"))</f>
        <v/>
      </c>
      <c r="N3133" s="0" t="n"/>
      <c r="O3133" s="0" t="n"/>
      <c r="P3133" s="0" t="n"/>
      <c r="Q3133" s="0" t="n"/>
      <c r="R3133" s="0" t="n"/>
      <c r="S3133" s="0" t="n"/>
      <c r="T3133" s="0" t="n"/>
      <c r="U3133" s="0" t="n"/>
      <c r="V3133" s="0" t="n"/>
      <c r="W3133" s="0" t="n"/>
      <c r="X3133" s="42" t="n"/>
      <c r="Y3133" s="42" t="n"/>
      <c r="Z3133" s="42" t="n"/>
    </row>
    <row r="3134" ht="23" customFormat="1" customHeight="1" s="204">
      <c r="A3134" s="255">
        <f>IF(B3134="","",COUNTA($B$5:B3134))</f>
        <v/>
      </c>
      <c r="B3134" s="294" t="n"/>
      <c r="C3134" s="247" t="n"/>
      <c r="D3134" s="248" t="n"/>
      <c r="E3134" s="295" t="n"/>
      <c r="F3134" s="296" t="n"/>
      <c r="G3134" s="296" t="n"/>
      <c r="H3134" s="299">
        <f>IFERROR(VLOOKUP($C3134,$C$5:$H$18,6,0)+SUMIF($C$19:$C3134,$C3134,$F$19:$F3134)-SUMIF($C$19:$C3134,$C3134,$G$19:$G3134),"")</f>
        <v/>
      </c>
      <c r="I3134" s="296" t="n"/>
      <c r="J3134" s="252" t="n"/>
      <c r="K3134" s="252" t="n"/>
      <c r="L3134" s="298" t="n"/>
      <c r="M3134" s="254">
        <f>IF($B3134="","",--TEXT($B3134,"yyyymm"))</f>
        <v/>
      </c>
      <c r="N3134" s="0" t="n"/>
      <c r="O3134" s="0" t="n"/>
      <c r="P3134" s="0" t="n"/>
      <c r="Q3134" s="0" t="n"/>
      <c r="R3134" s="0" t="n"/>
      <c r="S3134" s="0" t="n"/>
      <c r="T3134" s="0" t="n"/>
      <c r="U3134" s="0" t="n"/>
      <c r="V3134" s="0" t="n"/>
      <c r="W3134" s="0" t="n"/>
      <c r="X3134" s="42" t="n"/>
      <c r="Y3134" s="42" t="n"/>
      <c r="Z3134" s="42" t="n"/>
    </row>
    <row r="3135" ht="23" customFormat="1" customHeight="1" s="204">
      <c r="A3135" s="255">
        <f>IF(B3135="","",COUNTA($B$5:B3135))</f>
        <v/>
      </c>
      <c r="B3135" s="294" t="n"/>
      <c r="C3135" s="247" t="n"/>
      <c r="D3135" s="248" t="n"/>
      <c r="E3135" s="295" t="n"/>
      <c r="F3135" s="296" t="n"/>
      <c r="G3135" s="296" t="n"/>
      <c r="H3135" s="299">
        <f>IFERROR(VLOOKUP($C3135,$C$5:$H$18,6,0)+SUMIF($C$19:$C3135,$C3135,$F$19:$F3135)-SUMIF($C$19:$C3135,$C3135,$G$19:$G3135),"")</f>
        <v/>
      </c>
      <c r="I3135" s="296" t="n"/>
      <c r="J3135" s="252" t="n"/>
      <c r="K3135" s="252" t="n"/>
      <c r="L3135" s="298" t="n"/>
      <c r="M3135" s="254">
        <f>IF($B3135="","",--TEXT($B3135,"yyyymm"))</f>
        <v/>
      </c>
      <c r="N3135" s="0" t="n"/>
      <c r="O3135" s="0" t="n"/>
      <c r="P3135" s="0" t="n"/>
      <c r="Q3135" s="0" t="n"/>
      <c r="R3135" s="0" t="n"/>
      <c r="S3135" s="0" t="n"/>
      <c r="T3135" s="0" t="n"/>
      <c r="U3135" s="0" t="n"/>
      <c r="V3135" s="0" t="n"/>
      <c r="W3135" s="0" t="n"/>
      <c r="X3135" s="42" t="n"/>
      <c r="Y3135" s="42" t="n"/>
      <c r="Z3135" s="42" t="n"/>
    </row>
    <row r="3136" ht="23" customFormat="1" customHeight="1" s="204">
      <c r="A3136" s="255">
        <f>IF(B3136="","",COUNTA($B$5:B3136))</f>
        <v/>
      </c>
      <c r="B3136" s="294" t="n"/>
      <c r="C3136" s="247" t="n"/>
      <c r="D3136" s="248" t="n"/>
      <c r="E3136" s="295" t="n"/>
      <c r="F3136" s="296" t="n"/>
      <c r="G3136" s="296" t="n"/>
      <c r="H3136" s="299">
        <f>IFERROR(VLOOKUP($C3136,$C$5:$H$18,6,0)+SUMIF($C$19:$C3136,$C3136,$F$19:$F3136)-SUMIF($C$19:$C3136,$C3136,$G$19:$G3136),"")</f>
        <v/>
      </c>
      <c r="I3136" s="296" t="n"/>
      <c r="J3136" s="252" t="n"/>
      <c r="K3136" s="252" t="n"/>
      <c r="L3136" s="298" t="n"/>
      <c r="M3136" s="254">
        <f>IF($B3136="","",--TEXT($B3136,"yyyymm"))</f>
        <v/>
      </c>
      <c r="N3136" s="0" t="n"/>
      <c r="O3136" s="0" t="n"/>
      <c r="P3136" s="0" t="n"/>
      <c r="Q3136" s="0" t="n"/>
      <c r="R3136" s="0" t="n"/>
      <c r="S3136" s="0" t="n"/>
      <c r="T3136" s="0" t="n"/>
      <c r="U3136" s="0" t="n"/>
      <c r="V3136" s="0" t="n"/>
      <c r="W3136" s="0" t="n"/>
      <c r="X3136" s="42" t="n"/>
      <c r="Y3136" s="42" t="n"/>
      <c r="Z3136" s="42" t="n"/>
    </row>
    <row r="3137" ht="23" customFormat="1" customHeight="1" s="204">
      <c r="A3137" s="255">
        <f>IF(B3137="","",COUNTA($B$5:B3137))</f>
        <v/>
      </c>
      <c r="B3137" s="294" t="n"/>
      <c r="C3137" s="247" t="n"/>
      <c r="D3137" s="248" t="n"/>
      <c r="E3137" s="295" t="n"/>
      <c r="F3137" s="296" t="n"/>
      <c r="G3137" s="296" t="n"/>
      <c r="H3137" s="299">
        <f>IFERROR(VLOOKUP($C3137,$C$5:$H$18,6,0)+SUMIF($C$19:$C3137,$C3137,$F$19:$F3137)-SUMIF($C$19:$C3137,$C3137,$G$19:$G3137),"")</f>
        <v/>
      </c>
      <c r="I3137" s="296" t="n"/>
      <c r="J3137" s="252" t="n"/>
      <c r="K3137" s="252" t="n"/>
      <c r="L3137" s="298" t="n"/>
      <c r="M3137" s="254">
        <f>IF($B3137="","",--TEXT($B3137,"yyyymm"))</f>
        <v/>
      </c>
      <c r="N3137" s="0" t="n"/>
      <c r="O3137" s="0" t="n"/>
      <c r="P3137" s="0" t="n"/>
      <c r="Q3137" s="0" t="n"/>
      <c r="R3137" s="0" t="n"/>
      <c r="S3137" s="0" t="n"/>
      <c r="T3137" s="0" t="n"/>
      <c r="U3137" s="0" t="n"/>
      <c r="V3137" s="0" t="n"/>
      <c r="W3137" s="0" t="n"/>
      <c r="X3137" s="42" t="n"/>
      <c r="Y3137" s="42" t="n"/>
      <c r="Z3137" s="42" t="n"/>
    </row>
    <row r="3138" ht="23" customFormat="1" customHeight="1" s="204">
      <c r="A3138" s="255">
        <f>IF(B3138="","",COUNTA($B$5:B3138))</f>
        <v/>
      </c>
      <c r="B3138" s="294" t="n"/>
      <c r="C3138" s="247" t="n"/>
      <c r="D3138" s="248" t="n"/>
      <c r="E3138" s="295" t="n"/>
      <c r="F3138" s="296" t="n"/>
      <c r="G3138" s="296" t="n"/>
      <c r="H3138" s="299">
        <f>IFERROR(VLOOKUP($C3138,$C$5:$H$18,6,0)+SUMIF($C$19:$C3138,$C3138,$F$19:$F3138)-SUMIF($C$19:$C3138,$C3138,$G$19:$G3138),"")</f>
        <v/>
      </c>
      <c r="I3138" s="296" t="n"/>
      <c r="J3138" s="252" t="n"/>
      <c r="K3138" s="252" t="n"/>
      <c r="L3138" s="298" t="n"/>
      <c r="M3138" s="254">
        <f>IF($B3138="","",--TEXT($B3138,"yyyymm"))</f>
        <v/>
      </c>
      <c r="N3138" s="0" t="n"/>
      <c r="O3138" s="0" t="n"/>
      <c r="P3138" s="0" t="n"/>
      <c r="Q3138" s="0" t="n"/>
      <c r="R3138" s="0" t="n"/>
      <c r="S3138" s="0" t="n"/>
      <c r="T3138" s="0" t="n"/>
      <c r="U3138" s="0" t="n"/>
      <c r="V3138" s="0" t="n"/>
      <c r="W3138" s="0" t="n"/>
      <c r="X3138" s="42" t="n"/>
      <c r="Y3138" s="42" t="n"/>
      <c r="Z3138" s="42" t="n"/>
    </row>
    <row r="3139" ht="23" customFormat="1" customHeight="1" s="204">
      <c r="A3139" s="255">
        <f>IF(B3139="","",COUNTA($B$5:B3139))</f>
        <v/>
      </c>
      <c r="B3139" s="294" t="n"/>
      <c r="C3139" s="247" t="n"/>
      <c r="D3139" s="248" t="n"/>
      <c r="E3139" s="295" t="n"/>
      <c r="F3139" s="296" t="n"/>
      <c r="G3139" s="296" t="n"/>
      <c r="H3139" s="299">
        <f>IFERROR(VLOOKUP($C3139,$C$5:$H$18,6,0)+SUMIF($C$19:$C3139,$C3139,$F$19:$F3139)-SUMIF($C$19:$C3139,$C3139,$G$19:$G3139),"")</f>
        <v/>
      </c>
      <c r="I3139" s="296" t="n"/>
      <c r="J3139" s="252" t="n"/>
      <c r="K3139" s="252" t="n"/>
      <c r="L3139" s="298" t="n"/>
      <c r="M3139" s="254">
        <f>IF($B3139="","",--TEXT($B3139,"yyyymm"))</f>
        <v/>
      </c>
      <c r="N3139" s="0" t="n"/>
      <c r="O3139" s="0" t="n"/>
      <c r="P3139" s="0" t="n"/>
      <c r="Q3139" s="0" t="n"/>
      <c r="R3139" s="0" t="n"/>
      <c r="S3139" s="0" t="n"/>
      <c r="T3139" s="0" t="n"/>
      <c r="U3139" s="0" t="n"/>
      <c r="V3139" s="0" t="n"/>
      <c r="W3139" s="0" t="n"/>
      <c r="X3139" s="42" t="n"/>
      <c r="Y3139" s="42" t="n"/>
      <c r="Z3139" s="42" t="n"/>
    </row>
    <row r="3140" ht="23" customFormat="1" customHeight="1" s="204">
      <c r="A3140" s="255">
        <f>IF(B3140="","",COUNTA($B$5:B3140))</f>
        <v/>
      </c>
      <c r="B3140" s="294" t="n"/>
      <c r="C3140" s="247" t="n"/>
      <c r="D3140" s="248" t="n"/>
      <c r="E3140" s="295" t="n"/>
      <c r="F3140" s="296" t="n"/>
      <c r="G3140" s="296" t="n"/>
      <c r="H3140" s="299">
        <f>IFERROR(VLOOKUP($C3140,$C$5:$H$18,6,0)+SUMIF($C$19:$C3140,$C3140,$F$19:$F3140)-SUMIF($C$19:$C3140,$C3140,$G$19:$G3140),"")</f>
        <v/>
      </c>
      <c r="I3140" s="296" t="n"/>
      <c r="J3140" s="252" t="n"/>
      <c r="K3140" s="252" t="n"/>
      <c r="L3140" s="298" t="n"/>
      <c r="M3140" s="254">
        <f>IF($B3140="","",--TEXT($B3140,"yyyymm"))</f>
        <v/>
      </c>
      <c r="N3140" s="0" t="n"/>
      <c r="O3140" s="0" t="n"/>
      <c r="P3140" s="0" t="n"/>
      <c r="Q3140" s="0" t="n"/>
      <c r="R3140" s="0" t="n"/>
      <c r="S3140" s="0" t="n"/>
      <c r="T3140" s="0" t="n"/>
      <c r="U3140" s="0" t="n"/>
      <c r="V3140" s="0" t="n"/>
      <c r="W3140" s="0" t="n"/>
      <c r="X3140" s="42" t="n"/>
      <c r="Y3140" s="42" t="n"/>
      <c r="Z3140" s="42" t="n"/>
    </row>
    <row r="3141" ht="23" customFormat="1" customHeight="1" s="204">
      <c r="A3141" s="255">
        <f>IF(B3141="","",COUNTA($B$5:B3141))</f>
        <v/>
      </c>
      <c r="B3141" s="294" t="n"/>
      <c r="C3141" s="247" t="n"/>
      <c r="D3141" s="248" t="n"/>
      <c r="E3141" s="295" t="n"/>
      <c r="F3141" s="296" t="n"/>
      <c r="G3141" s="296" t="n"/>
      <c r="H3141" s="299">
        <f>IFERROR(VLOOKUP($C3141,$C$5:$H$18,6,0)+SUMIF($C$19:$C3141,$C3141,$F$19:$F3141)-SUMIF($C$19:$C3141,$C3141,$G$19:$G3141),"")</f>
        <v/>
      </c>
      <c r="I3141" s="296" t="n"/>
      <c r="J3141" s="252" t="n"/>
      <c r="K3141" s="252" t="n"/>
      <c r="L3141" s="298" t="n"/>
      <c r="M3141" s="254">
        <f>IF($B3141="","",--TEXT($B3141,"yyyymm"))</f>
        <v/>
      </c>
      <c r="N3141" s="0" t="n"/>
      <c r="O3141" s="0" t="n"/>
      <c r="P3141" s="0" t="n"/>
      <c r="Q3141" s="0" t="n"/>
      <c r="R3141" s="0" t="n"/>
      <c r="S3141" s="0" t="n"/>
      <c r="T3141" s="0" t="n"/>
      <c r="U3141" s="0" t="n"/>
      <c r="V3141" s="0" t="n"/>
      <c r="W3141" s="0" t="n"/>
      <c r="X3141" s="42" t="n"/>
      <c r="Y3141" s="42" t="n"/>
      <c r="Z3141" s="42" t="n"/>
    </row>
    <row r="3142" ht="23" customFormat="1" customHeight="1" s="204">
      <c r="A3142" s="255">
        <f>IF(B3142="","",COUNTA($B$5:B3142))</f>
        <v/>
      </c>
      <c r="B3142" s="294" t="n"/>
      <c r="C3142" s="247" t="n"/>
      <c r="D3142" s="248" t="n"/>
      <c r="E3142" s="295" t="n"/>
      <c r="F3142" s="296" t="n"/>
      <c r="G3142" s="296" t="n"/>
      <c r="H3142" s="299">
        <f>IFERROR(VLOOKUP($C3142,$C$5:$H$18,6,0)+SUMIF($C$19:$C3142,$C3142,$F$19:$F3142)-SUMIF($C$19:$C3142,$C3142,$G$19:$G3142),"")</f>
        <v/>
      </c>
      <c r="I3142" s="296" t="n"/>
      <c r="J3142" s="252" t="n"/>
      <c r="K3142" s="252" t="n"/>
      <c r="L3142" s="298" t="n"/>
      <c r="M3142" s="254">
        <f>IF($B3142="","",--TEXT($B3142,"yyyymm"))</f>
        <v/>
      </c>
      <c r="N3142" s="0" t="n"/>
      <c r="O3142" s="0" t="n"/>
      <c r="P3142" s="0" t="n"/>
      <c r="Q3142" s="0" t="n"/>
      <c r="R3142" s="0" t="n"/>
      <c r="S3142" s="0" t="n"/>
      <c r="T3142" s="0" t="n"/>
      <c r="U3142" s="0" t="n"/>
      <c r="V3142" s="0" t="n"/>
      <c r="W3142" s="0" t="n"/>
      <c r="X3142" s="42" t="n"/>
      <c r="Y3142" s="42" t="n"/>
      <c r="Z3142" s="42" t="n"/>
    </row>
    <row r="3143" ht="23" customFormat="1" customHeight="1" s="204">
      <c r="A3143" s="255">
        <f>IF(B3143="","",COUNTA($B$5:B3143))</f>
        <v/>
      </c>
      <c r="B3143" s="294" t="n"/>
      <c r="C3143" s="247" t="n"/>
      <c r="D3143" s="248" t="n"/>
      <c r="E3143" s="295" t="n"/>
      <c r="F3143" s="296" t="n"/>
      <c r="G3143" s="296" t="n"/>
      <c r="H3143" s="299">
        <f>IFERROR(VLOOKUP($C3143,$C$5:$H$18,6,0)+SUMIF($C$19:$C3143,$C3143,$F$19:$F3143)-SUMIF($C$19:$C3143,$C3143,$G$19:$G3143),"")</f>
        <v/>
      </c>
      <c r="I3143" s="296" t="n"/>
      <c r="J3143" s="252" t="n"/>
      <c r="K3143" s="252" t="n"/>
      <c r="L3143" s="298" t="n"/>
      <c r="M3143" s="254">
        <f>IF($B3143="","",--TEXT($B3143,"yyyymm"))</f>
        <v/>
      </c>
      <c r="N3143" s="0" t="n"/>
      <c r="O3143" s="0" t="n"/>
      <c r="P3143" s="0" t="n"/>
      <c r="Q3143" s="0" t="n"/>
      <c r="R3143" s="0" t="n"/>
      <c r="S3143" s="0" t="n"/>
      <c r="T3143" s="0" t="n"/>
      <c r="U3143" s="0" t="n"/>
      <c r="V3143" s="0" t="n"/>
      <c r="W3143" s="0" t="n"/>
      <c r="X3143" s="42" t="n"/>
      <c r="Y3143" s="42" t="n"/>
      <c r="Z3143" s="42" t="n"/>
    </row>
    <row r="3144" ht="23" customFormat="1" customHeight="1" s="204">
      <c r="A3144" s="255">
        <f>IF(B3144="","",COUNTA($B$5:B3144))</f>
        <v/>
      </c>
      <c r="B3144" s="294" t="n"/>
      <c r="C3144" s="247" t="n"/>
      <c r="D3144" s="248" t="n"/>
      <c r="E3144" s="295" t="n"/>
      <c r="F3144" s="296" t="n"/>
      <c r="G3144" s="296" t="n"/>
      <c r="H3144" s="299">
        <f>IFERROR(VLOOKUP($C3144,$C$5:$H$18,6,0)+SUMIF($C$19:$C3144,$C3144,$F$19:$F3144)-SUMIF($C$19:$C3144,$C3144,$G$19:$G3144),"")</f>
        <v/>
      </c>
      <c r="I3144" s="296" t="n"/>
      <c r="J3144" s="252" t="n"/>
      <c r="K3144" s="252" t="n"/>
      <c r="L3144" s="298" t="n"/>
      <c r="M3144" s="254">
        <f>IF($B3144="","",--TEXT($B3144,"yyyymm"))</f>
        <v/>
      </c>
      <c r="N3144" s="0" t="n"/>
      <c r="O3144" s="0" t="n"/>
      <c r="P3144" s="0" t="n"/>
      <c r="Q3144" s="0" t="n"/>
      <c r="R3144" s="0" t="n"/>
      <c r="S3144" s="0" t="n"/>
      <c r="T3144" s="0" t="n"/>
      <c r="U3144" s="0" t="n"/>
      <c r="V3144" s="0" t="n"/>
      <c r="W3144" s="0" t="n"/>
      <c r="X3144" s="42" t="n"/>
      <c r="Y3144" s="42" t="n"/>
      <c r="Z3144" s="42" t="n"/>
    </row>
    <row r="3145" ht="23" customFormat="1" customHeight="1" s="204">
      <c r="A3145" s="255">
        <f>IF(B3145="","",COUNTA($B$5:B3145))</f>
        <v/>
      </c>
      <c r="B3145" s="294" t="n"/>
      <c r="C3145" s="247" t="n"/>
      <c r="D3145" s="248" t="n"/>
      <c r="E3145" s="295" t="n"/>
      <c r="F3145" s="296" t="n"/>
      <c r="G3145" s="296" t="n"/>
      <c r="H3145" s="299">
        <f>IFERROR(VLOOKUP($C3145,$C$5:$H$18,6,0)+SUMIF($C$19:$C3145,$C3145,$F$19:$F3145)-SUMIF($C$19:$C3145,$C3145,$G$19:$G3145),"")</f>
        <v/>
      </c>
      <c r="I3145" s="296" t="n"/>
      <c r="J3145" s="252" t="n"/>
      <c r="K3145" s="252" t="n"/>
      <c r="L3145" s="298" t="n"/>
      <c r="M3145" s="254">
        <f>IF($B3145="","",--TEXT($B3145,"yyyymm"))</f>
        <v/>
      </c>
      <c r="N3145" s="0" t="n"/>
      <c r="O3145" s="0" t="n"/>
      <c r="P3145" s="0" t="n"/>
      <c r="Q3145" s="0" t="n"/>
      <c r="R3145" s="0" t="n"/>
      <c r="S3145" s="0" t="n"/>
      <c r="T3145" s="0" t="n"/>
      <c r="U3145" s="0" t="n"/>
      <c r="V3145" s="0" t="n"/>
      <c r="W3145" s="0" t="n"/>
      <c r="X3145" s="42" t="n"/>
      <c r="Y3145" s="42" t="n"/>
      <c r="Z3145" s="42" t="n"/>
    </row>
    <row r="3146" ht="23" customFormat="1" customHeight="1" s="204">
      <c r="A3146" s="255">
        <f>IF(B3146="","",COUNTA($B$5:B3146))</f>
        <v/>
      </c>
      <c r="B3146" s="294" t="n"/>
      <c r="C3146" s="247" t="n"/>
      <c r="D3146" s="248" t="n"/>
      <c r="E3146" s="295" t="n"/>
      <c r="F3146" s="296" t="n"/>
      <c r="G3146" s="296" t="n"/>
      <c r="H3146" s="299">
        <f>IFERROR(VLOOKUP($C3146,$C$5:$H$18,6,0)+SUMIF($C$19:$C3146,$C3146,$F$19:$F3146)-SUMIF($C$19:$C3146,$C3146,$G$19:$G3146),"")</f>
        <v/>
      </c>
      <c r="I3146" s="296" t="n"/>
      <c r="J3146" s="252" t="n"/>
      <c r="K3146" s="252" t="n"/>
      <c r="L3146" s="298" t="n"/>
      <c r="M3146" s="254">
        <f>IF($B3146="","",--TEXT($B3146,"yyyymm"))</f>
        <v/>
      </c>
      <c r="N3146" s="0" t="n"/>
      <c r="O3146" s="0" t="n"/>
      <c r="P3146" s="0" t="n"/>
      <c r="Q3146" s="0" t="n"/>
      <c r="R3146" s="0" t="n"/>
      <c r="S3146" s="0" t="n"/>
      <c r="T3146" s="0" t="n"/>
      <c r="U3146" s="0" t="n"/>
      <c r="V3146" s="0" t="n"/>
      <c r="W3146" s="0" t="n"/>
      <c r="X3146" s="42" t="n"/>
      <c r="Y3146" s="42" t="n"/>
      <c r="Z3146" s="42" t="n"/>
    </row>
    <row r="3147" ht="23" customFormat="1" customHeight="1" s="204">
      <c r="A3147" s="255">
        <f>IF(B3147="","",COUNTA($B$5:B3147))</f>
        <v/>
      </c>
      <c r="B3147" s="294" t="n"/>
      <c r="C3147" s="247" t="n"/>
      <c r="D3147" s="248" t="n"/>
      <c r="E3147" s="295" t="n"/>
      <c r="F3147" s="296" t="n"/>
      <c r="G3147" s="296" t="n"/>
      <c r="H3147" s="299">
        <f>IFERROR(VLOOKUP($C3147,$C$5:$H$18,6,0)+SUMIF($C$19:$C3147,$C3147,$F$19:$F3147)-SUMIF($C$19:$C3147,$C3147,$G$19:$G3147),"")</f>
        <v/>
      </c>
      <c r="I3147" s="296" t="n"/>
      <c r="J3147" s="252" t="n"/>
      <c r="K3147" s="252" t="n"/>
      <c r="L3147" s="298" t="n"/>
      <c r="M3147" s="254">
        <f>IF($B3147="","",--TEXT($B3147,"yyyymm"))</f>
        <v/>
      </c>
      <c r="N3147" s="0" t="n"/>
      <c r="O3147" s="0" t="n"/>
      <c r="P3147" s="0" t="n"/>
      <c r="Q3147" s="0" t="n"/>
      <c r="R3147" s="0" t="n"/>
      <c r="S3147" s="0" t="n"/>
      <c r="T3147" s="0" t="n"/>
      <c r="U3147" s="0" t="n"/>
      <c r="V3147" s="0" t="n"/>
      <c r="W3147" s="0" t="n"/>
      <c r="X3147" s="42" t="n"/>
      <c r="Y3147" s="42" t="n"/>
      <c r="Z3147" s="42" t="n"/>
    </row>
    <row r="3148" ht="23" customFormat="1" customHeight="1" s="204">
      <c r="A3148" s="255">
        <f>IF(B3148="","",COUNTA($B$5:B3148))</f>
        <v/>
      </c>
      <c r="B3148" s="294" t="n"/>
      <c r="C3148" s="247" t="n"/>
      <c r="D3148" s="248" t="n"/>
      <c r="E3148" s="295" t="n"/>
      <c r="F3148" s="296" t="n"/>
      <c r="G3148" s="296" t="n"/>
      <c r="H3148" s="299">
        <f>IFERROR(VLOOKUP($C3148,$C$5:$H$18,6,0)+SUMIF($C$19:$C3148,$C3148,$F$19:$F3148)-SUMIF($C$19:$C3148,$C3148,$G$19:$G3148),"")</f>
        <v/>
      </c>
      <c r="I3148" s="296" t="n"/>
      <c r="J3148" s="252" t="n"/>
      <c r="K3148" s="252" t="n"/>
      <c r="L3148" s="298" t="n"/>
      <c r="M3148" s="254">
        <f>IF($B3148="","",--TEXT($B3148,"yyyymm"))</f>
        <v/>
      </c>
      <c r="N3148" s="0" t="n"/>
      <c r="O3148" s="0" t="n"/>
      <c r="P3148" s="0" t="n"/>
      <c r="Q3148" s="0" t="n"/>
      <c r="R3148" s="0" t="n"/>
      <c r="S3148" s="0" t="n"/>
      <c r="T3148" s="0" t="n"/>
      <c r="U3148" s="0" t="n"/>
      <c r="V3148" s="0" t="n"/>
      <c r="W3148" s="0" t="n"/>
      <c r="X3148" s="42" t="n"/>
      <c r="Y3148" s="42" t="n"/>
      <c r="Z3148" s="42" t="n"/>
    </row>
    <row r="3149" ht="23" customFormat="1" customHeight="1" s="204">
      <c r="A3149" s="255">
        <f>IF(B3149="","",COUNTA($B$5:B3149))</f>
        <v/>
      </c>
      <c r="B3149" s="294" t="n"/>
      <c r="C3149" s="247" t="n"/>
      <c r="D3149" s="248" t="n"/>
      <c r="E3149" s="295" t="n"/>
      <c r="F3149" s="296" t="n"/>
      <c r="G3149" s="296" t="n"/>
      <c r="H3149" s="299">
        <f>IFERROR(VLOOKUP($C3149,$C$5:$H$18,6,0)+SUMIF($C$19:$C3149,$C3149,$F$19:$F3149)-SUMIF($C$19:$C3149,$C3149,$G$19:$G3149),"")</f>
        <v/>
      </c>
      <c r="I3149" s="296" t="n"/>
      <c r="J3149" s="252" t="n"/>
      <c r="K3149" s="252" t="n"/>
      <c r="L3149" s="298" t="n"/>
      <c r="M3149" s="254">
        <f>IF($B3149="","",--TEXT($B3149,"yyyymm"))</f>
        <v/>
      </c>
      <c r="N3149" s="0" t="n"/>
      <c r="O3149" s="0" t="n"/>
      <c r="P3149" s="0" t="n"/>
      <c r="Q3149" s="0" t="n"/>
      <c r="R3149" s="0" t="n"/>
      <c r="S3149" s="0" t="n"/>
      <c r="T3149" s="0" t="n"/>
      <c r="U3149" s="0" t="n"/>
      <c r="V3149" s="0" t="n"/>
      <c r="W3149" s="0" t="n"/>
      <c r="X3149" s="42" t="n"/>
      <c r="Y3149" s="42" t="n"/>
      <c r="Z3149" s="42" t="n"/>
    </row>
    <row r="3150" ht="23" customFormat="1" customHeight="1" s="204">
      <c r="A3150" s="255">
        <f>IF(B3150="","",COUNTA($B$5:B3150))</f>
        <v/>
      </c>
      <c r="B3150" s="294" t="n"/>
      <c r="C3150" s="247" t="n"/>
      <c r="D3150" s="248" t="n"/>
      <c r="E3150" s="295" t="n"/>
      <c r="F3150" s="296" t="n"/>
      <c r="G3150" s="296" t="n"/>
      <c r="H3150" s="299">
        <f>IFERROR(VLOOKUP($C3150,$C$5:$H$18,6,0)+SUMIF($C$19:$C3150,$C3150,$F$19:$F3150)-SUMIF($C$19:$C3150,$C3150,$G$19:$G3150),"")</f>
        <v/>
      </c>
      <c r="I3150" s="296" t="n"/>
      <c r="J3150" s="252" t="n"/>
      <c r="K3150" s="252" t="n"/>
      <c r="L3150" s="298" t="n"/>
      <c r="M3150" s="254">
        <f>IF($B3150="","",--TEXT($B3150,"yyyymm"))</f>
        <v/>
      </c>
      <c r="N3150" s="0" t="n"/>
      <c r="O3150" s="0" t="n"/>
      <c r="P3150" s="0" t="n"/>
      <c r="Q3150" s="0" t="n"/>
      <c r="R3150" s="0" t="n"/>
      <c r="S3150" s="0" t="n"/>
      <c r="T3150" s="0" t="n"/>
      <c r="U3150" s="0" t="n"/>
      <c r="V3150" s="0" t="n"/>
      <c r="W3150" s="0" t="n"/>
      <c r="X3150" s="42" t="n"/>
      <c r="Y3150" s="42" t="n"/>
      <c r="Z3150" s="42" t="n"/>
    </row>
    <row r="3151" ht="23" customFormat="1" customHeight="1" s="204">
      <c r="A3151" s="255">
        <f>IF(B3151="","",COUNTA($B$5:B3151))</f>
        <v/>
      </c>
      <c r="B3151" s="294" t="n"/>
      <c r="C3151" s="247" t="n"/>
      <c r="D3151" s="248" t="n"/>
      <c r="E3151" s="295" t="n"/>
      <c r="F3151" s="296" t="n"/>
      <c r="G3151" s="296" t="n"/>
      <c r="H3151" s="299">
        <f>IFERROR(VLOOKUP($C3151,$C$5:$H$18,6,0)+SUMIF($C$19:$C3151,$C3151,$F$19:$F3151)-SUMIF($C$19:$C3151,$C3151,$G$19:$G3151),"")</f>
        <v/>
      </c>
      <c r="I3151" s="296" t="n"/>
      <c r="J3151" s="252" t="n"/>
      <c r="K3151" s="252" t="n"/>
      <c r="L3151" s="298" t="n"/>
      <c r="M3151" s="254">
        <f>IF($B3151="","",--TEXT($B3151,"yyyymm"))</f>
        <v/>
      </c>
      <c r="N3151" s="0" t="n"/>
      <c r="O3151" s="0" t="n"/>
      <c r="P3151" s="0" t="n"/>
      <c r="Q3151" s="0" t="n"/>
      <c r="R3151" s="0" t="n"/>
      <c r="S3151" s="0" t="n"/>
      <c r="T3151" s="0" t="n"/>
      <c r="U3151" s="0" t="n"/>
      <c r="V3151" s="0" t="n"/>
      <c r="W3151" s="0" t="n"/>
      <c r="X3151" s="42" t="n"/>
      <c r="Y3151" s="42" t="n"/>
      <c r="Z3151" s="42" t="n"/>
    </row>
    <row r="3152" ht="23" customFormat="1" customHeight="1" s="204">
      <c r="A3152" s="255">
        <f>IF(B3152="","",COUNTA($B$5:B3152))</f>
        <v/>
      </c>
      <c r="B3152" s="294" t="n"/>
      <c r="C3152" s="247" t="n"/>
      <c r="D3152" s="248" t="n"/>
      <c r="E3152" s="295" t="n"/>
      <c r="F3152" s="296" t="n"/>
      <c r="G3152" s="296" t="n"/>
      <c r="H3152" s="299">
        <f>IFERROR(VLOOKUP($C3152,$C$5:$H$18,6,0)+SUMIF($C$19:$C3152,$C3152,$F$19:$F3152)-SUMIF($C$19:$C3152,$C3152,$G$19:$G3152),"")</f>
        <v/>
      </c>
      <c r="I3152" s="296" t="n"/>
      <c r="J3152" s="252" t="n"/>
      <c r="K3152" s="252" t="n"/>
      <c r="L3152" s="298" t="n"/>
      <c r="M3152" s="254">
        <f>IF($B3152="","",--TEXT($B3152,"yyyymm"))</f>
        <v/>
      </c>
      <c r="N3152" s="0" t="n"/>
      <c r="O3152" s="0" t="n"/>
      <c r="P3152" s="0" t="n"/>
      <c r="Q3152" s="0" t="n"/>
      <c r="R3152" s="0" t="n"/>
      <c r="S3152" s="0" t="n"/>
      <c r="T3152" s="0" t="n"/>
      <c r="U3152" s="0" t="n"/>
      <c r="V3152" s="0" t="n"/>
      <c r="W3152" s="0" t="n"/>
      <c r="X3152" s="42" t="n"/>
      <c r="Y3152" s="42" t="n"/>
      <c r="Z3152" s="42" t="n"/>
    </row>
    <row r="3153" ht="23" customFormat="1" customHeight="1" s="204">
      <c r="A3153" s="255">
        <f>IF(B3153="","",COUNTA($B$5:B3153))</f>
        <v/>
      </c>
      <c r="B3153" s="294" t="n"/>
      <c r="C3153" s="247" t="n"/>
      <c r="D3153" s="248" t="n"/>
      <c r="E3153" s="295" t="n"/>
      <c r="F3153" s="296" t="n"/>
      <c r="G3153" s="296" t="n"/>
      <c r="H3153" s="299">
        <f>IFERROR(VLOOKUP($C3153,$C$5:$H$18,6,0)+SUMIF($C$19:$C3153,$C3153,$F$19:$F3153)-SUMIF($C$19:$C3153,$C3153,$G$19:$G3153),"")</f>
        <v/>
      </c>
      <c r="I3153" s="296" t="n"/>
      <c r="J3153" s="252" t="n"/>
      <c r="K3153" s="252" t="n"/>
      <c r="L3153" s="298" t="n"/>
      <c r="M3153" s="254">
        <f>IF($B3153="","",--TEXT($B3153,"yyyymm"))</f>
        <v/>
      </c>
      <c r="N3153" s="0" t="n"/>
      <c r="O3153" s="0" t="n"/>
      <c r="P3153" s="0" t="n"/>
      <c r="Q3153" s="0" t="n"/>
      <c r="R3153" s="0" t="n"/>
      <c r="S3153" s="0" t="n"/>
      <c r="T3153" s="0" t="n"/>
      <c r="U3153" s="0" t="n"/>
      <c r="V3153" s="0" t="n"/>
      <c r="W3153" s="0" t="n"/>
      <c r="X3153" s="42" t="n"/>
      <c r="Y3153" s="42" t="n"/>
      <c r="Z3153" s="42" t="n"/>
    </row>
    <row r="3154" ht="23" customFormat="1" customHeight="1" s="204">
      <c r="A3154" s="255">
        <f>IF(B3154="","",COUNTA($B$5:B3154))</f>
        <v/>
      </c>
      <c r="B3154" s="294" t="n"/>
      <c r="C3154" s="247" t="n"/>
      <c r="D3154" s="248" t="n"/>
      <c r="E3154" s="295" t="n"/>
      <c r="F3154" s="296" t="n"/>
      <c r="G3154" s="296" t="n"/>
      <c r="H3154" s="299">
        <f>IFERROR(VLOOKUP($C3154,$C$5:$H$18,6,0)+SUMIF($C$19:$C3154,$C3154,$F$19:$F3154)-SUMIF($C$19:$C3154,$C3154,$G$19:$G3154),"")</f>
        <v/>
      </c>
      <c r="I3154" s="296" t="n"/>
      <c r="J3154" s="252" t="n"/>
      <c r="K3154" s="252" t="n"/>
      <c r="L3154" s="298" t="n"/>
      <c r="M3154" s="254">
        <f>IF($B3154="","",--TEXT($B3154,"yyyymm"))</f>
        <v/>
      </c>
      <c r="N3154" s="0" t="n"/>
      <c r="O3154" s="0" t="n"/>
      <c r="P3154" s="0" t="n"/>
      <c r="Q3154" s="0" t="n"/>
      <c r="R3154" s="0" t="n"/>
      <c r="S3154" s="0" t="n"/>
      <c r="T3154" s="0" t="n"/>
      <c r="U3154" s="0" t="n"/>
      <c r="V3154" s="0" t="n"/>
      <c r="W3154" s="0" t="n"/>
      <c r="X3154" s="42" t="n"/>
      <c r="Y3154" s="42" t="n"/>
      <c r="Z3154" s="42" t="n"/>
    </row>
    <row r="3155" ht="23" customFormat="1" customHeight="1" s="204">
      <c r="A3155" s="255">
        <f>IF(B3155="","",COUNTA($B$5:B3155))</f>
        <v/>
      </c>
      <c r="B3155" s="294" t="n"/>
      <c r="C3155" s="247" t="n"/>
      <c r="D3155" s="248" t="n"/>
      <c r="E3155" s="295" t="n"/>
      <c r="F3155" s="296" t="n"/>
      <c r="G3155" s="296" t="n"/>
      <c r="H3155" s="299">
        <f>IFERROR(VLOOKUP($C3155,$C$5:$H$18,6,0)+SUMIF($C$19:$C3155,$C3155,$F$19:$F3155)-SUMIF($C$19:$C3155,$C3155,$G$19:$G3155),"")</f>
        <v/>
      </c>
      <c r="I3155" s="296" t="n"/>
      <c r="J3155" s="252" t="n"/>
      <c r="K3155" s="252" t="n"/>
      <c r="L3155" s="298" t="n"/>
      <c r="M3155" s="254">
        <f>IF($B3155="","",--TEXT($B3155,"yyyymm"))</f>
        <v/>
      </c>
      <c r="N3155" s="0" t="n"/>
      <c r="O3155" s="0" t="n"/>
      <c r="P3155" s="0" t="n"/>
      <c r="Q3155" s="0" t="n"/>
      <c r="R3155" s="0" t="n"/>
      <c r="S3155" s="0" t="n"/>
      <c r="T3155" s="0" t="n"/>
      <c r="U3155" s="0" t="n"/>
      <c r="V3155" s="0" t="n"/>
      <c r="W3155" s="0" t="n"/>
      <c r="X3155" s="42" t="n"/>
      <c r="Y3155" s="42" t="n"/>
      <c r="Z3155" s="42" t="n"/>
    </row>
    <row r="3156" ht="23" customFormat="1" customHeight="1" s="204">
      <c r="A3156" s="255">
        <f>IF(B3156="","",COUNTA($B$5:B3156))</f>
        <v/>
      </c>
      <c r="B3156" s="294" t="n"/>
      <c r="C3156" s="247" t="n"/>
      <c r="D3156" s="248" t="n"/>
      <c r="E3156" s="295" t="n"/>
      <c r="F3156" s="296" t="n"/>
      <c r="G3156" s="296" t="n"/>
      <c r="H3156" s="299">
        <f>IFERROR(VLOOKUP($C3156,$C$5:$H$18,6,0)+SUMIF($C$19:$C3156,$C3156,$F$19:$F3156)-SUMIF($C$19:$C3156,$C3156,$G$19:$G3156),"")</f>
        <v/>
      </c>
      <c r="I3156" s="296" t="n"/>
      <c r="J3156" s="252" t="n"/>
      <c r="K3156" s="252" t="n"/>
      <c r="L3156" s="298" t="n"/>
      <c r="M3156" s="254">
        <f>IF($B3156="","",--TEXT($B3156,"yyyymm"))</f>
        <v/>
      </c>
      <c r="N3156" s="0" t="n"/>
      <c r="O3156" s="0" t="n"/>
      <c r="P3156" s="0" t="n"/>
      <c r="Q3156" s="0" t="n"/>
      <c r="R3156" s="0" t="n"/>
      <c r="S3156" s="0" t="n"/>
      <c r="T3156" s="0" t="n"/>
      <c r="U3156" s="0" t="n"/>
      <c r="V3156" s="0" t="n"/>
      <c r="W3156" s="0" t="n"/>
      <c r="X3156" s="42" t="n"/>
      <c r="Y3156" s="42" t="n"/>
      <c r="Z3156" s="42" t="n"/>
    </row>
    <row r="3157" ht="23" customFormat="1" customHeight="1" s="204">
      <c r="A3157" s="255">
        <f>IF(B3157="","",COUNTA($B$5:B3157))</f>
        <v/>
      </c>
      <c r="B3157" s="294" t="n"/>
      <c r="C3157" s="247" t="n"/>
      <c r="D3157" s="248" t="n"/>
      <c r="E3157" s="295" t="n"/>
      <c r="F3157" s="296" t="n"/>
      <c r="G3157" s="296" t="n"/>
      <c r="H3157" s="299">
        <f>IFERROR(VLOOKUP($C3157,$C$5:$H$18,6,0)+SUMIF($C$19:$C3157,$C3157,$F$19:$F3157)-SUMIF($C$19:$C3157,$C3157,$G$19:$G3157),"")</f>
        <v/>
      </c>
      <c r="I3157" s="296" t="n"/>
      <c r="J3157" s="252" t="n"/>
      <c r="K3157" s="252" t="n"/>
      <c r="L3157" s="298" t="n"/>
      <c r="M3157" s="254">
        <f>IF($B3157="","",--TEXT($B3157,"yyyymm"))</f>
        <v/>
      </c>
      <c r="N3157" s="0" t="n"/>
      <c r="O3157" s="0" t="n"/>
      <c r="P3157" s="0" t="n"/>
      <c r="Q3157" s="0" t="n"/>
      <c r="R3157" s="0" t="n"/>
      <c r="S3157" s="0" t="n"/>
      <c r="T3157" s="0" t="n"/>
      <c r="U3157" s="0" t="n"/>
      <c r="V3157" s="0" t="n"/>
      <c r="W3157" s="0" t="n"/>
      <c r="X3157" s="42" t="n"/>
      <c r="Y3157" s="42" t="n"/>
      <c r="Z3157" s="42" t="n"/>
    </row>
    <row r="3158" ht="23" customFormat="1" customHeight="1" s="204">
      <c r="A3158" s="255">
        <f>IF(B3158="","",COUNTA($B$5:B3158))</f>
        <v/>
      </c>
      <c r="B3158" s="294" t="n"/>
      <c r="C3158" s="247" t="n"/>
      <c r="D3158" s="248" t="n"/>
      <c r="E3158" s="295" t="n"/>
      <c r="F3158" s="296" t="n"/>
      <c r="G3158" s="296" t="n"/>
      <c r="H3158" s="299">
        <f>IFERROR(VLOOKUP($C3158,$C$5:$H$18,6,0)+SUMIF($C$19:$C3158,$C3158,$F$19:$F3158)-SUMIF($C$19:$C3158,$C3158,$G$19:$G3158),"")</f>
        <v/>
      </c>
      <c r="I3158" s="296" t="n"/>
      <c r="J3158" s="252" t="n"/>
      <c r="K3158" s="252" t="n"/>
      <c r="L3158" s="298" t="n"/>
      <c r="M3158" s="254">
        <f>IF($B3158="","",--TEXT($B3158,"yyyymm"))</f>
        <v/>
      </c>
      <c r="N3158" s="0" t="n"/>
      <c r="O3158" s="0" t="n"/>
      <c r="P3158" s="0" t="n"/>
      <c r="Q3158" s="0" t="n"/>
      <c r="R3158" s="0" t="n"/>
      <c r="S3158" s="0" t="n"/>
      <c r="T3158" s="0" t="n"/>
      <c r="U3158" s="0" t="n"/>
      <c r="V3158" s="0" t="n"/>
      <c r="W3158" s="0" t="n"/>
      <c r="X3158" s="42" t="n"/>
      <c r="Y3158" s="42" t="n"/>
      <c r="Z3158" s="42" t="n"/>
    </row>
    <row r="3159" ht="23" customFormat="1" customHeight="1" s="204">
      <c r="A3159" s="255">
        <f>IF(B3159="","",COUNTA($B$5:B3159))</f>
        <v/>
      </c>
      <c r="B3159" s="294" t="n"/>
      <c r="C3159" s="247" t="n"/>
      <c r="D3159" s="248" t="n"/>
      <c r="E3159" s="295" t="n"/>
      <c r="F3159" s="296" t="n"/>
      <c r="G3159" s="296" t="n"/>
      <c r="H3159" s="299">
        <f>IFERROR(VLOOKUP($C3159,$C$5:$H$18,6,0)+SUMIF($C$19:$C3159,$C3159,$F$19:$F3159)-SUMIF($C$19:$C3159,$C3159,$G$19:$G3159),"")</f>
        <v/>
      </c>
      <c r="I3159" s="296" t="n"/>
      <c r="J3159" s="252" t="n"/>
      <c r="K3159" s="252" t="n"/>
      <c r="L3159" s="298" t="n"/>
      <c r="M3159" s="254">
        <f>IF($B3159="","",--TEXT($B3159,"yyyymm"))</f>
        <v/>
      </c>
      <c r="N3159" s="0" t="n"/>
      <c r="O3159" s="0" t="n"/>
      <c r="P3159" s="0" t="n"/>
      <c r="Q3159" s="0" t="n"/>
      <c r="R3159" s="0" t="n"/>
      <c r="S3159" s="0" t="n"/>
      <c r="T3159" s="0" t="n"/>
      <c r="U3159" s="0" t="n"/>
      <c r="V3159" s="0" t="n"/>
      <c r="W3159" s="0" t="n"/>
      <c r="X3159" s="42" t="n"/>
      <c r="Y3159" s="42" t="n"/>
      <c r="Z3159" s="42" t="n"/>
    </row>
    <row r="3160" ht="23" customFormat="1" customHeight="1" s="204">
      <c r="A3160" s="255">
        <f>IF(B3160="","",COUNTA($B$5:B3160))</f>
        <v/>
      </c>
      <c r="B3160" s="294" t="n"/>
      <c r="C3160" s="247" t="n"/>
      <c r="D3160" s="248" t="n"/>
      <c r="E3160" s="295" t="n"/>
      <c r="F3160" s="296" t="n"/>
      <c r="G3160" s="296" t="n"/>
      <c r="H3160" s="299">
        <f>IFERROR(VLOOKUP($C3160,$C$5:$H$18,6,0)+SUMIF($C$19:$C3160,$C3160,$F$19:$F3160)-SUMIF($C$19:$C3160,$C3160,$G$19:$G3160),"")</f>
        <v/>
      </c>
      <c r="I3160" s="296" t="n"/>
      <c r="J3160" s="252" t="n"/>
      <c r="K3160" s="252" t="n"/>
      <c r="L3160" s="298" t="n"/>
      <c r="M3160" s="254">
        <f>IF($B3160="","",--TEXT($B3160,"yyyymm"))</f>
        <v/>
      </c>
      <c r="N3160" s="0" t="n"/>
      <c r="O3160" s="0" t="n"/>
      <c r="P3160" s="0" t="n"/>
      <c r="Q3160" s="0" t="n"/>
      <c r="R3160" s="0" t="n"/>
      <c r="S3160" s="0" t="n"/>
      <c r="T3160" s="0" t="n"/>
      <c r="U3160" s="0" t="n"/>
      <c r="V3160" s="0" t="n"/>
      <c r="W3160" s="0" t="n"/>
      <c r="X3160" s="42" t="n"/>
      <c r="Y3160" s="42" t="n"/>
      <c r="Z3160" s="42" t="n"/>
    </row>
    <row r="3161" ht="23" customFormat="1" customHeight="1" s="204">
      <c r="A3161" s="255">
        <f>IF(B3161="","",COUNTA($B$5:B3161))</f>
        <v/>
      </c>
      <c r="B3161" s="294" t="n"/>
      <c r="C3161" s="247" t="n"/>
      <c r="D3161" s="248" t="n"/>
      <c r="E3161" s="295" t="n"/>
      <c r="F3161" s="296" t="n"/>
      <c r="G3161" s="296" t="n"/>
      <c r="H3161" s="299">
        <f>IFERROR(VLOOKUP($C3161,$C$5:$H$18,6,0)+SUMIF($C$19:$C3161,$C3161,$F$19:$F3161)-SUMIF($C$19:$C3161,$C3161,$G$19:$G3161),"")</f>
        <v/>
      </c>
      <c r="I3161" s="296" t="n"/>
      <c r="J3161" s="252" t="n"/>
      <c r="K3161" s="252" t="n"/>
      <c r="L3161" s="298" t="n"/>
      <c r="M3161" s="254">
        <f>IF($B3161="","",--TEXT($B3161,"yyyymm"))</f>
        <v/>
      </c>
      <c r="N3161" s="0" t="n"/>
      <c r="O3161" s="0" t="n"/>
      <c r="P3161" s="0" t="n"/>
      <c r="Q3161" s="0" t="n"/>
      <c r="R3161" s="0" t="n"/>
      <c r="S3161" s="0" t="n"/>
      <c r="T3161" s="0" t="n"/>
      <c r="U3161" s="0" t="n"/>
      <c r="V3161" s="0" t="n"/>
      <c r="W3161" s="0" t="n"/>
      <c r="X3161" s="42" t="n"/>
      <c r="Y3161" s="42" t="n"/>
      <c r="Z3161" s="42" t="n"/>
    </row>
    <row r="3162" ht="23" customFormat="1" customHeight="1" s="204">
      <c r="A3162" s="255">
        <f>IF(B3162="","",COUNTA($B$5:B3162))</f>
        <v/>
      </c>
      <c r="B3162" s="294" t="n"/>
      <c r="C3162" s="247" t="n"/>
      <c r="D3162" s="248" t="n"/>
      <c r="E3162" s="295" t="n"/>
      <c r="F3162" s="296" t="n"/>
      <c r="G3162" s="296" t="n"/>
      <c r="H3162" s="299">
        <f>IFERROR(VLOOKUP($C3162,$C$5:$H$18,6,0)+SUMIF($C$19:$C3162,$C3162,$F$19:$F3162)-SUMIF($C$19:$C3162,$C3162,$G$19:$G3162),"")</f>
        <v/>
      </c>
      <c r="I3162" s="296" t="n"/>
      <c r="J3162" s="252" t="n"/>
      <c r="K3162" s="252" t="n"/>
      <c r="L3162" s="298" t="n"/>
      <c r="M3162" s="254">
        <f>IF($B3162="","",--TEXT($B3162,"yyyymm"))</f>
        <v/>
      </c>
      <c r="N3162" s="0" t="n"/>
      <c r="O3162" s="0" t="n"/>
      <c r="P3162" s="0" t="n"/>
      <c r="Q3162" s="0" t="n"/>
      <c r="R3162" s="0" t="n"/>
      <c r="S3162" s="0" t="n"/>
      <c r="T3162" s="0" t="n"/>
      <c r="U3162" s="0" t="n"/>
      <c r="V3162" s="0" t="n"/>
      <c r="W3162" s="0" t="n"/>
      <c r="X3162" s="42" t="n"/>
      <c r="Y3162" s="42" t="n"/>
      <c r="Z3162" s="42" t="n"/>
    </row>
    <row r="3163" ht="23" customFormat="1" customHeight="1" s="204">
      <c r="A3163" s="255">
        <f>IF(B3163="","",COUNTA($B$5:B3163))</f>
        <v/>
      </c>
      <c r="B3163" s="294" t="n"/>
      <c r="C3163" s="247" t="n"/>
      <c r="D3163" s="248" t="n"/>
      <c r="E3163" s="295" t="n"/>
      <c r="F3163" s="296" t="n"/>
      <c r="G3163" s="296" t="n"/>
      <c r="H3163" s="299">
        <f>IFERROR(VLOOKUP($C3163,$C$5:$H$18,6,0)+SUMIF($C$19:$C3163,$C3163,$F$19:$F3163)-SUMIF($C$19:$C3163,$C3163,$G$19:$G3163),"")</f>
        <v/>
      </c>
      <c r="I3163" s="296" t="n"/>
      <c r="J3163" s="252" t="n"/>
      <c r="K3163" s="252" t="n"/>
      <c r="L3163" s="298" t="n"/>
      <c r="M3163" s="254">
        <f>IF($B3163="","",--TEXT($B3163,"yyyymm"))</f>
        <v/>
      </c>
      <c r="N3163" s="0" t="n"/>
      <c r="O3163" s="0" t="n"/>
      <c r="P3163" s="0" t="n"/>
      <c r="Q3163" s="0" t="n"/>
      <c r="R3163" s="0" t="n"/>
      <c r="S3163" s="0" t="n"/>
      <c r="T3163" s="0" t="n"/>
      <c r="U3163" s="0" t="n"/>
      <c r="V3163" s="0" t="n"/>
      <c r="W3163" s="0" t="n"/>
      <c r="X3163" s="42" t="n"/>
      <c r="Y3163" s="42" t="n"/>
      <c r="Z3163" s="42" t="n"/>
    </row>
    <row r="3164" ht="23" customFormat="1" customHeight="1" s="204">
      <c r="A3164" s="255">
        <f>IF(B3164="","",COUNTA($B$5:B3164))</f>
        <v/>
      </c>
      <c r="B3164" s="294" t="n"/>
      <c r="C3164" s="247" t="n"/>
      <c r="D3164" s="248" t="n"/>
      <c r="E3164" s="295" t="n"/>
      <c r="F3164" s="296" t="n"/>
      <c r="G3164" s="296" t="n"/>
      <c r="H3164" s="299">
        <f>IFERROR(VLOOKUP($C3164,$C$5:$H$18,6,0)+SUMIF($C$19:$C3164,$C3164,$F$19:$F3164)-SUMIF($C$19:$C3164,$C3164,$G$19:$G3164),"")</f>
        <v/>
      </c>
      <c r="I3164" s="296" t="n"/>
      <c r="J3164" s="252" t="n"/>
      <c r="K3164" s="252" t="n"/>
      <c r="L3164" s="298" t="n"/>
      <c r="M3164" s="254">
        <f>IF($B3164="","",--TEXT($B3164,"yyyymm"))</f>
        <v/>
      </c>
      <c r="N3164" s="0" t="n"/>
      <c r="O3164" s="0" t="n"/>
      <c r="P3164" s="0" t="n"/>
      <c r="Q3164" s="0" t="n"/>
      <c r="R3164" s="0" t="n"/>
      <c r="S3164" s="0" t="n"/>
      <c r="T3164" s="0" t="n"/>
      <c r="U3164" s="0" t="n"/>
      <c r="V3164" s="0" t="n"/>
      <c r="W3164" s="0" t="n"/>
      <c r="X3164" s="42" t="n"/>
      <c r="Y3164" s="42" t="n"/>
      <c r="Z3164" s="42" t="n"/>
    </row>
    <row r="3165" ht="23" customFormat="1" customHeight="1" s="204">
      <c r="A3165" s="255">
        <f>IF(B3165="","",COUNTA($B$5:B3165))</f>
        <v/>
      </c>
      <c r="B3165" s="294" t="n"/>
      <c r="C3165" s="247" t="n"/>
      <c r="D3165" s="248" t="n"/>
      <c r="E3165" s="295" t="n"/>
      <c r="F3165" s="296" t="n"/>
      <c r="G3165" s="296" t="n"/>
      <c r="H3165" s="299">
        <f>IFERROR(VLOOKUP($C3165,$C$5:$H$18,6,0)+SUMIF($C$19:$C3165,$C3165,$F$19:$F3165)-SUMIF($C$19:$C3165,$C3165,$G$19:$G3165),"")</f>
        <v/>
      </c>
      <c r="I3165" s="296" t="n"/>
      <c r="J3165" s="252" t="n"/>
      <c r="K3165" s="252" t="n"/>
      <c r="L3165" s="298" t="n"/>
      <c r="M3165" s="254">
        <f>IF($B3165="","",--TEXT($B3165,"yyyymm"))</f>
        <v/>
      </c>
      <c r="N3165" s="0" t="n"/>
      <c r="O3165" s="0" t="n"/>
      <c r="P3165" s="0" t="n"/>
      <c r="Q3165" s="0" t="n"/>
      <c r="R3165" s="0" t="n"/>
      <c r="S3165" s="0" t="n"/>
      <c r="T3165" s="0" t="n"/>
      <c r="U3165" s="0" t="n"/>
      <c r="V3165" s="0" t="n"/>
      <c r="W3165" s="0" t="n"/>
      <c r="X3165" s="42" t="n"/>
      <c r="Y3165" s="42" t="n"/>
      <c r="Z3165" s="42" t="n"/>
    </row>
    <row r="3166" ht="23" customFormat="1" customHeight="1" s="204">
      <c r="A3166" s="255">
        <f>IF(B3166="","",COUNTA($B$5:B3166))</f>
        <v/>
      </c>
      <c r="B3166" s="294" t="n"/>
      <c r="C3166" s="247" t="n"/>
      <c r="D3166" s="248" t="n"/>
      <c r="E3166" s="295" t="n"/>
      <c r="F3166" s="296" t="n"/>
      <c r="G3166" s="296" t="n"/>
      <c r="H3166" s="299">
        <f>IFERROR(VLOOKUP($C3166,$C$5:$H$18,6,0)+SUMIF($C$19:$C3166,$C3166,$F$19:$F3166)-SUMIF($C$19:$C3166,$C3166,$G$19:$G3166),"")</f>
        <v/>
      </c>
      <c r="I3166" s="296" t="n"/>
      <c r="J3166" s="252" t="n"/>
      <c r="K3166" s="252" t="n"/>
      <c r="L3166" s="298" t="n"/>
      <c r="M3166" s="254">
        <f>IF($B3166="","",--TEXT($B3166,"yyyymm"))</f>
        <v/>
      </c>
      <c r="N3166" s="0" t="n"/>
      <c r="O3166" s="0" t="n"/>
      <c r="P3166" s="0" t="n"/>
      <c r="Q3166" s="0" t="n"/>
      <c r="R3166" s="0" t="n"/>
      <c r="S3166" s="0" t="n"/>
      <c r="T3166" s="0" t="n"/>
      <c r="U3166" s="0" t="n"/>
      <c r="V3166" s="0" t="n"/>
      <c r="W3166" s="0" t="n"/>
      <c r="X3166" s="42" t="n"/>
      <c r="Y3166" s="42" t="n"/>
      <c r="Z3166" s="42" t="n"/>
    </row>
    <row r="3167" ht="23" customFormat="1" customHeight="1" s="204">
      <c r="A3167" s="255">
        <f>IF(B3167="","",COUNTA($B$5:B3167))</f>
        <v/>
      </c>
      <c r="B3167" s="294" t="n"/>
      <c r="C3167" s="247" t="n"/>
      <c r="D3167" s="248" t="n"/>
      <c r="E3167" s="295" t="n"/>
      <c r="F3167" s="296" t="n"/>
      <c r="G3167" s="296" t="n"/>
      <c r="H3167" s="299">
        <f>IFERROR(VLOOKUP($C3167,$C$5:$H$18,6,0)+SUMIF($C$19:$C3167,$C3167,$F$19:$F3167)-SUMIF($C$19:$C3167,$C3167,$G$19:$G3167),"")</f>
        <v/>
      </c>
      <c r="I3167" s="296" t="n"/>
      <c r="J3167" s="252" t="n"/>
      <c r="K3167" s="252" t="n"/>
      <c r="L3167" s="298" t="n"/>
      <c r="M3167" s="254">
        <f>IF($B3167="","",--TEXT($B3167,"yyyymm"))</f>
        <v/>
      </c>
      <c r="N3167" s="0" t="n"/>
      <c r="O3167" s="0" t="n"/>
      <c r="P3167" s="0" t="n"/>
      <c r="Q3167" s="0" t="n"/>
      <c r="R3167" s="0" t="n"/>
      <c r="S3167" s="0" t="n"/>
      <c r="T3167" s="0" t="n"/>
      <c r="U3167" s="0" t="n"/>
      <c r="V3167" s="0" t="n"/>
      <c r="W3167" s="0" t="n"/>
      <c r="X3167" s="42" t="n"/>
      <c r="Y3167" s="42" t="n"/>
      <c r="Z3167" s="42" t="n"/>
    </row>
    <row r="3168" ht="23" customFormat="1" customHeight="1" s="204">
      <c r="A3168" s="255">
        <f>IF(B3168="","",COUNTA($B$5:B3168))</f>
        <v/>
      </c>
      <c r="B3168" s="294" t="n"/>
      <c r="C3168" s="247" t="n"/>
      <c r="D3168" s="248" t="n"/>
      <c r="E3168" s="295" t="n"/>
      <c r="F3168" s="296" t="n"/>
      <c r="G3168" s="296" t="n"/>
      <c r="H3168" s="299">
        <f>IFERROR(VLOOKUP($C3168,$C$5:$H$18,6,0)+SUMIF($C$19:$C3168,$C3168,$F$19:$F3168)-SUMIF($C$19:$C3168,$C3168,$G$19:$G3168),"")</f>
        <v/>
      </c>
      <c r="I3168" s="296" t="n"/>
      <c r="J3168" s="252" t="n"/>
      <c r="K3168" s="252" t="n"/>
      <c r="L3168" s="298" t="n"/>
      <c r="M3168" s="254">
        <f>IF($B3168="","",--TEXT($B3168,"yyyymm"))</f>
        <v/>
      </c>
      <c r="N3168" s="0" t="n"/>
      <c r="O3168" s="0" t="n"/>
      <c r="P3168" s="0" t="n"/>
      <c r="Q3168" s="0" t="n"/>
      <c r="R3168" s="0" t="n"/>
      <c r="S3168" s="0" t="n"/>
      <c r="T3168" s="0" t="n"/>
      <c r="U3168" s="0" t="n"/>
      <c r="V3168" s="0" t="n"/>
      <c r="W3168" s="0" t="n"/>
      <c r="X3168" s="42" t="n"/>
      <c r="Y3168" s="42" t="n"/>
      <c r="Z3168" s="42" t="n"/>
    </row>
    <row r="3169" ht="23" customFormat="1" customHeight="1" s="204">
      <c r="A3169" s="255">
        <f>IF(B3169="","",COUNTA($B$5:B3169))</f>
        <v/>
      </c>
      <c r="B3169" s="294" t="n"/>
      <c r="C3169" s="247" t="n"/>
      <c r="D3169" s="248" t="n"/>
      <c r="E3169" s="295" t="n"/>
      <c r="F3169" s="296" t="n"/>
      <c r="G3169" s="296" t="n"/>
      <c r="H3169" s="299">
        <f>IFERROR(VLOOKUP($C3169,$C$5:$H$18,6,0)+SUMIF($C$19:$C3169,$C3169,$F$19:$F3169)-SUMIF($C$19:$C3169,$C3169,$G$19:$G3169),"")</f>
        <v/>
      </c>
      <c r="I3169" s="296" t="n"/>
      <c r="J3169" s="252" t="n"/>
      <c r="K3169" s="252" t="n"/>
      <c r="L3169" s="298" t="n"/>
      <c r="M3169" s="254">
        <f>IF($B3169="","",--TEXT($B3169,"yyyymm"))</f>
        <v/>
      </c>
      <c r="N3169" s="0" t="n"/>
      <c r="O3169" s="0" t="n"/>
      <c r="P3169" s="0" t="n"/>
      <c r="Q3169" s="0" t="n"/>
      <c r="R3169" s="0" t="n"/>
      <c r="S3169" s="0" t="n"/>
      <c r="T3169" s="0" t="n"/>
      <c r="U3169" s="0" t="n"/>
      <c r="V3169" s="0" t="n"/>
      <c r="W3169" s="0" t="n"/>
      <c r="X3169" s="42" t="n"/>
      <c r="Y3169" s="42" t="n"/>
      <c r="Z3169" s="42" t="n"/>
    </row>
    <row r="3170" ht="23" customFormat="1" customHeight="1" s="204">
      <c r="A3170" s="255">
        <f>IF(B3170="","",COUNTA($B$5:B3170))</f>
        <v/>
      </c>
      <c r="B3170" s="294" t="n"/>
      <c r="C3170" s="247" t="n"/>
      <c r="D3170" s="248" t="n"/>
      <c r="E3170" s="295" t="n"/>
      <c r="F3170" s="296" t="n"/>
      <c r="G3170" s="296" t="n"/>
      <c r="H3170" s="299">
        <f>IFERROR(VLOOKUP($C3170,$C$5:$H$18,6,0)+SUMIF($C$19:$C3170,$C3170,$F$19:$F3170)-SUMIF($C$19:$C3170,$C3170,$G$19:$G3170),"")</f>
        <v/>
      </c>
      <c r="I3170" s="296" t="n"/>
      <c r="J3170" s="252" t="n"/>
      <c r="K3170" s="252" t="n"/>
      <c r="L3170" s="298" t="n"/>
      <c r="M3170" s="254">
        <f>IF($B3170="","",--TEXT($B3170,"yyyymm"))</f>
        <v/>
      </c>
      <c r="N3170" s="0" t="n"/>
      <c r="O3170" s="0" t="n"/>
      <c r="P3170" s="0" t="n"/>
      <c r="Q3170" s="0" t="n"/>
      <c r="R3170" s="0" t="n"/>
      <c r="S3170" s="0" t="n"/>
      <c r="T3170" s="0" t="n"/>
      <c r="U3170" s="0" t="n"/>
      <c r="V3170" s="0" t="n"/>
      <c r="W3170" s="0" t="n"/>
      <c r="X3170" s="42" t="n"/>
      <c r="Y3170" s="42" t="n"/>
      <c r="Z3170" s="42" t="n"/>
    </row>
    <row r="3171" ht="23" customFormat="1" customHeight="1" s="204">
      <c r="A3171" s="255">
        <f>IF(B3171="","",COUNTA($B$5:B3171))</f>
        <v/>
      </c>
      <c r="B3171" s="294" t="n"/>
      <c r="C3171" s="247" t="n"/>
      <c r="D3171" s="248" t="n"/>
      <c r="E3171" s="295" t="n"/>
      <c r="F3171" s="296" t="n"/>
      <c r="G3171" s="296" t="n"/>
      <c r="H3171" s="299">
        <f>IFERROR(VLOOKUP($C3171,$C$5:$H$18,6,0)+SUMIF($C$19:$C3171,$C3171,$F$19:$F3171)-SUMIF($C$19:$C3171,$C3171,$G$19:$G3171),"")</f>
        <v/>
      </c>
      <c r="I3171" s="296" t="n"/>
      <c r="J3171" s="252" t="n"/>
      <c r="K3171" s="252" t="n"/>
      <c r="L3171" s="298" t="n"/>
      <c r="M3171" s="254">
        <f>IF($B3171="","",--TEXT($B3171,"yyyymm"))</f>
        <v/>
      </c>
      <c r="N3171" s="0" t="n"/>
      <c r="O3171" s="0" t="n"/>
      <c r="P3171" s="0" t="n"/>
      <c r="Q3171" s="0" t="n"/>
      <c r="R3171" s="0" t="n"/>
      <c r="S3171" s="0" t="n"/>
      <c r="T3171" s="0" t="n"/>
      <c r="U3171" s="0" t="n"/>
      <c r="V3171" s="0" t="n"/>
      <c r="W3171" s="0" t="n"/>
      <c r="X3171" s="42" t="n"/>
      <c r="Y3171" s="42" t="n"/>
      <c r="Z3171" s="42" t="n"/>
    </row>
    <row r="3172" ht="23" customFormat="1" customHeight="1" s="204">
      <c r="A3172" s="255">
        <f>IF(B3172="","",COUNTA($B$5:B3172))</f>
        <v/>
      </c>
      <c r="B3172" s="294" t="n"/>
      <c r="C3172" s="247" t="n"/>
      <c r="D3172" s="248" t="n"/>
      <c r="E3172" s="295" t="n"/>
      <c r="F3172" s="296" t="n"/>
      <c r="G3172" s="296" t="n"/>
      <c r="H3172" s="299">
        <f>IFERROR(VLOOKUP($C3172,$C$5:$H$18,6,0)+SUMIF($C$19:$C3172,$C3172,$F$19:$F3172)-SUMIF($C$19:$C3172,$C3172,$G$19:$G3172),"")</f>
        <v/>
      </c>
      <c r="I3172" s="296" t="n"/>
      <c r="J3172" s="252" t="n"/>
      <c r="K3172" s="252" t="n"/>
      <c r="L3172" s="298" t="n"/>
      <c r="M3172" s="254">
        <f>IF($B3172="","",--TEXT($B3172,"yyyymm"))</f>
        <v/>
      </c>
      <c r="N3172" s="0" t="n"/>
      <c r="O3172" s="0" t="n"/>
      <c r="P3172" s="0" t="n"/>
      <c r="Q3172" s="0" t="n"/>
      <c r="R3172" s="0" t="n"/>
      <c r="S3172" s="0" t="n"/>
      <c r="T3172" s="0" t="n"/>
      <c r="U3172" s="0" t="n"/>
      <c r="V3172" s="0" t="n"/>
      <c r="W3172" s="0" t="n"/>
      <c r="X3172" s="42" t="n"/>
      <c r="Y3172" s="42" t="n"/>
      <c r="Z3172" s="42" t="n"/>
    </row>
    <row r="3173" ht="23" customFormat="1" customHeight="1" s="204">
      <c r="A3173" s="255">
        <f>IF(B3173="","",COUNTA($B$5:B3173))</f>
        <v/>
      </c>
      <c r="B3173" s="294" t="n"/>
      <c r="C3173" s="247" t="n"/>
      <c r="D3173" s="248" t="n"/>
      <c r="E3173" s="295" t="n"/>
      <c r="F3173" s="296" t="n"/>
      <c r="G3173" s="296" t="n"/>
      <c r="H3173" s="299">
        <f>IFERROR(VLOOKUP($C3173,$C$5:$H$18,6,0)+SUMIF($C$19:$C3173,$C3173,$F$19:$F3173)-SUMIF($C$19:$C3173,$C3173,$G$19:$G3173),"")</f>
        <v/>
      </c>
      <c r="I3173" s="296" t="n"/>
      <c r="J3173" s="252" t="n"/>
      <c r="K3173" s="252" t="n"/>
      <c r="L3173" s="298" t="n"/>
      <c r="M3173" s="254">
        <f>IF($B3173="","",--TEXT($B3173,"yyyymm"))</f>
        <v/>
      </c>
      <c r="N3173" s="0" t="n"/>
      <c r="O3173" s="0" t="n"/>
      <c r="P3173" s="0" t="n"/>
      <c r="Q3173" s="0" t="n"/>
      <c r="R3173" s="0" t="n"/>
      <c r="S3173" s="0" t="n"/>
      <c r="T3173" s="0" t="n"/>
      <c r="U3173" s="0" t="n"/>
      <c r="V3173" s="0" t="n"/>
      <c r="W3173" s="0" t="n"/>
      <c r="X3173" s="42" t="n"/>
      <c r="Y3173" s="42" t="n"/>
      <c r="Z3173" s="42" t="n"/>
    </row>
    <row r="3174" ht="23" customFormat="1" customHeight="1" s="204">
      <c r="A3174" s="255">
        <f>IF(B3174="","",COUNTA($B$5:B3174))</f>
        <v/>
      </c>
      <c r="B3174" s="294" t="n"/>
      <c r="C3174" s="247" t="n"/>
      <c r="D3174" s="248" t="n"/>
      <c r="E3174" s="295" t="n"/>
      <c r="F3174" s="296" t="n"/>
      <c r="G3174" s="296" t="n"/>
      <c r="H3174" s="299">
        <f>IFERROR(VLOOKUP($C3174,$C$5:$H$18,6,0)+SUMIF($C$19:$C3174,$C3174,$F$19:$F3174)-SUMIF($C$19:$C3174,$C3174,$G$19:$G3174),"")</f>
        <v/>
      </c>
      <c r="I3174" s="296" t="n"/>
      <c r="J3174" s="252" t="n"/>
      <c r="K3174" s="252" t="n"/>
      <c r="L3174" s="298" t="n"/>
      <c r="M3174" s="254">
        <f>IF($B3174="","",--TEXT($B3174,"yyyymm"))</f>
        <v/>
      </c>
      <c r="N3174" s="0" t="n"/>
      <c r="O3174" s="0" t="n"/>
      <c r="P3174" s="0" t="n"/>
      <c r="Q3174" s="0" t="n"/>
      <c r="R3174" s="0" t="n"/>
      <c r="S3174" s="0" t="n"/>
      <c r="T3174" s="0" t="n"/>
      <c r="U3174" s="0" t="n"/>
      <c r="V3174" s="0" t="n"/>
      <c r="W3174" s="0" t="n"/>
      <c r="X3174" s="42" t="n"/>
      <c r="Y3174" s="42" t="n"/>
      <c r="Z3174" s="42" t="n"/>
    </row>
    <row r="3175" ht="23" customFormat="1" customHeight="1" s="204">
      <c r="A3175" s="255">
        <f>IF(B3175="","",COUNTA($B$5:B3175))</f>
        <v/>
      </c>
      <c r="B3175" s="294" t="n"/>
      <c r="C3175" s="247" t="n"/>
      <c r="D3175" s="248" t="n"/>
      <c r="E3175" s="295" t="n"/>
      <c r="F3175" s="296" t="n"/>
      <c r="G3175" s="296" t="n"/>
      <c r="H3175" s="299">
        <f>IFERROR(VLOOKUP($C3175,$C$5:$H$18,6,0)+SUMIF($C$19:$C3175,$C3175,$F$19:$F3175)-SUMIF($C$19:$C3175,$C3175,$G$19:$G3175),"")</f>
        <v/>
      </c>
      <c r="I3175" s="296" t="n"/>
      <c r="J3175" s="252" t="n"/>
      <c r="K3175" s="252" t="n"/>
      <c r="L3175" s="298" t="n"/>
      <c r="M3175" s="254">
        <f>IF($B3175="","",--TEXT($B3175,"yyyymm"))</f>
        <v/>
      </c>
      <c r="N3175" s="0" t="n"/>
      <c r="O3175" s="0" t="n"/>
      <c r="P3175" s="0" t="n"/>
      <c r="Q3175" s="0" t="n"/>
      <c r="R3175" s="0" t="n"/>
      <c r="S3175" s="0" t="n"/>
      <c r="T3175" s="0" t="n"/>
      <c r="U3175" s="0" t="n"/>
      <c r="V3175" s="0" t="n"/>
      <c r="W3175" s="0" t="n"/>
      <c r="X3175" s="42" t="n"/>
      <c r="Y3175" s="42" t="n"/>
      <c r="Z3175" s="42" t="n"/>
    </row>
    <row r="3176" ht="23" customFormat="1" customHeight="1" s="204">
      <c r="A3176" s="255">
        <f>IF(B3176="","",COUNTA($B$5:B3176))</f>
        <v/>
      </c>
      <c r="B3176" s="294" t="n"/>
      <c r="C3176" s="247" t="n"/>
      <c r="D3176" s="248" t="n"/>
      <c r="E3176" s="295" t="n"/>
      <c r="F3176" s="296" t="n"/>
      <c r="G3176" s="296" t="n"/>
      <c r="H3176" s="299">
        <f>IFERROR(VLOOKUP($C3176,$C$5:$H$18,6,0)+SUMIF($C$19:$C3176,$C3176,$F$19:$F3176)-SUMIF($C$19:$C3176,$C3176,$G$19:$G3176),"")</f>
        <v/>
      </c>
      <c r="I3176" s="296" t="n"/>
      <c r="J3176" s="252" t="n"/>
      <c r="K3176" s="252" t="n"/>
      <c r="L3176" s="298" t="n"/>
      <c r="M3176" s="254">
        <f>IF($B3176="","",--TEXT($B3176,"yyyymm"))</f>
        <v/>
      </c>
      <c r="N3176" s="0" t="n"/>
      <c r="O3176" s="0" t="n"/>
      <c r="P3176" s="0" t="n"/>
      <c r="Q3176" s="0" t="n"/>
      <c r="R3176" s="0" t="n"/>
      <c r="S3176" s="0" t="n"/>
      <c r="T3176" s="0" t="n"/>
      <c r="U3176" s="0" t="n"/>
      <c r="V3176" s="0" t="n"/>
      <c r="W3176" s="0" t="n"/>
      <c r="X3176" s="42" t="n"/>
      <c r="Y3176" s="42" t="n"/>
      <c r="Z3176" s="42" t="n"/>
    </row>
    <row r="3177" ht="23" customFormat="1" customHeight="1" s="204">
      <c r="A3177" s="255">
        <f>IF(B3177="","",COUNTA($B$5:B3177))</f>
        <v/>
      </c>
      <c r="B3177" s="294" t="n"/>
      <c r="C3177" s="247" t="n"/>
      <c r="D3177" s="248" t="n"/>
      <c r="E3177" s="295" t="n"/>
      <c r="F3177" s="296" t="n"/>
      <c r="G3177" s="296" t="n"/>
      <c r="H3177" s="299">
        <f>IFERROR(VLOOKUP($C3177,$C$5:$H$18,6,0)+SUMIF($C$19:$C3177,$C3177,$F$19:$F3177)-SUMIF($C$19:$C3177,$C3177,$G$19:$G3177),"")</f>
        <v/>
      </c>
      <c r="I3177" s="296" t="n"/>
      <c r="J3177" s="252" t="n"/>
      <c r="K3177" s="252" t="n"/>
      <c r="L3177" s="298" t="n"/>
      <c r="M3177" s="254">
        <f>IF($B3177="","",--TEXT($B3177,"yyyymm"))</f>
        <v/>
      </c>
      <c r="N3177" s="0" t="n"/>
      <c r="O3177" s="0" t="n"/>
      <c r="P3177" s="0" t="n"/>
      <c r="Q3177" s="0" t="n"/>
      <c r="R3177" s="0" t="n"/>
      <c r="S3177" s="0" t="n"/>
      <c r="T3177" s="0" t="n"/>
      <c r="U3177" s="0" t="n"/>
      <c r="V3177" s="0" t="n"/>
      <c r="W3177" s="0" t="n"/>
      <c r="X3177" s="42" t="n"/>
      <c r="Y3177" s="42" t="n"/>
      <c r="Z3177" s="42" t="n"/>
    </row>
    <row r="3178" ht="23" customFormat="1" customHeight="1" s="204">
      <c r="A3178" s="255">
        <f>IF(B3178="","",COUNTA($B$5:B3178))</f>
        <v/>
      </c>
      <c r="B3178" s="294" t="n"/>
      <c r="C3178" s="247" t="n"/>
      <c r="D3178" s="248" t="n"/>
      <c r="E3178" s="295" t="n"/>
      <c r="F3178" s="296" t="n"/>
      <c r="G3178" s="296" t="n"/>
      <c r="H3178" s="299">
        <f>IFERROR(VLOOKUP($C3178,$C$5:$H$18,6,0)+SUMIF($C$19:$C3178,$C3178,$F$19:$F3178)-SUMIF($C$19:$C3178,$C3178,$G$19:$G3178),"")</f>
        <v/>
      </c>
      <c r="I3178" s="296" t="n"/>
      <c r="J3178" s="252" t="n"/>
      <c r="K3178" s="252" t="n"/>
      <c r="L3178" s="298" t="n"/>
      <c r="M3178" s="254">
        <f>IF($B3178="","",--TEXT($B3178,"yyyymm"))</f>
        <v/>
      </c>
      <c r="N3178" s="0" t="n"/>
      <c r="O3178" s="0" t="n"/>
      <c r="P3178" s="0" t="n"/>
      <c r="Q3178" s="0" t="n"/>
      <c r="R3178" s="0" t="n"/>
      <c r="S3178" s="0" t="n"/>
      <c r="T3178" s="0" t="n"/>
      <c r="U3178" s="0" t="n"/>
      <c r="V3178" s="0" t="n"/>
      <c r="W3178" s="0" t="n"/>
      <c r="X3178" s="42" t="n"/>
      <c r="Y3178" s="42" t="n"/>
      <c r="Z3178" s="42" t="n"/>
    </row>
    <row r="3179" ht="23" customFormat="1" customHeight="1" s="204">
      <c r="A3179" s="255">
        <f>IF(B3179="","",COUNTA($B$5:B3179))</f>
        <v/>
      </c>
      <c r="B3179" s="294" t="n"/>
      <c r="C3179" s="247" t="n"/>
      <c r="D3179" s="248" t="n"/>
      <c r="E3179" s="295" t="n"/>
      <c r="F3179" s="296" t="n"/>
      <c r="G3179" s="296" t="n"/>
      <c r="H3179" s="299">
        <f>IFERROR(VLOOKUP($C3179,$C$5:$H$18,6,0)+SUMIF($C$19:$C3179,$C3179,$F$19:$F3179)-SUMIF($C$19:$C3179,$C3179,$G$19:$G3179),"")</f>
        <v/>
      </c>
      <c r="I3179" s="296" t="n"/>
      <c r="J3179" s="252" t="n"/>
      <c r="K3179" s="252" t="n"/>
      <c r="L3179" s="298" t="n"/>
      <c r="M3179" s="254">
        <f>IF($B3179="","",--TEXT($B3179,"yyyymm"))</f>
        <v/>
      </c>
      <c r="N3179" s="0" t="n"/>
      <c r="O3179" s="0" t="n"/>
      <c r="P3179" s="0" t="n"/>
      <c r="Q3179" s="0" t="n"/>
      <c r="R3179" s="0" t="n"/>
      <c r="S3179" s="0" t="n"/>
      <c r="T3179" s="0" t="n"/>
      <c r="U3179" s="0" t="n"/>
      <c r="V3179" s="0" t="n"/>
      <c r="W3179" s="0" t="n"/>
      <c r="X3179" s="42" t="n"/>
      <c r="Y3179" s="42" t="n"/>
      <c r="Z3179" s="42" t="n"/>
    </row>
    <row r="3180" ht="23" customFormat="1" customHeight="1" s="204">
      <c r="A3180" s="255">
        <f>IF(B3180="","",COUNTA($B$5:B3180))</f>
        <v/>
      </c>
      <c r="B3180" s="294" t="n"/>
      <c r="C3180" s="247" t="n"/>
      <c r="D3180" s="248" t="n"/>
      <c r="E3180" s="295" t="n"/>
      <c r="F3180" s="296" t="n"/>
      <c r="G3180" s="296" t="n"/>
      <c r="H3180" s="299">
        <f>IFERROR(VLOOKUP($C3180,$C$5:$H$18,6,0)+SUMIF($C$19:$C3180,$C3180,$F$19:$F3180)-SUMIF($C$19:$C3180,$C3180,$G$19:$G3180),"")</f>
        <v/>
      </c>
      <c r="I3180" s="296" t="n"/>
      <c r="J3180" s="252" t="n"/>
      <c r="K3180" s="252" t="n"/>
      <c r="L3180" s="298" t="n"/>
      <c r="M3180" s="254">
        <f>IF($B3180="","",--TEXT($B3180,"yyyymm"))</f>
        <v/>
      </c>
      <c r="N3180" s="0" t="n"/>
      <c r="O3180" s="0" t="n"/>
      <c r="P3180" s="0" t="n"/>
      <c r="Q3180" s="0" t="n"/>
      <c r="R3180" s="0" t="n"/>
      <c r="S3180" s="0" t="n"/>
      <c r="T3180" s="0" t="n"/>
      <c r="U3180" s="0" t="n"/>
      <c r="V3180" s="0" t="n"/>
      <c r="W3180" s="0" t="n"/>
      <c r="X3180" s="42" t="n"/>
      <c r="Y3180" s="42" t="n"/>
      <c r="Z3180" s="42" t="n"/>
    </row>
    <row r="3181" ht="23" customFormat="1" customHeight="1" s="204">
      <c r="A3181" s="255">
        <f>IF(B3181="","",COUNTA($B$5:B3181))</f>
        <v/>
      </c>
      <c r="B3181" s="294" t="n"/>
      <c r="C3181" s="247" t="n"/>
      <c r="D3181" s="248" t="n"/>
      <c r="E3181" s="295" t="n"/>
      <c r="F3181" s="296" t="n"/>
      <c r="G3181" s="296" t="n"/>
      <c r="H3181" s="299">
        <f>IFERROR(VLOOKUP($C3181,$C$5:$H$18,6,0)+SUMIF($C$19:$C3181,$C3181,$F$19:$F3181)-SUMIF($C$19:$C3181,$C3181,$G$19:$G3181),"")</f>
        <v/>
      </c>
      <c r="I3181" s="296" t="n"/>
      <c r="J3181" s="252" t="n"/>
      <c r="K3181" s="252" t="n"/>
      <c r="L3181" s="298" t="n"/>
      <c r="M3181" s="254">
        <f>IF($B3181="","",--TEXT($B3181,"yyyymm"))</f>
        <v/>
      </c>
      <c r="N3181" s="0" t="n"/>
      <c r="O3181" s="0" t="n"/>
      <c r="P3181" s="0" t="n"/>
      <c r="Q3181" s="0" t="n"/>
      <c r="R3181" s="0" t="n"/>
      <c r="S3181" s="0" t="n"/>
      <c r="T3181" s="0" t="n"/>
      <c r="U3181" s="0" t="n"/>
      <c r="V3181" s="0" t="n"/>
      <c r="W3181" s="0" t="n"/>
      <c r="X3181" s="42" t="n"/>
      <c r="Y3181" s="42" t="n"/>
      <c r="Z3181" s="42" t="n"/>
    </row>
    <row r="3182" ht="23" customFormat="1" customHeight="1" s="204">
      <c r="A3182" s="255">
        <f>IF(B3182="","",COUNTA($B$5:B3182))</f>
        <v/>
      </c>
      <c r="B3182" s="294" t="n"/>
      <c r="C3182" s="247" t="n"/>
      <c r="D3182" s="248" t="n"/>
      <c r="E3182" s="295" t="n"/>
      <c r="F3182" s="296" t="n"/>
      <c r="G3182" s="296" t="n"/>
      <c r="H3182" s="299">
        <f>IFERROR(VLOOKUP($C3182,$C$5:$H$18,6,0)+SUMIF($C$19:$C3182,$C3182,$F$19:$F3182)-SUMIF($C$19:$C3182,$C3182,$G$19:$G3182),"")</f>
        <v/>
      </c>
      <c r="I3182" s="296" t="n"/>
      <c r="J3182" s="252" t="n"/>
      <c r="K3182" s="252" t="n"/>
      <c r="L3182" s="298" t="n"/>
      <c r="M3182" s="254">
        <f>IF($B3182="","",--TEXT($B3182,"yyyymm"))</f>
        <v/>
      </c>
      <c r="N3182" s="0" t="n"/>
      <c r="O3182" s="0" t="n"/>
      <c r="P3182" s="0" t="n"/>
      <c r="Q3182" s="0" t="n"/>
      <c r="R3182" s="0" t="n"/>
      <c r="S3182" s="0" t="n"/>
      <c r="T3182" s="0" t="n"/>
      <c r="U3182" s="0" t="n"/>
      <c r="V3182" s="0" t="n"/>
      <c r="W3182" s="0" t="n"/>
      <c r="X3182" s="42" t="n"/>
      <c r="Y3182" s="42" t="n"/>
      <c r="Z3182" s="42" t="n"/>
    </row>
    <row r="3183" ht="23" customFormat="1" customHeight="1" s="204">
      <c r="A3183" s="255">
        <f>IF(B3183="","",COUNTA($B$5:B3183))</f>
        <v/>
      </c>
      <c r="B3183" s="294" t="n"/>
      <c r="C3183" s="247" t="n"/>
      <c r="D3183" s="248" t="n"/>
      <c r="E3183" s="295" t="n"/>
      <c r="F3183" s="296" t="n"/>
      <c r="G3183" s="296" t="n"/>
      <c r="H3183" s="299">
        <f>IFERROR(VLOOKUP($C3183,$C$5:$H$18,6,0)+SUMIF($C$19:$C3183,$C3183,$F$19:$F3183)-SUMIF($C$19:$C3183,$C3183,$G$19:$G3183),"")</f>
        <v/>
      </c>
      <c r="I3183" s="296" t="n"/>
      <c r="J3183" s="252" t="n"/>
      <c r="K3183" s="252" t="n"/>
      <c r="L3183" s="298" t="n"/>
      <c r="M3183" s="254">
        <f>IF($B3183="","",--TEXT($B3183,"yyyymm"))</f>
        <v/>
      </c>
      <c r="N3183" s="0" t="n"/>
      <c r="O3183" s="0" t="n"/>
      <c r="P3183" s="0" t="n"/>
      <c r="Q3183" s="0" t="n"/>
      <c r="R3183" s="0" t="n"/>
      <c r="S3183" s="0" t="n"/>
      <c r="T3183" s="0" t="n"/>
      <c r="U3183" s="0" t="n"/>
      <c r="V3183" s="0" t="n"/>
      <c r="W3183" s="0" t="n"/>
      <c r="X3183" s="42" t="n"/>
      <c r="Y3183" s="42" t="n"/>
      <c r="Z3183" s="42" t="n"/>
    </row>
    <row r="3184" ht="23" customFormat="1" customHeight="1" s="204">
      <c r="A3184" s="255">
        <f>IF(B3184="","",COUNTA($B$5:B3184))</f>
        <v/>
      </c>
      <c r="B3184" s="294" t="n"/>
      <c r="C3184" s="247" t="n"/>
      <c r="D3184" s="248" t="n"/>
      <c r="E3184" s="295" t="n"/>
      <c r="F3184" s="296" t="n"/>
      <c r="G3184" s="296" t="n"/>
      <c r="H3184" s="299">
        <f>IFERROR(VLOOKUP($C3184,$C$5:$H$18,6,0)+SUMIF($C$19:$C3184,$C3184,$F$19:$F3184)-SUMIF($C$19:$C3184,$C3184,$G$19:$G3184),"")</f>
        <v/>
      </c>
      <c r="I3184" s="296" t="n"/>
      <c r="J3184" s="252" t="n"/>
      <c r="K3184" s="252" t="n"/>
      <c r="L3184" s="298" t="n"/>
      <c r="M3184" s="254">
        <f>IF($B3184="","",--TEXT($B3184,"yyyymm"))</f>
        <v/>
      </c>
      <c r="N3184" s="0" t="n"/>
      <c r="O3184" s="0" t="n"/>
      <c r="P3184" s="0" t="n"/>
      <c r="Q3184" s="0" t="n"/>
      <c r="R3184" s="0" t="n"/>
      <c r="S3184" s="0" t="n"/>
      <c r="T3184" s="0" t="n"/>
      <c r="U3184" s="0" t="n"/>
      <c r="V3184" s="0" t="n"/>
      <c r="W3184" s="0" t="n"/>
      <c r="X3184" s="42" t="n"/>
      <c r="Y3184" s="42" t="n"/>
      <c r="Z3184" s="42" t="n"/>
    </row>
    <row r="3185" ht="23" customFormat="1" customHeight="1" s="204">
      <c r="A3185" s="255">
        <f>IF(B3185="","",COUNTA($B$5:B3185))</f>
        <v/>
      </c>
      <c r="B3185" s="294" t="n"/>
      <c r="C3185" s="247" t="n"/>
      <c r="D3185" s="248" t="n"/>
      <c r="E3185" s="295" t="n"/>
      <c r="F3185" s="296" t="n"/>
      <c r="G3185" s="296" t="n"/>
      <c r="H3185" s="299">
        <f>IFERROR(VLOOKUP($C3185,$C$5:$H$18,6,0)+SUMIF($C$19:$C3185,$C3185,$F$19:$F3185)-SUMIF($C$19:$C3185,$C3185,$G$19:$G3185),"")</f>
        <v/>
      </c>
      <c r="I3185" s="296" t="n"/>
      <c r="J3185" s="252" t="n"/>
      <c r="K3185" s="252" t="n"/>
      <c r="L3185" s="298" t="n"/>
      <c r="M3185" s="254">
        <f>IF($B3185="","",--TEXT($B3185,"yyyymm"))</f>
        <v/>
      </c>
      <c r="N3185" s="0" t="n"/>
      <c r="O3185" s="0" t="n"/>
      <c r="P3185" s="0" t="n"/>
      <c r="Q3185" s="0" t="n"/>
      <c r="R3185" s="0" t="n"/>
      <c r="S3185" s="0" t="n"/>
      <c r="T3185" s="0" t="n"/>
      <c r="U3185" s="0" t="n"/>
      <c r="V3185" s="0" t="n"/>
      <c r="W3185" s="0" t="n"/>
      <c r="X3185" s="42" t="n"/>
      <c r="Y3185" s="42" t="n"/>
      <c r="Z3185" s="42" t="n"/>
    </row>
    <row r="3186" ht="23" customFormat="1" customHeight="1" s="204">
      <c r="A3186" s="255">
        <f>IF(B3186="","",COUNTA($B$5:B3186))</f>
        <v/>
      </c>
      <c r="B3186" s="294" t="n"/>
      <c r="C3186" s="247" t="n"/>
      <c r="D3186" s="248" t="n"/>
      <c r="E3186" s="295" t="n"/>
      <c r="F3186" s="296" t="n"/>
      <c r="G3186" s="296" t="n"/>
      <c r="H3186" s="299">
        <f>IFERROR(VLOOKUP($C3186,$C$5:$H$18,6,0)+SUMIF($C$19:$C3186,$C3186,$F$19:$F3186)-SUMIF($C$19:$C3186,$C3186,$G$19:$G3186),"")</f>
        <v/>
      </c>
      <c r="I3186" s="296" t="n"/>
      <c r="J3186" s="252" t="n"/>
      <c r="K3186" s="252" t="n"/>
      <c r="L3186" s="298" t="n"/>
      <c r="M3186" s="254">
        <f>IF($B3186="","",--TEXT($B3186,"yyyymm"))</f>
        <v/>
      </c>
      <c r="N3186" s="0" t="n"/>
      <c r="O3186" s="0" t="n"/>
      <c r="P3186" s="0" t="n"/>
      <c r="Q3186" s="0" t="n"/>
      <c r="R3186" s="0" t="n"/>
      <c r="S3186" s="0" t="n"/>
      <c r="T3186" s="0" t="n"/>
      <c r="U3186" s="0" t="n"/>
      <c r="V3186" s="0" t="n"/>
      <c r="W3186" s="0" t="n"/>
      <c r="X3186" s="42" t="n"/>
      <c r="Y3186" s="42" t="n"/>
      <c r="Z3186" s="42" t="n"/>
    </row>
    <row r="3187" ht="23" customFormat="1" customHeight="1" s="204">
      <c r="A3187" s="255">
        <f>IF(B3187="","",COUNTA($B$5:B3187))</f>
        <v/>
      </c>
      <c r="B3187" s="294" t="n"/>
      <c r="C3187" s="247" t="n"/>
      <c r="D3187" s="248" t="n"/>
      <c r="E3187" s="295" t="n"/>
      <c r="F3187" s="296" t="n"/>
      <c r="G3187" s="296" t="n"/>
      <c r="H3187" s="299">
        <f>IFERROR(VLOOKUP($C3187,$C$5:$H$18,6,0)+SUMIF($C$19:$C3187,$C3187,$F$19:$F3187)-SUMIF($C$19:$C3187,$C3187,$G$19:$G3187),"")</f>
        <v/>
      </c>
      <c r="I3187" s="296" t="n"/>
      <c r="J3187" s="252" t="n"/>
      <c r="K3187" s="252" t="n"/>
      <c r="L3187" s="298" t="n"/>
      <c r="M3187" s="254">
        <f>IF($B3187="","",--TEXT($B3187,"yyyymm"))</f>
        <v/>
      </c>
      <c r="N3187" s="0" t="n"/>
      <c r="O3187" s="0" t="n"/>
      <c r="P3187" s="0" t="n"/>
      <c r="Q3187" s="0" t="n"/>
      <c r="R3187" s="0" t="n"/>
      <c r="S3187" s="0" t="n"/>
      <c r="T3187" s="0" t="n"/>
      <c r="U3187" s="0" t="n"/>
      <c r="V3187" s="0" t="n"/>
      <c r="W3187" s="0" t="n"/>
      <c r="X3187" s="42" t="n"/>
      <c r="Y3187" s="42" t="n"/>
      <c r="Z3187" s="42" t="n"/>
    </row>
    <row r="3188" ht="23" customFormat="1" customHeight="1" s="204">
      <c r="A3188" s="255">
        <f>IF(B3188="","",COUNTA($B$5:B3188))</f>
        <v/>
      </c>
      <c r="B3188" s="294" t="n"/>
      <c r="C3188" s="247" t="n"/>
      <c r="D3188" s="248" t="n"/>
      <c r="E3188" s="295" t="n"/>
      <c r="F3188" s="296" t="n"/>
      <c r="G3188" s="296" t="n"/>
      <c r="H3188" s="299">
        <f>IFERROR(VLOOKUP($C3188,$C$5:$H$18,6,0)+SUMIF($C$19:$C3188,$C3188,$F$19:$F3188)-SUMIF($C$19:$C3188,$C3188,$G$19:$G3188),"")</f>
        <v/>
      </c>
      <c r="I3188" s="296" t="n"/>
      <c r="J3188" s="252" t="n"/>
      <c r="K3188" s="252" t="n"/>
      <c r="L3188" s="298" t="n"/>
      <c r="M3188" s="254">
        <f>IF($B3188="","",--TEXT($B3188,"yyyymm"))</f>
        <v/>
      </c>
      <c r="N3188" s="0" t="n"/>
      <c r="O3188" s="0" t="n"/>
      <c r="P3188" s="0" t="n"/>
      <c r="Q3188" s="0" t="n"/>
      <c r="R3188" s="0" t="n"/>
      <c r="S3188" s="0" t="n"/>
      <c r="T3188" s="0" t="n"/>
      <c r="U3188" s="0" t="n"/>
      <c r="V3188" s="0" t="n"/>
      <c r="W3188" s="0" t="n"/>
      <c r="X3188" s="42" t="n"/>
      <c r="Y3188" s="42" t="n"/>
      <c r="Z3188" s="42" t="n"/>
    </row>
    <row r="3189" ht="23" customFormat="1" customHeight="1" s="204">
      <c r="A3189" s="255">
        <f>IF(B3189="","",COUNTA($B$5:B3189))</f>
        <v/>
      </c>
      <c r="B3189" s="294" t="n"/>
      <c r="C3189" s="247" t="n"/>
      <c r="D3189" s="248" t="n"/>
      <c r="E3189" s="295" t="n"/>
      <c r="F3189" s="296" t="n"/>
      <c r="G3189" s="296" t="n"/>
      <c r="H3189" s="299">
        <f>IFERROR(VLOOKUP($C3189,$C$5:$H$18,6,0)+SUMIF($C$19:$C3189,$C3189,$F$19:$F3189)-SUMIF($C$19:$C3189,$C3189,$G$19:$G3189),"")</f>
        <v/>
      </c>
      <c r="I3189" s="296" t="n"/>
      <c r="J3189" s="252" t="n"/>
      <c r="K3189" s="252" t="n"/>
      <c r="L3189" s="298" t="n"/>
      <c r="M3189" s="254">
        <f>IF($B3189="","",--TEXT($B3189,"yyyymm"))</f>
        <v/>
      </c>
      <c r="N3189" s="0" t="n"/>
      <c r="O3189" s="0" t="n"/>
      <c r="P3189" s="0" t="n"/>
      <c r="Q3189" s="0" t="n"/>
      <c r="R3189" s="0" t="n"/>
      <c r="S3189" s="0" t="n"/>
      <c r="T3189" s="0" t="n"/>
      <c r="U3189" s="0" t="n"/>
      <c r="V3189" s="0" t="n"/>
      <c r="W3189" s="0" t="n"/>
      <c r="X3189" s="42" t="n"/>
      <c r="Y3189" s="42" t="n"/>
      <c r="Z3189" s="42" t="n"/>
    </row>
    <row r="3190" ht="23" customFormat="1" customHeight="1" s="204">
      <c r="A3190" s="255">
        <f>IF(B3190="","",COUNTA($B$5:B3190))</f>
        <v/>
      </c>
      <c r="B3190" s="294" t="n"/>
      <c r="C3190" s="247" t="n"/>
      <c r="D3190" s="248" t="n"/>
      <c r="E3190" s="295" t="n"/>
      <c r="F3190" s="296" t="n"/>
      <c r="G3190" s="296" t="n"/>
      <c r="H3190" s="299">
        <f>IFERROR(VLOOKUP($C3190,$C$5:$H$18,6,0)+SUMIF($C$19:$C3190,$C3190,$F$19:$F3190)-SUMIF($C$19:$C3190,$C3190,$G$19:$G3190),"")</f>
        <v/>
      </c>
      <c r="I3190" s="296" t="n"/>
      <c r="J3190" s="252" t="n"/>
      <c r="K3190" s="252" t="n"/>
      <c r="L3190" s="298" t="n"/>
      <c r="M3190" s="254">
        <f>IF($B3190="","",--TEXT($B3190,"yyyymm"))</f>
        <v/>
      </c>
      <c r="N3190" s="0" t="n"/>
      <c r="O3190" s="0" t="n"/>
      <c r="P3190" s="0" t="n"/>
      <c r="Q3190" s="0" t="n"/>
      <c r="R3190" s="0" t="n"/>
      <c r="S3190" s="0" t="n"/>
      <c r="T3190" s="0" t="n"/>
      <c r="U3190" s="0" t="n"/>
      <c r="V3190" s="0" t="n"/>
      <c r="W3190" s="0" t="n"/>
      <c r="X3190" s="42" t="n"/>
      <c r="Y3190" s="42" t="n"/>
      <c r="Z3190" s="42" t="n"/>
    </row>
    <row r="3191" ht="23" customFormat="1" customHeight="1" s="204">
      <c r="A3191" s="255">
        <f>IF(B3191="","",COUNTA($B$5:B3191))</f>
        <v/>
      </c>
      <c r="B3191" s="294" t="n"/>
      <c r="C3191" s="247" t="n"/>
      <c r="D3191" s="248" t="n"/>
      <c r="E3191" s="295" t="n"/>
      <c r="F3191" s="296" t="n"/>
      <c r="G3191" s="296" t="n"/>
      <c r="H3191" s="299">
        <f>IFERROR(VLOOKUP($C3191,$C$5:$H$18,6,0)+SUMIF($C$19:$C3191,$C3191,$F$19:$F3191)-SUMIF($C$19:$C3191,$C3191,$G$19:$G3191),"")</f>
        <v/>
      </c>
      <c r="I3191" s="296" t="n"/>
      <c r="J3191" s="252" t="n"/>
      <c r="K3191" s="252" t="n"/>
      <c r="L3191" s="298" t="n"/>
      <c r="M3191" s="254">
        <f>IF($B3191="","",--TEXT($B3191,"yyyymm"))</f>
        <v/>
      </c>
      <c r="N3191" s="0" t="n"/>
      <c r="O3191" s="0" t="n"/>
      <c r="P3191" s="0" t="n"/>
      <c r="Q3191" s="0" t="n"/>
      <c r="R3191" s="0" t="n"/>
      <c r="S3191" s="0" t="n"/>
      <c r="T3191" s="0" t="n"/>
      <c r="U3191" s="0" t="n"/>
      <c r="V3191" s="0" t="n"/>
      <c r="W3191" s="0" t="n"/>
      <c r="X3191" s="42" t="n"/>
      <c r="Y3191" s="42" t="n"/>
      <c r="Z3191" s="42" t="n"/>
    </row>
    <row r="3192" ht="23" customFormat="1" customHeight="1" s="204">
      <c r="A3192" s="255">
        <f>IF(B3192="","",COUNTA($B$5:B3192))</f>
        <v/>
      </c>
      <c r="B3192" s="294" t="n"/>
      <c r="C3192" s="247" t="n"/>
      <c r="D3192" s="248" t="n"/>
      <c r="E3192" s="295" t="n"/>
      <c r="F3192" s="296" t="n"/>
      <c r="G3192" s="296" t="n"/>
      <c r="H3192" s="299">
        <f>IFERROR(VLOOKUP($C3192,$C$5:$H$18,6,0)+SUMIF($C$19:$C3192,$C3192,$F$19:$F3192)-SUMIF($C$19:$C3192,$C3192,$G$19:$G3192),"")</f>
        <v/>
      </c>
      <c r="I3192" s="296" t="n"/>
      <c r="J3192" s="252" t="n"/>
      <c r="K3192" s="252" t="n"/>
      <c r="L3192" s="298" t="n"/>
      <c r="M3192" s="254">
        <f>IF($B3192="","",--TEXT($B3192,"yyyymm"))</f>
        <v/>
      </c>
      <c r="N3192" s="0" t="n"/>
      <c r="O3192" s="0" t="n"/>
      <c r="P3192" s="0" t="n"/>
      <c r="Q3192" s="0" t="n"/>
      <c r="R3192" s="0" t="n"/>
      <c r="S3192" s="0" t="n"/>
      <c r="T3192" s="0" t="n"/>
      <c r="U3192" s="0" t="n"/>
      <c r="V3192" s="0" t="n"/>
      <c r="W3192" s="0" t="n"/>
      <c r="X3192" s="42" t="n"/>
      <c r="Y3192" s="42" t="n"/>
      <c r="Z3192" s="42" t="n"/>
    </row>
    <row r="3193" ht="23" customFormat="1" customHeight="1" s="204">
      <c r="A3193" s="255">
        <f>IF(B3193="","",COUNTA($B$5:B3193))</f>
        <v/>
      </c>
      <c r="B3193" s="294" t="n"/>
      <c r="C3193" s="247" t="n"/>
      <c r="D3193" s="248" t="n"/>
      <c r="E3193" s="295" t="n"/>
      <c r="F3193" s="296" t="n"/>
      <c r="G3193" s="296" t="n"/>
      <c r="H3193" s="299">
        <f>IFERROR(VLOOKUP($C3193,$C$5:$H$18,6,0)+SUMIF($C$19:$C3193,$C3193,$F$19:$F3193)-SUMIF($C$19:$C3193,$C3193,$G$19:$G3193),"")</f>
        <v/>
      </c>
      <c r="I3193" s="296" t="n"/>
      <c r="J3193" s="252" t="n"/>
      <c r="K3193" s="252" t="n"/>
      <c r="L3193" s="298" t="n"/>
      <c r="M3193" s="254">
        <f>IF($B3193="","",--TEXT($B3193,"yyyymm"))</f>
        <v/>
      </c>
      <c r="N3193" s="0" t="n"/>
      <c r="O3193" s="0" t="n"/>
      <c r="P3193" s="0" t="n"/>
      <c r="Q3193" s="0" t="n"/>
      <c r="R3193" s="0" t="n"/>
      <c r="S3193" s="0" t="n"/>
      <c r="T3193" s="0" t="n"/>
      <c r="U3193" s="0" t="n"/>
      <c r="V3193" s="0" t="n"/>
      <c r="W3193" s="0" t="n"/>
      <c r="X3193" s="42" t="n"/>
      <c r="Y3193" s="42" t="n"/>
      <c r="Z3193" s="42" t="n"/>
    </row>
    <row r="3194" ht="23" customFormat="1" customHeight="1" s="204">
      <c r="A3194" s="255">
        <f>IF(B3194="","",COUNTA($B$5:B3194))</f>
        <v/>
      </c>
      <c r="B3194" s="294" t="n"/>
      <c r="C3194" s="247" t="n"/>
      <c r="D3194" s="248" t="n"/>
      <c r="E3194" s="295" t="n"/>
      <c r="F3194" s="296" t="n"/>
      <c r="G3194" s="296" t="n"/>
      <c r="H3194" s="299">
        <f>IFERROR(VLOOKUP($C3194,$C$5:$H$18,6,0)+SUMIF($C$19:$C3194,$C3194,$F$19:$F3194)-SUMIF($C$19:$C3194,$C3194,$G$19:$G3194),"")</f>
        <v/>
      </c>
      <c r="I3194" s="296" t="n"/>
      <c r="J3194" s="252" t="n"/>
      <c r="K3194" s="252" t="n"/>
      <c r="L3194" s="298" t="n"/>
      <c r="M3194" s="254">
        <f>IF($B3194="","",--TEXT($B3194,"yyyymm"))</f>
        <v/>
      </c>
      <c r="N3194" s="0" t="n"/>
      <c r="O3194" s="0" t="n"/>
      <c r="P3194" s="0" t="n"/>
      <c r="Q3194" s="0" t="n"/>
      <c r="R3194" s="0" t="n"/>
      <c r="S3194" s="0" t="n"/>
      <c r="T3194" s="0" t="n"/>
      <c r="U3194" s="0" t="n"/>
      <c r="V3194" s="0" t="n"/>
      <c r="W3194" s="0" t="n"/>
      <c r="X3194" s="42" t="n"/>
      <c r="Y3194" s="42" t="n"/>
      <c r="Z3194" s="42" t="n"/>
    </row>
    <row r="3195" ht="23" customFormat="1" customHeight="1" s="204">
      <c r="A3195" s="255">
        <f>IF(B3195="","",COUNTA($B$5:B3195))</f>
        <v/>
      </c>
      <c r="B3195" s="294" t="n"/>
      <c r="C3195" s="247" t="n"/>
      <c r="D3195" s="248" t="n"/>
      <c r="E3195" s="295" t="n"/>
      <c r="F3195" s="296" t="n"/>
      <c r="G3195" s="296" t="n"/>
      <c r="H3195" s="299">
        <f>IFERROR(VLOOKUP($C3195,$C$5:$H$18,6,0)+SUMIF($C$19:$C3195,$C3195,$F$19:$F3195)-SUMIF($C$19:$C3195,$C3195,$G$19:$G3195),"")</f>
        <v/>
      </c>
      <c r="I3195" s="296" t="n"/>
      <c r="J3195" s="252" t="n"/>
      <c r="K3195" s="252" t="n"/>
      <c r="L3195" s="298" t="n"/>
      <c r="M3195" s="254">
        <f>IF($B3195="","",--TEXT($B3195,"yyyymm"))</f>
        <v/>
      </c>
      <c r="N3195" s="0" t="n"/>
      <c r="O3195" s="0" t="n"/>
      <c r="P3195" s="0" t="n"/>
      <c r="Q3195" s="0" t="n"/>
      <c r="R3195" s="0" t="n"/>
      <c r="S3195" s="0" t="n"/>
      <c r="T3195" s="0" t="n"/>
      <c r="U3195" s="0" t="n"/>
      <c r="V3195" s="0" t="n"/>
      <c r="W3195" s="0" t="n"/>
      <c r="X3195" s="42" t="n"/>
      <c r="Y3195" s="42" t="n"/>
      <c r="Z3195" s="42" t="n"/>
    </row>
    <row r="3196" ht="23" customFormat="1" customHeight="1" s="204">
      <c r="A3196" s="255">
        <f>IF(B3196="","",COUNTA($B$5:B3196))</f>
        <v/>
      </c>
      <c r="B3196" s="294" t="n"/>
      <c r="C3196" s="247" t="n"/>
      <c r="D3196" s="248" t="n"/>
      <c r="E3196" s="295" t="n"/>
      <c r="F3196" s="296" t="n"/>
      <c r="G3196" s="296" t="n"/>
      <c r="H3196" s="299">
        <f>IFERROR(VLOOKUP($C3196,$C$5:$H$18,6,0)+SUMIF($C$19:$C3196,$C3196,$F$19:$F3196)-SUMIF($C$19:$C3196,$C3196,$G$19:$G3196),"")</f>
        <v/>
      </c>
      <c r="I3196" s="296" t="n"/>
      <c r="J3196" s="252" t="n"/>
      <c r="K3196" s="252" t="n"/>
      <c r="L3196" s="298" t="n"/>
      <c r="M3196" s="254">
        <f>IF($B3196="","",--TEXT($B3196,"yyyymm"))</f>
        <v/>
      </c>
      <c r="N3196" s="0" t="n"/>
      <c r="O3196" s="0" t="n"/>
      <c r="P3196" s="0" t="n"/>
      <c r="Q3196" s="0" t="n"/>
      <c r="R3196" s="0" t="n"/>
      <c r="S3196" s="0" t="n"/>
      <c r="T3196" s="0" t="n"/>
      <c r="U3196" s="0" t="n"/>
      <c r="V3196" s="0" t="n"/>
      <c r="W3196" s="0" t="n"/>
      <c r="X3196" s="42" t="n"/>
      <c r="Y3196" s="42" t="n"/>
      <c r="Z3196" s="42" t="n"/>
    </row>
    <row r="3197" ht="23" customFormat="1" customHeight="1" s="204">
      <c r="A3197" s="255">
        <f>IF(B3197="","",COUNTA($B$5:B3197))</f>
        <v/>
      </c>
      <c r="B3197" s="294" t="n"/>
      <c r="C3197" s="247" t="n"/>
      <c r="D3197" s="248" t="n"/>
      <c r="E3197" s="295" t="n"/>
      <c r="F3197" s="296" t="n"/>
      <c r="G3197" s="296" t="n"/>
      <c r="H3197" s="299">
        <f>IFERROR(VLOOKUP($C3197,$C$5:$H$18,6,0)+SUMIF($C$19:$C3197,$C3197,$F$19:$F3197)-SUMIF($C$19:$C3197,$C3197,$G$19:$G3197),"")</f>
        <v/>
      </c>
      <c r="I3197" s="296" t="n"/>
      <c r="J3197" s="252" t="n"/>
      <c r="K3197" s="252" t="n"/>
      <c r="L3197" s="298" t="n"/>
      <c r="M3197" s="254">
        <f>IF($B3197="","",--TEXT($B3197,"yyyymm"))</f>
        <v/>
      </c>
      <c r="N3197" s="0" t="n"/>
      <c r="O3197" s="0" t="n"/>
      <c r="P3197" s="0" t="n"/>
      <c r="Q3197" s="0" t="n"/>
      <c r="R3197" s="0" t="n"/>
      <c r="S3197" s="0" t="n"/>
      <c r="T3197" s="0" t="n"/>
      <c r="U3197" s="0" t="n"/>
      <c r="V3197" s="0" t="n"/>
      <c r="W3197" s="0" t="n"/>
      <c r="X3197" s="42" t="n"/>
      <c r="Y3197" s="42" t="n"/>
      <c r="Z3197" s="42" t="n"/>
    </row>
    <row r="3198" ht="23" customFormat="1" customHeight="1" s="204">
      <c r="A3198" s="255">
        <f>IF(B3198="","",COUNTA($B$5:B3198))</f>
        <v/>
      </c>
      <c r="B3198" s="294" t="n"/>
      <c r="C3198" s="247" t="n"/>
      <c r="D3198" s="248" t="n"/>
      <c r="E3198" s="295" t="n"/>
      <c r="F3198" s="296" t="n"/>
      <c r="G3198" s="296" t="n"/>
      <c r="H3198" s="299">
        <f>IFERROR(VLOOKUP($C3198,$C$5:$H$18,6,0)+SUMIF($C$19:$C3198,$C3198,$F$19:$F3198)-SUMIF($C$19:$C3198,$C3198,$G$19:$G3198),"")</f>
        <v/>
      </c>
      <c r="I3198" s="296" t="n"/>
      <c r="J3198" s="252" t="n"/>
      <c r="K3198" s="252" t="n"/>
      <c r="L3198" s="298" t="n"/>
      <c r="M3198" s="254">
        <f>IF($B3198="","",--TEXT($B3198,"yyyymm"))</f>
        <v/>
      </c>
      <c r="N3198" s="0" t="n"/>
      <c r="O3198" s="0" t="n"/>
      <c r="P3198" s="0" t="n"/>
      <c r="Q3198" s="0" t="n"/>
      <c r="R3198" s="0" t="n"/>
      <c r="S3198" s="0" t="n"/>
      <c r="T3198" s="0" t="n"/>
      <c r="U3198" s="0" t="n"/>
      <c r="V3198" s="0" t="n"/>
      <c r="W3198" s="0" t="n"/>
      <c r="X3198" s="42" t="n"/>
      <c r="Y3198" s="42" t="n"/>
      <c r="Z3198" s="42" t="n"/>
    </row>
    <row r="3199" ht="23" customFormat="1" customHeight="1" s="204">
      <c r="A3199" s="255">
        <f>IF(B3199="","",COUNTA($B$5:B3199))</f>
        <v/>
      </c>
      <c r="B3199" s="294" t="n"/>
      <c r="C3199" s="247" t="n"/>
      <c r="D3199" s="248" t="n"/>
      <c r="E3199" s="295" t="n"/>
      <c r="F3199" s="296" t="n"/>
      <c r="G3199" s="296" t="n"/>
      <c r="H3199" s="299">
        <f>IFERROR(VLOOKUP($C3199,$C$5:$H$18,6,0)+SUMIF($C$19:$C3199,$C3199,$F$19:$F3199)-SUMIF($C$19:$C3199,$C3199,$G$19:$G3199),"")</f>
        <v/>
      </c>
      <c r="I3199" s="296" t="n"/>
      <c r="J3199" s="252" t="n"/>
      <c r="K3199" s="252" t="n"/>
      <c r="L3199" s="298" t="n"/>
      <c r="M3199" s="254">
        <f>IF($B3199="","",--TEXT($B3199,"yyyymm"))</f>
        <v/>
      </c>
      <c r="N3199" s="0" t="n"/>
      <c r="O3199" s="0" t="n"/>
      <c r="P3199" s="0" t="n"/>
      <c r="Q3199" s="0" t="n"/>
      <c r="R3199" s="0" t="n"/>
      <c r="S3199" s="0" t="n"/>
      <c r="T3199" s="0" t="n"/>
      <c r="U3199" s="0" t="n"/>
      <c r="V3199" s="0" t="n"/>
      <c r="W3199" s="0" t="n"/>
      <c r="X3199" s="42" t="n"/>
      <c r="Y3199" s="42" t="n"/>
      <c r="Z3199" s="42" t="n"/>
    </row>
    <row r="3200" ht="23" customFormat="1" customHeight="1" s="204">
      <c r="A3200" s="255">
        <f>IF(B3200="","",COUNTA($B$5:B3200))</f>
        <v/>
      </c>
      <c r="B3200" s="294" t="n"/>
      <c r="C3200" s="247" t="n"/>
      <c r="D3200" s="248" t="n"/>
      <c r="E3200" s="295" t="n"/>
      <c r="F3200" s="296" t="n"/>
      <c r="G3200" s="296" t="n"/>
      <c r="H3200" s="299">
        <f>IFERROR(VLOOKUP($C3200,$C$5:$H$18,6,0)+SUMIF($C$19:$C3200,$C3200,$F$19:$F3200)-SUMIF($C$19:$C3200,$C3200,$G$19:$G3200),"")</f>
        <v/>
      </c>
      <c r="I3200" s="296" t="n"/>
      <c r="J3200" s="252" t="n"/>
      <c r="K3200" s="252" t="n"/>
      <c r="L3200" s="298" t="n"/>
      <c r="M3200" s="254">
        <f>IF($B3200="","",--TEXT($B3200,"yyyymm"))</f>
        <v/>
      </c>
      <c r="N3200" s="0" t="n"/>
      <c r="O3200" s="0" t="n"/>
      <c r="P3200" s="0" t="n"/>
      <c r="Q3200" s="0" t="n"/>
      <c r="R3200" s="0" t="n"/>
      <c r="S3200" s="0" t="n"/>
      <c r="T3200" s="0" t="n"/>
      <c r="U3200" s="0" t="n"/>
      <c r="V3200" s="0" t="n"/>
      <c r="W3200" s="0" t="n"/>
      <c r="X3200" s="42" t="n"/>
      <c r="Y3200" s="42" t="n"/>
      <c r="Z3200" s="42" t="n"/>
    </row>
    <row r="3201" ht="23" customFormat="1" customHeight="1" s="204">
      <c r="A3201" s="255">
        <f>IF(B3201="","",COUNTA($B$5:B3201))</f>
        <v/>
      </c>
      <c r="B3201" s="294" t="n"/>
      <c r="C3201" s="247" t="n"/>
      <c r="D3201" s="248" t="n"/>
      <c r="E3201" s="295" t="n"/>
      <c r="F3201" s="296" t="n"/>
      <c r="G3201" s="296" t="n"/>
      <c r="H3201" s="299">
        <f>IFERROR(VLOOKUP($C3201,$C$5:$H$18,6,0)+SUMIF($C$19:$C3201,$C3201,$F$19:$F3201)-SUMIF($C$19:$C3201,$C3201,$G$19:$G3201),"")</f>
        <v/>
      </c>
      <c r="I3201" s="296" t="n"/>
      <c r="J3201" s="252" t="n"/>
      <c r="K3201" s="252" t="n"/>
      <c r="L3201" s="298" t="n"/>
      <c r="M3201" s="254">
        <f>IF($B3201="","",--TEXT($B3201,"yyyymm"))</f>
        <v/>
      </c>
      <c r="N3201" s="0" t="n"/>
      <c r="O3201" s="0" t="n"/>
      <c r="P3201" s="0" t="n"/>
      <c r="Q3201" s="0" t="n"/>
      <c r="R3201" s="0" t="n"/>
      <c r="S3201" s="0" t="n"/>
      <c r="T3201" s="0" t="n"/>
      <c r="U3201" s="0" t="n"/>
      <c r="V3201" s="0" t="n"/>
      <c r="W3201" s="0" t="n"/>
      <c r="X3201" s="42" t="n"/>
      <c r="Y3201" s="42" t="n"/>
      <c r="Z3201" s="42" t="n"/>
    </row>
    <row r="3202" ht="23" customFormat="1" customHeight="1" s="204">
      <c r="A3202" s="255">
        <f>IF(B3202="","",COUNTA($B$5:B3202))</f>
        <v/>
      </c>
      <c r="B3202" s="294" t="n"/>
      <c r="C3202" s="247" t="n"/>
      <c r="D3202" s="248" t="n"/>
      <c r="E3202" s="295" t="n"/>
      <c r="F3202" s="296" t="n"/>
      <c r="G3202" s="296" t="n"/>
      <c r="H3202" s="299">
        <f>IFERROR(VLOOKUP($C3202,$C$5:$H$18,6,0)+SUMIF($C$19:$C3202,$C3202,$F$19:$F3202)-SUMIF($C$19:$C3202,$C3202,$G$19:$G3202),"")</f>
        <v/>
      </c>
      <c r="I3202" s="296" t="n"/>
      <c r="J3202" s="252" t="n"/>
      <c r="K3202" s="252" t="n"/>
      <c r="L3202" s="298" t="n"/>
      <c r="M3202" s="254">
        <f>IF($B3202="","",--TEXT($B3202,"yyyymm"))</f>
        <v/>
      </c>
      <c r="N3202" s="0" t="n"/>
      <c r="O3202" s="0" t="n"/>
      <c r="P3202" s="0" t="n"/>
      <c r="Q3202" s="0" t="n"/>
      <c r="R3202" s="0" t="n"/>
      <c r="S3202" s="0" t="n"/>
      <c r="T3202" s="0" t="n"/>
      <c r="U3202" s="0" t="n"/>
      <c r="V3202" s="0" t="n"/>
      <c r="W3202" s="0" t="n"/>
      <c r="X3202" s="42" t="n"/>
      <c r="Y3202" s="42" t="n"/>
      <c r="Z3202" s="42" t="n"/>
    </row>
    <row r="3203" ht="23" customFormat="1" customHeight="1" s="204">
      <c r="A3203" s="255">
        <f>IF(B3203="","",COUNTA($B$5:B3203))</f>
        <v/>
      </c>
      <c r="B3203" s="294" t="n"/>
      <c r="C3203" s="247" t="n"/>
      <c r="D3203" s="248" t="n"/>
      <c r="E3203" s="295" t="n"/>
      <c r="F3203" s="296" t="n"/>
      <c r="G3203" s="296" t="n"/>
      <c r="H3203" s="299">
        <f>IFERROR(VLOOKUP($C3203,$C$5:$H$18,6,0)+SUMIF($C$19:$C3203,$C3203,$F$19:$F3203)-SUMIF($C$19:$C3203,$C3203,$G$19:$G3203),"")</f>
        <v/>
      </c>
      <c r="I3203" s="296" t="n"/>
      <c r="J3203" s="252" t="n"/>
      <c r="K3203" s="252" t="n"/>
      <c r="L3203" s="298" t="n"/>
      <c r="M3203" s="254">
        <f>IF($B3203="","",--TEXT($B3203,"yyyymm"))</f>
        <v/>
      </c>
      <c r="N3203" s="0" t="n"/>
      <c r="O3203" s="0" t="n"/>
      <c r="P3203" s="0" t="n"/>
      <c r="Q3203" s="0" t="n"/>
      <c r="R3203" s="0" t="n"/>
      <c r="S3203" s="0" t="n"/>
      <c r="T3203" s="0" t="n"/>
      <c r="U3203" s="0" t="n"/>
      <c r="V3203" s="0" t="n"/>
      <c r="W3203" s="0" t="n"/>
      <c r="X3203" s="42" t="n"/>
      <c r="Y3203" s="42" t="n"/>
      <c r="Z3203" s="42" t="n"/>
    </row>
    <row r="3204" ht="23" customFormat="1" customHeight="1" s="204">
      <c r="A3204" s="255">
        <f>IF(B3204="","",COUNTA($B$5:B3204))</f>
        <v/>
      </c>
      <c r="B3204" s="294" t="n"/>
      <c r="C3204" s="247" t="n"/>
      <c r="D3204" s="248" t="n"/>
      <c r="E3204" s="295" t="n"/>
      <c r="F3204" s="296" t="n"/>
      <c r="G3204" s="296" t="n"/>
      <c r="H3204" s="299">
        <f>IFERROR(VLOOKUP($C3204,$C$5:$H$18,6,0)+SUMIF($C$19:$C3204,$C3204,$F$19:$F3204)-SUMIF($C$19:$C3204,$C3204,$G$19:$G3204),"")</f>
        <v/>
      </c>
      <c r="I3204" s="296" t="n"/>
      <c r="J3204" s="252" t="n"/>
      <c r="K3204" s="252" t="n"/>
      <c r="L3204" s="298" t="n"/>
      <c r="M3204" s="254">
        <f>IF($B3204="","",--TEXT($B3204,"yyyymm"))</f>
        <v/>
      </c>
      <c r="N3204" s="0" t="n"/>
      <c r="O3204" s="0" t="n"/>
      <c r="P3204" s="0" t="n"/>
      <c r="Q3204" s="0" t="n"/>
      <c r="R3204" s="0" t="n"/>
      <c r="S3204" s="0" t="n"/>
      <c r="T3204" s="0" t="n"/>
      <c r="U3204" s="0" t="n"/>
      <c r="V3204" s="0" t="n"/>
      <c r="W3204" s="0" t="n"/>
      <c r="X3204" s="42" t="n"/>
      <c r="Y3204" s="42" t="n"/>
      <c r="Z3204" s="42" t="n"/>
    </row>
    <row r="3205" ht="23" customFormat="1" customHeight="1" s="204">
      <c r="A3205" s="255">
        <f>IF(B3205="","",COUNTA($B$5:B3205))</f>
        <v/>
      </c>
      <c r="B3205" s="294" t="n"/>
      <c r="C3205" s="247" t="n"/>
      <c r="D3205" s="248" t="n"/>
      <c r="E3205" s="295" t="n"/>
      <c r="F3205" s="296" t="n"/>
      <c r="G3205" s="296" t="n"/>
      <c r="H3205" s="299">
        <f>IFERROR(VLOOKUP($C3205,$C$5:$H$18,6,0)+SUMIF($C$19:$C3205,$C3205,$F$19:$F3205)-SUMIF($C$19:$C3205,$C3205,$G$19:$G3205),"")</f>
        <v/>
      </c>
      <c r="I3205" s="296" t="n"/>
      <c r="J3205" s="252" t="n"/>
      <c r="K3205" s="252" t="n"/>
      <c r="L3205" s="298" t="n"/>
      <c r="M3205" s="254">
        <f>IF($B3205="","",--TEXT($B3205,"yyyymm"))</f>
        <v/>
      </c>
      <c r="N3205" s="0" t="n"/>
      <c r="O3205" s="0" t="n"/>
      <c r="P3205" s="0" t="n"/>
      <c r="Q3205" s="0" t="n"/>
      <c r="R3205" s="0" t="n"/>
      <c r="S3205" s="0" t="n"/>
      <c r="T3205" s="0" t="n"/>
      <c r="U3205" s="0" t="n"/>
      <c r="V3205" s="0" t="n"/>
      <c r="W3205" s="0" t="n"/>
      <c r="X3205" s="42" t="n"/>
      <c r="Y3205" s="42" t="n"/>
      <c r="Z3205" s="42" t="n"/>
    </row>
    <row r="3206" ht="23" customFormat="1" customHeight="1" s="204">
      <c r="A3206" s="255">
        <f>IF(B3206="","",COUNTA($B$5:B3206))</f>
        <v/>
      </c>
      <c r="B3206" s="294" t="n"/>
      <c r="C3206" s="247" t="n"/>
      <c r="D3206" s="248" t="n"/>
      <c r="E3206" s="295" t="n"/>
      <c r="F3206" s="296" t="n"/>
      <c r="G3206" s="296" t="n"/>
      <c r="H3206" s="299">
        <f>IFERROR(VLOOKUP($C3206,$C$5:$H$18,6,0)+SUMIF($C$19:$C3206,$C3206,$F$19:$F3206)-SUMIF($C$19:$C3206,$C3206,$G$19:$G3206),"")</f>
        <v/>
      </c>
      <c r="I3206" s="296" t="n"/>
      <c r="J3206" s="252" t="n"/>
      <c r="K3206" s="252" t="n"/>
      <c r="L3206" s="298" t="n"/>
      <c r="M3206" s="254">
        <f>IF($B3206="","",--TEXT($B3206,"yyyymm"))</f>
        <v/>
      </c>
      <c r="N3206" s="0" t="n"/>
      <c r="O3206" s="0" t="n"/>
      <c r="P3206" s="0" t="n"/>
      <c r="Q3206" s="0" t="n"/>
      <c r="R3206" s="0" t="n"/>
      <c r="S3206" s="0" t="n"/>
      <c r="T3206" s="0" t="n"/>
      <c r="U3206" s="0" t="n"/>
      <c r="V3206" s="0" t="n"/>
      <c r="W3206" s="0" t="n"/>
      <c r="X3206" s="42" t="n"/>
      <c r="Y3206" s="42" t="n"/>
      <c r="Z3206" s="42" t="n"/>
    </row>
    <row r="3207" ht="23" customFormat="1" customHeight="1" s="204">
      <c r="A3207" s="255">
        <f>IF(B3207="","",COUNTA($B$5:B3207))</f>
        <v/>
      </c>
      <c r="B3207" s="294" t="n"/>
      <c r="C3207" s="247" t="n"/>
      <c r="D3207" s="248" t="n"/>
      <c r="E3207" s="295" t="n"/>
      <c r="F3207" s="296" t="n"/>
      <c r="G3207" s="296" t="n"/>
      <c r="H3207" s="299">
        <f>IFERROR(VLOOKUP($C3207,$C$5:$H$18,6,0)+SUMIF($C$19:$C3207,$C3207,$F$19:$F3207)-SUMIF($C$19:$C3207,$C3207,$G$19:$G3207),"")</f>
        <v/>
      </c>
      <c r="I3207" s="296" t="n"/>
      <c r="J3207" s="252" t="n"/>
      <c r="K3207" s="252" t="n"/>
      <c r="L3207" s="298" t="n"/>
      <c r="M3207" s="254">
        <f>IF($B3207="","",--TEXT($B3207,"yyyymm"))</f>
        <v/>
      </c>
      <c r="N3207" s="0" t="n"/>
      <c r="O3207" s="0" t="n"/>
      <c r="P3207" s="0" t="n"/>
      <c r="Q3207" s="0" t="n"/>
      <c r="R3207" s="0" t="n"/>
      <c r="S3207" s="0" t="n"/>
      <c r="T3207" s="0" t="n"/>
      <c r="U3207" s="0" t="n"/>
      <c r="V3207" s="0" t="n"/>
      <c r="W3207" s="0" t="n"/>
      <c r="X3207" s="42" t="n"/>
      <c r="Y3207" s="42" t="n"/>
      <c r="Z3207" s="42" t="n"/>
    </row>
    <row r="3208" ht="23" customFormat="1" customHeight="1" s="204">
      <c r="A3208" s="255">
        <f>IF(B3208="","",COUNTA($B$5:B3208))</f>
        <v/>
      </c>
      <c r="B3208" s="294" t="n"/>
      <c r="C3208" s="247" t="n"/>
      <c r="D3208" s="248" t="n"/>
      <c r="E3208" s="295" t="n"/>
      <c r="F3208" s="296" t="n"/>
      <c r="G3208" s="296" t="n"/>
      <c r="H3208" s="299">
        <f>IFERROR(VLOOKUP($C3208,$C$5:$H$18,6,0)+SUMIF($C$19:$C3208,$C3208,$F$19:$F3208)-SUMIF($C$19:$C3208,$C3208,$G$19:$G3208),"")</f>
        <v/>
      </c>
      <c r="I3208" s="296" t="n"/>
      <c r="J3208" s="252" t="n"/>
      <c r="K3208" s="252" t="n"/>
      <c r="L3208" s="298" t="n"/>
      <c r="M3208" s="254">
        <f>IF($B3208="","",--TEXT($B3208,"yyyymm"))</f>
        <v/>
      </c>
      <c r="N3208" s="0" t="n"/>
      <c r="O3208" s="0" t="n"/>
      <c r="P3208" s="0" t="n"/>
      <c r="Q3208" s="0" t="n"/>
      <c r="R3208" s="0" t="n"/>
      <c r="S3208" s="0" t="n"/>
      <c r="T3208" s="0" t="n"/>
      <c r="U3208" s="0" t="n"/>
      <c r="V3208" s="0" t="n"/>
      <c r="W3208" s="0" t="n"/>
      <c r="X3208" s="42" t="n"/>
      <c r="Y3208" s="42" t="n"/>
      <c r="Z3208" s="42" t="n"/>
    </row>
    <row r="3209" ht="23" customFormat="1" customHeight="1" s="204">
      <c r="A3209" s="255">
        <f>IF(B3209="","",COUNTA($B$5:B3209))</f>
        <v/>
      </c>
      <c r="B3209" s="294" t="n"/>
      <c r="C3209" s="247" t="n"/>
      <c r="D3209" s="248" t="n"/>
      <c r="E3209" s="295" t="n"/>
      <c r="F3209" s="296" t="n"/>
      <c r="G3209" s="296" t="n"/>
      <c r="H3209" s="299">
        <f>IFERROR(VLOOKUP($C3209,$C$5:$H$18,6,0)+SUMIF($C$19:$C3209,$C3209,$F$19:$F3209)-SUMIF($C$19:$C3209,$C3209,$G$19:$G3209),"")</f>
        <v/>
      </c>
      <c r="I3209" s="296" t="n"/>
      <c r="J3209" s="252" t="n"/>
      <c r="K3209" s="252" t="n"/>
      <c r="L3209" s="298" t="n"/>
      <c r="M3209" s="254">
        <f>IF($B3209="","",--TEXT($B3209,"yyyymm"))</f>
        <v/>
      </c>
      <c r="N3209" s="0" t="n"/>
      <c r="O3209" s="0" t="n"/>
      <c r="P3209" s="0" t="n"/>
      <c r="Q3209" s="0" t="n"/>
      <c r="R3209" s="0" t="n"/>
      <c r="S3209" s="0" t="n"/>
      <c r="T3209" s="0" t="n"/>
      <c r="U3209" s="0" t="n"/>
      <c r="V3209" s="0" t="n"/>
      <c r="W3209" s="0" t="n"/>
      <c r="X3209" s="42" t="n"/>
      <c r="Y3209" s="42" t="n"/>
      <c r="Z3209" s="42" t="n"/>
    </row>
    <row r="3210" ht="23" customFormat="1" customHeight="1" s="204">
      <c r="A3210" s="255">
        <f>IF(B3210="","",COUNTA($B$5:B3210))</f>
        <v/>
      </c>
      <c r="B3210" s="294" t="n"/>
      <c r="C3210" s="247" t="n"/>
      <c r="D3210" s="248" t="n"/>
      <c r="E3210" s="295" t="n"/>
      <c r="F3210" s="296" t="n"/>
      <c r="G3210" s="296" t="n"/>
      <c r="H3210" s="299">
        <f>IFERROR(VLOOKUP($C3210,$C$5:$H$18,6,0)+SUMIF($C$19:$C3210,$C3210,$F$19:$F3210)-SUMIF($C$19:$C3210,$C3210,$G$19:$G3210),"")</f>
        <v/>
      </c>
      <c r="I3210" s="296" t="n"/>
      <c r="J3210" s="252" t="n"/>
      <c r="K3210" s="252" t="n"/>
      <c r="L3210" s="298" t="n"/>
      <c r="M3210" s="254">
        <f>IF($B3210="","",--TEXT($B3210,"yyyymm"))</f>
        <v/>
      </c>
      <c r="N3210" s="0" t="n"/>
      <c r="O3210" s="0" t="n"/>
      <c r="P3210" s="0" t="n"/>
      <c r="Q3210" s="0" t="n"/>
      <c r="R3210" s="0" t="n"/>
      <c r="S3210" s="0" t="n"/>
      <c r="T3210" s="0" t="n"/>
      <c r="U3210" s="0" t="n"/>
      <c r="V3210" s="0" t="n"/>
      <c r="W3210" s="0" t="n"/>
      <c r="X3210" s="42" t="n"/>
      <c r="Y3210" s="42" t="n"/>
      <c r="Z3210" s="42" t="n"/>
    </row>
    <row r="3211" ht="23" customFormat="1" customHeight="1" s="204">
      <c r="A3211" s="255">
        <f>IF(B3211="","",COUNTA($B$5:B3211))</f>
        <v/>
      </c>
      <c r="B3211" s="294" t="n"/>
      <c r="C3211" s="247" t="n"/>
      <c r="D3211" s="248" t="n"/>
      <c r="E3211" s="295" t="n"/>
      <c r="F3211" s="296" t="n"/>
      <c r="G3211" s="296" t="n"/>
      <c r="H3211" s="299">
        <f>IFERROR(VLOOKUP($C3211,$C$5:$H$18,6,0)+SUMIF($C$19:$C3211,$C3211,$F$19:$F3211)-SUMIF($C$19:$C3211,$C3211,$G$19:$G3211),"")</f>
        <v/>
      </c>
      <c r="I3211" s="296" t="n"/>
      <c r="J3211" s="252" t="n"/>
      <c r="K3211" s="252" t="n"/>
      <c r="L3211" s="298" t="n"/>
      <c r="M3211" s="254">
        <f>IF($B3211="","",--TEXT($B3211,"yyyymm"))</f>
        <v/>
      </c>
      <c r="N3211" s="0" t="n"/>
      <c r="O3211" s="0" t="n"/>
      <c r="P3211" s="0" t="n"/>
      <c r="Q3211" s="0" t="n"/>
      <c r="R3211" s="0" t="n"/>
      <c r="S3211" s="0" t="n"/>
      <c r="T3211" s="0" t="n"/>
      <c r="U3211" s="0" t="n"/>
      <c r="V3211" s="0" t="n"/>
      <c r="W3211" s="0" t="n"/>
      <c r="X3211" s="42" t="n"/>
      <c r="Y3211" s="42" t="n"/>
      <c r="Z3211" s="42" t="n"/>
    </row>
    <row r="3212" ht="23" customFormat="1" customHeight="1" s="204">
      <c r="A3212" s="255">
        <f>IF(B3212="","",COUNTA($B$5:B3212))</f>
        <v/>
      </c>
      <c r="B3212" s="294" t="n"/>
      <c r="C3212" s="247" t="n"/>
      <c r="D3212" s="248" t="n"/>
      <c r="E3212" s="295" t="n"/>
      <c r="F3212" s="296" t="n"/>
      <c r="G3212" s="296" t="n"/>
      <c r="H3212" s="299">
        <f>IFERROR(VLOOKUP($C3212,$C$5:$H$18,6,0)+SUMIF($C$19:$C3212,$C3212,$F$19:$F3212)-SUMIF($C$19:$C3212,$C3212,$G$19:$G3212),"")</f>
        <v/>
      </c>
      <c r="I3212" s="296" t="n"/>
      <c r="J3212" s="252" t="n"/>
      <c r="K3212" s="252" t="n"/>
      <c r="L3212" s="298" t="n"/>
      <c r="M3212" s="254">
        <f>IF($B3212="","",--TEXT($B3212,"yyyymm"))</f>
        <v/>
      </c>
      <c r="N3212" s="0" t="n"/>
      <c r="O3212" s="0" t="n"/>
      <c r="P3212" s="0" t="n"/>
      <c r="Q3212" s="0" t="n"/>
      <c r="R3212" s="0" t="n"/>
      <c r="S3212" s="0" t="n"/>
      <c r="T3212" s="0" t="n"/>
      <c r="U3212" s="0" t="n"/>
      <c r="V3212" s="0" t="n"/>
      <c r="W3212" s="0" t="n"/>
      <c r="X3212" s="42" t="n"/>
      <c r="Y3212" s="42" t="n"/>
      <c r="Z3212" s="42" t="n"/>
    </row>
    <row r="3213" ht="23" customFormat="1" customHeight="1" s="204">
      <c r="A3213" s="255">
        <f>IF(B3213="","",COUNTA($B$5:B3213))</f>
        <v/>
      </c>
      <c r="B3213" s="294" t="n"/>
      <c r="C3213" s="247" t="n"/>
      <c r="D3213" s="248" t="n"/>
      <c r="E3213" s="295" t="n"/>
      <c r="F3213" s="296" t="n"/>
      <c r="G3213" s="296" t="n"/>
      <c r="H3213" s="299">
        <f>IFERROR(VLOOKUP($C3213,$C$5:$H$18,6,0)+SUMIF($C$19:$C3213,$C3213,$F$19:$F3213)-SUMIF($C$19:$C3213,$C3213,$G$19:$G3213),"")</f>
        <v/>
      </c>
      <c r="I3213" s="296" t="n"/>
      <c r="J3213" s="252" t="n"/>
      <c r="K3213" s="252" t="n"/>
      <c r="L3213" s="298" t="n"/>
      <c r="M3213" s="254">
        <f>IF($B3213="","",--TEXT($B3213,"yyyymm"))</f>
        <v/>
      </c>
      <c r="N3213" s="0" t="n"/>
      <c r="O3213" s="0" t="n"/>
      <c r="P3213" s="0" t="n"/>
      <c r="Q3213" s="0" t="n"/>
      <c r="R3213" s="0" t="n"/>
      <c r="S3213" s="0" t="n"/>
      <c r="T3213" s="0" t="n"/>
      <c r="U3213" s="0" t="n"/>
      <c r="V3213" s="0" t="n"/>
      <c r="W3213" s="0" t="n"/>
      <c r="X3213" s="42" t="n"/>
      <c r="Y3213" s="42" t="n"/>
      <c r="Z3213" s="42" t="n"/>
    </row>
    <row r="3214" ht="23" customFormat="1" customHeight="1" s="204">
      <c r="A3214" s="255">
        <f>IF(B3214="","",COUNTA($B$5:B3214))</f>
        <v/>
      </c>
      <c r="B3214" s="294" t="n"/>
      <c r="C3214" s="247" t="n"/>
      <c r="D3214" s="248" t="n"/>
      <c r="E3214" s="295" t="n"/>
      <c r="F3214" s="296" t="n"/>
      <c r="G3214" s="296" t="n"/>
      <c r="H3214" s="299">
        <f>IFERROR(VLOOKUP($C3214,$C$5:$H$18,6,0)+SUMIF($C$19:$C3214,$C3214,$F$19:$F3214)-SUMIF($C$19:$C3214,$C3214,$G$19:$G3214),"")</f>
        <v/>
      </c>
      <c r="I3214" s="296" t="n"/>
      <c r="J3214" s="252" t="n"/>
      <c r="K3214" s="252" t="n"/>
      <c r="L3214" s="298" t="n"/>
      <c r="M3214" s="254">
        <f>IF($B3214="","",--TEXT($B3214,"yyyymm"))</f>
        <v/>
      </c>
      <c r="N3214" s="0" t="n"/>
      <c r="O3214" s="0" t="n"/>
      <c r="P3214" s="0" t="n"/>
      <c r="Q3214" s="0" t="n"/>
      <c r="R3214" s="0" t="n"/>
      <c r="S3214" s="0" t="n"/>
      <c r="T3214" s="0" t="n"/>
      <c r="U3214" s="0" t="n"/>
      <c r="V3214" s="0" t="n"/>
      <c r="W3214" s="0" t="n"/>
      <c r="X3214" s="42" t="n"/>
      <c r="Y3214" s="42" t="n"/>
      <c r="Z3214" s="42" t="n"/>
    </row>
    <row r="3215" ht="23" customFormat="1" customHeight="1" s="204">
      <c r="A3215" s="255">
        <f>IF(B3215="","",COUNTA($B$5:B3215))</f>
        <v/>
      </c>
      <c r="B3215" s="294" t="n"/>
      <c r="C3215" s="247" t="n"/>
      <c r="D3215" s="248" t="n"/>
      <c r="E3215" s="295" t="n"/>
      <c r="F3215" s="296" t="n"/>
      <c r="G3215" s="296" t="n"/>
      <c r="H3215" s="299">
        <f>IFERROR(VLOOKUP($C3215,$C$5:$H$18,6,0)+SUMIF($C$19:$C3215,$C3215,$F$19:$F3215)-SUMIF($C$19:$C3215,$C3215,$G$19:$G3215),"")</f>
        <v/>
      </c>
      <c r="I3215" s="296" t="n"/>
      <c r="J3215" s="252" t="n"/>
      <c r="K3215" s="252" t="n"/>
      <c r="L3215" s="298" t="n"/>
      <c r="M3215" s="254">
        <f>IF($B3215="","",--TEXT($B3215,"yyyymm"))</f>
        <v/>
      </c>
      <c r="N3215" s="0" t="n"/>
      <c r="O3215" s="0" t="n"/>
      <c r="P3215" s="0" t="n"/>
      <c r="Q3215" s="0" t="n"/>
      <c r="R3215" s="0" t="n"/>
      <c r="S3215" s="0" t="n"/>
      <c r="T3215" s="0" t="n"/>
      <c r="U3215" s="0" t="n"/>
      <c r="V3215" s="0" t="n"/>
      <c r="W3215" s="0" t="n"/>
      <c r="X3215" s="42" t="n"/>
      <c r="Y3215" s="42" t="n"/>
      <c r="Z3215" s="42" t="n"/>
    </row>
    <row r="3216" ht="23" customFormat="1" customHeight="1" s="204">
      <c r="A3216" s="255">
        <f>IF(B3216="","",COUNTA($B$5:B3216))</f>
        <v/>
      </c>
      <c r="B3216" s="294" t="n"/>
      <c r="C3216" s="247" t="n"/>
      <c r="D3216" s="248" t="n"/>
      <c r="E3216" s="295" t="n"/>
      <c r="F3216" s="296" t="n"/>
      <c r="G3216" s="296" t="n"/>
      <c r="H3216" s="299">
        <f>IFERROR(VLOOKUP($C3216,$C$5:$H$18,6,0)+SUMIF($C$19:$C3216,$C3216,$F$19:$F3216)-SUMIF($C$19:$C3216,$C3216,$G$19:$G3216),"")</f>
        <v/>
      </c>
      <c r="I3216" s="296" t="n"/>
      <c r="J3216" s="252" t="n"/>
      <c r="K3216" s="252" t="n"/>
      <c r="L3216" s="298" t="n"/>
      <c r="M3216" s="254">
        <f>IF($B3216="","",--TEXT($B3216,"yyyymm"))</f>
        <v/>
      </c>
      <c r="N3216" s="0" t="n"/>
      <c r="O3216" s="0" t="n"/>
      <c r="P3216" s="0" t="n"/>
      <c r="Q3216" s="0" t="n"/>
      <c r="R3216" s="0" t="n"/>
      <c r="S3216" s="0" t="n"/>
      <c r="T3216" s="0" t="n"/>
      <c r="U3216" s="0" t="n"/>
      <c r="V3216" s="0" t="n"/>
      <c r="W3216" s="0" t="n"/>
      <c r="X3216" s="42" t="n"/>
      <c r="Y3216" s="42" t="n"/>
      <c r="Z3216" s="42" t="n"/>
    </row>
    <row r="3217" ht="23" customFormat="1" customHeight="1" s="204">
      <c r="A3217" s="255">
        <f>IF(B3217="","",COUNTA($B$5:B3217))</f>
        <v/>
      </c>
      <c r="B3217" s="294" t="n"/>
      <c r="C3217" s="247" t="n"/>
      <c r="D3217" s="248" t="n"/>
      <c r="E3217" s="295" t="n"/>
      <c r="F3217" s="296" t="n"/>
      <c r="G3217" s="296" t="n"/>
      <c r="H3217" s="299">
        <f>IFERROR(VLOOKUP($C3217,$C$5:$H$18,6,0)+SUMIF($C$19:$C3217,$C3217,$F$19:$F3217)-SUMIF($C$19:$C3217,$C3217,$G$19:$G3217),"")</f>
        <v/>
      </c>
      <c r="I3217" s="296" t="n"/>
      <c r="J3217" s="252" t="n"/>
      <c r="K3217" s="252" t="n"/>
      <c r="L3217" s="298" t="n"/>
      <c r="M3217" s="254">
        <f>IF($B3217="","",--TEXT($B3217,"yyyymm"))</f>
        <v/>
      </c>
      <c r="N3217" s="0" t="n"/>
      <c r="O3217" s="0" t="n"/>
      <c r="P3217" s="0" t="n"/>
      <c r="Q3217" s="0" t="n"/>
      <c r="R3217" s="0" t="n"/>
      <c r="S3217" s="0" t="n"/>
      <c r="T3217" s="0" t="n"/>
      <c r="U3217" s="0" t="n"/>
      <c r="V3217" s="0" t="n"/>
      <c r="W3217" s="0" t="n"/>
      <c r="X3217" s="42" t="n"/>
      <c r="Y3217" s="42" t="n"/>
      <c r="Z3217" s="42" t="n"/>
    </row>
    <row r="3218" ht="23" customFormat="1" customHeight="1" s="204">
      <c r="A3218" s="255">
        <f>IF(B3218="","",COUNTA($B$5:B3218))</f>
        <v/>
      </c>
      <c r="B3218" s="294" t="n"/>
      <c r="C3218" s="247" t="n"/>
      <c r="D3218" s="248" t="n"/>
      <c r="E3218" s="295" t="n"/>
      <c r="F3218" s="296" t="n"/>
      <c r="G3218" s="296" t="n"/>
      <c r="H3218" s="299">
        <f>IFERROR(VLOOKUP($C3218,$C$5:$H$18,6,0)+SUMIF($C$19:$C3218,$C3218,$F$19:$F3218)-SUMIF($C$19:$C3218,$C3218,$G$19:$G3218),"")</f>
        <v/>
      </c>
      <c r="I3218" s="296" t="n"/>
      <c r="J3218" s="252" t="n"/>
      <c r="K3218" s="252" t="n"/>
      <c r="L3218" s="298" t="n"/>
      <c r="M3218" s="254">
        <f>IF($B3218="","",--TEXT($B3218,"yyyymm"))</f>
        <v/>
      </c>
      <c r="N3218" s="0" t="n"/>
      <c r="O3218" s="0" t="n"/>
      <c r="P3218" s="0" t="n"/>
      <c r="Q3218" s="0" t="n"/>
      <c r="R3218" s="0" t="n"/>
      <c r="S3218" s="0" t="n"/>
      <c r="T3218" s="0" t="n"/>
      <c r="U3218" s="0" t="n"/>
      <c r="V3218" s="0" t="n"/>
      <c r="W3218" s="0" t="n"/>
      <c r="X3218" s="42" t="n"/>
      <c r="Y3218" s="42" t="n"/>
      <c r="Z3218" s="42" t="n"/>
    </row>
    <row r="3219" ht="23" customFormat="1" customHeight="1" s="204">
      <c r="A3219" s="255">
        <f>IF(B3219="","",COUNTA($B$5:B3219))</f>
        <v/>
      </c>
      <c r="B3219" s="294" t="n"/>
      <c r="C3219" s="247" t="n"/>
      <c r="D3219" s="248" t="n"/>
      <c r="E3219" s="295" t="n"/>
      <c r="F3219" s="296" t="n"/>
      <c r="G3219" s="296" t="n"/>
      <c r="H3219" s="299">
        <f>IFERROR(VLOOKUP($C3219,$C$5:$H$18,6,0)+SUMIF($C$19:$C3219,$C3219,$F$19:$F3219)-SUMIF($C$19:$C3219,$C3219,$G$19:$G3219),"")</f>
        <v/>
      </c>
      <c r="I3219" s="296" t="n"/>
      <c r="J3219" s="252" t="n"/>
      <c r="K3219" s="252" t="n"/>
      <c r="L3219" s="298" t="n"/>
      <c r="M3219" s="254">
        <f>IF($B3219="","",--TEXT($B3219,"yyyymm"))</f>
        <v/>
      </c>
      <c r="N3219" s="0" t="n"/>
      <c r="O3219" s="0" t="n"/>
      <c r="P3219" s="0" t="n"/>
      <c r="Q3219" s="0" t="n"/>
      <c r="R3219" s="0" t="n"/>
      <c r="S3219" s="0" t="n"/>
      <c r="T3219" s="0" t="n"/>
      <c r="U3219" s="0" t="n"/>
      <c r="V3219" s="0" t="n"/>
      <c r="W3219" s="0" t="n"/>
      <c r="X3219" s="42" t="n"/>
      <c r="Y3219" s="42" t="n"/>
      <c r="Z3219" s="42" t="n"/>
    </row>
    <row r="3220" ht="23" customFormat="1" customHeight="1" s="204">
      <c r="A3220" s="255">
        <f>IF(B3220="","",COUNTA($B$5:B3220))</f>
        <v/>
      </c>
      <c r="B3220" s="294" t="n"/>
      <c r="C3220" s="247" t="n"/>
      <c r="D3220" s="248" t="n"/>
      <c r="E3220" s="295" t="n"/>
      <c r="F3220" s="296" t="n"/>
      <c r="G3220" s="296" t="n"/>
      <c r="H3220" s="299">
        <f>IFERROR(VLOOKUP($C3220,$C$5:$H$18,6,0)+SUMIF($C$19:$C3220,$C3220,$F$19:$F3220)-SUMIF($C$19:$C3220,$C3220,$G$19:$G3220),"")</f>
        <v/>
      </c>
      <c r="I3220" s="296" t="n"/>
      <c r="J3220" s="252" t="n"/>
      <c r="K3220" s="252" t="n"/>
      <c r="L3220" s="298" t="n"/>
      <c r="M3220" s="254">
        <f>IF($B3220="","",--TEXT($B3220,"yyyymm"))</f>
        <v/>
      </c>
      <c r="N3220" s="0" t="n"/>
      <c r="O3220" s="0" t="n"/>
      <c r="P3220" s="0" t="n"/>
      <c r="Q3220" s="0" t="n"/>
      <c r="R3220" s="0" t="n"/>
      <c r="S3220" s="0" t="n"/>
      <c r="T3220" s="0" t="n"/>
      <c r="U3220" s="0" t="n"/>
      <c r="V3220" s="0" t="n"/>
      <c r="W3220" s="0" t="n"/>
      <c r="X3220" s="42" t="n"/>
      <c r="Y3220" s="42" t="n"/>
      <c r="Z3220" s="42" t="n"/>
    </row>
    <row r="3221" ht="23" customFormat="1" customHeight="1" s="204">
      <c r="A3221" s="255">
        <f>IF(B3221="","",COUNTA($B$5:B3221))</f>
        <v/>
      </c>
      <c r="B3221" s="294" t="n"/>
      <c r="C3221" s="247" t="n"/>
      <c r="D3221" s="248" t="n"/>
      <c r="E3221" s="295" t="n"/>
      <c r="F3221" s="296" t="n"/>
      <c r="G3221" s="296" t="n"/>
      <c r="H3221" s="299">
        <f>IFERROR(VLOOKUP($C3221,$C$5:$H$18,6,0)+SUMIF($C$19:$C3221,$C3221,$F$19:$F3221)-SUMIF($C$19:$C3221,$C3221,$G$19:$G3221),"")</f>
        <v/>
      </c>
      <c r="I3221" s="296" t="n"/>
      <c r="J3221" s="252" t="n"/>
      <c r="K3221" s="252" t="n"/>
      <c r="L3221" s="298" t="n"/>
      <c r="M3221" s="254">
        <f>IF($B3221="","",--TEXT($B3221,"yyyymm"))</f>
        <v/>
      </c>
      <c r="N3221" s="0" t="n"/>
      <c r="O3221" s="0" t="n"/>
      <c r="P3221" s="0" t="n"/>
      <c r="Q3221" s="0" t="n"/>
      <c r="R3221" s="0" t="n"/>
      <c r="S3221" s="0" t="n"/>
      <c r="T3221" s="0" t="n"/>
      <c r="U3221" s="0" t="n"/>
      <c r="V3221" s="0" t="n"/>
      <c r="W3221" s="0" t="n"/>
      <c r="X3221" s="42" t="n"/>
      <c r="Y3221" s="42" t="n"/>
      <c r="Z3221" s="42" t="n"/>
    </row>
    <row r="3222" ht="23" customFormat="1" customHeight="1" s="204">
      <c r="A3222" s="255">
        <f>IF(B3222="","",COUNTA($B$5:B3222))</f>
        <v/>
      </c>
      <c r="B3222" s="294" t="n"/>
      <c r="C3222" s="247" t="n"/>
      <c r="D3222" s="248" t="n"/>
      <c r="E3222" s="295" t="n"/>
      <c r="F3222" s="296" t="n"/>
      <c r="G3222" s="296" t="n"/>
      <c r="H3222" s="299">
        <f>IFERROR(VLOOKUP($C3222,$C$5:$H$18,6,0)+SUMIF($C$19:$C3222,$C3222,$F$19:$F3222)-SUMIF($C$19:$C3222,$C3222,$G$19:$G3222),"")</f>
        <v/>
      </c>
      <c r="I3222" s="296" t="n"/>
      <c r="J3222" s="252" t="n"/>
      <c r="K3222" s="252" t="n"/>
      <c r="L3222" s="298" t="n"/>
      <c r="M3222" s="254">
        <f>IF($B3222="","",--TEXT($B3222,"yyyymm"))</f>
        <v/>
      </c>
      <c r="N3222" s="0" t="n"/>
      <c r="O3222" s="0" t="n"/>
      <c r="P3222" s="0" t="n"/>
      <c r="Q3222" s="0" t="n"/>
      <c r="R3222" s="0" t="n"/>
      <c r="S3222" s="0" t="n"/>
      <c r="T3222" s="0" t="n"/>
      <c r="U3222" s="0" t="n"/>
      <c r="V3222" s="0" t="n"/>
      <c r="W3222" s="0" t="n"/>
      <c r="X3222" s="42" t="n"/>
      <c r="Y3222" s="42" t="n"/>
      <c r="Z3222" s="42" t="n"/>
    </row>
    <row r="3223" ht="23" customFormat="1" customHeight="1" s="204">
      <c r="A3223" s="255">
        <f>IF(B3223="","",COUNTA($B$5:B3223))</f>
        <v/>
      </c>
      <c r="B3223" s="294" t="n"/>
      <c r="C3223" s="247" t="n"/>
      <c r="D3223" s="248" t="n"/>
      <c r="E3223" s="295" t="n"/>
      <c r="F3223" s="296" t="n"/>
      <c r="G3223" s="296" t="n"/>
      <c r="H3223" s="299">
        <f>IFERROR(VLOOKUP($C3223,$C$5:$H$18,6,0)+SUMIF($C$19:$C3223,$C3223,$F$19:$F3223)-SUMIF($C$19:$C3223,$C3223,$G$19:$G3223),"")</f>
        <v/>
      </c>
      <c r="I3223" s="296" t="n"/>
      <c r="J3223" s="252" t="n"/>
      <c r="K3223" s="252" t="n"/>
      <c r="L3223" s="298" t="n"/>
      <c r="M3223" s="254">
        <f>IF($B3223="","",--TEXT($B3223,"yyyymm"))</f>
        <v/>
      </c>
      <c r="N3223" s="0" t="n"/>
      <c r="O3223" s="0" t="n"/>
      <c r="P3223" s="0" t="n"/>
      <c r="Q3223" s="0" t="n"/>
      <c r="R3223" s="0" t="n"/>
      <c r="S3223" s="0" t="n"/>
      <c r="T3223" s="0" t="n"/>
      <c r="U3223" s="0" t="n"/>
      <c r="V3223" s="0" t="n"/>
      <c r="W3223" s="0" t="n"/>
      <c r="X3223" s="42" t="n"/>
      <c r="Y3223" s="42" t="n"/>
      <c r="Z3223" s="42" t="n"/>
    </row>
    <row r="3224" ht="23" customFormat="1" customHeight="1" s="204">
      <c r="A3224" s="255">
        <f>IF(B3224="","",COUNTA($B$5:B3224))</f>
        <v/>
      </c>
      <c r="B3224" s="294" t="n"/>
      <c r="C3224" s="247" t="n"/>
      <c r="D3224" s="248" t="n"/>
      <c r="E3224" s="295" t="n"/>
      <c r="F3224" s="296" t="n"/>
      <c r="G3224" s="296" t="n"/>
      <c r="H3224" s="299">
        <f>IFERROR(VLOOKUP($C3224,$C$5:$H$18,6,0)+SUMIF($C$19:$C3224,$C3224,$F$19:$F3224)-SUMIF($C$19:$C3224,$C3224,$G$19:$G3224),"")</f>
        <v/>
      </c>
      <c r="I3224" s="296" t="n"/>
      <c r="J3224" s="252" t="n"/>
      <c r="K3224" s="252" t="n"/>
      <c r="L3224" s="298" t="n"/>
      <c r="M3224" s="254">
        <f>IF($B3224="","",--TEXT($B3224,"yyyymm"))</f>
        <v/>
      </c>
      <c r="N3224" s="0" t="n"/>
      <c r="O3224" s="0" t="n"/>
      <c r="P3224" s="0" t="n"/>
      <c r="Q3224" s="0" t="n"/>
      <c r="R3224" s="0" t="n"/>
      <c r="S3224" s="0" t="n"/>
      <c r="T3224" s="0" t="n"/>
      <c r="U3224" s="0" t="n"/>
      <c r="V3224" s="0" t="n"/>
      <c r="W3224" s="0" t="n"/>
      <c r="X3224" s="42" t="n"/>
      <c r="Y3224" s="42" t="n"/>
      <c r="Z3224" s="42" t="n"/>
    </row>
    <row r="3225" ht="23" customFormat="1" customHeight="1" s="204">
      <c r="A3225" s="255">
        <f>IF(B3225="","",COUNTA($B$5:B3225))</f>
        <v/>
      </c>
      <c r="B3225" s="294" t="n"/>
      <c r="C3225" s="247" t="n"/>
      <c r="D3225" s="248" t="n"/>
      <c r="E3225" s="295" t="n"/>
      <c r="F3225" s="296" t="n"/>
      <c r="G3225" s="296" t="n"/>
      <c r="H3225" s="299">
        <f>IFERROR(VLOOKUP($C3225,$C$5:$H$18,6,0)+SUMIF($C$19:$C3225,$C3225,$F$19:$F3225)-SUMIF($C$19:$C3225,$C3225,$G$19:$G3225),"")</f>
        <v/>
      </c>
      <c r="I3225" s="296" t="n"/>
      <c r="J3225" s="252" t="n"/>
      <c r="K3225" s="252" t="n"/>
      <c r="L3225" s="298" t="n"/>
      <c r="M3225" s="254">
        <f>IF($B3225="","",--TEXT($B3225,"yyyymm"))</f>
        <v/>
      </c>
      <c r="N3225" s="0" t="n"/>
      <c r="O3225" s="0" t="n"/>
      <c r="P3225" s="0" t="n"/>
      <c r="Q3225" s="0" t="n"/>
      <c r="R3225" s="0" t="n"/>
      <c r="S3225" s="0" t="n"/>
      <c r="T3225" s="0" t="n"/>
      <c r="U3225" s="0" t="n"/>
      <c r="V3225" s="0" t="n"/>
      <c r="W3225" s="0" t="n"/>
      <c r="X3225" s="42" t="n"/>
      <c r="Y3225" s="42" t="n"/>
      <c r="Z3225" s="42" t="n"/>
    </row>
    <row r="3226" ht="23" customFormat="1" customHeight="1" s="204">
      <c r="A3226" s="255">
        <f>IF(B3226="","",COUNTA($B$5:B3226))</f>
        <v/>
      </c>
      <c r="B3226" s="294" t="n"/>
      <c r="C3226" s="247" t="n"/>
      <c r="D3226" s="248" t="n"/>
      <c r="E3226" s="295" t="n"/>
      <c r="F3226" s="296" t="n"/>
      <c r="G3226" s="296" t="n"/>
      <c r="H3226" s="299">
        <f>IFERROR(VLOOKUP($C3226,$C$5:$H$18,6,0)+SUMIF($C$19:$C3226,$C3226,$F$19:$F3226)-SUMIF($C$19:$C3226,$C3226,$G$19:$G3226),"")</f>
        <v/>
      </c>
      <c r="I3226" s="296" t="n"/>
      <c r="J3226" s="252" t="n"/>
      <c r="K3226" s="252" t="n"/>
      <c r="L3226" s="298" t="n"/>
      <c r="M3226" s="254">
        <f>IF($B3226="","",--TEXT($B3226,"yyyymm"))</f>
        <v/>
      </c>
      <c r="N3226" s="0" t="n"/>
      <c r="O3226" s="0" t="n"/>
      <c r="P3226" s="0" t="n"/>
      <c r="Q3226" s="0" t="n"/>
      <c r="R3226" s="0" t="n"/>
      <c r="S3226" s="0" t="n"/>
      <c r="T3226" s="0" t="n"/>
      <c r="U3226" s="0" t="n"/>
      <c r="V3226" s="0" t="n"/>
      <c r="W3226" s="0" t="n"/>
      <c r="X3226" s="42" t="n"/>
      <c r="Y3226" s="42" t="n"/>
      <c r="Z3226" s="42" t="n"/>
    </row>
    <row r="3227" ht="23" customFormat="1" customHeight="1" s="204">
      <c r="A3227" s="255">
        <f>IF(B3227="","",COUNTA($B$5:B3227))</f>
        <v/>
      </c>
      <c r="B3227" s="294" t="n"/>
      <c r="C3227" s="247" t="n"/>
      <c r="D3227" s="248" t="n"/>
      <c r="E3227" s="295" t="n"/>
      <c r="F3227" s="296" t="n"/>
      <c r="G3227" s="296" t="n"/>
      <c r="H3227" s="299">
        <f>IFERROR(VLOOKUP($C3227,$C$5:$H$18,6,0)+SUMIF($C$19:$C3227,$C3227,$F$19:$F3227)-SUMIF($C$19:$C3227,$C3227,$G$19:$G3227),"")</f>
        <v/>
      </c>
      <c r="I3227" s="296" t="n"/>
      <c r="J3227" s="252" t="n"/>
      <c r="K3227" s="252" t="n"/>
      <c r="L3227" s="298" t="n"/>
      <c r="M3227" s="254">
        <f>IF($B3227="","",--TEXT($B3227,"yyyymm"))</f>
        <v/>
      </c>
      <c r="N3227" s="0" t="n"/>
      <c r="O3227" s="0" t="n"/>
      <c r="P3227" s="0" t="n"/>
      <c r="Q3227" s="0" t="n"/>
      <c r="R3227" s="0" t="n"/>
      <c r="S3227" s="0" t="n"/>
      <c r="T3227" s="0" t="n"/>
      <c r="U3227" s="0" t="n"/>
      <c r="V3227" s="0" t="n"/>
      <c r="W3227" s="0" t="n"/>
      <c r="X3227" s="42" t="n"/>
      <c r="Y3227" s="42" t="n"/>
      <c r="Z3227" s="42" t="n"/>
    </row>
    <row r="3228" ht="23" customFormat="1" customHeight="1" s="204">
      <c r="A3228" s="255">
        <f>IF(B3228="","",COUNTA($B$5:B3228))</f>
        <v/>
      </c>
      <c r="B3228" s="294" t="n"/>
      <c r="C3228" s="247" t="n"/>
      <c r="D3228" s="248" t="n"/>
      <c r="E3228" s="295" t="n"/>
      <c r="F3228" s="296" t="n"/>
      <c r="G3228" s="296" t="n"/>
      <c r="H3228" s="299">
        <f>IFERROR(VLOOKUP($C3228,$C$5:$H$18,6,0)+SUMIF($C$19:$C3228,$C3228,$F$19:$F3228)-SUMIF($C$19:$C3228,$C3228,$G$19:$G3228),"")</f>
        <v/>
      </c>
      <c r="I3228" s="296" t="n"/>
      <c r="J3228" s="252" t="n"/>
      <c r="K3228" s="252" t="n"/>
      <c r="L3228" s="298" t="n"/>
      <c r="M3228" s="254">
        <f>IF($B3228="","",--TEXT($B3228,"yyyymm"))</f>
        <v/>
      </c>
      <c r="N3228" s="0" t="n"/>
      <c r="O3228" s="0" t="n"/>
      <c r="P3228" s="0" t="n"/>
      <c r="Q3228" s="0" t="n"/>
      <c r="R3228" s="0" t="n"/>
      <c r="S3228" s="0" t="n"/>
      <c r="T3228" s="0" t="n"/>
      <c r="U3228" s="0" t="n"/>
      <c r="V3228" s="0" t="n"/>
      <c r="W3228" s="0" t="n"/>
      <c r="X3228" s="42" t="n"/>
      <c r="Y3228" s="42" t="n"/>
      <c r="Z3228" s="42" t="n"/>
    </row>
    <row r="3229" ht="23" customFormat="1" customHeight="1" s="204">
      <c r="A3229" s="255">
        <f>IF(B3229="","",COUNTA($B$5:B3229))</f>
        <v/>
      </c>
      <c r="B3229" s="294" t="n"/>
      <c r="C3229" s="247" t="n"/>
      <c r="D3229" s="248" t="n"/>
      <c r="E3229" s="295" t="n"/>
      <c r="F3229" s="296" t="n"/>
      <c r="G3229" s="296" t="n"/>
      <c r="H3229" s="299">
        <f>IFERROR(VLOOKUP($C3229,$C$5:$H$18,6,0)+SUMIF($C$19:$C3229,$C3229,$F$19:$F3229)-SUMIF($C$19:$C3229,$C3229,$G$19:$G3229),"")</f>
        <v/>
      </c>
      <c r="I3229" s="296" t="n"/>
      <c r="J3229" s="252" t="n"/>
      <c r="K3229" s="252" t="n"/>
      <c r="L3229" s="298" t="n"/>
      <c r="M3229" s="254">
        <f>IF($B3229="","",--TEXT($B3229,"yyyymm"))</f>
        <v/>
      </c>
      <c r="N3229" s="0" t="n"/>
      <c r="O3229" s="0" t="n"/>
      <c r="P3229" s="0" t="n"/>
      <c r="Q3229" s="0" t="n"/>
      <c r="R3229" s="0" t="n"/>
      <c r="S3229" s="0" t="n"/>
      <c r="T3229" s="0" t="n"/>
      <c r="U3229" s="0" t="n"/>
      <c r="V3229" s="0" t="n"/>
      <c r="W3229" s="0" t="n"/>
      <c r="X3229" s="42" t="n"/>
      <c r="Y3229" s="42" t="n"/>
      <c r="Z3229" s="42" t="n"/>
    </row>
    <row r="3230" ht="23" customFormat="1" customHeight="1" s="204">
      <c r="A3230" s="255">
        <f>IF(B3230="","",COUNTA($B$5:B3230))</f>
        <v/>
      </c>
      <c r="B3230" s="294" t="n"/>
      <c r="C3230" s="247" t="n"/>
      <c r="D3230" s="248" t="n"/>
      <c r="E3230" s="295" t="n"/>
      <c r="F3230" s="296" t="n"/>
      <c r="G3230" s="296" t="n"/>
      <c r="H3230" s="299">
        <f>IFERROR(VLOOKUP($C3230,$C$5:$H$18,6,0)+SUMIF($C$19:$C3230,$C3230,$F$19:$F3230)-SUMIF($C$19:$C3230,$C3230,$G$19:$G3230),"")</f>
        <v/>
      </c>
      <c r="I3230" s="296" t="n"/>
      <c r="J3230" s="252" t="n"/>
      <c r="K3230" s="252" t="n"/>
      <c r="L3230" s="298" t="n"/>
      <c r="M3230" s="254">
        <f>IF($B3230="","",--TEXT($B3230,"yyyymm"))</f>
        <v/>
      </c>
      <c r="N3230" s="0" t="n"/>
      <c r="O3230" s="0" t="n"/>
      <c r="P3230" s="0" t="n"/>
      <c r="Q3230" s="0" t="n"/>
      <c r="R3230" s="0" t="n"/>
      <c r="S3230" s="0" t="n"/>
      <c r="T3230" s="0" t="n"/>
      <c r="U3230" s="0" t="n"/>
      <c r="V3230" s="0" t="n"/>
      <c r="W3230" s="0" t="n"/>
      <c r="X3230" s="42" t="n"/>
      <c r="Y3230" s="42" t="n"/>
      <c r="Z3230" s="42" t="n"/>
    </row>
    <row r="3231" ht="23" customFormat="1" customHeight="1" s="204">
      <c r="A3231" s="255">
        <f>IF(B3231="","",COUNTA($B$5:B3231))</f>
        <v/>
      </c>
      <c r="B3231" s="294" t="n"/>
      <c r="C3231" s="247" t="n"/>
      <c r="D3231" s="248" t="n"/>
      <c r="E3231" s="295" t="n"/>
      <c r="F3231" s="296" t="n"/>
      <c r="G3231" s="296" t="n"/>
      <c r="H3231" s="299">
        <f>IFERROR(VLOOKUP($C3231,$C$5:$H$18,6,0)+SUMIF($C$19:$C3231,$C3231,$F$19:$F3231)-SUMIF($C$19:$C3231,$C3231,$G$19:$G3231),"")</f>
        <v/>
      </c>
      <c r="I3231" s="296" t="n"/>
      <c r="J3231" s="252" t="n"/>
      <c r="K3231" s="252" t="n"/>
      <c r="L3231" s="298" t="n"/>
      <c r="M3231" s="254">
        <f>IF($B3231="","",--TEXT($B3231,"yyyymm"))</f>
        <v/>
      </c>
      <c r="N3231" s="0" t="n"/>
      <c r="O3231" s="0" t="n"/>
      <c r="P3231" s="0" t="n"/>
      <c r="Q3231" s="0" t="n"/>
      <c r="R3231" s="0" t="n"/>
      <c r="S3231" s="0" t="n"/>
      <c r="T3231" s="0" t="n"/>
      <c r="U3231" s="0" t="n"/>
      <c r="V3231" s="0" t="n"/>
      <c r="W3231" s="0" t="n"/>
      <c r="X3231" s="42" t="n"/>
      <c r="Y3231" s="42" t="n"/>
      <c r="Z3231" s="42" t="n"/>
    </row>
    <row r="3232" ht="23" customFormat="1" customHeight="1" s="204">
      <c r="A3232" s="255">
        <f>IF(B3232="","",COUNTA($B$5:B3232))</f>
        <v/>
      </c>
      <c r="B3232" s="294" t="n"/>
      <c r="C3232" s="247" t="n"/>
      <c r="D3232" s="248" t="n"/>
      <c r="E3232" s="295" t="n"/>
      <c r="F3232" s="296" t="n"/>
      <c r="G3232" s="296" t="n"/>
      <c r="H3232" s="299">
        <f>IFERROR(VLOOKUP($C3232,$C$5:$H$18,6,0)+SUMIF($C$19:$C3232,$C3232,$F$19:$F3232)-SUMIF($C$19:$C3232,$C3232,$G$19:$G3232),"")</f>
        <v/>
      </c>
      <c r="I3232" s="296" t="n"/>
      <c r="J3232" s="252" t="n"/>
      <c r="K3232" s="252" t="n"/>
      <c r="L3232" s="298" t="n"/>
      <c r="M3232" s="254">
        <f>IF($B3232="","",--TEXT($B3232,"yyyymm"))</f>
        <v/>
      </c>
      <c r="N3232" s="0" t="n"/>
      <c r="O3232" s="0" t="n"/>
      <c r="P3232" s="0" t="n"/>
      <c r="Q3232" s="0" t="n"/>
      <c r="R3232" s="0" t="n"/>
      <c r="S3232" s="0" t="n"/>
      <c r="T3232" s="0" t="n"/>
      <c r="U3232" s="0" t="n"/>
      <c r="V3232" s="0" t="n"/>
      <c r="W3232" s="0" t="n"/>
      <c r="X3232" s="42" t="n"/>
      <c r="Y3232" s="42" t="n"/>
      <c r="Z3232" s="42" t="n"/>
    </row>
    <row r="3233" ht="23" customFormat="1" customHeight="1" s="204">
      <c r="A3233" s="255">
        <f>IF(B3233="","",COUNTA($B$5:B3233))</f>
        <v/>
      </c>
      <c r="B3233" s="294" t="n"/>
      <c r="C3233" s="247" t="n"/>
      <c r="D3233" s="248" t="n"/>
      <c r="E3233" s="295" t="n"/>
      <c r="F3233" s="296" t="n"/>
      <c r="G3233" s="296" t="n"/>
      <c r="H3233" s="299">
        <f>IFERROR(VLOOKUP($C3233,$C$5:$H$18,6,0)+SUMIF($C$19:$C3233,$C3233,$F$19:$F3233)-SUMIF($C$19:$C3233,$C3233,$G$19:$G3233),"")</f>
        <v/>
      </c>
      <c r="I3233" s="296" t="n"/>
      <c r="J3233" s="252" t="n"/>
      <c r="K3233" s="252" t="n"/>
      <c r="L3233" s="298" t="n"/>
      <c r="M3233" s="254">
        <f>IF($B3233="","",--TEXT($B3233,"yyyymm"))</f>
        <v/>
      </c>
      <c r="N3233" s="0" t="n"/>
      <c r="O3233" s="0" t="n"/>
      <c r="P3233" s="0" t="n"/>
      <c r="Q3233" s="0" t="n"/>
      <c r="R3233" s="0" t="n"/>
      <c r="S3233" s="0" t="n"/>
      <c r="T3233" s="0" t="n"/>
      <c r="U3233" s="0" t="n"/>
      <c r="V3233" s="0" t="n"/>
      <c r="W3233" s="0" t="n"/>
      <c r="X3233" s="42" t="n"/>
      <c r="Y3233" s="42" t="n"/>
      <c r="Z3233" s="42" t="n"/>
    </row>
    <row r="3234" ht="23" customFormat="1" customHeight="1" s="204">
      <c r="A3234" s="255">
        <f>IF(B3234="","",COUNTA($B$5:B3234))</f>
        <v/>
      </c>
      <c r="B3234" s="294" t="n"/>
      <c r="C3234" s="247" t="n"/>
      <c r="D3234" s="248" t="n"/>
      <c r="E3234" s="295" t="n"/>
      <c r="F3234" s="296" t="n"/>
      <c r="G3234" s="296" t="n"/>
      <c r="H3234" s="299">
        <f>IFERROR(VLOOKUP($C3234,$C$5:$H$18,6,0)+SUMIF($C$19:$C3234,$C3234,$F$19:$F3234)-SUMIF($C$19:$C3234,$C3234,$G$19:$G3234),"")</f>
        <v/>
      </c>
      <c r="I3234" s="296" t="n"/>
      <c r="J3234" s="252" t="n"/>
      <c r="K3234" s="252" t="n"/>
      <c r="L3234" s="298" t="n"/>
      <c r="M3234" s="254">
        <f>IF($B3234="","",--TEXT($B3234,"yyyymm"))</f>
        <v/>
      </c>
      <c r="N3234" s="0" t="n"/>
      <c r="O3234" s="0" t="n"/>
      <c r="P3234" s="0" t="n"/>
      <c r="Q3234" s="0" t="n"/>
      <c r="R3234" s="0" t="n"/>
      <c r="S3234" s="0" t="n"/>
      <c r="T3234" s="0" t="n"/>
      <c r="U3234" s="0" t="n"/>
      <c r="V3234" s="0" t="n"/>
      <c r="W3234" s="0" t="n"/>
      <c r="X3234" s="42" t="n"/>
      <c r="Y3234" s="42" t="n"/>
      <c r="Z3234" s="42" t="n"/>
    </row>
    <row r="3235" ht="23" customFormat="1" customHeight="1" s="204">
      <c r="A3235" s="255">
        <f>IF(B3235="","",COUNTA($B$5:B3235))</f>
        <v/>
      </c>
      <c r="B3235" s="294" t="n"/>
      <c r="C3235" s="247" t="n"/>
      <c r="D3235" s="248" t="n"/>
      <c r="E3235" s="295" t="n"/>
      <c r="F3235" s="296" t="n"/>
      <c r="G3235" s="296" t="n"/>
      <c r="H3235" s="299">
        <f>IFERROR(VLOOKUP($C3235,$C$5:$H$18,6,0)+SUMIF($C$19:$C3235,$C3235,$F$19:$F3235)-SUMIF($C$19:$C3235,$C3235,$G$19:$G3235),"")</f>
        <v/>
      </c>
      <c r="I3235" s="296" t="n"/>
      <c r="J3235" s="252" t="n"/>
      <c r="K3235" s="252" t="n"/>
      <c r="L3235" s="298" t="n"/>
      <c r="M3235" s="254">
        <f>IF($B3235="","",--TEXT($B3235,"yyyymm"))</f>
        <v/>
      </c>
      <c r="N3235" s="0" t="n"/>
      <c r="O3235" s="0" t="n"/>
      <c r="P3235" s="0" t="n"/>
      <c r="Q3235" s="0" t="n"/>
      <c r="R3235" s="0" t="n"/>
      <c r="S3235" s="0" t="n"/>
      <c r="T3235" s="0" t="n"/>
      <c r="U3235" s="0" t="n"/>
      <c r="V3235" s="0" t="n"/>
      <c r="W3235" s="0" t="n"/>
      <c r="X3235" s="42" t="n"/>
      <c r="Y3235" s="42" t="n"/>
      <c r="Z3235" s="42" t="n"/>
    </row>
    <row r="3236" ht="23" customFormat="1" customHeight="1" s="204">
      <c r="A3236" s="255">
        <f>IF(B3236="","",COUNTA($B$5:B3236))</f>
        <v/>
      </c>
      <c r="B3236" s="294" t="n"/>
      <c r="C3236" s="247" t="n"/>
      <c r="D3236" s="248" t="n"/>
      <c r="E3236" s="295" t="n"/>
      <c r="F3236" s="296" t="n"/>
      <c r="G3236" s="296" t="n"/>
      <c r="H3236" s="299">
        <f>IFERROR(VLOOKUP($C3236,$C$5:$H$18,6,0)+SUMIF($C$19:$C3236,$C3236,$F$19:$F3236)-SUMIF($C$19:$C3236,$C3236,$G$19:$G3236),"")</f>
        <v/>
      </c>
      <c r="I3236" s="296" t="n"/>
      <c r="J3236" s="252" t="n"/>
      <c r="K3236" s="252" t="n"/>
      <c r="L3236" s="298" t="n"/>
      <c r="M3236" s="254">
        <f>IF($B3236="","",--TEXT($B3236,"yyyymm"))</f>
        <v/>
      </c>
      <c r="N3236" s="0" t="n"/>
      <c r="O3236" s="0" t="n"/>
      <c r="P3236" s="0" t="n"/>
      <c r="Q3236" s="0" t="n"/>
      <c r="R3236" s="0" t="n"/>
      <c r="S3236" s="0" t="n"/>
      <c r="T3236" s="0" t="n"/>
      <c r="U3236" s="0" t="n"/>
      <c r="V3236" s="0" t="n"/>
      <c r="W3236" s="0" t="n"/>
      <c r="X3236" s="42" t="n"/>
      <c r="Y3236" s="42" t="n"/>
      <c r="Z3236" s="42" t="n"/>
    </row>
    <row r="3237" ht="23" customFormat="1" customHeight="1" s="204">
      <c r="A3237" s="255">
        <f>IF(B3237="","",COUNTA($B$5:B3237))</f>
        <v/>
      </c>
      <c r="B3237" s="294" t="n"/>
      <c r="C3237" s="247" t="n"/>
      <c r="D3237" s="248" t="n"/>
      <c r="E3237" s="295" t="n"/>
      <c r="F3237" s="296" t="n"/>
      <c r="G3237" s="296" t="n"/>
      <c r="H3237" s="299">
        <f>IFERROR(VLOOKUP($C3237,$C$5:$H$18,6,0)+SUMIF($C$19:$C3237,$C3237,$F$19:$F3237)-SUMIF($C$19:$C3237,$C3237,$G$19:$G3237),"")</f>
        <v/>
      </c>
      <c r="I3237" s="296" t="n"/>
      <c r="J3237" s="252" t="n"/>
      <c r="K3237" s="252" t="n"/>
      <c r="L3237" s="298" t="n"/>
      <c r="M3237" s="254">
        <f>IF($B3237="","",--TEXT($B3237,"yyyymm"))</f>
        <v/>
      </c>
      <c r="N3237" s="0" t="n"/>
      <c r="O3237" s="0" t="n"/>
      <c r="P3237" s="0" t="n"/>
      <c r="Q3237" s="0" t="n"/>
      <c r="R3237" s="0" t="n"/>
      <c r="S3237" s="0" t="n"/>
      <c r="T3237" s="0" t="n"/>
      <c r="U3237" s="0" t="n"/>
      <c r="V3237" s="0" t="n"/>
      <c r="W3237" s="0" t="n"/>
      <c r="X3237" s="42" t="n"/>
      <c r="Y3237" s="42" t="n"/>
      <c r="Z3237" s="42" t="n"/>
    </row>
    <row r="3238" ht="23" customFormat="1" customHeight="1" s="204">
      <c r="A3238" s="255">
        <f>IF(B3238="","",COUNTA($B$5:B3238))</f>
        <v/>
      </c>
      <c r="B3238" s="294" t="n"/>
      <c r="C3238" s="247" t="n"/>
      <c r="D3238" s="248" t="n"/>
      <c r="E3238" s="295" t="n"/>
      <c r="F3238" s="296" t="n"/>
      <c r="G3238" s="296" t="n"/>
      <c r="H3238" s="299">
        <f>IFERROR(VLOOKUP($C3238,$C$5:$H$18,6,0)+SUMIF($C$19:$C3238,$C3238,$F$19:$F3238)-SUMIF($C$19:$C3238,$C3238,$G$19:$G3238),"")</f>
        <v/>
      </c>
      <c r="I3238" s="296" t="n"/>
      <c r="J3238" s="252" t="n"/>
      <c r="K3238" s="252" t="n"/>
      <c r="L3238" s="298" t="n"/>
      <c r="M3238" s="254">
        <f>IF($B3238="","",--TEXT($B3238,"yyyymm"))</f>
        <v/>
      </c>
      <c r="N3238" s="0" t="n"/>
      <c r="O3238" s="0" t="n"/>
      <c r="P3238" s="0" t="n"/>
      <c r="Q3238" s="0" t="n"/>
      <c r="R3238" s="0" t="n"/>
      <c r="S3238" s="0" t="n"/>
      <c r="T3238" s="0" t="n"/>
      <c r="U3238" s="0" t="n"/>
      <c r="V3238" s="0" t="n"/>
      <c r="W3238" s="0" t="n"/>
      <c r="X3238" s="42" t="n"/>
      <c r="Y3238" s="42" t="n"/>
      <c r="Z3238" s="42" t="n"/>
    </row>
    <row r="3239" ht="23" customFormat="1" customHeight="1" s="204">
      <c r="A3239" s="255">
        <f>IF(B3239="","",COUNTA($B$5:B3239))</f>
        <v/>
      </c>
      <c r="B3239" s="294" t="n"/>
      <c r="C3239" s="247" t="n"/>
      <c r="D3239" s="248" t="n"/>
      <c r="E3239" s="295" t="n"/>
      <c r="F3239" s="296" t="n"/>
      <c r="G3239" s="296" t="n"/>
      <c r="H3239" s="299">
        <f>IFERROR(VLOOKUP($C3239,$C$5:$H$18,6,0)+SUMIF($C$19:$C3239,$C3239,$F$19:$F3239)-SUMIF($C$19:$C3239,$C3239,$G$19:$G3239),"")</f>
        <v/>
      </c>
      <c r="I3239" s="296" t="n"/>
      <c r="J3239" s="252" t="n"/>
      <c r="K3239" s="252" t="n"/>
      <c r="L3239" s="298" t="n"/>
      <c r="M3239" s="254">
        <f>IF($B3239="","",--TEXT($B3239,"yyyymm"))</f>
        <v/>
      </c>
      <c r="N3239" s="0" t="n"/>
      <c r="O3239" s="0" t="n"/>
      <c r="P3239" s="0" t="n"/>
      <c r="Q3239" s="0" t="n"/>
      <c r="R3239" s="0" t="n"/>
      <c r="S3239" s="0" t="n"/>
      <c r="T3239" s="0" t="n"/>
      <c r="U3239" s="0" t="n"/>
      <c r="V3239" s="0" t="n"/>
      <c r="W3239" s="0" t="n"/>
      <c r="X3239" s="42" t="n"/>
      <c r="Y3239" s="42" t="n"/>
      <c r="Z3239" s="42" t="n"/>
    </row>
    <row r="3240" ht="23" customFormat="1" customHeight="1" s="204">
      <c r="A3240" s="255">
        <f>IF(B3240="","",COUNTA($B$5:B3240))</f>
        <v/>
      </c>
      <c r="B3240" s="294" t="n"/>
      <c r="C3240" s="247" t="n"/>
      <c r="D3240" s="248" t="n"/>
      <c r="E3240" s="295" t="n"/>
      <c r="F3240" s="296" t="n"/>
      <c r="G3240" s="296" t="n"/>
      <c r="H3240" s="299">
        <f>IFERROR(VLOOKUP($C3240,$C$5:$H$18,6,0)+SUMIF($C$19:$C3240,$C3240,$F$19:$F3240)-SUMIF($C$19:$C3240,$C3240,$G$19:$G3240),"")</f>
        <v/>
      </c>
      <c r="I3240" s="296" t="n"/>
      <c r="J3240" s="252" t="n"/>
      <c r="K3240" s="252" t="n"/>
      <c r="L3240" s="298" t="n"/>
      <c r="M3240" s="254">
        <f>IF($B3240="","",--TEXT($B3240,"yyyymm"))</f>
        <v/>
      </c>
      <c r="N3240" s="0" t="n"/>
      <c r="O3240" s="0" t="n"/>
      <c r="P3240" s="0" t="n"/>
      <c r="Q3240" s="0" t="n"/>
      <c r="R3240" s="0" t="n"/>
      <c r="S3240" s="0" t="n"/>
      <c r="T3240" s="0" t="n"/>
      <c r="U3240" s="0" t="n"/>
      <c r="V3240" s="0" t="n"/>
      <c r="W3240" s="0" t="n"/>
      <c r="X3240" s="42" t="n"/>
      <c r="Y3240" s="42" t="n"/>
      <c r="Z3240" s="42" t="n"/>
    </row>
    <row r="3241" ht="23" customFormat="1" customHeight="1" s="204">
      <c r="A3241" s="255">
        <f>IF(B3241="","",COUNTA($B$5:B3241))</f>
        <v/>
      </c>
      <c r="B3241" s="294" t="n"/>
      <c r="C3241" s="247" t="n"/>
      <c r="D3241" s="248" t="n"/>
      <c r="E3241" s="295" t="n"/>
      <c r="F3241" s="296" t="n"/>
      <c r="G3241" s="296" t="n"/>
      <c r="H3241" s="299">
        <f>IFERROR(VLOOKUP($C3241,$C$5:$H$18,6,0)+SUMIF($C$19:$C3241,$C3241,$F$19:$F3241)-SUMIF($C$19:$C3241,$C3241,$G$19:$G3241),"")</f>
        <v/>
      </c>
      <c r="I3241" s="296" t="n"/>
      <c r="J3241" s="252" t="n"/>
      <c r="K3241" s="252" t="n"/>
      <c r="L3241" s="298" t="n"/>
      <c r="M3241" s="254">
        <f>IF($B3241="","",--TEXT($B3241,"yyyymm"))</f>
        <v/>
      </c>
      <c r="N3241" s="0" t="n"/>
      <c r="O3241" s="0" t="n"/>
      <c r="P3241" s="0" t="n"/>
      <c r="Q3241" s="0" t="n"/>
      <c r="R3241" s="0" t="n"/>
      <c r="S3241" s="0" t="n"/>
      <c r="T3241" s="0" t="n"/>
      <c r="U3241" s="0" t="n"/>
      <c r="V3241" s="0" t="n"/>
      <c r="W3241" s="0" t="n"/>
      <c r="X3241" s="42" t="n"/>
      <c r="Y3241" s="42" t="n"/>
      <c r="Z3241" s="42" t="n"/>
    </row>
    <row r="3242" ht="23" customFormat="1" customHeight="1" s="204">
      <c r="A3242" s="255">
        <f>IF(B3242="","",COUNTA($B$5:B3242))</f>
        <v/>
      </c>
      <c r="B3242" s="294" t="n"/>
      <c r="C3242" s="247" t="n"/>
      <c r="D3242" s="248" t="n"/>
      <c r="E3242" s="295" t="n"/>
      <c r="F3242" s="296" t="n"/>
      <c r="G3242" s="296" t="n"/>
      <c r="H3242" s="299">
        <f>IFERROR(VLOOKUP($C3242,$C$5:$H$18,6,0)+SUMIF($C$19:$C3242,$C3242,$F$19:$F3242)-SUMIF($C$19:$C3242,$C3242,$G$19:$G3242),"")</f>
        <v/>
      </c>
      <c r="I3242" s="296" t="n"/>
      <c r="J3242" s="252" t="n"/>
      <c r="K3242" s="252" t="n"/>
      <c r="L3242" s="298" t="n"/>
      <c r="M3242" s="254">
        <f>IF($B3242="","",--TEXT($B3242,"yyyymm"))</f>
        <v/>
      </c>
      <c r="N3242" s="0" t="n"/>
      <c r="O3242" s="0" t="n"/>
      <c r="P3242" s="0" t="n"/>
      <c r="Q3242" s="0" t="n"/>
      <c r="R3242" s="0" t="n"/>
      <c r="S3242" s="0" t="n"/>
      <c r="T3242" s="0" t="n"/>
      <c r="U3242" s="0" t="n"/>
      <c r="V3242" s="0" t="n"/>
      <c r="W3242" s="0" t="n"/>
      <c r="X3242" s="42" t="n"/>
      <c r="Y3242" s="42" t="n"/>
      <c r="Z3242" s="42" t="n"/>
    </row>
    <row r="3243" ht="23" customFormat="1" customHeight="1" s="204">
      <c r="A3243" s="255">
        <f>IF(B3243="","",COUNTA($B$5:B3243))</f>
        <v/>
      </c>
      <c r="B3243" s="294" t="n"/>
      <c r="C3243" s="247" t="n"/>
      <c r="D3243" s="248" t="n"/>
      <c r="E3243" s="295" t="n"/>
      <c r="F3243" s="296" t="n"/>
      <c r="G3243" s="296" t="n"/>
      <c r="H3243" s="299">
        <f>IFERROR(VLOOKUP($C3243,$C$5:$H$18,6,0)+SUMIF($C$19:$C3243,$C3243,$F$19:$F3243)-SUMIF($C$19:$C3243,$C3243,$G$19:$G3243),"")</f>
        <v/>
      </c>
      <c r="I3243" s="296" t="n"/>
      <c r="J3243" s="252" t="n"/>
      <c r="K3243" s="252" t="n"/>
      <c r="L3243" s="298" t="n"/>
      <c r="M3243" s="254">
        <f>IF($B3243="","",--TEXT($B3243,"yyyymm"))</f>
        <v/>
      </c>
      <c r="N3243" s="0" t="n"/>
      <c r="O3243" s="0" t="n"/>
      <c r="P3243" s="0" t="n"/>
      <c r="Q3243" s="0" t="n"/>
      <c r="R3243" s="0" t="n"/>
      <c r="S3243" s="0" t="n"/>
      <c r="T3243" s="0" t="n"/>
      <c r="U3243" s="0" t="n"/>
      <c r="V3243" s="0" t="n"/>
      <c r="W3243" s="0" t="n"/>
      <c r="X3243" s="42" t="n"/>
      <c r="Y3243" s="42" t="n"/>
      <c r="Z3243" s="42" t="n"/>
    </row>
    <row r="3244" ht="23" customFormat="1" customHeight="1" s="204">
      <c r="A3244" s="255">
        <f>IF(B3244="","",COUNTA($B$5:B3244))</f>
        <v/>
      </c>
      <c r="B3244" s="294" t="n"/>
      <c r="C3244" s="247" t="n"/>
      <c r="D3244" s="248" t="n"/>
      <c r="E3244" s="295" t="n"/>
      <c r="F3244" s="296" t="n"/>
      <c r="G3244" s="296" t="n"/>
      <c r="H3244" s="299">
        <f>IFERROR(VLOOKUP($C3244,$C$5:$H$18,6,0)+SUMIF($C$19:$C3244,$C3244,$F$19:$F3244)-SUMIF($C$19:$C3244,$C3244,$G$19:$G3244),"")</f>
        <v/>
      </c>
      <c r="I3244" s="296" t="n"/>
      <c r="J3244" s="252" t="n"/>
      <c r="K3244" s="252" t="n"/>
      <c r="L3244" s="298" t="n"/>
      <c r="M3244" s="254">
        <f>IF($B3244="","",--TEXT($B3244,"yyyymm"))</f>
        <v/>
      </c>
      <c r="N3244" s="0" t="n"/>
      <c r="O3244" s="0" t="n"/>
      <c r="P3244" s="0" t="n"/>
      <c r="Q3244" s="0" t="n"/>
      <c r="R3244" s="0" t="n"/>
      <c r="S3244" s="0" t="n"/>
      <c r="T3244" s="0" t="n"/>
      <c r="U3244" s="0" t="n"/>
      <c r="V3244" s="0" t="n"/>
      <c r="W3244" s="0" t="n"/>
      <c r="X3244" s="42" t="n"/>
      <c r="Y3244" s="42" t="n"/>
      <c r="Z3244" s="42" t="n"/>
    </row>
    <row r="3245" ht="23" customFormat="1" customHeight="1" s="204">
      <c r="A3245" s="255">
        <f>IF(B3245="","",COUNTA($B$5:B3245))</f>
        <v/>
      </c>
      <c r="B3245" s="294" t="n"/>
      <c r="C3245" s="247" t="n"/>
      <c r="D3245" s="248" t="n"/>
      <c r="E3245" s="295" t="n"/>
      <c r="F3245" s="296" t="n"/>
      <c r="G3245" s="296" t="n"/>
      <c r="H3245" s="299">
        <f>IFERROR(VLOOKUP($C3245,$C$5:$H$18,6,0)+SUMIF($C$19:$C3245,$C3245,$F$19:$F3245)-SUMIF($C$19:$C3245,$C3245,$G$19:$G3245),"")</f>
        <v/>
      </c>
      <c r="I3245" s="296" t="n"/>
      <c r="J3245" s="252" t="n"/>
      <c r="K3245" s="252" t="n"/>
      <c r="L3245" s="298" t="n"/>
      <c r="M3245" s="254">
        <f>IF($B3245="","",--TEXT($B3245,"yyyymm"))</f>
        <v/>
      </c>
      <c r="N3245" s="0" t="n"/>
      <c r="O3245" s="0" t="n"/>
      <c r="P3245" s="0" t="n"/>
      <c r="Q3245" s="0" t="n"/>
      <c r="R3245" s="0" t="n"/>
      <c r="S3245" s="0" t="n"/>
      <c r="T3245" s="0" t="n"/>
      <c r="U3245" s="0" t="n"/>
      <c r="V3245" s="0" t="n"/>
      <c r="W3245" s="0" t="n"/>
      <c r="X3245" s="42" t="n"/>
      <c r="Y3245" s="42" t="n"/>
      <c r="Z3245" s="42" t="n"/>
    </row>
    <row r="3246" ht="23" customFormat="1" customHeight="1" s="204">
      <c r="A3246" s="255">
        <f>IF(B3246="","",COUNTA($B$5:B3246))</f>
        <v/>
      </c>
      <c r="B3246" s="294" t="n"/>
      <c r="C3246" s="247" t="n"/>
      <c r="D3246" s="248" t="n"/>
      <c r="E3246" s="295" t="n"/>
      <c r="F3246" s="296" t="n"/>
      <c r="G3246" s="296" t="n"/>
      <c r="H3246" s="299">
        <f>IFERROR(VLOOKUP($C3246,$C$5:$H$18,6,0)+SUMIF($C$19:$C3246,$C3246,$F$19:$F3246)-SUMIF($C$19:$C3246,$C3246,$G$19:$G3246),"")</f>
        <v/>
      </c>
      <c r="I3246" s="296" t="n"/>
      <c r="J3246" s="252" t="n"/>
      <c r="K3246" s="252" t="n"/>
      <c r="L3246" s="298" t="n"/>
      <c r="M3246" s="254">
        <f>IF($B3246="","",--TEXT($B3246,"yyyymm"))</f>
        <v/>
      </c>
      <c r="N3246" s="0" t="n"/>
      <c r="O3246" s="0" t="n"/>
      <c r="P3246" s="0" t="n"/>
      <c r="Q3246" s="0" t="n"/>
      <c r="R3246" s="0" t="n"/>
      <c r="S3246" s="0" t="n"/>
      <c r="T3246" s="0" t="n"/>
      <c r="U3246" s="0" t="n"/>
      <c r="V3246" s="0" t="n"/>
      <c r="W3246" s="0" t="n"/>
      <c r="X3246" s="42" t="n"/>
      <c r="Y3246" s="42" t="n"/>
      <c r="Z3246" s="42" t="n"/>
    </row>
    <row r="3247" ht="23" customFormat="1" customHeight="1" s="204">
      <c r="A3247" s="255">
        <f>IF(B3247="","",COUNTA($B$5:B3247))</f>
        <v/>
      </c>
      <c r="B3247" s="294" t="n"/>
      <c r="C3247" s="247" t="n"/>
      <c r="D3247" s="248" t="n"/>
      <c r="E3247" s="295" t="n"/>
      <c r="F3247" s="296" t="n"/>
      <c r="G3247" s="296" t="n"/>
      <c r="H3247" s="299">
        <f>IFERROR(VLOOKUP($C3247,$C$5:$H$18,6,0)+SUMIF($C$19:$C3247,$C3247,$F$19:$F3247)-SUMIF($C$19:$C3247,$C3247,$G$19:$G3247),"")</f>
        <v/>
      </c>
      <c r="I3247" s="296" t="n"/>
      <c r="J3247" s="252" t="n"/>
      <c r="K3247" s="252" t="n"/>
      <c r="L3247" s="298" t="n"/>
      <c r="M3247" s="254">
        <f>IF($B3247="","",--TEXT($B3247,"yyyymm"))</f>
        <v/>
      </c>
      <c r="N3247" s="0" t="n"/>
      <c r="O3247" s="0" t="n"/>
      <c r="P3247" s="0" t="n"/>
      <c r="Q3247" s="0" t="n"/>
      <c r="R3247" s="0" t="n"/>
      <c r="S3247" s="0" t="n"/>
      <c r="T3247" s="0" t="n"/>
      <c r="U3247" s="0" t="n"/>
      <c r="V3247" s="0" t="n"/>
      <c r="W3247" s="0" t="n"/>
      <c r="X3247" s="42" t="n"/>
      <c r="Y3247" s="42" t="n"/>
      <c r="Z3247" s="42" t="n"/>
    </row>
    <row r="3248" ht="23" customFormat="1" customHeight="1" s="204">
      <c r="A3248" s="255">
        <f>IF(B3248="","",COUNTA($B$5:B3248))</f>
        <v/>
      </c>
      <c r="B3248" s="294" t="n"/>
      <c r="C3248" s="247" t="n"/>
      <c r="D3248" s="248" t="n"/>
      <c r="E3248" s="295" t="n"/>
      <c r="F3248" s="296" t="n"/>
      <c r="G3248" s="296" t="n"/>
      <c r="H3248" s="299">
        <f>IFERROR(VLOOKUP($C3248,$C$5:$H$18,6,0)+SUMIF($C$19:$C3248,$C3248,$F$19:$F3248)-SUMIF($C$19:$C3248,$C3248,$G$19:$G3248),"")</f>
        <v/>
      </c>
      <c r="I3248" s="296" t="n"/>
      <c r="J3248" s="252" t="n"/>
      <c r="K3248" s="252" t="n"/>
      <c r="L3248" s="298" t="n"/>
      <c r="M3248" s="254">
        <f>IF($B3248="","",--TEXT($B3248,"yyyymm"))</f>
        <v/>
      </c>
      <c r="N3248" s="0" t="n"/>
      <c r="O3248" s="0" t="n"/>
      <c r="P3248" s="0" t="n"/>
      <c r="Q3248" s="0" t="n"/>
      <c r="R3248" s="0" t="n"/>
      <c r="S3248" s="0" t="n"/>
      <c r="T3248" s="0" t="n"/>
      <c r="U3248" s="0" t="n"/>
      <c r="V3248" s="0" t="n"/>
      <c r="W3248" s="0" t="n"/>
      <c r="X3248" s="42" t="n"/>
      <c r="Y3248" s="42" t="n"/>
      <c r="Z3248" s="42" t="n"/>
    </row>
    <row r="3249" ht="23" customFormat="1" customHeight="1" s="204">
      <c r="A3249" s="255">
        <f>IF(B3249="","",COUNTA($B$5:B3249))</f>
        <v/>
      </c>
      <c r="B3249" s="294" t="n"/>
      <c r="C3249" s="247" t="n"/>
      <c r="D3249" s="248" t="n"/>
      <c r="E3249" s="295" t="n"/>
      <c r="F3249" s="296" t="n"/>
      <c r="G3249" s="296" t="n"/>
      <c r="H3249" s="299">
        <f>IFERROR(VLOOKUP($C3249,$C$5:$H$18,6,0)+SUMIF($C$19:$C3249,$C3249,$F$19:$F3249)-SUMIF($C$19:$C3249,$C3249,$G$19:$G3249),"")</f>
        <v/>
      </c>
      <c r="I3249" s="296" t="n"/>
      <c r="J3249" s="252" t="n"/>
      <c r="K3249" s="252" t="n"/>
      <c r="L3249" s="298" t="n"/>
      <c r="M3249" s="254">
        <f>IF($B3249="","",--TEXT($B3249,"yyyymm"))</f>
        <v/>
      </c>
      <c r="N3249" s="0" t="n"/>
      <c r="O3249" s="0" t="n"/>
      <c r="P3249" s="0" t="n"/>
      <c r="Q3249" s="0" t="n"/>
      <c r="R3249" s="0" t="n"/>
      <c r="S3249" s="0" t="n"/>
      <c r="T3249" s="0" t="n"/>
      <c r="U3249" s="0" t="n"/>
      <c r="V3249" s="0" t="n"/>
      <c r="W3249" s="0" t="n"/>
      <c r="X3249" s="42" t="n"/>
      <c r="Y3249" s="42" t="n"/>
      <c r="Z3249" s="42" t="n"/>
    </row>
    <row r="3250" ht="23" customFormat="1" customHeight="1" s="204">
      <c r="A3250" s="255">
        <f>IF(B3250="","",COUNTA($B$5:B3250))</f>
        <v/>
      </c>
      <c r="B3250" s="294" t="n"/>
      <c r="C3250" s="247" t="n"/>
      <c r="D3250" s="248" t="n"/>
      <c r="E3250" s="295" t="n"/>
      <c r="F3250" s="296" t="n"/>
      <c r="G3250" s="296" t="n"/>
      <c r="H3250" s="299">
        <f>IFERROR(VLOOKUP($C3250,$C$5:$H$18,6,0)+SUMIF($C$19:$C3250,$C3250,$F$19:$F3250)-SUMIF($C$19:$C3250,$C3250,$G$19:$G3250),"")</f>
        <v/>
      </c>
      <c r="I3250" s="296" t="n"/>
      <c r="J3250" s="252" t="n"/>
      <c r="K3250" s="252" t="n"/>
      <c r="L3250" s="298" t="n"/>
      <c r="M3250" s="254">
        <f>IF($B3250="","",--TEXT($B3250,"yyyymm"))</f>
        <v/>
      </c>
      <c r="N3250" s="0" t="n"/>
      <c r="O3250" s="0" t="n"/>
      <c r="P3250" s="0" t="n"/>
      <c r="Q3250" s="0" t="n"/>
      <c r="R3250" s="0" t="n"/>
      <c r="S3250" s="0" t="n"/>
      <c r="T3250" s="0" t="n"/>
      <c r="U3250" s="0" t="n"/>
      <c r="V3250" s="0" t="n"/>
      <c r="W3250" s="0" t="n"/>
      <c r="X3250" s="42" t="n"/>
      <c r="Y3250" s="42" t="n"/>
      <c r="Z3250" s="42" t="n"/>
    </row>
    <row r="3251" ht="23" customFormat="1" customHeight="1" s="204">
      <c r="A3251" s="255">
        <f>IF(B3251="","",COUNTA($B$5:B3251))</f>
        <v/>
      </c>
      <c r="B3251" s="294" t="n"/>
      <c r="C3251" s="247" t="n"/>
      <c r="D3251" s="248" t="n"/>
      <c r="E3251" s="295" t="n"/>
      <c r="F3251" s="296" t="n"/>
      <c r="G3251" s="296" t="n"/>
      <c r="H3251" s="299">
        <f>IFERROR(VLOOKUP($C3251,$C$5:$H$18,6,0)+SUMIF($C$19:$C3251,$C3251,$F$19:$F3251)-SUMIF($C$19:$C3251,$C3251,$G$19:$G3251),"")</f>
        <v/>
      </c>
      <c r="I3251" s="296" t="n"/>
      <c r="J3251" s="252" t="n"/>
      <c r="K3251" s="252" t="n"/>
      <c r="L3251" s="298" t="n"/>
      <c r="M3251" s="254">
        <f>IF($B3251="","",--TEXT($B3251,"yyyymm"))</f>
        <v/>
      </c>
      <c r="N3251" s="0" t="n"/>
      <c r="O3251" s="0" t="n"/>
      <c r="P3251" s="0" t="n"/>
      <c r="Q3251" s="0" t="n"/>
      <c r="R3251" s="0" t="n"/>
      <c r="S3251" s="0" t="n"/>
      <c r="T3251" s="0" t="n"/>
      <c r="U3251" s="0" t="n"/>
      <c r="V3251" s="0" t="n"/>
      <c r="W3251" s="0" t="n"/>
      <c r="X3251" s="42" t="n"/>
      <c r="Y3251" s="42" t="n"/>
      <c r="Z3251" s="42" t="n"/>
    </row>
    <row r="3252" ht="23" customFormat="1" customHeight="1" s="204">
      <c r="A3252" s="255">
        <f>IF(B3252="","",COUNTA($B$5:B3252))</f>
        <v/>
      </c>
      <c r="B3252" s="294" t="n"/>
      <c r="C3252" s="247" t="n"/>
      <c r="D3252" s="248" t="n"/>
      <c r="E3252" s="295" t="n"/>
      <c r="F3252" s="296" t="n"/>
      <c r="G3252" s="296" t="n"/>
      <c r="H3252" s="299">
        <f>IFERROR(VLOOKUP($C3252,$C$5:$H$18,6,0)+SUMIF($C$19:$C3252,$C3252,$F$19:$F3252)-SUMIF($C$19:$C3252,$C3252,$G$19:$G3252),"")</f>
        <v/>
      </c>
      <c r="I3252" s="296" t="n"/>
      <c r="J3252" s="252" t="n"/>
      <c r="K3252" s="252" t="n"/>
      <c r="L3252" s="298" t="n"/>
      <c r="M3252" s="254">
        <f>IF($B3252="","",--TEXT($B3252,"yyyymm"))</f>
        <v/>
      </c>
      <c r="N3252" s="0" t="n"/>
      <c r="O3252" s="0" t="n"/>
      <c r="P3252" s="0" t="n"/>
      <c r="Q3252" s="0" t="n"/>
      <c r="R3252" s="0" t="n"/>
      <c r="S3252" s="0" t="n"/>
      <c r="T3252" s="0" t="n"/>
      <c r="U3252" s="0" t="n"/>
      <c r="V3252" s="0" t="n"/>
      <c r="W3252" s="0" t="n"/>
      <c r="X3252" s="42" t="n"/>
      <c r="Y3252" s="42" t="n"/>
      <c r="Z3252" s="42" t="n"/>
    </row>
    <row r="3253" ht="23" customFormat="1" customHeight="1" s="204">
      <c r="A3253" s="255">
        <f>IF(B3253="","",COUNTA($B$5:B3253))</f>
        <v/>
      </c>
      <c r="B3253" s="294" t="n"/>
      <c r="C3253" s="247" t="n"/>
      <c r="D3253" s="248" t="n"/>
      <c r="E3253" s="295" t="n"/>
      <c r="F3253" s="296" t="n"/>
      <c r="G3253" s="296" t="n"/>
      <c r="H3253" s="299">
        <f>IFERROR(VLOOKUP($C3253,$C$5:$H$18,6,0)+SUMIF($C$19:$C3253,$C3253,$F$19:$F3253)-SUMIF($C$19:$C3253,$C3253,$G$19:$G3253),"")</f>
        <v/>
      </c>
      <c r="I3253" s="296" t="n"/>
      <c r="J3253" s="252" t="n"/>
      <c r="K3253" s="252" t="n"/>
      <c r="L3253" s="298" t="n"/>
      <c r="M3253" s="254">
        <f>IF($B3253="","",--TEXT($B3253,"yyyymm"))</f>
        <v/>
      </c>
      <c r="N3253" s="0" t="n"/>
      <c r="O3253" s="0" t="n"/>
      <c r="P3253" s="0" t="n"/>
      <c r="Q3253" s="0" t="n"/>
      <c r="R3253" s="0" t="n"/>
      <c r="S3253" s="0" t="n"/>
      <c r="T3253" s="0" t="n"/>
      <c r="U3253" s="0" t="n"/>
      <c r="V3253" s="0" t="n"/>
      <c r="W3253" s="0" t="n"/>
      <c r="X3253" s="42" t="n"/>
      <c r="Y3253" s="42" t="n"/>
      <c r="Z3253" s="42" t="n"/>
    </row>
    <row r="3254" ht="23" customFormat="1" customHeight="1" s="204">
      <c r="A3254" s="255">
        <f>IF(B3254="","",COUNTA($B$5:B3254))</f>
        <v/>
      </c>
      <c r="B3254" s="294" t="n"/>
      <c r="C3254" s="247" t="n"/>
      <c r="D3254" s="248" t="n"/>
      <c r="E3254" s="295" t="n"/>
      <c r="F3254" s="296" t="n"/>
      <c r="G3254" s="296" t="n"/>
      <c r="H3254" s="299">
        <f>IFERROR(VLOOKUP($C3254,$C$5:$H$18,6,0)+SUMIF($C$19:$C3254,$C3254,$F$19:$F3254)-SUMIF($C$19:$C3254,$C3254,$G$19:$G3254),"")</f>
        <v/>
      </c>
      <c r="I3254" s="296" t="n"/>
      <c r="J3254" s="252" t="n"/>
      <c r="K3254" s="252" t="n"/>
      <c r="L3254" s="298" t="n"/>
      <c r="M3254" s="254">
        <f>IF($B3254="","",--TEXT($B3254,"yyyymm"))</f>
        <v/>
      </c>
      <c r="N3254" s="0" t="n"/>
      <c r="O3254" s="0" t="n"/>
      <c r="P3254" s="0" t="n"/>
      <c r="Q3254" s="0" t="n"/>
      <c r="R3254" s="0" t="n"/>
      <c r="S3254" s="0" t="n"/>
      <c r="T3254" s="0" t="n"/>
      <c r="U3254" s="0" t="n"/>
      <c r="V3254" s="0" t="n"/>
      <c r="W3254" s="0" t="n"/>
      <c r="X3254" s="42" t="n"/>
      <c r="Y3254" s="42" t="n"/>
      <c r="Z3254" s="42" t="n"/>
    </row>
    <row r="3255" ht="23" customFormat="1" customHeight="1" s="204">
      <c r="A3255" s="255">
        <f>IF(B3255="","",COUNTA($B$5:B3255))</f>
        <v/>
      </c>
      <c r="B3255" s="294" t="n"/>
      <c r="C3255" s="247" t="n"/>
      <c r="D3255" s="248" t="n"/>
      <c r="E3255" s="295" t="n"/>
      <c r="F3255" s="296" t="n"/>
      <c r="G3255" s="296" t="n"/>
      <c r="H3255" s="299">
        <f>IFERROR(VLOOKUP($C3255,$C$5:$H$18,6,0)+SUMIF($C$19:$C3255,$C3255,$F$19:$F3255)-SUMIF($C$19:$C3255,$C3255,$G$19:$G3255),"")</f>
        <v/>
      </c>
      <c r="I3255" s="296" t="n"/>
      <c r="J3255" s="252" t="n"/>
      <c r="K3255" s="252" t="n"/>
      <c r="L3255" s="298" t="n"/>
      <c r="M3255" s="254">
        <f>IF($B3255="","",--TEXT($B3255,"yyyymm"))</f>
        <v/>
      </c>
      <c r="N3255" s="0" t="n"/>
      <c r="O3255" s="0" t="n"/>
      <c r="P3255" s="0" t="n"/>
      <c r="Q3255" s="0" t="n"/>
      <c r="R3255" s="0" t="n"/>
      <c r="S3255" s="0" t="n"/>
      <c r="T3255" s="0" t="n"/>
      <c r="U3255" s="0" t="n"/>
      <c r="V3255" s="0" t="n"/>
      <c r="W3255" s="0" t="n"/>
      <c r="X3255" s="42" t="n"/>
      <c r="Y3255" s="42" t="n"/>
      <c r="Z3255" s="42" t="n"/>
    </row>
    <row r="3256" ht="23" customFormat="1" customHeight="1" s="204">
      <c r="A3256" s="255">
        <f>IF(B3256="","",COUNTA($B$5:B3256))</f>
        <v/>
      </c>
      <c r="B3256" s="294" t="n"/>
      <c r="C3256" s="247" t="n"/>
      <c r="D3256" s="248" t="n"/>
      <c r="E3256" s="295" t="n"/>
      <c r="F3256" s="296" t="n"/>
      <c r="G3256" s="296" t="n"/>
      <c r="H3256" s="299">
        <f>IFERROR(VLOOKUP($C3256,$C$5:$H$18,6,0)+SUMIF($C$19:$C3256,$C3256,$F$19:$F3256)-SUMIF($C$19:$C3256,$C3256,$G$19:$G3256),"")</f>
        <v/>
      </c>
      <c r="I3256" s="296" t="n"/>
      <c r="J3256" s="252" t="n"/>
      <c r="K3256" s="252" t="n"/>
      <c r="L3256" s="298" t="n"/>
      <c r="M3256" s="254">
        <f>IF($B3256="","",--TEXT($B3256,"yyyymm"))</f>
        <v/>
      </c>
      <c r="N3256" s="0" t="n"/>
      <c r="O3256" s="0" t="n"/>
      <c r="P3256" s="0" t="n"/>
      <c r="Q3256" s="0" t="n"/>
      <c r="R3256" s="0" t="n"/>
      <c r="S3256" s="0" t="n"/>
      <c r="T3256" s="0" t="n"/>
      <c r="U3256" s="0" t="n"/>
      <c r="V3256" s="0" t="n"/>
      <c r="W3256" s="0" t="n"/>
      <c r="X3256" s="42" t="n"/>
      <c r="Y3256" s="42" t="n"/>
      <c r="Z3256" s="42" t="n"/>
    </row>
    <row r="3257" ht="23" customFormat="1" customHeight="1" s="204">
      <c r="A3257" s="255">
        <f>IF(B3257="","",COUNTA($B$5:B3257))</f>
        <v/>
      </c>
      <c r="B3257" s="294" t="n"/>
      <c r="C3257" s="247" t="n"/>
      <c r="D3257" s="248" t="n"/>
      <c r="E3257" s="295" t="n"/>
      <c r="F3257" s="296" t="n"/>
      <c r="G3257" s="296" t="n"/>
      <c r="H3257" s="299">
        <f>IFERROR(VLOOKUP($C3257,$C$5:$H$18,6,0)+SUMIF($C$19:$C3257,$C3257,$F$19:$F3257)-SUMIF($C$19:$C3257,$C3257,$G$19:$G3257),"")</f>
        <v/>
      </c>
      <c r="I3257" s="296" t="n"/>
      <c r="J3257" s="252" t="n"/>
      <c r="K3257" s="252" t="n"/>
      <c r="L3257" s="298" t="n"/>
      <c r="M3257" s="254">
        <f>IF($B3257="","",--TEXT($B3257,"yyyymm"))</f>
        <v/>
      </c>
      <c r="N3257" s="0" t="n"/>
      <c r="O3257" s="0" t="n"/>
      <c r="P3257" s="0" t="n"/>
      <c r="Q3257" s="0" t="n"/>
      <c r="R3257" s="0" t="n"/>
      <c r="S3257" s="0" t="n"/>
      <c r="T3257" s="0" t="n"/>
      <c r="U3257" s="0" t="n"/>
      <c r="V3257" s="0" t="n"/>
      <c r="W3257" s="0" t="n"/>
      <c r="X3257" s="42" t="n"/>
      <c r="Y3257" s="42" t="n"/>
      <c r="Z3257" s="42" t="n"/>
    </row>
    <row r="3258" ht="23" customFormat="1" customHeight="1" s="204">
      <c r="A3258" s="255">
        <f>IF(B3258="","",COUNTA($B$5:B3258))</f>
        <v/>
      </c>
      <c r="B3258" s="294" t="n"/>
      <c r="C3258" s="247" t="n"/>
      <c r="D3258" s="248" t="n"/>
      <c r="E3258" s="295" t="n"/>
      <c r="F3258" s="296" t="n"/>
      <c r="G3258" s="296" t="n"/>
      <c r="H3258" s="299">
        <f>IFERROR(VLOOKUP($C3258,$C$5:$H$18,6,0)+SUMIF($C$19:$C3258,$C3258,$F$19:$F3258)-SUMIF($C$19:$C3258,$C3258,$G$19:$G3258),"")</f>
        <v/>
      </c>
      <c r="I3258" s="296" t="n"/>
      <c r="J3258" s="252" t="n"/>
      <c r="K3258" s="252" t="n"/>
      <c r="L3258" s="298" t="n"/>
      <c r="M3258" s="254">
        <f>IF($B3258="","",--TEXT($B3258,"yyyymm"))</f>
        <v/>
      </c>
      <c r="N3258" s="0" t="n"/>
      <c r="O3258" s="0" t="n"/>
      <c r="P3258" s="0" t="n"/>
      <c r="Q3258" s="0" t="n"/>
      <c r="R3258" s="0" t="n"/>
      <c r="S3258" s="0" t="n"/>
      <c r="T3258" s="0" t="n"/>
      <c r="U3258" s="0" t="n"/>
      <c r="V3258" s="0" t="n"/>
      <c r="W3258" s="0" t="n"/>
      <c r="X3258" s="42" t="n"/>
      <c r="Y3258" s="42" t="n"/>
      <c r="Z3258" s="42" t="n"/>
    </row>
    <row r="3259" ht="23" customFormat="1" customHeight="1" s="204">
      <c r="A3259" s="255">
        <f>IF(B3259="","",COUNTA($B$5:B3259))</f>
        <v/>
      </c>
      <c r="B3259" s="294" t="n"/>
      <c r="C3259" s="247" t="n"/>
      <c r="D3259" s="248" t="n"/>
      <c r="E3259" s="295" t="n"/>
      <c r="F3259" s="296" t="n"/>
      <c r="G3259" s="296" t="n"/>
      <c r="H3259" s="299">
        <f>IFERROR(VLOOKUP($C3259,$C$5:$H$18,6,0)+SUMIF($C$19:$C3259,$C3259,$F$19:$F3259)-SUMIF($C$19:$C3259,$C3259,$G$19:$G3259),"")</f>
        <v/>
      </c>
      <c r="I3259" s="296" t="n"/>
      <c r="J3259" s="252" t="n"/>
      <c r="K3259" s="252" t="n"/>
      <c r="L3259" s="298" t="n"/>
      <c r="M3259" s="254">
        <f>IF($B3259="","",--TEXT($B3259,"yyyymm"))</f>
        <v/>
      </c>
      <c r="N3259" s="0" t="n"/>
      <c r="O3259" s="0" t="n"/>
      <c r="P3259" s="0" t="n"/>
      <c r="Q3259" s="0" t="n"/>
      <c r="R3259" s="0" t="n"/>
      <c r="S3259" s="0" t="n"/>
      <c r="T3259" s="0" t="n"/>
      <c r="U3259" s="0" t="n"/>
      <c r="V3259" s="0" t="n"/>
      <c r="W3259" s="0" t="n"/>
      <c r="X3259" s="42" t="n"/>
      <c r="Y3259" s="42" t="n"/>
      <c r="Z3259" s="42" t="n"/>
    </row>
    <row r="3260" ht="23" customFormat="1" customHeight="1" s="204">
      <c r="A3260" s="255">
        <f>IF(B3260="","",COUNTA($B$5:B3260))</f>
        <v/>
      </c>
      <c r="B3260" s="294" t="n"/>
      <c r="C3260" s="247" t="n"/>
      <c r="D3260" s="248" t="n"/>
      <c r="E3260" s="295" t="n"/>
      <c r="F3260" s="296" t="n"/>
      <c r="G3260" s="296" t="n"/>
      <c r="H3260" s="299">
        <f>IFERROR(VLOOKUP($C3260,$C$5:$H$18,6,0)+SUMIF($C$19:$C3260,$C3260,$F$19:$F3260)-SUMIF($C$19:$C3260,$C3260,$G$19:$G3260),"")</f>
        <v/>
      </c>
      <c r="I3260" s="296" t="n"/>
      <c r="J3260" s="252" t="n"/>
      <c r="K3260" s="252" t="n"/>
      <c r="L3260" s="298" t="n"/>
      <c r="M3260" s="254">
        <f>IF($B3260="","",--TEXT($B3260,"yyyymm"))</f>
        <v/>
      </c>
      <c r="N3260" s="0" t="n"/>
      <c r="O3260" s="0" t="n"/>
      <c r="P3260" s="0" t="n"/>
      <c r="Q3260" s="0" t="n"/>
      <c r="R3260" s="0" t="n"/>
      <c r="S3260" s="0" t="n"/>
      <c r="T3260" s="0" t="n"/>
      <c r="U3260" s="0" t="n"/>
      <c r="V3260" s="0" t="n"/>
      <c r="W3260" s="0" t="n"/>
      <c r="X3260" s="42" t="n"/>
      <c r="Y3260" s="42" t="n"/>
      <c r="Z3260" s="42" t="n"/>
    </row>
    <row r="3261" ht="23" customFormat="1" customHeight="1" s="204">
      <c r="A3261" s="255">
        <f>IF(B3261="","",COUNTA($B$5:B3261))</f>
        <v/>
      </c>
      <c r="B3261" s="294" t="n"/>
      <c r="C3261" s="247" t="n"/>
      <c r="D3261" s="248" t="n"/>
      <c r="E3261" s="295" t="n"/>
      <c r="F3261" s="296" t="n"/>
      <c r="G3261" s="296" t="n"/>
      <c r="H3261" s="299">
        <f>IFERROR(VLOOKUP($C3261,$C$5:$H$18,6,0)+SUMIF($C$19:$C3261,$C3261,$F$19:$F3261)-SUMIF($C$19:$C3261,$C3261,$G$19:$G3261),"")</f>
        <v/>
      </c>
      <c r="I3261" s="296" t="n"/>
      <c r="J3261" s="252" t="n"/>
      <c r="K3261" s="252" t="n"/>
      <c r="L3261" s="298" t="n"/>
      <c r="M3261" s="254">
        <f>IF($B3261="","",--TEXT($B3261,"yyyymm"))</f>
        <v/>
      </c>
      <c r="N3261" s="0" t="n"/>
      <c r="O3261" s="0" t="n"/>
      <c r="P3261" s="0" t="n"/>
      <c r="Q3261" s="0" t="n"/>
      <c r="R3261" s="0" t="n"/>
      <c r="S3261" s="0" t="n"/>
      <c r="T3261" s="0" t="n"/>
      <c r="U3261" s="0" t="n"/>
      <c r="V3261" s="0" t="n"/>
      <c r="W3261" s="0" t="n"/>
      <c r="X3261" s="42" t="n"/>
      <c r="Y3261" s="42" t="n"/>
      <c r="Z3261" s="42" t="n"/>
    </row>
    <row r="3262" ht="23" customFormat="1" customHeight="1" s="204">
      <c r="A3262" s="255">
        <f>IF(B3262="","",COUNTA($B$5:B3262))</f>
        <v/>
      </c>
      <c r="B3262" s="294" t="n"/>
      <c r="C3262" s="247" t="n"/>
      <c r="D3262" s="248" t="n"/>
      <c r="E3262" s="295" t="n"/>
      <c r="F3262" s="296" t="n"/>
      <c r="G3262" s="296" t="n"/>
      <c r="H3262" s="299">
        <f>IFERROR(VLOOKUP($C3262,$C$5:$H$18,6,0)+SUMIF($C$19:$C3262,$C3262,$F$19:$F3262)-SUMIF($C$19:$C3262,$C3262,$G$19:$G3262),"")</f>
        <v/>
      </c>
      <c r="I3262" s="296" t="n"/>
      <c r="J3262" s="252" t="n"/>
      <c r="K3262" s="252" t="n"/>
      <c r="L3262" s="298" t="n"/>
      <c r="M3262" s="254">
        <f>IF($B3262="","",--TEXT($B3262,"yyyymm"))</f>
        <v/>
      </c>
      <c r="N3262" s="0" t="n"/>
      <c r="O3262" s="0" t="n"/>
      <c r="P3262" s="0" t="n"/>
      <c r="Q3262" s="0" t="n"/>
      <c r="R3262" s="0" t="n"/>
      <c r="S3262" s="0" t="n"/>
      <c r="T3262" s="0" t="n"/>
      <c r="U3262" s="0" t="n"/>
      <c r="V3262" s="0" t="n"/>
      <c r="W3262" s="0" t="n"/>
      <c r="X3262" s="42" t="n"/>
      <c r="Y3262" s="42" t="n"/>
      <c r="Z3262" s="42" t="n"/>
    </row>
    <row r="3263" ht="23" customFormat="1" customHeight="1" s="204">
      <c r="A3263" s="255">
        <f>IF(B3263="","",COUNTA($B$5:B3263))</f>
        <v/>
      </c>
      <c r="B3263" s="294" t="n"/>
      <c r="C3263" s="247" t="n"/>
      <c r="D3263" s="248" t="n"/>
      <c r="E3263" s="295" t="n"/>
      <c r="F3263" s="296" t="n"/>
      <c r="G3263" s="296" t="n"/>
      <c r="H3263" s="299">
        <f>IFERROR(VLOOKUP($C3263,$C$5:$H$18,6,0)+SUMIF($C$19:$C3263,$C3263,$F$19:$F3263)-SUMIF($C$19:$C3263,$C3263,$G$19:$G3263),"")</f>
        <v/>
      </c>
      <c r="I3263" s="296" t="n"/>
      <c r="J3263" s="252" t="n"/>
      <c r="K3263" s="252" t="n"/>
      <c r="L3263" s="298" t="n"/>
      <c r="M3263" s="254">
        <f>IF($B3263="","",--TEXT($B3263,"yyyymm"))</f>
        <v/>
      </c>
      <c r="N3263" s="0" t="n"/>
      <c r="O3263" s="0" t="n"/>
      <c r="P3263" s="0" t="n"/>
      <c r="Q3263" s="0" t="n"/>
      <c r="R3263" s="0" t="n"/>
      <c r="S3263" s="0" t="n"/>
      <c r="T3263" s="0" t="n"/>
      <c r="U3263" s="0" t="n"/>
      <c r="V3263" s="0" t="n"/>
      <c r="W3263" s="0" t="n"/>
      <c r="X3263" s="42" t="n"/>
      <c r="Y3263" s="42" t="n"/>
      <c r="Z3263" s="42" t="n"/>
    </row>
    <row r="3264" ht="23" customFormat="1" customHeight="1" s="204">
      <c r="A3264" s="255">
        <f>IF(B3264="","",COUNTA($B$5:B3264))</f>
        <v/>
      </c>
      <c r="B3264" s="294" t="n"/>
      <c r="C3264" s="247" t="n"/>
      <c r="D3264" s="248" t="n"/>
      <c r="E3264" s="295" t="n"/>
      <c r="F3264" s="296" t="n"/>
      <c r="G3264" s="296" t="n"/>
      <c r="H3264" s="299">
        <f>IFERROR(VLOOKUP($C3264,$C$5:$H$18,6,0)+SUMIF($C$19:$C3264,$C3264,$F$19:$F3264)-SUMIF($C$19:$C3264,$C3264,$G$19:$G3264),"")</f>
        <v/>
      </c>
      <c r="I3264" s="296" t="n"/>
      <c r="J3264" s="252" t="n"/>
      <c r="K3264" s="252" t="n"/>
      <c r="L3264" s="298" t="n"/>
      <c r="M3264" s="254">
        <f>IF($B3264="","",--TEXT($B3264,"yyyymm"))</f>
        <v/>
      </c>
      <c r="N3264" s="0" t="n"/>
      <c r="O3264" s="0" t="n"/>
      <c r="P3264" s="0" t="n"/>
      <c r="Q3264" s="0" t="n"/>
      <c r="R3264" s="0" t="n"/>
      <c r="S3264" s="0" t="n"/>
      <c r="T3264" s="0" t="n"/>
      <c r="U3264" s="0" t="n"/>
      <c r="V3264" s="0" t="n"/>
      <c r="W3264" s="0" t="n"/>
      <c r="X3264" s="42" t="n"/>
      <c r="Y3264" s="42" t="n"/>
      <c r="Z3264" s="42" t="n"/>
    </row>
    <row r="3265" ht="23" customFormat="1" customHeight="1" s="204">
      <c r="A3265" s="255">
        <f>IF(B3265="","",COUNTA($B$5:B3265))</f>
        <v/>
      </c>
      <c r="B3265" s="294" t="n"/>
      <c r="C3265" s="247" t="n"/>
      <c r="D3265" s="248" t="n"/>
      <c r="E3265" s="295" t="n"/>
      <c r="F3265" s="296" t="n"/>
      <c r="G3265" s="296" t="n"/>
      <c r="H3265" s="299">
        <f>IFERROR(VLOOKUP($C3265,$C$5:$H$18,6,0)+SUMIF($C$19:$C3265,$C3265,$F$19:$F3265)-SUMIF($C$19:$C3265,$C3265,$G$19:$G3265),"")</f>
        <v/>
      </c>
      <c r="I3265" s="296" t="n"/>
      <c r="J3265" s="252" t="n"/>
      <c r="K3265" s="252" t="n"/>
      <c r="L3265" s="298" t="n"/>
      <c r="M3265" s="254">
        <f>IF($B3265="","",--TEXT($B3265,"yyyymm"))</f>
        <v/>
      </c>
      <c r="N3265" s="0" t="n"/>
      <c r="O3265" s="0" t="n"/>
      <c r="P3265" s="0" t="n"/>
      <c r="Q3265" s="0" t="n"/>
      <c r="R3265" s="0" t="n"/>
      <c r="S3265" s="0" t="n"/>
      <c r="T3265" s="0" t="n"/>
      <c r="U3265" s="0" t="n"/>
      <c r="V3265" s="0" t="n"/>
      <c r="W3265" s="0" t="n"/>
      <c r="X3265" s="42" t="n"/>
      <c r="Y3265" s="42" t="n"/>
      <c r="Z3265" s="42" t="n"/>
    </row>
    <row r="3266" ht="23" customFormat="1" customHeight="1" s="204">
      <c r="A3266" s="255">
        <f>IF(B3266="","",COUNTA($B$5:B3266))</f>
        <v/>
      </c>
      <c r="B3266" s="294" t="n"/>
      <c r="C3266" s="247" t="n"/>
      <c r="D3266" s="248" t="n"/>
      <c r="E3266" s="295" t="n"/>
      <c r="F3266" s="296" t="n"/>
      <c r="G3266" s="296" t="n"/>
      <c r="H3266" s="299">
        <f>IFERROR(VLOOKUP($C3266,$C$5:$H$18,6,0)+SUMIF($C$19:$C3266,$C3266,$F$19:$F3266)-SUMIF($C$19:$C3266,$C3266,$G$19:$G3266),"")</f>
        <v/>
      </c>
      <c r="I3266" s="296" t="n"/>
      <c r="J3266" s="252" t="n"/>
      <c r="K3266" s="252" t="n"/>
      <c r="L3266" s="298" t="n"/>
      <c r="M3266" s="254">
        <f>IF($B3266="","",--TEXT($B3266,"yyyymm"))</f>
        <v/>
      </c>
      <c r="N3266" s="0" t="n"/>
      <c r="O3266" s="0" t="n"/>
      <c r="P3266" s="0" t="n"/>
      <c r="Q3266" s="0" t="n"/>
      <c r="R3266" s="0" t="n"/>
      <c r="S3266" s="0" t="n"/>
      <c r="T3266" s="0" t="n"/>
      <c r="U3266" s="0" t="n"/>
      <c r="V3266" s="0" t="n"/>
      <c r="W3266" s="0" t="n"/>
      <c r="X3266" s="42" t="n"/>
      <c r="Y3266" s="42" t="n"/>
      <c r="Z3266" s="42" t="n"/>
    </row>
    <row r="3267" ht="23" customFormat="1" customHeight="1" s="204">
      <c r="A3267" s="255">
        <f>IF(B3267="","",COUNTA($B$5:B3267))</f>
        <v/>
      </c>
      <c r="B3267" s="294" t="n"/>
      <c r="C3267" s="247" t="n"/>
      <c r="D3267" s="248" t="n"/>
      <c r="E3267" s="295" t="n"/>
      <c r="F3267" s="296" t="n"/>
      <c r="G3267" s="296" t="n"/>
      <c r="H3267" s="299">
        <f>IFERROR(VLOOKUP($C3267,$C$5:$H$18,6,0)+SUMIF($C$19:$C3267,$C3267,$F$19:$F3267)-SUMIF($C$19:$C3267,$C3267,$G$19:$G3267),"")</f>
        <v/>
      </c>
      <c r="I3267" s="296" t="n"/>
      <c r="J3267" s="252" t="n"/>
      <c r="K3267" s="252" t="n"/>
      <c r="L3267" s="298" t="n"/>
      <c r="M3267" s="254">
        <f>IF($B3267="","",--TEXT($B3267,"yyyymm"))</f>
        <v/>
      </c>
      <c r="N3267" s="0" t="n"/>
      <c r="O3267" s="0" t="n"/>
      <c r="P3267" s="0" t="n"/>
      <c r="Q3267" s="0" t="n"/>
      <c r="R3267" s="0" t="n"/>
      <c r="S3267" s="0" t="n"/>
      <c r="T3267" s="0" t="n"/>
      <c r="U3267" s="0" t="n"/>
      <c r="V3267" s="0" t="n"/>
      <c r="W3267" s="0" t="n"/>
      <c r="X3267" s="42" t="n"/>
      <c r="Y3267" s="42" t="n"/>
      <c r="Z3267" s="42" t="n"/>
    </row>
    <row r="3268" ht="23" customFormat="1" customHeight="1" s="204">
      <c r="A3268" s="255">
        <f>IF(B3268="","",COUNTA($B$5:B3268))</f>
        <v/>
      </c>
      <c r="B3268" s="294" t="n"/>
      <c r="C3268" s="247" t="n"/>
      <c r="D3268" s="248" t="n"/>
      <c r="E3268" s="295" t="n"/>
      <c r="F3268" s="296" t="n"/>
      <c r="G3268" s="296" t="n"/>
      <c r="H3268" s="299">
        <f>IFERROR(VLOOKUP($C3268,$C$5:$H$18,6,0)+SUMIF($C$19:$C3268,$C3268,$F$19:$F3268)-SUMIF($C$19:$C3268,$C3268,$G$19:$G3268),"")</f>
        <v/>
      </c>
      <c r="I3268" s="296" t="n"/>
      <c r="J3268" s="252" t="n"/>
      <c r="K3268" s="252" t="n"/>
      <c r="L3268" s="298" t="n"/>
      <c r="M3268" s="254">
        <f>IF($B3268="","",--TEXT($B3268,"yyyymm"))</f>
        <v/>
      </c>
      <c r="N3268" s="0" t="n"/>
      <c r="O3268" s="0" t="n"/>
      <c r="P3268" s="0" t="n"/>
      <c r="Q3268" s="0" t="n"/>
      <c r="R3268" s="0" t="n"/>
      <c r="S3268" s="0" t="n"/>
      <c r="T3268" s="0" t="n"/>
      <c r="U3268" s="0" t="n"/>
      <c r="V3268" s="0" t="n"/>
      <c r="W3268" s="0" t="n"/>
      <c r="X3268" s="42" t="n"/>
      <c r="Y3268" s="42" t="n"/>
      <c r="Z3268" s="42" t="n"/>
    </row>
    <row r="3269" ht="23" customFormat="1" customHeight="1" s="204">
      <c r="A3269" s="255">
        <f>IF(B3269="","",COUNTA($B$5:B3269))</f>
        <v/>
      </c>
      <c r="B3269" s="294" t="n"/>
      <c r="C3269" s="247" t="n"/>
      <c r="D3269" s="248" t="n"/>
      <c r="E3269" s="295" t="n"/>
      <c r="F3269" s="296" t="n"/>
      <c r="G3269" s="296" t="n"/>
      <c r="H3269" s="299">
        <f>IFERROR(VLOOKUP($C3269,$C$5:$H$18,6,0)+SUMIF($C$19:$C3269,$C3269,$F$19:$F3269)-SUMIF($C$19:$C3269,$C3269,$G$19:$G3269),"")</f>
        <v/>
      </c>
      <c r="I3269" s="296" t="n"/>
      <c r="J3269" s="252" t="n"/>
      <c r="K3269" s="252" t="n"/>
      <c r="L3269" s="298" t="n"/>
      <c r="M3269" s="254">
        <f>IF($B3269="","",--TEXT($B3269,"yyyymm"))</f>
        <v/>
      </c>
      <c r="N3269" s="0" t="n"/>
      <c r="O3269" s="0" t="n"/>
      <c r="P3269" s="0" t="n"/>
      <c r="Q3269" s="0" t="n"/>
      <c r="R3269" s="0" t="n"/>
      <c r="S3269" s="0" t="n"/>
      <c r="T3269" s="0" t="n"/>
      <c r="U3269" s="0" t="n"/>
      <c r="V3269" s="0" t="n"/>
      <c r="W3269" s="0" t="n"/>
      <c r="X3269" s="42" t="n"/>
      <c r="Y3269" s="42" t="n"/>
      <c r="Z3269" s="42" t="n"/>
    </row>
    <row r="3270" ht="23" customFormat="1" customHeight="1" s="204">
      <c r="A3270" s="255">
        <f>IF(B3270="","",COUNTA($B$5:B3270))</f>
        <v/>
      </c>
      <c r="B3270" s="294" t="n"/>
      <c r="C3270" s="247" t="n"/>
      <c r="D3270" s="248" t="n"/>
      <c r="E3270" s="295" t="n"/>
      <c r="F3270" s="296" t="n"/>
      <c r="G3270" s="296" t="n"/>
      <c r="H3270" s="299">
        <f>IFERROR(VLOOKUP($C3270,$C$5:$H$18,6,0)+SUMIF($C$19:$C3270,$C3270,$F$19:$F3270)-SUMIF($C$19:$C3270,$C3270,$G$19:$G3270),"")</f>
        <v/>
      </c>
      <c r="I3270" s="296" t="n"/>
      <c r="J3270" s="252" t="n"/>
      <c r="K3270" s="252" t="n"/>
      <c r="L3270" s="298" t="n"/>
      <c r="M3270" s="254">
        <f>IF($B3270="","",--TEXT($B3270,"yyyymm"))</f>
        <v/>
      </c>
      <c r="N3270" s="0" t="n"/>
      <c r="O3270" s="0" t="n"/>
      <c r="P3270" s="0" t="n"/>
      <c r="Q3270" s="0" t="n"/>
      <c r="R3270" s="0" t="n"/>
      <c r="S3270" s="0" t="n"/>
      <c r="T3270" s="0" t="n"/>
      <c r="U3270" s="0" t="n"/>
      <c r="V3270" s="0" t="n"/>
      <c r="W3270" s="0" t="n"/>
      <c r="X3270" s="42" t="n"/>
      <c r="Y3270" s="42" t="n"/>
      <c r="Z3270" s="42" t="n"/>
    </row>
    <row r="3271" ht="23" customFormat="1" customHeight="1" s="204">
      <c r="A3271" s="255">
        <f>IF(B3271="","",COUNTA($B$5:B3271))</f>
        <v/>
      </c>
      <c r="B3271" s="294" t="n"/>
      <c r="C3271" s="247" t="n"/>
      <c r="D3271" s="248" t="n"/>
      <c r="E3271" s="295" t="n"/>
      <c r="F3271" s="296" t="n"/>
      <c r="G3271" s="296" t="n"/>
      <c r="H3271" s="299">
        <f>IFERROR(VLOOKUP($C3271,$C$5:$H$18,6,0)+SUMIF($C$19:$C3271,$C3271,$F$19:$F3271)-SUMIF($C$19:$C3271,$C3271,$G$19:$G3271),"")</f>
        <v/>
      </c>
      <c r="I3271" s="296" t="n"/>
      <c r="J3271" s="252" t="n"/>
      <c r="K3271" s="252" t="n"/>
      <c r="L3271" s="298" t="n"/>
      <c r="M3271" s="254">
        <f>IF($B3271="","",--TEXT($B3271,"yyyymm"))</f>
        <v/>
      </c>
      <c r="N3271" s="0" t="n"/>
      <c r="O3271" s="0" t="n"/>
      <c r="P3271" s="0" t="n"/>
      <c r="Q3271" s="0" t="n"/>
      <c r="R3271" s="0" t="n"/>
      <c r="S3271" s="0" t="n"/>
      <c r="T3271" s="0" t="n"/>
      <c r="U3271" s="0" t="n"/>
      <c r="V3271" s="0" t="n"/>
      <c r="W3271" s="0" t="n"/>
      <c r="X3271" s="42" t="n"/>
      <c r="Y3271" s="42" t="n"/>
      <c r="Z3271" s="42" t="n"/>
    </row>
    <row r="3272" ht="23" customFormat="1" customHeight="1" s="204">
      <c r="A3272" s="255">
        <f>IF(B3272="","",COUNTA($B$5:B3272))</f>
        <v/>
      </c>
      <c r="B3272" s="294" t="n"/>
      <c r="C3272" s="247" t="n"/>
      <c r="D3272" s="248" t="n"/>
      <c r="E3272" s="295" t="n"/>
      <c r="F3272" s="296" t="n"/>
      <c r="G3272" s="296" t="n"/>
      <c r="H3272" s="299">
        <f>IFERROR(VLOOKUP($C3272,$C$5:$H$18,6,0)+SUMIF($C$19:$C3272,$C3272,$F$19:$F3272)-SUMIF($C$19:$C3272,$C3272,$G$19:$G3272),"")</f>
        <v/>
      </c>
      <c r="I3272" s="296" t="n"/>
      <c r="J3272" s="252" t="n"/>
      <c r="K3272" s="252" t="n"/>
      <c r="L3272" s="298" t="n"/>
      <c r="M3272" s="254">
        <f>IF($B3272="","",--TEXT($B3272,"yyyymm"))</f>
        <v/>
      </c>
      <c r="N3272" s="0" t="n"/>
      <c r="O3272" s="0" t="n"/>
      <c r="P3272" s="0" t="n"/>
      <c r="Q3272" s="0" t="n"/>
      <c r="R3272" s="0" t="n"/>
      <c r="S3272" s="0" t="n"/>
      <c r="T3272" s="0" t="n"/>
      <c r="U3272" s="0" t="n"/>
      <c r="V3272" s="0" t="n"/>
      <c r="W3272" s="0" t="n"/>
      <c r="X3272" s="42" t="n"/>
      <c r="Y3272" s="42" t="n"/>
      <c r="Z3272" s="42" t="n"/>
    </row>
    <row r="3273" ht="23" customFormat="1" customHeight="1" s="204">
      <c r="A3273" s="255">
        <f>IF(B3273="","",COUNTA($B$5:B3273))</f>
        <v/>
      </c>
      <c r="B3273" s="294" t="n"/>
      <c r="C3273" s="247" t="n"/>
      <c r="D3273" s="248" t="n"/>
      <c r="E3273" s="295" t="n"/>
      <c r="F3273" s="296" t="n"/>
      <c r="G3273" s="296" t="n"/>
      <c r="H3273" s="299">
        <f>IFERROR(VLOOKUP($C3273,$C$5:$H$18,6,0)+SUMIF($C$19:$C3273,$C3273,$F$19:$F3273)-SUMIF($C$19:$C3273,$C3273,$G$19:$G3273),"")</f>
        <v/>
      </c>
      <c r="I3273" s="296" t="n"/>
      <c r="J3273" s="252" t="n"/>
      <c r="K3273" s="252" t="n"/>
      <c r="L3273" s="298" t="n"/>
      <c r="M3273" s="254">
        <f>IF($B3273="","",--TEXT($B3273,"yyyymm"))</f>
        <v/>
      </c>
      <c r="N3273" s="0" t="n"/>
      <c r="O3273" s="0" t="n"/>
      <c r="P3273" s="0" t="n"/>
      <c r="Q3273" s="0" t="n"/>
      <c r="R3273" s="0" t="n"/>
      <c r="S3273" s="0" t="n"/>
      <c r="T3273" s="0" t="n"/>
      <c r="U3273" s="0" t="n"/>
      <c r="V3273" s="0" t="n"/>
      <c r="W3273" s="0" t="n"/>
      <c r="X3273" s="42" t="n"/>
      <c r="Y3273" s="42" t="n"/>
      <c r="Z3273" s="42" t="n"/>
    </row>
    <row r="3274" ht="23" customFormat="1" customHeight="1" s="204">
      <c r="A3274" s="255">
        <f>IF(B3274="","",COUNTA($B$5:B3274))</f>
        <v/>
      </c>
      <c r="B3274" s="294" t="n"/>
      <c r="C3274" s="247" t="n"/>
      <c r="D3274" s="248" t="n"/>
      <c r="E3274" s="295" t="n"/>
      <c r="F3274" s="296" t="n"/>
      <c r="G3274" s="296" t="n"/>
      <c r="H3274" s="299">
        <f>IFERROR(VLOOKUP($C3274,$C$5:$H$18,6,0)+SUMIF($C$19:$C3274,$C3274,$F$19:$F3274)-SUMIF($C$19:$C3274,$C3274,$G$19:$G3274),"")</f>
        <v/>
      </c>
      <c r="I3274" s="296" t="n"/>
      <c r="J3274" s="252" t="n"/>
      <c r="K3274" s="252" t="n"/>
      <c r="L3274" s="298" t="n"/>
      <c r="M3274" s="254">
        <f>IF($B3274="","",--TEXT($B3274,"yyyymm"))</f>
        <v/>
      </c>
      <c r="N3274" s="0" t="n"/>
      <c r="O3274" s="0" t="n"/>
      <c r="P3274" s="0" t="n"/>
      <c r="Q3274" s="0" t="n"/>
      <c r="R3274" s="0" t="n"/>
      <c r="S3274" s="0" t="n"/>
      <c r="T3274" s="0" t="n"/>
      <c r="U3274" s="0" t="n"/>
      <c r="V3274" s="0" t="n"/>
      <c r="W3274" s="0" t="n"/>
      <c r="X3274" s="42" t="n"/>
      <c r="Y3274" s="42" t="n"/>
      <c r="Z3274" s="42" t="n"/>
    </row>
    <row r="3275" ht="23" customFormat="1" customHeight="1" s="204">
      <c r="A3275" s="255">
        <f>IF(B3275="","",COUNTA($B$5:B3275))</f>
        <v/>
      </c>
      <c r="B3275" s="294" t="n"/>
      <c r="C3275" s="247" t="n"/>
      <c r="D3275" s="248" t="n"/>
      <c r="E3275" s="295" t="n"/>
      <c r="F3275" s="296" t="n"/>
      <c r="G3275" s="296" t="n"/>
      <c r="H3275" s="299">
        <f>IFERROR(VLOOKUP($C3275,$C$5:$H$18,6,0)+SUMIF($C$19:$C3275,$C3275,$F$19:$F3275)-SUMIF($C$19:$C3275,$C3275,$G$19:$G3275),"")</f>
        <v/>
      </c>
      <c r="I3275" s="296" t="n"/>
      <c r="J3275" s="252" t="n"/>
      <c r="K3275" s="252" t="n"/>
      <c r="L3275" s="298" t="n"/>
      <c r="M3275" s="254">
        <f>IF($B3275="","",--TEXT($B3275,"yyyymm"))</f>
        <v/>
      </c>
      <c r="N3275" s="0" t="n"/>
      <c r="O3275" s="0" t="n"/>
      <c r="P3275" s="0" t="n"/>
      <c r="Q3275" s="0" t="n"/>
      <c r="R3275" s="0" t="n"/>
      <c r="S3275" s="0" t="n"/>
      <c r="T3275" s="0" t="n"/>
      <c r="U3275" s="0" t="n"/>
      <c r="V3275" s="0" t="n"/>
      <c r="W3275" s="0" t="n"/>
      <c r="X3275" s="42" t="n"/>
      <c r="Y3275" s="42" t="n"/>
      <c r="Z3275" s="42" t="n"/>
    </row>
    <row r="3276" ht="23" customFormat="1" customHeight="1" s="204">
      <c r="A3276" s="255">
        <f>IF(B3276="","",COUNTA($B$5:B3276))</f>
        <v/>
      </c>
      <c r="B3276" s="294" t="n"/>
      <c r="C3276" s="247" t="n"/>
      <c r="D3276" s="248" t="n"/>
      <c r="E3276" s="295" t="n"/>
      <c r="F3276" s="296" t="n"/>
      <c r="G3276" s="296" t="n"/>
      <c r="H3276" s="299">
        <f>IFERROR(VLOOKUP($C3276,$C$5:$H$18,6,0)+SUMIF($C$19:$C3276,$C3276,$F$19:$F3276)-SUMIF($C$19:$C3276,$C3276,$G$19:$G3276),"")</f>
        <v/>
      </c>
      <c r="I3276" s="296" t="n"/>
      <c r="J3276" s="252" t="n"/>
      <c r="K3276" s="252" t="n"/>
      <c r="L3276" s="298" t="n"/>
      <c r="M3276" s="254">
        <f>IF($B3276="","",--TEXT($B3276,"yyyymm"))</f>
        <v/>
      </c>
      <c r="N3276" s="0" t="n"/>
      <c r="O3276" s="0" t="n"/>
      <c r="P3276" s="0" t="n"/>
      <c r="Q3276" s="0" t="n"/>
      <c r="R3276" s="0" t="n"/>
      <c r="S3276" s="0" t="n"/>
      <c r="T3276" s="0" t="n"/>
      <c r="U3276" s="0" t="n"/>
      <c r="V3276" s="0" t="n"/>
      <c r="W3276" s="0" t="n"/>
      <c r="X3276" s="42" t="n"/>
      <c r="Y3276" s="42" t="n"/>
      <c r="Z3276" s="42" t="n"/>
    </row>
    <row r="3277" ht="23" customFormat="1" customHeight="1" s="204">
      <c r="A3277" s="255">
        <f>IF(B3277="","",COUNTA($B$5:B3277))</f>
        <v/>
      </c>
      <c r="B3277" s="294" t="n"/>
      <c r="C3277" s="247" t="n"/>
      <c r="D3277" s="248" t="n"/>
      <c r="E3277" s="295" t="n"/>
      <c r="F3277" s="296" t="n"/>
      <c r="G3277" s="296" t="n"/>
      <c r="H3277" s="299">
        <f>IFERROR(VLOOKUP($C3277,$C$5:$H$18,6,0)+SUMIF($C$19:$C3277,$C3277,$F$19:$F3277)-SUMIF($C$19:$C3277,$C3277,$G$19:$G3277),"")</f>
        <v/>
      </c>
      <c r="I3277" s="296" t="n"/>
      <c r="J3277" s="252" t="n"/>
      <c r="K3277" s="252" t="n"/>
      <c r="L3277" s="298" t="n"/>
      <c r="M3277" s="254">
        <f>IF($B3277="","",--TEXT($B3277,"yyyymm"))</f>
        <v/>
      </c>
      <c r="N3277" s="0" t="n"/>
      <c r="O3277" s="0" t="n"/>
      <c r="P3277" s="0" t="n"/>
      <c r="Q3277" s="0" t="n"/>
      <c r="R3277" s="0" t="n"/>
      <c r="S3277" s="0" t="n"/>
      <c r="T3277" s="0" t="n"/>
      <c r="U3277" s="0" t="n"/>
      <c r="V3277" s="0" t="n"/>
      <c r="W3277" s="0" t="n"/>
      <c r="X3277" s="42" t="n"/>
      <c r="Y3277" s="42" t="n"/>
      <c r="Z3277" s="42" t="n"/>
    </row>
    <row r="3278" ht="23" customFormat="1" customHeight="1" s="204">
      <c r="A3278" s="255">
        <f>IF(B3278="","",COUNTA($B$5:B3278))</f>
        <v/>
      </c>
      <c r="B3278" s="294" t="n"/>
      <c r="C3278" s="247" t="n"/>
      <c r="D3278" s="248" t="n"/>
      <c r="E3278" s="295" t="n"/>
      <c r="F3278" s="296" t="n"/>
      <c r="G3278" s="296" t="n"/>
      <c r="H3278" s="299">
        <f>IFERROR(VLOOKUP($C3278,$C$5:$H$18,6,0)+SUMIF($C$19:$C3278,$C3278,$F$19:$F3278)-SUMIF($C$19:$C3278,$C3278,$G$19:$G3278),"")</f>
        <v/>
      </c>
      <c r="I3278" s="296" t="n"/>
      <c r="J3278" s="252" t="n"/>
      <c r="K3278" s="252" t="n"/>
      <c r="L3278" s="298" t="n"/>
      <c r="M3278" s="254">
        <f>IF($B3278="","",--TEXT($B3278,"yyyymm"))</f>
        <v/>
      </c>
      <c r="N3278" s="0" t="n"/>
      <c r="O3278" s="0" t="n"/>
      <c r="P3278" s="0" t="n"/>
      <c r="Q3278" s="0" t="n"/>
      <c r="R3278" s="0" t="n"/>
      <c r="S3278" s="0" t="n"/>
      <c r="T3278" s="0" t="n"/>
      <c r="U3278" s="0" t="n"/>
      <c r="V3278" s="0" t="n"/>
      <c r="W3278" s="0" t="n"/>
      <c r="X3278" s="42" t="n"/>
      <c r="Y3278" s="42" t="n"/>
      <c r="Z3278" s="42" t="n"/>
    </row>
    <row r="3279" ht="23" customFormat="1" customHeight="1" s="204">
      <c r="A3279" s="255">
        <f>IF(B3279="","",COUNTA($B$5:B3279))</f>
        <v/>
      </c>
      <c r="B3279" s="294" t="n"/>
      <c r="C3279" s="247" t="n"/>
      <c r="D3279" s="248" t="n"/>
      <c r="E3279" s="295" t="n"/>
      <c r="F3279" s="296" t="n"/>
      <c r="G3279" s="296" t="n"/>
      <c r="H3279" s="299">
        <f>IFERROR(VLOOKUP($C3279,$C$5:$H$18,6,0)+SUMIF($C$19:$C3279,$C3279,$F$19:$F3279)-SUMIF($C$19:$C3279,$C3279,$G$19:$G3279),"")</f>
        <v/>
      </c>
      <c r="I3279" s="296" t="n"/>
      <c r="J3279" s="252" t="n"/>
      <c r="K3279" s="252" t="n"/>
      <c r="L3279" s="298" t="n"/>
      <c r="M3279" s="254">
        <f>IF($B3279="","",--TEXT($B3279,"yyyymm"))</f>
        <v/>
      </c>
      <c r="N3279" s="0" t="n"/>
      <c r="O3279" s="0" t="n"/>
      <c r="P3279" s="0" t="n"/>
      <c r="Q3279" s="0" t="n"/>
      <c r="R3279" s="0" t="n"/>
      <c r="S3279" s="0" t="n"/>
      <c r="T3279" s="0" t="n"/>
      <c r="U3279" s="0" t="n"/>
      <c r="V3279" s="0" t="n"/>
      <c r="W3279" s="0" t="n"/>
      <c r="X3279" s="42" t="n"/>
      <c r="Y3279" s="42" t="n"/>
      <c r="Z3279" s="42" t="n"/>
    </row>
    <row r="3280" ht="23" customFormat="1" customHeight="1" s="204">
      <c r="A3280" s="255">
        <f>IF(B3280="","",COUNTA($B$5:B3280))</f>
        <v/>
      </c>
      <c r="B3280" s="294" t="n"/>
      <c r="C3280" s="247" t="n"/>
      <c r="D3280" s="248" t="n"/>
      <c r="E3280" s="295" t="n"/>
      <c r="F3280" s="296" t="n"/>
      <c r="G3280" s="296" t="n"/>
      <c r="H3280" s="299">
        <f>IFERROR(VLOOKUP($C3280,$C$5:$H$18,6,0)+SUMIF($C$19:$C3280,$C3280,$F$19:$F3280)-SUMIF($C$19:$C3280,$C3280,$G$19:$G3280),"")</f>
        <v/>
      </c>
      <c r="I3280" s="296" t="n"/>
      <c r="J3280" s="252" t="n"/>
      <c r="K3280" s="252" t="n"/>
      <c r="L3280" s="298" t="n"/>
      <c r="M3280" s="254">
        <f>IF($B3280="","",--TEXT($B3280,"yyyymm"))</f>
        <v/>
      </c>
      <c r="N3280" s="0" t="n"/>
      <c r="O3280" s="0" t="n"/>
      <c r="P3280" s="0" t="n"/>
      <c r="Q3280" s="0" t="n"/>
      <c r="R3280" s="0" t="n"/>
      <c r="S3280" s="0" t="n"/>
      <c r="T3280" s="0" t="n"/>
      <c r="U3280" s="0" t="n"/>
      <c r="V3280" s="0" t="n"/>
      <c r="W3280" s="0" t="n"/>
      <c r="X3280" s="42" t="n"/>
      <c r="Y3280" s="42" t="n"/>
      <c r="Z3280" s="42" t="n"/>
    </row>
    <row r="3281" ht="23" customFormat="1" customHeight="1" s="204">
      <c r="A3281" s="255">
        <f>IF(B3281="","",COUNTA($B$5:B3281))</f>
        <v/>
      </c>
      <c r="B3281" s="294" t="n"/>
      <c r="C3281" s="247" t="n"/>
      <c r="D3281" s="248" t="n"/>
      <c r="E3281" s="295" t="n"/>
      <c r="F3281" s="296" t="n"/>
      <c r="G3281" s="296" t="n"/>
      <c r="H3281" s="299">
        <f>IFERROR(VLOOKUP($C3281,$C$5:$H$18,6,0)+SUMIF($C$19:$C3281,$C3281,$F$19:$F3281)-SUMIF($C$19:$C3281,$C3281,$G$19:$G3281),"")</f>
        <v/>
      </c>
      <c r="I3281" s="296" t="n"/>
      <c r="J3281" s="252" t="n"/>
      <c r="K3281" s="252" t="n"/>
      <c r="L3281" s="298" t="n"/>
      <c r="M3281" s="254">
        <f>IF($B3281="","",--TEXT($B3281,"yyyymm"))</f>
        <v/>
      </c>
      <c r="N3281" s="0" t="n"/>
      <c r="O3281" s="0" t="n"/>
      <c r="P3281" s="0" t="n"/>
      <c r="Q3281" s="0" t="n"/>
      <c r="R3281" s="0" t="n"/>
      <c r="S3281" s="0" t="n"/>
      <c r="T3281" s="0" t="n"/>
      <c r="U3281" s="0" t="n"/>
      <c r="V3281" s="0" t="n"/>
      <c r="W3281" s="0" t="n"/>
      <c r="X3281" s="42" t="n"/>
      <c r="Y3281" s="42" t="n"/>
      <c r="Z3281" s="42" t="n"/>
    </row>
    <row r="3282" ht="23" customFormat="1" customHeight="1" s="204">
      <c r="A3282" s="255">
        <f>IF(B3282="","",COUNTA($B$5:B3282))</f>
        <v/>
      </c>
      <c r="B3282" s="294" t="n"/>
      <c r="C3282" s="247" t="n"/>
      <c r="D3282" s="248" t="n"/>
      <c r="E3282" s="295" t="n"/>
      <c r="F3282" s="296" t="n"/>
      <c r="G3282" s="296" t="n"/>
      <c r="H3282" s="299">
        <f>IFERROR(VLOOKUP($C3282,$C$5:$H$18,6,0)+SUMIF($C$19:$C3282,$C3282,$F$19:$F3282)-SUMIF($C$19:$C3282,$C3282,$G$19:$G3282),"")</f>
        <v/>
      </c>
      <c r="I3282" s="296" t="n"/>
      <c r="J3282" s="252" t="n"/>
      <c r="K3282" s="252" t="n"/>
      <c r="L3282" s="298" t="n"/>
      <c r="M3282" s="254">
        <f>IF($B3282="","",--TEXT($B3282,"yyyymm"))</f>
        <v/>
      </c>
      <c r="N3282" s="0" t="n"/>
      <c r="O3282" s="0" t="n"/>
      <c r="P3282" s="0" t="n"/>
      <c r="Q3282" s="0" t="n"/>
      <c r="R3282" s="0" t="n"/>
      <c r="S3282" s="0" t="n"/>
      <c r="T3282" s="0" t="n"/>
      <c r="U3282" s="0" t="n"/>
      <c r="V3282" s="0" t="n"/>
      <c r="W3282" s="0" t="n"/>
      <c r="X3282" s="42" t="n"/>
      <c r="Y3282" s="42" t="n"/>
      <c r="Z3282" s="42" t="n"/>
    </row>
    <row r="3283" ht="23" customFormat="1" customHeight="1" s="204">
      <c r="A3283" s="255">
        <f>IF(B3283="","",COUNTA($B$5:B3283))</f>
        <v/>
      </c>
      <c r="B3283" s="294" t="n"/>
      <c r="C3283" s="247" t="n"/>
      <c r="D3283" s="248" t="n"/>
      <c r="E3283" s="295" t="n"/>
      <c r="F3283" s="296" t="n"/>
      <c r="G3283" s="296" t="n"/>
      <c r="H3283" s="299">
        <f>IFERROR(VLOOKUP($C3283,$C$5:$H$18,6,0)+SUMIF($C$19:$C3283,$C3283,$F$19:$F3283)-SUMIF($C$19:$C3283,$C3283,$G$19:$G3283),"")</f>
        <v/>
      </c>
      <c r="I3283" s="296" t="n"/>
      <c r="J3283" s="252" t="n"/>
      <c r="K3283" s="252" t="n"/>
      <c r="L3283" s="298" t="n"/>
      <c r="M3283" s="254">
        <f>IF($B3283="","",--TEXT($B3283,"yyyymm"))</f>
        <v/>
      </c>
      <c r="N3283" s="0" t="n"/>
      <c r="O3283" s="0" t="n"/>
      <c r="P3283" s="0" t="n"/>
      <c r="Q3283" s="0" t="n"/>
      <c r="R3283" s="0" t="n"/>
      <c r="S3283" s="0" t="n"/>
      <c r="T3283" s="0" t="n"/>
      <c r="U3283" s="0" t="n"/>
      <c r="V3283" s="0" t="n"/>
      <c r="W3283" s="0" t="n"/>
      <c r="X3283" s="42" t="n"/>
      <c r="Y3283" s="42" t="n"/>
      <c r="Z3283" s="42" t="n"/>
    </row>
    <row r="3284" ht="23" customFormat="1" customHeight="1" s="204">
      <c r="A3284" s="255">
        <f>IF(B3284="","",COUNTA($B$5:B3284))</f>
        <v/>
      </c>
      <c r="B3284" s="294" t="n"/>
      <c r="C3284" s="247" t="n"/>
      <c r="D3284" s="248" t="n"/>
      <c r="E3284" s="295" t="n"/>
      <c r="F3284" s="296" t="n"/>
      <c r="G3284" s="296" t="n"/>
      <c r="H3284" s="299">
        <f>IFERROR(VLOOKUP($C3284,$C$5:$H$18,6,0)+SUMIF($C$19:$C3284,$C3284,$F$19:$F3284)-SUMIF($C$19:$C3284,$C3284,$G$19:$G3284),"")</f>
        <v/>
      </c>
      <c r="I3284" s="296" t="n"/>
      <c r="J3284" s="252" t="n"/>
      <c r="K3284" s="252" t="n"/>
      <c r="L3284" s="298" t="n"/>
      <c r="M3284" s="254">
        <f>IF($B3284="","",--TEXT($B3284,"yyyymm"))</f>
        <v/>
      </c>
      <c r="N3284" s="0" t="n"/>
      <c r="O3284" s="0" t="n"/>
      <c r="P3284" s="0" t="n"/>
      <c r="Q3284" s="0" t="n"/>
      <c r="R3284" s="0" t="n"/>
      <c r="S3284" s="0" t="n"/>
      <c r="T3284" s="0" t="n"/>
      <c r="U3284" s="0" t="n"/>
      <c r="V3284" s="0" t="n"/>
      <c r="W3284" s="0" t="n"/>
      <c r="X3284" s="42" t="n"/>
      <c r="Y3284" s="42" t="n"/>
      <c r="Z3284" s="42" t="n"/>
    </row>
    <row r="3285" ht="23" customFormat="1" customHeight="1" s="204">
      <c r="A3285" s="255">
        <f>IF(B3285="","",COUNTA($B$5:B3285))</f>
        <v/>
      </c>
      <c r="B3285" s="294" t="n"/>
      <c r="C3285" s="247" t="n"/>
      <c r="D3285" s="248" t="n"/>
      <c r="E3285" s="295" t="n"/>
      <c r="F3285" s="296" t="n"/>
      <c r="G3285" s="296" t="n"/>
      <c r="H3285" s="299">
        <f>IFERROR(VLOOKUP($C3285,$C$5:$H$18,6,0)+SUMIF($C$19:$C3285,$C3285,$F$19:$F3285)-SUMIF($C$19:$C3285,$C3285,$G$19:$G3285),"")</f>
        <v/>
      </c>
      <c r="I3285" s="296" t="n"/>
      <c r="J3285" s="252" t="n"/>
      <c r="K3285" s="252" t="n"/>
      <c r="L3285" s="298" t="n"/>
      <c r="M3285" s="254">
        <f>IF($B3285="","",--TEXT($B3285,"yyyymm"))</f>
        <v/>
      </c>
      <c r="N3285" s="0" t="n"/>
      <c r="O3285" s="0" t="n"/>
      <c r="P3285" s="0" t="n"/>
      <c r="Q3285" s="0" t="n"/>
      <c r="R3285" s="0" t="n"/>
      <c r="S3285" s="0" t="n"/>
      <c r="T3285" s="0" t="n"/>
      <c r="U3285" s="0" t="n"/>
      <c r="V3285" s="0" t="n"/>
      <c r="W3285" s="0" t="n"/>
      <c r="X3285" s="42" t="n"/>
      <c r="Y3285" s="42" t="n"/>
      <c r="Z3285" s="42" t="n"/>
    </row>
    <row r="3286" ht="23" customFormat="1" customHeight="1" s="204">
      <c r="A3286" s="255">
        <f>IF(B3286="","",COUNTA($B$5:B3286))</f>
        <v/>
      </c>
      <c r="B3286" s="294" t="n"/>
      <c r="C3286" s="247" t="n"/>
      <c r="D3286" s="248" t="n"/>
      <c r="E3286" s="295" t="n"/>
      <c r="F3286" s="296" t="n"/>
      <c r="G3286" s="296" t="n"/>
      <c r="H3286" s="299">
        <f>IFERROR(VLOOKUP($C3286,$C$5:$H$18,6,0)+SUMIF($C$19:$C3286,$C3286,$F$19:$F3286)-SUMIF($C$19:$C3286,$C3286,$G$19:$G3286),"")</f>
        <v/>
      </c>
      <c r="I3286" s="296" t="n"/>
      <c r="J3286" s="252" t="n"/>
      <c r="K3286" s="252" t="n"/>
      <c r="L3286" s="298" t="n"/>
      <c r="M3286" s="254">
        <f>IF($B3286="","",--TEXT($B3286,"yyyymm"))</f>
        <v/>
      </c>
      <c r="N3286" s="0" t="n"/>
      <c r="O3286" s="0" t="n"/>
      <c r="P3286" s="0" t="n"/>
      <c r="Q3286" s="0" t="n"/>
      <c r="R3286" s="0" t="n"/>
      <c r="S3286" s="0" t="n"/>
      <c r="T3286" s="0" t="n"/>
      <c r="U3286" s="0" t="n"/>
      <c r="V3286" s="0" t="n"/>
      <c r="W3286" s="0" t="n"/>
      <c r="X3286" s="42" t="n"/>
      <c r="Y3286" s="42" t="n"/>
      <c r="Z3286" s="42" t="n"/>
    </row>
    <row r="3287" ht="23" customFormat="1" customHeight="1" s="204">
      <c r="A3287" s="255">
        <f>IF(B3287="","",COUNTA($B$5:B3287))</f>
        <v/>
      </c>
      <c r="B3287" s="294" t="n"/>
      <c r="C3287" s="247" t="n"/>
      <c r="D3287" s="248" t="n"/>
      <c r="E3287" s="295" t="n"/>
      <c r="F3287" s="296" t="n"/>
      <c r="G3287" s="296" t="n"/>
      <c r="H3287" s="299">
        <f>IFERROR(VLOOKUP($C3287,$C$5:$H$18,6,0)+SUMIF($C$19:$C3287,$C3287,$F$19:$F3287)-SUMIF($C$19:$C3287,$C3287,$G$19:$G3287),"")</f>
        <v/>
      </c>
      <c r="I3287" s="296" t="n"/>
      <c r="J3287" s="252" t="n"/>
      <c r="K3287" s="252" t="n"/>
      <c r="L3287" s="298" t="n"/>
      <c r="M3287" s="254">
        <f>IF($B3287="","",--TEXT($B3287,"yyyymm"))</f>
        <v/>
      </c>
      <c r="N3287" s="0" t="n"/>
      <c r="O3287" s="0" t="n"/>
      <c r="P3287" s="0" t="n"/>
      <c r="Q3287" s="0" t="n"/>
      <c r="R3287" s="0" t="n"/>
      <c r="S3287" s="0" t="n"/>
      <c r="T3287" s="0" t="n"/>
      <c r="U3287" s="0" t="n"/>
      <c r="V3287" s="0" t="n"/>
      <c r="W3287" s="0" t="n"/>
      <c r="X3287" s="42" t="n"/>
      <c r="Y3287" s="42" t="n"/>
      <c r="Z3287" s="42" t="n"/>
    </row>
    <row r="3288" ht="23" customFormat="1" customHeight="1" s="204">
      <c r="A3288" s="255">
        <f>IF(B3288="","",COUNTA($B$5:B3288))</f>
        <v/>
      </c>
      <c r="B3288" s="294" t="n"/>
      <c r="C3288" s="247" t="n"/>
      <c r="D3288" s="248" t="n"/>
      <c r="E3288" s="295" t="n"/>
      <c r="F3288" s="296" t="n"/>
      <c r="G3288" s="296" t="n"/>
      <c r="H3288" s="299">
        <f>IFERROR(VLOOKUP($C3288,$C$5:$H$18,6,0)+SUMIF($C$19:$C3288,$C3288,$F$19:$F3288)-SUMIF($C$19:$C3288,$C3288,$G$19:$G3288),"")</f>
        <v/>
      </c>
      <c r="I3288" s="296" t="n"/>
      <c r="J3288" s="252" t="n"/>
      <c r="K3288" s="252" t="n"/>
      <c r="L3288" s="298" t="n"/>
      <c r="M3288" s="254">
        <f>IF($B3288="","",--TEXT($B3288,"yyyymm"))</f>
        <v/>
      </c>
      <c r="N3288" s="0" t="n"/>
      <c r="O3288" s="0" t="n"/>
      <c r="P3288" s="0" t="n"/>
      <c r="Q3288" s="0" t="n"/>
      <c r="R3288" s="0" t="n"/>
      <c r="S3288" s="0" t="n"/>
      <c r="T3288" s="0" t="n"/>
      <c r="U3288" s="0" t="n"/>
      <c r="V3288" s="0" t="n"/>
      <c r="W3288" s="0" t="n"/>
      <c r="X3288" s="42" t="n"/>
      <c r="Y3288" s="42" t="n"/>
      <c r="Z3288" s="42" t="n"/>
    </row>
    <row r="3289" ht="23" customFormat="1" customHeight="1" s="204">
      <c r="A3289" s="255">
        <f>IF(B3289="","",COUNTA($B$5:B3289))</f>
        <v/>
      </c>
      <c r="B3289" s="294" t="n"/>
      <c r="C3289" s="247" t="n"/>
      <c r="D3289" s="248" t="n"/>
      <c r="E3289" s="295" t="n"/>
      <c r="F3289" s="296" t="n"/>
      <c r="G3289" s="296" t="n"/>
      <c r="H3289" s="299">
        <f>IFERROR(VLOOKUP($C3289,$C$5:$H$18,6,0)+SUMIF($C$19:$C3289,$C3289,$F$19:$F3289)-SUMIF($C$19:$C3289,$C3289,$G$19:$G3289),"")</f>
        <v/>
      </c>
      <c r="I3289" s="296" t="n"/>
      <c r="J3289" s="252" t="n"/>
      <c r="K3289" s="252" t="n"/>
      <c r="L3289" s="298" t="n"/>
      <c r="M3289" s="254">
        <f>IF($B3289="","",--TEXT($B3289,"yyyymm"))</f>
        <v/>
      </c>
      <c r="N3289" s="0" t="n"/>
      <c r="O3289" s="0" t="n"/>
      <c r="P3289" s="0" t="n"/>
      <c r="Q3289" s="0" t="n"/>
      <c r="R3289" s="0" t="n"/>
      <c r="S3289" s="0" t="n"/>
      <c r="T3289" s="0" t="n"/>
      <c r="U3289" s="0" t="n"/>
      <c r="V3289" s="0" t="n"/>
      <c r="W3289" s="0" t="n"/>
      <c r="X3289" s="42" t="n"/>
      <c r="Y3289" s="42" t="n"/>
      <c r="Z3289" s="42" t="n"/>
    </row>
    <row r="3290" ht="23" customFormat="1" customHeight="1" s="204">
      <c r="A3290" s="255">
        <f>IF(B3290="","",COUNTA($B$5:B3290))</f>
        <v/>
      </c>
      <c r="B3290" s="294" t="n"/>
      <c r="C3290" s="247" t="n"/>
      <c r="D3290" s="248" t="n"/>
      <c r="E3290" s="295" t="n"/>
      <c r="F3290" s="296" t="n"/>
      <c r="G3290" s="296" t="n"/>
      <c r="H3290" s="299">
        <f>IFERROR(VLOOKUP($C3290,$C$5:$H$18,6,0)+SUMIF($C$19:$C3290,$C3290,$F$19:$F3290)-SUMIF($C$19:$C3290,$C3290,$G$19:$G3290),"")</f>
        <v/>
      </c>
      <c r="I3290" s="296" t="n"/>
      <c r="J3290" s="252" t="n"/>
      <c r="K3290" s="252" t="n"/>
      <c r="L3290" s="298" t="n"/>
      <c r="M3290" s="254">
        <f>IF($B3290="","",--TEXT($B3290,"yyyymm"))</f>
        <v/>
      </c>
      <c r="N3290" s="0" t="n"/>
      <c r="O3290" s="0" t="n"/>
      <c r="P3290" s="0" t="n"/>
      <c r="Q3290" s="0" t="n"/>
      <c r="R3290" s="0" t="n"/>
      <c r="S3290" s="0" t="n"/>
      <c r="T3290" s="0" t="n"/>
      <c r="U3290" s="0" t="n"/>
      <c r="V3290" s="0" t="n"/>
      <c r="W3290" s="0" t="n"/>
      <c r="X3290" s="42" t="n"/>
      <c r="Y3290" s="42" t="n"/>
      <c r="Z3290" s="42" t="n"/>
    </row>
    <row r="3291" ht="23" customFormat="1" customHeight="1" s="204">
      <c r="A3291" s="255">
        <f>IF(B3291="","",COUNTA($B$5:B3291))</f>
        <v/>
      </c>
      <c r="B3291" s="294" t="n"/>
      <c r="C3291" s="247" t="n"/>
      <c r="D3291" s="248" t="n"/>
      <c r="E3291" s="295" t="n"/>
      <c r="F3291" s="296" t="n"/>
      <c r="G3291" s="296" t="n"/>
      <c r="H3291" s="299">
        <f>IFERROR(VLOOKUP($C3291,$C$5:$H$18,6,0)+SUMIF($C$19:$C3291,$C3291,$F$19:$F3291)-SUMIF($C$19:$C3291,$C3291,$G$19:$G3291),"")</f>
        <v/>
      </c>
      <c r="I3291" s="296" t="n"/>
      <c r="J3291" s="252" t="n"/>
      <c r="K3291" s="252" t="n"/>
      <c r="L3291" s="298" t="n"/>
      <c r="M3291" s="254">
        <f>IF($B3291="","",--TEXT($B3291,"yyyymm"))</f>
        <v/>
      </c>
      <c r="N3291" s="0" t="n"/>
      <c r="O3291" s="0" t="n"/>
      <c r="P3291" s="0" t="n"/>
      <c r="Q3291" s="0" t="n"/>
      <c r="R3291" s="0" t="n"/>
      <c r="S3291" s="0" t="n"/>
      <c r="T3291" s="0" t="n"/>
      <c r="U3291" s="0" t="n"/>
      <c r="V3291" s="0" t="n"/>
      <c r="W3291" s="0" t="n"/>
      <c r="X3291" s="42" t="n"/>
      <c r="Y3291" s="42" t="n"/>
      <c r="Z3291" s="42" t="n"/>
    </row>
    <row r="3292" ht="23" customFormat="1" customHeight="1" s="204">
      <c r="A3292" s="255">
        <f>IF(B3292="","",COUNTA($B$5:B3292))</f>
        <v/>
      </c>
      <c r="B3292" s="294" t="n"/>
      <c r="C3292" s="247" t="n"/>
      <c r="D3292" s="248" t="n"/>
      <c r="E3292" s="295" t="n"/>
      <c r="F3292" s="296" t="n"/>
      <c r="G3292" s="296" t="n"/>
      <c r="H3292" s="299">
        <f>IFERROR(VLOOKUP($C3292,$C$5:$H$18,6,0)+SUMIF($C$19:$C3292,$C3292,$F$19:$F3292)-SUMIF($C$19:$C3292,$C3292,$G$19:$G3292),"")</f>
        <v/>
      </c>
      <c r="I3292" s="296" t="n"/>
      <c r="J3292" s="252" t="n"/>
      <c r="K3292" s="252" t="n"/>
      <c r="L3292" s="298" t="n"/>
      <c r="M3292" s="254">
        <f>IF($B3292="","",--TEXT($B3292,"yyyymm"))</f>
        <v/>
      </c>
      <c r="N3292" s="0" t="n"/>
      <c r="O3292" s="0" t="n"/>
      <c r="P3292" s="0" t="n"/>
      <c r="Q3292" s="0" t="n"/>
      <c r="R3292" s="0" t="n"/>
      <c r="S3292" s="0" t="n"/>
      <c r="T3292" s="0" t="n"/>
      <c r="U3292" s="0" t="n"/>
      <c r="V3292" s="0" t="n"/>
      <c r="W3292" s="0" t="n"/>
      <c r="X3292" s="42" t="n"/>
      <c r="Y3292" s="42" t="n"/>
      <c r="Z3292" s="42" t="n"/>
    </row>
    <row r="3293" ht="23" customFormat="1" customHeight="1" s="204">
      <c r="A3293" s="255">
        <f>IF(B3293="","",COUNTA($B$5:B3293))</f>
        <v/>
      </c>
      <c r="B3293" s="294" t="n"/>
      <c r="C3293" s="247" t="n"/>
      <c r="D3293" s="248" t="n"/>
      <c r="E3293" s="295" t="n"/>
      <c r="F3293" s="296" t="n"/>
      <c r="G3293" s="296" t="n"/>
      <c r="H3293" s="299">
        <f>IFERROR(VLOOKUP($C3293,$C$5:$H$18,6,0)+SUMIF($C$19:$C3293,$C3293,$F$19:$F3293)-SUMIF($C$19:$C3293,$C3293,$G$19:$G3293),"")</f>
        <v/>
      </c>
      <c r="I3293" s="296" t="n"/>
      <c r="J3293" s="252" t="n"/>
      <c r="K3293" s="252" t="n"/>
      <c r="L3293" s="298" t="n"/>
      <c r="M3293" s="254">
        <f>IF($B3293="","",--TEXT($B3293,"yyyymm"))</f>
        <v/>
      </c>
      <c r="N3293" s="0" t="n"/>
      <c r="O3293" s="0" t="n"/>
      <c r="P3293" s="0" t="n"/>
      <c r="Q3293" s="0" t="n"/>
      <c r="R3293" s="0" t="n"/>
      <c r="S3293" s="0" t="n"/>
      <c r="T3293" s="0" t="n"/>
      <c r="U3293" s="0" t="n"/>
      <c r="V3293" s="0" t="n"/>
      <c r="W3293" s="0" t="n"/>
      <c r="X3293" s="42" t="n"/>
      <c r="Y3293" s="42" t="n"/>
      <c r="Z3293" s="42" t="n"/>
    </row>
    <row r="3294" ht="23" customFormat="1" customHeight="1" s="204">
      <c r="A3294" s="255">
        <f>IF(B3294="","",COUNTA($B$5:B3294))</f>
        <v/>
      </c>
      <c r="B3294" s="294" t="n"/>
      <c r="C3294" s="247" t="n"/>
      <c r="D3294" s="248" t="n"/>
      <c r="E3294" s="295" t="n"/>
      <c r="F3294" s="296" t="n"/>
      <c r="G3294" s="296" t="n"/>
      <c r="H3294" s="299">
        <f>IFERROR(VLOOKUP($C3294,$C$5:$H$18,6,0)+SUMIF($C$19:$C3294,$C3294,$F$19:$F3294)-SUMIF($C$19:$C3294,$C3294,$G$19:$G3294),"")</f>
        <v/>
      </c>
      <c r="I3294" s="296" t="n"/>
      <c r="J3294" s="252" t="n"/>
      <c r="K3294" s="252" t="n"/>
      <c r="L3294" s="298" t="n"/>
      <c r="M3294" s="254">
        <f>IF($B3294="","",--TEXT($B3294,"yyyymm"))</f>
        <v/>
      </c>
      <c r="N3294" s="0" t="n"/>
      <c r="O3294" s="0" t="n"/>
      <c r="P3294" s="0" t="n"/>
      <c r="Q3294" s="0" t="n"/>
      <c r="R3294" s="0" t="n"/>
      <c r="S3294" s="0" t="n"/>
      <c r="T3294" s="0" t="n"/>
      <c r="U3294" s="0" t="n"/>
      <c r="V3294" s="0" t="n"/>
      <c r="W3294" s="0" t="n"/>
      <c r="X3294" s="42" t="n"/>
      <c r="Y3294" s="42" t="n"/>
      <c r="Z3294" s="42" t="n"/>
    </row>
    <row r="3295" ht="23" customFormat="1" customHeight="1" s="204">
      <c r="A3295" s="255">
        <f>IF(B3295="","",COUNTA($B$5:B3295))</f>
        <v/>
      </c>
      <c r="B3295" s="294" t="n"/>
      <c r="C3295" s="247" t="n"/>
      <c r="D3295" s="248" t="n"/>
      <c r="E3295" s="295" t="n"/>
      <c r="F3295" s="296" t="n"/>
      <c r="G3295" s="296" t="n"/>
      <c r="H3295" s="299">
        <f>IFERROR(VLOOKUP($C3295,$C$5:$H$18,6,0)+SUMIF($C$19:$C3295,$C3295,$F$19:$F3295)-SUMIF($C$19:$C3295,$C3295,$G$19:$G3295),"")</f>
        <v/>
      </c>
      <c r="I3295" s="296" t="n"/>
      <c r="J3295" s="252" t="n"/>
      <c r="K3295" s="252" t="n"/>
      <c r="L3295" s="298" t="n"/>
      <c r="M3295" s="254">
        <f>IF($B3295="","",--TEXT($B3295,"yyyymm"))</f>
        <v/>
      </c>
      <c r="N3295" s="0" t="n"/>
      <c r="O3295" s="0" t="n"/>
      <c r="P3295" s="0" t="n"/>
      <c r="Q3295" s="0" t="n"/>
      <c r="R3295" s="0" t="n"/>
      <c r="S3295" s="0" t="n"/>
      <c r="T3295" s="0" t="n"/>
      <c r="U3295" s="0" t="n"/>
      <c r="V3295" s="0" t="n"/>
      <c r="W3295" s="0" t="n"/>
      <c r="X3295" s="42" t="n"/>
      <c r="Y3295" s="42" t="n"/>
      <c r="Z3295" s="42" t="n"/>
    </row>
    <row r="3296" ht="23" customFormat="1" customHeight="1" s="204">
      <c r="A3296" s="255">
        <f>IF(B3296="","",COUNTA($B$5:B3296))</f>
        <v/>
      </c>
      <c r="B3296" s="294" t="n"/>
      <c r="C3296" s="247" t="n"/>
      <c r="D3296" s="248" t="n"/>
      <c r="E3296" s="295" t="n"/>
      <c r="F3296" s="296" t="n"/>
      <c r="G3296" s="296" t="n"/>
      <c r="H3296" s="299">
        <f>IFERROR(VLOOKUP($C3296,$C$5:$H$18,6,0)+SUMIF($C$19:$C3296,$C3296,$F$19:$F3296)-SUMIF($C$19:$C3296,$C3296,$G$19:$G3296),"")</f>
        <v/>
      </c>
      <c r="I3296" s="296" t="n"/>
      <c r="J3296" s="252" t="n"/>
      <c r="K3296" s="252" t="n"/>
      <c r="L3296" s="298" t="n"/>
      <c r="M3296" s="254">
        <f>IF($B3296="","",--TEXT($B3296,"yyyymm"))</f>
        <v/>
      </c>
      <c r="N3296" s="0" t="n"/>
      <c r="O3296" s="0" t="n"/>
      <c r="P3296" s="0" t="n"/>
      <c r="Q3296" s="0" t="n"/>
      <c r="R3296" s="0" t="n"/>
      <c r="S3296" s="0" t="n"/>
      <c r="T3296" s="0" t="n"/>
      <c r="U3296" s="0" t="n"/>
      <c r="V3296" s="0" t="n"/>
      <c r="W3296" s="0" t="n"/>
      <c r="X3296" s="42" t="n"/>
      <c r="Y3296" s="42" t="n"/>
      <c r="Z3296" s="42" t="n"/>
    </row>
    <row r="3297" ht="23" customFormat="1" customHeight="1" s="204">
      <c r="A3297" s="255">
        <f>IF(B3297="","",COUNTA($B$5:B3297))</f>
        <v/>
      </c>
      <c r="B3297" s="294" t="n"/>
      <c r="C3297" s="247" t="n"/>
      <c r="D3297" s="248" t="n"/>
      <c r="E3297" s="295" t="n"/>
      <c r="F3297" s="296" t="n"/>
      <c r="G3297" s="296" t="n"/>
      <c r="H3297" s="299">
        <f>IFERROR(VLOOKUP($C3297,$C$5:$H$18,6,0)+SUMIF($C$19:$C3297,$C3297,$F$19:$F3297)-SUMIF($C$19:$C3297,$C3297,$G$19:$G3297),"")</f>
        <v/>
      </c>
      <c r="I3297" s="296" t="n"/>
      <c r="J3297" s="252" t="n"/>
      <c r="K3297" s="252" t="n"/>
      <c r="L3297" s="298" t="n"/>
      <c r="M3297" s="254">
        <f>IF($B3297="","",--TEXT($B3297,"yyyymm"))</f>
        <v/>
      </c>
      <c r="N3297" s="0" t="n"/>
      <c r="O3297" s="0" t="n"/>
      <c r="P3297" s="0" t="n"/>
      <c r="Q3297" s="0" t="n"/>
      <c r="R3297" s="0" t="n"/>
      <c r="S3297" s="0" t="n"/>
      <c r="T3297" s="0" t="n"/>
      <c r="U3297" s="0" t="n"/>
      <c r="V3297" s="0" t="n"/>
      <c r="W3297" s="0" t="n"/>
      <c r="X3297" s="42" t="n"/>
      <c r="Y3297" s="42" t="n"/>
      <c r="Z3297" s="42" t="n"/>
    </row>
    <row r="3298" ht="23" customFormat="1" customHeight="1" s="204">
      <c r="A3298" s="255">
        <f>IF(B3298="","",COUNTA($B$5:B3298))</f>
        <v/>
      </c>
      <c r="B3298" s="294" t="n"/>
      <c r="C3298" s="247" t="n"/>
      <c r="D3298" s="248" t="n"/>
      <c r="E3298" s="295" t="n"/>
      <c r="F3298" s="296" t="n"/>
      <c r="G3298" s="296" t="n"/>
      <c r="H3298" s="299">
        <f>IFERROR(VLOOKUP($C3298,$C$5:$H$18,6,0)+SUMIF($C$19:$C3298,$C3298,$F$19:$F3298)-SUMIF($C$19:$C3298,$C3298,$G$19:$G3298),"")</f>
        <v/>
      </c>
      <c r="I3298" s="296" t="n"/>
      <c r="J3298" s="252" t="n"/>
      <c r="K3298" s="252" t="n"/>
      <c r="L3298" s="298" t="n"/>
      <c r="M3298" s="254">
        <f>IF($B3298="","",--TEXT($B3298,"yyyymm"))</f>
        <v/>
      </c>
      <c r="N3298" s="0" t="n"/>
      <c r="O3298" s="0" t="n"/>
      <c r="P3298" s="0" t="n"/>
      <c r="Q3298" s="0" t="n"/>
      <c r="R3298" s="0" t="n"/>
      <c r="S3298" s="0" t="n"/>
      <c r="T3298" s="0" t="n"/>
      <c r="U3298" s="0" t="n"/>
      <c r="V3298" s="0" t="n"/>
      <c r="W3298" s="0" t="n"/>
      <c r="X3298" s="42" t="n"/>
      <c r="Y3298" s="42" t="n"/>
      <c r="Z3298" s="42" t="n"/>
    </row>
    <row r="3299" ht="23" customFormat="1" customHeight="1" s="204">
      <c r="A3299" s="255">
        <f>IF(B3299="","",COUNTA($B$5:B3299))</f>
        <v/>
      </c>
      <c r="B3299" s="294" t="n"/>
      <c r="C3299" s="247" t="n"/>
      <c r="D3299" s="248" t="n"/>
      <c r="E3299" s="295" t="n"/>
      <c r="F3299" s="296" t="n"/>
      <c r="G3299" s="296" t="n"/>
      <c r="H3299" s="299">
        <f>IFERROR(VLOOKUP($C3299,$C$5:$H$18,6,0)+SUMIF($C$19:$C3299,$C3299,$F$19:$F3299)-SUMIF($C$19:$C3299,$C3299,$G$19:$G3299),"")</f>
        <v/>
      </c>
      <c r="I3299" s="296" t="n"/>
      <c r="J3299" s="252" t="n"/>
      <c r="K3299" s="252" t="n"/>
      <c r="L3299" s="298" t="n"/>
      <c r="M3299" s="254">
        <f>IF($B3299="","",--TEXT($B3299,"yyyymm"))</f>
        <v/>
      </c>
      <c r="N3299" s="0" t="n"/>
      <c r="O3299" s="0" t="n"/>
      <c r="P3299" s="0" t="n"/>
      <c r="Q3299" s="0" t="n"/>
      <c r="R3299" s="0" t="n"/>
      <c r="S3299" s="0" t="n"/>
      <c r="T3299" s="0" t="n"/>
      <c r="U3299" s="0" t="n"/>
      <c r="V3299" s="0" t="n"/>
      <c r="W3299" s="0" t="n"/>
      <c r="X3299" s="42" t="n"/>
      <c r="Y3299" s="42" t="n"/>
      <c r="Z3299" s="42" t="n"/>
    </row>
    <row r="3300" ht="23" customFormat="1" customHeight="1" s="204">
      <c r="A3300" s="255">
        <f>IF(B3300="","",COUNTA($B$5:B3300))</f>
        <v/>
      </c>
      <c r="B3300" s="294" t="n"/>
      <c r="C3300" s="247" t="n"/>
      <c r="D3300" s="248" t="n"/>
      <c r="E3300" s="295" t="n"/>
      <c r="F3300" s="296" t="n"/>
      <c r="G3300" s="296" t="n"/>
      <c r="H3300" s="299">
        <f>IFERROR(VLOOKUP($C3300,$C$5:$H$18,6,0)+SUMIF($C$19:$C3300,$C3300,$F$19:$F3300)-SUMIF($C$19:$C3300,$C3300,$G$19:$G3300),"")</f>
        <v/>
      </c>
      <c r="I3300" s="296" t="n"/>
      <c r="J3300" s="252" t="n"/>
      <c r="K3300" s="252" t="n"/>
      <c r="L3300" s="298" t="n"/>
      <c r="M3300" s="254">
        <f>IF($B3300="","",--TEXT($B3300,"yyyymm"))</f>
        <v/>
      </c>
      <c r="N3300" s="0" t="n"/>
      <c r="O3300" s="0" t="n"/>
      <c r="P3300" s="0" t="n"/>
      <c r="Q3300" s="0" t="n"/>
      <c r="R3300" s="0" t="n"/>
      <c r="S3300" s="0" t="n"/>
      <c r="T3300" s="0" t="n"/>
      <c r="U3300" s="0" t="n"/>
      <c r="V3300" s="0" t="n"/>
      <c r="W3300" s="0" t="n"/>
      <c r="X3300" s="42" t="n"/>
      <c r="Y3300" s="42" t="n"/>
      <c r="Z3300" s="42" t="n"/>
    </row>
    <row r="3301" ht="23" customFormat="1" customHeight="1" s="204">
      <c r="A3301" s="255">
        <f>IF(B3301="","",COUNTA($B$5:B3301))</f>
        <v/>
      </c>
      <c r="B3301" s="294" t="n"/>
      <c r="C3301" s="247" t="n"/>
      <c r="D3301" s="248" t="n"/>
      <c r="E3301" s="295" t="n"/>
      <c r="F3301" s="296" t="n"/>
      <c r="G3301" s="296" t="n"/>
      <c r="H3301" s="299">
        <f>IFERROR(VLOOKUP($C3301,$C$5:$H$18,6,0)+SUMIF($C$19:$C3301,$C3301,$F$19:$F3301)-SUMIF($C$19:$C3301,$C3301,$G$19:$G3301),"")</f>
        <v/>
      </c>
      <c r="I3301" s="296" t="n"/>
      <c r="J3301" s="252" t="n"/>
      <c r="K3301" s="252" t="n"/>
      <c r="L3301" s="298" t="n"/>
      <c r="M3301" s="254">
        <f>IF($B3301="","",--TEXT($B3301,"yyyymm"))</f>
        <v/>
      </c>
      <c r="N3301" s="0" t="n"/>
      <c r="O3301" s="0" t="n"/>
      <c r="P3301" s="0" t="n"/>
      <c r="Q3301" s="0" t="n"/>
      <c r="R3301" s="0" t="n"/>
      <c r="S3301" s="0" t="n"/>
      <c r="T3301" s="0" t="n"/>
      <c r="U3301" s="0" t="n"/>
      <c r="V3301" s="0" t="n"/>
      <c r="W3301" s="0" t="n"/>
      <c r="X3301" s="42" t="n"/>
      <c r="Y3301" s="42" t="n"/>
      <c r="Z3301" s="42" t="n"/>
    </row>
    <row r="3302" ht="23" customFormat="1" customHeight="1" s="204">
      <c r="A3302" s="255">
        <f>IF(B3302="","",COUNTA($B$5:B3302))</f>
        <v/>
      </c>
      <c r="B3302" s="294" t="n"/>
      <c r="C3302" s="247" t="n"/>
      <c r="D3302" s="248" t="n"/>
      <c r="E3302" s="295" t="n"/>
      <c r="F3302" s="296" t="n"/>
      <c r="G3302" s="296" t="n"/>
      <c r="H3302" s="299">
        <f>IFERROR(VLOOKUP($C3302,$C$5:$H$18,6,0)+SUMIF($C$19:$C3302,$C3302,$F$19:$F3302)-SUMIF($C$19:$C3302,$C3302,$G$19:$G3302),"")</f>
        <v/>
      </c>
      <c r="I3302" s="296" t="n"/>
      <c r="J3302" s="252" t="n"/>
      <c r="K3302" s="252" t="n"/>
      <c r="L3302" s="298" t="n"/>
      <c r="M3302" s="254">
        <f>IF($B3302="","",--TEXT($B3302,"yyyymm"))</f>
        <v/>
      </c>
      <c r="N3302" s="0" t="n"/>
      <c r="O3302" s="0" t="n"/>
      <c r="P3302" s="0" t="n"/>
      <c r="Q3302" s="0" t="n"/>
      <c r="R3302" s="0" t="n"/>
      <c r="S3302" s="0" t="n"/>
      <c r="T3302" s="0" t="n"/>
      <c r="U3302" s="0" t="n"/>
      <c r="V3302" s="0" t="n"/>
      <c r="W3302" s="0" t="n"/>
      <c r="X3302" s="42" t="n"/>
      <c r="Y3302" s="42" t="n"/>
      <c r="Z3302" s="42" t="n"/>
    </row>
    <row r="3303" ht="23" customFormat="1" customHeight="1" s="204">
      <c r="A3303" s="255">
        <f>IF(B3303="","",COUNTA($B$5:B3303))</f>
        <v/>
      </c>
      <c r="B3303" s="294" t="n"/>
      <c r="C3303" s="247" t="n"/>
      <c r="D3303" s="248" t="n"/>
      <c r="E3303" s="295" t="n"/>
      <c r="F3303" s="296" t="n"/>
      <c r="G3303" s="296" t="n"/>
      <c r="H3303" s="299">
        <f>IFERROR(VLOOKUP($C3303,$C$5:$H$18,6,0)+SUMIF($C$19:$C3303,$C3303,$F$19:$F3303)-SUMIF($C$19:$C3303,$C3303,$G$19:$G3303),"")</f>
        <v/>
      </c>
      <c r="I3303" s="296" t="n"/>
      <c r="J3303" s="252" t="n"/>
      <c r="K3303" s="252" t="n"/>
      <c r="L3303" s="298" t="n"/>
      <c r="M3303" s="254">
        <f>IF($B3303="","",--TEXT($B3303,"yyyymm"))</f>
        <v/>
      </c>
      <c r="N3303" s="0" t="n"/>
      <c r="O3303" s="0" t="n"/>
      <c r="P3303" s="0" t="n"/>
      <c r="Q3303" s="0" t="n"/>
      <c r="R3303" s="0" t="n"/>
      <c r="S3303" s="0" t="n"/>
      <c r="T3303" s="0" t="n"/>
      <c r="U3303" s="0" t="n"/>
      <c r="V3303" s="0" t="n"/>
      <c r="W3303" s="0" t="n"/>
      <c r="X3303" s="42" t="n"/>
      <c r="Y3303" s="42" t="n"/>
      <c r="Z3303" s="42" t="n"/>
    </row>
    <row r="3304" ht="23" customFormat="1" customHeight="1" s="204">
      <c r="A3304" s="255">
        <f>IF(B3304="","",COUNTA($B$5:B3304))</f>
        <v/>
      </c>
      <c r="B3304" s="294" t="n"/>
      <c r="C3304" s="247" t="n"/>
      <c r="D3304" s="248" t="n"/>
      <c r="E3304" s="295" t="n"/>
      <c r="F3304" s="296" t="n"/>
      <c r="G3304" s="296" t="n"/>
      <c r="H3304" s="299">
        <f>IFERROR(VLOOKUP($C3304,$C$5:$H$18,6,0)+SUMIF($C$19:$C3304,$C3304,$F$19:$F3304)-SUMIF($C$19:$C3304,$C3304,$G$19:$G3304),"")</f>
        <v/>
      </c>
      <c r="I3304" s="296" t="n"/>
      <c r="J3304" s="252" t="n"/>
      <c r="K3304" s="252" t="n"/>
      <c r="L3304" s="298" t="n"/>
      <c r="M3304" s="254">
        <f>IF($B3304="","",--TEXT($B3304,"yyyymm"))</f>
        <v/>
      </c>
      <c r="N3304" s="0" t="n"/>
      <c r="O3304" s="0" t="n"/>
      <c r="P3304" s="0" t="n"/>
      <c r="Q3304" s="0" t="n"/>
      <c r="R3304" s="0" t="n"/>
      <c r="S3304" s="0" t="n"/>
      <c r="T3304" s="0" t="n"/>
      <c r="U3304" s="0" t="n"/>
      <c r="V3304" s="0" t="n"/>
      <c r="W3304" s="0" t="n"/>
      <c r="X3304" s="42" t="n"/>
      <c r="Y3304" s="42" t="n"/>
      <c r="Z3304" s="42" t="n"/>
    </row>
    <row r="3305" ht="23" customFormat="1" customHeight="1" s="204">
      <c r="A3305" s="255">
        <f>IF(B3305="","",COUNTA($B$5:B3305))</f>
        <v/>
      </c>
      <c r="B3305" s="294" t="n"/>
      <c r="C3305" s="247" t="n"/>
      <c r="D3305" s="248" t="n"/>
      <c r="E3305" s="295" t="n"/>
      <c r="F3305" s="296" t="n"/>
      <c r="G3305" s="296" t="n"/>
      <c r="H3305" s="299">
        <f>IFERROR(VLOOKUP($C3305,$C$5:$H$18,6,0)+SUMIF($C$19:$C3305,$C3305,$F$19:$F3305)-SUMIF($C$19:$C3305,$C3305,$G$19:$G3305),"")</f>
        <v/>
      </c>
      <c r="I3305" s="296" t="n"/>
      <c r="J3305" s="252" t="n"/>
      <c r="K3305" s="252" t="n"/>
      <c r="L3305" s="298" t="n"/>
      <c r="M3305" s="254">
        <f>IF($B3305="","",--TEXT($B3305,"yyyymm"))</f>
        <v/>
      </c>
      <c r="N3305" s="0" t="n"/>
      <c r="O3305" s="0" t="n"/>
      <c r="P3305" s="0" t="n"/>
      <c r="Q3305" s="0" t="n"/>
      <c r="R3305" s="0" t="n"/>
      <c r="S3305" s="0" t="n"/>
      <c r="T3305" s="0" t="n"/>
      <c r="U3305" s="0" t="n"/>
      <c r="V3305" s="0" t="n"/>
      <c r="W3305" s="0" t="n"/>
      <c r="X3305" s="42" t="n"/>
      <c r="Y3305" s="42" t="n"/>
      <c r="Z3305" s="42" t="n"/>
    </row>
    <row r="3306" ht="23" customFormat="1" customHeight="1" s="204">
      <c r="A3306" s="255">
        <f>IF(B3306="","",COUNTA($B$5:B3306))</f>
        <v/>
      </c>
      <c r="B3306" s="294" t="n"/>
      <c r="C3306" s="247" t="n"/>
      <c r="D3306" s="248" t="n"/>
      <c r="E3306" s="295" t="n"/>
      <c r="F3306" s="296" t="n"/>
      <c r="G3306" s="296" t="n"/>
      <c r="H3306" s="299">
        <f>IFERROR(VLOOKUP($C3306,$C$5:$H$18,6,0)+SUMIF($C$19:$C3306,$C3306,$F$19:$F3306)-SUMIF($C$19:$C3306,$C3306,$G$19:$G3306),"")</f>
        <v/>
      </c>
      <c r="I3306" s="296" t="n"/>
      <c r="J3306" s="252" t="n"/>
      <c r="K3306" s="252" t="n"/>
      <c r="L3306" s="298" t="n"/>
      <c r="M3306" s="254">
        <f>IF($B3306="","",--TEXT($B3306,"yyyymm"))</f>
        <v/>
      </c>
      <c r="N3306" s="0" t="n"/>
      <c r="O3306" s="0" t="n"/>
      <c r="P3306" s="0" t="n"/>
      <c r="Q3306" s="0" t="n"/>
      <c r="R3306" s="0" t="n"/>
      <c r="S3306" s="0" t="n"/>
      <c r="T3306" s="0" t="n"/>
      <c r="U3306" s="0" t="n"/>
      <c r="V3306" s="0" t="n"/>
      <c r="W3306" s="0" t="n"/>
      <c r="X3306" s="42" t="n"/>
      <c r="Y3306" s="42" t="n"/>
      <c r="Z3306" s="42" t="n"/>
    </row>
    <row r="3307" ht="23" customFormat="1" customHeight="1" s="204">
      <c r="A3307" s="255">
        <f>IF(B3307="","",COUNTA($B$5:B3307))</f>
        <v/>
      </c>
      <c r="B3307" s="294" t="n"/>
      <c r="C3307" s="247" t="n"/>
      <c r="D3307" s="248" t="n"/>
      <c r="E3307" s="295" t="n"/>
      <c r="F3307" s="296" t="n"/>
      <c r="G3307" s="296" t="n"/>
      <c r="H3307" s="299">
        <f>IFERROR(VLOOKUP($C3307,$C$5:$H$18,6,0)+SUMIF($C$19:$C3307,$C3307,$F$19:$F3307)-SUMIF($C$19:$C3307,$C3307,$G$19:$G3307),"")</f>
        <v/>
      </c>
      <c r="I3307" s="296" t="n"/>
      <c r="J3307" s="252" t="n"/>
      <c r="K3307" s="252" t="n"/>
      <c r="L3307" s="298" t="n"/>
      <c r="M3307" s="254">
        <f>IF($B3307="","",--TEXT($B3307,"yyyymm"))</f>
        <v/>
      </c>
      <c r="N3307" s="0" t="n"/>
      <c r="O3307" s="0" t="n"/>
      <c r="P3307" s="0" t="n"/>
      <c r="Q3307" s="0" t="n"/>
      <c r="R3307" s="0" t="n"/>
      <c r="S3307" s="0" t="n"/>
      <c r="T3307" s="0" t="n"/>
      <c r="U3307" s="0" t="n"/>
      <c r="V3307" s="0" t="n"/>
      <c r="W3307" s="0" t="n"/>
      <c r="X3307" s="42" t="n"/>
      <c r="Y3307" s="42" t="n"/>
      <c r="Z3307" s="42" t="n"/>
    </row>
    <row r="3308" ht="23" customFormat="1" customHeight="1" s="204">
      <c r="A3308" s="255">
        <f>IF(B3308="","",COUNTA($B$5:B3308))</f>
        <v/>
      </c>
      <c r="B3308" s="294" t="n"/>
      <c r="C3308" s="247" t="n"/>
      <c r="D3308" s="248" t="n"/>
      <c r="E3308" s="295" t="n"/>
      <c r="F3308" s="296" t="n"/>
      <c r="G3308" s="296" t="n"/>
      <c r="H3308" s="299">
        <f>IFERROR(VLOOKUP($C3308,$C$5:$H$18,6,0)+SUMIF($C$19:$C3308,$C3308,$F$19:$F3308)-SUMIF($C$19:$C3308,$C3308,$G$19:$G3308),"")</f>
        <v/>
      </c>
      <c r="I3308" s="296" t="n"/>
      <c r="J3308" s="252" t="n"/>
      <c r="K3308" s="252" t="n"/>
      <c r="L3308" s="298" t="n"/>
      <c r="M3308" s="254">
        <f>IF($B3308="","",--TEXT($B3308,"yyyymm"))</f>
        <v/>
      </c>
      <c r="N3308" s="0" t="n"/>
      <c r="O3308" s="0" t="n"/>
      <c r="P3308" s="0" t="n"/>
      <c r="Q3308" s="0" t="n"/>
      <c r="R3308" s="0" t="n"/>
      <c r="S3308" s="0" t="n"/>
      <c r="T3308" s="0" t="n"/>
      <c r="U3308" s="0" t="n"/>
      <c r="V3308" s="0" t="n"/>
      <c r="W3308" s="0" t="n"/>
      <c r="X3308" s="42" t="n"/>
      <c r="Y3308" s="42" t="n"/>
      <c r="Z3308" s="42" t="n"/>
    </row>
    <row r="3309" ht="23" customFormat="1" customHeight="1" s="204">
      <c r="A3309" s="255">
        <f>IF(B3309="","",COUNTA($B$5:B3309))</f>
        <v/>
      </c>
      <c r="B3309" s="294" t="n"/>
      <c r="C3309" s="247" t="n"/>
      <c r="D3309" s="248" t="n"/>
      <c r="E3309" s="295" t="n"/>
      <c r="F3309" s="296" t="n"/>
      <c r="G3309" s="296" t="n"/>
      <c r="H3309" s="299">
        <f>IFERROR(VLOOKUP($C3309,$C$5:$H$18,6,0)+SUMIF($C$19:$C3309,$C3309,$F$19:$F3309)-SUMIF($C$19:$C3309,$C3309,$G$19:$G3309),"")</f>
        <v/>
      </c>
      <c r="I3309" s="296" t="n"/>
      <c r="J3309" s="252" t="n"/>
      <c r="K3309" s="252" t="n"/>
      <c r="L3309" s="298" t="n"/>
      <c r="M3309" s="254">
        <f>IF($B3309="","",--TEXT($B3309,"yyyymm"))</f>
        <v/>
      </c>
      <c r="N3309" s="0" t="n"/>
      <c r="O3309" s="0" t="n"/>
      <c r="P3309" s="0" t="n"/>
      <c r="Q3309" s="0" t="n"/>
      <c r="R3309" s="0" t="n"/>
      <c r="S3309" s="0" t="n"/>
      <c r="T3309" s="0" t="n"/>
      <c r="U3309" s="0" t="n"/>
      <c r="V3309" s="0" t="n"/>
      <c r="W3309" s="0" t="n"/>
      <c r="X3309" s="42" t="n"/>
      <c r="Y3309" s="42" t="n"/>
      <c r="Z3309" s="42" t="n"/>
    </row>
    <row r="3310" ht="23" customFormat="1" customHeight="1" s="204">
      <c r="A3310" s="255">
        <f>IF(B3310="","",COUNTA($B$5:B3310))</f>
        <v/>
      </c>
      <c r="B3310" s="294" t="n"/>
      <c r="C3310" s="247" t="n"/>
      <c r="D3310" s="248" t="n"/>
      <c r="E3310" s="295" t="n"/>
      <c r="F3310" s="296" t="n"/>
      <c r="G3310" s="296" t="n"/>
      <c r="H3310" s="299">
        <f>IFERROR(VLOOKUP($C3310,$C$5:$H$18,6,0)+SUMIF($C$19:$C3310,$C3310,$F$19:$F3310)-SUMIF($C$19:$C3310,$C3310,$G$19:$G3310),"")</f>
        <v/>
      </c>
      <c r="I3310" s="296" t="n"/>
      <c r="J3310" s="252" t="n"/>
      <c r="K3310" s="252" t="n"/>
      <c r="L3310" s="298" t="n"/>
      <c r="M3310" s="254">
        <f>IF($B3310="","",--TEXT($B3310,"yyyymm"))</f>
        <v/>
      </c>
      <c r="N3310" s="0" t="n"/>
      <c r="O3310" s="0" t="n"/>
      <c r="P3310" s="0" t="n"/>
      <c r="Q3310" s="0" t="n"/>
      <c r="R3310" s="0" t="n"/>
      <c r="S3310" s="0" t="n"/>
      <c r="T3310" s="0" t="n"/>
      <c r="U3310" s="0" t="n"/>
      <c r="V3310" s="0" t="n"/>
      <c r="W3310" s="0" t="n"/>
      <c r="X3310" s="42" t="n"/>
      <c r="Y3310" s="42" t="n"/>
      <c r="Z3310" s="42" t="n"/>
    </row>
    <row r="3311" ht="23" customFormat="1" customHeight="1" s="204">
      <c r="A3311" s="255">
        <f>IF(B3311="","",COUNTA($B$5:B3311))</f>
        <v/>
      </c>
      <c r="B3311" s="294" t="n"/>
      <c r="C3311" s="247" t="n"/>
      <c r="D3311" s="248" t="n"/>
      <c r="E3311" s="295" t="n"/>
      <c r="F3311" s="296" t="n"/>
      <c r="G3311" s="296" t="n"/>
      <c r="H3311" s="299">
        <f>IFERROR(VLOOKUP($C3311,$C$5:$H$18,6,0)+SUMIF($C$19:$C3311,$C3311,$F$19:$F3311)-SUMIF($C$19:$C3311,$C3311,$G$19:$G3311),"")</f>
        <v/>
      </c>
      <c r="I3311" s="296" t="n"/>
      <c r="J3311" s="252" t="n"/>
      <c r="K3311" s="252" t="n"/>
      <c r="L3311" s="298" t="n"/>
      <c r="M3311" s="254">
        <f>IF($B3311="","",--TEXT($B3311,"yyyymm"))</f>
        <v/>
      </c>
      <c r="N3311" s="0" t="n"/>
      <c r="O3311" s="0" t="n"/>
      <c r="P3311" s="0" t="n"/>
      <c r="Q3311" s="0" t="n"/>
      <c r="R3311" s="0" t="n"/>
      <c r="S3311" s="0" t="n"/>
      <c r="T3311" s="0" t="n"/>
      <c r="U3311" s="0" t="n"/>
      <c r="V3311" s="0" t="n"/>
      <c r="W3311" s="0" t="n"/>
      <c r="X3311" s="42" t="n"/>
      <c r="Y3311" s="42" t="n"/>
      <c r="Z3311" s="42" t="n"/>
    </row>
    <row r="3312" ht="23" customFormat="1" customHeight="1" s="204">
      <c r="A3312" s="255">
        <f>IF(B3312="","",COUNTA($B$5:B3312))</f>
        <v/>
      </c>
      <c r="B3312" s="294" t="n"/>
      <c r="C3312" s="247" t="n"/>
      <c r="D3312" s="248" t="n"/>
      <c r="E3312" s="295" t="n"/>
      <c r="F3312" s="296" t="n"/>
      <c r="G3312" s="296" t="n"/>
      <c r="H3312" s="299">
        <f>IFERROR(VLOOKUP($C3312,$C$5:$H$18,6,0)+SUMIF($C$19:$C3312,$C3312,$F$19:$F3312)-SUMIF($C$19:$C3312,$C3312,$G$19:$G3312),"")</f>
        <v/>
      </c>
      <c r="I3312" s="296" t="n"/>
      <c r="J3312" s="252" t="n"/>
      <c r="K3312" s="252" t="n"/>
      <c r="L3312" s="298" t="n"/>
      <c r="M3312" s="254">
        <f>IF($B3312="","",--TEXT($B3312,"yyyymm"))</f>
        <v/>
      </c>
      <c r="N3312" s="0" t="n"/>
      <c r="O3312" s="0" t="n"/>
      <c r="P3312" s="0" t="n"/>
      <c r="Q3312" s="0" t="n"/>
      <c r="R3312" s="0" t="n"/>
      <c r="S3312" s="0" t="n"/>
      <c r="T3312" s="0" t="n"/>
      <c r="U3312" s="0" t="n"/>
      <c r="V3312" s="0" t="n"/>
      <c r="W3312" s="0" t="n"/>
      <c r="X3312" s="42" t="n"/>
      <c r="Y3312" s="42" t="n"/>
      <c r="Z3312" s="42" t="n"/>
    </row>
    <row r="3313" ht="23" customFormat="1" customHeight="1" s="204">
      <c r="A3313" s="255">
        <f>IF(B3313="","",COUNTA($B$5:B3313))</f>
        <v/>
      </c>
      <c r="B3313" s="294" t="n"/>
      <c r="C3313" s="247" t="n"/>
      <c r="D3313" s="248" t="n"/>
      <c r="E3313" s="295" t="n"/>
      <c r="F3313" s="296" t="n"/>
      <c r="G3313" s="296" t="n"/>
      <c r="H3313" s="299">
        <f>IFERROR(VLOOKUP($C3313,$C$5:$H$18,6,0)+SUMIF($C$19:$C3313,$C3313,$F$19:$F3313)-SUMIF($C$19:$C3313,$C3313,$G$19:$G3313),"")</f>
        <v/>
      </c>
      <c r="I3313" s="296" t="n"/>
      <c r="J3313" s="252" t="n"/>
      <c r="K3313" s="252" t="n"/>
      <c r="L3313" s="298" t="n"/>
      <c r="M3313" s="254">
        <f>IF($B3313="","",--TEXT($B3313,"yyyymm"))</f>
        <v/>
      </c>
      <c r="N3313" s="0" t="n"/>
      <c r="O3313" s="0" t="n"/>
      <c r="P3313" s="0" t="n"/>
      <c r="Q3313" s="0" t="n"/>
      <c r="R3313" s="0" t="n"/>
      <c r="S3313" s="0" t="n"/>
      <c r="T3313" s="0" t="n"/>
      <c r="U3313" s="0" t="n"/>
      <c r="V3313" s="0" t="n"/>
      <c r="W3313" s="0" t="n"/>
      <c r="X3313" s="42" t="n"/>
      <c r="Y3313" s="42" t="n"/>
      <c r="Z3313" s="42" t="n"/>
    </row>
    <row r="3314" ht="23" customFormat="1" customHeight="1" s="204">
      <c r="A3314" s="255">
        <f>IF(B3314="","",COUNTA($B$5:B3314))</f>
        <v/>
      </c>
      <c r="B3314" s="294" t="n"/>
      <c r="C3314" s="247" t="n"/>
      <c r="D3314" s="248" t="n"/>
      <c r="E3314" s="295" t="n"/>
      <c r="F3314" s="296" t="n"/>
      <c r="G3314" s="296" t="n"/>
      <c r="H3314" s="299">
        <f>IFERROR(VLOOKUP($C3314,$C$5:$H$18,6,0)+SUMIF($C$19:$C3314,$C3314,$F$19:$F3314)-SUMIF($C$19:$C3314,$C3314,$G$19:$G3314),"")</f>
        <v/>
      </c>
      <c r="I3314" s="296" t="n"/>
      <c r="J3314" s="252" t="n"/>
      <c r="K3314" s="252" t="n"/>
      <c r="L3314" s="298" t="n"/>
      <c r="M3314" s="254">
        <f>IF($B3314="","",--TEXT($B3314,"yyyymm"))</f>
        <v/>
      </c>
      <c r="N3314" s="0" t="n"/>
      <c r="O3314" s="0" t="n"/>
      <c r="P3314" s="0" t="n"/>
      <c r="Q3314" s="0" t="n"/>
      <c r="R3314" s="0" t="n"/>
      <c r="S3314" s="0" t="n"/>
      <c r="T3314" s="0" t="n"/>
      <c r="U3314" s="0" t="n"/>
      <c r="V3314" s="0" t="n"/>
      <c r="W3314" s="0" t="n"/>
      <c r="X3314" s="42" t="n"/>
      <c r="Y3314" s="42" t="n"/>
      <c r="Z3314" s="42" t="n"/>
    </row>
    <row r="3315" ht="23" customFormat="1" customHeight="1" s="204">
      <c r="A3315" s="255">
        <f>IF(B3315="","",COUNTA($B$5:B3315))</f>
        <v/>
      </c>
      <c r="B3315" s="294" t="n"/>
      <c r="C3315" s="247" t="n"/>
      <c r="D3315" s="248" t="n"/>
      <c r="E3315" s="295" t="n"/>
      <c r="F3315" s="296" t="n"/>
      <c r="G3315" s="296" t="n"/>
      <c r="H3315" s="299">
        <f>IFERROR(VLOOKUP($C3315,$C$5:$H$18,6,0)+SUMIF($C$19:$C3315,$C3315,$F$19:$F3315)-SUMIF($C$19:$C3315,$C3315,$G$19:$G3315),"")</f>
        <v/>
      </c>
      <c r="I3315" s="296" t="n"/>
      <c r="J3315" s="252" t="n"/>
      <c r="K3315" s="252" t="n"/>
      <c r="L3315" s="298" t="n"/>
      <c r="M3315" s="254">
        <f>IF($B3315="","",--TEXT($B3315,"yyyymm"))</f>
        <v/>
      </c>
      <c r="N3315" s="0" t="n"/>
      <c r="O3315" s="0" t="n"/>
      <c r="P3315" s="0" t="n"/>
      <c r="Q3315" s="0" t="n"/>
      <c r="R3315" s="0" t="n"/>
      <c r="S3315" s="0" t="n"/>
      <c r="T3315" s="0" t="n"/>
      <c r="U3315" s="0" t="n"/>
      <c r="V3315" s="0" t="n"/>
      <c r="W3315" s="0" t="n"/>
      <c r="X3315" s="42" t="n"/>
      <c r="Y3315" s="42" t="n"/>
      <c r="Z3315" s="42" t="n"/>
    </row>
    <row r="3316" ht="23" customFormat="1" customHeight="1" s="204">
      <c r="A3316" s="255">
        <f>IF(B3316="","",COUNTA($B$5:B3316))</f>
        <v/>
      </c>
      <c r="B3316" s="294" t="n"/>
      <c r="C3316" s="247" t="n"/>
      <c r="D3316" s="248" t="n"/>
      <c r="E3316" s="295" t="n"/>
      <c r="F3316" s="296" t="n"/>
      <c r="G3316" s="296" t="n"/>
      <c r="H3316" s="299">
        <f>IFERROR(VLOOKUP($C3316,$C$5:$H$18,6,0)+SUMIF($C$19:$C3316,$C3316,$F$19:$F3316)-SUMIF($C$19:$C3316,$C3316,$G$19:$G3316),"")</f>
        <v/>
      </c>
      <c r="I3316" s="296" t="n"/>
      <c r="J3316" s="252" t="n"/>
      <c r="K3316" s="252" t="n"/>
      <c r="L3316" s="298" t="n"/>
      <c r="M3316" s="254">
        <f>IF($B3316="","",--TEXT($B3316,"yyyymm"))</f>
        <v/>
      </c>
      <c r="N3316" s="0" t="n"/>
      <c r="O3316" s="0" t="n"/>
      <c r="P3316" s="0" t="n"/>
      <c r="Q3316" s="0" t="n"/>
      <c r="R3316" s="0" t="n"/>
      <c r="S3316" s="0" t="n"/>
      <c r="T3316" s="0" t="n"/>
      <c r="U3316" s="0" t="n"/>
      <c r="V3316" s="0" t="n"/>
      <c r="W3316" s="0" t="n"/>
      <c r="X3316" s="42" t="n"/>
      <c r="Y3316" s="42" t="n"/>
      <c r="Z3316" s="42" t="n"/>
    </row>
    <row r="3317" ht="23" customFormat="1" customHeight="1" s="204">
      <c r="A3317" s="255">
        <f>IF(B3317="","",COUNTA($B$5:B3317))</f>
        <v/>
      </c>
      <c r="B3317" s="294" t="n"/>
      <c r="C3317" s="247" t="n"/>
      <c r="D3317" s="248" t="n"/>
      <c r="E3317" s="295" t="n"/>
      <c r="F3317" s="296" t="n"/>
      <c r="G3317" s="296" t="n"/>
      <c r="H3317" s="299">
        <f>IFERROR(VLOOKUP($C3317,$C$5:$H$18,6,0)+SUMIF($C$19:$C3317,$C3317,$F$19:$F3317)-SUMIF($C$19:$C3317,$C3317,$G$19:$G3317),"")</f>
        <v/>
      </c>
      <c r="I3317" s="296" t="n"/>
      <c r="J3317" s="252" t="n"/>
      <c r="K3317" s="252" t="n"/>
      <c r="L3317" s="298" t="n"/>
      <c r="M3317" s="254">
        <f>IF($B3317="","",--TEXT($B3317,"yyyymm"))</f>
        <v/>
      </c>
      <c r="N3317" s="0" t="n"/>
      <c r="O3317" s="0" t="n"/>
      <c r="P3317" s="0" t="n"/>
      <c r="Q3317" s="0" t="n"/>
      <c r="R3317" s="0" t="n"/>
      <c r="S3317" s="0" t="n"/>
      <c r="T3317" s="0" t="n"/>
      <c r="U3317" s="0" t="n"/>
      <c r="V3317" s="0" t="n"/>
      <c r="W3317" s="0" t="n"/>
      <c r="X3317" s="42" t="n"/>
      <c r="Y3317" s="42" t="n"/>
      <c r="Z3317" s="42" t="n"/>
    </row>
    <row r="3318" ht="23" customFormat="1" customHeight="1" s="204">
      <c r="A3318" s="255">
        <f>IF(B3318="","",COUNTA($B$5:B3318))</f>
        <v/>
      </c>
      <c r="B3318" s="294" t="n"/>
      <c r="C3318" s="247" t="n"/>
      <c r="D3318" s="248" t="n"/>
      <c r="E3318" s="295" t="n"/>
      <c r="F3318" s="296" t="n"/>
      <c r="G3318" s="296" t="n"/>
      <c r="H3318" s="299">
        <f>IFERROR(VLOOKUP($C3318,$C$5:$H$18,6,0)+SUMIF($C$19:$C3318,$C3318,$F$19:$F3318)-SUMIF($C$19:$C3318,$C3318,$G$19:$G3318),"")</f>
        <v/>
      </c>
      <c r="I3318" s="296" t="n"/>
      <c r="J3318" s="252" t="n"/>
      <c r="K3318" s="252" t="n"/>
      <c r="L3318" s="298" t="n"/>
      <c r="M3318" s="254">
        <f>IF($B3318="","",--TEXT($B3318,"yyyymm"))</f>
        <v/>
      </c>
      <c r="N3318" s="0" t="n"/>
      <c r="O3318" s="0" t="n"/>
      <c r="P3318" s="0" t="n"/>
      <c r="Q3318" s="0" t="n"/>
      <c r="R3318" s="0" t="n"/>
      <c r="S3318" s="0" t="n"/>
      <c r="T3318" s="0" t="n"/>
      <c r="U3318" s="0" t="n"/>
      <c r="V3318" s="0" t="n"/>
      <c r="W3318" s="0" t="n"/>
      <c r="X3318" s="42" t="n"/>
      <c r="Y3318" s="42" t="n"/>
      <c r="Z3318" s="42" t="n"/>
    </row>
    <row r="3319" ht="23" customFormat="1" customHeight="1" s="204">
      <c r="A3319" s="255">
        <f>IF(B3319="","",COUNTA($B$5:B3319))</f>
        <v/>
      </c>
      <c r="B3319" s="294" t="n"/>
      <c r="C3319" s="247" t="n"/>
      <c r="D3319" s="248" t="n"/>
      <c r="E3319" s="295" t="n"/>
      <c r="F3319" s="296" t="n"/>
      <c r="G3319" s="296" t="n"/>
      <c r="H3319" s="299">
        <f>IFERROR(VLOOKUP($C3319,$C$5:$H$18,6,0)+SUMIF($C$19:$C3319,$C3319,$F$19:$F3319)-SUMIF($C$19:$C3319,$C3319,$G$19:$G3319),"")</f>
        <v/>
      </c>
      <c r="I3319" s="296" t="n"/>
      <c r="J3319" s="252" t="n"/>
      <c r="K3319" s="252" t="n"/>
      <c r="L3319" s="298" t="n"/>
      <c r="M3319" s="254">
        <f>IF($B3319="","",--TEXT($B3319,"yyyymm"))</f>
        <v/>
      </c>
      <c r="N3319" s="0" t="n"/>
      <c r="O3319" s="0" t="n"/>
      <c r="P3319" s="0" t="n"/>
      <c r="Q3319" s="0" t="n"/>
      <c r="R3319" s="0" t="n"/>
      <c r="S3319" s="0" t="n"/>
      <c r="T3319" s="0" t="n"/>
      <c r="U3319" s="0" t="n"/>
      <c r="V3319" s="0" t="n"/>
      <c r="W3319" s="0" t="n"/>
      <c r="X3319" s="42" t="n"/>
      <c r="Y3319" s="42" t="n"/>
      <c r="Z3319" s="42" t="n"/>
    </row>
    <row r="3320" ht="23" customFormat="1" customHeight="1" s="204">
      <c r="A3320" s="255">
        <f>IF(B3320="","",COUNTA($B$5:B3320))</f>
        <v/>
      </c>
      <c r="B3320" s="294" t="n"/>
      <c r="C3320" s="247" t="n"/>
      <c r="D3320" s="248" t="n"/>
      <c r="E3320" s="295" t="n"/>
      <c r="F3320" s="296" t="n"/>
      <c r="G3320" s="296" t="n"/>
      <c r="H3320" s="299">
        <f>IFERROR(VLOOKUP($C3320,$C$5:$H$18,6,0)+SUMIF($C$19:$C3320,$C3320,$F$19:$F3320)-SUMIF($C$19:$C3320,$C3320,$G$19:$G3320),"")</f>
        <v/>
      </c>
      <c r="I3320" s="296" t="n"/>
      <c r="J3320" s="252" t="n"/>
      <c r="K3320" s="252" t="n"/>
      <c r="L3320" s="298" t="n"/>
      <c r="M3320" s="254">
        <f>IF($B3320="","",--TEXT($B3320,"yyyymm"))</f>
        <v/>
      </c>
      <c r="N3320" s="0" t="n"/>
      <c r="O3320" s="0" t="n"/>
      <c r="P3320" s="0" t="n"/>
      <c r="Q3320" s="0" t="n"/>
      <c r="R3320" s="0" t="n"/>
      <c r="S3320" s="0" t="n"/>
      <c r="T3320" s="0" t="n"/>
      <c r="U3320" s="0" t="n"/>
      <c r="V3320" s="0" t="n"/>
      <c r="W3320" s="0" t="n"/>
      <c r="X3320" s="42" t="n"/>
      <c r="Y3320" s="42" t="n"/>
      <c r="Z3320" s="42" t="n"/>
    </row>
    <row r="3321" ht="23" customFormat="1" customHeight="1" s="204">
      <c r="A3321" s="255">
        <f>IF(B3321="","",COUNTA($B$5:B3321))</f>
        <v/>
      </c>
      <c r="B3321" s="294" t="n"/>
      <c r="C3321" s="247" t="n"/>
      <c r="D3321" s="248" t="n"/>
      <c r="E3321" s="295" t="n"/>
      <c r="F3321" s="296" t="n"/>
      <c r="G3321" s="296" t="n"/>
      <c r="H3321" s="299">
        <f>IFERROR(VLOOKUP($C3321,$C$5:$H$18,6,0)+SUMIF($C$19:$C3321,$C3321,$F$19:$F3321)-SUMIF($C$19:$C3321,$C3321,$G$19:$G3321),"")</f>
        <v/>
      </c>
      <c r="I3321" s="296" t="n"/>
      <c r="J3321" s="252" t="n"/>
      <c r="K3321" s="252" t="n"/>
      <c r="L3321" s="298" t="n"/>
      <c r="M3321" s="254">
        <f>IF($B3321="","",--TEXT($B3321,"yyyymm"))</f>
        <v/>
      </c>
      <c r="N3321" s="0" t="n"/>
      <c r="O3321" s="0" t="n"/>
      <c r="P3321" s="0" t="n"/>
      <c r="Q3321" s="0" t="n"/>
      <c r="R3321" s="0" t="n"/>
      <c r="S3321" s="0" t="n"/>
      <c r="T3321" s="0" t="n"/>
      <c r="U3321" s="0" t="n"/>
      <c r="V3321" s="0" t="n"/>
      <c r="W3321" s="0" t="n"/>
      <c r="X3321" s="42" t="n"/>
      <c r="Y3321" s="42" t="n"/>
      <c r="Z3321" s="42" t="n"/>
    </row>
    <row r="3322" ht="23" customFormat="1" customHeight="1" s="204">
      <c r="A3322" s="255">
        <f>IF(B3322="","",COUNTA($B$5:B3322))</f>
        <v/>
      </c>
      <c r="B3322" s="294" t="n"/>
      <c r="C3322" s="247" t="n"/>
      <c r="D3322" s="248" t="n"/>
      <c r="E3322" s="295" t="n"/>
      <c r="F3322" s="296" t="n"/>
      <c r="G3322" s="296" t="n"/>
      <c r="H3322" s="299">
        <f>IFERROR(VLOOKUP($C3322,$C$5:$H$18,6,0)+SUMIF($C$19:$C3322,$C3322,$F$19:$F3322)-SUMIF($C$19:$C3322,$C3322,$G$19:$G3322),"")</f>
        <v/>
      </c>
      <c r="I3322" s="296" t="n"/>
      <c r="J3322" s="252" t="n"/>
      <c r="K3322" s="252" t="n"/>
      <c r="L3322" s="298" t="n"/>
      <c r="M3322" s="254">
        <f>IF($B3322="","",--TEXT($B3322,"yyyymm"))</f>
        <v/>
      </c>
      <c r="N3322" s="0" t="n"/>
      <c r="O3322" s="0" t="n"/>
      <c r="P3322" s="0" t="n"/>
      <c r="Q3322" s="0" t="n"/>
      <c r="R3322" s="0" t="n"/>
      <c r="S3322" s="0" t="n"/>
      <c r="T3322" s="0" t="n"/>
      <c r="U3322" s="0" t="n"/>
      <c r="V3322" s="0" t="n"/>
      <c r="W3322" s="0" t="n"/>
      <c r="X3322" s="42" t="n"/>
      <c r="Y3322" s="42" t="n"/>
      <c r="Z3322" s="42" t="n"/>
    </row>
    <row r="3323" ht="23" customFormat="1" customHeight="1" s="204">
      <c r="A3323" s="255">
        <f>IF(B3323="","",COUNTA($B$5:B3323))</f>
        <v/>
      </c>
      <c r="B3323" s="294" t="n"/>
      <c r="C3323" s="247" t="n"/>
      <c r="D3323" s="248" t="n"/>
      <c r="E3323" s="295" t="n"/>
      <c r="F3323" s="296" t="n"/>
      <c r="G3323" s="296" t="n"/>
      <c r="H3323" s="299">
        <f>IFERROR(VLOOKUP($C3323,$C$5:$H$18,6,0)+SUMIF($C$19:$C3323,$C3323,$F$19:$F3323)-SUMIF($C$19:$C3323,$C3323,$G$19:$G3323),"")</f>
        <v/>
      </c>
      <c r="I3323" s="296" t="n"/>
      <c r="J3323" s="252" t="n"/>
      <c r="K3323" s="252" t="n"/>
      <c r="L3323" s="298" t="n"/>
      <c r="M3323" s="254">
        <f>IF($B3323="","",--TEXT($B3323,"yyyymm"))</f>
        <v/>
      </c>
      <c r="N3323" s="0" t="n"/>
      <c r="O3323" s="0" t="n"/>
      <c r="P3323" s="0" t="n"/>
      <c r="Q3323" s="0" t="n"/>
      <c r="R3323" s="0" t="n"/>
      <c r="S3323" s="0" t="n"/>
      <c r="T3323" s="0" t="n"/>
      <c r="U3323" s="0" t="n"/>
      <c r="V3323" s="0" t="n"/>
      <c r="W3323" s="0" t="n"/>
      <c r="X3323" s="42" t="n"/>
      <c r="Y3323" s="42" t="n"/>
      <c r="Z3323" s="42" t="n"/>
    </row>
    <row r="3324" ht="23" customFormat="1" customHeight="1" s="204">
      <c r="A3324" s="255">
        <f>IF(B3324="","",COUNTA($B$5:B3324))</f>
        <v/>
      </c>
      <c r="B3324" s="294" t="n"/>
      <c r="C3324" s="247" t="n"/>
      <c r="D3324" s="248" t="n"/>
      <c r="E3324" s="295" t="n"/>
      <c r="F3324" s="296" t="n"/>
      <c r="G3324" s="296" t="n"/>
      <c r="H3324" s="299">
        <f>IFERROR(VLOOKUP($C3324,$C$5:$H$18,6,0)+SUMIF($C$19:$C3324,$C3324,$F$19:$F3324)-SUMIF($C$19:$C3324,$C3324,$G$19:$G3324),"")</f>
        <v/>
      </c>
      <c r="I3324" s="296" t="n"/>
      <c r="J3324" s="252" t="n"/>
      <c r="K3324" s="252" t="n"/>
      <c r="L3324" s="298" t="n"/>
      <c r="M3324" s="254">
        <f>IF($B3324="","",--TEXT($B3324,"yyyymm"))</f>
        <v/>
      </c>
      <c r="N3324" s="0" t="n"/>
      <c r="O3324" s="0" t="n"/>
      <c r="P3324" s="0" t="n"/>
      <c r="Q3324" s="0" t="n"/>
      <c r="R3324" s="0" t="n"/>
      <c r="S3324" s="0" t="n"/>
      <c r="T3324" s="0" t="n"/>
      <c r="U3324" s="0" t="n"/>
      <c r="V3324" s="0" t="n"/>
      <c r="W3324" s="0" t="n"/>
      <c r="X3324" s="42" t="n"/>
      <c r="Y3324" s="42" t="n"/>
      <c r="Z3324" s="42" t="n"/>
    </row>
    <row r="3325" ht="23" customFormat="1" customHeight="1" s="204">
      <c r="A3325" s="255">
        <f>IF(B3325="","",COUNTA($B$5:B3325))</f>
        <v/>
      </c>
      <c r="B3325" s="294" t="n"/>
      <c r="C3325" s="247" t="n"/>
      <c r="D3325" s="248" t="n"/>
      <c r="E3325" s="295" t="n"/>
      <c r="F3325" s="296" t="n"/>
      <c r="G3325" s="296" t="n"/>
      <c r="H3325" s="299">
        <f>IFERROR(VLOOKUP($C3325,$C$5:$H$18,6,0)+SUMIF($C$19:$C3325,$C3325,$F$19:$F3325)-SUMIF($C$19:$C3325,$C3325,$G$19:$G3325),"")</f>
        <v/>
      </c>
      <c r="I3325" s="296" t="n"/>
      <c r="J3325" s="252" t="n"/>
      <c r="K3325" s="252" t="n"/>
      <c r="L3325" s="298" t="n"/>
      <c r="M3325" s="254">
        <f>IF($B3325="","",--TEXT($B3325,"yyyymm"))</f>
        <v/>
      </c>
      <c r="N3325" s="0" t="n"/>
      <c r="O3325" s="0" t="n"/>
      <c r="P3325" s="0" t="n"/>
      <c r="Q3325" s="0" t="n"/>
      <c r="R3325" s="0" t="n"/>
      <c r="S3325" s="0" t="n"/>
      <c r="T3325" s="0" t="n"/>
      <c r="U3325" s="0" t="n"/>
      <c r="V3325" s="0" t="n"/>
      <c r="W3325" s="0" t="n"/>
      <c r="X3325" s="42" t="n"/>
      <c r="Y3325" s="42" t="n"/>
      <c r="Z3325" s="42" t="n"/>
    </row>
    <row r="3326" ht="23" customFormat="1" customHeight="1" s="204">
      <c r="A3326" s="255">
        <f>IF(B3326="","",COUNTA($B$5:B3326))</f>
        <v/>
      </c>
      <c r="B3326" s="294" t="n"/>
      <c r="C3326" s="247" t="n"/>
      <c r="D3326" s="248" t="n"/>
      <c r="E3326" s="295" t="n"/>
      <c r="F3326" s="296" t="n"/>
      <c r="G3326" s="296" t="n"/>
      <c r="H3326" s="299">
        <f>IFERROR(VLOOKUP($C3326,$C$5:$H$18,6,0)+SUMIF($C$19:$C3326,$C3326,$F$19:$F3326)-SUMIF($C$19:$C3326,$C3326,$G$19:$G3326),"")</f>
        <v/>
      </c>
      <c r="I3326" s="296" t="n"/>
      <c r="J3326" s="252" t="n"/>
      <c r="K3326" s="252" t="n"/>
      <c r="L3326" s="298" t="n"/>
      <c r="M3326" s="254">
        <f>IF($B3326="","",--TEXT($B3326,"yyyymm"))</f>
        <v/>
      </c>
      <c r="N3326" s="0" t="n"/>
      <c r="O3326" s="0" t="n"/>
      <c r="P3326" s="0" t="n"/>
      <c r="Q3326" s="0" t="n"/>
      <c r="R3326" s="0" t="n"/>
      <c r="S3326" s="0" t="n"/>
      <c r="T3326" s="0" t="n"/>
      <c r="U3326" s="0" t="n"/>
      <c r="V3326" s="0" t="n"/>
      <c r="W3326" s="0" t="n"/>
      <c r="X3326" s="42" t="n"/>
      <c r="Y3326" s="42" t="n"/>
      <c r="Z3326" s="42" t="n"/>
    </row>
    <row r="3327" ht="23" customFormat="1" customHeight="1" s="204">
      <c r="A3327" s="255">
        <f>IF(B3327="","",COUNTA($B$5:B3327))</f>
        <v/>
      </c>
      <c r="B3327" s="294" t="n"/>
      <c r="C3327" s="247" t="n"/>
      <c r="D3327" s="248" t="n"/>
      <c r="E3327" s="295" t="n"/>
      <c r="F3327" s="296" t="n"/>
      <c r="G3327" s="296" t="n"/>
      <c r="H3327" s="299">
        <f>IFERROR(VLOOKUP($C3327,$C$5:$H$18,6,0)+SUMIF($C$19:$C3327,$C3327,$F$19:$F3327)-SUMIF($C$19:$C3327,$C3327,$G$19:$G3327),"")</f>
        <v/>
      </c>
      <c r="I3327" s="296" t="n"/>
      <c r="J3327" s="252" t="n"/>
      <c r="K3327" s="252" t="n"/>
      <c r="L3327" s="298" t="n"/>
      <c r="M3327" s="254">
        <f>IF($B3327="","",--TEXT($B3327,"yyyymm"))</f>
        <v/>
      </c>
      <c r="N3327" s="0" t="n"/>
      <c r="O3327" s="0" t="n"/>
      <c r="P3327" s="0" t="n"/>
      <c r="Q3327" s="0" t="n"/>
      <c r="R3327" s="0" t="n"/>
      <c r="S3327" s="0" t="n"/>
      <c r="T3327" s="0" t="n"/>
      <c r="U3327" s="0" t="n"/>
      <c r="V3327" s="0" t="n"/>
      <c r="W3327" s="0" t="n"/>
      <c r="X3327" s="42" t="n"/>
      <c r="Y3327" s="42" t="n"/>
      <c r="Z3327" s="42" t="n"/>
    </row>
    <row r="3328" ht="23" customFormat="1" customHeight="1" s="204">
      <c r="A3328" s="255">
        <f>IF(B3328="","",COUNTA($B$5:B3328))</f>
        <v/>
      </c>
      <c r="B3328" s="294" t="n"/>
      <c r="C3328" s="247" t="n"/>
      <c r="D3328" s="248" t="n"/>
      <c r="E3328" s="295" t="n"/>
      <c r="F3328" s="296" t="n"/>
      <c r="G3328" s="296" t="n"/>
      <c r="H3328" s="299">
        <f>IFERROR(VLOOKUP($C3328,$C$5:$H$18,6,0)+SUMIF($C$19:$C3328,$C3328,$F$19:$F3328)-SUMIF($C$19:$C3328,$C3328,$G$19:$G3328),"")</f>
        <v/>
      </c>
      <c r="I3328" s="296" t="n"/>
      <c r="J3328" s="252" t="n"/>
      <c r="K3328" s="252" t="n"/>
      <c r="L3328" s="298" t="n"/>
      <c r="M3328" s="254">
        <f>IF($B3328="","",--TEXT($B3328,"yyyymm"))</f>
        <v/>
      </c>
      <c r="N3328" s="0" t="n"/>
      <c r="O3328" s="0" t="n"/>
      <c r="P3328" s="0" t="n"/>
      <c r="Q3328" s="0" t="n"/>
      <c r="R3328" s="0" t="n"/>
      <c r="S3328" s="0" t="n"/>
      <c r="T3328" s="0" t="n"/>
      <c r="U3328" s="0" t="n"/>
      <c r="V3328" s="0" t="n"/>
      <c r="W3328" s="0" t="n"/>
      <c r="X3328" s="42" t="n"/>
      <c r="Y3328" s="42" t="n"/>
      <c r="Z3328" s="42" t="n"/>
    </row>
    <row r="3329" ht="23" customFormat="1" customHeight="1" s="204">
      <c r="A3329" s="255">
        <f>IF(B3329="","",COUNTA($B$5:B3329))</f>
        <v/>
      </c>
      <c r="B3329" s="294" t="n"/>
      <c r="C3329" s="247" t="n"/>
      <c r="D3329" s="248" t="n"/>
      <c r="E3329" s="295" t="n"/>
      <c r="F3329" s="296" t="n"/>
      <c r="G3329" s="296" t="n"/>
      <c r="H3329" s="299">
        <f>IFERROR(VLOOKUP($C3329,$C$5:$H$18,6,0)+SUMIF($C$19:$C3329,$C3329,$F$19:$F3329)-SUMIF($C$19:$C3329,$C3329,$G$19:$G3329),"")</f>
        <v/>
      </c>
      <c r="I3329" s="296" t="n"/>
      <c r="J3329" s="252" t="n"/>
      <c r="K3329" s="252" t="n"/>
      <c r="L3329" s="298" t="n"/>
      <c r="M3329" s="254">
        <f>IF($B3329="","",--TEXT($B3329,"yyyymm"))</f>
        <v/>
      </c>
      <c r="N3329" s="0" t="n"/>
      <c r="O3329" s="0" t="n"/>
      <c r="P3329" s="0" t="n"/>
      <c r="Q3329" s="0" t="n"/>
      <c r="R3329" s="0" t="n"/>
      <c r="S3329" s="0" t="n"/>
      <c r="T3329" s="0" t="n"/>
      <c r="U3329" s="0" t="n"/>
      <c r="V3329" s="0" t="n"/>
      <c r="W3329" s="0" t="n"/>
      <c r="X3329" s="42" t="n"/>
      <c r="Y3329" s="42" t="n"/>
      <c r="Z3329" s="42" t="n"/>
    </row>
    <row r="3330" ht="23" customFormat="1" customHeight="1" s="204">
      <c r="A3330" s="255">
        <f>IF(B3330="","",COUNTA($B$5:B3330))</f>
        <v/>
      </c>
      <c r="B3330" s="294" t="n"/>
      <c r="C3330" s="247" t="n"/>
      <c r="D3330" s="248" t="n"/>
      <c r="E3330" s="295" t="n"/>
      <c r="F3330" s="296" t="n"/>
      <c r="G3330" s="296" t="n"/>
      <c r="H3330" s="299">
        <f>IFERROR(VLOOKUP($C3330,$C$5:$H$18,6,0)+SUMIF($C$19:$C3330,$C3330,$F$19:$F3330)-SUMIF($C$19:$C3330,$C3330,$G$19:$G3330),"")</f>
        <v/>
      </c>
      <c r="I3330" s="296" t="n"/>
      <c r="J3330" s="252" t="n"/>
      <c r="K3330" s="252" t="n"/>
      <c r="L3330" s="298" t="n"/>
      <c r="M3330" s="254">
        <f>IF($B3330="","",--TEXT($B3330,"yyyymm"))</f>
        <v/>
      </c>
      <c r="N3330" s="0" t="n"/>
      <c r="O3330" s="0" t="n"/>
      <c r="P3330" s="0" t="n"/>
      <c r="Q3330" s="0" t="n"/>
      <c r="R3330" s="0" t="n"/>
      <c r="S3330" s="0" t="n"/>
      <c r="T3330" s="0" t="n"/>
      <c r="U3330" s="0" t="n"/>
      <c r="V3330" s="0" t="n"/>
      <c r="W3330" s="0" t="n"/>
      <c r="X3330" s="42" t="n"/>
      <c r="Y3330" s="42" t="n"/>
      <c r="Z3330" s="42" t="n"/>
    </row>
    <row r="3331" ht="23" customFormat="1" customHeight="1" s="204">
      <c r="A3331" s="255">
        <f>IF(B3331="","",COUNTA($B$5:B3331))</f>
        <v/>
      </c>
      <c r="B3331" s="294" t="n"/>
      <c r="C3331" s="247" t="n"/>
      <c r="D3331" s="248" t="n"/>
      <c r="E3331" s="295" t="n"/>
      <c r="F3331" s="296" t="n"/>
      <c r="G3331" s="296" t="n"/>
      <c r="H3331" s="299">
        <f>IFERROR(VLOOKUP($C3331,$C$5:$H$18,6,0)+SUMIF($C$19:$C3331,$C3331,$F$19:$F3331)-SUMIF($C$19:$C3331,$C3331,$G$19:$G3331),"")</f>
        <v/>
      </c>
      <c r="I3331" s="296" t="n"/>
      <c r="J3331" s="252" t="n"/>
      <c r="K3331" s="252" t="n"/>
      <c r="L3331" s="298" t="n"/>
      <c r="M3331" s="254">
        <f>IF($B3331="","",--TEXT($B3331,"yyyymm"))</f>
        <v/>
      </c>
      <c r="N3331" s="0" t="n"/>
      <c r="O3331" s="0" t="n"/>
      <c r="P3331" s="0" t="n"/>
      <c r="Q3331" s="0" t="n"/>
      <c r="R3331" s="0" t="n"/>
      <c r="S3331" s="0" t="n"/>
      <c r="T3331" s="0" t="n"/>
      <c r="U3331" s="0" t="n"/>
      <c r="V3331" s="0" t="n"/>
      <c r="W3331" s="0" t="n"/>
      <c r="X3331" s="42" t="n"/>
      <c r="Y3331" s="42" t="n"/>
      <c r="Z3331" s="42" t="n"/>
    </row>
    <row r="3332" ht="23" customFormat="1" customHeight="1" s="204">
      <c r="A3332" s="255">
        <f>IF(B3332="","",COUNTA($B$5:B3332))</f>
        <v/>
      </c>
      <c r="B3332" s="294" t="n"/>
      <c r="C3332" s="247" t="n"/>
      <c r="D3332" s="248" t="n"/>
      <c r="E3332" s="295" t="n"/>
      <c r="F3332" s="296" t="n"/>
      <c r="G3332" s="296" t="n"/>
      <c r="H3332" s="299">
        <f>IFERROR(VLOOKUP($C3332,$C$5:$H$18,6,0)+SUMIF($C$19:$C3332,$C3332,$F$19:$F3332)-SUMIF($C$19:$C3332,$C3332,$G$19:$G3332),"")</f>
        <v/>
      </c>
      <c r="I3332" s="296" t="n"/>
      <c r="J3332" s="252" t="n"/>
      <c r="K3332" s="252" t="n"/>
      <c r="L3332" s="298" t="n"/>
      <c r="M3332" s="254">
        <f>IF($B3332="","",--TEXT($B3332,"yyyymm"))</f>
        <v/>
      </c>
      <c r="N3332" s="0" t="n"/>
      <c r="O3332" s="0" t="n"/>
      <c r="P3332" s="0" t="n"/>
      <c r="Q3332" s="0" t="n"/>
      <c r="R3332" s="0" t="n"/>
      <c r="S3332" s="0" t="n"/>
      <c r="T3332" s="0" t="n"/>
      <c r="U3332" s="0" t="n"/>
      <c r="V3332" s="0" t="n"/>
      <c r="W3332" s="0" t="n"/>
      <c r="X3332" s="42" t="n"/>
      <c r="Y3332" s="42" t="n"/>
      <c r="Z3332" s="42" t="n"/>
    </row>
    <row r="3333" ht="23" customFormat="1" customHeight="1" s="204">
      <c r="A3333" s="255">
        <f>IF(B3333="","",COUNTA($B$5:B3333))</f>
        <v/>
      </c>
      <c r="B3333" s="294" t="n"/>
      <c r="C3333" s="247" t="n"/>
      <c r="D3333" s="248" t="n"/>
      <c r="E3333" s="295" t="n"/>
      <c r="F3333" s="296" t="n"/>
      <c r="G3333" s="296" t="n"/>
      <c r="H3333" s="299">
        <f>IFERROR(VLOOKUP($C3333,$C$5:$H$18,6,0)+SUMIF($C$19:$C3333,$C3333,$F$19:$F3333)-SUMIF($C$19:$C3333,$C3333,$G$19:$G3333),"")</f>
        <v/>
      </c>
      <c r="I3333" s="296" t="n"/>
      <c r="J3333" s="252" t="n"/>
      <c r="K3333" s="252" t="n"/>
      <c r="L3333" s="298" t="n"/>
      <c r="M3333" s="254">
        <f>IF($B3333="","",--TEXT($B3333,"yyyymm"))</f>
        <v/>
      </c>
      <c r="N3333" s="0" t="n"/>
      <c r="O3333" s="0" t="n"/>
      <c r="P3333" s="0" t="n"/>
      <c r="Q3333" s="0" t="n"/>
      <c r="R3333" s="0" t="n"/>
      <c r="S3333" s="0" t="n"/>
      <c r="T3333" s="0" t="n"/>
      <c r="U3333" s="0" t="n"/>
      <c r="V3333" s="0" t="n"/>
      <c r="W3333" s="0" t="n"/>
      <c r="X3333" s="42" t="n"/>
      <c r="Y3333" s="42" t="n"/>
      <c r="Z3333" s="42" t="n"/>
    </row>
    <row r="3334" ht="23" customFormat="1" customHeight="1" s="204">
      <c r="A3334" s="255">
        <f>IF(B3334="","",COUNTA($B$5:B3334))</f>
        <v/>
      </c>
      <c r="B3334" s="294" t="n"/>
      <c r="C3334" s="247" t="n"/>
      <c r="D3334" s="248" t="n"/>
      <c r="E3334" s="295" t="n"/>
      <c r="F3334" s="296" t="n"/>
      <c r="G3334" s="296" t="n"/>
      <c r="H3334" s="299">
        <f>IFERROR(VLOOKUP($C3334,$C$5:$H$18,6,0)+SUMIF($C$19:$C3334,$C3334,$F$19:$F3334)-SUMIF($C$19:$C3334,$C3334,$G$19:$G3334),"")</f>
        <v/>
      </c>
      <c r="I3334" s="296" t="n"/>
      <c r="J3334" s="252" t="n"/>
      <c r="K3334" s="252" t="n"/>
      <c r="L3334" s="298" t="n"/>
      <c r="M3334" s="254">
        <f>IF($B3334="","",--TEXT($B3334,"yyyymm"))</f>
        <v/>
      </c>
      <c r="N3334" s="0" t="n"/>
      <c r="O3334" s="0" t="n"/>
      <c r="P3334" s="0" t="n"/>
      <c r="Q3334" s="0" t="n"/>
      <c r="R3334" s="0" t="n"/>
      <c r="S3334" s="0" t="n"/>
      <c r="T3334" s="0" t="n"/>
      <c r="U3334" s="0" t="n"/>
      <c r="V3334" s="0" t="n"/>
      <c r="W3334" s="0" t="n"/>
      <c r="X3334" s="42" t="n"/>
      <c r="Y3334" s="42" t="n"/>
      <c r="Z3334" s="42" t="n"/>
    </row>
    <row r="3335" ht="23" customFormat="1" customHeight="1" s="204">
      <c r="A3335" s="255">
        <f>IF(B3335="","",COUNTA($B$5:B3335))</f>
        <v/>
      </c>
      <c r="B3335" s="294" t="n"/>
      <c r="C3335" s="247" t="n"/>
      <c r="D3335" s="248" t="n"/>
      <c r="E3335" s="295" t="n"/>
      <c r="F3335" s="296" t="n"/>
      <c r="G3335" s="296" t="n"/>
      <c r="H3335" s="299">
        <f>IFERROR(VLOOKUP($C3335,$C$5:$H$18,6,0)+SUMIF($C$19:$C3335,$C3335,$F$19:$F3335)-SUMIF($C$19:$C3335,$C3335,$G$19:$G3335),"")</f>
        <v/>
      </c>
      <c r="I3335" s="296" t="n"/>
      <c r="J3335" s="252" t="n"/>
      <c r="K3335" s="252" t="n"/>
      <c r="L3335" s="298" t="n"/>
      <c r="M3335" s="254">
        <f>IF($B3335="","",--TEXT($B3335,"yyyymm"))</f>
        <v/>
      </c>
      <c r="N3335" s="0" t="n"/>
      <c r="O3335" s="0" t="n"/>
      <c r="P3335" s="0" t="n"/>
      <c r="Q3335" s="0" t="n"/>
      <c r="R3335" s="0" t="n"/>
      <c r="S3335" s="0" t="n"/>
      <c r="T3335" s="0" t="n"/>
      <c r="U3335" s="0" t="n"/>
      <c r="V3335" s="0" t="n"/>
      <c r="W3335" s="0" t="n"/>
      <c r="X3335" s="42" t="n"/>
      <c r="Y3335" s="42" t="n"/>
      <c r="Z3335" s="42" t="n"/>
    </row>
    <row r="3336" ht="23" customFormat="1" customHeight="1" s="204">
      <c r="A3336" s="255">
        <f>IF(B3336="","",COUNTA($B$5:B3336))</f>
        <v/>
      </c>
      <c r="B3336" s="294" t="n"/>
      <c r="C3336" s="247" t="n"/>
      <c r="D3336" s="248" t="n"/>
      <c r="E3336" s="295" t="n"/>
      <c r="F3336" s="296" t="n"/>
      <c r="G3336" s="296" t="n"/>
      <c r="H3336" s="299">
        <f>IFERROR(VLOOKUP($C3336,$C$5:$H$18,6,0)+SUMIF($C$19:$C3336,$C3336,$F$19:$F3336)-SUMIF($C$19:$C3336,$C3336,$G$19:$G3336),"")</f>
        <v/>
      </c>
      <c r="I3336" s="296" t="n"/>
      <c r="J3336" s="252" t="n"/>
      <c r="K3336" s="252" t="n"/>
      <c r="L3336" s="298" t="n"/>
      <c r="M3336" s="254">
        <f>IF($B3336="","",--TEXT($B3336,"yyyymm"))</f>
        <v/>
      </c>
      <c r="N3336" s="0" t="n"/>
      <c r="O3336" s="0" t="n"/>
      <c r="P3336" s="0" t="n"/>
      <c r="Q3336" s="0" t="n"/>
      <c r="R3336" s="0" t="n"/>
      <c r="S3336" s="0" t="n"/>
      <c r="T3336" s="0" t="n"/>
      <c r="U3336" s="0" t="n"/>
      <c r="V3336" s="0" t="n"/>
      <c r="W3336" s="0" t="n"/>
      <c r="X3336" s="42" t="n"/>
      <c r="Y3336" s="42" t="n"/>
      <c r="Z3336" s="42" t="n"/>
    </row>
    <row r="3337" ht="23" customFormat="1" customHeight="1" s="204">
      <c r="A3337" s="255">
        <f>IF(B3337="","",COUNTA($B$5:B3337))</f>
        <v/>
      </c>
      <c r="B3337" s="294" t="n"/>
      <c r="C3337" s="247" t="n"/>
      <c r="D3337" s="248" t="n"/>
      <c r="E3337" s="295" t="n"/>
      <c r="F3337" s="296" t="n"/>
      <c r="G3337" s="296" t="n"/>
      <c r="H3337" s="299">
        <f>IFERROR(VLOOKUP($C3337,$C$5:$H$18,6,0)+SUMIF($C$19:$C3337,$C3337,$F$19:$F3337)-SUMIF($C$19:$C3337,$C3337,$G$19:$G3337),"")</f>
        <v/>
      </c>
      <c r="I3337" s="296" t="n"/>
      <c r="J3337" s="252" t="n"/>
      <c r="K3337" s="252" t="n"/>
      <c r="L3337" s="298" t="n"/>
      <c r="M3337" s="254">
        <f>IF($B3337="","",--TEXT($B3337,"yyyymm"))</f>
        <v/>
      </c>
      <c r="N3337" s="0" t="n"/>
      <c r="O3337" s="0" t="n"/>
      <c r="P3337" s="0" t="n"/>
      <c r="Q3337" s="0" t="n"/>
      <c r="R3337" s="0" t="n"/>
      <c r="S3337" s="0" t="n"/>
      <c r="T3337" s="0" t="n"/>
      <c r="U3337" s="0" t="n"/>
      <c r="V3337" s="0" t="n"/>
      <c r="W3337" s="0" t="n"/>
      <c r="X3337" s="42" t="n"/>
      <c r="Y3337" s="42" t="n"/>
      <c r="Z3337" s="42" t="n"/>
    </row>
    <row r="3338" ht="23" customFormat="1" customHeight="1" s="204">
      <c r="A3338" s="255">
        <f>IF(B3338="","",COUNTA($B$5:B3338))</f>
        <v/>
      </c>
      <c r="B3338" s="294" t="n"/>
      <c r="C3338" s="247" t="n"/>
      <c r="D3338" s="248" t="n"/>
      <c r="E3338" s="295" t="n"/>
      <c r="F3338" s="296" t="n"/>
      <c r="G3338" s="296" t="n"/>
      <c r="H3338" s="299">
        <f>IFERROR(VLOOKUP($C3338,$C$5:$H$18,6,0)+SUMIF($C$19:$C3338,$C3338,$F$19:$F3338)-SUMIF($C$19:$C3338,$C3338,$G$19:$G3338),"")</f>
        <v/>
      </c>
      <c r="I3338" s="296" t="n"/>
      <c r="J3338" s="252" t="n"/>
      <c r="K3338" s="252" t="n"/>
      <c r="L3338" s="298" t="n"/>
      <c r="M3338" s="254">
        <f>IF($B3338="","",--TEXT($B3338,"yyyymm"))</f>
        <v/>
      </c>
      <c r="N3338" s="0" t="n"/>
      <c r="O3338" s="0" t="n"/>
      <c r="P3338" s="0" t="n"/>
      <c r="Q3338" s="0" t="n"/>
      <c r="R3338" s="0" t="n"/>
      <c r="S3338" s="0" t="n"/>
      <c r="T3338" s="0" t="n"/>
      <c r="U3338" s="0" t="n"/>
      <c r="V3338" s="0" t="n"/>
      <c r="W3338" s="0" t="n"/>
      <c r="X3338" s="42" t="n"/>
      <c r="Y3338" s="42" t="n"/>
      <c r="Z3338" s="42" t="n"/>
    </row>
    <row r="3339" ht="23" customFormat="1" customHeight="1" s="204">
      <c r="A3339" s="255">
        <f>IF(B3339="","",COUNTA($B$5:B3339))</f>
        <v/>
      </c>
      <c r="B3339" s="294" t="n"/>
      <c r="C3339" s="247" t="n"/>
      <c r="D3339" s="248" t="n"/>
      <c r="E3339" s="295" t="n"/>
      <c r="F3339" s="296" t="n"/>
      <c r="G3339" s="296" t="n"/>
      <c r="H3339" s="299">
        <f>IFERROR(VLOOKUP($C3339,$C$5:$H$18,6,0)+SUMIF($C$19:$C3339,$C3339,$F$19:$F3339)-SUMIF($C$19:$C3339,$C3339,$G$19:$G3339),"")</f>
        <v/>
      </c>
      <c r="I3339" s="296" t="n"/>
      <c r="J3339" s="252" t="n"/>
      <c r="K3339" s="252" t="n"/>
      <c r="L3339" s="298" t="n"/>
      <c r="M3339" s="254">
        <f>IF($B3339="","",--TEXT($B3339,"yyyymm"))</f>
        <v/>
      </c>
      <c r="N3339" s="0" t="n"/>
      <c r="O3339" s="0" t="n"/>
      <c r="P3339" s="0" t="n"/>
      <c r="Q3339" s="0" t="n"/>
      <c r="R3339" s="0" t="n"/>
      <c r="S3339" s="0" t="n"/>
      <c r="T3339" s="0" t="n"/>
      <c r="U3339" s="0" t="n"/>
      <c r="V3339" s="0" t="n"/>
      <c r="W3339" s="0" t="n"/>
      <c r="X3339" s="42" t="n"/>
      <c r="Y3339" s="42" t="n"/>
      <c r="Z3339" s="42" t="n"/>
    </row>
    <row r="3340" ht="23" customFormat="1" customHeight="1" s="204">
      <c r="A3340" s="255">
        <f>IF(B3340="","",COUNTA($B$5:B3340))</f>
        <v/>
      </c>
      <c r="B3340" s="294" t="n"/>
      <c r="C3340" s="247" t="n"/>
      <c r="D3340" s="248" t="n"/>
      <c r="E3340" s="295" t="n"/>
      <c r="F3340" s="296" t="n"/>
      <c r="G3340" s="296" t="n"/>
      <c r="H3340" s="299">
        <f>IFERROR(VLOOKUP($C3340,$C$5:$H$18,6,0)+SUMIF($C$19:$C3340,$C3340,$F$19:$F3340)-SUMIF($C$19:$C3340,$C3340,$G$19:$G3340),"")</f>
        <v/>
      </c>
      <c r="I3340" s="296" t="n"/>
      <c r="J3340" s="252" t="n"/>
      <c r="K3340" s="252" t="n"/>
      <c r="L3340" s="298" t="n"/>
      <c r="M3340" s="254">
        <f>IF($B3340="","",--TEXT($B3340,"yyyymm"))</f>
        <v/>
      </c>
      <c r="N3340" s="0" t="n"/>
      <c r="O3340" s="0" t="n"/>
      <c r="P3340" s="0" t="n"/>
      <c r="Q3340" s="0" t="n"/>
      <c r="R3340" s="0" t="n"/>
      <c r="S3340" s="0" t="n"/>
      <c r="T3340" s="0" t="n"/>
      <c r="U3340" s="0" t="n"/>
      <c r="V3340" s="0" t="n"/>
      <c r="W3340" s="0" t="n"/>
      <c r="X3340" s="42" t="n"/>
      <c r="Y3340" s="42" t="n"/>
      <c r="Z3340" s="42" t="n"/>
    </row>
    <row r="3341" ht="23" customFormat="1" customHeight="1" s="204">
      <c r="A3341" s="255">
        <f>IF(B3341="","",COUNTA($B$5:B3341))</f>
        <v/>
      </c>
      <c r="B3341" s="294" t="n"/>
      <c r="C3341" s="247" t="n"/>
      <c r="D3341" s="248" t="n"/>
      <c r="E3341" s="295" t="n"/>
      <c r="F3341" s="296" t="n"/>
      <c r="G3341" s="296" t="n"/>
      <c r="H3341" s="299">
        <f>IFERROR(VLOOKUP($C3341,$C$5:$H$18,6,0)+SUMIF($C$19:$C3341,$C3341,$F$19:$F3341)-SUMIF($C$19:$C3341,$C3341,$G$19:$G3341),"")</f>
        <v/>
      </c>
      <c r="I3341" s="296" t="n"/>
      <c r="J3341" s="252" t="n"/>
      <c r="K3341" s="252" t="n"/>
      <c r="L3341" s="298" t="n"/>
      <c r="M3341" s="254">
        <f>IF($B3341="","",--TEXT($B3341,"yyyymm"))</f>
        <v/>
      </c>
      <c r="N3341" s="0" t="n"/>
      <c r="O3341" s="0" t="n"/>
      <c r="P3341" s="0" t="n"/>
      <c r="Q3341" s="0" t="n"/>
      <c r="R3341" s="0" t="n"/>
      <c r="S3341" s="0" t="n"/>
      <c r="T3341" s="0" t="n"/>
      <c r="U3341" s="0" t="n"/>
      <c r="V3341" s="0" t="n"/>
      <c r="W3341" s="0" t="n"/>
      <c r="X3341" s="42" t="n"/>
      <c r="Y3341" s="42" t="n"/>
      <c r="Z3341" s="42" t="n"/>
    </row>
    <row r="3342" ht="23" customFormat="1" customHeight="1" s="204">
      <c r="A3342" s="255">
        <f>IF(B3342="","",COUNTA($B$5:B3342))</f>
        <v/>
      </c>
      <c r="B3342" s="294" t="n"/>
      <c r="C3342" s="247" t="n"/>
      <c r="D3342" s="248" t="n"/>
      <c r="E3342" s="295" t="n"/>
      <c r="F3342" s="296" t="n"/>
      <c r="G3342" s="296" t="n"/>
      <c r="H3342" s="299">
        <f>IFERROR(VLOOKUP($C3342,$C$5:$H$18,6,0)+SUMIF($C$19:$C3342,$C3342,$F$19:$F3342)-SUMIF($C$19:$C3342,$C3342,$G$19:$G3342),"")</f>
        <v/>
      </c>
      <c r="I3342" s="296" t="n"/>
      <c r="J3342" s="252" t="n"/>
      <c r="K3342" s="252" t="n"/>
      <c r="L3342" s="298" t="n"/>
      <c r="M3342" s="254">
        <f>IF($B3342="","",--TEXT($B3342,"yyyymm"))</f>
        <v/>
      </c>
      <c r="N3342" s="0" t="n"/>
      <c r="O3342" s="0" t="n"/>
      <c r="P3342" s="0" t="n"/>
      <c r="Q3342" s="0" t="n"/>
      <c r="R3342" s="0" t="n"/>
      <c r="S3342" s="0" t="n"/>
      <c r="T3342" s="0" t="n"/>
      <c r="U3342" s="0" t="n"/>
      <c r="V3342" s="0" t="n"/>
      <c r="W3342" s="0" t="n"/>
      <c r="X3342" s="42" t="n"/>
      <c r="Y3342" s="42" t="n"/>
      <c r="Z3342" s="42" t="n"/>
    </row>
    <row r="3343" ht="23" customFormat="1" customHeight="1" s="204">
      <c r="A3343" s="255">
        <f>IF(B3343="","",COUNTA($B$5:B3343))</f>
        <v/>
      </c>
      <c r="B3343" s="294" t="n"/>
      <c r="C3343" s="247" t="n"/>
      <c r="D3343" s="248" t="n"/>
      <c r="E3343" s="295" t="n"/>
      <c r="F3343" s="296" t="n"/>
      <c r="G3343" s="296" t="n"/>
      <c r="H3343" s="299">
        <f>IFERROR(VLOOKUP($C3343,$C$5:$H$18,6,0)+SUMIF($C$19:$C3343,$C3343,$F$19:$F3343)-SUMIF($C$19:$C3343,$C3343,$G$19:$G3343),"")</f>
        <v/>
      </c>
      <c r="I3343" s="296" t="n"/>
      <c r="J3343" s="252" t="n"/>
      <c r="K3343" s="252" t="n"/>
      <c r="L3343" s="298" t="n"/>
      <c r="M3343" s="254">
        <f>IF($B3343="","",--TEXT($B3343,"yyyymm"))</f>
        <v/>
      </c>
      <c r="N3343" s="0" t="n"/>
      <c r="O3343" s="0" t="n"/>
      <c r="P3343" s="0" t="n"/>
      <c r="Q3343" s="0" t="n"/>
      <c r="R3343" s="0" t="n"/>
      <c r="S3343" s="0" t="n"/>
      <c r="T3343" s="0" t="n"/>
      <c r="U3343" s="0" t="n"/>
      <c r="V3343" s="0" t="n"/>
      <c r="W3343" s="0" t="n"/>
      <c r="X3343" s="42" t="n"/>
      <c r="Y3343" s="42" t="n"/>
      <c r="Z3343" s="42" t="n"/>
    </row>
    <row r="3344" ht="23" customFormat="1" customHeight="1" s="204">
      <c r="A3344" s="255">
        <f>IF(B3344="","",COUNTA($B$5:B3344))</f>
        <v/>
      </c>
      <c r="B3344" s="294" t="n"/>
      <c r="C3344" s="247" t="n"/>
      <c r="D3344" s="248" t="n"/>
      <c r="E3344" s="295" t="n"/>
      <c r="F3344" s="296" t="n"/>
      <c r="G3344" s="296" t="n"/>
      <c r="H3344" s="299">
        <f>IFERROR(VLOOKUP($C3344,$C$5:$H$18,6,0)+SUMIF($C$19:$C3344,$C3344,$F$19:$F3344)-SUMIF($C$19:$C3344,$C3344,$G$19:$G3344),"")</f>
        <v/>
      </c>
      <c r="I3344" s="296" t="n"/>
      <c r="J3344" s="252" t="n"/>
      <c r="K3344" s="252" t="n"/>
      <c r="L3344" s="298" t="n"/>
      <c r="M3344" s="254">
        <f>IF($B3344="","",--TEXT($B3344,"yyyymm"))</f>
        <v/>
      </c>
      <c r="N3344" s="0" t="n"/>
      <c r="O3344" s="0" t="n"/>
      <c r="P3344" s="0" t="n"/>
      <c r="Q3344" s="0" t="n"/>
      <c r="R3344" s="0" t="n"/>
      <c r="S3344" s="0" t="n"/>
      <c r="T3344" s="0" t="n"/>
      <c r="U3344" s="0" t="n"/>
      <c r="V3344" s="0" t="n"/>
      <c r="W3344" s="0" t="n"/>
      <c r="X3344" s="42" t="n"/>
      <c r="Y3344" s="42" t="n"/>
      <c r="Z3344" s="42" t="n"/>
    </row>
    <row r="3345" ht="23" customFormat="1" customHeight="1" s="204">
      <c r="A3345" s="255">
        <f>IF(B3345="","",COUNTA($B$5:B3345))</f>
        <v/>
      </c>
      <c r="B3345" s="294" t="n"/>
      <c r="C3345" s="247" t="n"/>
      <c r="D3345" s="248" t="n"/>
      <c r="E3345" s="295" t="n"/>
      <c r="F3345" s="296" t="n"/>
      <c r="G3345" s="296" t="n"/>
      <c r="H3345" s="299">
        <f>IFERROR(VLOOKUP($C3345,$C$5:$H$18,6,0)+SUMIF($C$19:$C3345,$C3345,$F$19:$F3345)-SUMIF($C$19:$C3345,$C3345,$G$19:$G3345),"")</f>
        <v/>
      </c>
      <c r="I3345" s="296" t="n"/>
      <c r="J3345" s="252" t="n"/>
      <c r="K3345" s="252" t="n"/>
      <c r="L3345" s="298" t="n"/>
      <c r="M3345" s="254">
        <f>IF($B3345="","",--TEXT($B3345,"yyyymm"))</f>
        <v/>
      </c>
      <c r="N3345" s="0" t="n"/>
      <c r="O3345" s="0" t="n"/>
      <c r="P3345" s="0" t="n"/>
      <c r="Q3345" s="0" t="n"/>
      <c r="R3345" s="0" t="n"/>
      <c r="S3345" s="0" t="n"/>
      <c r="T3345" s="0" t="n"/>
      <c r="U3345" s="0" t="n"/>
      <c r="V3345" s="0" t="n"/>
      <c r="W3345" s="0" t="n"/>
      <c r="X3345" s="42" t="n"/>
      <c r="Y3345" s="42" t="n"/>
      <c r="Z3345" s="42" t="n"/>
    </row>
    <row r="3346" ht="23" customFormat="1" customHeight="1" s="204">
      <c r="A3346" s="255">
        <f>IF(B3346="","",COUNTA($B$5:B3346))</f>
        <v/>
      </c>
      <c r="B3346" s="294" t="n"/>
      <c r="C3346" s="247" t="n"/>
      <c r="D3346" s="248" t="n"/>
      <c r="E3346" s="295" t="n"/>
      <c r="F3346" s="296" t="n"/>
      <c r="G3346" s="296" t="n"/>
      <c r="H3346" s="299">
        <f>IFERROR(VLOOKUP($C3346,$C$5:$H$18,6,0)+SUMIF($C$19:$C3346,$C3346,$F$19:$F3346)-SUMIF($C$19:$C3346,$C3346,$G$19:$G3346),"")</f>
        <v/>
      </c>
      <c r="I3346" s="296" t="n"/>
      <c r="J3346" s="252" t="n"/>
      <c r="K3346" s="252" t="n"/>
      <c r="L3346" s="298" t="n"/>
      <c r="M3346" s="254">
        <f>IF($B3346="","",--TEXT($B3346,"yyyymm"))</f>
        <v/>
      </c>
      <c r="N3346" s="0" t="n"/>
      <c r="O3346" s="0" t="n"/>
      <c r="P3346" s="0" t="n"/>
      <c r="Q3346" s="0" t="n"/>
      <c r="R3346" s="0" t="n"/>
      <c r="S3346" s="0" t="n"/>
      <c r="T3346" s="0" t="n"/>
      <c r="U3346" s="0" t="n"/>
      <c r="V3346" s="0" t="n"/>
      <c r="W3346" s="0" t="n"/>
      <c r="X3346" s="42" t="n"/>
      <c r="Y3346" s="42" t="n"/>
      <c r="Z3346" s="42" t="n"/>
    </row>
    <row r="3347" ht="23" customFormat="1" customHeight="1" s="204">
      <c r="A3347" s="255">
        <f>IF(B3347="","",COUNTA($B$5:B3347))</f>
        <v/>
      </c>
      <c r="B3347" s="294" t="n"/>
      <c r="C3347" s="247" t="n"/>
      <c r="D3347" s="248" t="n"/>
      <c r="E3347" s="295" t="n"/>
      <c r="F3347" s="296" t="n"/>
      <c r="G3347" s="296" t="n"/>
      <c r="H3347" s="299">
        <f>IFERROR(VLOOKUP($C3347,$C$5:$H$18,6,0)+SUMIF($C$19:$C3347,$C3347,$F$19:$F3347)-SUMIF($C$19:$C3347,$C3347,$G$19:$G3347),"")</f>
        <v/>
      </c>
      <c r="I3347" s="296" t="n"/>
      <c r="J3347" s="252" t="n"/>
      <c r="K3347" s="252" t="n"/>
      <c r="L3347" s="298" t="n"/>
      <c r="M3347" s="254">
        <f>IF($B3347="","",--TEXT($B3347,"yyyymm"))</f>
        <v/>
      </c>
      <c r="N3347" s="0" t="n"/>
      <c r="O3347" s="0" t="n"/>
      <c r="P3347" s="0" t="n"/>
      <c r="Q3347" s="0" t="n"/>
      <c r="R3347" s="0" t="n"/>
      <c r="S3347" s="0" t="n"/>
      <c r="T3347" s="0" t="n"/>
      <c r="U3347" s="0" t="n"/>
      <c r="V3347" s="0" t="n"/>
      <c r="W3347" s="0" t="n"/>
      <c r="X3347" s="42" t="n"/>
      <c r="Y3347" s="42" t="n"/>
      <c r="Z3347" s="42" t="n"/>
    </row>
    <row r="3348" ht="23" customFormat="1" customHeight="1" s="204">
      <c r="A3348" s="255">
        <f>IF(B3348="","",COUNTA($B$5:B3348))</f>
        <v/>
      </c>
      <c r="B3348" s="294" t="n"/>
      <c r="C3348" s="247" t="n"/>
      <c r="D3348" s="248" t="n"/>
      <c r="E3348" s="295" t="n"/>
      <c r="F3348" s="296" t="n"/>
      <c r="G3348" s="296" t="n"/>
      <c r="H3348" s="299">
        <f>IFERROR(VLOOKUP($C3348,$C$5:$H$18,6,0)+SUMIF($C$19:$C3348,$C3348,$F$19:$F3348)-SUMIF($C$19:$C3348,$C3348,$G$19:$G3348),"")</f>
        <v/>
      </c>
      <c r="I3348" s="296" t="n"/>
      <c r="J3348" s="252" t="n"/>
      <c r="K3348" s="252" t="n"/>
      <c r="L3348" s="298" t="n"/>
      <c r="M3348" s="254">
        <f>IF($B3348="","",--TEXT($B3348,"yyyymm"))</f>
        <v/>
      </c>
      <c r="N3348" s="0" t="n"/>
      <c r="O3348" s="0" t="n"/>
      <c r="P3348" s="0" t="n"/>
      <c r="Q3348" s="0" t="n"/>
      <c r="R3348" s="0" t="n"/>
      <c r="S3348" s="0" t="n"/>
      <c r="T3348" s="0" t="n"/>
      <c r="U3348" s="0" t="n"/>
      <c r="V3348" s="0" t="n"/>
      <c r="W3348" s="0" t="n"/>
      <c r="X3348" s="42" t="n"/>
      <c r="Y3348" s="42" t="n"/>
      <c r="Z3348" s="42" t="n"/>
    </row>
    <row r="3349" ht="23" customFormat="1" customHeight="1" s="204">
      <c r="A3349" s="255">
        <f>IF(B3349="","",COUNTA($B$5:B3349))</f>
        <v/>
      </c>
      <c r="B3349" s="294" t="n"/>
      <c r="C3349" s="247" t="n"/>
      <c r="D3349" s="248" t="n"/>
      <c r="E3349" s="295" t="n"/>
      <c r="F3349" s="296" t="n"/>
      <c r="G3349" s="296" t="n"/>
      <c r="H3349" s="299">
        <f>IFERROR(VLOOKUP($C3349,$C$5:$H$18,6,0)+SUMIF($C$19:$C3349,$C3349,$F$19:$F3349)-SUMIF($C$19:$C3349,$C3349,$G$19:$G3349),"")</f>
        <v/>
      </c>
      <c r="I3349" s="296" t="n"/>
      <c r="J3349" s="252" t="n"/>
      <c r="K3349" s="252" t="n"/>
      <c r="L3349" s="298" t="n"/>
      <c r="M3349" s="254">
        <f>IF($B3349="","",--TEXT($B3349,"yyyymm"))</f>
        <v/>
      </c>
      <c r="N3349" s="0" t="n"/>
      <c r="O3349" s="0" t="n"/>
      <c r="P3349" s="0" t="n"/>
      <c r="Q3349" s="0" t="n"/>
      <c r="R3349" s="0" t="n"/>
      <c r="S3349" s="0" t="n"/>
      <c r="T3349" s="0" t="n"/>
      <c r="U3349" s="0" t="n"/>
      <c r="V3349" s="0" t="n"/>
      <c r="W3349" s="0" t="n"/>
      <c r="X3349" s="42" t="n"/>
      <c r="Y3349" s="42" t="n"/>
      <c r="Z3349" s="42" t="n"/>
    </row>
    <row r="3350" ht="23" customFormat="1" customHeight="1" s="204">
      <c r="A3350" s="255">
        <f>IF(B3350="","",COUNTA($B$5:B3350))</f>
        <v/>
      </c>
      <c r="B3350" s="294" t="n"/>
      <c r="C3350" s="247" t="n"/>
      <c r="D3350" s="248" t="n"/>
      <c r="E3350" s="295" t="n"/>
      <c r="F3350" s="296" t="n"/>
      <c r="G3350" s="296" t="n"/>
      <c r="H3350" s="299">
        <f>IFERROR(VLOOKUP($C3350,$C$5:$H$18,6,0)+SUMIF($C$19:$C3350,$C3350,$F$19:$F3350)-SUMIF($C$19:$C3350,$C3350,$G$19:$G3350),"")</f>
        <v/>
      </c>
      <c r="I3350" s="296" t="n"/>
      <c r="J3350" s="252" t="n"/>
      <c r="K3350" s="252" t="n"/>
      <c r="L3350" s="298" t="n"/>
      <c r="M3350" s="254">
        <f>IF($B3350="","",--TEXT($B3350,"yyyymm"))</f>
        <v/>
      </c>
      <c r="N3350" s="0" t="n"/>
      <c r="O3350" s="0" t="n"/>
      <c r="P3350" s="0" t="n"/>
      <c r="Q3350" s="0" t="n"/>
      <c r="R3350" s="0" t="n"/>
      <c r="S3350" s="0" t="n"/>
      <c r="T3350" s="0" t="n"/>
      <c r="U3350" s="0" t="n"/>
      <c r="V3350" s="0" t="n"/>
      <c r="W3350" s="0" t="n"/>
      <c r="X3350" s="42" t="n"/>
      <c r="Y3350" s="42" t="n"/>
      <c r="Z3350" s="42" t="n"/>
    </row>
    <row r="3351" ht="23" customFormat="1" customHeight="1" s="204">
      <c r="A3351" s="255">
        <f>IF(B3351="","",COUNTA($B$5:B3351))</f>
        <v/>
      </c>
      <c r="B3351" s="294" t="n"/>
      <c r="C3351" s="247" t="n"/>
      <c r="D3351" s="248" t="n"/>
      <c r="E3351" s="295" t="n"/>
      <c r="F3351" s="296" t="n"/>
      <c r="G3351" s="296" t="n"/>
      <c r="H3351" s="299">
        <f>IFERROR(VLOOKUP($C3351,$C$5:$H$18,6,0)+SUMIF($C$19:$C3351,$C3351,$F$19:$F3351)-SUMIF($C$19:$C3351,$C3351,$G$19:$G3351),"")</f>
        <v/>
      </c>
      <c r="I3351" s="296" t="n"/>
      <c r="J3351" s="252" t="n"/>
      <c r="K3351" s="252" t="n"/>
      <c r="L3351" s="298" t="n"/>
      <c r="M3351" s="254">
        <f>IF($B3351="","",--TEXT($B3351,"yyyymm"))</f>
        <v/>
      </c>
      <c r="N3351" s="0" t="n"/>
      <c r="O3351" s="0" t="n"/>
      <c r="P3351" s="0" t="n"/>
      <c r="Q3351" s="0" t="n"/>
      <c r="R3351" s="0" t="n"/>
      <c r="S3351" s="0" t="n"/>
      <c r="T3351" s="0" t="n"/>
      <c r="U3351" s="0" t="n"/>
      <c r="V3351" s="0" t="n"/>
      <c r="W3351" s="0" t="n"/>
      <c r="X3351" s="42" t="n"/>
      <c r="Y3351" s="42" t="n"/>
      <c r="Z3351" s="42" t="n"/>
    </row>
    <row r="3352" ht="23" customFormat="1" customHeight="1" s="204">
      <c r="A3352" s="255">
        <f>IF(B3352="","",COUNTA($B$5:B3352))</f>
        <v/>
      </c>
      <c r="B3352" s="294" t="n"/>
      <c r="C3352" s="247" t="n"/>
      <c r="D3352" s="248" t="n"/>
      <c r="E3352" s="295" t="n"/>
      <c r="F3352" s="296" t="n"/>
      <c r="G3352" s="296" t="n"/>
      <c r="H3352" s="299">
        <f>IFERROR(VLOOKUP($C3352,$C$5:$H$18,6,0)+SUMIF($C$19:$C3352,$C3352,$F$19:$F3352)-SUMIF($C$19:$C3352,$C3352,$G$19:$G3352),"")</f>
        <v/>
      </c>
      <c r="I3352" s="296" t="n"/>
      <c r="J3352" s="252" t="n"/>
      <c r="K3352" s="252" t="n"/>
      <c r="L3352" s="298" t="n"/>
      <c r="M3352" s="254">
        <f>IF($B3352="","",--TEXT($B3352,"yyyymm"))</f>
        <v/>
      </c>
      <c r="N3352" s="0" t="n"/>
      <c r="O3352" s="0" t="n"/>
      <c r="P3352" s="0" t="n"/>
      <c r="Q3352" s="0" t="n"/>
      <c r="R3352" s="0" t="n"/>
      <c r="S3352" s="0" t="n"/>
      <c r="T3352" s="0" t="n"/>
      <c r="U3352" s="0" t="n"/>
      <c r="V3352" s="0" t="n"/>
      <c r="W3352" s="0" t="n"/>
      <c r="X3352" s="42" t="n"/>
      <c r="Y3352" s="42" t="n"/>
      <c r="Z3352" s="42" t="n"/>
    </row>
    <row r="3353" ht="23" customFormat="1" customHeight="1" s="204">
      <c r="A3353" s="255">
        <f>IF(B3353="","",COUNTA($B$5:B3353))</f>
        <v/>
      </c>
      <c r="B3353" s="294" t="n"/>
      <c r="C3353" s="247" t="n"/>
      <c r="D3353" s="248" t="n"/>
      <c r="E3353" s="295" t="n"/>
      <c r="F3353" s="296" t="n"/>
      <c r="G3353" s="296" t="n"/>
      <c r="H3353" s="299">
        <f>IFERROR(VLOOKUP($C3353,$C$5:$H$18,6,0)+SUMIF($C$19:$C3353,$C3353,$F$19:$F3353)-SUMIF($C$19:$C3353,$C3353,$G$19:$G3353),"")</f>
        <v/>
      </c>
      <c r="I3353" s="296" t="n"/>
      <c r="J3353" s="252" t="n"/>
      <c r="K3353" s="252" t="n"/>
      <c r="L3353" s="298" t="n"/>
      <c r="M3353" s="254">
        <f>IF($B3353="","",--TEXT($B3353,"yyyymm"))</f>
        <v/>
      </c>
      <c r="N3353" s="0" t="n"/>
      <c r="O3353" s="0" t="n"/>
      <c r="P3353" s="0" t="n"/>
      <c r="Q3353" s="0" t="n"/>
      <c r="R3353" s="0" t="n"/>
      <c r="S3353" s="0" t="n"/>
      <c r="T3353" s="0" t="n"/>
      <c r="U3353" s="0" t="n"/>
      <c r="V3353" s="0" t="n"/>
      <c r="W3353" s="0" t="n"/>
      <c r="X3353" s="42" t="n"/>
      <c r="Y3353" s="42" t="n"/>
      <c r="Z3353" s="42" t="n"/>
    </row>
    <row r="3354" ht="23" customFormat="1" customHeight="1" s="204">
      <c r="A3354" s="255">
        <f>IF(B3354="","",COUNTA($B$5:B3354))</f>
        <v/>
      </c>
      <c r="B3354" s="294" t="n"/>
      <c r="C3354" s="247" t="n"/>
      <c r="D3354" s="248" t="n"/>
      <c r="E3354" s="295" t="n"/>
      <c r="F3354" s="296" t="n"/>
      <c r="G3354" s="296" t="n"/>
      <c r="H3354" s="299">
        <f>IFERROR(VLOOKUP($C3354,$C$5:$H$18,6,0)+SUMIF($C$19:$C3354,$C3354,$F$19:$F3354)-SUMIF($C$19:$C3354,$C3354,$G$19:$G3354),"")</f>
        <v/>
      </c>
      <c r="I3354" s="296" t="n"/>
      <c r="J3354" s="252" t="n"/>
      <c r="K3354" s="252" t="n"/>
      <c r="L3354" s="298" t="n"/>
      <c r="M3354" s="254">
        <f>IF($B3354="","",--TEXT($B3354,"yyyymm"))</f>
        <v/>
      </c>
      <c r="N3354" s="0" t="n"/>
      <c r="O3354" s="0" t="n"/>
      <c r="P3354" s="0" t="n"/>
      <c r="Q3354" s="0" t="n"/>
      <c r="R3354" s="0" t="n"/>
      <c r="S3354" s="0" t="n"/>
      <c r="T3354" s="0" t="n"/>
      <c r="U3354" s="0" t="n"/>
      <c r="V3354" s="0" t="n"/>
      <c r="W3354" s="0" t="n"/>
      <c r="X3354" s="42" t="n"/>
      <c r="Y3354" s="42" t="n"/>
      <c r="Z3354" s="42" t="n"/>
    </row>
    <row r="3355" ht="23" customFormat="1" customHeight="1" s="204">
      <c r="A3355" s="255">
        <f>IF(B3355="","",COUNTA($B$5:B3355))</f>
        <v/>
      </c>
      <c r="B3355" s="294" t="n"/>
      <c r="C3355" s="247" t="n"/>
      <c r="D3355" s="248" t="n"/>
      <c r="E3355" s="295" t="n"/>
      <c r="F3355" s="296" t="n"/>
      <c r="G3355" s="296" t="n"/>
      <c r="H3355" s="299">
        <f>IFERROR(VLOOKUP($C3355,$C$5:$H$18,6,0)+SUMIF($C$19:$C3355,$C3355,$F$19:$F3355)-SUMIF($C$19:$C3355,$C3355,$G$19:$G3355),"")</f>
        <v/>
      </c>
      <c r="I3355" s="296" t="n"/>
      <c r="J3355" s="252" t="n"/>
      <c r="K3355" s="252" t="n"/>
      <c r="L3355" s="298" t="n"/>
      <c r="M3355" s="254">
        <f>IF($B3355="","",--TEXT($B3355,"yyyymm"))</f>
        <v/>
      </c>
      <c r="N3355" s="0" t="n"/>
      <c r="O3355" s="0" t="n"/>
      <c r="P3355" s="0" t="n"/>
      <c r="Q3355" s="0" t="n"/>
      <c r="R3355" s="0" t="n"/>
      <c r="S3355" s="0" t="n"/>
      <c r="T3355" s="0" t="n"/>
      <c r="U3355" s="0" t="n"/>
      <c r="V3355" s="0" t="n"/>
      <c r="W3355" s="0" t="n"/>
      <c r="X3355" s="42" t="n"/>
      <c r="Y3355" s="42" t="n"/>
      <c r="Z3355" s="42" t="n"/>
    </row>
    <row r="3356" ht="23" customFormat="1" customHeight="1" s="204">
      <c r="A3356" s="255">
        <f>IF(B3356="","",COUNTA($B$5:B3356))</f>
        <v/>
      </c>
      <c r="B3356" s="294" t="n"/>
      <c r="C3356" s="247" t="n"/>
      <c r="D3356" s="248" t="n"/>
      <c r="E3356" s="295" t="n"/>
      <c r="F3356" s="296" t="n"/>
      <c r="G3356" s="296" t="n"/>
      <c r="H3356" s="299">
        <f>IFERROR(VLOOKUP($C3356,$C$5:$H$18,6,0)+SUMIF($C$19:$C3356,$C3356,$F$19:$F3356)-SUMIF($C$19:$C3356,$C3356,$G$19:$G3356),"")</f>
        <v/>
      </c>
      <c r="I3356" s="296" t="n"/>
      <c r="J3356" s="252" t="n"/>
      <c r="K3356" s="252" t="n"/>
      <c r="L3356" s="298" t="n"/>
      <c r="M3356" s="254">
        <f>IF($B3356="","",--TEXT($B3356,"yyyymm"))</f>
        <v/>
      </c>
      <c r="N3356" s="0" t="n"/>
      <c r="O3356" s="0" t="n"/>
      <c r="P3356" s="0" t="n"/>
      <c r="Q3356" s="0" t="n"/>
      <c r="R3356" s="0" t="n"/>
      <c r="S3356" s="0" t="n"/>
      <c r="T3356" s="0" t="n"/>
      <c r="U3356" s="0" t="n"/>
      <c r="V3356" s="0" t="n"/>
      <c r="W3356" s="0" t="n"/>
      <c r="X3356" s="42" t="n"/>
      <c r="Y3356" s="42" t="n"/>
      <c r="Z3356" s="42" t="n"/>
    </row>
    <row r="3357" ht="23" customFormat="1" customHeight="1" s="204">
      <c r="A3357" s="255">
        <f>IF(B3357="","",COUNTA($B$5:B3357))</f>
        <v/>
      </c>
      <c r="B3357" s="294" t="n"/>
      <c r="C3357" s="247" t="n"/>
      <c r="D3357" s="248" t="n"/>
      <c r="E3357" s="295" t="n"/>
      <c r="F3357" s="296" t="n"/>
      <c r="G3357" s="296" t="n"/>
      <c r="H3357" s="299">
        <f>IFERROR(VLOOKUP($C3357,$C$5:$H$18,6,0)+SUMIF($C$19:$C3357,$C3357,$F$19:$F3357)-SUMIF($C$19:$C3357,$C3357,$G$19:$G3357),"")</f>
        <v/>
      </c>
      <c r="I3357" s="296" t="n"/>
      <c r="J3357" s="252" t="n"/>
      <c r="K3357" s="252" t="n"/>
      <c r="L3357" s="298" t="n"/>
      <c r="M3357" s="254">
        <f>IF($B3357="","",--TEXT($B3357,"yyyymm"))</f>
        <v/>
      </c>
      <c r="N3357" s="0" t="n"/>
      <c r="O3357" s="0" t="n"/>
      <c r="P3357" s="0" t="n"/>
      <c r="Q3357" s="0" t="n"/>
      <c r="R3357" s="0" t="n"/>
      <c r="S3357" s="0" t="n"/>
      <c r="T3357" s="0" t="n"/>
      <c r="U3357" s="0" t="n"/>
      <c r="V3357" s="0" t="n"/>
      <c r="W3357" s="0" t="n"/>
      <c r="X3357" s="42" t="n"/>
      <c r="Y3357" s="42" t="n"/>
      <c r="Z3357" s="42" t="n"/>
    </row>
    <row r="3358" ht="23" customFormat="1" customHeight="1" s="204">
      <c r="A3358" s="255">
        <f>IF(B3358="","",COUNTA($B$5:B3358))</f>
        <v/>
      </c>
      <c r="B3358" s="294" t="n"/>
      <c r="C3358" s="247" t="n"/>
      <c r="D3358" s="248" t="n"/>
      <c r="E3358" s="295" t="n"/>
      <c r="F3358" s="296" t="n"/>
      <c r="G3358" s="296" t="n"/>
      <c r="H3358" s="299">
        <f>IFERROR(VLOOKUP($C3358,$C$5:$H$18,6,0)+SUMIF($C$19:$C3358,$C3358,$F$19:$F3358)-SUMIF($C$19:$C3358,$C3358,$G$19:$G3358),"")</f>
        <v/>
      </c>
      <c r="I3358" s="296" t="n"/>
      <c r="J3358" s="252" t="n"/>
      <c r="K3358" s="252" t="n"/>
      <c r="L3358" s="298" t="n"/>
      <c r="M3358" s="254">
        <f>IF($B3358="","",--TEXT($B3358,"yyyymm"))</f>
        <v/>
      </c>
      <c r="N3358" s="0" t="n"/>
      <c r="O3358" s="0" t="n"/>
      <c r="P3358" s="0" t="n"/>
      <c r="Q3358" s="0" t="n"/>
      <c r="R3358" s="0" t="n"/>
      <c r="S3358" s="0" t="n"/>
      <c r="T3358" s="0" t="n"/>
      <c r="U3358" s="0" t="n"/>
      <c r="V3358" s="0" t="n"/>
      <c r="W3358" s="0" t="n"/>
      <c r="X3358" s="42" t="n"/>
      <c r="Y3358" s="42" t="n"/>
      <c r="Z3358" s="42" t="n"/>
    </row>
    <row r="3359" ht="23" customFormat="1" customHeight="1" s="204">
      <c r="A3359" s="255">
        <f>IF(B3359="","",COUNTA($B$5:B3359))</f>
        <v/>
      </c>
      <c r="B3359" s="294" t="n"/>
      <c r="C3359" s="247" t="n"/>
      <c r="D3359" s="248" t="n"/>
      <c r="E3359" s="295" t="n"/>
      <c r="F3359" s="296" t="n"/>
      <c r="G3359" s="296" t="n"/>
      <c r="H3359" s="299">
        <f>IFERROR(VLOOKUP($C3359,$C$5:$H$18,6,0)+SUMIF($C$19:$C3359,$C3359,$F$19:$F3359)-SUMIF($C$19:$C3359,$C3359,$G$19:$G3359),"")</f>
        <v/>
      </c>
      <c r="I3359" s="296" t="n"/>
      <c r="J3359" s="252" t="n"/>
      <c r="K3359" s="252" t="n"/>
      <c r="L3359" s="298" t="n"/>
      <c r="M3359" s="254">
        <f>IF($B3359="","",--TEXT($B3359,"yyyymm"))</f>
        <v/>
      </c>
      <c r="N3359" s="0" t="n"/>
      <c r="O3359" s="0" t="n"/>
      <c r="P3359" s="0" t="n"/>
      <c r="Q3359" s="0" t="n"/>
      <c r="R3359" s="0" t="n"/>
      <c r="S3359" s="0" t="n"/>
      <c r="T3359" s="0" t="n"/>
      <c r="U3359" s="0" t="n"/>
      <c r="V3359" s="0" t="n"/>
      <c r="W3359" s="0" t="n"/>
      <c r="X3359" s="42" t="n"/>
      <c r="Y3359" s="42" t="n"/>
      <c r="Z3359" s="42" t="n"/>
    </row>
    <row r="3360" ht="23" customFormat="1" customHeight="1" s="204">
      <c r="A3360" s="255">
        <f>IF(B3360="","",COUNTA($B$5:B3360))</f>
        <v/>
      </c>
      <c r="B3360" s="294" t="n"/>
      <c r="C3360" s="247" t="n"/>
      <c r="D3360" s="248" t="n"/>
      <c r="E3360" s="295" t="n"/>
      <c r="F3360" s="296" t="n"/>
      <c r="G3360" s="296" t="n"/>
      <c r="H3360" s="299">
        <f>IFERROR(VLOOKUP($C3360,$C$5:$H$18,6,0)+SUMIF($C$19:$C3360,$C3360,$F$19:$F3360)-SUMIF($C$19:$C3360,$C3360,$G$19:$G3360),"")</f>
        <v/>
      </c>
      <c r="I3360" s="296" t="n"/>
      <c r="J3360" s="252" t="n"/>
      <c r="K3360" s="252" t="n"/>
      <c r="L3360" s="298" t="n"/>
      <c r="M3360" s="254">
        <f>IF($B3360="","",--TEXT($B3360,"yyyymm"))</f>
        <v/>
      </c>
      <c r="N3360" s="0" t="n"/>
      <c r="O3360" s="0" t="n"/>
      <c r="P3360" s="0" t="n"/>
      <c r="Q3360" s="0" t="n"/>
      <c r="R3360" s="0" t="n"/>
      <c r="S3360" s="0" t="n"/>
      <c r="T3360" s="0" t="n"/>
      <c r="U3360" s="0" t="n"/>
      <c r="V3360" s="0" t="n"/>
      <c r="W3360" s="0" t="n"/>
      <c r="X3360" s="42" t="n"/>
      <c r="Y3360" s="42" t="n"/>
      <c r="Z3360" s="42" t="n"/>
    </row>
    <row r="3361" ht="23" customFormat="1" customHeight="1" s="204">
      <c r="A3361" s="255">
        <f>IF(B3361="","",COUNTA($B$5:B3361))</f>
        <v/>
      </c>
      <c r="B3361" s="294" t="n"/>
      <c r="C3361" s="247" t="n"/>
      <c r="D3361" s="248" t="n"/>
      <c r="E3361" s="295" t="n"/>
      <c r="F3361" s="296" t="n"/>
      <c r="G3361" s="296" t="n"/>
      <c r="H3361" s="299">
        <f>IFERROR(VLOOKUP($C3361,$C$5:$H$18,6,0)+SUMIF($C$19:$C3361,$C3361,$F$19:$F3361)-SUMIF($C$19:$C3361,$C3361,$G$19:$G3361),"")</f>
        <v/>
      </c>
      <c r="I3361" s="296" t="n"/>
      <c r="J3361" s="252" t="n"/>
      <c r="K3361" s="252" t="n"/>
      <c r="L3361" s="298" t="n"/>
      <c r="M3361" s="254">
        <f>IF($B3361="","",--TEXT($B3361,"yyyymm"))</f>
        <v/>
      </c>
      <c r="N3361" s="0" t="n"/>
      <c r="O3361" s="0" t="n"/>
      <c r="P3361" s="0" t="n"/>
      <c r="Q3361" s="0" t="n"/>
      <c r="R3361" s="0" t="n"/>
      <c r="S3361" s="0" t="n"/>
      <c r="T3361" s="0" t="n"/>
      <c r="U3361" s="0" t="n"/>
      <c r="V3361" s="0" t="n"/>
      <c r="W3361" s="0" t="n"/>
      <c r="X3361" s="42" t="n"/>
      <c r="Y3361" s="42" t="n"/>
      <c r="Z3361" s="42" t="n"/>
    </row>
    <row r="3362" ht="23" customFormat="1" customHeight="1" s="204">
      <c r="A3362" s="255">
        <f>IF(B3362="","",COUNTA($B$5:B3362))</f>
        <v/>
      </c>
      <c r="B3362" s="294" t="n"/>
      <c r="C3362" s="247" t="n"/>
      <c r="D3362" s="248" t="n"/>
      <c r="E3362" s="295" t="n"/>
      <c r="F3362" s="296" t="n"/>
      <c r="G3362" s="296" t="n"/>
      <c r="H3362" s="299">
        <f>IFERROR(VLOOKUP($C3362,$C$5:$H$18,6,0)+SUMIF($C$19:$C3362,$C3362,$F$19:$F3362)-SUMIF($C$19:$C3362,$C3362,$G$19:$G3362),"")</f>
        <v/>
      </c>
      <c r="I3362" s="296" t="n"/>
      <c r="J3362" s="252" t="n"/>
      <c r="K3362" s="252" t="n"/>
      <c r="L3362" s="298" t="n"/>
      <c r="M3362" s="254">
        <f>IF($B3362="","",--TEXT($B3362,"yyyymm"))</f>
        <v/>
      </c>
      <c r="N3362" s="0" t="n"/>
      <c r="O3362" s="0" t="n"/>
      <c r="P3362" s="0" t="n"/>
      <c r="Q3362" s="0" t="n"/>
      <c r="R3362" s="0" t="n"/>
      <c r="S3362" s="0" t="n"/>
      <c r="T3362" s="0" t="n"/>
      <c r="U3362" s="0" t="n"/>
      <c r="V3362" s="0" t="n"/>
      <c r="W3362" s="0" t="n"/>
      <c r="X3362" s="42" t="n"/>
      <c r="Y3362" s="42" t="n"/>
      <c r="Z3362" s="42" t="n"/>
    </row>
    <row r="3363" ht="23" customFormat="1" customHeight="1" s="204">
      <c r="A3363" s="255">
        <f>IF(B3363="","",COUNTA($B$5:B3363))</f>
        <v/>
      </c>
      <c r="B3363" s="294" t="n"/>
      <c r="C3363" s="247" t="n"/>
      <c r="D3363" s="248" t="n"/>
      <c r="E3363" s="295" t="n"/>
      <c r="F3363" s="296" t="n"/>
      <c r="G3363" s="296" t="n"/>
      <c r="H3363" s="299">
        <f>IFERROR(VLOOKUP($C3363,$C$5:$H$18,6,0)+SUMIF($C$19:$C3363,$C3363,$F$19:$F3363)-SUMIF($C$19:$C3363,$C3363,$G$19:$G3363),"")</f>
        <v/>
      </c>
      <c r="I3363" s="296" t="n"/>
      <c r="J3363" s="252" t="n"/>
      <c r="K3363" s="252" t="n"/>
      <c r="L3363" s="298" t="n"/>
      <c r="M3363" s="254">
        <f>IF($B3363="","",--TEXT($B3363,"yyyymm"))</f>
        <v/>
      </c>
      <c r="N3363" s="0" t="n"/>
      <c r="O3363" s="0" t="n"/>
      <c r="P3363" s="0" t="n"/>
      <c r="Q3363" s="0" t="n"/>
      <c r="R3363" s="0" t="n"/>
      <c r="S3363" s="0" t="n"/>
      <c r="T3363" s="0" t="n"/>
      <c r="U3363" s="0" t="n"/>
      <c r="V3363" s="0" t="n"/>
      <c r="W3363" s="0" t="n"/>
      <c r="X3363" s="42" t="n"/>
      <c r="Y3363" s="42" t="n"/>
      <c r="Z3363" s="42" t="n"/>
    </row>
    <row r="3364" ht="23" customFormat="1" customHeight="1" s="204">
      <c r="A3364" s="255">
        <f>IF(B3364="","",COUNTA($B$5:B3364))</f>
        <v/>
      </c>
      <c r="B3364" s="294" t="n"/>
      <c r="C3364" s="247" t="n"/>
      <c r="D3364" s="248" t="n"/>
      <c r="E3364" s="295" t="n"/>
      <c r="F3364" s="296" t="n"/>
      <c r="G3364" s="296" t="n"/>
      <c r="H3364" s="299">
        <f>IFERROR(VLOOKUP($C3364,$C$5:$H$18,6,0)+SUMIF($C$19:$C3364,$C3364,$F$19:$F3364)-SUMIF($C$19:$C3364,$C3364,$G$19:$G3364),"")</f>
        <v/>
      </c>
      <c r="I3364" s="296" t="n"/>
      <c r="J3364" s="252" t="n"/>
      <c r="K3364" s="252" t="n"/>
      <c r="L3364" s="298" t="n"/>
      <c r="M3364" s="254">
        <f>IF($B3364="","",--TEXT($B3364,"yyyymm"))</f>
        <v/>
      </c>
      <c r="N3364" s="0" t="n"/>
      <c r="O3364" s="0" t="n"/>
      <c r="P3364" s="0" t="n"/>
      <c r="Q3364" s="0" t="n"/>
      <c r="R3364" s="0" t="n"/>
      <c r="S3364" s="0" t="n"/>
      <c r="T3364" s="0" t="n"/>
      <c r="U3364" s="0" t="n"/>
      <c r="V3364" s="0" t="n"/>
      <c r="W3364" s="0" t="n"/>
      <c r="X3364" s="42" t="n"/>
      <c r="Y3364" s="42" t="n"/>
      <c r="Z3364" s="42" t="n"/>
    </row>
    <row r="3365" ht="23" customFormat="1" customHeight="1" s="204">
      <c r="A3365" s="255">
        <f>IF(B3365="","",COUNTA($B$5:B3365))</f>
        <v/>
      </c>
      <c r="B3365" s="294" t="n"/>
      <c r="C3365" s="247" t="n"/>
      <c r="D3365" s="248" t="n"/>
      <c r="E3365" s="295" t="n"/>
      <c r="F3365" s="296" t="n"/>
      <c r="G3365" s="296" t="n"/>
      <c r="H3365" s="299">
        <f>IFERROR(VLOOKUP($C3365,$C$5:$H$18,6,0)+SUMIF($C$19:$C3365,$C3365,$F$19:$F3365)-SUMIF($C$19:$C3365,$C3365,$G$19:$G3365),"")</f>
        <v/>
      </c>
      <c r="I3365" s="296" t="n"/>
      <c r="J3365" s="252" t="n"/>
      <c r="K3365" s="252" t="n"/>
      <c r="L3365" s="298" t="n"/>
      <c r="M3365" s="254">
        <f>IF($B3365="","",--TEXT($B3365,"yyyymm"))</f>
        <v/>
      </c>
      <c r="N3365" s="0" t="n"/>
      <c r="O3365" s="0" t="n"/>
      <c r="P3365" s="0" t="n"/>
      <c r="Q3365" s="0" t="n"/>
      <c r="R3365" s="0" t="n"/>
      <c r="S3365" s="0" t="n"/>
      <c r="T3365" s="0" t="n"/>
      <c r="U3365" s="0" t="n"/>
      <c r="V3365" s="0" t="n"/>
      <c r="W3365" s="0" t="n"/>
      <c r="X3365" s="42" t="n"/>
      <c r="Y3365" s="42" t="n"/>
      <c r="Z3365" s="42" t="n"/>
    </row>
    <row r="3366" ht="23" customFormat="1" customHeight="1" s="204">
      <c r="A3366" s="255">
        <f>IF(B3366="","",COUNTA($B$5:B3366))</f>
        <v/>
      </c>
      <c r="B3366" s="294" t="n"/>
      <c r="C3366" s="247" t="n"/>
      <c r="D3366" s="248" t="n"/>
      <c r="E3366" s="295" t="n"/>
      <c r="F3366" s="296" t="n"/>
      <c r="G3366" s="296" t="n"/>
      <c r="H3366" s="299">
        <f>IFERROR(VLOOKUP($C3366,$C$5:$H$18,6,0)+SUMIF($C$19:$C3366,$C3366,$F$19:$F3366)-SUMIF($C$19:$C3366,$C3366,$G$19:$G3366),"")</f>
        <v/>
      </c>
      <c r="I3366" s="296" t="n"/>
      <c r="J3366" s="252" t="n"/>
      <c r="K3366" s="252" t="n"/>
      <c r="L3366" s="298" t="n"/>
      <c r="M3366" s="254">
        <f>IF($B3366="","",--TEXT($B3366,"yyyymm"))</f>
        <v/>
      </c>
      <c r="N3366" s="0" t="n"/>
      <c r="O3366" s="0" t="n"/>
      <c r="P3366" s="0" t="n"/>
      <c r="Q3366" s="0" t="n"/>
      <c r="R3366" s="0" t="n"/>
      <c r="S3366" s="0" t="n"/>
      <c r="T3366" s="0" t="n"/>
      <c r="U3366" s="0" t="n"/>
      <c r="V3366" s="0" t="n"/>
      <c r="W3366" s="0" t="n"/>
      <c r="X3366" s="42" t="n"/>
      <c r="Y3366" s="42" t="n"/>
      <c r="Z3366" s="42" t="n"/>
    </row>
    <row r="3367" ht="23" customFormat="1" customHeight="1" s="204">
      <c r="A3367" s="255">
        <f>IF(B3367="","",COUNTA($B$5:B3367))</f>
        <v/>
      </c>
      <c r="B3367" s="294" t="n"/>
      <c r="C3367" s="247" t="n"/>
      <c r="D3367" s="248" t="n"/>
      <c r="E3367" s="295" t="n"/>
      <c r="F3367" s="296" t="n"/>
      <c r="G3367" s="296" t="n"/>
      <c r="H3367" s="299">
        <f>IFERROR(VLOOKUP($C3367,$C$5:$H$18,6,0)+SUMIF($C$19:$C3367,$C3367,$F$19:$F3367)-SUMIF($C$19:$C3367,$C3367,$G$19:$G3367),"")</f>
        <v/>
      </c>
      <c r="I3367" s="296" t="n"/>
      <c r="J3367" s="252" t="n"/>
      <c r="K3367" s="252" t="n"/>
      <c r="L3367" s="298" t="n"/>
      <c r="M3367" s="254">
        <f>IF($B3367="","",--TEXT($B3367,"yyyymm"))</f>
        <v/>
      </c>
      <c r="N3367" s="0" t="n"/>
      <c r="O3367" s="0" t="n"/>
      <c r="P3367" s="0" t="n"/>
      <c r="Q3367" s="0" t="n"/>
      <c r="R3367" s="0" t="n"/>
      <c r="S3367" s="0" t="n"/>
      <c r="T3367" s="0" t="n"/>
      <c r="U3367" s="0" t="n"/>
      <c r="V3367" s="0" t="n"/>
      <c r="W3367" s="0" t="n"/>
      <c r="X3367" s="42" t="n"/>
      <c r="Y3367" s="42" t="n"/>
      <c r="Z3367" s="42" t="n"/>
    </row>
    <row r="3368" ht="23" customFormat="1" customHeight="1" s="204">
      <c r="A3368" s="255">
        <f>IF(B3368="","",COUNTA($B$5:B3368))</f>
        <v/>
      </c>
      <c r="B3368" s="294" t="n"/>
      <c r="C3368" s="247" t="n"/>
      <c r="D3368" s="248" t="n"/>
      <c r="E3368" s="295" t="n"/>
      <c r="F3368" s="296" t="n"/>
      <c r="G3368" s="296" t="n"/>
      <c r="H3368" s="299">
        <f>IFERROR(VLOOKUP($C3368,$C$5:$H$18,6,0)+SUMIF($C$19:$C3368,$C3368,$F$19:$F3368)-SUMIF($C$19:$C3368,$C3368,$G$19:$G3368),"")</f>
        <v/>
      </c>
      <c r="I3368" s="296" t="n"/>
      <c r="J3368" s="252" t="n"/>
      <c r="K3368" s="252" t="n"/>
      <c r="L3368" s="298" t="n"/>
      <c r="M3368" s="254">
        <f>IF($B3368="","",--TEXT($B3368,"yyyymm"))</f>
        <v/>
      </c>
      <c r="N3368" s="0" t="n"/>
      <c r="O3368" s="0" t="n"/>
      <c r="P3368" s="0" t="n"/>
      <c r="Q3368" s="0" t="n"/>
      <c r="R3368" s="0" t="n"/>
      <c r="S3368" s="0" t="n"/>
      <c r="T3368" s="0" t="n"/>
      <c r="U3368" s="0" t="n"/>
      <c r="V3368" s="0" t="n"/>
      <c r="W3368" s="0" t="n"/>
      <c r="X3368" s="42" t="n"/>
      <c r="Y3368" s="42" t="n"/>
      <c r="Z3368" s="42" t="n"/>
    </row>
    <row r="3369" ht="23" customFormat="1" customHeight="1" s="204">
      <c r="A3369" s="255">
        <f>IF(B3369="","",COUNTA($B$5:B3369))</f>
        <v/>
      </c>
      <c r="B3369" s="294" t="n"/>
      <c r="C3369" s="247" t="n"/>
      <c r="D3369" s="248" t="n"/>
      <c r="E3369" s="295" t="n"/>
      <c r="F3369" s="296" t="n"/>
      <c r="G3369" s="296" t="n"/>
      <c r="H3369" s="299">
        <f>IFERROR(VLOOKUP($C3369,$C$5:$H$18,6,0)+SUMIF($C$19:$C3369,$C3369,$F$19:$F3369)-SUMIF($C$19:$C3369,$C3369,$G$19:$G3369),"")</f>
        <v/>
      </c>
      <c r="I3369" s="296" t="n"/>
      <c r="J3369" s="252" t="n"/>
      <c r="K3369" s="252" t="n"/>
      <c r="L3369" s="298" t="n"/>
      <c r="M3369" s="254">
        <f>IF($B3369="","",--TEXT($B3369,"yyyymm"))</f>
        <v/>
      </c>
      <c r="N3369" s="0" t="n"/>
      <c r="O3369" s="0" t="n"/>
      <c r="P3369" s="0" t="n"/>
      <c r="Q3369" s="0" t="n"/>
      <c r="R3369" s="0" t="n"/>
      <c r="S3369" s="0" t="n"/>
      <c r="T3369" s="0" t="n"/>
      <c r="U3369" s="0" t="n"/>
      <c r="V3369" s="0" t="n"/>
      <c r="W3369" s="0" t="n"/>
      <c r="X3369" s="42" t="n"/>
      <c r="Y3369" s="42" t="n"/>
      <c r="Z3369" s="42" t="n"/>
    </row>
    <row r="3370" ht="23" customFormat="1" customHeight="1" s="204">
      <c r="A3370" s="255">
        <f>IF(B3370="","",COUNTA($B$5:B3370))</f>
        <v/>
      </c>
      <c r="B3370" s="294" t="n"/>
      <c r="C3370" s="247" t="n"/>
      <c r="D3370" s="248" t="n"/>
      <c r="E3370" s="295" t="n"/>
      <c r="F3370" s="296" t="n"/>
      <c r="G3370" s="296" t="n"/>
      <c r="H3370" s="299">
        <f>IFERROR(VLOOKUP($C3370,$C$5:$H$18,6,0)+SUMIF($C$19:$C3370,$C3370,$F$19:$F3370)-SUMIF($C$19:$C3370,$C3370,$G$19:$G3370),"")</f>
        <v/>
      </c>
      <c r="I3370" s="296" t="n"/>
      <c r="J3370" s="252" t="n"/>
      <c r="K3370" s="252" t="n"/>
      <c r="L3370" s="298" t="n"/>
      <c r="M3370" s="254">
        <f>IF($B3370="","",--TEXT($B3370,"yyyymm"))</f>
        <v/>
      </c>
      <c r="N3370" s="0" t="n"/>
      <c r="O3370" s="0" t="n"/>
      <c r="P3370" s="0" t="n"/>
      <c r="Q3370" s="0" t="n"/>
      <c r="R3370" s="0" t="n"/>
      <c r="S3370" s="0" t="n"/>
      <c r="T3370" s="0" t="n"/>
      <c r="U3370" s="0" t="n"/>
      <c r="V3370" s="0" t="n"/>
      <c r="W3370" s="0" t="n"/>
      <c r="X3370" s="42" t="n"/>
      <c r="Y3370" s="42" t="n"/>
      <c r="Z3370" s="42" t="n"/>
    </row>
    <row r="3371" ht="23" customFormat="1" customHeight="1" s="204">
      <c r="A3371" s="255">
        <f>IF(B3371="","",COUNTA($B$5:B3371))</f>
        <v/>
      </c>
      <c r="B3371" s="294" t="n"/>
      <c r="C3371" s="247" t="n"/>
      <c r="D3371" s="248" t="n"/>
      <c r="E3371" s="295" t="n"/>
      <c r="F3371" s="296" t="n"/>
      <c r="G3371" s="296" t="n"/>
      <c r="H3371" s="299">
        <f>IFERROR(VLOOKUP($C3371,$C$5:$H$18,6,0)+SUMIF($C$19:$C3371,$C3371,$F$19:$F3371)-SUMIF($C$19:$C3371,$C3371,$G$19:$G3371),"")</f>
        <v/>
      </c>
      <c r="I3371" s="296" t="n"/>
      <c r="J3371" s="252" t="n"/>
      <c r="K3371" s="252" t="n"/>
      <c r="L3371" s="298" t="n"/>
      <c r="M3371" s="254">
        <f>IF($B3371="","",--TEXT($B3371,"yyyymm"))</f>
        <v/>
      </c>
      <c r="N3371" s="0" t="n"/>
      <c r="O3371" s="0" t="n"/>
      <c r="P3371" s="0" t="n"/>
      <c r="Q3371" s="0" t="n"/>
      <c r="R3371" s="0" t="n"/>
      <c r="S3371" s="0" t="n"/>
      <c r="T3371" s="0" t="n"/>
      <c r="U3371" s="0" t="n"/>
      <c r="V3371" s="0" t="n"/>
      <c r="W3371" s="0" t="n"/>
      <c r="X3371" s="42" t="n"/>
      <c r="Y3371" s="42" t="n"/>
      <c r="Z3371" s="42" t="n"/>
    </row>
    <row r="3372" ht="23" customFormat="1" customHeight="1" s="204">
      <c r="A3372" s="255">
        <f>IF(B3372="","",COUNTA($B$5:B3372))</f>
        <v/>
      </c>
      <c r="B3372" s="294" t="n"/>
      <c r="C3372" s="247" t="n"/>
      <c r="D3372" s="248" t="n"/>
      <c r="E3372" s="295" t="n"/>
      <c r="F3372" s="296" t="n"/>
      <c r="G3372" s="296" t="n"/>
      <c r="H3372" s="299">
        <f>IFERROR(VLOOKUP($C3372,$C$5:$H$18,6,0)+SUMIF($C$19:$C3372,$C3372,$F$19:$F3372)-SUMIF($C$19:$C3372,$C3372,$G$19:$G3372),"")</f>
        <v/>
      </c>
      <c r="I3372" s="296" t="n"/>
      <c r="J3372" s="252" t="n"/>
      <c r="K3372" s="252" t="n"/>
      <c r="L3372" s="298" t="n"/>
      <c r="M3372" s="254">
        <f>IF($B3372="","",--TEXT($B3372,"yyyymm"))</f>
        <v/>
      </c>
      <c r="N3372" s="0" t="n"/>
      <c r="O3372" s="0" t="n"/>
      <c r="P3372" s="0" t="n"/>
      <c r="Q3372" s="0" t="n"/>
      <c r="R3372" s="0" t="n"/>
      <c r="S3372" s="0" t="n"/>
      <c r="T3372" s="0" t="n"/>
      <c r="U3372" s="0" t="n"/>
      <c r="V3372" s="0" t="n"/>
      <c r="W3372" s="0" t="n"/>
      <c r="X3372" s="42" t="n"/>
      <c r="Y3372" s="42" t="n"/>
      <c r="Z3372" s="42" t="n"/>
    </row>
    <row r="3373" ht="23" customFormat="1" customHeight="1" s="204">
      <c r="A3373" s="255">
        <f>IF(B3373="","",COUNTA($B$5:B3373))</f>
        <v/>
      </c>
      <c r="B3373" s="294" t="n"/>
      <c r="C3373" s="247" t="n"/>
      <c r="D3373" s="248" t="n"/>
      <c r="E3373" s="295" t="n"/>
      <c r="F3373" s="296" t="n"/>
      <c r="G3373" s="296" t="n"/>
      <c r="H3373" s="299">
        <f>IFERROR(VLOOKUP($C3373,$C$5:$H$18,6,0)+SUMIF($C$19:$C3373,$C3373,$F$19:$F3373)-SUMIF($C$19:$C3373,$C3373,$G$19:$G3373),"")</f>
        <v/>
      </c>
      <c r="I3373" s="296" t="n"/>
      <c r="J3373" s="252" t="n"/>
      <c r="K3373" s="252" t="n"/>
      <c r="L3373" s="298" t="n"/>
      <c r="M3373" s="254">
        <f>IF($B3373="","",--TEXT($B3373,"yyyymm"))</f>
        <v/>
      </c>
      <c r="N3373" s="0" t="n"/>
      <c r="O3373" s="0" t="n"/>
      <c r="P3373" s="0" t="n"/>
      <c r="Q3373" s="0" t="n"/>
      <c r="R3373" s="0" t="n"/>
      <c r="S3373" s="0" t="n"/>
      <c r="T3373" s="0" t="n"/>
      <c r="U3373" s="0" t="n"/>
      <c r="V3373" s="0" t="n"/>
      <c r="W3373" s="0" t="n"/>
      <c r="X3373" s="42" t="n"/>
      <c r="Y3373" s="42" t="n"/>
      <c r="Z3373" s="42" t="n"/>
    </row>
    <row r="3374" ht="23" customFormat="1" customHeight="1" s="204">
      <c r="A3374" s="255">
        <f>IF(B3374="","",COUNTA($B$5:B3374))</f>
        <v/>
      </c>
      <c r="B3374" s="294" t="n"/>
      <c r="C3374" s="247" t="n"/>
      <c r="D3374" s="248" t="n"/>
      <c r="E3374" s="295" t="n"/>
      <c r="F3374" s="296" t="n"/>
      <c r="G3374" s="296" t="n"/>
      <c r="H3374" s="299">
        <f>IFERROR(VLOOKUP($C3374,$C$5:$H$18,6,0)+SUMIF($C$19:$C3374,$C3374,$F$19:$F3374)-SUMIF($C$19:$C3374,$C3374,$G$19:$G3374),"")</f>
        <v/>
      </c>
      <c r="I3374" s="296" t="n"/>
      <c r="J3374" s="252" t="n"/>
      <c r="K3374" s="252" t="n"/>
      <c r="L3374" s="298" t="n"/>
      <c r="M3374" s="254">
        <f>IF($B3374="","",--TEXT($B3374,"yyyymm"))</f>
        <v/>
      </c>
      <c r="N3374" s="0" t="n"/>
      <c r="O3374" s="0" t="n"/>
      <c r="P3374" s="0" t="n"/>
      <c r="Q3374" s="0" t="n"/>
      <c r="R3374" s="0" t="n"/>
      <c r="S3374" s="0" t="n"/>
      <c r="T3374" s="0" t="n"/>
      <c r="U3374" s="0" t="n"/>
      <c r="V3374" s="0" t="n"/>
      <c r="W3374" s="0" t="n"/>
      <c r="X3374" s="42" t="n"/>
      <c r="Y3374" s="42" t="n"/>
      <c r="Z3374" s="42" t="n"/>
    </row>
    <row r="3375" ht="23" customFormat="1" customHeight="1" s="204">
      <c r="A3375" s="255">
        <f>IF(B3375="","",COUNTA($B$5:B3375))</f>
        <v/>
      </c>
      <c r="B3375" s="294" t="n"/>
      <c r="C3375" s="247" t="n"/>
      <c r="D3375" s="248" t="n"/>
      <c r="E3375" s="295" t="n"/>
      <c r="F3375" s="296" t="n"/>
      <c r="G3375" s="296" t="n"/>
      <c r="H3375" s="299">
        <f>IFERROR(VLOOKUP($C3375,$C$5:$H$18,6,0)+SUMIF($C$19:$C3375,$C3375,$F$19:$F3375)-SUMIF($C$19:$C3375,$C3375,$G$19:$G3375),"")</f>
        <v/>
      </c>
      <c r="I3375" s="296" t="n"/>
      <c r="J3375" s="252" t="n"/>
      <c r="K3375" s="252" t="n"/>
      <c r="L3375" s="298" t="n"/>
      <c r="M3375" s="254">
        <f>IF($B3375="","",--TEXT($B3375,"yyyymm"))</f>
        <v/>
      </c>
      <c r="N3375" s="0" t="n"/>
      <c r="O3375" s="0" t="n"/>
      <c r="P3375" s="0" t="n"/>
      <c r="Q3375" s="0" t="n"/>
      <c r="R3375" s="0" t="n"/>
      <c r="S3375" s="0" t="n"/>
      <c r="T3375" s="0" t="n"/>
      <c r="U3375" s="0" t="n"/>
      <c r="V3375" s="0" t="n"/>
      <c r="W3375" s="0" t="n"/>
      <c r="X3375" s="42" t="n"/>
      <c r="Y3375" s="42" t="n"/>
      <c r="Z3375" s="42" t="n"/>
    </row>
    <row r="3376" ht="23" customFormat="1" customHeight="1" s="204">
      <c r="A3376" s="255">
        <f>IF(B3376="","",COUNTA($B$5:B3376))</f>
        <v/>
      </c>
      <c r="B3376" s="294" t="n"/>
      <c r="C3376" s="247" t="n"/>
      <c r="D3376" s="248" t="n"/>
      <c r="E3376" s="295" t="n"/>
      <c r="F3376" s="296" t="n"/>
      <c r="G3376" s="296" t="n"/>
      <c r="H3376" s="299">
        <f>IFERROR(VLOOKUP($C3376,$C$5:$H$18,6,0)+SUMIF($C$19:$C3376,$C3376,$F$19:$F3376)-SUMIF($C$19:$C3376,$C3376,$G$19:$G3376),"")</f>
        <v/>
      </c>
      <c r="I3376" s="296" t="n"/>
      <c r="J3376" s="252" t="n"/>
      <c r="K3376" s="252" t="n"/>
      <c r="L3376" s="298" t="n"/>
      <c r="M3376" s="254">
        <f>IF($B3376="","",--TEXT($B3376,"yyyymm"))</f>
        <v/>
      </c>
      <c r="N3376" s="0" t="n"/>
      <c r="O3376" s="0" t="n"/>
      <c r="P3376" s="0" t="n"/>
      <c r="Q3376" s="0" t="n"/>
      <c r="R3376" s="0" t="n"/>
      <c r="S3376" s="0" t="n"/>
      <c r="T3376" s="0" t="n"/>
      <c r="U3376" s="0" t="n"/>
      <c r="V3376" s="0" t="n"/>
      <c r="W3376" s="0" t="n"/>
      <c r="X3376" s="42" t="n"/>
      <c r="Y3376" s="42" t="n"/>
      <c r="Z3376" s="42" t="n"/>
    </row>
    <row r="3377" ht="23" customFormat="1" customHeight="1" s="204">
      <c r="A3377" s="255">
        <f>IF(B3377="","",COUNTA($B$5:B3377))</f>
        <v/>
      </c>
      <c r="B3377" s="294" t="n"/>
      <c r="C3377" s="247" t="n"/>
      <c r="D3377" s="248" t="n"/>
      <c r="E3377" s="295" t="n"/>
      <c r="F3377" s="296" t="n"/>
      <c r="G3377" s="296" t="n"/>
      <c r="H3377" s="299">
        <f>IFERROR(VLOOKUP($C3377,$C$5:$H$18,6,0)+SUMIF($C$19:$C3377,$C3377,$F$19:$F3377)-SUMIF($C$19:$C3377,$C3377,$G$19:$G3377),"")</f>
        <v/>
      </c>
      <c r="I3377" s="296" t="n"/>
      <c r="J3377" s="252" t="n"/>
      <c r="K3377" s="252" t="n"/>
      <c r="L3377" s="298" t="n"/>
      <c r="M3377" s="254">
        <f>IF($B3377="","",--TEXT($B3377,"yyyymm"))</f>
        <v/>
      </c>
      <c r="N3377" s="0" t="n"/>
      <c r="O3377" s="0" t="n"/>
      <c r="P3377" s="0" t="n"/>
      <c r="Q3377" s="0" t="n"/>
      <c r="R3377" s="0" t="n"/>
      <c r="S3377" s="0" t="n"/>
      <c r="T3377" s="0" t="n"/>
      <c r="U3377" s="0" t="n"/>
      <c r="V3377" s="0" t="n"/>
      <c r="W3377" s="0" t="n"/>
      <c r="X3377" s="42" t="n"/>
      <c r="Y3377" s="42" t="n"/>
      <c r="Z3377" s="42" t="n"/>
    </row>
    <row r="3378" ht="23" customFormat="1" customHeight="1" s="204">
      <c r="A3378" s="255">
        <f>IF(B3378="","",COUNTA($B$5:B3378))</f>
        <v/>
      </c>
      <c r="B3378" s="294" t="n"/>
      <c r="C3378" s="247" t="n"/>
      <c r="D3378" s="248" t="n"/>
      <c r="E3378" s="295" t="n"/>
      <c r="F3378" s="296" t="n"/>
      <c r="G3378" s="296" t="n"/>
      <c r="H3378" s="299">
        <f>IFERROR(VLOOKUP($C3378,$C$5:$H$18,6,0)+SUMIF($C$19:$C3378,$C3378,$F$19:$F3378)-SUMIF($C$19:$C3378,$C3378,$G$19:$G3378),"")</f>
        <v/>
      </c>
      <c r="I3378" s="296" t="n"/>
      <c r="J3378" s="252" t="n"/>
      <c r="K3378" s="252" t="n"/>
      <c r="L3378" s="298" t="n"/>
      <c r="M3378" s="254">
        <f>IF($B3378="","",--TEXT($B3378,"yyyymm"))</f>
        <v/>
      </c>
      <c r="N3378" s="0" t="n"/>
      <c r="O3378" s="0" t="n"/>
      <c r="P3378" s="0" t="n"/>
      <c r="Q3378" s="0" t="n"/>
      <c r="R3378" s="0" t="n"/>
      <c r="S3378" s="0" t="n"/>
      <c r="T3378" s="0" t="n"/>
      <c r="U3378" s="0" t="n"/>
      <c r="V3378" s="0" t="n"/>
      <c r="W3378" s="0" t="n"/>
      <c r="X3378" s="42" t="n"/>
      <c r="Y3378" s="42" t="n"/>
      <c r="Z3378" s="42" t="n"/>
    </row>
    <row r="3379" ht="23" customFormat="1" customHeight="1" s="204">
      <c r="A3379" s="255">
        <f>IF(B3379="","",COUNTA($B$5:B3379))</f>
        <v/>
      </c>
      <c r="B3379" s="294" t="n"/>
      <c r="C3379" s="247" t="n"/>
      <c r="D3379" s="248" t="n"/>
      <c r="E3379" s="295" t="n"/>
      <c r="F3379" s="296" t="n"/>
      <c r="G3379" s="296" t="n"/>
      <c r="H3379" s="299">
        <f>IFERROR(VLOOKUP($C3379,$C$5:$H$18,6,0)+SUMIF($C$19:$C3379,$C3379,$F$19:$F3379)-SUMIF($C$19:$C3379,$C3379,$G$19:$G3379),"")</f>
        <v/>
      </c>
      <c r="I3379" s="296" t="n"/>
      <c r="J3379" s="252" t="n"/>
      <c r="K3379" s="252" t="n"/>
      <c r="L3379" s="298" t="n"/>
      <c r="M3379" s="254">
        <f>IF($B3379="","",--TEXT($B3379,"yyyymm"))</f>
        <v/>
      </c>
      <c r="N3379" s="0" t="n"/>
      <c r="O3379" s="0" t="n"/>
      <c r="P3379" s="0" t="n"/>
      <c r="Q3379" s="0" t="n"/>
      <c r="R3379" s="0" t="n"/>
      <c r="S3379" s="0" t="n"/>
      <c r="T3379" s="0" t="n"/>
      <c r="U3379" s="0" t="n"/>
      <c r="V3379" s="0" t="n"/>
      <c r="W3379" s="0" t="n"/>
      <c r="X3379" s="42" t="n"/>
      <c r="Y3379" s="42" t="n"/>
      <c r="Z3379" s="42" t="n"/>
    </row>
    <row r="3380" ht="23" customFormat="1" customHeight="1" s="204">
      <c r="A3380" s="255">
        <f>IF(B3380="","",COUNTA($B$5:B3380))</f>
        <v/>
      </c>
      <c r="B3380" s="294" t="n"/>
      <c r="C3380" s="247" t="n"/>
      <c r="D3380" s="248" t="n"/>
      <c r="E3380" s="295" t="n"/>
      <c r="F3380" s="296" t="n"/>
      <c r="G3380" s="296" t="n"/>
      <c r="H3380" s="299">
        <f>IFERROR(VLOOKUP($C3380,$C$5:$H$18,6,0)+SUMIF($C$19:$C3380,$C3380,$F$19:$F3380)-SUMIF($C$19:$C3380,$C3380,$G$19:$G3380),"")</f>
        <v/>
      </c>
      <c r="I3380" s="296" t="n"/>
      <c r="J3380" s="252" t="n"/>
      <c r="K3380" s="252" t="n"/>
      <c r="L3380" s="298" t="n"/>
      <c r="M3380" s="254">
        <f>IF($B3380="","",--TEXT($B3380,"yyyymm"))</f>
        <v/>
      </c>
      <c r="N3380" s="0" t="n"/>
      <c r="O3380" s="0" t="n"/>
      <c r="P3380" s="0" t="n"/>
      <c r="Q3380" s="0" t="n"/>
      <c r="R3380" s="0" t="n"/>
      <c r="S3380" s="0" t="n"/>
      <c r="T3380" s="0" t="n"/>
      <c r="U3380" s="0" t="n"/>
      <c r="V3380" s="0" t="n"/>
      <c r="W3380" s="0" t="n"/>
      <c r="X3380" s="42" t="n"/>
      <c r="Y3380" s="42" t="n"/>
      <c r="Z3380" s="42" t="n"/>
    </row>
    <row r="3381" ht="23" customFormat="1" customHeight="1" s="204">
      <c r="A3381" s="255">
        <f>IF(B3381="","",COUNTA($B$5:B3381))</f>
        <v/>
      </c>
      <c r="B3381" s="294" t="n"/>
      <c r="C3381" s="247" t="n"/>
      <c r="D3381" s="248" t="n"/>
      <c r="E3381" s="295" t="n"/>
      <c r="F3381" s="296" t="n"/>
      <c r="G3381" s="296" t="n"/>
      <c r="H3381" s="299">
        <f>IFERROR(VLOOKUP($C3381,$C$5:$H$18,6,0)+SUMIF($C$19:$C3381,$C3381,$F$19:$F3381)-SUMIF($C$19:$C3381,$C3381,$G$19:$G3381),"")</f>
        <v/>
      </c>
      <c r="I3381" s="296" t="n"/>
      <c r="J3381" s="252" t="n"/>
      <c r="K3381" s="252" t="n"/>
      <c r="L3381" s="298" t="n"/>
      <c r="M3381" s="254">
        <f>IF($B3381="","",--TEXT($B3381,"yyyymm"))</f>
        <v/>
      </c>
      <c r="N3381" s="0" t="n"/>
      <c r="O3381" s="0" t="n"/>
      <c r="P3381" s="0" t="n"/>
      <c r="Q3381" s="0" t="n"/>
      <c r="R3381" s="0" t="n"/>
      <c r="S3381" s="0" t="n"/>
      <c r="T3381" s="0" t="n"/>
      <c r="U3381" s="0" t="n"/>
      <c r="V3381" s="0" t="n"/>
      <c r="W3381" s="0" t="n"/>
      <c r="X3381" s="42" t="n"/>
      <c r="Y3381" s="42" t="n"/>
      <c r="Z3381" s="42" t="n"/>
    </row>
    <row r="3382" ht="23" customFormat="1" customHeight="1" s="204">
      <c r="A3382" s="255">
        <f>IF(B3382="","",COUNTA($B$5:B3382))</f>
        <v/>
      </c>
      <c r="B3382" s="294" t="n"/>
      <c r="C3382" s="247" t="n"/>
      <c r="D3382" s="248" t="n"/>
      <c r="E3382" s="295" t="n"/>
      <c r="F3382" s="296" t="n"/>
      <c r="G3382" s="296" t="n"/>
      <c r="H3382" s="299">
        <f>IFERROR(VLOOKUP($C3382,$C$5:$H$18,6,0)+SUMIF($C$19:$C3382,$C3382,$F$19:$F3382)-SUMIF($C$19:$C3382,$C3382,$G$19:$G3382),"")</f>
        <v/>
      </c>
      <c r="I3382" s="296" t="n"/>
      <c r="J3382" s="252" t="n"/>
      <c r="K3382" s="252" t="n"/>
      <c r="L3382" s="298" t="n"/>
      <c r="M3382" s="254">
        <f>IF($B3382="","",--TEXT($B3382,"yyyymm"))</f>
        <v/>
      </c>
      <c r="N3382" s="0" t="n"/>
      <c r="O3382" s="0" t="n"/>
      <c r="P3382" s="0" t="n"/>
      <c r="Q3382" s="0" t="n"/>
      <c r="R3382" s="0" t="n"/>
      <c r="S3382" s="0" t="n"/>
      <c r="T3382" s="0" t="n"/>
      <c r="U3382" s="0" t="n"/>
      <c r="V3382" s="0" t="n"/>
      <c r="W3382" s="0" t="n"/>
      <c r="X3382" s="42" t="n"/>
      <c r="Y3382" s="42" t="n"/>
      <c r="Z3382" s="42" t="n"/>
    </row>
    <row r="3383" ht="23" customFormat="1" customHeight="1" s="204">
      <c r="A3383" s="255">
        <f>IF(B3383="","",COUNTA($B$5:B3383))</f>
        <v/>
      </c>
      <c r="B3383" s="294" t="n"/>
      <c r="C3383" s="247" t="n"/>
      <c r="D3383" s="248" t="n"/>
      <c r="E3383" s="295" t="n"/>
      <c r="F3383" s="296" t="n"/>
      <c r="G3383" s="296" t="n"/>
      <c r="H3383" s="299">
        <f>IFERROR(VLOOKUP($C3383,$C$5:$H$18,6,0)+SUMIF($C$19:$C3383,$C3383,$F$19:$F3383)-SUMIF($C$19:$C3383,$C3383,$G$19:$G3383),"")</f>
        <v/>
      </c>
      <c r="I3383" s="296" t="n"/>
      <c r="J3383" s="252" t="n"/>
      <c r="K3383" s="252" t="n"/>
      <c r="L3383" s="298" t="n"/>
      <c r="M3383" s="254">
        <f>IF($B3383="","",--TEXT($B3383,"yyyymm"))</f>
        <v/>
      </c>
      <c r="N3383" s="0" t="n"/>
      <c r="O3383" s="0" t="n"/>
      <c r="P3383" s="0" t="n"/>
      <c r="Q3383" s="0" t="n"/>
      <c r="R3383" s="0" t="n"/>
      <c r="S3383" s="0" t="n"/>
      <c r="T3383" s="0" t="n"/>
      <c r="U3383" s="0" t="n"/>
      <c r="V3383" s="0" t="n"/>
      <c r="W3383" s="0" t="n"/>
      <c r="X3383" s="42" t="n"/>
      <c r="Y3383" s="42" t="n"/>
      <c r="Z3383" s="42" t="n"/>
    </row>
    <row r="3384" ht="23" customFormat="1" customHeight="1" s="204">
      <c r="A3384" s="255">
        <f>IF(B3384="","",COUNTA($B$5:B3384))</f>
        <v/>
      </c>
      <c r="B3384" s="294" t="n"/>
      <c r="C3384" s="247" t="n"/>
      <c r="D3384" s="248" t="n"/>
      <c r="E3384" s="295" t="n"/>
      <c r="F3384" s="296" t="n"/>
      <c r="G3384" s="296" t="n"/>
      <c r="H3384" s="299">
        <f>IFERROR(VLOOKUP($C3384,$C$5:$H$18,6,0)+SUMIF($C$19:$C3384,$C3384,$F$19:$F3384)-SUMIF($C$19:$C3384,$C3384,$G$19:$G3384),"")</f>
        <v/>
      </c>
      <c r="I3384" s="296" t="n"/>
      <c r="J3384" s="252" t="n"/>
      <c r="K3384" s="252" t="n"/>
      <c r="L3384" s="298" t="n"/>
      <c r="M3384" s="254">
        <f>IF($B3384="","",--TEXT($B3384,"yyyymm"))</f>
        <v/>
      </c>
      <c r="N3384" s="0" t="n"/>
      <c r="O3384" s="0" t="n"/>
      <c r="P3384" s="0" t="n"/>
      <c r="Q3384" s="0" t="n"/>
      <c r="R3384" s="0" t="n"/>
      <c r="S3384" s="0" t="n"/>
      <c r="T3384" s="0" t="n"/>
      <c r="U3384" s="0" t="n"/>
      <c r="V3384" s="0" t="n"/>
      <c r="W3384" s="0" t="n"/>
      <c r="X3384" s="42" t="n"/>
      <c r="Y3384" s="42" t="n"/>
      <c r="Z3384" s="42" t="n"/>
    </row>
    <row r="3385" ht="23" customFormat="1" customHeight="1" s="204">
      <c r="A3385" s="255">
        <f>IF(B3385="","",COUNTA($B$5:B3385))</f>
        <v/>
      </c>
      <c r="B3385" s="294" t="n"/>
      <c r="C3385" s="247" t="n"/>
      <c r="D3385" s="248" t="n"/>
      <c r="E3385" s="295" t="n"/>
      <c r="F3385" s="296" t="n"/>
      <c r="G3385" s="296" t="n"/>
      <c r="H3385" s="299">
        <f>IFERROR(VLOOKUP($C3385,$C$5:$H$18,6,0)+SUMIF($C$19:$C3385,$C3385,$F$19:$F3385)-SUMIF($C$19:$C3385,$C3385,$G$19:$G3385),"")</f>
        <v/>
      </c>
      <c r="I3385" s="296" t="n"/>
      <c r="J3385" s="252" t="n"/>
      <c r="K3385" s="252" t="n"/>
      <c r="L3385" s="298" t="n"/>
      <c r="M3385" s="254">
        <f>IF($B3385="","",--TEXT($B3385,"yyyymm"))</f>
        <v/>
      </c>
      <c r="N3385" s="0" t="n"/>
      <c r="O3385" s="0" t="n"/>
      <c r="P3385" s="0" t="n"/>
      <c r="Q3385" s="0" t="n"/>
      <c r="R3385" s="0" t="n"/>
      <c r="S3385" s="0" t="n"/>
      <c r="T3385" s="0" t="n"/>
      <c r="U3385" s="0" t="n"/>
      <c r="V3385" s="0" t="n"/>
      <c r="W3385" s="0" t="n"/>
      <c r="X3385" s="42" t="n"/>
      <c r="Y3385" s="42" t="n"/>
      <c r="Z3385" s="42" t="n"/>
    </row>
    <row r="3386" ht="23" customFormat="1" customHeight="1" s="204">
      <c r="A3386" s="255">
        <f>IF(B3386="","",COUNTA($B$5:B3386))</f>
        <v/>
      </c>
      <c r="B3386" s="294" t="n"/>
      <c r="C3386" s="247" t="n"/>
      <c r="D3386" s="248" t="n"/>
      <c r="E3386" s="295" t="n"/>
      <c r="F3386" s="296" t="n"/>
      <c r="G3386" s="296" t="n"/>
      <c r="H3386" s="299">
        <f>IFERROR(VLOOKUP($C3386,$C$5:$H$18,6,0)+SUMIF($C$19:$C3386,$C3386,$F$19:$F3386)-SUMIF($C$19:$C3386,$C3386,$G$19:$G3386),"")</f>
        <v/>
      </c>
      <c r="I3386" s="296" t="n"/>
      <c r="J3386" s="252" t="n"/>
      <c r="K3386" s="252" t="n"/>
      <c r="L3386" s="298" t="n"/>
      <c r="M3386" s="254">
        <f>IF($B3386="","",--TEXT($B3386,"yyyymm"))</f>
        <v/>
      </c>
      <c r="N3386" s="0" t="n"/>
      <c r="O3386" s="0" t="n"/>
      <c r="P3386" s="0" t="n"/>
      <c r="Q3386" s="0" t="n"/>
      <c r="R3386" s="0" t="n"/>
      <c r="S3386" s="0" t="n"/>
      <c r="T3386" s="0" t="n"/>
      <c r="U3386" s="0" t="n"/>
      <c r="V3386" s="0" t="n"/>
      <c r="W3386" s="0" t="n"/>
      <c r="X3386" s="42" t="n"/>
      <c r="Y3386" s="42" t="n"/>
      <c r="Z3386" s="42" t="n"/>
    </row>
    <row r="3387" ht="23" customFormat="1" customHeight="1" s="204">
      <c r="A3387" s="255">
        <f>IF(B3387="","",COUNTA($B$5:B3387))</f>
        <v/>
      </c>
      <c r="B3387" s="294" t="n"/>
      <c r="C3387" s="247" t="n"/>
      <c r="D3387" s="248" t="n"/>
      <c r="E3387" s="295" t="n"/>
      <c r="F3387" s="296" t="n"/>
      <c r="G3387" s="296" t="n"/>
      <c r="H3387" s="299">
        <f>IFERROR(VLOOKUP($C3387,$C$5:$H$18,6,0)+SUMIF($C$19:$C3387,$C3387,$F$19:$F3387)-SUMIF($C$19:$C3387,$C3387,$G$19:$G3387),"")</f>
        <v/>
      </c>
      <c r="I3387" s="296" t="n"/>
      <c r="J3387" s="252" t="n"/>
      <c r="K3387" s="252" t="n"/>
      <c r="L3387" s="298" t="n"/>
      <c r="M3387" s="254">
        <f>IF($B3387="","",--TEXT($B3387,"yyyymm"))</f>
        <v/>
      </c>
      <c r="N3387" s="0" t="n"/>
      <c r="O3387" s="0" t="n"/>
      <c r="P3387" s="0" t="n"/>
      <c r="Q3387" s="0" t="n"/>
      <c r="R3387" s="0" t="n"/>
      <c r="S3387" s="0" t="n"/>
      <c r="T3387" s="0" t="n"/>
      <c r="U3387" s="0" t="n"/>
      <c r="V3387" s="0" t="n"/>
      <c r="W3387" s="0" t="n"/>
      <c r="X3387" s="42" t="n"/>
      <c r="Y3387" s="42" t="n"/>
      <c r="Z3387" s="42" t="n"/>
    </row>
    <row r="3388" ht="23" customFormat="1" customHeight="1" s="204">
      <c r="A3388" s="255">
        <f>IF(B3388="","",COUNTA($B$5:B3388))</f>
        <v/>
      </c>
      <c r="B3388" s="294" t="n"/>
      <c r="C3388" s="247" t="n"/>
      <c r="D3388" s="248" t="n"/>
      <c r="E3388" s="295" t="n"/>
      <c r="F3388" s="296" t="n"/>
      <c r="G3388" s="296" t="n"/>
      <c r="H3388" s="299">
        <f>IFERROR(VLOOKUP($C3388,$C$5:$H$18,6,0)+SUMIF($C$19:$C3388,$C3388,$F$19:$F3388)-SUMIF($C$19:$C3388,$C3388,$G$19:$G3388),"")</f>
        <v/>
      </c>
      <c r="I3388" s="296" t="n"/>
      <c r="J3388" s="252" t="n"/>
      <c r="K3388" s="252" t="n"/>
      <c r="L3388" s="298" t="n"/>
      <c r="M3388" s="254">
        <f>IF($B3388="","",--TEXT($B3388,"yyyymm"))</f>
        <v/>
      </c>
      <c r="N3388" s="0" t="n"/>
      <c r="O3388" s="0" t="n"/>
      <c r="P3388" s="0" t="n"/>
      <c r="Q3388" s="0" t="n"/>
      <c r="R3388" s="0" t="n"/>
      <c r="S3388" s="0" t="n"/>
      <c r="T3388" s="0" t="n"/>
      <c r="U3388" s="0" t="n"/>
      <c r="V3388" s="0" t="n"/>
      <c r="W3388" s="0" t="n"/>
      <c r="X3388" s="42" t="n"/>
      <c r="Y3388" s="42" t="n"/>
      <c r="Z3388" s="42" t="n"/>
    </row>
    <row r="3389" ht="23" customFormat="1" customHeight="1" s="204">
      <c r="A3389" s="255">
        <f>IF(B3389="","",COUNTA($B$5:B3389))</f>
        <v/>
      </c>
      <c r="B3389" s="294" t="n"/>
      <c r="C3389" s="247" t="n"/>
      <c r="D3389" s="248" t="n"/>
      <c r="E3389" s="295" t="n"/>
      <c r="F3389" s="296" t="n"/>
      <c r="G3389" s="296" t="n"/>
      <c r="H3389" s="299">
        <f>IFERROR(VLOOKUP($C3389,$C$5:$H$18,6,0)+SUMIF($C$19:$C3389,$C3389,$F$19:$F3389)-SUMIF($C$19:$C3389,$C3389,$G$19:$G3389),"")</f>
        <v/>
      </c>
      <c r="I3389" s="296" t="n"/>
      <c r="J3389" s="252" t="n"/>
      <c r="K3389" s="252" t="n"/>
      <c r="L3389" s="298" t="n"/>
      <c r="M3389" s="254">
        <f>IF($B3389="","",--TEXT($B3389,"yyyymm"))</f>
        <v/>
      </c>
      <c r="N3389" s="0" t="n"/>
      <c r="O3389" s="0" t="n"/>
      <c r="P3389" s="0" t="n"/>
      <c r="Q3389" s="0" t="n"/>
      <c r="R3389" s="0" t="n"/>
      <c r="S3389" s="0" t="n"/>
      <c r="T3389" s="0" t="n"/>
      <c r="U3389" s="0" t="n"/>
      <c r="V3389" s="0" t="n"/>
      <c r="W3389" s="0" t="n"/>
      <c r="X3389" s="42" t="n"/>
      <c r="Y3389" s="42" t="n"/>
      <c r="Z3389" s="42" t="n"/>
    </row>
    <row r="3390" ht="23" customFormat="1" customHeight="1" s="204">
      <c r="A3390" s="255">
        <f>IF(B3390="","",COUNTA($B$5:B3390))</f>
        <v/>
      </c>
      <c r="B3390" s="294" t="n"/>
      <c r="C3390" s="247" t="n"/>
      <c r="D3390" s="248" t="n"/>
      <c r="E3390" s="295" t="n"/>
      <c r="F3390" s="296" t="n"/>
      <c r="G3390" s="296" t="n"/>
      <c r="H3390" s="299">
        <f>IFERROR(VLOOKUP($C3390,$C$5:$H$18,6,0)+SUMIF($C$19:$C3390,$C3390,$F$19:$F3390)-SUMIF($C$19:$C3390,$C3390,$G$19:$G3390),"")</f>
        <v/>
      </c>
      <c r="I3390" s="296" t="n"/>
      <c r="J3390" s="252" t="n"/>
      <c r="K3390" s="252" t="n"/>
      <c r="L3390" s="298" t="n"/>
      <c r="M3390" s="254">
        <f>IF($B3390="","",--TEXT($B3390,"yyyymm"))</f>
        <v/>
      </c>
      <c r="N3390" s="0" t="n"/>
      <c r="O3390" s="0" t="n"/>
      <c r="P3390" s="0" t="n"/>
      <c r="Q3390" s="0" t="n"/>
      <c r="R3390" s="0" t="n"/>
      <c r="S3390" s="0" t="n"/>
      <c r="T3390" s="0" t="n"/>
      <c r="U3390" s="0" t="n"/>
      <c r="V3390" s="0" t="n"/>
      <c r="W3390" s="0" t="n"/>
      <c r="X3390" s="42" t="n"/>
      <c r="Y3390" s="42" t="n"/>
      <c r="Z3390" s="42" t="n"/>
    </row>
    <row r="3391" ht="23" customFormat="1" customHeight="1" s="204">
      <c r="A3391" s="255">
        <f>IF(B3391="","",COUNTA($B$5:B3391))</f>
        <v/>
      </c>
      <c r="B3391" s="294" t="n"/>
      <c r="C3391" s="247" t="n"/>
      <c r="D3391" s="248" t="n"/>
      <c r="E3391" s="295" t="n"/>
      <c r="F3391" s="296" t="n"/>
      <c r="G3391" s="296" t="n"/>
      <c r="H3391" s="299">
        <f>IFERROR(VLOOKUP($C3391,$C$5:$H$18,6,0)+SUMIF($C$19:$C3391,$C3391,$F$19:$F3391)-SUMIF($C$19:$C3391,$C3391,$G$19:$G3391),"")</f>
        <v/>
      </c>
      <c r="I3391" s="296" t="n"/>
      <c r="J3391" s="252" t="n"/>
      <c r="K3391" s="252" t="n"/>
      <c r="L3391" s="298" t="n"/>
      <c r="M3391" s="254">
        <f>IF($B3391="","",--TEXT($B3391,"yyyymm"))</f>
        <v/>
      </c>
      <c r="N3391" s="0" t="n"/>
      <c r="O3391" s="0" t="n"/>
      <c r="P3391" s="0" t="n"/>
      <c r="Q3391" s="0" t="n"/>
      <c r="R3391" s="0" t="n"/>
      <c r="S3391" s="0" t="n"/>
      <c r="T3391" s="0" t="n"/>
      <c r="U3391" s="0" t="n"/>
      <c r="V3391" s="0" t="n"/>
      <c r="W3391" s="0" t="n"/>
      <c r="X3391" s="42" t="n"/>
      <c r="Y3391" s="42" t="n"/>
      <c r="Z3391" s="42" t="n"/>
    </row>
    <row r="3392" ht="23" customFormat="1" customHeight="1" s="204">
      <c r="A3392" s="255">
        <f>IF(B3392="","",COUNTA($B$5:B3392))</f>
        <v/>
      </c>
      <c r="B3392" s="294" t="n"/>
      <c r="C3392" s="247" t="n"/>
      <c r="D3392" s="248" t="n"/>
      <c r="E3392" s="295" t="n"/>
      <c r="F3392" s="296" t="n"/>
      <c r="G3392" s="296" t="n"/>
      <c r="H3392" s="299">
        <f>IFERROR(VLOOKUP($C3392,$C$5:$H$18,6,0)+SUMIF($C$19:$C3392,$C3392,$F$19:$F3392)-SUMIF($C$19:$C3392,$C3392,$G$19:$G3392),"")</f>
        <v/>
      </c>
      <c r="I3392" s="296" t="n"/>
      <c r="J3392" s="252" t="n"/>
      <c r="K3392" s="252" t="n"/>
      <c r="L3392" s="298" t="n"/>
      <c r="M3392" s="254">
        <f>IF($B3392="","",--TEXT($B3392,"yyyymm"))</f>
        <v/>
      </c>
      <c r="N3392" s="0" t="n"/>
      <c r="O3392" s="0" t="n"/>
      <c r="P3392" s="0" t="n"/>
      <c r="Q3392" s="0" t="n"/>
      <c r="R3392" s="0" t="n"/>
      <c r="S3392" s="0" t="n"/>
      <c r="T3392" s="0" t="n"/>
      <c r="U3392" s="0" t="n"/>
      <c r="V3392" s="0" t="n"/>
      <c r="W3392" s="0" t="n"/>
      <c r="X3392" s="42" t="n"/>
      <c r="Y3392" s="42" t="n"/>
      <c r="Z3392" s="42" t="n"/>
    </row>
    <row r="3393" ht="23" customFormat="1" customHeight="1" s="204">
      <c r="A3393" s="255">
        <f>IF(B3393="","",COUNTA($B$5:B3393))</f>
        <v/>
      </c>
      <c r="B3393" s="294" t="n"/>
      <c r="C3393" s="247" t="n"/>
      <c r="D3393" s="248" t="n"/>
      <c r="E3393" s="295" t="n"/>
      <c r="F3393" s="296" t="n"/>
      <c r="G3393" s="296" t="n"/>
      <c r="H3393" s="299">
        <f>IFERROR(VLOOKUP($C3393,$C$5:$H$18,6,0)+SUMIF($C$19:$C3393,$C3393,$F$19:$F3393)-SUMIF($C$19:$C3393,$C3393,$G$19:$G3393),"")</f>
        <v/>
      </c>
      <c r="I3393" s="296" t="n"/>
      <c r="J3393" s="252" t="n"/>
      <c r="K3393" s="252" t="n"/>
      <c r="L3393" s="298" t="n"/>
      <c r="M3393" s="254">
        <f>IF($B3393="","",--TEXT($B3393,"yyyymm"))</f>
        <v/>
      </c>
      <c r="N3393" s="0" t="n"/>
      <c r="O3393" s="0" t="n"/>
      <c r="P3393" s="0" t="n"/>
      <c r="Q3393" s="0" t="n"/>
      <c r="R3393" s="0" t="n"/>
      <c r="S3393" s="0" t="n"/>
      <c r="T3393" s="0" t="n"/>
      <c r="U3393" s="0" t="n"/>
      <c r="V3393" s="0" t="n"/>
      <c r="W3393" s="0" t="n"/>
      <c r="X3393" s="42" t="n"/>
      <c r="Y3393" s="42" t="n"/>
      <c r="Z3393" s="42" t="n"/>
    </row>
    <row r="3394" ht="23" customFormat="1" customHeight="1" s="204">
      <c r="A3394" s="255">
        <f>IF(B3394="","",COUNTA($B$5:B3394))</f>
        <v/>
      </c>
      <c r="B3394" s="294" t="n"/>
      <c r="C3394" s="247" t="n"/>
      <c r="D3394" s="248" t="n"/>
      <c r="E3394" s="295" t="n"/>
      <c r="F3394" s="296" t="n"/>
      <c r="G3394" s="296" t="n"/>
      <c r="H3394" s="299">
        <f>IFERROR(VLOOKUP($C3394,$C$5:$H$18,6,0)+SUMIF($C$19:$C3394,$C3394,$F$19:$F3394)-SUMIF($C$19:$C3394,$C3394,$G$19:$G3394),"")</f>
        <v/>
      </c>
      <c r="I3394" s="296" t="n"/>
      <c r="J3394" s="252" t="n"/>
      <c r="K3394" s="252" t="n"/>
      <c r="L3394" s="298" t="n"/>
      <c r="M3394" s="254">
        <f>IF($B3394="","",--TEXT($B3394,"yyyymm"))</f>
        <v/>
      </c>
      <c r="N3394" s="0" t="n"/>
      <c r="O3394" s="0" t="n"/>
      <c r="P3394" s="0" t="n"/>
      <c r="Q3394" s="0" t="n"/>
      <c r="R3394" s="0" t="n"/>
      <c r="S3394" s="0" t="n"/>
      <c r="T3394" s="0" t="n"/>
      <c r="U3394" s="0" t="n"/>
      <c r="V3394" s="0" t="n"/>
      <c r="W3394" s="0" t="n"/>
      <c r="X3394" s="42" t="n"/>
      <c r="Y3394" s="42" t="n"/>
      <c r="Z3394" s="42" t="n"/>
    </row>
    <row r="3395" ht="23" customFormat="1" customHeight="1" s="204">
      <c r="A3395" s="255">
        <f>IF(B3395="","",COUNTA($B$5:B3395))</f>
        <v/>
      </c>
      <c r="B3395" s="294" t="n"/>
      <c r="C3395" s="247" t="n"/>
      <c r="D3395" s="248" t="n"/>
      <c r="E3395" s="295" t="n"/>
      <c r="F3395" s="296" t="n"/>
      <c r="G3395" s="296" t="n"/>
      <c r="H3395" s="299">
        <f>IFERROR(VLOOKUP($C3395,$C$5:$H$18,6,0)+SUMIF($C$19:$C3395,$C3395,$F$19:$F3395)-SUMIF($C$19:$C3395,$C3395,$G$19:$G3395),"")</f>
        <v/>
      </c>
      <c r="I3395" s="296" t="n"/>
      <c r="J3395" s="252" t="n"/>
      <c r="K3395" s="252" t="n"/>
      <c r="L3395" s="298" t="n"/>
      <c r="M3395" s="254">
        <f>IF($B3395="","",--TEXT($B3395,"yyyymm"))</f>
        <v/>
      </c>
      <c r="N3395" s="0" t="n"/>
      <c r="O3395" s="0" t="n"/>
      <c r="P3395" s="0" t="n"/>
      <c r="Q3395" s="0" t="n"/>
      <c r="R3395" s="0" t="n"/>
      <c r="S3395" s="0" t="n"/>
      <c r="T3395" s="0" t="n"/>
      <c r="U3395" s="0" t="n"/>
      <c r="V3395" s="0" t="n"/>
      <c r="W3395" s="0" t="n"/>
      <c r="X3395" s="42" t="n"/>
      <c r="Y3395" s="42" t="n"/>
      <c r="Z3395" s="42" t="n"/>
    </row>
    <row r="3396" ht="23" customFormat="1" customHeight="1" s="204">
      <c r="A3396" s="255">
        <f>IF(B3396="","",COUNTA($B$5:B3396))</f>
        <v/>
      </c>
      <c r="B3396" s="294" t="n"/>
      <c r="C3396" s="247" t="n"/>
      <c r="D3396" s="248" t="n"/>
      <c r="E3396" s="295" t="n"/>
      <c r="F3396" s="296" t="n"/>
      <c r="G3396" s="296" t="n"/>
      <c r="H3396" s="299">
        <f>IFERROR(VLOOKUP($C3396,$C$5:$H$18,6,0)+SUMIF($C$19:$C3396,$C3396,$F$19:$F3396)-SUMIF($C$19:$C3396,$C3396,$G$19:$G3396),"")</f>
        <v/>
      </c>
      <c r="I3396" s="296" t="n"/>
      <c r="J3396" s="252" t="n"/>
      <c r="K3396" s="252" t="n"/>
      <c r="L3396" s="298" t="n"/>
      <c r="M3396" s="254">
        <f>IF($B3396="","",--TEXT($B3396,"yyyymm"))</f>
        <v/>
      </c>
      <c r="N3396" s="0" t="n"/>
      <c r="O3396" s="0" t="n"/>
      <c r="P3396" s="0" t="n"/>
      <c r="Q3396" s="0" t="n"/>
      <c r="R3396" s="0" t="n"/>
      <c r="S3396" s="0" t="n"/>
      <c r="T3396" s="0" t="n"/>
      <c r="U3396" s="0" t="n"/>
      <c r="V3396" s="0" t="n"/>
      <c r="W3396" s="0" t="n"/>
      <c r="X3396" s="42" t="n"/>
      <c r="Y3396" s="42" t="n"/>
      <c r="Z3396" s="42" t="n"/>
    </row>
    <row r="3397" ht="23" customFormat="1" customHeight="1" s="204">
      <c r="A3397" s="255">
        <f>IF(B3397="","",COUNTA($B$5:B3397))</f>
        <v/>
      </c>
      <c r="B3397" s="294" t="n"/>
      <c r="C3397" s="247" t="n"/>
      <c r="D3397" s="248" t="n"/>
      <c r="E3397" s="295" t="n"/>
      <c r="F3397" s="296" t="n"/>
      <c r="G3397" s="296" t="n"/>
      <c r="H3397" s="299">
        <f>IFERROR(VLOOKUP($C3397,$C$5:$H$18,6,0)+SUMIF($C$19:$C3397,$C3397,$F$19:$F3397)-SUMIF($C$19:$C3397,$C3397,$G$19:$G3397),"")</f>
        <v/>
      </c>
      <c r="I3397" s="296" t="n"/>
      <c r="J3397" s="252" t="n"/>
      <c r="K3397" s="252" t="n"/>
      <c r="L3397" s="298" t="n"/>
      <c r="M3397" s="254">
        <f>IF($B3397="","",--TEXT($B3397,"yyyymm"))</f>
        <v/>
      </c>
      <c r="N3397" s="0" t="n"/>
      <c r="O3397" s="0" t="n"/>
      <c r="P3397" s="0" t="n"/>
      <c r="Q3397" s="0" t="n"/>
      <c r="R3397" s="0" t="n"/>
      <c r="S3397" s="0" t="n"/>
      <c r="T3397" s="0" t="n"/>
      <c r="U3397" s="0" t="n"/>
      <c r="V3397" s="0" t="n"/>
      <c r="W3397" s="0" t="n"/>
      <c r="X3397" s="42" t="n"/>
      <c r="Y3397" s="42" t="n"/>
      <c r="Z3397" s="42" t="n"/>
    </row>
    <row r="3398" ht="23" customFormat="1" customHeight="1" s="204">
      <c r="A3398" s="255">
        <f>IF(B3398="","",COUNTA($B$5:B3398))</f>
        <v/>
      </c>
      <c r="B3398" s="294" t="n"/>
      <c r="C3398" s="247" t="n"/>
      <c r="D3398" s="248" t="n"/>
      <c r="E3398" s="295" t="n"/>
      <c r="F3398" s="296" t="n"/>
      <c r="G3398" s="296" t="n"/>
      <c r="H3398" s="299">
        <f>IFERROR(VLOOKUP($C3398,$C$5:$H$18,6,0)+SUMIF($C$19:$C3398,$C3398,$F$19:$F3398)-SUMIF($C$19:$C3398,$C3398,$G$19:$G3398),"")</f>
        <v/>
      </c>
      <c r="I3398" s="296" t="n"/>
      <c r="J3398" s="252" t="n"/>
      <c r="K3398" s="252" t="n"/>
      <c r="L3398" s="298" t="n"/>
      <c r="M3398" s="254">
        <f>IF($B3398="","",--TEXT($B3398,"yyyymm"))</f>
        <v/>
      </c>
      <c r="N3398" s="0" t="n"/>
      <c r="O3398" s="0" t="n"/>
      <c r="P3398" s="0" t="n"/>
      <c r="Q3398" s="0" t="n"/>
      <c r="R3398" s="0" t="n"/>
      <c r="S3398" s="0" t="n"/>
      <c r="T3398" s="0" t="n"/>
      <c r="U3398" s="0" t="n"/>
      <c r="V3398" s="0" t="n"/>
      <c r="W3398" s="0" t="n"/>
      <c r="X3398" s="42" t="n"/>
      <c r="Y3398" s="42" t="n"/>
      <c r="Z3398" s="42" t="n"/>
    </row>
    <row r="3399" ht="23" customFormat="1" customHeight="1" s="204">
      <c r="A3399" s="255">
        <f>IF(B3399="","",COUNTA($B$5:B3399))</f>
        <v/>
      </c>
      <c r="B3399" s="294" t="n"/>
      <c r="C3399" s="247" t="n"/>
      <c r="D3399" s="248" t="n"/>
      <c r="E3399" s="295" t="n"/>
      <c r="F3399" s="296" t="n"/>
      <c r="G3399" s="296" t="n"/>
      <c r="H3399" s="299">
        <f>IFERROR(VLOOKUP($C3399,$C$5:$H$18,6,0)+SUMIF($C$19:$C3399,$C3399,$F$19:$F3399)-SUMIF($C$19:$C3399,$C3399,$G$19:$G3399),"")</f>
        <v/>
      </c>
      <c r="I3399" s="296" t="n"/>
      <c r="J3399" s="252" t="n"/>
      <c r="K3399" s="252" t="n"/>
      <c r="L3399" s="298" t="n"/>
      <c r="M3399" s="254">
        <f>IF($B3399="","",--TEXT($B3399,"yyyymm"))</f>
        <v/>
      </c>
      <c r="N3399" s="0" t="n"/>
      <c r="O3399" s="0" t="n"/>
      <c r="P3399" s="0" t="n"/>
      <c r="Q3399" s="0" t="n"/>
      <c r="R3399" s="0" t="n"/>
      <c r="S3399" s="0" t="n"/>
      <c r="T3399" s="0" t="n"/>
      <c r="U3399" s="0" t="n"/>
      <c r="V3399" s="0" t="n"/>
      <c r="W3399" s="0" t="n"/>
      <c r="X3399" s="42" t="n"/>
      <c r="Y3399" s="42" t="n"/>
      <c r="Z3399" s="42" t="n"/>
    </row>
    <row r="3400" ht="23" customFormat="1" customHeight="1" s="204">
      <c r="A3400" s="255">
        <f>IF(B3400="","",COUNTA($B$5:B3400))</f>
        <v/>
      </c>
      <c r="B3400" s="294" t="n"/>
      <c r="C3400" s="247" t="n"/>
      <c r="D3400" s="248" t="n"/>
      <c r="E3400" s="295" t="n"/>
      <c r="F3400" s="296" t="n"/>
      <c r="G3400" s="296" t="n"/>
      <c r="H3400" s="299">
        <f>IFERROR(VLOOKUP($C3400,$C$5:$H$18,6,0)+SUMIF($C$19:$C3400,$C3400,$F$19:$F3400)-SUMIF($C$19:$C3400,$C3400,$G$19:$G3400),"")</f>
        <v/>
      </c>
      <c r="I3400" s="296" t="n"/>
      <c r="J3400" s="252" t="n"/>
      <c r="K3400" s="252" t="n"/>
      <c r="L3400" s="298" t="n"/>
      <c r="M3400" s="254">
        <f>IF($B3400="","",--TEXT($B3400,"yyyymm"))</f>
        <v/>
      </c>
      <c r="N3400" s="0" t="n"/>
      <c r="O3400" s="0" t="n"/>
      <c r="P3400" s="0" t="n"/>
      <c r="Q3400" s="0" t="n"/>
      <c r="R3400" s="0" t="n"/>
      <c r="S3400" s="0" t="n"/>
      <c r="T3400" s="0" t="n"/>
      <c r="U3400" s="0" t="n"/>
      <c r="V3400" s="0" t="n"/>
      <c r="W3400" s="0" t="n"/>
      <c r="X3400" s="42" t="n"/>
      <c r="Y3400" s="42" t="n"/>
      <c r="Z3400" s="42" t="n"/>
    </row>
    <row r="3401" ht="23" customFormat="1" customHeight="1" s="204">
      <c r="A3401" s="255">
        <f>IF(B3401="","",COUNTA($B$5:B3401))</f>
        <v/>
      </c>
      <c r="B3401" s="294" t="n"/>
      <c r="C3401" s="247" t="n"/>
      <c r="D3401" s="248" t="n"/>
      <c r="E3401" s="295" t="n"/>
      <c r="F3401" s="296" t="n"/>
      <c r="G3401" s="296" t="n"/>
      <c r="H3401" s="299">
        <f>IFERROR(VLOOKUP($C3401,$C$5:$H$18,6,0)+SUMIF($C$19:$C3401,$C3401,$F$19:$F3401)-SUMIF($C$19:$C3401,$C3401,$G$19:$G3401),"")</f>
        <v/>
      </c>
      <c r="I3401" s="296" t="n"/>
      <c r="J3401" s="252" t="n"/>
      <c r="K3401" s="252" t="n"/>
      <c r="L3401" s="298" t="n"/>
      <c r="M3401" s="254">
        <f>IF($B3401="","",--TEXT($B3401,"yyyymm"))</f>
        <v/>
      </c>
      <c r="N3401" s="0" t="n"/>
      <c r="O3401" s="0" t="n"/>
      <c r="P3401" s="0" t="n"/>
      <c r="Q3401" s="0" t="n"/>
      <c r="R3401" s="0" t="n"/>
      <c r="S3401" s="0" t="n"/>
      <c r="T3401" s="0" t="n"/>
      <c r="U3401" s="0" t="n"/>
      <c r="V3401" s="0" t="n"/>
      <c r="W3401" s="0" t="n"/>
      <c r="X3401" s="42" t="n"/>
      <c r="Y3401" s="42" t="n"/>
      <c r="Z3401" s="42" t="n"/>
    </row>
    <row r="3402" ht="23" customFormat="1" customHeight="1" s="204">
      <c r="A3402" s="255">
        <f>IF(B3402="","",COUNTA($B$5:B3402))</f>
        <v/>
      </c>
      <c r="B3402" s="294" t="n"/>
      <c r="C3402" s="247" t="n"/>
      <c r="D3402" s="248" t="n"/>
      <c r="E3402" s="295" t="n"/>
      <c r="F3402" s="296" t="n"/>
      <c r="G3402" s="296" t="n"/>
      <c r="H3402" s="299">
        <f>IFERROR(VLOOKUP($C3402,$C$5:$H$18,6,0)+SUMIF($C$19:$C3402,$C3402,$F$19:$F3402)-SUMIF($C$19:$C3402,$C3402,$G$19:$G3402),"")</f>
        <v/>
      </c>
      <c r="I3402" s="296" t="n"/>
      <c r="J3402" s="252" t="n"/>
      <c r="K3402" s="252" t="n"/>
      <c r="L3402" s="298" t="n"/>
      <c r="M3402" s="254">
        <f>IF($B3402="","",--TEXT($B3402,"yyyymm"))</f>
        <v/>
      </c>
      <c r="N3402" s="0" t="n"/>
      <c r="O3402" s="0" t="n"/>
      <c r="P3402" s="0" t="n"/>
      <c r="Q3402" s="0" t="n"/>
      <c r="R3402" s="0" t="n"/>
      <c r="S3402" s="0" t="n"/>
      <c r="T3402" s="0" t="n"/>
      <c r="U3402" s="0" t="n"/>
      <c r="V3402" s="0" t="n"/>
      <c r="W3402" s="0" t="n"/>
      <c r="X3402" s="42" t="n"/>
      <c r="Y3402" s="42" t="n"/>
      <c r="Z3402" s="42" t="n"/>
    </row>
    <row r="3403" ht="23" customFormat="1" customHeight="1" s="204">
      <c r="A3403" s="255">
        <f>IF(B3403="","",COUNTA($B$5:B3403))</f>
        <v/>
      </c>
      <c r="B3403" s="294" t="n"/>
      <c r="C3403" s="247" t="n"/>
      <c r="D3403" s="248" t="n"/>
      <c r="E3403" s="295" t="n"/>
      <c r="F3403" s="296" t="n"/>
      <c r="G3403" s="296" t="n"/>
      <c r="H3403" s="299">
        <f>IFERROR(VLOOKUP($C3403,$C$5:$H$18,6,0)+SUMIF($C$19:$C3403,$C3403,$F$19:$F3403)-SUMIF($C$19:$C3403,$C3403,$G$19:$G3403),"")</f>
        <v/>
      </c>
      <c r="I3403" s="296" t="n"/>
      <c r="J3403" s="252" t="n"/>
      <c r="K3403" s="252" t="n"/>
      <c r="L3403" s="298" t="n"/>
      <c r="M3403" s="254">
        <f>IF($B3403="","",--TEXT($B3403,"yyyymm"))</f>
        <v/>
      </c>
      <c r="N3403" s="0" t="n"/>
      <c r="O3403" s="0" t="n"/>
      <c r="P3403" s="0" t="n"/>
      <c r="Q3403" s="0" t="n"/>
      <c r="R3403" s="0" t="n"/>
      <c r="S3403" s="0" t="n"/>
      <c r="T3403" s="0" t="n"/>
      <c r="U3403" s="0" t="n"/>
      <c r="V3403" s="0" t="n"/>
      <c r="W3403" s="0" t="n"/>
      <c r="X3403" s="42" t="n"/>
      <c r="Y3403" s="42" t="n"/>
      <c r="Z3403" s="42" t="n"/>
    </row>
    <row r="3404" ht="23" customFormat="1" customHeight="1" s="204">
      <c r="A3404" s="255">
        <f>IF(B3404="","",COUNTA($B$5:B3404))</f>
        <v/>
      </c>
      <c r="B3404" s="294" t="n"/>
      <c r="C3404" s="247" t="n"/>
      <c r="D3404" s="248" t="n"/>
      <c r="E3404" s="295" t="n"/>
      <c r="F3404" s="296" t="n"/>
      <c r="G3404" s="296" t="n"/>
      <c r="H3404" s="299">
        <f>IFERROR(VLOOKUP($C3404,$C$5:$H$18,6,0)+SUMIF($C$19:$C3404,$C3404,$F$19:$F3404)-SUMIF($C$19:$C3404,$C3404,$G$19:$G3404),"")</f>
        <v/>
      </c>
      <c r="I3404" s="296" t="n"/>
      <c r="J3404" s="252" t="n"/>
      <c r="K3404" s="252" t="n"/>
      <c r="L3404" s="298" t="n"/>
      <c r="M3404" s="254">
        <f>IF($B3404="","",--TEXT($B3404,"yyyymm"))</f>
        <v/>
      </c>
      <c r="N3404" s="0" t="n"/>
      <c r="O3404" s="0" t="n"/>
      <c r="P3404" s="0" t="n"/>
      <c r="Q3404" s="0" t="n"/>
      <c r="R3404" s="0" t="n"/>
      <c r="S3404" s="0" t="n"/>
      <c r="T3404" s="0" t="n"/>
      <c r="U3404" s="0" t="n"/>
      <c r="V3404" s="0" t="n"/>
      <c r="W3404" s="0" t="n"/>
      <c r="X3404" s="42" t="n"/>
      <c r="Y3404" s="42" t="n"/>
      <c r="Z3404" s="42" t="n"/>
    </row>
    <row r="3405" ht="23" customFormat="1" customHeight="1" s="204">
      <c r="A3405" s="255">
        <f>IF(B3405="","",COUNTA($B$5:B3405))</f>
        <v/>
      </c>
      <c r="B3405" s="294" t="n"/>
      <c r="C3405" s="247" t="n"/>
      <c r="D3405" s="248" t="n"/>
      <c r="E3405" s="295" t="n"/>
      <c r="F3405" s="296" t="n"/>
      <c r="G3405" s="296" t="n"/>
      <c r="H3405" s="299">
        <f>IFERROR(VLOOKUP($C3405,$C$5:$H$18,6,0)+SUMIF($C$19:$C3405,$C3405,$F$19:$F3405)-SUMIF($C$19:$C3405,$C3405,$G$19:$G3405),"")</f>
        <v/>
      </c>
      <c r="I3405" s="296" t="n"/>
      <c r="J3405" s="252" t="n"/>
      <c r="K3405" s="252" t="n"/>
      <c r="L3405" s="298" t="n"/>
      <c r="M3405" s="254">
        <f>IF($B3405="","",--TEXT($B3405,"yyyymm"))</f>
        <v/>
      </c>
      <c r="N3405" s="0" t="n"/>
      <c r="O3405" s="0" t="n"/>
      <c r="P3405" s="0" t="n"/>
      <c r="Q3405" s="0" t="n"/>
      <c r="R3405" s="0" t="n"/>
      <c r="S3405" s="0" t="n"/>
      <c r="T3405" s="0" t="n"/>
      <c r="U3405" s="0" t="n"/>
      <c r="V3405" s="0" t="n"/>
      <c r="W3405" s="0" t="n"/>
      <c r="X3405" s="42" t="n"/>
      <c r="Y3405" s="42" t="n"/>
      <c r="Z3405" s="42" t="n"/>
    </row>
    <row r="3406" ht="23" customFormat="1" customHeight="1" s="204">
      <c r="A3406" s="255">
        <f>IF(B3406="","",COUNTA($B$5:B3406))</f>
        <v/>
      </c>
      <c r="B3406" s="294" t="n"/>
      <c r="C3406" s="247" t="n"/>
      <c r="D3406" s="248" t="n"/>
      <c r="E3406" s="295" t="n"/>
      <c r="F3406" s="296" t="n"/>
      <c r="G3406" s="296" t="n"/>
      <c r="H3406" s="299">
        <f>IFERROR(VLOOKUP($C3406,$C$5:$H$18,6,0)+SUMIF($C$19:$C3406,$C3406,$F$19:$F3406)-SUMIF($C$19:$C3406,$C3406,$G$19:$G3406),"")</f>
        <v/>
      </c>
      <c r="I3406" s="296" t="n"/>
      <c r="J3406" s="252" t="n"/>
      <c r="K3406" s="252" t="n"/>
      <c r="L3406" s="298" t="n"/>
      <c r="M3406" s="254">
        <f>IF($B3406="","",--TEXT($B3406,"yyyymm"))</f>
        <v/>
      </c>
      <c r="N3406" s="0" t="n"/>
      <c r="O3406" s="0" t="n"/>
      <c r="P3406" s="0" t="n"/>
      <c r="Q3406" s="0" t="n"/>
      <c r="R3406" s="0" t="n"/>
      <c r="S3406" s="0" t="n"/>
      <c r="T3406" s="0" t="n"/>
      <c r="U3406" s="0" t="n"/>
      <c r="V3406" s="0" t="n"/>
      <c r="W3406" s="0" t="n"/>
      <c r="X3406" s="42" t="n"/>
      <c r="Y3406" s="42" t="n"/>
      <c r="Z3406" s="42" t="n"/>
    </row>
    <row r="3407" ht="23" customFormat="1" customHeight="1" s="204">
      <c r="A3407" s="255">
        <f>IF(B3407="","",COUNTA($B$5:B3407))</f>
        <v/>
      </c>
      <c r="B3407" s="294" t="n"/>
      <c r="C3407" s="247" t="n"/>
      <c r="D3407" s="248" t="n"/>
      <c r="E3407" s="295" t="n"/>
      <c r="F3407" s="296" t="n"/>
      <c r="G3407" s="296" t="n"/>
      <c r="H3407" s="299">
        <f>IFERROR(VLOOKUP($C3407,$C$5:$H$18,6,0)+SUMIF($C$19:$C3407,$C3407,$F$19:$F3407)-SUMIF($C$19:$C3407,$C3407,$G$19:$G3407),"")</f>
        <v/>
      </c>
      <c r="I3407" s="296" t="n"/>
      <c r="J3407" s="252" t="n"/>
      <c r="K3407" s="252" t="n"/>
      <c r="L3407" s="298" t="n"/>
      <c r="M3407" s="254">
        <f>IF($B3407="","",--TEXT($B3407,"yyyymm"))</f>
        <v/>
      </c>
      <c r="N3407" s="0" t="n"/>
      <c r="O3407" s="0" t="n"/>
      <c r="P3407" s="0" t="n"/>
      <c r="Q3407" s="0" t="n"/>
      <c r="R3407" s="0" t="n"/>
      <c r="S3407" s="0" t="n"/>
      <c r="T3407" s="0" t="n"/>
      <c r="U3407" s="0" t="n"/>
      <c r="V3407" s="0" t="n"/>
      <c r="W3407" s="0" t="n"/>
      <c r="X3407" s="42" t="n"/>
      <c r="Y3407" s="42" t="n"/>
      <c r="Z3407" s="42" t="n"/>
    </row>
    <row r="3408" ht="23" customFormat="1" customHeight="1" s="204">
      <c r="A3408" s="255">
        <f>IF(B3408="","",COUNTA($B$5:B3408))</f>
        <v/>
      </c>
      <c r="B3408" s="294" t="n"/>
      <c r="C3408" s="247" t="n"/>
      <c r="D3408" s="248" t="n"/>
      <c r="E3408" s="295" t="n"/>
      <c r="F3408" s="296" t="n"/>
      <c r="G3408" s="296" t="n"/>
      <c r="H3408" s="299">
        <f>IFERROR(VLOOKUP($C3408,$C$5:$H$18,6,0)+SUMIF($C$19:$C3408,$C3408,$F$19:$F3408)-SUMIF($C$19:$C3408,$C3408,$G$19:$G3408),"")</f>
        <v/>
      </c>
      <c r="I3408" s="296" t="n"/>
      <c r="J3408" s="252" t="n"/>
      <c r="K3408" s="252" t="n"/>
      <c r="L3408" s="298" t="n"/>
      <c r="M3408" s="254">
        <f>IF($B3408="","",--TEXT($B3408,"yyyymm"))</f>
        <v/>
      </c>
      <c r="N3408" s="0" t="n"/>
      <c r="O3408" s="0" t="n"/>
      <c r="P3408" s="0" t="n"/>
      <c r="Q3408" s="0" t="n"/>
      <c r="R3408" s="0" t="n"/>
      <c r="S3408" s="0" t="n"/>
      <c r="T3408" s="0" t="n"/>
      <c r="U3408" s="0" t="n"/>
      <c r="V3408" s="0" t="n"/>
      <c r="W3408" s="0" t="n"/>
      <c r="X3408" s="42" t="n"/>
      <c r="Y3408" s="42" t="n"/>
      <c r="Z3408" s="42" t="n"/>
    </row>
    <row r="3409" ht="23" customFormat="1" customHeight="1" s="204">
      <c r="A3409" s="255">
        <f>IF(B3409="","",COUNTA($B$5:B3409))</f>
        <v/>
      </c>
      <c r="B3409" s="294" t="n"/>
      <c r="C3409" s="247" t="n"/>
      <c r="D3409" s="248" t="n"/>
      <c r="E3409" s="295" t="n"/>
      <c r="F3409" s="296" t="n"/>
      <c r="G3409" s="296" t="n"/>
      <c r="H3409" s="299">
        <f>IFERROR(VLOOKUP($C3409,$C$5:$H$18,6,0)+SUMIF($C$19:$C3409,$C3409,$F$19:$F3409)-SUMIF($C$19:$C3409,$C3409,$G$19:$G3409),"")</f>
        <v/>
      </c>
      <c r="I3409" s="296" t="n"/>
      <c r="J3409" s="252" t="n"/>
      <c r="K3409" s="252" t="n"/>
      <c r="L3409" s="298" t="n"/>
      <c r="M3409" s="254">
        <f>IF($B3409="","",--TEXT($B3409,"yyyymm"))</f>
        <v/>
      </c>
      <c r="N3409" s="0" t="n"/>
      <c r="O3409" s="0" t="n"/>
      <c r="P3409" s="0" t="n"/>
      <c r="Q3409" s="0" t="n"/>
      <c r="R3409" s="0" t="n"/>
      <c r="S3409" s="0" t="n"/>
      <c r="T3409" s="0" t="n"/>
      <c r="U3409" s="0" t="n"/>
      <c r="V3409" s="0" t="n"/>
      <c r="W3409" s="0" t="n"/>
      <c r="X3409" s="42" t="n"/>
      <c r="Y3409" s="42" t="n"/>
      <c r="Z3409" s="42" t="n"/>
    </row>
    <row r="3410" ht="23" customFormat="1" customHeight="1" s="204">
      <c r="A3410" s="255">
        <f>IF(B3410="","",COUNTA($B$5:B3410))</f>
        <v/>
      </c>
      <c r="B3410" s="294" t="n"/>
      <c r="C3410" s="247" t="n"/>
      <c r="D3410" s="248" t="n"/>
      <c r="E3410" s="295" t="n"/>
      <c r="F3410" s="296" t="n"/>
      <c r="G3410" s="296" t="n"/>
      <c r="H3410" s="299">
        <f>IFERROR(VLOOKUP($C3410,$C$5:$H$18,6,0)+SUMIF($C$19:$C3410,$C3410,$F$19:$F3410)-SUMIF($C$19:$C3410,$C3410,$G$19:$G3410),"")</f>
        <v/>
      </c>
      <c r="I3410" s="296" t="n"/>
      <c r="J3410" s="252" t="n"/>
      <c r="K3410" s="252" t="n"/>
      <c r="L3410" s="298" t="n"/>
      <c r="M3410" s="254">
        <f>IF($B3410="","",--TEXT($B3410,"yyyymm"))</f>
        <v/>
      </c>
      <c r="N3410" s="0" t="n"/>
      <c r="O3410" s="0" t="n"/>
      <c r="P3410" s="0" t="n"/>
      <c r="Q3410" s="0" t="n"/>
      <c r="R3410" s="0" t="n"/>
      <c r="S3410" s="0" t="n"/>
      <c r="T3410" s="0" t="n"/>
      <c r="U3410" s="0" t="n"/>
      <c r="V3410" s="0" t="n"/>
      <c r="W3410" s="0" t="n"/>
      <c r="X3410" s="42" t="n"/>
      <c r="Y3410" s="42" t="n"/>
      <c r="Z3410" s="42" t="n"/>
    </row>
    <row r="3411" ht="23" customFormat="1" customHeight="1" s="204">
      <c r="A3411" s="255">
        <f>IF(B3411="","",COUNTA($B$5:B3411))</f>
        <v/>
      </c>
      <c r="B3411" s="294" t="n"/>
      <c r="C3411" s="247" t="n"/>
      <c r="D3411" s="248" t="n"/>
      <c r="E3411" s="295" t="n"/>
      <c r="F3411" s="296" t="n"/>
      <c r="G3411" s="296" t="n"/>
      <c r="H3411" s="299">
        <f>IFERROR(VLOOKUP($C3411,$C$5:$H$18,6,0)+SUMIF($C$19:$C3411,$C3411,$F$19:$F3411)-SUMIF($C$19:$C3411,$C3411,$G$19:$G3411),"")</f>
        <v/>
      </c>
      <c r="I3411" s="296" t="n"/>
      <c r="J3411" s="252" t="n"/>
      <c r="K3411" s="252" t="n"/>
      <c r="L3411" s="298" t="n"/>
      <c r="M3411" s="254">
        <f>IF($B3411="","",--TEXT($B3411,"yyyymm"))</f>
        <v/>
      </c>
      <c r="N3411" s="0" t="n"/>
      <c r="O3411" s="0" t="n"/>
      <c r="P3411" s="0" t="n"/>
      <c r="Q3411" s="0" t="n"/>
      <c r="R3411" s="0" t="n"/>
      <c r="S3411" s="0" t="n"/>
      <c r="T3411" s="0" t="n"/>
      <c r="U3411" s="0" t="n"/>
      <c r="V3411" s="0" t="n"/>
      <c r="W3411" s="0" t="n"/>
      <c r="X3411" s="42" t="n"/>
      <c r="Y3411" s="42" t="n"/>
      <c r="Z3411" s="42" t="n"/>
    </row>
    <row r="3412" ht="23" customFormat="1" customHeight="1" s="204">
      <c r="A3412" s="255">
        <f>IF(B3412="","",COUNTA($B$5:B3412))</f>
        <v/>
      </c>
      <c r="B3412" s="294" t="n"/>
      <c r="C3412" s="247" t="n"/>
      <c r="D3412" s="248" t="n"/>
      <c r="E3412" s="295" t="n"/>
      <c r="F3412" s="296" t="n"/>
      <c r="G3412" s="296" t="n"/>
      <c r="H3412" s="299">
        <f>IFERROR(VLOOKUP($C3412,$C$5:$H$18,6,0)+SUMIF($C$19:$C3412,$C3412,$F$19:$F3412)-SUMIF($C$19:$C3412,$C3412,$G$19:$G3412),"")</f>
        <v/>
      </c>
      <c r="I3412" s="296" t="n"/>
      <c r="J3412" s="252" t="n"/>
      <c r="K3412" s="252" t="n"/>
      <c r="L3412" s="298" t="n"/>
      <c r="M3412" s="254">
        <f>IF($B3412="","",--TEXT($B3412,"yyyymm"))</f>
        <v/>
      </c>
      <c r="N3412" s="0" t="n"/>
      <c r="O3412" s="0" t="n"/>
      <c r="P3412" s="0" t="n"/>
      <c r="Q3412" s="0" t="n"/>
      <c r="R3412" s="0" t="n"/>
      <c r="S3412" s="0" t="n"/>
      <c r="T3412" s="0" t="n"/>
      <c r="U3412" s="0" t="n"/>
      <c r="V3412" s="0" t="n"/>
      <c r="W3412" s="0" t="n"/>
      <c r="X3412" s="42" t="n"/>
      <c r="Y3412" s="42" t="n"/>
      <c r="Z3412" s="42" t="n"/>
    </row>
    <row r="3413" ht="23" customFormat="1" customHeight="1" s="204">
      <c r="A3413" s="255">
        <f>IF(B3413="","",COUNTA($B$5:B3413))</f>
        <v/>
      </c>
      <c r="B3413" s="294" t="n"/>
      <c r="C3413" s="247" t="n"/>
      <c r="D3413" s="248" t="n"/>
      <c r="E3413" s="295" t="n"/>
      <c r="F3413" s="296" t="n"/>
      <c r="G3413" s="296" t="n"/>
      <c r="H3413" s="299">
        <f>IFERROR(VLOOKUP($C3413,$C$5:$H$18,6,0)+SUMIF($C$19:$C3413,$C3413,$F$19:$F3413)-SUMIF($C$19:$C3413,$C3413,$G$19:$G3413),"")</f>
        <v/>
      </c>
      <c r="I3413" s="296" t="n"/>
      <c r="J3413" s="252" t="n"/>
      <c r="K3413" s="252" t="n"/>
      <c r="L3413" s="298" t="n"/>
      <c r="M3413" s="254">
        <f>IF($B3413="","",--TEXT($B3413,"yyyymm"))</f>
        <v/>
      </c>
      <c r="N3413" s="0" t="n"/>
      <c r="O3413" s="0" t="n"/>
      <c r="P3413" s="0" t="n"/>
      <c r="Q3413" s="0" t="n"/>
      <c r="R3413" s="0" t="n"/>
      <c r="S3413" s="0" t="n"/>
      <c r="T3413" s="0" t="n"/>
      <c r="U3413" s="0" t="n"/>
      <c r="V3413" s="0" t="n"/>
      <c r="W3413" s="0" t="n"/>
      <c r="X3413" s="42" t="n"/>
      <c r="Y3413" s="42" t="n"/>
      <c r="Z3413" s="42" t="n"/>
    </row>
    <row r="3414" ht="23" customFormat="1" customHeight="1" s="204">
      <c r="A3414" s="255">
        <f>IF(B3414="","",COUNTA($B$5:B3414))</f>
        <v/>
      </c>
      <c r="B3414" s="294" t="n"/>
      <c r="C3414" s="247" t="n"/>
      <c r="D3414" s="248" t="n"/>
      <c r="E3414" s="295" t="n"/>
      <c r="F3414" s="296" t="n"/>
      <c r="G3414" s="296" t="n"/>
      <c r="H3414" s="299">
        <f>IFERROR(VLOOKUP($C3414,$C$5:$H$18,6,0)+SUMIF($C$19:$C3414,$C3414,$F$19:$F3414)-SUMIF($C$19:$C3414,$C3414,$G$19:$G3414),"")</f>
        <v/>
      </c>
      <c r="I3414" s="296" t="n"/>
      <c r="J3414" s="252" t="n"/>
      <c r="K3414" s="252" t="n"/>
      <c r="L3414" s="298" t="n"/>
      <c r="M3414" s="254">
        <f>IF($B3414="","",--TEXT($B3414,"yyyymm"))</f>
        <v/>
      </c>
      <c r="N3414" s="0" t="n"/>
      <c r="O3414" s="0" t="n"/>
      <c r="P3414" s="0" t="n"/>
      <c r="Q3414" s="0" t="n"/>
      <c r="R3414" s="0" t="n"/>
      <c r="S3414" s="0" t="n"/>
      <c r="T3414" s="0" t="n"/>
      <c r="U3414" s="0" t="n"/>
      <c r="V3414" s="0" t="n"/>
      <c r="W3414" s="0" t="n"/>
      <c r="X3414" s="42" t="n"/>
      <c r="Y3414" s="42" t="n"/>
      <c r="Z3414" s="42" t="n"/>
    </row>
    <row r="3415" ht="23" customFormat="1" customHeight="1" s="204">
      <c r="A3415" s="255">
        <f>IF(B3415="","",COUNTA($B$5:B3415))</f>
        <v/>
      </c>
      <c r="B3415" s="294" t="n"/>
      <c r="C3415" s="247" t="n"/>
      <c r="D3415" s="248" t="n"/>
      <c r="E3415" s="295" t="n"/>
      <c r="F3415" s="296" t="n"/>
      <c r="G3415" s="296" t="n"/>
      <c r="H3415" s="299">
        <f>IFERROR(VLOOKUP($C3415,$C$5:$H$18,6,0)+SUMIF($C$19:$C3415,$C3415,$F$19:$F3415)-SUMIF($C$19:$C3415,$C3415,$G$19:$G3415),"")</f>
        <v/>
      </c>
      <c r="I3415" s="296" t="n"/>
      <c r="J3415" s="252" t="n"/>
      <c r="K3415" s="252" t="n"/>
      <c r="L3415" s="298" t="n"/>
      <c r="M3415" s="254">
        <f>IF($B3415="","",--TEXT($B3415,"yyyymm"))</f>
        <v/>
      </c>
      <c r="N3415" s="0" t="n"/>
      <c r="O3415" s="0" t="n"/>
      <c r="P3415" s="0" t="n"/>
      <c r="Q3415" s="0" t="n"/>
      <c r="R3415" s="0" t="n"/>
      <c r="S3415" s="0" t="n"/>
      <c r="T3415" s="0" t="n"/>
      <c r="U3415" s="0" t="n"/>
      <c r="V3415" s="0" t="n"/>
      <c r="W3415" s="0" t="n"/>
      <c r="X3415" s="42" t="n"/>
      <c r="Y3415" s="42" t="n"/>
      <c r="Z3415" s="42" t="n"/>
    </row>
    <row r="3416" ht="23" customFormat="1" customHeight="1" s="204">
      <c r="A3416" s="255">
        <f>IF(B3416="","",COUNTA($B$5:B3416))</f>
        <v/>
      </c>
      <c r="B3416" s="294" t="n"/>
      <c r="C3416" s="247" t="n"/>
      <c r="D3416" s="248" t="n"/>
      <c r="E3416" s="295" t="n"/>
      <c r="F3416" s="296" t="n"/>
      <c r="G3416" s="296" t="n"/>
      <c r="H3416" s="299">
        <f>IFERROR(VLOOKUP($C3416,$C$5:$H$18,6,0)+SUMIF($C$19:$C3416,$C3416,$F$19:$F3416)-SUMIF($C$19:$C3416,$C3416,$G$19:$G3416),"")</f>
        <v/>
      </c>
      <c r="I3416" s="296" t="n"/>
      <c r="J3416" s="252" t="n"/>
      <c r="K3416" s="252" t="n"/>
      <c r="L3416" s="298" t="n"/>
      <c r="M3416" s="254">
        <f>IF($B3416="","",--TEXT($B3416,"yyyymm"))</f>
        <v/>
      </c>
      <c r="N3416" s="0" t="n"/>
      <c r="O3416" s="0" t="n"/>
      <c r="P3416" s="0" t="n"/>
      <c r="Q3416" s="0" t="n"/>
      <c r="R3416" s="0" t="n"/>
      <c r="S3416" s="0" t="n"/>
      <c r="T3416" s="0" t="n"/>
      <c r="U3416" s="0" t="n"/>
      <c r="V3416" s="0" t="n"/>
      <c r="W3416" s="0" t="n"/>
      <c r="X3416" s="42" t="n"/>
      <c r="Y3416" s="42" t="n"/>
      <c r="Z3416" s="42" t="n"/>
    </row>
    <row r="3417" ht="23" customFormat="1" customHeight="1" s="204">
      <c r="A3417" s="255">
        <f>IF(B3417="","",COUNTA($B$5:B3417))</f>
        <v/>
      </c>
      <c r="B3417" s="294" t="n"/>
      <c r="C3417" s="247" t="n"/>
      <c r="D3417" s="248" t="n"/>
      <c r="E3417" s="295" t="n"/>
      <c r="F3417" s="296" t="n"/>
      <c r="G3417" s="296" t="n"/>
      <c r="H3417" s="299">
        <f>IFERROR(VLOOKUP($C3417,$C$5:$H$18,6,0)+SUMIF($C$19:$C3417,$C3417,$F$19:$F3417)-SUMIF($C$19:$C3417,$C3417,$G$19:$G3417),"")</f>
        <v/>
      </c>
      <c r="I3417" s="296" t="n"/>
      <c r="J3417" s="252" t="n"/>
      <c r="K3417" s="252" t="n"/>
      <c r="L3417" s="298" t="n"/>
      <c r="M3417" s="254">
        <f>IF($B3417="","",--TEXT($B3417,"yyyymm"))</f>
        <v/>
      </c>
      <c r="N3417" s="0" t="n"/>
      <c r="O3417" s="0" t="n"/>
      <c r="P3417" s="0" t="n"/>
      <c r="Q3417" s="0" t="n"/>
      <c r="R3417" s="0" t="n"/>
      <c r="S3417" s="0" t="n"/>
      <c r="T3417" s="0" t="n"/>
      <c r="U3417" s="0" t="n"/>
      <c r="V3417" s="0" t="n"/>
      <c r="W3417" s="0" t="n"/>
      <c r="X3417" s="42" t="n"/>
      <c r="Y3417" s="42" t="n"/>
      <c r="Z3417" s="42" t="n"/>
    </row>
    <row r="3418" ht="23" customFormat="1" customHeight="1" s="204">
      <c r="A3418" s="255">
        <f>IF(B3418="","",COUNTA($B$5:B3418))</f>
        <v/>
      </c>
      <c r="B3418" s="294" t="n"/>
      <c r="C3418" s="247" t="n"/>
      <c r="D3418" s="248" t="n"/>
      <c r="E3418" s="295" t="n"/>
      <c r="F3418" s="296" t="n"/>
      <c r="G3418" s="296" t="n"/>
      <c r="H3418" s="299">
        <f>IFERROR(VLOOKUP($C3418,$C$5:$H$18,6,0)+SUMIF($C$19:$C3418,$C3418,$F$19:$F3418)-SUMIF($C$19:$C3418,$C3418,$G$19:$G3418),"")</f>
        <v/>
      </c>
      <c r="I3418" s="296" t="n"/>
      <c r="J3418" s="252" t="n"/>
      <c r="K3418" s="252" t="n"/>
      <c r="L3418" s="298" t="n"/>
      <c r="M3418" s="254">
        <f>IF($B3418="","",--TEXT($B3418,"yyyymm"))</f>
        <v/>
      </c>
      <c r="N3418" s="0" t="n"/>
      <c r="O3418" s="0" t="n"/>
      <c r="P3418" s="0" t="n"/>
      <c r="Q3418" s="0" t="n"/>
      <c r="R3418" s="0" t="n"/>
      <c r="S3418" s="0" t="n"/>
      <c r="T3418" s="0" t="n"/>
      <c r="U3418" s="0" t="n"/>
      <c r="V3418" s="0" t="n"/>
      <c r="W3418" s="0" t="n"/>
      <c r="X3418" s="42" t="n"/>
      <c r="Y3418" s="42" t="n"/>
      <c r="Z3418" s="42" t="n"/>
    </row>
    <row r="3419" ht="23" customFormat="1" customHeight="1" s="204">
      <c r="A3419" s="255">
        <f>IF(B3419="","",COUNTA($B$5:B3419))</f>
        <v/>
      </c>
      <c r="B3419" s="294" t="n"/>
      <c r="C3419" s="247" t="n"/>
      <c r="D3419" s="248" t="n"/>
      <c r="E3419" s="295" t="n"/>
      <c r="F3419" s="296" t="n"/>
      <c r="G3419" s="296" t="n"/>
      <c r="H3419" s="299">
        <f>IFERROR(VLOOKUP($C3419,$C$5:$H$18,6,0)+SUMIF($C$19:$C3419,$C3419,$F$19:$F3419)-SUMIF($C$19:$C3419,$C3419,$G$19:$G3419),"")</f>
        <v/>
      </c>
      <c r="I3419" s="296" t="n"/>
      <c r="J3419" s="252" t="n"/>
      <c r="K3419" s="252" t="n"/>
      <c r="L3419" s="298" t="n"/>
      <c r="M3419" s="254">
        <f>IF($B3419="","",--TEXT($B3419,"yyyymm"))</f>
        <v/>
      </c>
      <c r="N3419" s="0" t="n"/>
      <c r="O3419" s="0" t="n"/>
      <c r="P3419" s="0" t="n"/>
      <c r="Q3419" s="0" t="n"/>
      <c r="R3419" s="0" t="n"/>
      <c r="S3419" s="0" t="n"/>
      <c r="T3419" s="0" t="n"/>
      <c r="U3419" s="0" t="n"/>
      <c r="V3419" s="0" t="n"/>
      <c r="W3419" s="0" t="n"/>
      <c r="X3419" s="42" t="n"/>
      <c r="Y3419" s="42" t="n"/>
      <c r="Z3419" s="42" t="n"/>
    </row>
    <row r="3420" ht="23" customFormat="1" customHeight="1" s="204">
      <c r="A3420" s="255">
        <f>IF(B3420="","",COUNTA($B$5:B3420))</f>
        <v/>
      </c>
      <c r="B3420" s="294" t="n"/>
      <c r="C3420" s="247" t="n"/>
      <c r="D3420" s="248" t="n"/>
      <c r="E3420" s="295" t="n"/>
      <c r="F3420" s="296" t="n"/>
      <c r="G3420" s="296" t="n"/>
      <c r="H3420" s="299">
        <f>IFERROR(VLOOKUP($C3420,$C$5:$H$18,6,0)+SUMIF($C$19:$C3420,$C3420,$F$19:$F3420)-SUMIF($C$19:$C3420,$C3420,$G$19:$G3420),"")</f>
        <v/>
      </c>
      <c r="I3420" s="296" t="n"/>
      <c r="J3420" s="252" t="n"/>
      <c r="K3420" s="252" t="n"/>
      <c r="L3420" s="298" t="n"/>
      <c r="M3420" s="254">
        <f>IF($B3420="","",--TEXT($B3420,"yyyymm"))</f>
        <v/>
      </c>
      <c r="N3420" s="0" t="n"/>
      <c r="O3420" s="0" t="n"/>
      <c r="P3420" s="0" t="n"/>
      <c r="Q3420" s="0" t="n"/>
      <c r="R3420" s="0" t="n"/>
      <c r="S3420" s="0" t="n"/>
      <c r="T3420" s="0" t="n"/>
      <c r="U3420" s="0" t="n"/>
      <c r="V3420" s="0" t="n"/>
      <c r="W3420" s="0" t="n"/>
      <c r="X3420" s="42" t="n"/>
      <c r="Y3420" s="42" t="n"/>
      <c r="Z3420" s="42" t="n"/>
    </row>
    <row r="3421" ht="23" customFormat="1" customHeight="1" s="204">
      <c r="A3421" s="255">
        <f>IF(B3421="","",COUNTA($B$5:B3421))</f>
        <v/>
      </c>
      <c r="B3421" s="294" t="n"/>
      <c r="C3421" s="247" t="n"/>
      <c r="D3421" s="248" t="n"/>
      <c r="E3421" s="295" t="n"/>
      <c r="F3421" s="296" t="n"/>
      <c r="G3421" s="296" t="n"/>
      <c r="H3421" s="299">
        <f>IFERROR(VLOOKUP($C3421,$C$5:$H$18,6,0)+SUMIF($C$19:$C3421,$C3421,$F$19:$F3421)-SUMIF($C$19:$C3421,$C3421,$G$19:$G3421),"")</f>
        <v/>
      </c>
      <c r="I3421" s="296" t="n"/>
      <c r="J3421" s="252" t="n"/>
      <c r="K3421" s="252" t="n"/>
      <c r="L3421" s="298" t="n"/>
      <c r="M3421" s="254">
        <f>IF($B3421="","",--TEXT($B3421,"yyyymm"))</f>
        <v/>
      </c>
      <c r="N3421" s="0" t="n"/>
      <c r="O3421" s="0" t="n"/>
      <c r="P3421" s="0" t="n"/>
      <c r="Q3421" s="0" t="n"/>
      <c r="R3421" s="0" t="n"/>
      <c r="S3421" s="0" t="n"/>
      <c r="T3421" s="0" t="n"/>
      <c r="U3421" s="0" t="n"/>
      <c r="V3421" s="0" t="n"/>
      <c r="W3421" s="0" t="n"/>
      <c r="X3421" s="42" t="n"/>
      <c r="Y3421" s="42" t="n"/>
      <c r="Z3421" s="42" t="n"/>
    </row>
    <row r="3422" ht="23" customFormat="1" customHeight="1" s="204">
      <c r="A3422" s="255">
        <f>IF(B3422="","",COUNTA($B$5:B3422))</f>
        <v/>
      </c>
      <c r="B3422" s="294" t="n"/>
      <c r="C3422" s="247" t="n"/>
      <c r="D3422" s="248" t="n"/>
      <c r="E3422" s="295" t="n"/>
      <c r="F3422" s="296" t="n"/>
      <c r="G3422" s="296" t="n"/>
      <c r="H3422" s="299">
        <f>IFERROR(VLOOKUP($C3422,$C$5:$H$18,6,0)+SUMIF($C$19:$C3422,$C3422,$F$19:$F3422)-SUMIF($C$19:$C3422,$C3422,$G$19:$G3422),"")</f>
        <v/>
      </c>
      <c r="I3422" s="296" t="n"/>
      <c r="J3422" s="252" t="n"/>
      <c r="K3422" s="252" t="n"/>
      <c r="L3422" s="298" t="n"/>
      <c r="M3422" s="254">
        <f>IF($B3422="","",--TEXT($B3422,"yyyymm"))</f>
        <v/>
      </c>
      <c r="N3422" s="0" t="n"/>
      <c r="O3422" s="0" t="n"/>
      <c r="P3422" s="0" t="n"/>
      <c r="Q3422" s="0" t="n"/>
      <c r="R3422" s="0" t="n"/>
      <c r="S3422" s="0" t="n"/>
      <c r="T3422" s="0" t="n"/>
      <c r="U3422" s="0" t="n"/>
      <c r="V3422" s="0" t="n"/>
      <c r="W3422" s="0" t="n"/>
      <c r="X3422" s="42" t="n"/>
      <c r="Y3422" s="42" t="n"/>
      <c r="Z3422" s="42" t="n"/>
    </row>
    <row r="3423" ht="23" customFormat="1" customHeight="1" s="204">
      <c r="A3423" s="255">
        <f>IF(B3423="","",COUNTA($B$5:B3423))</f>
        <v/>
      </c>
      <c r="B3423" s="294" t="n"/>
      <c r="C3423" s="247" t="n"/>
      <c r="D3423" s="248" t="n"/>
      <c r="E3423" s="295" t="n"/>
      <c r="F3423" s="296" t="n"/>
      <c r="G3423" s="296" t="n"/>
      <c r="H3423" s="299">
        <f>IFERROR(VLOOKUP($C3423,$C$5:$H$18,6,0)+SUMIF($C$19:$C3423,$C3423,$F$19:$F3423)-SUMIF($C$19:$C3423,$C3423,$G$19:$G3423),"")</f>
        <v/>
      </c>
      <c r="I3423" s="296" t="n"/>
      <c r="J3423" s="252" t="n"/>
      <c r="K3423" s="252" t="n"/>
      <c r="L3423" s="298" t="n"/>
      <c r="M3423" s="254">
        <f>IF($B3423="","",--TEXT($B3423,"yyyymm"))</f>
        <v/>
      </c>
      <c r="N3423" s="0" t="n"/>
      <c r="O3423" s="0" t="n"/>
      <c r="P3423" s="0" t="n"/>
      <c r="Q3423" s="0" t="n"/>
      <c r="R3423" s="0" t="n"/>
      <c r="S3423" s="0" t="n"/>
      <c r="T3423" s="0" t="n"/>
      <c r="U3423" s="0" t="n"/>
      <c r="V3423" s="0" t="n"/>
      <c r="W3423" s="0" t="n"/>
      <c r="X3423" s="42" t="n"/>
      <c r="Y3423" s="42" t="n"/>
      <c r="Z3423" s="42" t="n"/>
    </row>
    <row r="3424" ht="23" customFormat="1" customHeight="1" s="204">
      <c r="A3424" s="255">
        <f>IF(B3424="","",COUNTA($B$5:B3424))</f>
        <v/>
      </c>
      <c r="B3424" s="294" t="n"/>
      <c r="C3424" s="247" t="n"/>
      <c r="D3424" s="248" t="n"/>
      <c r="E3424" s="295" t="n"/>
      <c r="F3424" s="296" t="n"/>
      <c r="G3424" s="296" t="n"/>
      <c r="H3424" s="299">
        <f>IFERROR(VLOOKUP($C3424,$C$5:$H$18,6,0)+SUMIF($C$19:$C3424,$C3424,$F$19:$F3424)-SUMIF($C$19:$C3424,$C3424,$G$19:$G3424),"")</f>
        <v/>
      </c>
      <c r="I3424" s="296" t="n"/>
      <c r="J3424" s="252" t="n"/>
      <c r="K3424" s="252" t="n"/>
      <c r="L3424" s="298" t="n"/>
      <c r="M3424" s="254">
        <f>IF($B3424="","",--TEXT($B3424,"yyyymm"))</f>
        <v/>
      </c>
      <c r="N3424" s="0" t="n"/>
      <c r="O3424" s="0" t="n"/>
      <c r="P3424" s="0" t="n"/>
      <c r="Q3424" s="0" t="n"/>
      <c r="R3424" s="0" t="n"/>
      <c r="S3424" s="0" t="n"/>
      <c r="T3424" s="0" t="n"/>
      <c r="U3424" s="0" t="n"/>
      <c r="V3424" s="0" t="n"/>
      <c r="W3424" s="0" t="n"/>
      <c r="X3424" s="42" t="n"/>
      <c r="Y3424" s="42" t="n"/>
      <c r="Z3424" s="42" t="n"/>
    </row>
    <row r="3425" ht="23" customFormat="1" customHeight="1" s="204">
      <c r="A3425" s="255">
        <f>IF(B3425="","",COUNTA($B$5:B3425))</f>
        <v/>
      </c>
      <c r="B3425" s="294" t="n"/>
      <c r="C3425" s="247" t="n"/>
      <c r="D3425" s="248" t="n"/>
      <c r="E3425" s="295" t="n"/>
      <c r="F3425" s="296" t="n"/>
      <c r="G3425" s="296" t="n"/>
      <c r="H3425" s="299">
        <f>IFERROR(VLOOKUP($C3425,$C$5:$H$18,6,0)+SUMIF($C$19:$C3425,$C3425,$F$19:$F3425)-SUMIF($C$19:$C3425,$C3425,$G$19:$G3425),"")</f>
        <v/>
      </c>
      <c r="I3425" s="296" t="n"/>
      <c r="J3425" s="252" t="n"/>
      <c r="K3425" s="252" t="n"/>
      <c r="L3425" s="298" t="n"/>
      <c r="M3425" s="254">
        <f>IF($B3425="","",--TEXT($B3425,"yyyymm"))</f>
        <v/>
      </c>
      <c r="N3425" s="0" t="n"/>
      <c r="O3425" s="0" t="n"/>
      <c r="P3425" s="0" t="n"/>
      <c r="Q3425" s="0" t="n"/>
      <c r="R3425" s="0" t="n"/>
      <c r="S3425" s="0" t="n"/>
      <c r="T3425" s="0" t="n"/>
      <c r="U3425" s="0" t="n"/>
      <c r="V3425" s="0" t="n"/>
      <c r="W3425" s="0" t="n"/>
      <c r="X3425" s="42" t="n"/>
      <c r="Y3425" s="42" t="n"/>
      <c r="Z3425" s="42" t="n"/>
    </row>
    <row r="3426" ht="23" customFormat="1" customHeight="1" s="204">
      <c r="A3426" s="255">
        <f>IF(B3426="","",COUNTA($B$5:B3426))</f>
        <v/>
      </c>
      <c r="B3426" s="294" t="n"/>
      <c r="C3426" s="247" t="n"/>
      <c r="D3426" s="248" t="n"/>
      <c r="E3426" s="295" t="n"/>
      <c r="F3426" s="296" t="n"/>
      <c r="G3426" s="296" t="n"/>
      <c r="H3426" s="299">
        <f>IFERROR(VLOOKUP($C3426,$C$5:$H$18,6,0)+SUMIF($C$19:$C3426,$C3426,$F$19:$F3426)-SUMIF($C$19:$C3426,$C3426,$G$19:$G3426),"")</f>
        <v/>
      </c>
      <c r="I3426" s="296" t="n"/>
      <c r="J3426" s="252" t="n"/>
      <c r="K3426" s="252" t="n"/>
      <c r="L3426" s="298" t="n"/>
      <c r="M3426" s="254">
        <f>IF($B3426="","",--TEXT($B3426,"yyyymm"))</f>
        <v/>
      </c>
      <c r="N3426" s="0" t="n"/>
      <c r="O3426" s="0" t="n"/>
      <c r="P3426" s="0" t="n"/>
      <c r="Q3426" s="0" t="n"/>
      <c r="R3426" s="0" t="n"/>
      <c r="S3426" s="0" t="n"/>
      <c r="T3426" s="0" t="n"/>
      <c r="U3426" s="0" t="n"/>
      <c r="V3426" s="0" t="n"/>
      <c r="W3426" s="0" t="n"/>
      <c r="X3426" s="42" t="n"/>
      <c r="Y3426" s="42" t="n"/>
      <c r="Z3426" s="42" t="n"/>
    </row>
    <row r="3427" ht="23" customFormat="1" customHeight="1" s="204">
      <c r="A3427" s="255">
        <f>IF(B3427="","",COUNTA($B$5:B3427))</f>
        <v/>
      </c>
      <c r="B3427" s="294" t="n"/>
      <c r="C3427" s="247" t="n"/>
      <c r="D3427" s="248" t="n"/>
      <c r="E3427" s="295" t="n"/>
      <c r="F3427" s="296" t="n"/>
      <c r="G3427" s="296" t="n"/>
      <c r="H3427" s="299">
        <f>IFERROR(VLOOKUP($C3427,$C$5:$H$18,6,0)+SUMIF($C$19:$C3427,$C3427,$F$19:$F3427)-SUMIF($C$19:$C3427,$C3427,$G$19:$G3427),"")</f>
        <v/>
      </c>
      <c r="I3427" s="296" t="n"/>
      <c r="J3427" s="252" t="n"/>
      <c r="K3427" s="252" t="n"/>
      <c r="L3427" s="298" t="n"/>
      <c r="M3427" s="254">
        <f>IF($B3427="","",--TEXT($B3427,"yyyymm"))</f>
        <v/>
      </c>
      <c r="N3427" s="0" t="n"/>
      <c r="O3427" s="0" t="n"/>
      <c r="P3427" s="0" t="n"/>
      <c r="Q3427" s="0" t="n"/>
      <c r="R3427" s="0" t="n"/>
      <c r="S3427" s="0" t="n"/>
      <c r="T3427" s="0" t="n"/>
      <c r="U3427" s="0" t="n"/>
      <c r="V3427" s="0" t="n"/>
      <c r="W3427" s="0" t="n"/>
      <c r="X3427" s="42" t="n"/>
      <c r="Y3427" s="42" t="n"/>
      <c r="Z3427" s="42" t="n"/>
    </row>
    <row r="3428" ht="23" customFormat="1" customHeight="1" s="204">
      <c r="A3428" s="255">
        <f>IF(B3428="","",COUNTA($B$5:B3428))</f>
        <v/>
      </c>
      <c r="B3428" s="294" t="n"/>
      <c r="C3428" s="247" t="n"/>
      <c r="D3428" s="248" t="n"/>
      <c r="E3428" s="295" t="n"/>
      <c r="F3428" s="296" t="n"/>
      <c r="G3428" s="296" t="n"/>
      <c r="H3428" s="299">
        <f>IFERROR(VLOOKUP($C3428,$C$5:$H$18,6,0)+SUMIF($C$19:$C3428,$C3428,$F$19:$F3428)-SUMIF($C$19:$C3428,$C3428,$G$19:$G3428),"")</f>
        <v/>
      </c>
      <c r="I3428" s="296" t="n"/>
      <c r="J3428" s="252" t="n"/>
      <c r="K3428" s="252" t="n"/>
      <c r="L3428" s="298" t="n"/>
      <c r="M3428" s="254">
        <f>IF($B3428="","",--TEXT($B3428,"yyyymm"))</f>
        <v/>
      </c>
      <c r="N3428" s="0" t="n"/>
      <c r="O3428" s="0" t="n"/>
      <c r="P3428" s="0" t="n"/>
      <c r="Q3428" s="0" t="n"/>
      <c r="R3428" s="0" t="n"/>
      <c r="S3428" s="0" t="n"/>
      <c r="T3428" s="0" t="n"/>
      <c r="U3428" s="0" t="n"/>
      <c r="V3428" s="0" t="n"/>
      <c r="W3428" s="0" t="n"/>
      <c r="X3428" s="42" t="n"/>
      <c r="Y3428" s="42" t="n"/>
      <c r="Z3428" s="42" t="n"/>
    </row>
    <row r="3429" ht="23" customFormat="1" customHeight="1" s="204">
      <c r="A3429" s="255">
        <f>IF(B3429="","",COUNTA($B$5:B3429))</f>
        <v/>
      </c>
      <c r="B3429" s="294" t="n"/>
      <c r="C3429" s="247" t="n"/>
      <c r="D3429" s="248" t="n"/>
      <c r="E3429" s="295" t="n"/>
      <c r="F3429" s="296" t="n"/>
      <c r="G3429" s="296" t="n"/>
      <c r="H3429" s="299">
        <f>IFERROR(VLOOKUP($C3429,$C$5:$H$18,6,0)+SUMIF($C$19:$C3429,$C3429,$F$19:$F3429)-SUMIF($C$19:$C3429,$C3429,$G$19:$G3429),"")</f>
        <v/>
      </c>
      <c r="I3429" s="296" t="n"/>
      <c r="J3429" s="252" t="n"/>
      <c r="K3429" s="252" t="n"/>
      <c r="L3429" s="298" t="n"/>
      <c r="M3429" s="254">
        <f>IF($B3429="","",--TEXT($B3429,"yyyymm"))</f>
        <v/>
      </c>
      <c r="N3429" s="0" t="n"/>
      <c r="O3429" s="0" t="n"/>
      <c r="P3429" s="0" t="n"/>
      <c r="Q3429" s="0" t="n"/>
      <c r="R3429" s="0" t="n"/>
      <c r="S3429" s="0" t="n"/>
      <c r="T3429" s="0" t="n"/>
      <c r="U3429" s="0" t="n"/>
      <c r="V3429" s="0" t="n"/>
      <c r="W3429" s="0" t="n"/>
      <c r="X3429" s="42" t="n"/>
      <c r="Y3429" s="42" t="n"/>
      <c r="Z3429" s="42" t="n"/>
    </row>
    <row r="3430" ht="23" customFormat="1" customHeight="1" s="204">
      <c r="A3430" s="255">
        <f>IF(B3430="","",COUNTA($B$5:B3430))</f>
        <v/>
      </c>
      <c r="B3430" s="294" t="n"/>
      <c r="C3430" s="247" t="n"/>
      <c r="D3430" s="248" t="n"/>
      <c r="E3430" s="295" t="n"/>
      <c r="F3430" s="296" t="n"/>
      <c r="G3430" s="296" t="n"/>
      <c r="H3430" s="299">
        <f>IFERROR(VLOOKUP($C3430,$C$5:$H$18,6,0)+SUMIF($C$19:$C3430,$C3430,$F$19:$F3430)-SUMIF($C$19:$C3430,$C3430,$G$19:$G3430),"")</f>
        <v/>
      </c>
      <c r="I3430" s="296" t="n"/>
      <c r="J3430" s="252" t="n"/>
      <c r="K3430" s="252" t="n"/>
      <c r="L3430" s="298" t="n"/>
      <c r="M3430" s="254">
        <f>IF($B3430="","",--TEXT($B3430,"yyyymm"))</f>
        <v/>
      </c>
      <c r="N3430" s="0" t="n"/>
      <c r="O3430" s="0" t="n"/>
      <c r="P3430" s="0" t="n"/>
      <c r="Q3430" s="0" t="n"/>
      <c r="R3430" s="0" t="n"/>
      <c r="S3430" s="0" t="n"/>
      <c r="T3430" s="0" t="n"/>
      <c r="U3430" s="0" t="n"/>
      <c r="V3430" s="0" t="n"/>
      <c r="W3430" s="0" t="n"/>
      <c r="X3430" s="42" t="n"/>
      <c r="Y3430" s="42" t="n"/>
      <c r="Z3430" s="42" t="n"/>
    </row>
    <row r="3431" ht="23" customFormat="1" customHeight="1" s="204">
      <c r="A3431" s="255">
        <f>IF(B3431="","",COUNTA($B$5:B3431))</f>
        <v/>
      </c>
      <c r="B3431" s="294" t="n"/>
      <c r="C3431" s="247" t="n"/>
      <c r="D3431" s="248" t="n"/>
      <c r="E3431" s="295" t="n"/>
      <c r="F3431" s="296" t="n"/>
      <c r="G3431" s="296" t="n"/>
      <c r="H3431" s="299">
        <f>IFERROR(VLOOKUP($C3431,$C$5:$H$18,6,0)+SUMIF($C$19:$C3431,$C3431,$F$19:$F3431)-SUMIF($C$19:$C3431,$C3431,$G$19:$G3431),"")</f>
        <v/>
      </c>
      <c r="I3431" s="296" t="n"/>
      <c r="J3431" s="252" t="n"/>
      <c r="K3431" s="252" t="n"/>
      <c r="L3431" s="298" t="n"/>
      <c r="M3431" s="254">
        <f>IF($B3431="","",--TEXT($B3431,"yyyymm"))</f>
        <v/>
      </c>
      <c r="N3431" s="0" t="n"/>
      <c r="O3431" s="0" t="n"/>
      <c r="P3431" s="0" t="n"/>
      <c r="Q3431" s="0" t="n"/>
      <c r="R3431" s="0" t="n"/>
      <c r="S3431" s="0" t="n"/>
      <c r="T3431" s="0" t="n"/>
      <c r="U3431" s="0" t="n"/>
      <c r="V3431" s="0" t="n"/>
      <c r="W3431" s="0" t="n"/>
      <c r="X3431" s="42" t="n"/>
      <c r="Y3431" s="42" t="n"/>
      <c r="Z3431" s="42" t="n"/>
    </row>
    <row r="3432" ht="23" customFormat="1" customHeight="1" s="204">
      <c r="A3432" s="255">
        <f>IF(B3432="","",COUNTA($B$5:B3432))</f>
        <v/>
      </c>
      <c r="B3432" s="294" t="n"/>
      <c r="C3432" s="247" t="n"/>
      <c r="D3432" s="248" t="n"/>
      <c r="E3432" s="295" t="n"/>
      <c r="F3432" s="296" t="n"/>
      <c r="G3432" s="296" t="n"/>
      <c r="H3432" s="299">
        <f>IFERROR(VLOOKUP($C3432,$C$5:$H$18,6,0)+SUMIF($C$19:$C3432,$C3432,$F$19:$F3432)-SUMIF($C$19:$C3432,$C3432,$G$19:$G3432),"")</f>
        <v/>
      </c>
      <c r="I3432" s="296" t="n"/>
      <c r="J3432" s="252" t="n"/>
      <c r="K3432" s="252" t="n"/>
      <c r="L3432" s="298" t="n"/>
      <c r="M3432" s="254">
        <f>IF($B3432="","",--TEXT($B3432,"yyyymm"))</f>
        <v/>
      </c>
      <c r="N3432" s="0" t="n"/>
      <c r="O3432" s="0" t="n"/>
      <c r="P3432" s="0" t="n"/>
      <c r="Q3432" s="0" t="n"/>
      <c r="R3432" s="0" t="n"/>
      <c r="S3432" s="0" t="n"/>
      <c r="T3432" s="0" t="n"/>
      <c r="U3432" s="0" t="n"/>
      <c r="V3432" s="0" t="n"/>
      <c r="W3432" s="0" t="n"/>
      <c r="X3432" s="42" t="n"/>
      <c r="Y3432" s="42" t="n"/>
      <c r="Z3432" s="42" t="n"/>
    </row>
    <row r="3433" ht="23" customFormat="1" customHeight="1" s="204">
      <c r="A3433" s="255">
        <f>IF(B3433="","",COUNTA($B$5:B3433))</f>
        <v/>
      </c>
      <c r="B3433" s="294" t="n"/>
      <c r="C3433" s="247" t="n"/>
      <c r="D3433" s="248" t="n"/>
      <c r="E3433" s="295" t="n"/>
      <c r="F3433" s="296" t="n"/>
      <c r="G3433" s="296" t="n"/>
      <c r="H3433" s="299">
        <f>IFERROR(VLOOKUP($C3433,$C$5:$H$18,6,0)+SUMIF($C$19:$C3433,$C3433,$F$19:$F3433)-SUMIF($C$19:$C3433,$C3433,$G$19:$G3433),"")</f>
        <v/>
      </c>
      <c r="I3433" s="296" t="n"/>
      <c r="J3433" s="252" t="n"/>
      <c r="K3433" s="252" t="n"/>
      <c r="L3433" s="298" t="n"/>
      <c r="M3433" s="254">
        <f>IF($B3433="","",--TEXT($B3433,"yyyymm"))</f>
        <v/>
      </c>
      <c r="N3433" s="0" t="n"/>
      <c r="O3433" s="0" t="n"/>
      <c r="P3433" s="0" t="n"/>
      <c r="Q3433" s="0" t="n"/>
      <c r="R3433" s="0" t="n"/>
      <c r="S3433" s="0" t="n"/>
      <c r="T3433" s="0" t="n"/>
      <c r="U3433" s="0" t="n"/>
      <c r="V3433" s="0" t="n"/>
      <c r="W3433" s="0" t="n"/>
      <c r="X3433" s="42" t="n"/>
      <c r="Y3433" s="42" t="n"/>
      <c r="Z3433" s="42" t="n"/>
    </row>
    <row r="3434" ht="23" customFormat="1" customHeight="1" s="204">
      <c r="A3434" s="255">
        <f>IF(B3434="","",COUNTA($B$5:B3434))</f>
        <v/>
      </c>
      <c r="B3434" s="294" t="n"/>
      <c r="C3434" s="247" t="n"/>
      <c r="D3434" s="248" t="n"/>
      <c r="E3434" s="295" t="n"/>
      <c r="F3434" s="296" t="n"/>
      <c r="G3434" s="296" t="n"/>
      <c r="H3434" s="299">
        <f>IFERROR(VLOOKUP($C3434,$C$5:$H$18,6,0)+SUMIF($C$19:$C3434,$C3434,$F$19:$F3434)-SUMIF($C$19:$C3434,$C3434,$G$19:$G3434),"")</f>
        <v/>
      </c>
      <c r="I3434" s="296" t="n"/>
      <c r="J3434" s="252" t="n"/>
      <c r="K3434" s="252" t="n"/>
      <c r="L3434" s="298" t="n"/>
      <c r="M3434" s="254">
        <f>IF($B3434="","",--TEXT($B3434,"yyyymm"))</f>
        <v/>
      </c>
      <c r="N3434" s="0" t="n"/>
      <c r="O3434" s="0" t="n"/>
      <c r="P3434" s="0" t="n"/>
      <c r="Q3434" s="0" t="n"/>
      <c r="R3434" s="0" t="n"/>
      <c r="S3434" s="0" t="n"/>
      <c r="T3434" s="0" t="n"/>
      <c r="U3434" s="0" t="n"/>
      <c r="V3434" s="0" t="n"/>
      <c r="W3434" s="0" t="n"/>
      <c r="X3434" s="42" t="n"/>
      <c r="Y3434" s="42" t="n"/>
      <c r="Z3434" s="42" t="n"/>
    </row>
    <row r="3435" ht="23" customFormat="1" customHeight="1" s="204">
      <c r="A3435" s="255">
        <f>IF(B3435="","",COUNTA($B$5:B3435))</f>
        <v/>
      </c>
      <c r="B3435" s="294" t="n"/>
      <c r="C3435" s="247" t="n"/>
      <c r="D3435" s="248" t="n"/>
      <c r="E3435" s="295" t="n"/>
      <c r="F3435" s="296" t="n"/>
      <c r="G3435" s="296" t="n"/>
      <c r="H3435" s="299">
        <f>IFERROR(VLOOKUP($C3435,$C$5:$H$18,6,0)+SUMIF($C$19:$C3435,$C3435,$F$19:$F3435)-SUMIF($C$19:$C3435,$C3435,$G$19:$G3435),"")</f>
        <v/>
      </c>
      <c r="I3435" s="296" t="n"/>
      <c r="J3435" s="252" t="n"/>
      <c r="K3435" s="252" t="n"/>
      <c r="L3435" s="298" t="n"/>
      <c r="M3435" s="254">
        <f>IF($B3435="","",--TEXT($B3435,"yyyymm"))</f>
        <v/>
      </c>
      <c r="N3435" s="0" t="n"/>
      <c r="O3435" s="0" t="n"/>
      <c r="P3435" s="0" t="n"/>
      <c r="Q3435" s="0" t="n"/>
      <c r="R3435" s="0" t="n"/>
      <c r="S3435" s="0" t="n"/>
      <c r="T3435" s="0" t="n"/>
      <c r="U3435" s="0" t="n"/>
      <c r="V3435" s="0" t="n"/>
      <c r="W3435" s="0" t="n"/>
      <c r="X3435" s="42" t="n"/>
      <c r="Y3435" s="42" t="n"/>
      <c r="Z3435" s="42" t="n"/>
    </row>
    <row r="3436" ht="23" customFormat="1" customHeight="1" s="204">
      <c r="A3436" s="255">
        <f>IF(B3436="","",COUNTA($B$5:B3436))</f>
        <v/>
      </c>
      <c r="B3436" s="294" t="n"/>
      <c r="C3436" s="247" t="n"/>
      <c r="D3436" s="248" t="n"/>
      <c r="E3436" s="295" t="n"/>
      <c r="F3436" s="296" t="n"/>
      <c r="G3436" s="296" t="n"/>
      <c r="H3436" s="299">
        <f>IFERROR(VLOOKUP($C3436,$C$5:$H$18,6,0)+SUMIF($C$19:$C3436,$C3436,$F$19:$F3436)-SUMIF($C$19:$C3436,$C3436,$G$19:$G3436),"")</f>
        <v/>
      </c>
      <c r="I3436" s="296" t="n"/>
      <c r="J3436" s="252" t="n"/>
      <c r="K3436" s="252" t="n"/>
      <c r="L3436" s="298" t="n"/>
      <c r="M3436" s="254">
        <f>IF($B3436="","",--TEXT($B3436,"yyyymm"))</f>
        <v/>
      </c>
      <c r="N3436" s="0" t="n"/>
      <c r="O3436" s="0" t="n"/>
      <c r="P3436" s="0" t="n"/>
      <c r="Q3436" s="0" t="n"/>
      <c r="R3436" s="0" t="n"/>
      <c r="S3436" s="0" t="n"/>
      <c r="T3436" s="0" t="n"/>
      <c r="U3436" s="0" t="n"/>
      <c r="V3436" s="0" t="n"/>
      <c r="W3436" s="0" t="n"/>
      <c r="X3436" s="42" t="n"/>
      <c r="Y3436" s="42" t="n"/>
      <c r="Z3436" s="42" t="n"/>
    </row>
    <row r="3437" ht="23" customFormat="1" customHeight="1" s="204">
      <c r="A3437" s="255">
        <f>IF(B3437="","",COUNTA($B$5:B3437))</f>
        <v/>
      </c>
      <c r="B3437" s="294" t="n"/>
      <c r="C3437" s="247" t="n"/>
      <c r="D3437" s="248" t="n"/>
      <c r="E3437" s="295" t="n"/>
      <c r="F3437" s="296" t="n"/>
      <c r="G3437" s="296" t="n"/>
      <c r="H3437" s="299">
        <f>IFERROR(VLOOKUP($C3437,$C$5:$H$18,6,0)+SUMIF($C$19:$C3437,$C3437,$F$19:$F3437)-SUMIF($C$19:$C3437,$C3437,$G$19:$G3437),"")</f>
        <v/>
      </c>
      <c r="I3437" s="296" t="n"/>
      <c r="J3437" s="252" t="n"/>
      <c r="K3437" s="252" t="n"/>
      <c r="L3437" s="298" t="n"/>
      <c r="M3437" s="254">
        <f>IF($B3437="","",--TEXT($B3437,"yyyymm"))</f>
        <v/>
      </c>
      <c r="N3437" s="0" t="n"/>
      <c r="O3437" s="0" t="n"/>
      <c r="P3437" s="0" t="n"/>
      <c r="Q3437" s="0" t="n"/>
      <c r="R3437" s="0" t="n"/>
      <c r="S3437" s="0" t="n"/>
      <c r="T3437" s="0" t="n"/>
      <c r="U3437" s="0" t="n"/>
      <c r="V3437" s="0" t="n"/>
      <c r="W3437" s="0" t="n"/>
      <c r="X3437" s="42" t="n"/>
      <c r="Y3437" s="42" t="n"/>
      <c r="Z3437" s="42" t="n"/>
    </row>
    <row r="3438" ht="23" customFormat="1" customHeight="1" s="204">
      <c r="A3438" s="255">
        <f>IF(B3438="","",COUNTA($B$5:B3438))</f>
        <v/>
      </c>
      <c r="B3438" s="294" t="n"/>
      <c r="C3438" s="247" t="n"/>
      <c r="D3438" s="248" t="n"/>
      <c r="E3438" s="295" t="n"/>
      <c r="F3438" s="296" t="n"/>
      <c r="G3438" s="296" t="n"/>
      <c r="H3438" s="299">
        <f>IFERROR(VLOOKUP($C3438,$C$5:$H$18,6,0)+SUMIF($C$19:$C3438,$C3438,$F$19:$F3438)-SUMIF($C$19:$C3438,$C3438,$G$19:$G3438),"")</f>
        <v/>
      </c>
      <c r="I3438" s="296" t="n"/>
      <c r="J3438" s="252" t="n"/>
      <c r="K3438" s="252" t="n"/>
      <c r="L3438" s="298" t="n"/>
      <c r="M3438" s="254">
        <f>IF($B3438="","",--TEXT($B3438,"yyyymm"))</f>
        <v/>
      </c>
      <c r="N3438" s="0" t="n"/>
      <c r="O3438" s="0" t="n"/>
      <c r="P3438" s="0" t="n"/>
      <c r="Q3438" s="0" t="n"/>
      <c r="R3438" s="0" t="n"/>
      <c r="S3438" s="0" t="n"/>
      <c r="T3438" s="0" t="n"/>
      <c r="U3438" s="0" t="n"/>
      <c r="V3438" s="0" t="n"/>
      <c r="W3438" s="0" t="n"/>
      <c r="X3438" s="42" t="n"/>
      <c r="Y3438" s="42" t="n"/>
      <c r="Z3438" s="42" t="n"/>
    </row>
    <row r="3439" ht="23" customFormat="1" customHeight="1" s="204">
      <c r="A3439" s="255">
        <f>IF(B3439="","",COUNTA($B$5:B3439))</f>
        <v/>
      </c>
      <c r="B3439" s="294" t="n"/>
      <c r="C3439" s="247" t="n"/>
      <c r="D3439" s="248" t="n"/>
      <c r="E3439" s="295" t="n"/>
      <c r="F3439" s="296" t="n"/>
      <c r="G3439" s="296" t="n"/>
      <c r="H3439" s="299">
        <f>IFERROR(VLOOKUP($C3439,$C$5:$H$18,6,0)+SUMIF($C$19:$C3439,$C3439,$F$19:$F3439)-SUMIF($C$19:$C3439,$C3439,$G$19:$G3439),"")</f>
        <v/>
      </c>
      <c r="I3439" s="296" t="n"/>
      <c r="J3439" s="252" t="n"/>
      <c r="K3439" s="252" t="n"/>
      <c r="L3439" s="298" t="n"/>
      <c r="M3439" s="254">
        <f>IF($B3439="","",--TEXT($B3439,"yyyymm"))</f>
        <v/>
      </c>
      <c r="N3439" s="0" t="n"/>
      <c r="O3439" s="0" t="n"/>
      <c r="P3439" s="0" t="n"/>
      <c r="Q3439" s="0" t="n"/>
      <c r="R3439" s="0" t="n"/>
      <c r="S3439" s="0" t="n"/>
      <c r="T3439" s="0" t="n"/>
      <c r="U3439" s="0" t="n"/>
      <c r="V3439" s="0" t="n"/>
      <c r="W3439" s="0" t="n"/>
      <c r="X3439" s="42" t="n"/>
      <c r="Y3439" s="42" t="n"/>
      <c r="Z3439" s="42" t="n"/>
    </row>
    <row r="3440" ht="23" customFormat="1" customHeight="1" s="204">
      <c r="A3440" s="255">
        <f>IF(B3440="","",COUNTA($B$5:B3440))</f>
        <v/>
      </c>
      <c r="B3440" s="294" t="n"/>
      <c r="C3440" s="247" t="n"/>
      <c r="D3440" s="248" t="n"/>
      <c r="E3440" s="295" t="n"/>
      <c r="F3440" s="296" t="n"/>
      <c r="G3440" s="296" t="n"/>
      <c r="H3440" s="299">
        <f>IFERROR(VLOOKUP($C3440,$C$5:$H$18,6,0)+SUMIF($C$19:$C3440,$C3440,$F$19:$F3440)-SUMIF($C$19:$C3440,$C3440,$G$19:$G3440),"")</f>
        <v/>
      </c>
      <c r="I3440" s="296" t="n"/>
      <c r="J3440" s="252" t="n"/>
      <c r="K3440" s="252" t="n"/>
      <c r="L3440" s="298" t="n"/>
      <c r="M3440" s="254">
        <f>IF($B3440="","",--TEXT($B3440,"yyyymm"))</f>
        <v/>
      </c>
      <c r="N3440" s="0" t="n"/>
      <c r="O3440" s="0" t="n"/>
      <c r="P3440" s="0" t="n"/>
      <c r="Q3440" s="0" t="n"/>
      <c r="R3440" s="0" t="n"/>
      <c r="S3440" s="0" t="n"/>
      <c r="T3440" s="0" t="n"/>
      <c r="U3440" s="0" t="n"/>
      <c r="V3440" s="0" t="n"/>
      <c r="W3440" s="0" t="n"/>
      <c r="X3440" s="42" t="n"/>
      <c r="Y3440" s="42" t="n"/>
      <c r="Z3440" s="42" t="n"/>
    </row>
    <row r="3441" ht="23" customFormat="1" customHeight="1" s="204">
      <c r="A3441" s="255">
        <f>IF(B3441="","",COUNTA($B$5:B3441))</f>
        <v/>
      </c>
      <c r="B3441" s="294" t="n"/>
      <c r="C3441" s="247" t="n"/>
      <c r="D3441" s="248" t="n"/>
      <c r="E3441" s="295" t="n"/>
      <c r="F3441" s="296" t="n"/>
      <c r="G3441" s="296" t="n"/>
      <c r="H3441" s="299">
        <f>IFERROR(VLOOKUP($C3441,$C$5:$H$18,6,0)+SUMIF($C$19:$C3441,$C3441,$F$19:$F3441)-SUMIF($C$19:$C3441,$C3441,$G$19:$G3441),"")</f>
        <v/>
      </c>
      <c r="I3441" s="296" t="n"/>
      <c r="J3441" s="252" t="n"/>
      <c r="K3441" s="252" t="n"/>
      <c r="L3441" s="298" t="n"/>
      <c r="M3441" s="254">
        <f>IF($B3441="","",--TEXT($B3441,"yyyymm"))</f>
        <v/>
      </c>
      <c r="N3441" s="0" t="n"/>
      <c r="O3441" s="0" t="n"/>
      <c r="P3441" s="0" t="n"/>
      <c r="Q3441" s="0" t="n"/>
      <c r="R3441" s="0" t="n"/>
      <c r="S3441" s="0" t="n"/>
      <c r="T3441" s="0" t="n"/>
      <c r="U3441" s="0" t="n"/>
      <c r="V3441" s="0" t="n"/>
      <c r="W3441" s="0" t="n"/>
      <c r="X3441" s="42" t="n"/>
      <c r="Y3441" s="42" t="n"/>
      <c r="Z3441" s="42" t="n"/>
    </row>
    <row r="3442" ht="23" customFormat="1" customHeight="1" s="204">
      <c r="A3442" s="255">
        <f>IF(B3442="","",COUNTA($B$5:B3442))</f>
        <v/>
      </c>
      <c r="B3442" s="294" t="n"/>
      <c r="C3442" s="247" t="n"/>
      <c r="D3442" s="248" t="n"/>
      <c r="E3442" s="295" t="n"/>
      <c r="F3442" s="296" t="n"/>
      <c r="G3442" s="296" t="n"/>
      <c r="H3442" s="299">
        <f>IFERROR(VLOOKUP($C3442,$C$5:$H$18,6,0)+SUMIF($C$19:$C3442,$C3442,$F$19:$F3442)-SUMIF($C$19:$C3442,$C3442,$G$19:$G3442),"")</f>
        <v/>
      </c>
      <c r="I3442" s="296" t="n"/>
      <c r="J3442" s="252" t="n"/>
      <c r="K3442" s="252" t="n"/>
      <c r="L3442" s="298" t="n"/>
      <c r="M3442" s="254">
        <f>IF($B3442="","",--TEXT($B3442,"yyyymm"))</f>
        <v/>
      </c>
      <c r="N3442" s="0" t="n"/>
      <c r="O3442" s="0" t="n"/>
      <c r="P3442" s="0" t="n"/>
      <c r="Q3442" s="0" t="n"/>
      <c r="R3442" s="0" t="n"/>
      <c r="S3442" s="0" t="n"/>
      <c r="T3442" s="0" t="n"/>
      <c r="U3442" s="0" t="n"/>
      <c r="V3442" s="0" t="n"/>
      <c r="W3442" s="0" t="n"/>
      <c r="X3442" s="42" t="n"/>
      <c r="Y3442" s="42" t="n"/>
      <c r="Z3442" s="42" t="n"/>
    </row>
    <row r="3443" ht="23" customFormat="1" customHeight="1" s="204">
      <c r="A3443" s="255">
        <f>IF(B3443="","",COUNTA($B$5:B3443))</f>
        <v/>
      </c>
      <c r="B3443" s="294" t="n"/>
      <c r="C3443" s="247" t="n"/>
      <c r="D3443" s="248" t="n"/>
      <c r="E3443" s="295" t="n"/>
      <c r="F3443" s="296" t="n"/>
      <c r="G3443" s="296" t="n"/>
      <c r="H3443" s="299">
        <f>IFERROR(VLOOKUP($C3443,$C$5:$H$18,6,0)+SUMIF($C$19:$C3443,$C3443,$F$19:$F3443)-SUMIF($C$19:$C3443,$C3443,$G$19:$G3443),"")</f>
        <v/>
      </c>
      <c r="I3443" s="296" t="n"/>
      <c r="J3443" s="252" t="n"/>
      <c r="K3443" s="252" t="n"/>
      <c r="L3443" s="298" t="n"/>
      <c r="M3443" s="254">
        <f>IF($B3443="","",--TEXT($B3443,"yyyymm"))</f>
        <v/>
      </c>
      <c r="N3443" s="0" t="n"/>
      <c r="O3443" s="0" t="n"/>
      <c r="P3443" s="0" t="n"/>
      <c r="Q3443" s="0" t="n"/>
      <c r="R3443" s="0" t="n"/>
      <c r="S3443" s="0" t="n"/>
      <c r="T3443" s="0" t="n"/>
      <c r="U3443" s="0" t="n"/>
      <c r="V3443" s="0" t="n"/>
      <c r="W3443" s="0" t="n"/>
      <c r="X3443" s="42" t="n"/>
      <c r="Y3443" s="42" t="n"/>
      <c r="Z3443" s="42" t="n"/>
    </row>
    <row r="3444" ht="23" customFormat="1" customHeight="1" s="204">
      <c r="A3444" s="255">
        <f>IF(B3444="","",COUNTA($B$5:B3444))</f>
        <v/>
      </c>
      <c r="B3444" s="294" t="n"/>
      <c r="C3444" s="247" t="n"/>
      <c r="D3444" s="248" t="n"/>
      <c r="E3444" s="295" t="n"/>
      <c r="F3444" s="296" t="n"/>
      <c r="G3444" s="296" t="n"/>
      <c r="H3444" s="299">
        <f>IFERROR(VLOOKUP($C3444,$C$5:$H$18,6,0)+SUMIF($C$19:$C3444,$C3444,$F$19:$F3444)-SUMIF($C$19:$C3444,$C3444,$G$19:$G3444),"")</f>
        <v/>
      </c>
      <c r="I3444" s="296" t="n"/>
      <c r="J3444" s="252" t="n"/>
      <c r="K3444" s="252" t="n"/>
      <c r="L3444" s="298" t="n"/>
      <c r="M3444" s="254">
        <f>IF($B3444="","",--TEXT($B3444,"yyyymm"))</f>
        <v/>
      </c>
      <c r="N3444" s="0" t="n"/>
      <c r="O3444" s="0" t="n"/>
      <c r="P3444" s="0" t="n"/>
      <c r="Q3444" s="0" t="n"/>
      <c r="R3444" s="0" t="n"/>
      <c r="S3444" s="0" t="n"/>
      <c r="T3444" s="0" t="n"/>
      <c r="U3444" s="0" t="n"/>
      <c r="V3444" s="0" t="n"/>
      <c r="W3444" s="0" t="n"/>
      <c r="X3444" s="42" t="n"/>
      <c r="Y3444" s="42" t="n"/>
      <c r="Z3444" s="42" t="n"/>
    </row>
    <row r="3445" ht="23" customFormat="1" customHeight="1" s="204">
      <c r="A3445" s="255">
        <f>IF(B3445="","",COUNTA($B$5:B3445))</f>
        <v/>
      </c>
      <c r="B3445" s="294" t="n"/>
      <c r="C3445" s="247" t="n"/>
      <c r="D3445" s="248" t="n"/>
      <c r="E3445" s="295" t="n"/>
      <c r="F3445" s="296" t="n"/>
      <c r="G3445" s="296" t="n"/>
      <c r="H3445" s="299">
        <f>IFERROR(VLOOKUP($C3445,$C$5:$H$18,6,0)+SUMIF($C$19:$C3445,$C3445,$F$19:$F3445)-SUMIF($C$19:$C3445,$C3445,$G$19:$G3445),"")</f>
        <v/>
      </c>
      <c r="I3445" s="296" t="n"/>
      <c r="J3445" s="252" t="n"/>
      <c r="K3445" s="252" t="n"/>
      <c r="L3445" s="298" t="n"/>
      <c r="M3445" s="254">
        <f>IF($B3445="","",--TEXT($B3445,"yyyymm"))</f>
        <v/>
      </c>
      <c r="N3445" s="0" t="n"/>
      <c r="O3445" s="0" t="n"/>
      <c r="P3445" s="0" t="n"/>
      <c r="Q3445" s="0" t="n"/>
      <c r="R3445" s="0" t="n"/>
      <c r="S3445" s="0" t="n"/>
      <c r="T3445" s="0" t="n"/>
      <c r="U3445" s="0" t="n"/>
      <c r="V3445" s="0" t="n"/>
      <c r="W3445" s="0" t="n"/>
      <c r="X3445" s="42" t="n"/>
      <c r="Y3445" s="42" t="n"/>
      <c r="Z3445" s="42" t="n"/>
    </row>
    <row r="3446" ht="23" customFormat="1" customHeight="1" s="204">
      <c r="A3446" s="255">
        <f>IF(B3446="","",COUNTA($B$5:B3446))</f>
        <v/>
      </c>
      <c r="B3446" s="294" t="n"/>
      <c r="C3446" s="247" t="n"/>
      <c r="D3446" s="248" t="n"/>
      <c r="E3446" s="295" t="n"/>
      <c r="F3446" s="296" t="n"/>
      <c r="G3446" s="296" t="n"/>
      <c r="H3446" s="299">
        <f>IFERROR(VLOOKUP($C3446,$C$5:$H$18,6,0)+SUMIF($C$19:$C3446,$C3446,$F$19:$F3446)-SUMIF($C$19:$C3446,$C3446,$G$19:$G3446),"")</f>
        <v/>
      </c>
      <c r="I3446" s="296" t="n"/>
      <c r="J3446" s="252" t="n"/>
      <c r="K3446" s="252" t="n"/>
      <c r="L3446" s="298" t="n"/>
      <c r="M3446" s="254">
        <f>IF($B3446="","",--TEXT($B3446,"yyyymm"))</f>
        <v/>
      </c>
      <c r="N3446" s="0" t="n"/>
      <c r="O3446" s="0" t="n"/>
      <c r="P3446" s="0" t="n"/>
      <c r="Q3446" s="0" t="n"/>
      <c r="R3446" s="0" t="n"/>
      <c r="S3446" s="0" t="n"/>
      <c r="T3446" s="0" t="n"/>
      <c r="U3446" s="0" t="n"/>
      <c r="V3446" s="0" t="n"/>
      <c r="W3446" s="0" t="n"/>
      <c r="X3446" s="42" t="n"/>
      <c r="Y3446" s="42" t="n"/>
      <c r="Z3446" s="42" t="n"/>
    </row>
    <row r="3447" ht="23" customFormat="1" customHeight="1" s="204">
      <c r="A3447" s="255">
        <f>IF(B3447="","",COUNTA($B$5:B3447))</f>
        <v/>
      </c>
      <c r="B3447" s="294" t="n"/>
      <c r="C3447" s="247" t="n"/>
      <c r="D3447" s="248" t="n"/>
      <c r="E3447" s="295" t="n"/>
      <c r="F3447" s="296" t="n"/>
      <c r="G3447" s="296" t="n"/>
      <c r="H3447" s="299">
        <f>IFERROR(VLOOKUP($C3447,$C$5:$H$18,6,0)+SUMIF($C$19:$C3447,$C3447,$F$19:$F3447)-SUMIF($C$19:$C3447,$C3447,$G$19:$G3447),"")</f>
        <v/>
      </c>
      <c r="I3447" s="296" t="n"/>
      <c r="J3447" s="252" t="n"/>
      <c r="K3447" s="252" t="n"/>
      <c r="L3447" s="298" t="n"/>
      <c r="M3447" s="254">
        <f>IF($B3447="","",--TEXT($B3447,"yyyymm"))</f>
        <v/>
      </c>
      <c r="N3447" s="0" t="n"/>
      <c r="O3447" s="0" t="n"/>
      <c r="P3447" s="0" t="n"/>
      <c r="Q3447" s="0" t="n"/>
      <c r="R3447" s="0" t="n"/>
      <c r="S3447" s="0" t="n"/>
      <c r="T3447" s="0" t="n"/>
      <c r="U3447" s="0" t="n"/>
      <c r="V3447" s="0" t="n"/>
      <c r="W3447" s="0" t="n"/>
      <c r="X3447" s="42" t="n"/>
      <c r="Y3447" s="42" t="n"/>
      <c r="Z3447" s="42" t="n"/>
    </row>
    <row r="3448" ht="23" customFormat="1" customHeight="1" s="204">
      <c r="A3448" s="255">
        <f>IF(B3448="","",COUNTA($B$5:B3448))</f>
        <v/>
      </c>
      <c r="B3448" s="294" t="n"/>
      <c r="C3448" s="247" t="n"/>
      <c r="D3448" s="248" t="n"/>
      <c r="E3448" s="295" t="n"/>
      <c r="F3448" s="296" t="n"/>
      <c r="G3448" s="296" t="n"/>
      <c r="H3448" s="299">
        <f>IFERROR(VLOOKUP($C3448,$C$5:$H$18,6,0)+SUMIF($C$19:$C3448,$C3448,$F$19:$F3448)-SUMIF($C$19:$C3448,$C3448,$G$19:$G3448),"")</f>
        <v/>
      </c>
      <c r="I3448" s="296" t="n"/>
      <c r="J3448" s="252" t="n"/>
      <c r="K3448" s="252" t="n"/>
      <c r="L3448" s="298" t="n"/>
      <c r="M3448" s="254">
        <f>IF($B3448="","",--TEXT($B3448,"yyyymm"))</f>
        <v/>
      </c>
      <c r="N3448" s="0" t="n"/>
      <c r="O3448" s="0" t="n"/>
      <c r="P3448" s="0" t="n"/>
      <c r="Q3448" s="0" t="n"/>
      <c r="R3448" s="0" t="n"/>
      <c r="S3448" s="0" t="n"/>
      <c r="T3448" s="0" t="n"/>
      <c r="U3448" s="0" t="n"/>
      <c r="V3448" s="0" t="n"/>
      <c r="W3448" s="0" t="n"/>
      <c r="X3448" s="42" t="n"/>
      <c r="Y3448" s="42" t="n"/>
      <c r="Z3448" s="42" t="n"/>
    </row>
    <row r="3449" ht="23" customFormat="1" customHeight="1" s="204">
      <c r="A3449" s="255">
        <f>IF(B3449="","",COUNTA($B$5:B3449))</f>
        <v/>
      </c>
      <c r="B3449" s="294" t="n"/>
      <c r="C3449" s="247" t="n"/>
      <c r="D3449" s="248" t="n"/>
      <c r="E3449" s="295" t="n"/>
      <c r="F3449" s="296" t="n"/>
      <c r="G3449" s="296" t="n"/>
      <c r="H3449" s="299">
        <f>IFERROR(VLOOKUP($C3449,$C$5:$H$18,6,0)+SUMIF($C$19:$C3449,$C3449,$F$19:$F3449)-SUMIF($C$19:$C3449,$C3449,$G$19:$G3449),"")</f>
        <v/>
      </c>
      <c r="I3449" s="296" t="n"/>
      <c r="J3449" s="252" t="n"/>
      <c r="K3449" s="252" t="n"/>
      <c r="L3449" s="298" t="n"/>
      <c r="M3449" s="254">
        <f>IF($B3449="","",--TEXT($B3449,"yyyymm"))</f>
        <v/>
      </c>
      <c r="N3449" s="0" t="n"/>
      <c r="O3449" s="0" t="n"/>
      <c r="P3449" s="0" t="n"/>
      <c r="Q3449" s="0" t="n"/>
      <c r="R3449" s="0" t="n"/>
      <c r="S3449" s="0" t="n"/>
      <c r="T3449" s="0" t="n"/>
      <c r="U3449" s="0" t="n"/>
      <c r="V3449" s="0" t="n"/>
      <c r="W3449" s="0" t="n"/>
      <c r="X3449" s="42" t="n"/>
      <c r="Y3449" s="42" t="n"/>
      <c r="Z3449" s="42" t="n"/>
    </row>
    <row r="3450" ht="23" customFormat="1" customHeight="1" s="204">
      <c r="A3450" s="255">
        <f>IF(B3450="","",COUNTA($B$5:B3450))</f>
        <v/>
      </c>
      <c r="B3450" s="294" t="n"/>
      <c r="C3450" s="247" t="n"/>
      <c r="D3450" s="248" t="n"/>
      <c r="E3450" s="295" t="n"/>
      <c r="F3450" s="296" t="n"/>
      <c r="G3450" s="296" t="n"/>
      <c r="H3450" s="299">
        <f>IFERROR(VLOOKUP($C3450,$C$5:$H$18,6,0)+SUMIF($C$19:$C3450,$C3450,$F$19:$F3450)-SUMIF($C$19:$C3450,$C3450,$G$19:$G3450),"")</f>
        <v/>
      </c>
      <c r="I3450" s="296" t="n"/>
      <c r="J3450" s="252" t="n"/>
      <c r="K3450" s="252" t="n"/>
      <c r="L3450" s="298" t="n"/>
      <c r="M3450" s="254">
        <f>IF($B3450="","",--TEXT($B3450,"yyyymm"))</f>
        <v/>
      </c>
      <c r="N3450" s="0" t="n"/>
      <c r="O3450" s="0" t="n"/>
      <c r="P3450" s="0" t="n"/>
      <c r="Q3450" s="0" t="n"/>
      <c r="R3450" s="0" t="n"/>
      <c r="S3450" s="0" t="n"/>
      <c r="T3450" s="0" t="n"/>
      <c r="U3450" s="0" t="n"/>
      <c r="V3450" s="0" t="n"/>
      <c r="W3450" s="0" t="n"/>
      <c r="X3450" s="42" t="n"/>
      <c r="Y3450" s="42" t="n"/>
      <c r="Z3450" s="42" t="n"/>
    </row>
    <row r="3451" ht="23" customFormat="1" customHeight="1" s="204">
      <c r="A3451" s="255">
        <f>IF(B3451="","",COUNTA($B$5:B3451))</f>
        <v/>
      </c>
      <c r="B3451" s="294" t="n"/>
      <c r="C3451" s="247" t="n"/>
      <c r="D3451" s="248" t="n"/>
      <c r="E3451" s="295" t="n"/>
      <c r="F3451" s="296" t="n"/>
      <c r="G3451" s="296" t="n"/>
      <c r="H3451" s="299">
        <f>IFERROR(VLOOKUP($C3451,$C$5:$H$18,6,0)+SUMIF($C$19:$C3451,$C3451,$F$19:$F3451)-SUMIF($C$19:$C3451,$C3451,$G$19:$G3451),"")</f>
        <v/>
      </c>
      <c r="I3451" s="296" t="n"/>
      <c r="J3451" s="252" t="n"/>
      <c r="K3451" s="252" t="n"/>
      <c r="L3451" s="298" t="n"/>
      <c r="M3451" s="254">
        <f>IF($B3451="","",--TEXT($B3451,"yyyymm"))</f>
        <v/>
      </c>
      <c r="N3451" s="0" t="n"/>
      <c r="O3451" s="0" t="n"/>
      <c r="P3451" s="0" t="n"/>
      <c r="Q3451" s="0" t="n"/>
      <c r="R3451" s="0" t="n"/>
      <c r="S3451" s="0" t="n"/>
      <c r="T3451" s="0" t="n"/>
      <c r="U3451" s="0" t="n"/>
      <c r="V3451" s="0" t="n"/>
      <c r="W3451" s="0" t="n"/>
      <c r="X3451" s="42" t="n"/>
      <c r="Y3451" s="42" t="n"/>
      <c r="Z3451" s="42" t="n"/>
    </row>
    <row r="3452" ht="23" customFormat="1" customHeight="1" s="204">
      <c r="A3452" s="255">
        <f>IF(B3452="","",COUNTA($B$5:B3452))</f>
        <v/>
      </c>
      <c r="B3452" s="294" t="n"/>
      <c r="C3452" s="247" t="n"/>
      <c r="D3452" s="248" t="n"/>
      <c r="E3452" s="295" t="n"/>
      <c r="F3452" s="296" t="n"/>
      <c r="G3452" s="296" t="n"/>
      <c r="H3452" s="299">
        <f>IFERROR(VLOOKUP($C3452,$C$5:$H$18,6,0)+SUMIF($C$19:$C3452,$C3452,$F$19:$F3452)-SUMIF($C$19:$C3452,$C3452,$G$19:$G3452),"")</f>
        <v/>
      </c>
      <c r="I3452" s="296" t="n"/>
      <c r="J3452" s="252" t="n"/>
      <c r="K3452" s="252" t="n"/>
      <c r="L3452" s="298" t="n"/>
      <c r="M3452" s="254">
        <f>IF($B3452="","",--TEXT($B3452,"yyyymm"))</f>
        <v/>
      </c>
      <c r="N3452" s="0" t="n"/>
      <c r="O3452" s="0" t="n"/>
      <c r="P3452" s="0" t="n"/>
      <c r="Q3452" s="0" t="n"/>
      <c r="R3452" s="0" t="n"/>
      <c r="S3452" s="0" t="n"/>
      <c r="T3452" s="0" t="n"/>
      <c r="U3452" s="0" t="n"/>
      <c r="V3452" s="0" t="n"/>
      <c r="W3452" s="0" t="n"/>
      <c r="X3452" s="42" t="n"/>
      <c r="Y3452" s="42" t="n"/>
      <c r="Z3452" s="42" t="n"/>
    </row>
    <row r="3453" ht="23" customFormat="1" customHeight="1" s="204">
      <c r="A3453" s="255">
        <f>IF(B3453="","",COUNTA($B$5:B3453))</f>
        <v/>
      </c>
      <c r="B3453" s="294" t="n"/>
      <c r="C3453" s="247" t="n"/>
      <c r="D3453" s="248" t="n"/>
      <c r="E3453" s="295" t="n"/>
      <c r="F3453" s="296" t="n"/>
      <c r="G3453" s="296" t="n"/>
      <c r="H3453" s="299">
        <f>IFERROR(VLOOKUP($C3453,$C$5:$H$18,6,0)+SUMIF($C$19:$C3453,$C3453,$F$19:$F3453)-SUMIF($C$19:$C3453,$C3453,$G$19:$G3453),"")</f>
        <v/>
      </c>
      <c r="I3453" s="296" t="n"/>
      <c r="J3453" s="252" t="n"/>
      <c r="K3453" s="252" t="n"/>
      <c r="L3453" s="298" t="n"/>
      <c r="M3453" s="254">
        <f>IF($B3453="","",--TEXT($B3453,"yyyymm"))</f>
        <v/>
      </c>
      <c r="N3453" s="0" t="n"/>
      <c r="O3453" s="0" t="n"/>
      <c r="P3453" s="0" t="n"/>
      <c r="Q3453" s="0" t="n"/>
      <c r="R3453" s="0" t="n"/>
      <c r="S3453" s="0" t="n"/>
      <c r="T3453" s="0" t="n"/>
      <c r="U3453" s="0" t="n"/>
      <c r="V3453" s="0" t="n"/>
      <c r="W3453" s="0" t="n"/>
      <c r="X3453" s="42" t="n"/>
      <c r="Y3453" s="42" t="n"/>
      <c r="Z3453" s="42" t="n"/>
    </row>
    <row r="3454" ht="23" customFormat="1" customHeight="1" s="204">
      <c r="A3454" s="255">
        <f>IF(B3454="","",COUNTA($B$5:B3454))</f>
        <v/>
      </c>
      <c r="B3454" s="294" t="n"/>
      <c r="C3454" s="247" t="n"/>
      <c r="D3454" s="248" t="n"/>
      <c r="E3454" s="295" t="n"/>
      <c r="F3454" s="296" t="n"/>
      <c r="G3454" s="296" t="n"/>
      <c r="H3454" s="299">
        <f>IFERROR(VLOOKUP($C3454,$C$5:$H$18,6,0)+SUMIF($C$19:$C3454,$C3454,$F$19:$F3454)-SUMIF($C$19:$C3454,$C3454,$G$19:$G3454),"")</f>
        <v/>
      </c>
      <c r="I3454" s="296" t="n"/>
      <c r="J3454" s="252" t="n"/>
      <c r="K3454" s="252" t="n"/>
      <c r="L3454" s="298" t="n"/>
      <c r="M3454" s="254">
        <f>IF($B3454="","",--TEXT($B3454,"yyyymm"))</f>
        <v/>
      </c>
      <c r="N3454" s="0" t="n"/>
      <c r="O3454" s="0" t="n"/>
      <c r="P3454" s="0" t="n"/>
      <c r="Q3454" s="0" t="n"/>
      <c r="R3454" s="0" t="n"/>
      <c r="S3454" s="0" t="n"/>
      <c r="T3454" s="0" t="n"/>
      <c r="U3454" s="0" t="n"/>
      <c r="V3454" s="0" t="n"/>
      <c r="W3454" s="0" t="n"/>
      <c r="X3454" s="42" t="n"/>
      <c r="Y3454" s="42" t="n"/>
      <c r="Z3454" s="42" t="n"/>
    </row>
    <row r="3455" ht="23" customFormat="1" customHeight="1" s="204">
      <c r="A3455" s="255">
        <f>IF(B3455="","",COUNTA($B$5:B3455))</f>
        <v/>
      </c>
      <c r="B3455" s="294" t="n"/>
      <c r="C3455" s="247" t="n"/>
      <c r="D3455" s="248" t="n"/>
      <c r="E3455" s="295" t="n"/>
      <c r="F3455" s="296" t="n"/>
      <c r="G3455" s="296" t="n"/>
      <c r="H3455" s="299">
        <f>IFERROR(VLOOKUP($C3455,$C$5:$H$18,6,0)+SUMIF($C$19:$C3455,$C3455,$F$19:$F3455)-SUMIF($C$19:$C3455,$C3455,$G$19:$G3455),"")</f>
        <v/>
      </c>
      <c r="I3455" s="296" t="n"/>
      <c r="J3455" s="252" t="n"/>
      <c r="K3455" s="252" t="n"/>
      <c r="L3455" s="298" t="n"/>
      <c r="M3455" s="254">
        <f>IF($B3455="","",--TEXT($B3455,"yyyymm"))</f>
        <v/>
      </c>
      <c r="N3455" s="0" t="n"/>
      <c r="O3455" s="0" t="n"/>
      <c r="P3455" s="0" t="n"/>
      <c r="Q3455" s="0" t="n"/>
      <c r="R3455" s="0" t="n"/>
      <c r="S3455" s="0" t="n"/>
      <c r="T3455" s="0" t="n"/>
      <c r="U3455" s="0" t="n"/>
      <c r="V3455" s="0" t="n"/>
      <c r="W3455" s="0" t="n"/>
      <c r="X3455" s="42" t="n"/>
      <c r="Y3455" s="42" t="n"/>
      <c r="Z3455" s="42" t="n"/>
    </row>
    <row r="3456" ht="23" customFormat="1" customHeight="1" s="204">
      <c r="A3456" s="255">
        <f>IF(B3456="","",COUNTA($B$5:B3456))</f>
        <v/>
      </c>
      <c r="B3456" s="294" t="n"/>
      <c r="C3456" s="247" t="n"/>
      <c r="D3456" s="248" t="n"/>
      <c r="E3456" s="295" t="n"/>
      <c r="F3456" s="296" t="n"/>
      <c r="G3456" s="296" t="n"/>
      <c r="H3456" s="299">
        <f>IFERROR(VLOOKUP($C3456,$C$5:$H$18,6,0)+SUMIF($C$19:$C3456,$C3456,$F$19:$F3456)-SUMIF($C$19:$C3456,$C3456,$G$19:$G3456),"")</f>
        <v/>
      </c>
      <c r="I3456" s="296" t="n"/>
      <c r="J3456" s="252" t="n"/>
      <c r="K3456" s="252" t="n"/>
      <c r="L3456" s="298" t="n"/>
      <c r="M3456" s="254">
        <f>IF($B3456="","",--TEXT($B3456,"yyyymm"))</f>
        <v/>
      </c>
      <c r="N3456" s="0" t="n"/>
      <c r="O3456" s="0" t="n"/>
      <c r="P3456" s="0" t="n"/>
      <c r="Q3456" s="0" t="n"/>
      <c r="R3456" s="0" t="n"/>
      <c r="S3456" s="0" t="n"/>
      <c r="T3456" s="0" t="n"/>
      <c r="U3456" s="0" t="n"/>
      <c r="V3456" s="0" t="n"/>
      <c r="W3456" s="0" t="n"/>
      <c r="X3456" s="42" t="n"/>
      <c r="Y3456" s="42" t="n"/>
      <c r="Z3456" s="42" t="n"/>
    </row>
    <row r="3457" ht="23" customFormat="1" customHeight="1" s="204">
      <c r="A3457" s="255">
        <f>IF(B3457="","",COUNTA($B$5:B3457))</f>
        <v/>
      </c>
      <c r="B3457" s="294" t="n"/>
      <c r="C3457" s="247" t="n"/>
      <c r="D3457" s="248" t="n"/>
      <c r="E3457" s="295" t="n"/>
      <c r="F3457" s="296" t="n"/>
      <c r="G3457" s="296" t="n"/>
      <c r="H3457" s="299">
        <f>IFERROR(VLOOKUP($C3457,$C$5:$H$18,6,0)+SUMIF($C$19:$C3457,$C3457,$F$19:$F3457)-SUMIF($C$19:$C3457,$C3457,$G$19:$G3457),"")</f>
        <v/>
      </c>
      <c r="I3457" s="296" t="n"/>
      <c r="J3457" s="252" t="n"/>
      <c r="K3457" s="252" t="n"/>
      <c r="L3457" s="298" t="n"/>
      <c r="M3457" s="254">
        <f>IF($B3457="","",--TEXT($B3457,"yyyymm"))</f>
        <v/>
      </c>
      <c r="N3457" s="0" t="n"/>
      <c r="O3457" s="0" t="n"/>
      <c r="P3457" s="0" t="n"/>
      <c r="Q3457" s="0" t="n"/>
      <c r="R3457" s="0" t="n"/>
      <c r="S3457" s="0" t="n"/>
      <c r="T3457" s="0" t="n"/>
      <c r="U3457" s="0" t="n"/>
      <c r="V3457" s="0" t="n"/>
      <c r="W3457" s="0" t="n"/>
      <c r="X3457" s="42" t="n"/>
      <c r="Y3457" s="42" t="n"/>
      <c r="Z3457" s="42" t="n"/>
    </row>
    <row r="3458" ht="23" customFormat="1" customHeight="1" s="204">
      <c r="A3458" s="255">
        <f>IF(B3458="","",COUNTA($B$5:B3458))</f>
        <v/>
      </c>
      <c r="B3458" s="294" t="n"/>
      <c r="C3458" s="247" t="n"/>
      <c r="D3458" s="248" t="n"/>
      <c r="E3458" s="295" t="n"/>
      <c r="F3458" s="296" t="n"/>
      <c r="G3458" s="296" t="n"/>
      <c r="H3458" s="299">
        <f>IFERROR(VLOOKUP($C3458,$C$5:$H$18,6,0)+SUMIF($C$19:$C3458,$C3458,$F$19:$F3458)-SUMIF($C$19:$C3458,$C3458,$G$19:$G3458),"")</f>
        <v/>
      </c>
      <c r="I3458" s="296" t="n"/>
      <c r="J3458" s="252" t="n"/>
      <c r="K3458" s="252" t="n"/>
      <c r="L3458" s="298" t="n"/>
      <c r="M3458" s="254">
        <f>IF($B3458="","",--TEXT($B3458,"yyyymm"))</f>
        <v/>
      </c>
      <c r="N3458" s="0" t="n"/>
      <c r="O3458" s="0" t="n"/>
      <c r="P3458" s="0" t="n"/>
      <c r="Q3458" s="0" t="n"/>
      <c r="R3458" s="0" t="n"/>
      <c r="S3458" s="0" t="n"/>
      <c r="T3458" s="0" t="n"/>
      <c r="U3458" s="0" t="n"/>
      <c r="V3458" s="0" t="n"/>
      <c r="W3458" s="0" t="n"/>
      <c r="X3458" s="42" t="n"/>
      <c r="Y3458" s="42" t="n"/>
      <c r="Z3458" s="42" t="n"/>
    </row>
    <row r="3459" ht="23" customFormat="1" customHeight="1" s="204">
      <c r="A3459" s="255">
        <f>IF(B3459="","",COUNTA($B$5:B3459))</f>
        <v/>
      </c>
      <c r="B3459" s="294" t="n"/>
      <c r="C3459" s="247" t="n"/>
      <c r="D3459" s="248" t="n"/>
      <c r="E3459" s="295" t="n"/>
      <c r="F3459" s="296" t="n"/>
      <c r="G3459" s="296" t="n"/>
      <c r="H3459" s="299">
        <f>IFERROR(VLOOKUP($C3459,$C$5:$H$18,6,0)+SUMIF($C$19:$C3459,$C3459,$F$19:$F3459)-SUMIF($C$19:$C3459,$C3459,$G$19:$G3459),"")</f>
        <v/>
      </c>
      <c r="I3459" s="296" t="n"/>
      <c r="J3459" s="252" t="n"/>
      <c r="K3459" s="252" t="n"/>
      <c r="L3459" s="298" t="n"/>
      <c r="M3459" s="254">
        <f>IF($B3459="","",--TEXT($B3459,"yyyymm"))</f>
        <v/>
      </c>
      <c r="N3459" s="0" t="n"/>
      <c r="O3459" s="0" t="n"/>
      <c r="P3459" s="0" t="n"/>
      <c r="Q3459" s="0" t="n"/>
      <c r="R3459" s="0" t="n"/>
      <c r="S3459" s="0" t="n"/>
      <c r="T3459" s="0" t="n"/>
      <c r="U3459" s="0" t="n"/>
      <c r="V3459" s="0" t="n"/>
      <c r="W3459" s="0" t="n"/>
      <c r="X3459" s="42" t="n"/>
      <c r="Y3459" s="42" t="n"/>
      <c r="Z3459" s="42" t="n"/>
    </row>
    <row r="3460" ht="23" customFormat="1" customHeight="1" s="204">
      <c r="A3460" s="255">
        <f>IF(B3460="","",COUNTA($B$5:B3460))</f>
        <v/>
      </c>
      <c r="B3460" s="294" t="n"/>
      <c r="C3460" s="247" t="n"/>
      <c r="D3460" s="248" t="n"/>
      <c r="E3460" s="295" t="n"/>
      <c r="F3460" s="296" t="n"/>
      <c r="G3460" s="296" t="n"/>
      <c r="H3460" s="299">
        <f>IFERROR(VLOOKUP($C3460,$C$5:$H$18,6,0)+SUMIF($C$19:$C3460,$C3460,$F$19:$F3460)-SUMIF($C$19:$C3460,$C3460,$G$19:$G3460),"")</f>
        <v/>
      </c>
      <c r="I3460" s="296" t="n"/>
      <c r="J3460" s="252" t="n"/>
      <c r="K3460" s="252" t="n"/>
      <c r="L3460" s="298" t="n"/>
      <c r="M3460" s="254">
        <f>IF($B3460="","",--TEXT($B3460,"yyyymm"))</f>
        <v/>
      </c>
      <c r="N3460" s="0" t="n"/>
      <c r="O3460" s="0" t="n"/>
      <c r="P3460" s="0" t="n"/>
      <c r="Q3460" s="0" t="n"/>
      <c r="R3460" s="0" t="n"/>
      <c r="S3460" s="0" t="n"/>
      <c r="T3460" s="0" t="n"/>
      <c r="U3460" s="0" t="n"/>
      <c r="V3460" s="0" t="n"/>
      <c r="W3460" s="0" t="n"/>
      <c r="X3460" s="42" t="n"/>
      <c r="Y3460" s="42" t="n"/>
      <c r="Z3460" s="42" t="n"/>
    </row>
    <row r="3461" ht="23" customFormat="1" customHeight="1" s="204">
      <c r="A3461" s="255">
        <f>IF(B3461="","",COUNTA($B$5:B3461))</f>
        <v/>
      </c>
      <c r="B3461" s="294" t="n"/>
      <c r="C3461" s="247" t="n"/>
      <c r="D3461" s="248" t="n"/>
      <c r="E3461" s="295" t="n"/>
      <c r="F3461" s="296" t="n"/>
      <c r="G3461" s="296" t="n"/>
      <c r="H3461" s="299">
        <f>IFERROR(VLOOKUP($C3461,$C$5:$H$18,6,0)+SUMIF($C$19:$C3461,$C3461,$F$19:$F3461)-SUMIF($C$19:$C3461,$C3461,$G$19:$G3461),"")</f>
        <v/>
      </c>
      <c r="I3461" s="296" t="n"/>
      <c r="J3461" s="252" t="n"/>
      <c r="K3461" s="252" t="n"/>
      <c r="L3461" s="298" t="n"/>
      <c r="M3461" s="254">
        <f>IF($B3461="","",--TEXT($B3461,"yyyymm"))</f>
        <v/>
      </c>
      <c r="N3461" s="0" t="n"/>
      <c r="O3461" s="0" t="n"/>
      <c r="P3461" s="0" t="n"/>
      <c r="Q3461" s="0" t="n"/>
      <c r="R3461" s="0" t="n"/>
      <c r="S3461" s="0" t="n"/>
      <c r="T3461" s="0" t="n"/>
      <c r="U3461" s="0" t="n"/>
      <c r="V3461" s="0" t="n"/>
      <c r="W3461" s="0" t="n"/>
      <c r="X3461" s="42" t="n"/>
      <c r="Y3461" s="42" t="n"/>
      <c r="Z3461" s="42" t="n"/>
    </row>
    <row r="3462" ht="23" customFormat="1" customHeight="1" s="204">
      <c r="A3462" s="255">
        <f>IF(B3462="","",COUNTA($B$5:B3462))</f>
        <v/>
      </c>
      <c r="B3462" s="294" t="n"/>
      <c r="C3462" s="247" t="n"/>
      <c r="D3462" s="248" t="n"/>
      <c r="E3462" s="295" t="n"/>
      <c r="F3462" s="296" t="n"/>
      <c r="G3462" s="296" t="n"/>
      <c r="H3462" s="299">
        <f>IFERROR(VLOOKUP($C3462,$C$5:$H$18,6,0)+SUMIF($C$19:$C3462,$C3462,$F$19:$F3462)-SUMIF($C$19:$C3462,$C3462,$G$19:$G3462),"")</f>
        <v/>
      </c>
      <c r="I3462" s="296" t="n"/>
      <c r="J3462" s="252" t="n"/>
      <c r="K3462" s="252" t="n"/>
      <c r="L3462" s="298" t="n"/>
      <c r="M3462" s="254">
        <f>IF($B3462="","",--TEXT($B3462,"yyyymm"))</f>
        <v/>
      </c>
      <c r="N3462" s="0" t="n"/>
      <c r="O3462" s="0" t="n"/>
      <c r="P3462" s="0" t="n"/>
      <c r="Q3462" s="0" t="n"/>
      <c r="R3462" s="0" t="n"/>
      <c r="S3462" s="0" t="n"/>
      <c r="T3462" s="0" t="n"/>
      <c r="U3462" s="0" t="n"/>
      <c r="V3462" s="0" t="n"/>
      <c r="W3462" s="0" t="n"/>
      <c r="X3462" s="42" t="n"/>
      <c r="Y3462" s="42" t="n"/>
      <c r="Z3462" s="42" t="n"/>
    </row>
    <row r="3463" ht="23" customFormat="1" customHeight="1" s="204">
      <c r="A3463" s="255">
        <f>IF(B3463="","",COUNTA($B$5:B3463))</f>
        <v/>
      </c>
      <c r="B3463" s="294" t="n"/>
      <c r="C3463" s="247" t="n"/>
      <c r="D3463" s="248" t="n"/>
      <c r="E3463" s="295" t="n"/>
      <c r="F3463" s="296" t="n"/>
      <c r="G3463" s="296" t="n"/>
      <c r="H3463" s="299">
        <f>IFERROR(VLOOKUP($C3463,$C$5:$H$18,6,0)+SUMIF($C$19:$C3463,$C3463,$F$19:$F3463)-SUMIF($C$19:$C3463,$C3463,$G$19:$G3463),"")</f>
        <v/>
      </c>
      <c r="I3463" s="296" t="n"/>
      <c r="J3463" s="252" t="n"/>
      <c r="K3463" s="252" t="n"/>
      <c r="L3463" s="298" t="n"/>
      <c r="M3463" s="254">
        <f>IF($B3463="","",--TEXT($B3463,"yyyymm"))</f>
        <v/>
      </c>
      <c r="N3463" s="0" t="n"/>
      <c r="O3463" s="0" t="n"/>
      <c r="P3463" s="0" t="n"/>
      <c r="Q3463" s="0" t="n"/>
      <c r="R3463" s="0" t="n"/>
      <c r="S3463" s="0" t="n"/>
      <c r="T3463" s="0" t="n"/>
      <c r="U3463" s="0" t="n"/>
      <c r="V3463" s="0" t="n"/>
      <c r="W3463" s="0" t="n"/>
      <c r="X3463" s="42" t="n"/>
      <c r="Y3463" s="42" t="n"/>
      <c r="Z3463" s="42" t="n"/>
    </row>
    <row r="3464" ht="23" customFormat="1" customHeight="1" s="204">
      <c r="A3464" s="255">
        <f>IF(B3464="","",COUNTA($B$5:B3464))</f>
        <v/>
      </c>
      <c r="B3464" s="294" t="n"/>
      <c r="C3464" s="247" t="n"/>
      <c r="D3464" s="248" t="n"/>
      <c r="E3464" s="295" t="n"/>
      <c r="F3464" s="296" t="n"/>
      <c r="G3464" s="296" t="n"/>
      <c r="H3464" s="299">
        <f>IFERROR(VLOOKUP($C3464,$C$5:$H$18,6,0)+SUMIF($C$19:$C3464,$C3464,$F$19:$F3464)-SUMIF($C$19:$C3464,$C3464,$G$19:$G3464),"")</f>
        <v/>
      </c>
      <c r="I3464" s="296" t="n"/>
      <c r="J3464" s="252" t="n"/>
      <c r="K3464" s="252" t="n"/>
      <c r="L3464" s="298" t="n"/>
      <c r="M3464" s="254">
        <f>IF($B3464="","",--TEXT($B3464,"yyyymm"))</f>
        <v/>
      </c>
      <c r="N3464" s="0" t="n"/>
      <c r="O3464" s="0" t="n"/>
      <c r="P3464" s="0" t="n"/>
      <c r="Q3464" s="0" t="n"/>
      <c r="R3464" s="0" t="n"/>
      <c r="S3464" s="0" t="n"/>
      <c r="T3464" s="0" t="n"/>
      <c r="U3464" s="0" t="n"/>
      <c r="V3464" s="0" t="n"/>
      <c r="W3464" s="0" t="n"/>
      <c r="X3464" s="42" t="n"/>
      <c r="Y3464" s="42" t="n"/>
      <c r="Z3464" s="42" t="n"/>
    </row>
    <row r="3465" ht="23" customFormat="1" customHeight="1" s="204">
      <c r="A3465" s="255">
        <f>IF(B3465="","",COUNTA($B$5:B3465))</f>
        <v/>
      </c>
      <c r="B3465" s="294" t="n"/>
      <c r="C3465" s="247" t="n"/>
      <c r="D3465" s="248" t="n"/>
      <c r="E3465" s="295" t="n"/>
      <c r="F3465" s="296" t="n"/>
      <c r="G3465" s="296" t="n"/>
      <c r="H3465" s="299">
        <f>IFERROR(VLOOKUP($C3465,$C$5:$H$18,6,0)+SUMIF($C$19:$C3465,$C3465,$F$19:$F3465)-SUMIF($C$19:$C3465,$C3465,$G$19:$G3465),"")</f>
        <v/>
      </c>
      <c r="I3465" s="296" t="n"/>
      <c r="J3465" s="252" t="n"/>
      <c r="K3465" s="252" t="n"/>
      <c r="L3465" s="298" t="n"/>
      <c r="M3465" s="254">
        <f>IF($B3465="","",--TEXT($B3465,"yyyymm"))</f>
        <v/>
      </c>
      <c r="N3465" s="0" t="n"/>
      <c r="O3465" s="0" t="n"/>
      <c r="P3465" s="0" t="n"/>
      <c r="Q3465" s="0" t="n"/>
      <c r="R3465" s="0" t="n"/>
      <c r="S3465" s="0" t="n"/>
      <c r="T3465" s="0" t="n"/>
      <c r="U3465" s="0" t="n"/>
      <c r="V3465" s="0" t="n"/>
      <c r="W3465" s="0" t="n"/>
      <c r="X3465" s="42" t="n"/>
      <c r="Y3465" s="42" t="n"/>
      <c r="Z3465" s="42" t="n"/>
    </row>
    <row r="3466" ht="23" customFormat="1" customHeight="1" s="204">
      <c r="A3466" s="255">
        <f>IF(B3466="","",COUNTA($B$5:B3466))</f>
        <v/>
      </c>
      <c r="B3466" s="294" t="n"/>
      <c r="C3466" s="247" t="n"/>
      <c r="D3466" s="248" t="n"/>
      <c r="E3466" s="295" t="n"/>
      <c r="F3466" s="296" t="n"/>
      <c r="G3466" s="296" t="n"/>
      <c r="H3466" s="299">
        <f>IFERROR(VLOOKUP($C3466,$C$5:$H$18,6,0)+SUMIF($C$19:$C3466,$C3466,$F$19:$F3466)-SUMIF($C$19:$C3466,$C3466,$G$19:$G3466),"")</f>
        <v/>
      </c>
      <c r="I3466" s="296" t="n"/>
      <c r="J3466" s="252" t="n"/>
      <c r="K3466" s="252" t="n"/>
      <c r="L3466" s="298" t="n"/>
      <c r="M3466" s="254">
        <f>IF($B3466="","",--TEXT($B3466,"yyyymm"))</f>
        <v/>
      </c>
      <c r="N3466" s="0" t="n"/>
      <c r="O3466" s="0" t="n"/>
      <c r="P3466" s="0" t="n"/>
      <c r="Q3466" s="0" t="n"/>
      <c r="R3466" s="0" t="n"/>
      <c r="S3466" s="0" t="n"/>
      <c r="T3466" s="0" t="n"/>
      <c r="U3466" s="0" t="n"/>
      <c r="V3466" s="0" t="n"/>
      <c r="W3466" s="0" t="n"/>
      <c r="X3466" s="42" t="n"/>
      <c r="Y3466" s="42" t="n"/>
      <c r="Z3466" s="42" t="n"/>
    </row>
    <row r="3467" ht="23" customFormat="1" customHeight="1" s="204">
      <c r="A3467" s="255">
        <f>IF(B3467="","",COUNTA($B$5:B3467))</f>
        <v/>
      </c>
      <c r="B3467" s="294" t="n"/>
      <c r="C3467" s="247" t="n"/>
      <c r="D3467" s="248" t="n"/>
      <c r="E3467" s="295" t="n"/>
      <c r="F3467" s="296" t="n"/>
      <c r="G3467" s="296" t="n"/>
      <c r="H3467" s="299">
        <f>IFERROR(VLOOKUP($C3467,$C$5:$H$18,6,0)+SUMIF($C$19:$C3467,$C3467,$F$19:$F3467)-SUMIF($C$19:$C3467,$C3467,$G$19:$G3467),"")</f>
        <v/>
      </c>
      <c r="I3467" s="296" t="n"/>
      <c r="J3467" s="252" t="n"/>
      <c r="K3467" s="252" t="n"/>
      <c r="L3467" s="298" t="n"/>
      <c r="M3467" s="254">
        <f>IF($B3467="","",--TEXT($B3467,"yyyymm"))</f>
        <v/>
      </c>
      <c r="N3467" s="0" t="n"/>
      <c r="O3467" s="0" t="n"/>
      <c r="P3467" s="0" t="n"/>
      <c r="Q3467" s="0" t="n"/>
      <c r="R3467" s="0" t="n"/>
      <c r="S3467" s="0" t="n"/>
      <c r="T3467" s="0" t="n"/>
      <c r="U3467" s="0" t="n"/>
      <c r="V3467" s="0" t="n"/>
      <c r="W3467" s="0" t="n"/>
      <c r="X3467" s="42" t="n"/>
      <c r="Y3467" s="42" t="n"/>
      <c r="Z3467" s="42" t="n"/>
    </row>
    <row r="3468" ht="23" customFormat="1" customHeight="1" s="204">
      <c r="A3468" s="255">
        <f>IF(B3468="","",COUNTA($B$5:B3468))</f>
        <v/>
      </c>
      <c r="B3468" s="294" t="n"/>
      <c r="C3468" s="247" t="n"/>
      <c r="D3468" s="248" t="n"/>
      <c r="E3468" s="295" t="n"/>
      <c r="F3468" s="296" t="n"/>
      <c r="G3468" s="296" t="n"/>
      <c r="H3468" s="299">
        <f>IFERROR(VLOOKUP($C3468,$C$5:$H$18,6,0)+SUMIF($C$19:$C3468,$C3468,$F$19:$F3468)-SUMIF($C$19:$C3468,$C3468,$G$19:$G3468),"")</f>
        <v/>
      </c>
      <c r="I3468" s="296" t="n"/>
      <c r="J3468" s="252" t="n"/>
      <c r="K3468" s="252" t="n"/>
      <c r="L3468" s="298" t="n"/>
      <c r="M3468" s="254">
        <f>IF($B3468="","",--TEXT($B3468,"yyyymm"))</f>
        <v/>
      </c>
      <c r="N3468" s="0" t="n"/>
      <c r="O3468" s="0" t="n"/>
      <c r="P3468" s="0" t="n"/>
      <c r="Q3468" s="0" t="n"/>
      <c r="R3468" s="0" t="n"/>
      <c r="S3468" s="0" t="n"/>
      <c r="T3468" s="0" t="n"/>
      <c r="U3468" s="0" t="n"/>
      <c r="V3468" s="0" t="n"/>
      <c r="W3468" s="0" t="n"/>
      <c r="X3468" s="42" t="n"/>
      <c r="Y3468" s="42" t="n"/>
      <c r="Z3468" s="42" t="n"/>
    </row>
    <row r="3469" ht="23" customFormat="1" customHeight="1" s="204">
      <c r="A3469" s="255">
        <f>IF(B3469="","",COUNTA($B$5:B3469))</f>
        <v/>
      </c>
      <c r="B3469" s="294" t="n"/>
      <c r="C3469" s="247" t="n"/>
      <c r="D3469" s="248" t="n"/>
      <c r="E3469" s="295" t="n"/>
      <c r="F3469" s="296" t="n"/>
      <c r="G3469" s="296" t="n"/>
      <c r="H3469" s="299">
        <f>IFERROR(VLOOKUP($C3469,$C$5:$H$18,6,0)+SUMIF($C$19:$C3469,$C3469,$F$19:$F3469)-SUMIF($C$19:$C3469,$C3469,$G$19:$G3469),"")</f>
        <v/>
      </c>
      <c r="I3469" s="296" t="n"/>
      <c r="J3469" s="252" t="n"/>
      <c r="K3469" s="252" t="n"/>
      <c r="L3469" s="298" t="n"/>
      <c r="M3469" s="254">
        <f>IF($B3469="","",--TEXT($B3469,"yyyymm"))</f>
        <v/>
      </c>
      <c r="N3469" s="0" t="n"/>
      <c r="O3469" s="0" t="n"/>
      <c r="P3469" s="0" t="n"/>
      <c r="Q3469" s="0" t="n"/>
      <c r="R3469" s="0" t="n"/>
      <c r="S3469" s="0" t="n"/>
      <c r="T3469" s="0" t="n"/>
      <c r="U3469" s="0" t="n"/>
      <c r="V3469" s="0" t="n"/>
      <c r="W3469" s="0" t="n"/>
      <c r="X3469" s="42" t="n"/>
      <c r="Y3469" s="42" t="n"/>
      <c r="Z3469" s="42" t="n"/>
    </row>
    <row r="3470" ht="23" customFormat="1" customHeight="1" s="204">
      <c r="A3470" s="255">
        <f>IF(B3470="","",COUNTA($B$5:B3470))</f>
        <v/>
      </c>
      <c r="B3470" s="294" t="n"/>
      <c r="C3470" s="247" t="n"/>
      <c r="D3470" s="248" t="n"/>
      <c r="E3470" s="295" t="n"/>
      <c r="F3470" s="296" t="n"/>
      <c r="G3470" s="296" t="n"/>
      <c r="H3470" s="299">
        <f>IFERROR(VLOOKUP($C3470,$C$5:$H$18,6,0)+SUMIF($C$19:$C3470,$C3470,$F$19:$F3470)-SUMIF($C$19:$C3470,$C3470,$G$19:$G3470),"")</f>
        <v/>
      </c>
      <c r="I3470" s="296" t="n"/>
      <c r="J3470" s="252" t="n"/>
      <c r="K3470" s="252" t="n"/>
      <c r="L3470" s="298" t="n"/>
      <c r="M3470" s="254">
        <f>IF($B3470="","",--TEXT($B3470,"yyyymm"))</f>
        <v/>
      </c>
      <c r="N3470" s="0" t="n"/>
      <c r="O3470" s="0" t="n"/>
      <c r="P3470" s="0" t="n"/>
      <c r="Q3470" s="0" t="n"/>
      <c r="R3470" s="0" t="n"/>
      <c r="S3470" s="0" t="n"/>
      <c r="T3470" s="0" t="n"/>
      <c r="U3470" s="0" t="n"/>
      <c r="V3470" s="0" t="n"/>
      <c r="W3470" s="0" t="n"/>
      <c r="X3470" s="42" t="n"/>
      <c r="Y3470" s="42" t="n"/>
      <c r="Z3470" s="42" t="n"/>
    </row>
    <row r="3471" ht="23" customFormat="1" customHeight="1" s="204">
      <c r="A3471" s="255">
        <f>IF(B3471="","",COUNTA($B$5:B3471))</f>
        <v/>
      </c>
      <c r="B3471" s="294" t="n"/>
      <c r="C3471" s="247" t="n"/>
      <c r="D3471" s="248" t="n"/>
      <c r="E3471" s="295" t="n"/>
      <c r="F3471" s="296" t="n"/>
      <c r="G3471" s="296" t="n"/>
      <c r="H3471" s="299">
        <f>IFERROR(VLOOKUP($C3471,$C$5:$H$18,6,0)+SUMIF($C$19:$C3471,$C3471,$F$19:$F3471)-SUMIF($C$19:$C3471,$C3471,$G$19:$G3471),"")</f>
        <v/>
      </c>
      <c r="I3471" s="296" t="n"/>
      <c r="J3471" s="252" t="n"/>
      <c r="K3471" s="252" t="n"/>
      <c r="L3471" s="298" t="n"/>
      <c r="M3471" s="254">
        <f>IF($B3471="","",--TEXT($B3471,"yyyymm"))</f>
        <v/>
      </c>
      <c r="N3471" s="0" t="n"/>
      <c r="O3471" s="0" t="n"/>
      <c r="P3471" s="0" t="n"/>
      <c r="Q3471" s="0" t="n"/>
      <c r="R3471" s="0" t="n"/>
      <c r="S3471" s="0" t="n"/>
      <c r="T3471" s="0" t="n"/>
      <c r="U3471" s="0" t="n"/>
      <c r="V3471" s="0" t="n"/>
      <c r="W3471" s="0" t="n"/>
      <c r="X3471" s="42" t="n"/>
      <c r="Y3471" s="42" t="n"/>
      <c r="Z3471" s="42" t="n"/>
    </row>
    <row r="3472" ht="23" customFormat="1" customHeight="1" s="204">
      <c r="A3472" s="255">
        <f>IF(B3472="","",COUNTA($B$5:B3472))</f>
        <v/>
      </c>
      <c r="B3472" s="294" t="n"/>
      <c r="C3472" s="247" t="n"/>
      <c r="D3472" s="248" t="n"/>
      <c r="E3472" s="295" t="n"/>
      <c r="F3472" s="296" t="n"/>
      <c r="G3472" s="296" t="n"/>
      <c r="H3472" s="299">
        <f>IFERROR(VLOOKUP($C3472,$C$5:$H$18,6,0)+SUMIF($C$19:$C3472,$C3472,$F$19:$F3472)-SUMIF($C$19:$C3472,$C3472,$G$19:$G3472),"")</f>
        <v/>
      </c>
      <c r="I3472" s="296" t="n"/>
      <c r="J3472" s="252" t="n"/>
      <c r="K3472" s="252" t="n"/>
      <c r="L3472" s="298" t="n"/>
      <c r="M3472" s="254">
        <f>IF($B3472="","",--TEXT($B3472,"yyyymm"))</f>
        <v/>
      </c>
      <c r="N3472" s="0" t="n"/>
      <c r="O3472" s="0" t="n"/>
      <c r="P3472" s="0" t="n"/>
      <c r="Q3472" s="0" t="n"/>
      <c r="R3472" s="0" t="n"/>
      <c r="S3472" s="0" t="n"/>
      <c r="T3472" s="0" t="n"/>
      <c r="U3472" s="0" t="n"/>
      <c r="V3472" s="0" t="n"/>
      <c r="W3472" s="0" t="n"/>
      <c r="X3472" s="42" t="n"/>
      <c r="Y3472" s="42" t="n"/>
      <c r="Z3472" s="42" t="n"/>
    </row>
    <row r="3473" ht="23" customFormat="1" customHeight="1" s="204">
      <c r="A3473" s="255">
        <f>IF(B3473="","",COUNTA($B$5:B3473))</f>
        <v/>
      </c>
      <c r="B3473" s="294" t="n"/>
      <c r="C3473" s="247" t="n"/>
      <c r="D3473" s="248" t="n"/>
      <c r="E3473" s="295" t="n"/>
      <c r="F3473" s="296" t="n"/>
      <c r="G3473" s="296" t="n"/>
      <c r="H3473" s="299">
        <f>IFERROR(VLOOKUP($C3473,$C$5:$H$18,6,0)+SUMIF($C$19:$C3473,$C3473,$F$19:$F3473)-SUMIF($C$19:$C3473,$C3473,$G$19:$G3473),"")</f>
        <v/>
      </c>
      <c r="I3473" s="296" t="n"/>
      <c r="J3473" s="252" t="n"/>
      <c r="K3473" s="252" t="n"/>
      <c r="L3473" s="298" t="n"/>
      <c r="M3473" s="254">
        <f>IF($B3473="","",--TEXT($B3473,"yyyymm"))</f>
        <v/>
      </c>
      <c r="N3473" s="0" t="n"/>
      <c r="O3473" s="0" t="n"/>
      <c r="P3473" s="0" t="n"/>
      <c r="Q3473" s="0" t="n"/>
      <c r="R3473" s="0" t="n"/>
      <c r="S3473" s="0" t="n"/>
      <c r="T3473" s="0" t="n"/>
      <c r="U3473" s="0" t="n"/>
      <c r="V3473" s="0" t="n"/>
      <c r="W3473" s="0" t="n"/>
      <c r="X3473" s="42" t="n"/>
      <c r="Y3473" s="42" t="n"/>
      <c r="Z3473" s="42" t="n"/>
    </row>
    <row r="3474" ht="23" customFormat="1" customHeight="1" s="204">
      <c r="A3474" s="255">
        <f>IF(B3474="","",COUNTA($B$5:B3474))</f>
        <v/>
      </c>
      <c r="B3474" s="294" t="n"/>
      <c r="C3474" s="247" t="n"/>
      <c r="D3474" s="248" t="n"/>
      <c r="E3474" s="295" t="n"/>
      <c r="F3474" s="296" t="n"/>
      <c r="G3474" s="296" t="n"/>
      <c r="H3474" s="299">
        <f>IFERROR(VLOOKUP($C3474,$C$5:$H$18,6,0)+SUMIF($C$19:$C3474,$C3474,$F$19:$F3474)-SUMIF($C$19:$C3474,$C3474,$G$19:$G3474),"")</f>
        <v/>
      </c>
      <c r="I3474" s="296" t="n"/>
      <c r="J3474" s="252" t="n"/>
      <c r="K3474" s="252" t="n"/>
      <c r="L3474" s="298" t="n"/>
      <c r="M3474" s="254">
        <f>IF($B3474="","",--TEXT($B3474,"yyyymm"))</f>
        <v/>
      </c>
      <c r="N3474" s="0" t="n"/>
      <c r="O3474" s="0" t="n"/>
      <c r="P3474" s="0" t="n"/>
      <c r="Q3474" s="0" t="n"/>
      <c r="R3474" s="0" t="n"/>
      <c r="S3474" s="0" t="n"/>
      <c r="T3474" s="0" t="n"/>
      <c r="U3474" s="0" t="n"/>
      <c r="V3474" s="0" t="n"/>
      <c r="W3474" s="0" t="n"/>
      <c r="X3474" s="42" t="n"/>
      <c r="Y3474" s="42" t="n"/>
      <c r="Z3474" s="42" t="n"/>
    </row>
    <row r="3475" ht="23" customFormat="1" customHeight="1" s="204">
      <c r="A3475" s="255">
        <f>IF(B3475="","",COUNTA($B$5:B3475))</f>
        <v/>
      </c>
      <c r="B3475" s="294" t="n"/>
      <c r="C3475" s="247" t="n"/>
      <c r="D3475" s="248" t="n"/>
      <c r="E3475" s="295" t="n"/>
      <c r="F3475" s="296" t="n"/>
      <c r="G3475" s="296" t="n"/>
      <c r="H3475" s="299">
        <f>IFERROR(VLOOKUP($C3475,$C$5:$H$18,6,0)+SUMIF($C$19:$C3475,$C3475,$F$19:$F3475)-SUMIF($C$19:$C3475,$C3475,$G$19:$G3475),"")</f>
        <v/>
      </c>
      <c r="I3475" s="296" t="n"/>
      <c r="J3475" s="252" t="n"/>
      <c r="K3475" s="252" t="n"/>
      <c r="L3475" s="298" t="n"/>
      <c r="M3475" s="254">
        <f>IF($B3475="","",--TEXT($B3475,"yyyymm"))</f>
        <v/>
      </c>
      <c r="N3475" s="0" t="n"/>
      <c r="O3475" s="0" t="n"/>
      <c r="P3475" s="0" t="n"/>
      <c r="Q3475" s="0" t="n"/>
      <c r="R3475" s="0" t="n"/>
      <c r="S3475" s="0" t="n"/>
      <c r="T3475" s="0" t="n"/>
      <c r="U3475" s="0" t="n"/>
      <c r="V3475" s="0" t="n"/>
      <c r="W3475" s="0" t="n"/>
      <c r="X3475" s="42" t="n"/>
      <c r="Y3475" s="42" t="n"/>
      <c r="Z3475" s="42" t="n"/>
    </row>
    <row r="3476" ht="23" customFormat="1" customHeight="1" s="204">
      <c r="A3476" s="255">
        <f>IF(B3476="","",COUNTA($B$5:B3476))</f>
        <v/>
      </c>
      <c r="B3476" s="294" t="n"/>
      <c r="C3476" s="247" t="n"/>
      <c r="D3476" s="248" t="n"/>
      <c r="E3476" s="295" t="n"/>
      <c r="F3476" s="296" t="n"/>
      <c r="G3476" s="296" t="n"/>
      <c r="H3476" s="299">
        <f>IFERROR(VLOOKUP($C3476,$C$5:$H$18,6,0)+SUMIF($C$19:$C3476,$C3476,$F$19:$F3476)-SUMIF($C$19:$C3476,$C3476,$G$19:$G3476),"")</f>
        <v/>
      </c>
      <c r="I3476" s="296" t="n"/>
      <c r="J3476" s="252" t="n"/>
      <c r="K3476" s="252" t="n"/>
      <c r="L3476" s="298" t="n"/>
      <c r="M3476" s="254">
        <f>IF($B3476="","",--TEXT($B3476,"yyyymm"))</f>
        <v/>
      </c>
      <c r="N3476" s="0" t="n"/>
      <c r="O3476" s="0" t="n"/>
      <c r="P3476" s="0" t="n"/>
      <c r="Q3476" s="0" t="n"/>
      <c r="R3476" s="0" t="n"/>
      <c r="S3476" s="0" t="n"/>
      <c r="T3476" s="0" t="n"/>
      <c r="U3476" s="0" t="n"/>
      <c r="V3476" s="0" t="n"/>
      <c r="W3476" s="0" t="n"/>
      <c r="X3476" s="42" t="n"/>
      <c r="Y3476" s="42" t="n"/>
      <c r="Z3476" s="42" t="n"/>
    </row>
    <row r="3477" ht="23" customFormat="1" customHeight="1" s="204">
      <c r="A3477" s="255">
        <f>IF(B3477="","",COUNTA($B$5:B3477))</f>
        <v/>
      </c>
      <c r="B3477" s="294" t="n"/>
      <c r="C3477" s="247" t="n"/>
      <c r="D3477" s="248" t="n"/>
      <c r="E3477" s="295" t="n"/>
      <c r="F3477" s="296" t="n"/>
      <c r="G3477" s="296" t="n"/>
      <c r="H3477" s="299">
        <f>IFERROR(VLOOKUP($C3477,$C$5:$H$18,6,0)+SUMIF($C$19:$C3477,$C3477,$F$19:$F3477)-SUMIF($C$19:$C3477,$C3477,$G$19:$G3477),"")</f>
        <v/>
      </c>
      <c r="I3477" s="296" t="n"/>
      <c r="J3477" s="252" t="n"/>
      <c r="K3477" s="252" t="n"/>
      <c r="L3477" s="298" t="n"/>
      <c r="M3477" s="254">
        <f>IF($B3477="","",--TEXT($B3477,"yyyymm"))</f>
        <v/>
      </c>
      <c r="N3477" s="0" t="n"/>
      <c r="O3477" s="0" t="n"/>
      <c r="P3477" s="0" t="n"/>
      <c r="Q3477" s="0" t="n"/>
      <c r="R3477" s="0" t="n"/>
      <c r="S3477" s="0" t="n"/>
      <c r="T3477" s="0" t="n"/>
      <c r="U3477" s="0" t="n"/>
      <c r="V3477" s="0" t="n"/>
      <c r="W3477" s="0" t="n"/>
      <c r="X3477" s="42" t="n"/>
      <c r="Y3477" s="42" t="n"/>
      <c r="Z3477" s="42" t="n"/>
    </row>
    <row r="3478" ht="23" customFormat="1" customHeight="1" s="204">
      <c r="A3478" s="255">
        <f>IF(B3478="","",COUNTA($B$5:B3478))</f>
        <v/>
      </c>
      <c r="B3478" s="294" t="n"/>
      <c r="C3478" s="247" t="n"/>
      <c r="D3478" s="248" t="n"/>
      <c r="E3478" s="295" t="n"/>
      <c r="F3478" s="296" t="n"/>
      <c r="G3478" s="296" t="n"/>
      <c r="H3478" s="299">
        <f>IFERROR(VLOOKUP($C3478,$C$5:$H$18,6,0)+SUMIF($C$19:$C3478,$C3478,$F$19:$F3478)-SUMIF($C$19:$C3478,$C3478,$G$19:$G3478),"")</f>
        <v/>
      </c>
      <c r="I3478" s="296" t="n"/>
      <c r="J3478" s="252" t="n"/>
      <c r="K3478" s="252" t="n"/>
      <c r="L3478" s="298" t="n"/>
      <c r="M3478" s="254">
        <f>IF($B3478="","",--TEXT($B3478,"yyyymm"))</f>
        <v/>
      </c>
      <c r="N3478" s="0" t="n"/>
      <c r="O3478" s="0" t="n"/>
      <c r="P3478" s="0" t="n"/>
      <c r="Q3478" s="0" t="n"/>
      <c r="R3478" s="0" t="n"/>
      <c r="S3478" s="0" t="n"/>
      <c r="T3478" s="0" t="n"/>
      <c r="U3478" s="0" t="n"/>
      <c r="V3478" s="0" t="n"/>
      <c r="W3478" s="0" t="n"/>
      <c r="X3478" s="42" t="n"/>
      <c r="Y3478" s="42" t="n"/>
      <c r="Z3478" s="42" t="n"/>
    </row>
    <row r="3479" ht="23" customFormat="1" customHeight="1" s="204">
      <c r="A3479" s="255">
        <f>IF(B3479="","",COUNTA($B$5:B3479))</f>
        <v/>
      </c>
      <c r="B3479" s="294" t="n"/>
      <c r="C3479" s="247" t="n"/>
      <c r="D3479" s="248" t="n"/>
      <c r="E3479" s="295" t="n"/>
      <c r="F3479" s="296" t="n"/>
      <c r="G3479" s="296" t="n"/>
      <c r="H3479" s="299">
        <f>IFERROR(VLOOKUP($C3479,$C$5:$H$18,6,0)+SUMIF($C$19:$C3479,$C3479,$F$19:$F3479)-SUMIF($C$19:$C3479,$C3479,$G$19:$G3479),"")</f>
        <v/>
      </c>
      <c r="I3479" s="296" t="n"/>
      <c r="J3479" s="252" t="n"/>
      <c r="K3479" s="252" t="n"/>
      <c r="L3479" s="298" t="n"/>
      <c r="M3479" s="254">
        <f>IF($B3479="","",--TEXT($B3479,"yyyymm"))</f>
        <v/>
      </c>
      <c r="N3479" s="0" t="n"/>
      <c r="O3479" s="0" t="n"/>
      <c r="P3479" s="0" t="n"/>
      <c r="Q3479" s="0" t="n"/>
      <c r="R3479" s="0" t="n"/>
      <c r="S3479" s="0" t="n"/>
      <c r="T3479" s="0" t="n"/>
      <c r="U3479" s="0" t="n"/>
      <c r="V3479" s="0" t="n"/>
      <c r="W3479" s="0" t="n"/>
      <c r="X3479" s="42" t="n"/>
      <c r="Y3479" s="42" t="n"/>
      <c r="Z3479" s="42" t="n"/>
    </row>
    <row r="3480" ht="23" customFormat="1" customHeight="1" s="204">
      <c r="A3480" s="255">
        <f>IF(B3480="","",COUNTA($B$5:B3480))</f>
        <v/>
      </c>
      <c r="B3480" s="294" t="n"/>
      <c r="C3480" s="247" t="n"/>
      <c r="D3480" s="248" t="n"/>
      <c r="E3480" s="295" t="n"/>
      <c r="F3480" s="296" t="n"/>
      <c r="G3480" s="296" t="n"/>
      <c r="H3480" s="299">
        <f>IFERROR(VLOOKUP($C3480,$C$5:$H$18,6,0)+SUMIF($C$19:$C3480,$C3480,$F$19:$F3480)-SUMIF($C$19:$C3480,$C3480,$G$19:$G3480),"")</f>
        <v/>
      </c>
      <c r="I3480" s="296" t="n"/>
      <c r="J3480" s="252" t="n"/>
      <c r="K3480" s="252" t="n"/>
      <c r="L3480" s="298" t="n"/>
      <c r="M3480" s="254">
        <f>IF($B3480="","",--TEXT($B3480,"yyyymm"))</f>
        <v/>
      </c>
      <c r="N3480" s="0" t="n"/>
      <c r="O3480" s="0" t="n"/>
      <c r="P3480" s="0" t="n"/>
      <c r="Q3480" s="0" t="n"/>
      <c r="R3480" s="0" t="n"/>
      <c r="S3480" s="0" t="n"/>
      <c r="T3480" s="0" t="n"/>
      <c r="U3480" s="0" t="n"/>
      <c r="V3480" s="0" t="n"/>
      <c r="W3480" s="0" t="n"/>
      <c r="X3480" s="42" t="n"/>
      <c r="Y3480" s="42" t="n"/>
      <c r="Z3480" s="42" t="n"/>
    </row>
    <row r="3481" ht="23" customFormat="1" customHeight="1" s="204">
      <c r="A3481" s="255">
        <f>IF(B3481="","",COUNTA($B$5:B3481))</f>
        <v/>
      </c>
      <c r="B3481" s="294" t="n"/>
      <c r="C3481" s="247" t="n"/>
      <c r="D3481" s="248" t="n"/>
      <c r="E3481" s="295" t="n"/>
      <c r="F3481" s="296" t="n"/>
      <c r="G3481" s="296" t="n"/>
      <c r="H3481" s="299">
        <f>IFERROR(VLOOKUP($C3481,$C$5:$H$18,6,0)+SUMIF($C$19:$C3481,$C3481,$F$19:$F3481)-SUMIF($C$19:$C3481,$C3481,$G$19:$G3481),"")</f>
        <v/>
      </c>
      <c r="I3481" s="296" t="n"/>
      <c r="J3481" s="252" t="n"/>
      <c r="K3481" s="252" t="n"/>
      <c r="L3481" s="298" t="n"/>
      <c r="M3481" s="254">
        <f>IF($B3481="","",--TEXT($B3481,"yyyymm"))</f>
        <v/>
      </c>
      <c r="N3481" s="0" t="n"/>
      <c r="O3481" s="0" t="n"/>
      <c r="P3481" s="0" t="n"/>
      <c r="Q3481" s="0" t="n"/>
      <c r="R3481" s="0" t="n"/>
      <c r="S3481" s="0" t="n"/>
      <c r="T3481" s="0" t="n"/>
      <c r="U3481" s="0" t="n"/>
      <c r="V3481" s="0" t="n"/>
      <c r="W3481" s="0" t="n"/>
      <c r="X3481" s="42" t="n"/>
      <c r="Y3481" s="42" t="n"/>
      <c r="Z3481" s="42" t="n"/>
    </row>
    <row r="3482" ht="23" customFormat="1" customHeight="1" s="204">
      <c r="A3482" s="255">
        <f>IF(B3482="","",COUNTA($B$5:B3482))</f>
        <v/>
      </c>
      <c r="B3482" s="294" t="n"/>
      <c r="C3482" s="247" t="n"/>
      <c r="D3482" s="248" t="n"/>
      <c r="E3482" s="295" t="n"/>
      <c r="F3482" s="296" t="n"/>
      <c r="G3482" s="296" t="n"/>
      <c r="H3482" s="299">
        <f>IFERROR(VLOOKUP($C3482,$C$5:$H$18,6,0)+SUMIF($C$19:$C3482,$C3482,$F$19:$F3482)-SUMIF($C$19:$C3482,$C3482,$G$19:$G3482),"")</f>
        <v/>
      </c>
      <c r="I3482" s="296" t="n"/>
      <c r="J3482" s="252" t="n"/>
      <c r="K3482" s="252" t="n"/>
      <c r="L3482" s="298" t="n"/>
      <c r="M3482" s="254">
        <f>IF($B3482="","",--TEXT($B3482,"yyyymm"))</f>
        <v/>
      </c>
      <c r="N3482" s="0" t="n"/>
      <c r="O3482" s="0" t="n"/>
      <c r="P3482" s="0" t="n"/>
      <c r="Q3482" s="0" t="n"/>
      <c r="R3482" s="0" t="n"/>
      <c r="S3482" s="0" t="n"/>
      <c r="T3482" s="0" t="n"/>
      <c r="U3482" s="0" t="n"/>
      <c r="V3482" s="0" t="n"/>
      <c r="W3482" s="0" t="n"/>
      <c r="X3482" s="42" t="n"/>
      <c r="Y3482" s="42" t="n"/>
      <c r="Z3482" s="42" t="n"/>
    </row>
    <row r="3483" ht="23" customFormat="1" customHeight="1" s="204">
      <c r="A3483" s="255">
        <f>IF(B3483="","",COUNTA($B$5:B3483))</f>
        <v/>
      </c>
      <c r="B3483" s="294" t="n"/>
      <c r="C3483" s="247" t="n"/>
      <c r="D3483" s="248" t="n"/>
      <c r="E3483" s="295" t="n"/>
      <c r="F3483" s="296" t="n"/>
      <c r="G3483" s="296" t="n"/>
      <c r="H3483" s="299">
        <f>IFERROR(VLOOKUP($C3483,$C$5:$H$18,6,0)+SUMIF($C$19:$C3483,$C3483,$F$19:$F3483)-SUMIF($C$19:$C3483,$C3483,$G$19:$G3483),"")</f>
        <v/>
      </c>
      <c r="I3483" s="296" t="n"/>
      <c r="J3483" s="252" t="n"/>
      <c r="K3483" s="252" t="n"/>
      <c r="L3483" s="298" t="n"/>
      <c r="M3483" s="254">
        <f>IF($B3483="","",--TEXT($B3483,"yyyymm"))</f>
        <v/>
      </c>
      <c r="N3483" s="0" t="n"/>
      <c r="O3483" s="0" t="n"/>
      <c r="P3483" s="0" t="n"/>
      <c r="Q3483" s="0" t="n"/>
      <c r="R3483" s="0" t="n"/>
      <c r="S3483" s="0" t="n"/>
      <c r="T3483" s="0" t="n"/>
      <c r="U3483" s="0" t="n"/>
      <c r="V3483" s="0" t="n"/>
      <c r="W3483" s="0" t="n"/>
      <c r="X3483" s="42" t="n"/>
      <c r="Y3483" s="42" t="n"/>
      <c r="Z3483" s="42" t="n"/>
    </row>
    <row r="3484" ht="23" customFormat="1" customHeight="1" s="204">
      <c r="A3484" s="255">
        <f>IF(B3484="","",COUNTA($B$5:B3484))</f>
        <v/>
      </c>
      <c r="B3484" s="294" t="n"/>
      <c r="C3484" s="247" t="n"/>
      <c r="D3484" s="248" t="n"/>
      <c r="E3484" s="295" t="n"/>
      <c r="F3484" s="296" t="n"/>
      <c r="G3484" s="296" t="n"/>
      <c r="H3484" s="299">
        <f>IFERROR(VLOOKUP($C3484,$C$5:$H$18,6,0)+SUMIF($C$19:$C3484,$C3484,$F$19:$F3484)-SUMIF($C$19:$C3484,$C3484,$G$19:$G3484),"")</f>
        <v/>
      </c>
      <c r="I3484" s="296" t="n"/>
      <c r="J3484" s="252" t="n"/>
      <c r="K3484" s="252" t="n"/>
      <c r="L3484" s="298" t="n"/>
      <c r="M3484" s="254">
        <f>IF($B3484="","",--TEXT($B3484,"yyyymm"))</f>
        <v/>
      </c>
      <c r="N3484" s="0" t="n"/>
      <c r="O3484" s="0" t="n"/>
      <c r="P3484" s="0" t="n"/>
      <c r="Q3484" s="0" t="n"/>
      <c r="R3484" s="0" t="n"/>
      <c r="S3484" s="0" t="n"/>
      <c r="T3484" s="0" t="n"/>
      <c r="U3484" s="0" t="n"/>
      <c r="V3484" s="0" t="n"/>
      <c r="W3484" s="0" t="n"/>
      <c r="X3484" s="42" t="n"/>
      <c r="Y3484" s="42" t="n"/>
      <c r="Z3484" s="42" t="n"/>
    </row>
    <row r="3485" ht="23" customFormat="1" customHeight="1" s="204">
      <c r="A3485" s="255">
        <f>IF(B3485="","",COUNTA($B$5:B3485))</f>
        <v/>
      </c>
      <c r="B3485" s="294" t="n"/>
      <c r="C3485" s="247" t="n"/>
      <c r="D3485" s="248" t="n"/>
      <c r="E3485" s="295" t="n"/>
      <c r="F3485" s="296" t="n"/>
      <c r="G3485" s="296" t="n"/>
      <c r="H3485" s="299">
        <f>IFERROR(VLOOKUP($C3485,$C$5:$H$18,6,0)+SUMIF($C$19:$C3485,$C3485,$F$19:$F3485)-SUMIF($C$19:$C3485,$C3485,$G$19:$G3485),"")</f>
        <v/>
      </c>
      <c r="I3485" s="296" t="n"/>
      <c r="J3485" s="252" t="n"/>
      <c r="K3485" s="252" t="n"/>
      <c r="L3485" s="298" t="n"/>
      <c r="M3485" s="254">
        <f>IF($B3485="","",--TEXT($B3485,"yyyymm"))</f>
        <v/>
      </c>
      <c r="N3485" s="0" t="n"/>
      <c r="O3485" s="0" t="n"/>
      <c r="P3485" s="0" t="n"/>
      <c r="Q3485" s="0" t="n"/>
      <c r="R3485" s="0" t="n"/>
      <c r="S3485" s="0" t="n"/>
      <c r="T3485" s="0" t="n"/>
      <c r="U3485" s="0" t="n"/>
      <c r="V3485" s="0" t="n"/>
      <c r="W3485" s="0" t="n"/>
      <c r="X3485" s="42" t="n"/>
      <c r="Y3485" s="42" t="n"/>
      <c r="Z3485" s="42" t="n"/>
    </row>
    <row r="3486" ht="23" customFormat="1" customHeight="1" s="204">
      <c r="A3486" s="255">
        <f>IF(B3486="","",COUNTA($B$5:B3486))</f>
        <v/>
      </c>
      <c r="B3486" s="294" t="n"/>
      <c r="C3486" s="247" t="n"/>
      <c r="D3486" s="248" t="n"/>
      <c r="E3486" s="295" t="n"/>
      <c r="F3486" s="296" t="n"/>
      <c r="G3486" s="296" t="n"/>
      <c r="H3486" s="299">
        <f>IFERROR(VLOOKUP($C3486,$C$5:$H$18,6,0)+SUMIF($C$19:$C3486,$C3486,$F$19:$F3486)-SUMIF($C$19:$C3486,$C3486,$G$19:$G3486),"")</f>
        <v/>
      </c>
      <c r="I3486" s="296" t="n"/>
      <c r="J3486" s="252" t="n"/>
      <c r="K3486" s="252" t="n"/>
      <c r="L3486" s="298" t="n"/>
      <c r="M3486" s="254">
        <f>IF($B3486="","",--TEXT($B3486,"yyyymm"))</f>
        <v/>
      </c>
      <c r="N3486" s="0" t="n"/>
      <c r="O3486" s="0" t="n"/>
      <c r="P3486" s="0" t="n"/>
      <c r="Q3486" s="0" t="n"/>
      <c r="R3486" s="0" t="n"/>
      <c r="S3486" s="0" t="n"/>
      <c r="T3486" s="0" t="n"/>
      <c r="U3486" s="0" t="n"/>
      <c r="V3486" s="0" t="n"/>
      <c r="W3486" s="0" t="n"/>
      <c r="X3486" s="42" t="n"/>
      <c r="Y3486" s="42" t="n"/>
      <c r="Z3486" s="42" t="n"/>
    </row>
    <row r="3487" ht="23" customFormat="1" customHeight="1" s="204">
      <c r="A3487" s="255">
        <f>IF(B3487="","",COUNTA($B$5:B3487))</f>
        <v/>
      </c>
      <c r="B3487" s="294" t="n"/>
      <c r="C3487" s="247" t="n"/>
      <c r="D3487" s="248" t="n"/>
      <c r="E3487" s="295" t="n"/>
      <c r="F3487" s="296" t="n"/>
      <c r="G3487" s="296" t="n"/>
      <c r="H3487" s="299">
        <f>IFERROR(VLOOKUP($C3487,$C$5:$H$18,6,0)+SUMIF($C$19:$C3487,$C3487,$F$19:$F3487)-SUMIF($C$19:$C3487,$C3487,$G$19:$G3487),"")</f>
        <v/>
      </c>
      <c r="I3487" s="296" t="n"/>
      <c r="J3487" s="252" t="n"/>
      <c r="K3487" s="252" t="n"/>
      <c r="L3487" s="298" t="n"/>
      <c r="M3487" s="254">
        <f>IF($B3487="","",--TEXT($B3487,"yyyymm"))</f>
        <v/>
      </c>
      <c r="N3487" s="0" t="n"/>
      <c r="O3487" s="0" t="n"/>
      <c r="P3487" s="0" t="n"/>
      <c r="Q3487" s="0" t="n"/>
      <c r="R3487" s="0" t="n"/>
      <c r="S3487" s="0" t="n"/>
      <c r="T3487" s="0" t="n"/>
      <c r="U3487" s="0" t="n"/>
      <c r="V3487" s="0" t="n"/>
      <c r="W3487" s="0" t="n"/>
      <c r="X3487" s="42" t="n"/>
      <c r="Y3487" s="42" t="n"/>
      <c r="Z3487" s="42" t="n"/>
    </row>
    <row r="3488" ht="23" customFormat="1" customHeight="1" s="204">
      <c r="A3488" s="255">
        <f>IF(B3488="","",COUNTA($B$5:B3488))</f>
        <v/>
      </c>
      <c r="B3488" s="294" t="n"/>
      <c r="C3488" s="247" t="n"/>
      <c r="D3488" s="248" t="n"/>
      <c r="E3488" s="295" t="n"/>
      <c r="F3488" s="296" t="n"/>
      <c r="G3488" s="296" t="n"/>
      <c r="H3488" s="299">
        <f>IFERROR(VLOOKUP($C3488,$C$5:$H$18,6,0)+SUMIF($C$19:$C3488,$C3488,$F$19:$F3488)-SUMIF($C$19:$C3488,$C3488,$G$19:$G3488),"")</f>
        <v/>
      </c>
      <c r="I3488" s="296" t="n"/>
      <c r="J3488" s="252" t="n"/>
      <c r="K3488" s="252" t="n"/>
      <c r="L3488" s="298" t="n"/>
      <c r="M3488" s="254">
        <f>IF($B3488="","",--TEXT($B3488,"yyyymm"))</f>
        <v/>
      </c>
      <c r="N3488" s="0" t="n"/>
      <c r="O3488" s="0" t="n"/>
      <c r="P3488" s="0" t="n"/>
      <c r="Q3488" s="0" t="n"/>
      <c r="R3488" s="0" t="n"/>
      <c r="S3488" s="0" t="n"/>
      <c r="T3488" s="0" t="n"/>
      <c r="U3488" s="0" t="n"/>
      <c r="V3488" s="0" t="n"/>
      <c r="W3488" s="0" t="n"/>
      <c r="X3488" s="42" t="n"/>
      <c r="Y3488" s="42" t="n"/>
      <c r="Z3488" s="42" t="n"/>
    </row>
    <row r="3489" ht="23" customFormat="1" customHeight="1" s="204">
      <c r="A3489" s="255">
        <f>IF(B3489="","",COUNTA($B$5:B3489))</f>
        <v/>
      </c>
      <c r="B3489" s="294" t="n"/>
      <c r="C3489" s="247" t="n"/>
      <c r="D3489" s="248" t="n"/>
      <c r="E3489" s="295" t="n"/>
      <c r="F3489" s="296" t="n"/>
      <c r="G3489" s="296" t="n"/>
      <c r="H3489" s="299">
        <f>IFERROR(VLOOKUP($C3489,$C$5:$H$18,6,0)+SUMIF($C$19:$C3489,$C3489,$F$19:$F3489)-SUMIF($C$19:$C3489,$C3489,$G$19:$G3489),"")</f>
        <v/>
      </c>
      <c r="I3489" s="296" t="n"/>
      <c r="J3489" s="252" t="n"/>
      <c r="K3489" s="252" t="n"/>
      <c r="L3489" s="298" t="n"/>
      <c r="M3489" s="254">
        <f>IF($B3489="","",--TEXT($B3489,"yyyymm"))</f>
        <v/>
      </c>
      <c r="N3489" s="0" t="n"/>
      <c r="O3489" s="0" t="n"/>
      <c r="P3489" s="0" t="n"/>
      <c r="Q3489" s="0" t="n"/>
      <c r="R3489" s="0" t="n"/>
      <c r="S3489" s="0" t="n"/>
      <c r="T3489" s="0" t="n"/>
      <c r="U3489" s="0" t="n"/>
      <c r="V3489" s="0" t="n"/>
      <c r="W3489" s="0" t="n"/>
      <c r="X3489" s="42" t="n"/>
      <c r="Y3489" s="42" t="n"/>
      <c r="Z3489" s="42" t="n"/>
    </row>
    <row r="3490" ht="23" customFormat="1" customHeight="1" s="204">
      <c r="A3490" s="255">
        <f>IF(B3490="","",COUNTA($B$5:B3490))</f>
        <v/>
      </c>
      <c r="B3490" s="294" t="n"/>
      <c r="C3490" s="247" t="n"/>
      <c r="D3490" s="248" t="n"/>
      <c r="E3490" s="295" t="n"/>
      <c r="F3490" s="296" t="n"/>
      <c r="G3490" s="296" t="n"/>
      <c r="H3490" s="299">
        <f>IFERROR(VLOOKUP($C3490,$C$5:$H$18,6,0)+SUMIF($C$19:$C3490,$C3490,$F$19:$F3490)-SUMIF($C$19:$C3490,$C3490,$G$19:$G3490),"")</f>
        <v/>
      </c>
      <c r="I3490" s="296" t="n"/>
      <c r="J3490" s="252" t="n"/>
      <c r="K3490" s="252" t="n"/>
      <c r="L3490" s="298" t="n"/>
      <c r="M3490" s="254">
        <f>IF($B3490="","",--TEXT($B3490,"yyyymm"))</f>
        <v/>
      </c>
      <c r="N3490" s="0" t="n"/>
      <c r="O3490" s="0" t="n"/>
      <c r="P3490" s="0" t="n"/>
      <c r="Q3490" s="0" t="n"/>
      <c r="R3490" s="0" t="n"/>
      <c r="S3490" s="0" t="n"/>
      <c r="T3490" s="0" t="n"/>
      <c r="U3490" s="0" t="n"/>
      <c r="V3490" s="0" t="n"/>
      <c r="W3490" s="0" t="n"/>
      <c r="X3490" s="42" t="n"/>
      <c r="Y3490" s="42" t="n"/>
      <c r="Z3490" s="42" t="n"/>
    </row>
    <row r="3491" ht="23" customFormat="1" customHeight="1" s="204">
      <c r="A3491" s="255">
        <f>IF(B3491="","",COUNTA($B$5:B3491))</f>
        <v/>
      </c>
      <c r="B3491" s="294" t="n"/>
      <c r="C3491" s="247" t="n"/>
      <c r="D3491" s="248" t="n"/>
      <c r="E3491" s="295" t="n"/>
      <c r="F3491" s="296" t="n"/>
      <c r="G3491" s="296" t="n"/>
      <c r="H3491" s="299">
        <f>IFERROR(VLOOKUP($C3491,$C$5:$H$18,6,0)+SUMIF($C$19:$C3491,$C3491,$F$19:$F3491)-SUMIF($C$19:$C3491,$C3491,$G$19:$G3491),"")</f>
        <v/>
      </c>
      <c r="I3491" s="296" t="n"/>
      <c r="J3491" s="252" t="n"/>
      <c r="K3491" s="252" t="n"/>
      <c r="L3491" s="298" t="n"/>
      <c r="M3491" s="254">
        <f>IF($B3491="","",--TEXT($B3491,"yyyymm"))</f>
        <v/>
      </c>
      <c r="N3491" s="0" t="n"/>
      <c r="O3491" s="0" t="n"/>
      <c r="P3491" s="0" t="n"/>
      <c r="Q3491" s="0" t="n"/>
      <c r="R3491" s="0" t="n"/>
      <c r="S3491" s="0" t="n"/>
      <c r="T3491" s="0" t="n"/>
      <c r="U3491" s="0" t="n"/>
      <c r="V3491" s="0" t="n"/>
      <c r="W3491" s="0" t="n"/>
      <c r="X3491" s="42" t="n"/>
      <c r="Y3491" s="42" t="n"/>
      <c r="Z3491" s="42" t="n"/>
    </row>
    <row r="3492" ht="23" customFormat="1" customHeight="1" s="204">
      <c r="A3492" s="255">
        <f>IF(B3492="","",COUNTA($B$5:B3492))</f>
        <v/>
      </c>
      <c r="B3492" s="294" t="n"/>
      <c r="C3492" s="247" t="n"/>
      <c r="D3492" s="248" t="n"/>
      <c r="E3492" s="295" t="n"/>
      <c r="F3492" s="296" t="n"/>
      <c r="G3492" s="296" t="n"/>
      <c r="H3492" s="299">
        <f>IFERROR(VLOOKUP($C3492,$C$5:$H$18,6,0)+SUMIF($C$19:$C3492,$C3492,$F$19:$F3492)-SUMIF($C$19:$C3492,$C3492,$G$19:$G3492),"")</f>
        <v/>
      </c>
      <c r="I3492" s="296" t="n"/>
      <c r="J3492" s="252" t="n"/>
      <c r="K3492" s="252" t="n"/>
      <c r="L3492" s="298" t="n"/>
      <c r="M3492" s="254">
        <f>IF($B3492="","",--TEXT($B3492,"yyyymm"))</f>
        <v/>
      </c>
      <c r="N3492" s="0" t="n"/>
      <c r="O3492" s="0" t="n"/>
      <c r="P3492" s="0" t="n"/>
      <c r="Q3492" s="0" t="n"/>
      <c r="R3492" s="0" t="n"/>
      <c r="S3492" s="0" t="n"/>
      <c r="T3492" s="0" t="n"/>
      <c r="U3492" s="0" t="n"/>
      <c r="V3492" s="0" t="n"/>
      <c r="W3492" s="0" t="n"/>
      <c r="X3492" s="42" t="n"/>
      <c r="Y3492" s="42" t="n"/>
      <c r="Z3492" s="42" t="n"/>
    </row>
    <row r="3493" ht="23" customFormat="1" customHeight="1" s="204">
      <c r="A3493" s="255">
        <f>IF(B3493="","",COUNTA($B$5:B3493))</f>
        <v/>
      </c>
      <c r="B3493" s="294" t="n"/>
      <c r="C3493" s="247" t="n"/>
      <c r="D3493" s="248" t="n"/>
      <c r="E3493" s="295" t="n"/>
      <c r="F3493" s="296" t="n"/>
      <c r="G3493" s="296" t="n"/>
      <c r="H3493" s="299">
        <f>IFERROR(VLOOKUP($C3493,$C$5:$H$18,6,0)+SUMIF($C$19:$C3493,$C3493,$F$19:$F3493)-SUMIF($C$19:$C3493,$C3493,$G$19:$G3493),"")</f>
        <v/>
      </c>
      <c r="I3493" s="296" t="n"/>
      <c r="J3493" s="252" t="n"/>
      <c r="K3493" s="252" t="n"/>
      <c r="L3493" s="298" t="n"/>
      <c r="M3493" s="254">
        <f>IF($B3493="","",--TEXT($B3493,"yyyymm"))</f>
        <v/>
      </c>
      <c r="N3493" s="0" t="n"/>
      <c r="O3493" s="0" t="n"/>
      <c r="P3493" s="0" t="n"/>
      <c r="Q3493" s="0" t="n"/>
      <c r="R3493" s="0" t="n"/>
      <c r="S3493" s="0" t="n"/>
      <c r="T3493" s="0" t="n"/>
      <c r="U3493" s="0" t="n"/>
      <c r="V3493" s="0" t="n"/>
      <c r="W3493" s="0" t="n"/>
      <c r="X3493" s="42" t="n"/>
      <c r="Y3493" s="42" t="n"/>
      <c r="Z3493" s="42" t="n"/>
    </row>
    <row r="3494" ht="23" customFormat="1" customHeight="1" s="204">
      <c r="A3494" s="255">
        <f>IF(B3494="","",COUNTA($B$5:B3494))</f>
        <v/>
      </c>
      <c r="B3494" s="294" t="n"/>
      <c r="C3494" s="247" t="n"/>
      <c r="D3494" s="248" t="n"/>
      <c r="E3494" s="295" t="n"/>
      <c r="F3494" s="296" t="n"/>
      <c r="G3494" s="296" t="n"/>
      <c r="H3494" s="299">
        <f>IFERROR(VLOOKUP($C3494,$C$5:$H$18,6,0)+SUMIF($C$19:$C3494,$C3494,$F$19:$F3494)-SUMIF($C$19:$C3494,$C3494,$G$19:$G3494),"")</f>
        <v/>
      </c>
      <c r="I3494" s="296" t="n"/>
      <c r="J3494" s="252" t="n"/>
      <c r="K3494" s="252" t="n"/>
      <c r="L3494" s="298" t="n"/>
      <c r="M3494" s="254">
        <f>IF($B3494="","",--TEXT($B3494,"yyyymm"))</f>
        <v/>
      </c>
      <c r="N3494" s="0" t="n"/>
      <c r="O3494" s="0" t="n"/>
      <c r="P3494" s="0" t="n"/>
      <c r="Q3494" s="0" t="n"/>
      <c r="R3494" s="0" t="n"/>
      <c r="S3494" s="0" t="n"/>
      <c r="T3494" s="0" t="n"/>
      <c r="U3494" s="0" t="n"/>
      <c r="V3494" s="0" t="n"/>
      <c r="W3494" s="0" t="n"/>
      <c r="X3494" s="42" t="n"/>
      <c r="Y3494" s="42" t="n"/>
      <c r="Z3494" s="42" t="n"/>
    </row>
    <row r="3495" ht="23" customFormat="1" customHeight="1" s="204">
      <c r="A3495" s="255">
        <f>IF(B3495="","",COUNTA($B$5:B3495))</f>
        <v/>
      </c>
      <c r="B3495" s="294" t="n"/>
      <c r="C3495" s="247" t="n"/>
      <c r="D3495" s="248" t="n"/>
      <c r="E3495" s="295" t="n"/>
      <c r="F3495" s="296" t="n"/>
      <c r="G3495" s="296" t="n"/>
      <c r="H3495" s="299">
        <f>IFERROR(VLOOKUP($C3495,$C$5:$H$18,6,0)+SUMIF($C$19:$C3495,$C3495,$F$19:$F3495)-SUMIF($C$19:$C3495,$C3495,$G$19:$G3495),"")</f>
        <v/>
      </c>
      <c r="I3495" s="296" t="n"/>
      <c r="J3495" s="252" t="n"/>
      <c r="K3495" s="252" t="n"/>
      <c r="L3495" s="298" t="n"/>
      <c r="M3495" s="254">
        <f>IF($B3495="","",--TEXT($B3495,"yyyymm"))</f>
        <v/>
      </c>
      <c r="N3495" s="0" t="n"/>
      <c r="O3495" s="0" t="n"/>
      <c r="P3495" s="0" t="n"/>
      <c r="Q3495" s="0" t="n"/>
      <c r="R3495" s="0" t="n"/>
      <c r="S3495" s="0" t="n"/>
      <c r="T3495" s="0" t="n"/>
      <c r="U3495" s="0" t="n"/>
      <c r="V3495" s="0" t="n"/>
      <c r="W3495" s="0" t="n"/>
      <c r="X3495" s="42" t="n"/>
      <c r="Y3495" s="42" t="n"/>
      <c r="Z3495" s="42" t="n"/>
    </row>
    <row r="3496" ht="23" customFormat="1" customHeight="1" s="204">
      <c r="A3496" s="255">
        <f>IF(B3496="","",COUNTA($B$5:B3496))</f>
        <v/>
      </c>
      <c r="B3496" s="294" t="n"/>
      <c r="C3496" s="247" t="n"/>
      <c r="D3496" s="248" t="n"/>
      <c r="E3496" s="295" t="n"/>
      <c r="F3496" s="296" t="n"/>
      <c r="G3496" s="296" t="n"/>
      <c r="H3496" s="299">
        <f>IFERROR(VLOOKUP($C3496,$C$5:$H$18,6,0)+SUMIF($C$19:$C3496,$C3496,$F$19:$F3496)-SUMIF($C$19:$C3496,$C3496,$G$19:$G3496),"")</f>
        <v/>
      </c>
      <c r="I3496" s="296" t="n"/>
      <c r="J3496" s="252" t="n"/>
      <c r="K3496" s="252" t="n"/>
      <c r="L3496" s="298" t="n"/>
      <c r="M3496" s="254">
        <f>IF($B3496="","",--TEXT($B3496,"yyyymm"))</f>
        <v/>
      </c>
      <c r="N3496" s="0" t="n"/>
      <c r="O3496" s="0" t="n"/>
      <c r="P3496" s="0" t="n"/>
      <c r="Q3496" s="0" t="n"/>
      <c r="R3496" s="0" t="n"/>
      <c r="S3496" s="0" t="n"/>
      <c r="T3496" s="0" t="n"/>
      <c r="U3496" s="0" t="n"/>
      <c r="V3496" s="0" t="n"/>
      <c r="W3496" s="0" t="n"/>
      <c r="X3496" s="42" t="n"/>
      <c r="Y3496" s="42" t="n"/>
      <c r="Z3496" s="42" t="n"/>
    </row>
    <row r="3497" ht="23" customFormat="1" customHeight="1" s="204">
      <c r="A3497" s="255">
        <f>IF(B3497="","",COUNTA($B$5:B3497))</f>
        <v/>
      </c>
      <c r="B3497" s="294" t="n"/>
      <c r="C3497" s="247" t="n"/>
      <c r="D3497" s="248" t="n"/>
      <c r="E3497" s="295" t="n"/>
      <c r="F3497" s="296" t="n"/>
      <c r="G3497" s="296" t="n"/>
      <c r="H3497" s="299">
        <f>IFERROR(VLOOKUP($C3497,$C$5:$H$18,6,0)+SUMIF($C$19:$C3497,$C3497,$F$19:$F3497)-SUMIF($C$19:$C3497,$C3497,$G$19:$G3497),"")</f>
        <v/>
      </c>
      <c r="I3497" s="296" t="n"/>
      <c r="J3497" s="252" t="n"/>
      <c r="K3497" s="252" t="n"/>
      <c r="L3497" s="298" t="n"/>
      <c r="M3497" s="254">
        <f>IF($B3497="","",--TEXT($B3497,"yyyymm"))</f>
        <v/>
      </c>
      <c r="N3497" s="0" t="n"/>
      <c r="O3497" s="0" t="n"/>
      <c r="P3497" s="0" t="n"/>
      <c r="Q3497" s="0" t="n"/>
      <c r="R3497" s="0" t="n"/>
      <c r="S3497" s="0" t="n"/>
      <c r="T3497" s="0" t="n"/>
      <c r="U3497" s="0" t="n"/>
      <c r="V3497" s="0" t="n"/>
      <c r="W3497" s="0" t="n"/>
      <c r="X3497" s="42" t="n"/>
      <c r="Y3497" s="42" t="n"/>
      <c r="Z3497" s="42" t="n"/>
    </row>
    <row r="3498" ht="23" customFormat="1" customHeight="1" s="204">
      <c r="A3498" s="255">
        <f>IF(B3498="","",COUNTA($B$5:B3498))</f>
        <v/>
      </c>
      <c r="B3498" s="294" t="n"/>
      <c r="C3498" s="247" t="n"/>
      <c r="D3498" s="248" t="n"/>
      <c r="E3498" s="295" t="n"/>
      <c r="F3498" s="296" t="n"/>
      <c r="G3498" s="296" t="n"/>
      <c r="H3498" s="299">
        <f>IFERROR(VLOOKUP($C3498,$C$5:$H$18,6,0)+SUMIF($C$19:$C3498,$C3498,$F$19:$F3498)-SUMIF($C$19:$C3498,$C3498,$G$19:$G3498),"")</f>
        <v/>
      </c>
      <c r="I3498" s="296" t="n"/>
      <c r="J3498" s="252" t="n"/>
      <c r="K3498" s="252" t="n"/>
      <c r="L3498" s="298" t="n"/>
      <c r="M3498" s="254">
        <f>IF($B3498="","",--TEXT($B3498,"yyyymm"))</f>
        <v/>
      </c>
      <c r="N3498" s="0" t="n"/>
      <c r="O3498" s="0" t="n"/>
      <c r="P3498" s="0" t="n"/>
      <c r="Q3498" s="0" t="n"/>
      <c r="R3498" s="0" t="n"/>
      <c r="S3498" s="0" t="n"/>
      <c r="T3498" s="0" t="n"/>
      <c r="U3498" s="0" t="n"/>
      <c r="V3498" s="0" t="n"/>
      <c r="W3498" s="0" t="n"/>
      <c r="X3498" s="42" t="n"/>
      <c r="Y3498" s="42" t="n"/>
      <c r="Z3498" s="42" t="n"/>
    </row>
    <row r="3499" ht="23" customFormat="1" customHeight="1" s="204">
      <c r="A3499" s="255">
        <f>IF(B3499="","",COUNTA($B$5:B3499))</f>
        <v/>
      </c>
      <c r="B3499" s="294" t="n"/>
      <c r="C3499" s="247" t="n"/>
      <c r="D3499" s="248" t="n"/>
      <c r="E3499" s="295" t="n"/>
      <c r="F3499" s="296" t="n"/>
      <c r="G3499" s="296" t="n"/>
      <c r="H3499" s="299">
        <f>IFERROR(VLOOKUP($C3499,$C$5:$H$18,6,0)+SUMIF($C$19:$C3499,$C3499,$F$19:$F3499)-SUMIF($C$19:$C3499,$C3499,$G$19:$G3499),"")</f>
        <v/>
      </c>
      <c r="I3499" s="296" t="n"/>
      <c r="J3499" s="252" t="n"/>
      <c r="K3499" s="252" t="n"/>
      <c r="L3499" s="298" t="n"/>
      <c r="M3499" s="254">
        <f>IF($B3499="","",--TEXT($B3499,"yyyymm"))</f>
        <v/>
      </c>
      <c r="N3499" s="0" t="n"/>
      <c r="O3499" s="0" t="n"/>
      <c r="P3499" s="0" t="n"/>
      <c r="Q3499" s="0" t="n"/>
      <c r="R3499" s="0" t="n"/>
      <c r="S3499" s="0" t="n"/>
      <c r="T3499" s="0" t="n"/>
      <c r="U3499" s="0" t="n"/>
      <c r="V3499" s="0" t="n"/>
      <c r="W3499" s="0" t="n"/>
      <c r="X3499" s="42" t="n"/>
      <c r="Y3499" s="42" t="n"/>
      <c r="Z3499" s="42" t="n"/>
    </row>
    <row r="3500" ht="23" customFormat="1" customHeight="1" s="204">
      <c r="A3500" s="255">
        <f>IF(B3500="","",COUNTA($B$5:B3500))</f>
        <v/>
      </c>
      <c r="B3500" s="294" t="n"/>
      <c r="C3500" s="247" t="n"/>
      <c r="D3500" s="248" t="n"/>
      <c r="E3500" s="295" t="n"/>
      <c r="F3500" s="296" t="n"/>
      <c r="G3500" s="296" t="n"/>
      <c r="H3500" s="299">
        <f>IFERROR(VLOOKUP($C3500,$C$5:$H$18,6,0)+SUMIF($C$19:$C3500,$C3500,$F$19:$F3500)-SUMIF($C$19:$C3500,$C3500,$G$19:$G3500),"")</f>
        <v/>
      </c>
      <c r="I3500" s="296" t="n"/>
      <c r="J3500" s="252" t="n"/>
      <c r="K3500" s="252" t="n"/>
      <c r="L3500" s="298" t="n"/>
      <c r="M3500" s="254">
        <f>IF($B3500="","",--TEXT($B3500,"yyyymm"))</f>
        <v/>
      </c>
      <c r="N3500" s="0" t="n"/>
      <c r="O3500" s="0" t="n"/>
      <c r="P3500" s="0" t="n"/>
      <c r="Q3500" s="0" t="n"/>
      <c r="R3500" s="0" t="n"/>
      <c r="S3500" s="0" t="n"/>
      <c r="T3500" s="0" t="n"/>
      <c r="U3500" s="0" t="n"/>
      <c r="V3500" s="0" t="n"/>
      <c r="W3500" s="0" t="n"/>
      <c r="X3500" s="42" t="n"/>
      <c r="Y3500" s="42" t="n"/>
      <c r="Z3500" s="42" t="n"/>
    </row>
    <row r="3501" ht="23" customFormat="1" customHeight="1" s="204">
      <c r="A3501" s="255">
        <f>IF(B3501="","",COUNTA($B$5:B3501))</f>
        <v/>
      </c>
      <c r="B3501" s="294" t="n"/>
      <c r="C3501" s="247" t="n"/>
      <c r="D3501" s="248" t="n"/>
      <c r="E3501" s="295" t="n"/>
      <c r="F3501" s="296" t="n"/>
      <c r="G3501" s="296" t="n"/>
      <c r="H3501" s="299">
        <f>IFERROR(VLOOKUP($C3501,$C$5:$H$18,6,0)+SUMIF($C$19:$C3501,$C3501,$F$19:$F3501)-SUMIF($C$19:$C3501,$C3501,$G$19:$G3501),"")</f>
        <v/>
      </c>
      <c r="I3501" s="296" t="n"/>
      <c r="J3501" s="252" t="n"/>
      <c r="K3501" s="252" t="n"/>
      <c r="L3501" s="298" t="n"/>
      <c r="M3501" s="254">
        <f>IF($B3501="","",--TEXT($B3501,"yyyymm"))</f>
        <v/>
      </c>
      <c r="N3501" s="0" t="n"/>
      <c r="O3501" s="0" t="n"/>
      <c r="P3501" s="0" t="n"/>
      <c r="Q3501" s="0" t="n"/>
      <c r="R3501" s="0" t="n"/>
      <c r="S3501" s="0" t="n"/>
      <c r="T3501" s="0" t="n"/>
      <c r="U3501" s="0" t="n"/>
      <c r="V3501" s="0" t="n"/>
      <c r="W3501" s="0" t="n"/>
      <c r="X3501" s="42" t="n"/>
      <c r="Y3501" s="42" t="n"/>
      <c r="Z3501" s="42" t="n"/>
    </row>
    <row r="3502" ht="23" customFormat="1" customHeight="1" s="204">
      <c r="A3502" s="255">
        <f>IF(B3502="","",COUNTA($B$5:B3502))</f>
        <v/>
      </c>
      <c r="B3502" s="294" t="n"/>
      <c r="C3502" s="247" t="n"/>
      <c r="D3502" s="248" t="n"/>
      <c r="E3502" s="295" t="n"/>
      <c r="F3502" s="296" t="n"/>
      <c r="G3502" s="296" t="n"/>
      <c r="H3502" s="299">
        <f>IFERROR(VLOOKUP($C3502,$C$5:$H$18,6,0)+SUMIF($C$19:$C3502,$C3502,$F$19:$F3502)-SUMIF($C$19:$C3502,$C3502,$G$19:$G3502),"")</f>
        <v/>
      </c>
      <c r="I3502" s="296" t="n"/>
      <c r="J3502" s="252" t="n"/>
      <c r="K3502" s="252" t="n"/>
      <c r="L3502" s="298" t="n"/>
      <c r="M3502" s="254">
        <f>IF($B3502="","",--TEXT($B3502,"yyyymm"))</f>
        <v/>
      </c>
      <c r="N3502" s="0" t="n"/>
      <c r="O3502" s="0" t="n"/>
      <c r="P3502" s="0" t="n"/>
      <c r="Q3502" s="0" t="n"/>
      <c r="R3502" s="0" t="n"/>
      <c r="S3502" s="0" t="n"/>
      <c r="T3502" s="0" t="n"/>
      <c r="U3502" s="0" t="n"/>
      <c r="V3502" s="0" t="n"/>
      <c r="W3502" s="0" t="n"/>
      <c r="X3502" s="42" t="n"/>
      <c r="Y3502" s="42" t="n"/>
      <c r="Z3502" s="42" t="n"/>
    </row>
    <row r="3503" ht="23" customFormat="1" customHeight="1" s="204">
      <c r="A3503" s="255">
        <f>IF(B3503="","",COUNTA($B$5:B3503))</f>
        <v/>
      </c>
      <c r="B3503" s="294" t="n"/>
      <c r="C3503" s="247" t="n"/>
      <c r="D3503" s="248" t="n"/>
      <c r="E3503" s="295" t="n"/>
      <c r="F3503" s="296" t="n"/>
      <c r="G3503" s="296" t="n"/>
      <c r="H3503" s="299">
        <f>IFERROR(VLOOKUP($C3503,$C$5:$H$18,6,0)+SUMIF($C$19:$C3503,$C3503,$F$19:$F3503)-SUMIF($C$19:$C3503,$C3503,$G$19:$G3503),"")</f>
        <v/>
      </c>
      <c r="I3503" s="296" t="n"/>
      <c r="J3503" s="252" t="n"/>
      <c r="K3503" s="252" t="n"/>
      <c r="L3503" s="298" t="n"/>
      <c r="M3503" s="254">
        <f>IF($B3503="","",--TEXT($B3503,"yyyymm"))</f>
        <v/>
      </c>
      <c r="N3503" s="0" t="n"/>
      <c r="O3503" s="0" t="n"/>
      <c r="P3503" s="0" t="n"/>
      <c r="Q3503" s="0" t="n"/>
      <c r="R3503" s="0" t="n"/>
      <c r="S3503" s="0" t="n"/>
      <c r="T3503" s="0" t="n"/>
      <c r="U3503" s="0" t="n"/>
      <c r="V3503" s="0" t="n"/>
      <c r="W3503" s="0" t="n"/>
      <c r="X3503" s="42" t="n"/>
      <c r="Y3503" s="42" t="n"/>
      <c r="Z3503" s="42" t="n"/>
    </row>
    <row r="3504" ht="23" customFormat="1" customHeight="1" s="204">
      <c r="A3504" s="255">
        <f>IF(B3504="","",COUNTA($B$5:B3504))</f>
        <v/>
      </c>
      <c r="B3504" s="294" t="n"/>
      <c r="C3504" s="247" t="n"/>
      <c r="D3504" s="248" t="n"/>
      <c r="E3504" s="295" t="n"/>
      <c r="F3504" s="296" t="n"/>
      <c r="G3504" s="296" t="n"/>
      <c r="H3504" s="299">
        <f>IFERROR(VLOOKUP($C3504,$C$5:$H$18,6,0)+SUMIF($C$19:$C3504,$C3504,$F$19:$F3504)-SUMIF($C$19:$C3504,$C3504,$G$19:$G3504),"")</f>
        <v/>
      </c>
      <c r="I3504" s="296" t="n"/>
      <c r="J3504" s="252" t="n"/>
      <c r="K3504" s="252" t="n"/>
      <c r="L3504" s="298" t="n"/>
      <c r="M3504" s="254">
        <f>IF($B3504="","",--TEXT($B3504,"yyyymm"))</f>
        <v/>
      </c>
      <c r="N3504" s="0" t="n"/>
      <c r="O3504" s="0" t="n"/>
      <c r="P3504" s="0" t="n"/>
      <c r="Q3504" s="0" t="n"/>
      <c r="R3504" s="0" t="n"/>
      <c r="S3504" s="0" t="n"/>
      <c r="T3504" s="0" t="n"/>
      <c r="U3504" s="0" t="n"/>
      <c r="V3504" s="0" t="n"/>
      <c r="W3504" s="0" t="n"/>
      <c r="X3504" s="42" t="n"/>
      <c r="Y3504" s="42" t="n"/>
      <c r="Z3504" s="42" t="n"/>
    </row>
    <row r="3505" ht="23" customFormat="1" customHeight="1" s="204">
      <c r="A3505" s="255">
        <f>IF(B3505="","",COUNTA($B$5:B3505))</f>
        <v/>
      </c>
      <c r="B3505" s="294" t="n"/>
      <c r="C3505" s="247" t="n"/>
      <c r="D3505" s="248" t="n"/>
      <c r="E3505" s="295" t="n"/>
      <c r="F3505" s="296" t="n"/>
      <c r="G3505" s="296" t="n"/>
      <c r="H3505" s="299">
        <f>IFERROR(VLOOKUP($C3505,$C$5:$H$18,6,0)+SUMIF($C$19:$C3505,$C3505,$F$19:$F3505)-SUMIF($C$19:$C3505,$C3505,$G$19:$G3505),"")</f>
        <v/>
      </c>
      <c r="I3505" s="296" t="n"/>
      <c r="J3505" s="252" t="n"/>
      <c r="K3505" s="252" t="n"/>
      <c r="L3505" s="298" t="n"/>
      <c r="M3505" s="254">
        <f>IF($B3505="","",--TEXT($B3505,"yyyymm"))</f>
        <v/>
      </c>
      <c r="N3505" s="0" t="n"/>
      <c r="O3505" s="0" t="n"/>
      <c r="P3505" s="0" t="n"/>
      <c r="Q3505" s="0" t="n"/>
      <c r="R3505" s="0" t="n"/>
      <c r="S3505" s="0" t="n"/>
      <c r="T3505" s="0" t="n"/>
      <c r="U3505" s="0" t="n"/>
      <c r="V3505" s="0" t="n"/>
      <c r="W3505" s="0" t="n"/>
      <c r="X3505" s="42" t="n"/>
      <c r="Y3505" s="42" t="n"/>
      <c r="Z3505" s="42" t="n"/>
    </row>
    <row r="3506" ht="23" customFormat="1" customHeight="1" s="204">
      <c r="A3506" s="255">
        <f>IF(B3506="","",COUNTA($B$5:B3506))</f>
        <v/>
      </c>
      <c r="B3506" s="294" t="n"/>
      <c r="C3506" s="247" t="n"/>
      <c r="D3506" s="248" t="n"/>
      <c r="E3506" s="295" t="n"/>
      <c r="F3506" s="296" t="n"/>
      <c r="G3506" s="296" t="n"/>
      <c r="H3506" s="299">
        <f>IFERROR(VLOOKUP($C3506,$C$5:$H$18,6,0)+SUMIF($C$19:$C3506,$C3506,$F$19:$F3506)-SUMIF($C$19:$C3506,$C3506,$G$19:$G3506),"")</f>
        <v/>
      </c>
      <c r="I3506" s="296" t="n"/>
      <c r="J3506" s="252" t="n"/>
      <c r="K3506" s="252" t="n"/>
      <c r="L3506" s="298" t="n"/>
      <c r="M3506" s="254">
        <f>IF($B3506="","",--TEXT($B3506,"yyyymm"))</f>
        <v/>
      </c>
      <c r="N3506" s="0" t="n"/>
      <c r="O3506" s="0" t="n"/>
      <c r="P3506" s="0" t="n"/>
      <c r="Q3506" s="0" t="n"/>
      <c r="R3506" s="0" t="n"/>
      <c r="S3506" s="0" t="n"/>
      <c r="T3506" s="0" t="n"/>
      <c r="U3506" s="0" t="n"/>
      <c r="V3506" s="0" t="n"/>
      <c r="W3506" s="0" t="n"/>
      <c r="X3506" s="42" t="n"/>
      <c r="Y3506" s="42" t="n"/>
      <c r="Z3506" s="42" t="n"/>
    </row>
    <row r="3507" ht="23" customFormat="1" customHeight="1" s="204">
      <c r="A3507" s="255">
        <f>IF(B3507="","",COUNTA($B$5:B3507))</f>
        <v/>
      </c>
      <c r="B3507" s="294" t="n"/>
      <c r="C3507" s="247" t="n"/>
      <c r="D3507" s="248" t="n"/>
      <c r="E3507" s="295" t="n"/>
      <c r="F3507" s="296" t="n"/>
      <c r="G3507" s="296" t="n"/>
      <c r="H3507" s="299">
        <f>IFERROR(VLOOKUP($C3507,$C$5:$H$18,6,0)+SUMIF($C$19:$C3507,$C3507,$F$19:$F3507)-SUMIF($C$19:$C3507,$C3507,$G$19:$G3507),"")</f>
        <v/>
      </c>
      <c r="I3507" s="296" t="n"/>
      <c r="J3507" s="252" t="n"/>
      <c r="K3507" s="252" t="n"/>
      <c r="L3507" s="298" t="n"/>
      <c r="M3507" s="254">
        <f>IF($B3507="","",--TEXT($B3507,"yyyymm"))</f>
        <v/>
      </c>
      <c r="N3507" s="0" t="n"/>
      <c r="O3507" s="0" t="n"/>
      <c r="P3507" s="0" t="n"/>
      <c r="Q3507" s="0" t="n"/>
      <c r="R3507" s="0" t="n"/>
      <c r="S3507" s="0" t="n"/>
      <c r="T3507" s="0" t="n"/>
      <c r="U3507" s="0" t="n"/>
      <c r="V3507" s="0" t="n"/>
      <c r="W3507" s="0" t="n"/>
      <c r="X3507" s="42" t="n"/>
      <c r="Y3507" s="42" t="n"/>
      <c r="Z3507" s="42" t="n"/>
    </row>
    <row r="3508" ht="23" customFormat="1" customHeight="1" s="204">
      <c r="A3508" s="255">
        <f>IF(B3508="","",COUNTA($B$5:B3508))</f>
        <v/>
      </c>
      <c r="B3508" s="294" t="n"/>
      <c r="C3508" s="247" t="n"/>
      <c r="D3508" s="248" t="n"/>
      <c r="E3508" s="295" t="n"/>
      <c r="F3508" s="296" t="n"/>
      <c r="G3508" s="296" t="n"/>
      <c r="H3508" s="299">
        <f>IFERROR(VLOOKUP($C3508,$C$5:$H$18,6,0)+SUMIF($C$19:$C3508,$C3508,$F$19:$F3508)-SUMIF($C$19:$C3508,$C3508,$G$19:$G3508),"")</f>
        <v/>
      </c>
      <c r="I3508" s="296" t="n"/>
      <c r="J3508" s="252" t="n"/>
      <c r="K3508" s="252" t="n"/>
      <c r="L3508" s="298" t="n"/>
      <c r="M3508" s="254">
        <f>IF($B3508="","",--TEXT($B3508,"yyyymm"))</f>
        <v/>
      </c>
      <c r="N3508" s="0" t="n"/>
      <c r="O3508" s="0" t="n"/>
      <c r="P3508" s="0" t="n"/>
      <c r="Q3508" s="0" t="n"/>
      <c r="R3508" s="0" t="n"/>
      <c r="S3508" s="0" t="n"/>
      <c r="T3508" s="0" t="n"/>
      <c r="U3508" s="0" t="n"/>
      <c r="V3508" s="0" t="n"/>
      <c r="W3508" s="0" t="n"/>
      <c r="X3508" s="42" t="n"/>
      <c r="Y3508" s="42" t="n"/>
      <c r="Z3508" s="42" t="n"/>
    </row>
    <row r="3509" ht="23" customFormat="1" customHeight="1" s="204">
      <c r="A3509" s="255">
        <f>IF(B3509="","",COUNTA($B$5:B3509))</f>
        <v/>
      </c>
      <c r="B3509" s="294" t="n"/>
      <c r="C3509" s="247" t="n"/>
      <c r="D3509" s="248" t="n"/>
      <c r="E3509" s="295" t="n"/>
      <c r="F3509" s="296" t="n"/>
      <c r="G3509" s="296" t="n"/>
      <c r="H3509" s="299">
        <f>IFERROR(VLOOKUP($C3509,$C$5:$H$18,6,0)+SUMIF($C$19:$C3509,$C3509,$F$19:$F3509)-SUMIF($C$19:$C3509,$C3509,$G$19:$G3509),"")</f>
        <v/>
      </c>
      <c r="I3509" s="296" t="n"/>
      <c r="J3509" s="252" t="n"/>
      <c r="K3509" s="252" t="n"/>
      <c r="L3509" s="298" t="n"/>
      <c r="M3509" s="254">
        <f>IF($B3509="","",--TEXT($B3509,"yyyymm"))</f>
        <v/>
      </c>
      <c r="N3509" s="0" t="n"/>
      <c r="O3509" s="0" t="n"/>
      <c r="P3509" s="0" t="n"/>
      <c r="Q3509" s="0" t="n"/>
      <c r="R3509" s="0" t="n"/>
      <c r="S3509" s="0" t="n"/>
      <c r="T3509" s="0" t="n"/>
      <c r="U3509" s="0" t="n"/>
      <c r="V3509" s="0" t="n"/>
      <c r="W3509" s="0" t="n"/>
      <c r="X3509" s="42" t="n"/>
      <c r="Y3509" s="42" t="n"/>
      <c r="Z3509" s="42" t="n"/>
    </row>
    <row r="3510" ht="23" customFormat="1" customHeight="1" s="204">
      <c r="A3510" s="255">
        <f>IF(B3510="","",COUNTA($B$5:B3510))</f>
        <v/>
      </c>
      <c r="B3510" s="294" t="n"/>
      <c r="C3510" s="247" t="n"/>
      <c r="D3510" s="248" t="n"/>
      <c r="E3510" s="295" t="n"/>
      <c r="F3510" s="296" t="n"/>
      <c r="G3510" s="296" t="n"/>
      <c r="H3510" s="299">
        <f>IFERROR(VLOOKUP($C3510,$C$5:$H$18,6,0)+SUMIF($C$19:$C3510,$C3510,$F$19:$F3510)-SUMIF($C$19:$C3510,$C3510,$G$19:$G3510),"")</f>
        <v/>
      </c>
      <c r="I3510" s="296" t="n"/>
      <c r="J3510" s="252" t="n"/>
      <c r="K3510" s="252" t="n"/>
      <c r="L3510" s="298" t="n"/>
      <c r="M3510" s="254">
        <f>IF($B3510="","",--TEXT($B3510,"yyyymm"))</f>
        <v/>
      </c>
      <c r="N3510" s="0" t="n"/>
      <c r="O3510" s="0" t="n"/>
      <c r="P3510" s="0" t="n"/>
      <c r="Q3510" s="0" t="n"/>
      <c r="R3510" s="0" t="n"/>
      <c r="S3510" s="0" t="n"/>
      <c r="T3510" s="0" t="n"/>
      <c r="U3510" s="0" t="n"/>
      <c r="V3510" s="0" t="n"/>
      <c r="W3510" s="0" t="n"/>
      <c r="X3510" s="42" t="n"/>
      <c r="Y3510" s="42" t="n"/>
      <c r="Z3510" s="42" t="n"/>
    </row>
    <row r="3511" ht="23" customFormat="1" customHeight="1" s="204">
      <c r="A3511" s="255">
        <f>IF(B3511="","",COUNTA($B$5:B3511))</f>
        <v/>
      </c>
      <c r="B3511" s="294" t="n"/>
      <c r="C3511" s="247" t="n"/>
      <c r="D3511" s="248" t="n"/>
      <c r="E3511" s="295" t="n"/>
      <c r="F3511" s="296" t="n"/>
      <c r="G3511" s="296" t="n"/>
      <c r="H3511" s="299">
        <f>IFERROR(VLOOKUP($C3511,$C$5:$H$18,6,0)+SUMIF($C$19:$C3511,$C3511,$F$19:$F3511)-SUMIF($C$19:$C3511,$C3511,$G$19:$G3511),"")</f>
        <v/>
      </c>
      <c r="I3511" s="296" t="n"/>
      <c r="J3511" s="252" t="n"/>
      <c r="K3511" s="252" t="n"/>
      <c r="L3511" s="298" t="n"/>
      <c r="M3511" s="254">
        <f>IF($B3511="","",--TEXT($B3511,"yyyymm"))</f>
        <v/>
      </c>
      <c r="N3511" s="0" t="n"/>
      <c r="O3511" s="0" t="n"/>
      <c r="P3511" s="0" t="n"/>
      <c r="Q3511" s="0" t="n"/>
      <c r="R3511" s="0" t="n"/>
      <c r="S3511" s="0" t="n"/>
      <c r="T3511" s="0" t="n"/>
      <c r="U3511" s="0" t="n"/>
      <c r="V3511" s="0" t="n"/>
      <c r="W3511" s="0" t="n"/>
      <c r="X3511" s="42" t="n"/>
      <c r="Y3511" s="42" t="n"/>
      <c r="Z3511" s="42" t="n"/>
    </row>
    <row r="3512" ht="23" customFormat="1" customHeight="1" s="204">
      <c r="A3512" s="255">
        <f>IF(B3512="","",COUNTA($B$5:B3512))</f>
        <v/>
      </c>
      <c r="B3512" s="294" t="n"/>
      <c r="C3512" s="247" t="n"/>
      <c r="D3512" s="248" t="n"/>
      <c r="E3512" s="295" t="n"/>
      <c r="F3512" s="296" t="n"/>
      <c r="G3512" s="296" t="n"/>
      <c r="H3512" s="299">
        <f>IFERROR(VLOOKUP($C3512,$C$5:$H$18,6,0)+SUMIF($C$19:$C3512,$C3512,$F$19:$F3512)-SUMIF($C$19:$C3512,$C3512,$G$19:$G3512),"")</f>
        <v/>
      </c>
      <c r="I3512" s="296" t="n"/>
      <c r="J3512" s="252" t="n"/>
      <c r="K3512" s="252" t="n"/>
      <c r="L3512" s="298" t="n"/>
      <c r="M3512" s="254">
        <f>IF($B3512="","",--TEXT($B3512,"yyyymm"))</f>
        <v/>
      </c>
      <c r="N3512" s="0" t="n"/>
      <c r="O3512" s="0" t="n"/>
      <c r="P3512" s="0" t="n"/>
      <c r="Q3512" s="0" t="n"/>
      <c r="R3512" s="0" t="n"/>
      <c r="S3512" s="0" t="n"/>
      <c r="T3512" s="0" t="n"/>
      <c r="U3512" s="0" t="n"/>
      <c r="V3512" s="0" t="n"/>
      <c r="W3512" s="0" t="n"/>
      <c r="X3512" s="42" t="n"/>
      <c r="Y3512" s="42" t="n"/>
      <c r="Z3512" s="42" t="n"/>
    </row>
    <row r="3513" ht="23" customFormat="1" customHeight="1" s="204">
      <c r="A3513" s="255">
        <f>IF(B3513="","",COUNTA($B$5:B3513))</f>
        <v/>
      </c>
      <c r="B3513" s="294" t="n"/>
      <c r="C3513" s="247" t="n"/>
      <c r="D3513" s="248" t="n"/>
      <c r="E3513" s="295" t="n"/>
      <c r="F3513" s="296" t="n"/>
      <c r="G3513" s="296" t="n"/>
      <c r="H3513" s="299">
        <f>IFERROR(VLOOKUP($C3513,$C$5:$H$18,6,0)+SUMIF($C$19:$C3513,$C3513,$F$19:$F3513)-SUMIF($C$19:$C3513,$C3513,$G$19:$G3513),"")</f>
        <v/>
      </c>
      <c r="I3513" s="296" t="n"/>
      <c r="J3513" s="252" t="n"/>
      <c r="K3513" s="252" t="n"/>
      <c r="L3513" s="298" t="n"/>
      <c r="M3513" s="254">
        <f>IF($B3513="","",--TEXT($B3513,"yyyymm"))</f>
        <v/>
      </c>
      <c r="N3513" s="0" t="n"/>
      <c r="O3513" s="0" t="n"/>
      <c r="P3513" s="0" t="n"/>
      <c r="Q3513" s="0" t="n"/>
      <c r="R3513" s="0" t="n"/>
      <c r="S3513" s="0" t="n"/>
      <c r="T3513" s="0" t="n"/>
      <c r="U3513" s="0" t="n"/>
      <c r="V3513" s="0" t="n"/>
      <c r="W3513" s="0" t="n"/>
      <c r="X3513" s="42" t="n"/>
      <c r="Y3513" s="42" t="n"/>
      <c r="Z3513" s="42" t="n"/>
    </row>
    <row r="3514" ht="23" customFormat="1" customHeight="1" s="204">
      <c r="A3514" s="255">
        <f>IF(B3514="","",COUNTA($B$5:B3514))</f>
        <v/>
      </c>
      <c r="B3514" s="294" t="n"/>
      <c r="C3514" s="247" t="n"/>
      <c r="D3514" s="248" t="n"/>
      <c r="E3514" s="295" t="n"/>
      <c r="F3514" s="296" t="n"/>
      <c r="G3514" s="296" t="n"/>
      <c r="H3514" s="299">
        <f>IFERROR(VLOOKUP($C3514,$C$5:$H$18,6,0)+SUMIF($C$19:$C3514,$C3514,$F$19:$F3514)-SUMIF($C$19:$C3514,$C3514,$G$19:$G3514),"")</f>
        <v/>
      </c>
      <c r="I3514" s="296" t="n"/>
      <c r="J3514" s="252" t="n"/>
      <c r="K3514" s="252" t="n"/>
      <c r="L3514" s="298" t="n"/>
      <c r="M3514" s="254">
        <f>IF($B3514="","",--TEXT($B3514,"yyyymm"))</f>
        <v/>
      </c>
      <c r="N3514" s="0" t="n"/>
      <c r="O3514" s="0" t="n"/>
      <c r="P3514" s="0" t="n"/>
      <c r="Q3514" s="0" t="n"/>
      <c r="R3514" s="0" t="n"/>
      <c r="S3514" s="0" t="n"/>
      <c r="T3514" s="0" t="n"/>
      <c r="U3514" s="0" t="n"/>
      <c r="V3514" s="0" t="n"/>
      <c r="W3514" s="0" t="n"/>
      <c r="X3514" s="42" t="n"/>
      <c r="Y3514" s="42" t="n"/>
      <c r="Z3514" s="42" t="n"/>
    </row>
    <row r="3515" ht="23" customFormat="1" customHeight="1" s="204">
      <c r="A3515" s="255">
        <f>IF(B3515="","",COUNTA($B$5:B3515))</f>
        <v/>
      </c>
      <c r="B3515" s="294" t="n"/>
      <c r="C3515" s="247" t="n"/>
      <c r="D3515" s="248" t="n"/>
      <c r="E3515" s="295" t="n"/>
      <c r="F3515" s="296" t="n"/>
      <c r="G3515" s="296" t="n"/>
      <c r="H3515" s="299">
        <f>IFERROR(VLOOKUP($C3515,$C$5:$H$18,6,0)+SUMIF($C$19:$C3515,$C3515,$F$19:$F3515)-SUMIF($C$19:$C3515,$C3515,$G$19:$G3515),"")</f>
        <v/>
      </c>
      <c r="I3515" s="296" t="n"/>
      <c r="J3515" s="252" t="n"/>
      <c r="K3515" s="252" t="n"/>
      <c r="L3515" s="298" t="n"/>
      <c r="M3515" s="254">
        <f>IF($B3515="","",--TEXT($B3515,"yyyymm"))</f>
        <v/>
      </c>
      <c r="N3515" s="0" t="n"/>
      <c r="O3515" s="0" t="n"/>
      <c r="P3515" s="0" t="n"/>
      <c r="Q3515" s="0" t="n"/>
      <c r="R3515" s="0" t="n"/>
      <c r="S3515" s="0" t="n"/>
      <c r="T3515" s="0" t="n"/>
      <c r="U3515" s="0" t="n"/>
      <c r="V3515" s="0" t="n"/>
      <c r="W3515" s="0" t="n"/>
      <c r="X3515" s="42" t="n"/>
      <c r="Y3515" s="42" t="n"/>
      <c r="Z3515" s="42" t="n"/>
    </row>
    <row r="3516" ht="23" customFormat="1" customHeight="1" s="204">
      <c r="A3516" s="255">
        <f>IF(B3516="","",COUNTA($B$5:B3516))</f>
        <v/>
      </c>
      <c r="B3516" s="294" t="n"/>
      <c r="C3516" s="247" t="n"/>
      <c r="D3516" s="248" t="n"/>
      <c r="E3516" s="295" t="n"/>
      <c r="F3516" s="296" t="n"/>
      <c r="G3516" s="296" t="n"/>
      <c r="H3516" s="299">
        <f>IFERROR(VLOOKUP($C3516,$C$5:$H$18,6,0)+SUMIF($C$19:$C3516,$C3516,$F$19:$F3516)-SUMIF($C$19:$C3516,$C3516,$G$19:$G3516),"")</f>
        <v/>
      </c>
      <c r="I3516" s="296" t="n"/>
      <c r="J3516" s="252" t="n"/>
      <c r="K3516" s="252" t="n"/>
      <c r="L3516" s="298" t="n"/>
      <c r="M3516" s="254">
        <f>IF($B3516="","",--TEXT($B3516,"yyyymm"))</f>
        <v/>
      </c>
      <c r="N3516" s="0" t="n"/>
      <c r="O3516" s="0" t="n"/>
      <c r="P3516" s="0" t="n"/>
      <c r="Q3516" s="0" t="n"/>
      <c r="R3516" s="0" t="n"/>
      <c r="S3516" s="0" t="n"/>
      <c r="T3516" s="0" t="n"/>
      <c r="U3516" s="0" t="n"/>
      <c r="V3516" s="0" t="n"/>
      <c r="W3516" s="0" t="n"/>
      <c r="X3516" s="42" t="n"/>
      <c r="Y3516" s="42" t="n"/>
      <c r="Z3516" s="42" t="n"/>
    </row>
    <row r="3517" ht="23" customFormat="1" customHeight="1" s="204">
      <c r="A3517" s="255">
        <f>IF(B3517="","",COUNTA($B$5:B3517))</f>
        <v/>
      </c>
      <c r="B3517" s="294" t="n"/>
      <c r="C3517" s="247" t="n"/>
      <c r="D3517" s="248" t="n"/>
      <c r="E3517" s="295" t="n"/>
      <c r="F3517" s="296" t="n"/>
      <c r="G3517" s="296" t="n"/>
      <c r="H3517" s="299">
        <f>IFERROR(VLOOKUP($C3517,$C$5:$H$18,6,0)+SUMIF($C$19:$C3517,$C3517,$F$19:$F3517)-SUMIF($C$19:$C3517,$C3517,$G$19:$G3517),"")</f>
        <v/>
      </c>
      <c r="I3517" s="296" t="n"/>
      <c r="J3517" s="252" t="n"/>
      <c r="K3517" s="252" t="n"/>
      <c r="L3517" s="298" t="n"/>
      <c r="M3517" s="254">
        <f>IF($B3517="","",--TEXT($B3517,"yyyymm"))</f>
        <v/>
      </c>
      <c r="N3517" s="0" t="n"/>
      <c r="O3517" s="0" t="n"/>
      <c r="P3517" s="0" t="n"/>
      <c r="Q3517" s="0" t="n"/>
      <c r="R3517" s="0" t="n"/>
      <c r="S3517" s="0" t="n"/>
      <c r="T3517" s="0" t="n"/>
      <c r="U3517" s="0" t="n"/>
      <c r="V3517" s="0" t="n"/>
      <c r="W3517" s="0" t="n"/>
      <c r="X3517" s="42" t="n"/>
      <c r="Y3517" s="42" t="n"/>
      <c r="Z3517" s="42" t="n"/>
    </row>
    <row r="3518" ht="23" customFormat="1" customHeight="1" s="204">
      <c r="A3518" s="255">
        <f>IF(B3518="","",COUNTA($B$5:B3518))</f>
        <v/>
      </c>
      <c r="B3518" s="294" t="n"/>
      <c r="C3518" s="247" t="n"/>
      <c r="D3518" s="248" t="n"/>
      <c r="E3518" s="295" t="n"/>
      <c r="F3518" s="296" t="n"/>
      <c r="G3518" s="296" t="n"/>
      <c r="H3518" s="299">
        <f>IFERROR(VLOOKUP($C3518,$C$5:$H$18,6,0)+SUMIF($C$19:$C3518,$C3518,$F$19:$F3518)-SUMIF($C$19:$C3518,$C3518,$G$19:$G3518),"")</f>
        <v/>
      </c>
      <c r="I3518" s="296" t="n"/>
      <c r="J3518" s="252" t="n"/>
      <c r="K3518" s="252" t="n"/>
      <c r="L3518" s="298" t="n"/>
      <c r="M3518" s="254">
        <f>IF($B3518="","",--TEXT($B3518,"yyyymm"))</f>
        <v/>
      </c>
      <c r="N3518" s="0" t="n"/>
      <c r="O3518" s="0" t="n"/>
      <c r="P3518" s="0" t="n"/>
      <c r="Q3518" s="0" t="n"/>
      <c r="R3518" s="0" t="n"/>
      <c r="S3518" s="0" t="n"/>
      <c r="T3518" s="0" t="n"/>
      <c r="U3518" s="0" t="n"/>
      <c r="V3518" s="0" t="n"/>
      <c r="W3518" s="0" t="n"/>
      <c r="X3518" s="42" t="n"/>
      <c r="Y3518" s="42" t="n"/>
      <c r="Z3518" s="42" t="n"/>
    </row>
    <row r="3519" ht="23" customFormat="1" customHeight="1" s="204">
      <c r="A3519" s="255">
        <f>IF(B3519="","",COUNTA($B$5:B3519))</f>
        <v/>
      </c>
      <c r="B3519" s="294" t="n"/>
      <c r="C3519" s="247" t="n"/>
      <c r="D3519" s="248" t="n"/>
      <c r="E3519" s="295" t="n"/>
      <c r="F3519" s="296" t="n"/>
      <c r="G3519" s="296" t="n"/>
      <c r="H3519" s="299">
        <f>IFERROR(VLOOKUP($C3519,$C$5:$H$18,6,0)+SUMIF($C$19:$C3519,$C3519,$F$19:$F3519)-SUMIF($C$19:$C3519,$C3519,$G$19:$G3519),"")</f>
        <v/>
      </c>
      <c r="I3519" s="296" t="n"/>
      <c r="J3519" s="252" t="n"/>
      <c r="K3519" s="252" t="n"/>
      <c r="L3519" s="298" t="n"/>
      <c r="M3519" s="254">
        <f>IF($B3519="","",--TEXT($B3519,"yyyymm"))</f>
        <v/>
      </c>
      <c r="N3519" s="0" t="n"/>
      <c r="O3519" s="0" t="n"/>
      <c r="P3519" s="0" t="n"/>
      <c r="Q3519" s="0" t="n"/>
      <c r="R3519" s="0" t="n"/>
      <c r="S3519" s="0" t="n"/>
      <c r="T3519" s="0" t="n"/>
      <c r="U3519" s="0" t="n"/>
      <c r="V3519" s="0" t="n"/>
      <c r="W3519" s="0" t="n"/>
      <c r="X3519" s="42" t="n"/>
      <c r="Y3519" s="42" t="n"/>
      <c r="Z3519" s="42" t="n"/>
    </row>
    <row r="3520" ht="23" customFormat="1" customHeight="1" s="204">
      <c r="A3520" s="255">
        <f>IF(B3520="","",COUNTA($B$5:B3520))</f>
        <v/>
      </c>
      <c r="B3520" s="294" t="n"/>
      <c r="C3520" s="247" t="n"/>
      <c r="D3520" s="248" t="n"/>
      <c r="E3520" s="295" t="n"/>
      <c r="F3520" s="296" t="n"/>
      <c r="G3520" s="296" t="n"/>
      <c r="H3520" s="299">
        <f>IFERROR(VLOOKUP($C3520,$C$5:$H$18,6,0)+SUMIF($C$19:$C3520,$C3520,$F$19:$F3520)-SUMIF($C$19:$C3520,$C3520,$G$19:$G3520),"")</f>
        <v/>
      </c>
      <c r="I3520" s="296" t="n"/>
      <c r="J3520" s="252" t="n"/>
      <c r="K3520" s="252" t="n"/>
      <c r="L3520" s="298" t="n"/>
      <c r="M3520" s="254">
        <f>IF($B3520="","",--TEXT($B3520,"yyyymm"))</f>
        <v/>
      </c>
      <c r="N3520" s="0" t="n"/>
      <c r="O3520" s="0" t="n"/>
      <c r="P3520" s="0" t="n"/>
      <c r="Q3520" s="0" t="n"/>
      <c r="R3520" s="0" t="n"/>
      <c r="S3520" s="0" t="n"/>
      <c r="T3520" s="0" t="n"/>
      <c r="U3520" s="0" t="n"/>
      <c r="V3520" s="0" t="n"/>
      <c r="W3520" s="0" t="n"/>
      <c r="X3520" s="42" t="n"/>
      <c r="Y3520" s="42" t="n"/>
      <c r="Z3520" s="42" t="n"/>
    </row>
    <row r="3521" ht="23" customFormat="1" customHeight="1" s="204">
      <c r="A3521" s="255">
        <f>IF(B3521="","",COUNTA($B$5:B3521))</f>
        <v/>
      </c>
      <c r="B3521" s="294" t="n"/>
      <c r="C3521" s="247" t="n"/>
      <c r="D3521" s="248" t="n"/>
      <c r="E3521" s="295" t="n"/>
      <c r="F3521" s="296" t="n"/>
      <c r="G3521" s="296" t="n"/>
      <c r="H3521" s="299">
        <f>IFERROR(VLOOKUP($C3521,$C$5:$H$18,6,0)+SUMIF($C$19:$C3521,$C3521,$F$19:$F3521)-SUMIF($C$19:$C3521,$C3521,$G$19:$G3521),"")</f>
        <v/>
      </c>
      <c r="I3521" s="296" t="n"/>
      <c r="J3521" s="252" t="n"/>
      <c r="K3521" s="252" t="n"/>
      <c r="L3521" s="298" t="n"/>
      <c r="M3521" s="254">
        <f>IF($B3521="","",--TEXT($B3521,"yyyymm"))</f>
        <v/>
      </c>
      <c r="N3521" s="0" t="n"/>
      <c r="O3521" s="0" t="n"/>
      <c r="P3521" s="0" t="n"/>
      <c r="Q3521" s="0" t="n"/>
      <c r="R3521" s="0" t="n"/>
      <c r="S3521" s="0" t="n"/>
      <c r="T3521" s="0" t="n"/>
      <c r="U3521" s="0" t="n"/>
      <c r="V3521" s="0" t="n"/>
      <c r="W3521" s="0" t="n"/>
      <c r="X3521" s="42" t="n"/>
      <c r="Y3521" s="42" t="n"/>
      <c r="Z3521" s="42" t="n"/>
    </row>
    <row r="3522" ht="23" customFormat="1" customHeight="1" s="204">
      <c r="A3522" s="255">
        <f>IF(B3522="","",COUNTA($B$5:B3522))</f>
        <v/>
      </c>
      <c r="B3522" s="294" t="n"/>
      <c r="C3522" s="247" t="n"/>
      <c r="D3522" s="248" t="n"/>
      <c r="E3522" s="295" t="n"/>
      <c r="F3522" s="296" t="n"/>
      <c r="G3522" s="296" t="n"/>
      <c r="H3522" s="299">
        <f>IFERROR(VLOOKUP($C3522,$C$5:$H$18,6,0)+SUMIF($C$19:$C3522,$C3522,$F$19:$F3522)-SUMIF($C$19:$C3522,$C3522,$G$19:$G3522),"")</f>
        <v/>
      </c>
      <c r="I3522" s="296" t="n"/>
      <c r="J3522" s="252" t="n"/>
      <c r="K3522" s="252" t="n"/>
      <c r="L3522" s="298" t="n"/>
      <c r="M3522" s="254">
        <f>IF($B3522="","",--TEXT($B3522,"yyyymm"))</f>
        <v/>
      </c>
      <c r="N3522" s="0" t="n"/>
      <c r="O3522" s="0" t="n"/>
      <c r="P3522" s="0" t="n"/>
      <c r="Q3522" s="0" t="n"/>
      <c r="R3522" s="0" t="n"/>
      <c r="S3522" s="0" t="n"/>
      <c r="T3522" s="0" t="n"/>
      <c r="U3522" s="0" t="n"/>
      <c r="V3522" s="0" t="n"/>
      <c r="W3522" s="0" t="n"/>
      <c r="X3522" s="42" t="n"/>
      <c r="Y3522" s="42" t="n"/>
      <c r="Z3522" s="42" t="n"/>
    </row>
    <row r="3523" ht="23" customFormat="1" customHeight="1" s="204">
      <c r="A3523" s="255">
        <f>IF(B3523="","",COUNTA($B$5:B3523))</f>
        <v/>
      </c>
      <c r="B3523" s="294" t="n"/>
      <c r="C3523" s="247" t="n"/>
      <c r="D3523" s="248" t="n"/>
      <c r="E3523" s="295" t="n"/>
      <c r="F3523" s="296" t="n"/>
      <c r="G3523" s="296" t="n"/>
      <c r="H3523" s="299">
        <f>IFERROR(VLOOKUP($C3523,$C$5:$H$18,6,0)+SUMIF($C$19:$C3523,$C3523,$F$19:$F3523)-SUMIF($C$19:$C3523,$C3523,$G$19:$G3523),"")</f>
        <v/>
      </c>
      <c r="I3523" s="296" t="n"/>
      <c r="J3523" s="252" t="n"/>
      <c r="K3523" s="252" t="n"/>
      <c r="L3523" s="298" t="n"/>
      <c r="M3523" s="254">
        <f>IF($B3523="","",--TEXT($B3523,"yyyymm"))</f>
        <v/>
      </c>
      <c r="N3523" s="0" t="n"/>
      <c r="O3523" s="0" t="n"/>
      <c r="P3523" s="0" t="n"/>
      <c r="Q3523" s="0" t="n"/>
      <c r="R3523" s="0" t="n"/>
      <c r="S3523" s="0" t="n"/>
      <c r="T3523" s="0" t="n"/>
      <c r="U3523" s="0" t="n"/>
      <c r="V3523" s="0" t="n"/>
      <c r="W3523" s="0" t="n"/>
      <c r="X3523" s="42" t="n"/>
      <c r="Y3523" s="42" t="n"/>
      <c r="Z3523" s="42" t="n"/>
    </row>
    <row r="3524" ht="23" customFormat="1" customHeight="1" s="204">
      <c r="A3524" s="255">
        <f>IF(B3524="","",COUNTA($B$5:B3524))</f>
        <v/>
      </c>
      <c r="B3524" s="294" t="n"/>
      <c r="C3524" s="247" t="n"/>
      <c r="D3524" s="248" t="n"/>
      <c r="E3524" s="295" t="n"/>
      <c r="F3524" s="296" t="n"/>
      <c r="G3524" s="296" t="n"/>
      <c r="H3524" s="299">
        <f>IFERROR(VLOOKUP($C3524,$C$5:$H$18,6,0)+SUMIF($C$19:$C3524,$C3524,$F$19:$F3524)-SUMIF($C$19:$C3524,$C3524,$G$19:$G3524),"")</f>
        <v/>
      </c>
      <c r="I3524" s="296" t="n"/>
      <c r="J3524" s="252" t="n"/>
      <c r="K3524" s="252" t="n"/>
      <c r="L3524" s="298" t="n"/>
      <c r="M3524" s="254">
        <f>IF($B3524="","",--TEXT($B3524,"yyyymm"))</f>
        <v/>
      </c>
      <c r="N3524" s="0" t="n"/>
      <c r="O3524" s="0" t="n"/>
      <c r="P3524" s="0" t="n"/>
      <c r="Q3524" s="0" t="n"/>
      <c r="R3524" s="0" t="n"/>
      <c r="S3524" s="0" t="n"/>
      <c r="T3524" s="0" t="n"/>
      <c r="U3524" s="0" t="n"/>
      <c r="V3524" s="0" t="n"/>
      <c r="W3524" s="0" t="n"/>
      <c r="X3524" s="42" t="n"/>
      <c r="Y3524" s="42" t="n"/>
      <c r="Z3524" s="42" t="n"/>
    </row>
    <row r="3525" ht="23" customFormat="1" customHeight="1" s="204">
      <c r="A3525" s="255">
        <f>IF(B3525="","",COUNTA($B$5:B3525))</f>
        <v/>
      </c>
      <c r="B3525" s="294" t="n"/>
      <c r="C3525" s="247" t="n"/>
      <c r="D3525" s="248" t="n"/>
      <c r="E3525" s="295" t="n"/>
      <c r="F3525" s="296" t="n"/>
      <c r="G3525" s="296" t="n"/>
      <c r="H3525" s="299">
        <f>IFERROR(VLOOKUP($C3525,$C$5:$H$18,6,0)+SUMIF($C$19:$C3525,$C3525,$F$19:$F3525)-SUMIF($C$19:$C3525,$C3525,$G$19:$G3525),"")</f>
        <v/>
      </c>
      <c r="I3525" s="296" t="n"/>
      <c r="J3525" s="252" t="n"/>
      <c r="K3525" s="252" t="n"/>
      <c r="L3525" s="298" t="n"/>
      <c r="M3525" s="254">
        <f>IF($B3525="","",--TEXT($B3525,"yyyymm"))</f>
        <v/>
      </c>
      <c r="N3525" s="0" t="n"/>
      <c r="O3525" s="0" t="n"/>
      <c r="P3525" s="0" t="n"/>
      <c r="Q3525" s="0" t="n"/>
      <c r="R3525" s="0" t="n"/>
      <c r="S3525" s="0" t="n"/>
      <c r="T3525" s="0" t="n"/>
      <c r="U3525" s="0" t="n"/>
      <c r="V3525" s="0" t="n"/>
      <c r="W3525" s="0" t="n"/>
      <c r="X3525" s="42" t="n"/>
      <c r="Y3525" s="42" t="n"/>
      <c r="Z3525" s="42" t="n"/>
    </row>
    <row r="3526" ht="23" customFormat="1" customHeight="1" s="204">
      <c r="A3526" s="255">
        <f>IF(B3526="","",COUNTA($B$5:B3526))</f>
        <v/>
      </c>
      <c r="B3526" s="294" t="n"/>
      <c r="C3526" s="247" t="n"/>
      <c r="D3526" s="248" t="n"/>
      <c r="E3526" s="295" t="n"/>
      <c r="F3526" s="296" t="n"/>
      <c r="G3526" s="296" t="n"/>
      <c r="H3526" s="299">
        <f>IFERROR(VLOOKUP($C3526,$C$5:$H$18,6,0)+SUMIF($C$19:$C3526,$C3526,$F$19:$F3526)-SUMIF($C$19:$C3526,$C3526,$G$19:$G3526),"")</f>
        <v/>
      </c>
      <c r="I3526" s="296" t="n"/>
      <c r="J3526" s="252" t="n"/>
      <c r="K3526" s="252" t="n"/>
      <c r="L3526" s="298" t="n"/>
      <c r="M3526" s="254">
        <f>IF($B3526="","",--TEXT($B3526,"yyyymm"))</f>
        <v/>
      </c>
      <c r="N3526" s="0" t="n"/>
      <c r="O3526" s="0" t="n"/>
      <c r="P3526" s="0" t="n"/>
      <c r="Q3526" s="0" t="n"/>
      <c r="R3526" s="0" t="n"/>
      <c r="S3526" s="0" t="n"/>
      <c r="T3526" s="0" t="n"/>
      <c r="U3526" s="0" t="n"/>
      <c r="V3526" s="0" t="n"/>
      <c r="W3526" s="0" t="n"/>
      <c r="X3526" s="42" t="n"/>
      <c r="Y3526" s="42" t="n"/>
      <c r="Z3526" s="42" t="n"/>
    </row>
    <row r="3527" ht="23" customFormat="1" customHeight="1" s="204">
      <c r="A3527" s="255">
        <f>IF(B3527="","",COUNTA($B$5:B3527))</f>
        <v/>
      </c>
      <c r="B3527" s="294" t="n"/>
      <c r="C3527" s="247" t="n"/>
      <c r="D3527" s="248" t="n"/>
      <c r="E3527" s="295" t="n"/>
      <c r="F3527" s="296" t="n"/>
      <c r="G3527" s="296" t="n"/>
      <c r="H3527" s="299">
        <f>IFERROR(VLOOKUP($C3527,$C$5:$H$18,6,0)+SUMIF($C$19:$C3527,$C3527,$F$19:$F3527)-SUMIF($C$19:$C3527,$C3527,$G$19:$G3527),"")</f>
        <v/>
      </c>
      <c r="I3527" s="296" t="n"/>
      <c r="J3527" s="252" t="n"/>
      <c r="K3527" s="252" t="n"/>
      <c r="L3527" s="298" t="n"/>
      <c r="M3527" s="254">
        <f>IF($B3527="","",--TEXT($B3527,"yyyymm"))</f>
        <v/>
      </c>
      <c r="N3527" s="0" t="n"/>
      <c r="O3527" s="0" t="n"/>
      <c r="P3527" s="0" t="n"/>
      <c r="Q3527" s="0" t="n"/>
      <c r="R3527" s="0" t="n"/>
      <c r="S3527" s="0" t="n"/>
      <c r="T3527" s="0" t="n"/>
      <c r="U3527" s="0" t="n"/>
      <c r="V3527" s="0" t="n"/>
      <c r="W3527" s="0" t="n"/>
      <c r="X3527" s="42" t="n"/>
      <c r="Y3527" s="42" t="n"/>
      <c r="Z3527" s="42" t="n"/>
    </row>
    <row r="3528" ht="23" customFormat="1" customHeight="1" s="204">
      <c r="A3528" s="255">
        <f>IF(B3528="","",COUNTA($B$5:B3528))</f>
        <v/>
      </c>
      <c r="B3528" s="294" t="n"/>
      <c r="C3528" s="247" t="n"/>
      <c r="D3528" s="248" t="n"/>
      <c r="E3528" s="295" t="n"/>
      <c r="F3528" s="296" t="n"/>
      <c r="G3528" s="296" t="n"/>
      <c r="H3528" s="299">
        <f>IFERROR(VLOOKUP($C3528,$C$5:$H$18,6,0)+SUMIF($C$19:$C3528,$C3528,$F$19:$F3528)-SUMIF($C$19:$C3528,$C3528,$G$19:$G3528),"")</f>
        <v/>
      </c>
      <c r="I3528" s="296" t="n"/>
      <c r="J3528" s="252" t="n"/>
      <c r="K3528" s="252" t="n"/>
      <c r="L3528" s="298" t="n"/>
      <c r="M3528" s="254">
        <f>IF($B3528="","",--TEXT($B3528,"yyyymm"))</f>
        <v/>
      </c>
      <c r="N3528" s="0" t="n"/>
      <c r="O3528" s="0" t="n"/>
      <c r="P3528" s="0" t="n"/>
      <c r="Q3528" s="0" t="n"/>
      <c r="R3528" s="0" t="n"/>
      <c r="S3528" s="0" t="n"/>
      <c r="T3528" s="0" t="n"/>
      <c r="U3528" s="0" t="n"/>
      <c r="V3528" s="0" t="n"/>
      <c r="W3528" s="0" t="n"/>
      <c r="X3528" s="42" t="n"/>
      <c r="Y3528" s="42" t="n"/>
      <c r="Z3528" s="42" t="n"/>
    </row>
    <row r="3529" ht="23" customFormat="1" customHeight="1" s="204">
      <c r="A3529" s="255">
        <f>IF(B3529="","",COUNTA($B$5:B3529))</f>
        <v/>
      </c>
      <c r="B3529" s="294" t="n"/>
      <c r="C3529" s="247" t="n"/>
      <c r="D3529" s="248" t="n"/>
      <c r="E3529" s="295" t="n"/>
      <c r="F3529" s="296" t="n"/>
      <c r="G3529" s="296" t="n"/>
      <c r="H3529" s="299">
        <f>IFERROR(VLOOKUP($C3529,$C$5:$H$18,6,0)+SUMIF($C$19:$C3529,$C3529,$F$19:$F3529)-SUMIF($C$19:$C3529,$C3529,$G$19:$G3529),"")</f>
        <v/>
      </c>
      <c r="I3529" s="296" t="n"/>
      <c r="J3529" s="252" t="n"/>
      <c r="K3529" s="252" t="n"/>
      <c r="L3529" s="298" t="n"/>
      <c r="M3529" s="254">
        <f>IF($B3529="","",--TEXT($B3529,"yyyymm"))</f>
        <v/>
      </c>
      <c r="N3529" s="0" t="n"/>
      <c r="O3529" s="0" t="n"/>
      <c r="P3529" s="0" t="n"/>
      <c r="Q3529" s="0" t="n"/>
      <c r="R3529" s="0" t="n"/>
      <c r="S3529" s="0" t="n"/>
      <c r="T3529" s="0" t="n"/>
      <c r="U3529" s="0" t="n"/>
      <c r="V3529" s="0" t="n"/>
      <c r="W3529" s="0" t="n"/>
      <c r="X3529" s="42" t="n"/>
      <c r="Y3529" s="42" t="n"/>
      <c r="Z3529" s="42" t="n"/>
    </row>
    <row r="3530" ht="23" customFormat="1" customHeight="1" s="204">
      <c r="A3530" s="255">
        <f>IF(B3530="","",COUNTA($B$5:B3530))</f>
        <v/>
      </c>
      <c r="B3530" s="294" t="n"/>
      <c r="C3530" s="247" t="n"/>
      <c r="D3530" s="248" t="n"/>
      <c r="E3530" s="295" t="n"/>
      <c r="F3530" s="296" t="n"/>
      <c r="G3530" s="296" t="n"/>
      <c r="H3530" s="299">
        <f>IFERROR(VLOOKUP($C3530,$C$5:$H$18,6,0)+SUMIF($C$19:$C3530,$C3530,$F$19:$F3530)-SUMIF($C$19:$C3530,$C3530,$G$19:$G3530),"")</f>
        <v/>
      </c>
      <c r="I3530" s="296" t="n"/>
      <c r="J3530" s="252" t="n"/>
      <c r="K3530" s="252" t="n"/>
      <c r="L3530" s="298" t="n"/>
      <c r="M3530" s="254">
        <f>IF($B3530="","",--TEXT($B3530,"yyyymm"))</f>
        <v/>
      </c>
      <c r="N3530" s="0" t="n"/>
      <c r="O3530" s="0" t="n"/>
      <c r="P3530" s="0" t="n"/>
      <c r="Q3530" s="0" t="n"/>
      <c r="R3530" s="0" t="n"/>
      <c r="S3530" s="0" t="n"/>
      <c r="T3530" s="0" t="n"/>
      <c r="U3530" s="0" t="n"/>
      <c r="V3530" s="0" t="n"/>
      <c r="W3530" s="0" t="n"/>
      <c r="X3530" s="42" t="n"/>
      <c r="Y3530" s="42" t="n"/>
      <c r="Z3530" s="42" t="n"/>
    </row>
    <row r="3531" ht="23" customFormat="1" customHeight="1" s="204">
      <c r="A3531" s="255">
        <f>IF(B3531="","",COUNTA($B$5:B3531))</f>
        <v/>
      </c>
      <c r="B3531" s="294" t="n"/>
      <c r="C3531" s="247" t="n"/>
      <c r="D3531" s="248" t="n"/>
      <c r="E3531" s="295" t="n"/>
      <c r="F3531" s="296" t="n"/>
      <c r="G3531" s="296" t="n"/>
      <c r="H3531" s="299">
        <f>IFERROR(VLOOKUP($C3531,$C$5:$H$18,6,0)+SUMIF($C$19:$C3531,$C3531,$F$19:$F3531)-SUMIF($C$19:$C3531,$C3531,$G$19:$G3531),"")</f>
        <v/>
      </c>
      <c r="I3531" s="296" t="n"/>
      <c r="J3531" s="252" t="n"/>
      <c r="K3531" s="252" t="n"/>
      <c r="L3531" s="298" t="n"/>
      <c r="M3531" s="254">
        <f>IF($B3531="","",--TEXT($B3531,"yyyymm"))</f>
        <v/>
      </c>
      <c r="N3531" s="0" t="n"/>
      <c r="O3531" s="0" t="n"/>
      <c r="P3531" s="0" t="n"/>
      <c r="Q3531" s="0" t="n"/>
      <c r="R3531" s="0" t="n"/>
      <c r="S3531" s="0" t="n"/>
      <c r="T3531" s="0" t="n"/>
      <c r="U3531" s="0" t="n"/>
      <c r="V3531" s="0" t="n"/>
      <c r="W3531" s="0" t="n"/>
      <c r="X3531" s="42" t="n"/>
      <c r="Y3531" s="42" t="n"/>
      <c r="Z3531" s="42" t="n"/>
    </row>
    <row r="3532" ht="23" customFormat="1" customHeight="1" s="204">
      <c r="A3532" s="255">
        <f>IF(B3532="","",COUNTA($B$5:B3532))</f>
        <v/>
      </c>
      <c r="B3532" s="294" t="n"/>
      <c r="C3532" s="247" t="n"/>
      <c r="D3532" s="248" t="n"/>
      <c r="E3532" s="295" t="n"/>
      <c r="F3532" s="296" t="n"/>
      <c r="G3532" s="296" t="n"/>
      <c r="H3532" s="299">
        <f>IFERROR(VLOOKUP($C3532,$C$5:$H$18,6,0)+SUMIF($C$19:$C3532,$C3532,$F$19:$F3532)-SUMIF($C$19:$C3532,$C3532,$G$19:$G3532),"")</f>
        <v/>
      </c>
      <c r="I3532" s="296" t="n"/>
      <c r="J3532" s="252" t="n"/>
      <c r="K3532" s="252" t="n"/>
      <c r="L3532" s="298" t="n"/>
      <c r="M3532" s="254">
        <f>IF($B3532="","",--TEXT($B3532,"yyyymm"))</f>
        <v/>
      </c>
      <c r="N3532" s="0" t="n"/>
      <c r="O3532" s="0" t="n"/>
      <c r="P3532" s="0" t="n"/>
      <c r="Q3532" s="0" t="n"/>
      <c r="R3532" s="0" t="n"/>
      <c r="S3532" s="0" t="n"/>
      <c r="T3532" s="0" t="n"/>
      <c r="U3532" s="0" t="n"/>
      <c r="V3532" s="0" t="n"/>
      <c r="W3532" s="0" t="n"/>
      <c r="X3532" s="42" t="n"/>
      <c r="Y3532" s="42" t="n"/>
      <c r="Z3532" s="42" t="n"/>
    </row>
    <row r="3533" ht="23" customFormat="1" customHeight="1" s="204">
      <c r="A3533" s="255">
        <f>IF(B3533="","",COUNTA($B$5:B3533))</f>
        <v/>
      </c>
      <c r="B3533" s="294" t="n"/>
      <c r="C3533" s="247" t="n"/>
      <c r="D3533" s="248" t="n"/>
      <c r="E3533" s="295" t="n"/>
      <c r="F3533" s="296" t="n"/>
      <c r="G3533" s="296" t="n"/>
      <c r="H3533" s="299">
        <f>IFERROR(VLOOKUP($C3533,$C$5:$H$18,6,0)+SUMIF($C$19:$C3533,$C3533,$F$19:$F3533)-SUMIF($C$19:$C3533,$C3533,$G$19:$G3533),"")</f>
        <v/>
      </c>
      <c r="I3533" s="296" t="n"/>
      <c r="J3533" s="252" t="n"/>
      <c r="K3533" s="252" t="n"/>
      <c r="L3533" s="298" t="n"/>
      <c r="M3533" s="254">
        <f>IF($B3533="","",--TEXT($B3533,"yyyymm"))</f>
        <v/>
      </c>
      <c r="N3533" s="0" t="n"/>
      <c r="O3533" s="0" t="n"/>
      <c r="P3533" s="0" t="n"/>
      <c r="Q3533" s="0" t="n"/>
      <c r="R3533" s="0" t="n"/>
      <c r="S3533" s="0" t="n"/>
      <c r="T3533" s="0" t="n"/>
      <c r="U3533" s="0" t="n"/>
      <c r="V3533" s="0" t="n"/>
      <c r="W3533" s="0" t="n"/>
      <c r="X3533" s="42" t="n"/>
      <c r="Y3533" s="42" t="n"/>
      <c r="Z3533" s="42" t="n"/>
    </row>
    <row r="3534" ht="23" customFormat="1" customHeight="1" s="204">
      <c r="A3534" s="255">
        <f>IF(B3534="","",COUNTA($B$5:B3534))</f>
        <v/>
      </c>
      <c r="B3534" s="294" t="n"/>
      <c r="C3534" s="247" t="n"/>
      <c r="D3534" s="248" t="n"/>
      <c r="E3534" s="295" t="n"/>
      <c r="F3534" s="296" t="n"/>
      <c r="G3534" s="296" t="n"/>
      <c r="H3534" s="299">
        <f>IFERROR(VLOOKUP($C3534,$C$5:$H$18,6,0)+SUMIF($C$19:$C3534,$C3534,$F$19:$F3534)-SUMIF($C$19:$C3534,$C3534,$G$19:$G3534),"")</f>
        <v/>
      </c>
      <c r="I3534" s="296" t="n"/>
      <c r="J3534" s="252" t="n"/>
      <c r="K3534" s="252" t="n"/>
      <c r="L3534" s="298" t="n"/>
      <c r="M3534" s="254">
        <f>IF($B3534="","",--TEXT($B3534,"yyyymm"))</f>
        <v/>
      </c>
      <c r="N3534" s="0" t="n"/>
      <c r="O3534" s="0" t="n"/>
      <c r="P3534" s="0" t="n"/>
      <c r="Q3534" s="0" t="n"/>
      <c r="R3534" s="0" t="n"/>
      <c r="S3534" s="0" t="n"/>
      <c r="T3534" s="0" t="n"/>
      <c r="U3534" s="0" t="n"/>
      <c r="V3534" s="0" t="n"/>
      <c r="W3534" s="0" t="n"/>
      <c r="X3534" s="42" t="n"/>
      <c r="Y3534" s="42" t="n"/>
      <c r="Z3534" s="42" t="n"/>
    </row>
    <row r="3535" ht="23" customFormat="1" customHeight="1" s="204">
      <c r="A3535" s="255">
        <f>IF(B3535="","",COUNTA($B$5:B3535))</f>
        <v/>
      </c>
      <c r="B3535" s="294" t="n"/>
      <c r="C3535" s="247" t="n"/>
      <c r="D3535" s="248" t="n"/>
      <c r="E3535" s="295" t="n"/>
      <c r="F3535" s="296" t="n"/>
      <c r="G3535" s="296" t="n"/>
      <c r="H3535" s="299">
        <f>IFERROR(VLOOKUP($C3535,$C$5:$H$18,6,0)+SUMIF($C$19:$C3535,$C3535,$F$19:$F3535)-SUMIF($C$19:$C3535,$C3535,$G$19:$G3535),"")</f>
        <v/>
      </c>
      <c r="I3535" s="296" t="n"/>
      <c r="J3535" s="252" t="n"/>
      <c r="K3535" s="252" t="n"/>
      <c r="L3535" s="298" t="n"/>
      <c r="M3535" s="254">
        <f>IF($B3535="","",--TEXT($B3535,"yyyymm"))</f>
        <v/>
      </c>
      <c r="N3535" s="0" t="n"/>
      <c r="O3535" s="0" t="n"/>
      <c r="P3535" s="0" t="n"/>
      <c r="Q3535" s="0" t="n"/>
      <c r="R3535" s="0" t="n"/>
      <c r="S3535" s="0" t="n"/>
      <c r="T3535" s="0" t="n"/>
      <c r="U3535" s="0" t="n"/>
      <c r="V3535" s="0" t="n"/>
      <c r="W3535" s="0" t="n"/>
      <c r="X3535" s="42" t="n"/>
      <c r="Y3535" s="42" t="n"/>
      <c r="Z3535" s="42" t="n"/>
    </row>
    <row r="3536" ht="23" customFormat="1" customHeight="1" s="204">
      <c r="A3536" s="255">
        <f>IF(B3536="","",COUNTA($B$5:B3536))</f>
        <v/>
      </c>
      <c r="B3536" s="294" t="n"/>
      <c r="C3536" s="247" t="n"/>
      <c r="D3536" s="248" t="n"/>
      <c r="E3536" s="295" t="n"/>
      <c r="F3536" s="296" t="n"/>
      <c r="G3536" s="296" t="n"/>
      <c r="H3536" s="299">
        <f>IFERROR(VLOOKUP($C3536,$C$5:$H$18,6,0)+SUMIF($C$19:$C3536,$C3536,$F$19:$F3536)-SUMIF($C$19:$C3536,$C3536,$G$19:$G3536),"")</f>
        <v/>
      </c>
      <c r="I3536" s="296" t="n"/>
      <c r="J3536" s="252" t="n"/>
      <c r="K3536" s="252" t="n"/>
      <c r="L3536" s="298" t="n"/>
      <c r="M3536" s="254">
        <f>IF($B3536="","",--TEXT($B3536,"yyyymm"))</f>
        <v/>
      </c>
      <c r="N3536" s="0" t="n"/>
      <c r="O3536" s="0" t="n"/>
      <c r="P3536" s="0" t="n"/>
      <c r="Q3536" s="0" t="n"/>
      <c r="R3536" s="0" t="n"/>
      <c r="S3536" s="0" t="n"/>
      <c r="T3536" s="0" t="n"/>
      <c r="U3536" s="0" t="n"/>
      <c r="V3536" s="0" t="n"/>
      <c r="W3536" s="0" t="n"/>
      <c r="X3536" s="42" t="n"/>
      <c r="Y3536" s="42" t="n"/>
      <c r="Z3536" s="42" t="n"/>
    </row>
    <row r="3537" ht="23" customFormat="1" customHeight="1" s="204">
      <c r="A3537" s="255">
        <f>IF(B3537="","",COUNTA($B$5:B3537))</f>
        <v/>
      </c>
      <c r="B3537" s="294" t="n"/>
      <c r="C3537" s="247" t="n"/>
      <c r="D3537" s="248" t="n"/>
      <c r="E3537" s="295" t="n"/>
      <c r="F3537" s="296" t="n"/>
      <c r="G3537" s="296" t="n"/>
      <c r="H3537" s="299">
        <f>IFERROR(VLOOKUP($C3537,$C$5:$H$18,6,0)+SUMIF($C$19:$C3537,$C3537,$F$19:$F3537)-SUMIF($C$19:$C3537,$C3537,$G$19:$G3537),"")</f>
        <v/>
      </c>
      <c r="I3537" s="296" t="n"/>
      <c r="J3537" s="252" t="n"/>
      <c r="K3537" s="252" t="n"/>
      <c r="L3537" s="298" t="n"/>
      <c r="M3537" s="254">
        <f>IF($B3537="","",--TEXT($B3537,"yyyymm"))</f>
        <v/>
      </c>
      <c r="N3537" s="0" t="n"/>
      <c r="O3537" s="0" t="n"/>
      <c r="P3537" s="0" t="n"/>
      <c r="Q3537" s="0" t="n"/>
      <c r="R3537" s="0" t="n"/>
      <c r="S3537" s="0" t="n"/>
      <c r="T3537" s="0" t="n"/>
      <c r="U3537" s="0" t="n"/>
      <c r="V3537" s="0" t="n"/>
      <c r="W3537" s="0" t="n"/>
      <c r="X3537" s="42" t="n"/>
      <c r="Y3537" s="42" t="n"/>
      <c r="Z3537" s="42" t="n"/>
    </row>
    <row r="3538" ht="23" customFormat="1" customHeight="1" s="204">
      <c r="A3538" s="255">
        <f>IF(B3538="","",COUNTA($B$5:B3538))</f>
        <v/>
      </c>
      <c r="B3538" s="294" t="n"/>
      <c r="C3538" s="247" t="n"/>
      <c r="D3538" s="248" t="n"/>
      <c r="E3538" s="295" t="n"/>
      <c r="F3538" s="296" t="n"/>
      <c r="G3538" s="296" t="n"/>
      <c r="H3538" s="299">
        <f>IFERROR(VLOOKUP($C3538,$C$5:$H$18,6,0)+SUMIF($C$19:$C3538,$C3538,$F$19:$F3538)-SUMIF($C$19:$C3538,$C3538,$G$19:$G3538),"")</f>
        <v/>
      </c>
      <c r="I3538" s="296" t="n"/>
      <c r="J3538" s="252" t="n"/>
      <c r="K3538" s="252" t="n"/>
      <c r="L3538" s="298" t="n"/>
      <c r="M3538" s="254">
        <f>IF($B3538="","",--TEXT($B3538,"yyyymm"))</f>
        <v/>
      </c>
      <c r="N3538" s="0" t="n"/>
      <c r="O3538" s="0" t="n"/>
      <c r="P3538" s="0" t="n"/>
      <c r="Q3538" s="0" t="n"/>
      <c r="R3538" s="0" t="n"/>
      <c r="S3538" s="0" t="n"/>
      <c r="T3538" s="0" t="n"/>
      <c r="U3538" s="0" t="n"/>
      <c r="V3538" s="0" t="n"/>
      <c r="W3538" s="0" t="n"/>
      <c r="X3538" s="42" t="n"/>
      <c r="Y3538" s="42" t="n"/>
      <c r="Z3538" s="42" t="n"/>
    </row>
    <row r="3539" ht="23" customFormat="1" customHeight="1" s="204">
      <c r="A3539" s="255">
        <f>IF(B3539="","",COUNTA($B$5:B3539))</f>
        <v/>
      </c>
      <c r="B3539" s="294" t="n"/>
      <c r="C3539" s="247" t="n"/>
      <c r="D3539" s="248" t="n"/>
      <c r="E3539" s="295" t="n"/>
      <c r="F3539" s="296" t="n"/>
      <c r="G3539" s="296" t="n"/>
      <c r="H3539" s="299">
        <f>IFERROR(VLOOKUP($C3539,$C$5:$H$18,6,0)+SUMIF($C$19:$C3539,$C3539,$F$19:$F3539)-SUMIF($C$19:$C3539,$C3539,$G$19:$G3539),"")</f>
        <v/>
      </c>
      <c r="I3539" s="296" t="n"/>
      <c r="J3539" s="252" t="n"/>
      <c r="K3539" s="252" t="n"/>
      <c r="L3539" s="298" t="n"/>
      <c r="M3539" s="254">
        <f>IF($B3539="","",--TEXT($B3539,"yyyymm"))</f>
        <v/>
      </c>
      <c r="N3539" s="0" t="n"/>
      <c r="O3539" s="0" t="n"/>
      <c r="P3539" s="0" t="n"/>
      <c r="Q3539" s="0" t="n"/>
      <c r="R3539" s="0" t="n"/>
      <c r="S3539" s="0" t="n"/>
      <c r="T3539" s="0" t="n"/>
      <c r="U3539" s="0" t="n"/>
      <c r="V3539" s="0" t="n"/>
      <c r="W3539" s="0" t="n"/>
      <c r="X3539" s="42" t="n"/>
      <c r="Y3539" s="42" t="n"/>
      <c r="Z3539" s="42" t="n"/>
    </row>
    <row r="3540" ht="23" customFormat="1" customHeight="1" s="204">
      <c r="A3540" s="255">
        <f>IF(B3540="","",COUNTA($B$5:B3540))</f>
        <v/>
      </c>
      <c r="B3540" s="294" t="n"/>
      <c r="C3540" s="247" t="n"/>
      <c r="D3540" s="248" t="n"/>
      <c r="E3540" s="295" t="n"/>
      <c r="F3540" s="296" t="n"/>
      <c r="G3540" s="296" t="n"/>
      <c r="H3540" s="299">
        <f>IFERROR(VLOOKUP($C3540,$C$5:$H$18,6,0)+SUMIF($C$19:$C3540,$C3540,$F$19:$F3540)-SUMIF($C$19:$C3540,$C3540,$G$19:$G3540),"")</f>
        <v/>
      </c>
      <c r="I3540" s="296" t="n"/>
      <c r="J3540" s="252" t="n"/>
      <c r="K3540" s="252" t="n"/>
      <c r="L3540" s="298" t="n"/>
      <c r="M3540" s="254">
        <f>IF($B3540="","",--TEXT($B3540,"yyyymm"))</f>
        <v/>
      </c>
      <c r="N3540" s="0" t="n"/>
      <c r="O3540" s="0" t="n"/>
      <c r="P3540" s="0" t="n"/>
      <c r="Q3540" s="0" t="n"/>
      <c r="R3540" s="0" t="n"/>
      <c r="S3540" s="0" t="n"/>
      <c r="T3540" s="0" t="n"/>
      <c r="U3540" s="0" t="n"/>
      <c r="V3540" s="0" t="n"/>
      <c r="W3540" s="0" t="n"/>
      <c r="X3540" s="42" t="n"/>
      <c r="Y3540" s="42" t="n"/>
      <c r="Z3540" s="42" t="n"/>
    </row>
    <row r="3541" ht="23" customFormat="1" customHeight="1" s="204">
      <c r="A3541" s="255">
        <f>IF(B3541="","",COUNTA($B$5:B3541))</f>
        <v/>
      </c>
      <c r="B3541" s="294" t="n"/>
      <c r="C3541" s="247" t="n"/>
      <c r="D3541" s="248" t="n"/>
      <c r="E3541" s="295" t="n"/>
      <c r="F3541" s="296" t="n"/>
      <c r="G3541" s="296" t="n"/>
      <c r="H3541" s="299">
        <f>IFERROR(VLOOKUP($C3541,$C$5:$H$18,6,0)+SUMIF($C$19:$C3541,$C3541,$F$19:$F3541)-SUMIF($C$19:$C3541,$C3541,$G$19:$G3541),"")</f>
        <v/>
      </c>
      <c r="I3541" s="296" t="n"/>
      <c r="J3541" s="252" t="n"/>
      <c r="K3541" s="252" t="n"/>
      <c r="L3541" s="298" t="n"/>
      <c r="M3541" s="254">
        <f>IF($B3541="","",--TEXT($B3541,"yyyymm"))</f>
        <v/>
      </c>
      <c r="N3541" s="0" t="n"/>
      <c r="O3541" s="0" t="n"/>
      <c r="P3541" s="0" t="n"/>
      <c r="Q3541" s="0" t="n"/>
      <c r="R3541" s="0" t="n"/>
      <c r="S3541" s="0" t="n"/>
      <c r="T3541" s="0" t="n"/>
      <c r="U3541" s="0" t="n"/>
      <c r="V3541" s="0" t="n"/>
      <c r="W3541" s="0" t="n"/>
      <c r="X3541" s="42" t="n"/>
      <c r="Y3541" s="42" t="n"/>
      <c r="Z3541" s="42" t="n"/>
    </row>
    <row r="3542" ht="23" customFormat="1" customHeight="1" s="204">
      <c r="A3542" s="255">
        <f>IF(B3542="","",COUNTA($B$5:B3542))</f>
        <v/>
      </c>
      <c r="B3542" s="294" t="n"/>
      <c r="C3542" s="247" t="n"/>
      <c r="D3542" s="248" t="n"/>
      <c r="E3542" s="295" t="n"/>
      <c r="F3542" s="296" t="n"/>
      <c r="G3542" s="296" t="n"/>
      <c r="H3542" s="299">
        <f>IFERROR(VLOOKUP($C3542,$C$5:$H$18,6,0)+SUMIF($C$19:$C3542,$C3542,$F$19:$F3542)-SUMIF($C$19:$C3542,$C3542,$G$19:$G3542),"")</f>
        <v/>
      </c>
      <c r="I3542" s="296" t="n"/>
      <c r="J3542" s="252" t="n"/>
      <c r="K3542" s="252" t="n"/>
      <c r="L3542" s="298" t="n"/>
      <c r="M3542" s="254">
        <f>IF($B3542="","",--TEXT($B3542,"yyyymm"))</f>
        <v/>
      </c>
      <c r="N3542" s="0" t="n"/>
      <c r="O3542" s="0" t="n"/>
      <c r="P3542" s="0" t="n"/>
      <c r="Q3542" s="0" t="n"/>
      <c r="R3542" s="0" t="n"/>
      <c r="S3542" s="0" t="n"/>
      <c r="T3542" s="0" t="n"/>
      <c r="U3542" s="0" t="n"/>
      <c r="V3542" s="0" t="n"/>
      <c r="W3542" s="0" t="n"/>
      <c r="X3542" s="42" t="n"/>
      <c r="Y3542" s="42" t="n"/>
      <c r="Z3542" s="42" t="n"/>
    </row>
    <row r="3543" ht="23" customFormat="1" customHeight="1" s="204">
      <c r="A3543" s="255">
        <f>IF(B3543="","",COUNTA($B$5:B3543))</f>
        <v/>
      </c>
      <c r="B3543" s="294" t="n"/>
      <c r="C3543" s="247" t="n"/>
      <c r="D3543" s="248" t="n"/>
      <c r="E3543" s="295" t="n"/>
      <c r="F3543" s="296" t="n"/>
      <c r="G3543" s="296" t="n"/>
      <c r="H3543" s="299">
        <f>IFERROR(VLOOKUP($C3543,$C$5:$H$18,6,0)+SUMIF($C$19:$C3543,$C3543,$F$19:$F3543)-SUMIF($C$19:$C3543,$C3543,$G$19:$G3543),"")</f>
        <v/>
      </c>
      <c r="I3543" s="296" t="n"/>
      <c r="J3543" s="252" t="n"/>
      <c r="K3543" s="252" t="n"/>
      <c r="L3543" s="298" t="n"/>
      <c r="M3543" s="254">
        <f>IF($B3543="","",--TEXT($B3543,"yyyymm"))</f>
        <v/>
      </c>
      <c r="N3543" s="0" t="n"/>
      <c r="O3543" s="0" t="n"/>
      <c r="P3543" s="0" t="n"/>
      <c r="Q3543" s="0" t="n"/>
      <c r="R3543" s="0" t="n"/>
      <c r="S3543" s="0" t="n"/>
      <c r="T3543" s="0" t="n"/>
      <c r="U3543" s="0" t="n"/>
      <c r="V3543" s="0" t="n"/>
      <c r="W3543" s="0" t="n"/>
      <c r="X3543" s="42" t="n"/>
      <c r="Y3543" s="42" t="n"/>
      <c r="Z3543" s="42" t="n"/>
    </row>
    <row r="3544" ht="23" customFormat="1" customHeight="1" s="204">
      <c r="A3544" s="255">
        <f>IF(B3544="","",COUNTA($B$5:B3544))</f>
        <v/>
      </c>
      <c r="B3544" s="294" t="n"/>
      <c r="C3544" s="247" t="n"/>
      <c r="D3544" s="248" t="n"/>
      <c r="E3544" s="295" t="n"/>
      <c r="F3544" s="296" t="n"/>
      <c r="G3544" s="296" t="n"/>
      <c r="H3544" s="299">
        <f>IFERROR(VLOOKUP($C3544,$C$5:$H$18,6,0)+SUMIF($C$19:$C3544,$C3544,$F$19:$F3544)-SUMIF($C$19:$C3544,$C3544,$G$19:$G3544),"")</f>
        <v/>
      </c>
      <c r="I3544" s="296" t="n"/>
      <c r="J3544" s="252" t="n"/>
      <c r="K3544" s="252" t="n"/>
      <c r="L3544" s="298" t="n"/>
      <c r="M3544" s="254">
        <f>IF($B3544="","",--TEXT($B3544,"yyyymm"))</f>
        <v/>
      </c>
      <c r="N3544" s="0" t="n"/>
      <c r="O3544" s="0" t="n"/>
      <c r="P3544" s="0" t="n"/>
      <c r="Q3544" s="0" t="n"/>
      <c r="R3544" s="0" t="n"/>
      <c r="S3544" s="0" t="n"/>
      <c r="T3544" s="0" t="n"/>
      <c r="U3544" s="0" t="n"/>
      <c r="V3544" s="0" t="n"/>
      <c r="W3544" s="0" t="n"/>
      <c r="X3544" s="42" t="n"/>
      <c r="Y3544" s="42" t="n"/>
      <c r="Z3544" s="42" t="n"/>
    </row>
    <row r="3545" ht="23" customFormat="1" customHeight="1" s="204">
      <c r="A3545" s="255">
        <f>IF(B3545="","",COUNTA($B$5:B3545))</f>
        <v/>
      </c>
      <c r="B3545" s="294" t="n"/>
      <c r="C3545" s="247" t="n"/>
      <c r="D3545" s="248" t="n"/>
      <c r="E3545" s="295" t="n"/>
      <c r="F3545" s="296" t="n"/>
      <c r="G3545" s="296" t="n"/>
      <c r="H3545" s="299">
        <f>IFERROR(VLOOKUP($C3545,$C$5:$H$18,6,0)+SUMIF($C$19:$C3545,$C3545,$F$19:$F3545)-SUMIF($C$19:$C3545,$C3545,$G$19:$G3545),"")</f>
        <v/>
      </c>
      <c r="I3545" s="296" t="n"/>
      <c r="J3545" s="252" t="n"/>
      <c r="K3545" s="252" t="n"/>
      <c r="L3545" s="298" t="n"/>
      <c r="M3545" s="254">
        <f>IF($B3545="","",--TEXT($B3545,"yyyymm"))</f>
        <v/>
      </c>
      <c r="N3545" s="0" t="n"/>
      <c r="O3545" s="0" t="n"/>
      <c r="P3545" s="0" t="n"/>
      <c r="Q3545" s="0" t="n"/>
      <c r="R3545" s="0" t="n"/>
      <c r="S3545" s="0" t="n"/>
      <c r="T3545" s="0" t="n"/>
      <c r="U3545" s="0" t="n"/>
      <c r="V3545" s="0" t="n"/>
      <c r="W3545" s="0" t="n"/>
      <c r="X3545" s="42" t="n"/>
      <c r="Y3545" s="42" t="n"/>
      <c r="Z3545" s="42" t="n"/>
    </row>
    <row r="3546" ht="23" customFormat="1" customHeight="1" s="204">
      <c r="A3546" s="255">
        <f>IF(B3546="","",COUNTA($B$5:B3546))</f>
        <v/>
      </c>
      <c r="B3546" s="294" t="n"/>
      <c r="C3546" s="247" t="n"/>
      <c r="D3546" s="248" t="n"/>
      <c r="E3546" s="295" t="n"/>
      <c r="F3546" s="296" t="n"/>
      <c r="G3546" s="296" t="n"/>
      <c r="H3546" s="299">
        <f>IFERROR(VLOOKUP($C3546,$C$5:$H$18,6,0)+SUMIF($C$19:$C3546,$C3546,$F$19:$F3546)-SUMIF($C$19:$C3546,$C3546,$G$19:$G3546),"")</f>
        <v/>
      </c>
      <c r="I3546" s="296" t="n"/>
      <c r="J3546" s="252" t="n"/>
      <c r="K3546" s="252" t="n"/>
      <c r="L3546" s="298" t="n"/>
      <c r="M3546" s="254">
        <f>IF($B3546="","",--TEXT($B3546,"yyyymm"))</f>
        <v/>
      </c>
      <c r="N3546" s="0" t="n"/>
      <c r="O3546" s="0" t="n"/>
      <c r="P3546" s="0" t="n"/>
      <c r="Q3546" s="0" t="n"/>
      <c r="R3546" s="0" t="n"/>
      <c r="S3546" s="0" t="n"/>
      <c r="T3546" s="0" t="n"/>
      <c r="U3546" s="0" t="n"/>
      <c r="V3546" s="0" t="n"/>
      <c r="W3546" s="0" t="n"/>
      <c r="X3546" s="42" t="n"/>
      <c r="Y3546" s="42" t="n"/>
      <c r="Z3546" s="42" t="n"/>
    </row>
    <row r="3547" ht="23" customFormat="1" customHeight="1" s="204">
      <c r="A3547" s="255">
        <f>IF(B3547="","",COUNTA($B$5:B3547))</f>
        <v/>
      </c>
      <c r="B3547" s="294" t="n"/>
      <c r="C3547" s="247" t="n"/>
      <c r="D3547" s="248" t="n"/>
      <c r="E3547" s="295" t="n"/>
      <c r="F3547" s="296" t="n"/>
      <c r="G3547" s="296" t="n"/>
      <c r="H3547" s="299">
        <f>IFERROR(VLOOKUP($C3547,$C$5:$H$18,6,0)+SUMIF($C$19:$C3547,$C3547,$F$19:$F3547)-SUMIF($C$19:$C3547,$C3547,$G$19:$G3547),"")</f>
        <v/>
      </c>
      <c r="I3547" s="296" t="n"/>
      <c r="J3547" s="252" t="n"/>
      <c r="K3547" s="252" t="n"/>
      <c r="L3547" s="298" t="n"/>
      <c r="M3547" s="254">
        <f>IF($B3547="","",--TEXT($B3547,"yyyymm"))</f>
        <v/>
      </c>
      <c r="N3547" s="0" t="n"/>
      <c r="O3547" s="0" t="n"/>
      <c r="P3547" s="0" t="n"/>
      <c r="Q3547" s="0" t="n"/>
      <c r="R3547" s="0" t="n"/>
      <c r="S3547" s="0" t="n"/>
      <c r="T3547" s="0" t="n"/>
      <c r="U3547" s="0" t="n"/>
      <c r="V3547" s="0" t="n"/>
      <c r="W3547" s="0" t="n"/>
      <c r="X3547" s="42" t="n"/>
      <c r="Y3547" s="42" t="n"/>
      <c r="Z3547" s="42" t="n"/>
    </row>
    <row r="3548" ht="23" customFormat="1" customHeight="1" s="204">
      <c r="A3548" s="255">
        <f>IF(B3548="","",COUNTA($B$5:B3548))</f>
        <v/>
      </c>
      <c r="B3548" s="294" t="n"/>
      <c r="C3548" s="247" t="n"/>
      <c r="D3548" s="248" t="n"/>
      <c r="E3548" s="295" t="n"/>
      <c r="F3548" s="296" t="n"/>
      <c r="G3548" s="296" t="n"/>
      <c r="H3548" s="299">
        <f>IFERROR(VLOOKUP($C3548,$C$5:$H$18,6,0)+SUMIF($C$19:$C3548,$C3548,$F$19:$F3548)-SUMIF($C$19:$C3548,$C3548,$G$19:$G3548),"")</f>
        <v/>
      </c>
      <c r="I3548" s="296" t="n"/>
      <c r="J3548" s="252" t="n"/>
      <c r="K3548" s="252" t="n"/>
      <c r="L3548" s="298" t="n"/>
      <c r="M3548" s="254">
        <f>IF($B3548="","",--TEXT($B3548,"yyyymm"))</f>
        <v/>
      </c>
      <c r="N3548" s="0" t="n"/>
      <c r="O3548" s="0" t="n"/>
      <c r="P3548" s="0" t="n"/>
      <c r="Q3548" s="0" t="n"/>
      <c r="R3548" s="0" t="n"/>
      <c r="S3548" s="0" t="n"/>
      <c r="T3548" s="0" t="n"/>
      <c r="U3548" s="0" t="n"/>
      <c r="V3548" s="0" t="n"/>
      <c r="W3548" s="0" t="n"/>
      <c r="X3548" s="42" t="n"/>
      <c r="Y3548" s="42" t="n"/>
      <c r="Z3548" s="42" t="n"/>
    </row>
    <row r="3549" ht="23" customFormat="1" customHeight="1" s="204">
      <c r="A3549" s="255">
        <f>IF(B3549="","",COUNTA($B$5:B3549))</f>
        <v/>
      </c>
      <c r="B3549" s="294" t="n"/>
      <c r="C3549" s="247" t="n"/>
      <c r="D3549" s="248" t="n"/>
      <c r="E3549" s="295" t="n"/>
      <c r="F3549" s="296" t="n"/>
      <c r="G3549" s="296" t="n"/>
      <c r="H3549" s="299">
        <f>IFERROR(VLOOKUP($C3549,$C$5:$H$18,6,0)+SUMIF($C$19:$C3549,$C3549,$F$19:$F3549)-SUMIF($C$19:$C3549,$C3549,$G$19:$G3549),"")</f>
        <v/>
      </c>
      <c r="I3549" s="296" t="n"/>
      <c r="J3549" s="252" t="n"/>
      <c r="K3549" s="252" t="n"/>
      <c r="L3549" s="298" t="n"/>
      <c r="M3549" s="254">
        <f>IF($B3549="","",--TEXT($B3549,"yyyymm"))</f>
        <v/>
      </c>
      <c r="N3549" s="0" t="n"/>
      <c r="O3549" s="0" t="n"/>
      <c r="P3549" s="0" t="n"/>
      <c r="Q3549" s="0" t="n"/>
      <c r="R3549" s="0" t="n"/>
      <c r="S3549" s="0" t="n"/>
      <c r="T3549" s="0" t="n"/>
      <c r="U3549" s="0" t="n"/>
      <c r="V3549" s="0" t="n"/>
      <c r="W3549" s="0" t="n"/>
      <c r="X3549" s="42" t="n"/>
      <c r="Y3549" s="42" t="n"/>
      <c r="Z3549" s="42" t="n"/>
    </row>
    <row r="3550" ht="23" customFormat="1" customHeight="1" s="204">
      <c r="A3550" s="255">
        <f>IF(B3550="","",COUNTA($B$5:B3550))</f>
        <v/>
      </c>
      <c r="B3550" s="294" t="n"/>
      <c r="C3550" s="247" t="n"/>
      <c r="D3550" s="248" t="n"/>
      <c r="E3550" s="295" t="n"/>
      <c r="F3550" s="296" t="n"/>
      <c r="G3550" s="296" t="n"/>
      <c r="H3550" s="299">
        <f>IFERROR(VLOOKUP($C3550,$C$5:$H$18,6,0)+SUMIF($C$19:$C3550,$C3550,$F$19:$F3550)-SUMIF($C$19:$C3550,$C3550,$G$19:$G3550),"")</f>
        <v/>
      </c>
      <c r="I3550" s="296" t="n"/>
      <c r="J3550" s="252" t="n"/>
      <c r="K3550" s="252" t="n"/>
      <c r="L3550" s="298" t="n"/>
      <c r="M3550" s="254">
        <f>IF($B3550="","",--TEXT($B3550,"yyyymm"))</f>
        <v/>
      </c>
      <c r="N3550" s="0" t="n"/>
      <c r="O3550" s="0" t="n"/>
      <c r="P3550" s="0" t="n"/>
      <c r="Q3550" s="0" t="n"/>
      <c r="R3550" s="0" t="n"/>
      <c r="S3550" s="0" t="n"/>
      <c r="T3550" s="0" t="n"/>
      <c r="U3550" s="0" t="n"/>
      <c r="V3550" s="0" t="n"/>
      <c r="W3550" s="0" t="n"/>
      <c r="X3550" s="42" t="n"/>
      <c r="Y3550" s="42" t="n"/>
      <c r="Z3550" s="42" t="n"/>
    </row>
    <row r="3551" ht="23" customFormat="1" customHeight="1" s="204">
      <c r="A3551" s="255">
        <f>IF(B3551="","",COUNTA($B$5:B3551))</f>
        <v/>
      </c>
      <c r="B3551" s="294" t="n"/>
      <c r="C3551" s="247" t="n"/>
      <c r="D3551" s="248" t="n"/>
      <c r="E3551" s="295" t="n"/>
      <c r="F3551" s="296" t="n"/>
      <c r="G3551" s="296" t="n"/>
      <c r="H3551" s="299">
        <f>IFERROR(VLOOKUP($C3551,$C$5:$H$18,6,0)+SUMIF($C$19:$C3551,$C3551,$F$19:$F3551)-SUMIF($C$19:$C3551,$C3551,$G$19:$G3551),"")</f>
        <v/>
      </c>
      <c r="I3551" s="296" t="n"/>
      <c r="J3551" s="252" t="n"/>
      <c r="K3551" s="252" t="n"/>
      <c r="L3551" s="298" t="n"/>
      <c r="M3551" s="254">
        <f>IF($B3551="","",--TEXT($B3551,"yyyymm"))</f>
        <v/>
      </c>
      <c r="N3551" s="0" t="n"/>
      <c r="O3551" s="0" t="n"/>
      <c r="P3551" s="0" t="n"/>
      <c r="Q3551" s="0" t="n"/>
      <c r="R3551" s="0" t="n"/>
      <c r="S3551" s="0" t="n"/>
      <c r="T3551" s="0" t="n"/>
      <c r="U3551" s="0" t="n"/>
      <c r="V3551" s="0" t="n"/>
      <c r="W3551" s="0" t="n"/>
      <c r="X3551" s="42" t="n"/>
      <c r="Y3551" s="42" t="n"/>
      <c r="Z3551" s="42" t="n"/>
    </row>
    <row r="3552" ht="23" customFormat="1" customHeight="1" s="204">
      <c r="A3552" s="255">
        <f>IF(B3552="","",COUNTA($B$5:B3552))</f>
        <v/>
      </c>
      <c r="B3552" s="294" t="n"/>
      <c r="C3552" s="247" t="n"/>
      <c r="D3552" s="248" t="n"/>
      <c r="E3552" s="295" t="n"/>
      <c r="F3552" s="296" t="n"/>
      <c r="G3552" s="296" t="n"/>
      <c r="H3552" s="299">
        <f>IFERROR(VLOOKUP($C3552,$C$5:$H$18,6,0)+SUMIF($C$19:$C3552,$C3552,$F$19:$F3552)-SUMIF($C$19:$C3552,$C3552,$G$19:$G3552),"")</f>
        <v/>
      </c>
      <c r="I3552" s="296" t="n"/>
      <c r="J3552" s="252" t="n"/>
      <c r="K3552" s="252" t="n"/>
      <c r="L3552" s="298" t="n"/>
      <c r="M3552" s="254">
        <f>IF($B3552="","",--TEXT($B3552,"yyyymm"))</f>
        <v/>
      </c>
      <c r="N3552" s="0" t="n"/>
      <c r="O3552" s="0" t="n"/>
      <c r="P3552" s="0" t="n"/>
      <c r="Q3552" s="0" t="n"/>
      <c r="R3552" s="0" t="n"/>
      <c r="S3552" s="0" t="n"/>
      <c r="T3552" s="0" t="n"/>
      <c r="U3552" s="0" t="n"/>
      <c r="V3552" s="0" t="n"/>
      <c r="W3552" s="0" t="n"/>
      <c r="X3552" s="42" t="n"/>
      <c r="Y3552" s="42" t="n"/>
      <c r="Z3552" s="42" t="n"/>
    </row>
    <row r="3553" ht="23" customFormat="1" customHeight="1" s="204">
      <c r="A3553" s="255">
        <f>IF(B3553="","",COUNTA($B$5:B3553))</f>
        <v/>
      </c>
      <c r="B3553" s="294" t="n"/>
      <c r="C3553" s="247" t="n"/>
      <c r="D3553" s="248" t="n"/>
      <c r="E3553" s="295" t="n"/>
      <c r="F3553" s="296" t="n"/>
      <c r="G3553" s="296" t="n"/>
      <c r="H3553" s="299">
        <f>IFERROR(VLOOKUP($C3553,$C$5:$H$18,6,0)+SUMIF($C$19:$C3553,$C3553,$F$19:$F3553)-SUMIF($C$19:$C3553,$C3553,$G$19:$G3553),"")</f>
        <v/>
      </c>
      <c r="I3553" s="296" t="n"/>
      <c r="J3553" s="252" t="n"/>
      <c r="K3553" s="252" t="n"/>
      <c r="L3553" s="298" t="n"/>
      <c r="M3553" s="254">
        <f>IF($B3553="","",--TEXT($B3553,"yyyymm"))</f>
        <v/>
      </c>
      <c r="N3553" s="0" t="n"/>
      <c r="O3553" s="0" t="n"/>
      <c r="P3553" s="0" t="n"/>
      <c r="Q3553" s="0" t="n"/>
      <c r="R3553" s="0" t="n"/>
      <c r="S3553" s="0" t="n"/>
      <c r="T3553" s="0" t="n"/>
      <c r="U3553" s="0" t="n"/>
      <c r="V3553" s="0" t="n"/>
      <c r="W3553" s="0" t="n"/>
      <c r="X3553" s="42" t="n"/>
      <c r="Y3553" s="42" t="n"/>
      <c r="Z3553" s="42" t="n"/>
    </row>
    <row r="3554" ht="23" customFormat="1" customHeight="1" s="204">
      <c r="A3554" s="255">
        <f>IF(B3554="","",COUNTA($B$5:B3554))</f>
        <v/>
      </c>
      <c r="B3554" s="294" t="n"/>
      <c r="C3554" s="247" t="n"/>
      <c r="D3554" s="248" t="n"/>
      <c r="E3554" s="295" t="n"/>
      <c r="F3554" s="296" t="n"/>
      <c r="G3554" s="296" t="n"/>
      <c r="H3554" s="299">
        <f>IFERROR(VLOOKUP($C3554,$C$5:$H$18,6,0)+SUMIF($C$19:$C3554,$C3554,$F$19:$F3554)-SUMIF($C$19:$C3554,$C3554,$G$19:$G3554),"")</f>
        <v/>
      </c>
      <c r="I3554" s="296" t="n"/>
      <c r="J3554" s="252" t="n"/>
      <c r="K3554" s="252" t="n"/>
      <c r="L3554" s="298" t="n"/>
      <c r="M3554" s="254">
        <f>IF($B3554="","",--TEXT($B3554,"yyyymm"))</f>
        <v/>
      </c>
      <c r="N3554" s="0" t="n"/>
      <c r="O3554" s="0" t="n"/>
      <c r="P3554" s="0" t="n"/>
      <c r="Q3554" s="0" t="n"/>
      <c r="R3554" s="0" t="n"/>
      <c r="S3554" s="0" t="n"/>
      <c r="T3554" s="0" t="n"/>
      <c r="U3554" s="0" t="n"/>
      <c r="V3554" s="0" t="n"/>
      <c r="W3554" s="0" t="n"/>
      <c r="X3554" s="42" t="n"/>
      <c r="Y3554" s="42" t="n"/>
      <c r="Z3554" s="42" t="n"/>
    </row>
    <row r="3555" ht="23" customFormat="1" customHeight="1" s="204">
      <c r="A3555" s="255">
        <f>IF(B3555="","",COUNTA($B$5:B3555))</f>
        <v/>
      </c>
      <c r="B3555" s="294" t="n"/>
      <c r="C3555" s="247" t="n"/>
      <c r="D3555" s="248" t="n"/>
      <c r="E3555" s="295" t="n"/>
      <c r="F3555" s="296" t="n"/>
      <c r="G3555" s="296" t="n"/>
      <c r="H3555" s="299">
        <f>IFERROR(VLOOKUP($C3555,$C$5:$H$18,6,0)+SUMIF($C$19:$C3555,$C3555,$F$19:$F3555)-SUMIF($C$19:$C3555,$C3555,$G$19:$G3555),"")</f>
        <v/>
      </c>
      <c r="I3555" s="296" t="n"/>
      <c r="J3555" s="252" t="n"/>
      <c r="K3555" s="252" t="n"/>
      <c r="L3555" s="298" t="n"/>
      <c r="M3555" s="254">
        <f>IF($B3555="","",--TEXT($B3555,"yyyymm"))</f>
        <v/>
      </c>
      <c r="N3555" s="0" t="n"/>
      <c r="O3555" s="0" t="n"/>
      <c r="P3555" s="0" t="n"/>
      <c r="Q3555" s="0" t="n"/>
      <c r="R3555" s="0" t="n"/>
      <c r="S3555" s="0" t="n"/>
      <c r="T3555" s="0" t="n"/>
      <c r="U3555" s="0" t="n"/>
      <c r="V3555" s="0" t="n"/>
      <c r="W3555" s="0" t="n"/>
      <c r="X3555" s="42" t="n"/>
      <c r="Y3555" s="42" t="n"/>
      <c r="Z3555" s="42" t="n"/>
    </row>
    <row r="3556" ht="23" customFormat="1" customHeight="1" s="204">
      <c r="A3556" s="255">
        <f>IF(B3556="","",COUNTA($B$5:B3556))</f>
        <v/>
      </c>
      <c r="B3556" s="294" t="n"/>
      <c r="C3556" s="247" t="n"/>
      <c r="D3556" s="248" t="n"/>
      <c r="E3556" s="295" t="n"/>
      <c r="F3556" s="296" t="n"/>
      <c r="G3556" s="296" t="n"/>
      <c r="H3556" s="299">
        <f>IFERROR(VLOOKUP($C3556,$C$5:$H$18,6,0)+SUMIF($C$19:$C3556,$C3556,$F$19:$F3556)-SUMIF($C$19:$C3556,$C3556,$G$19:$G3556),"")</f>
        <v/>
      </c>
      <c r="I3556" s="296" t="n"/>
      <c r="J3556" s="252" t="n"/>
      <c r="K3556" s="252" t="n"/>
      <c r="L3556" s="298" t="n"/>
      <c r="M3556" s="254">
        <f>IF($B3556="","",--TEXT($B3556,"yyyymm"))</f>
        <v/>
      </c>
      <c r="N3556" s="0" t="n"/>
      <c r="O3556" s="0" t="n"/>
      <c r="P3556" s="0" t="n"/>
      <c r="Q3556" s="0" t="n"/>
      <c r="R3556" s="0" t="n"/>
      <c r="S3556" s="0" t="n"/>
      <c r="T3556" s="0" t="n"/>
      <c r="U3556" s="0" t="n"/>
      <c r="V3556" s="0" t="n"/>
      <c r="W3556" s="0" t="n"/>
      <c r="X3556" s="42" t="n"/>
      <c r="Y3556" s="42" t="n"/>
      <c r="Z3556" s="42" t="n"/>
    </row>
    <row r="3557" ht="23" customFormat="1" customHeight="1" s="204">
      <c r="A3557" s="255">
        <f>IF(B3557="","",COUNTA($B$5:B3557))</f>
        <v/>
      </c>
      <c r="B3557" s="294" t="n"/>
      <c r="C3557" s="247" t="n"/>
      <c r="D3557" s="248" t="n"/>
      <c r="E3557" s="295" t="n"/>
      <c r="F3557" s="296" t="n"/>
      <c r="G3557" s="296" t="n"/>
      <c r="H3557" s="299">
        <f>IFERROR(VLOOKUP($C3557,$C$5:$H$18,6,0)+SUMIF($C$19:$C3557,$C3557,$F$19:$F3557)-SUMIF($C$19:$C3557,$C3557,$G$19:$G3557),"")</f>
        <v/>
      </c>
      <c r="I3557" s="296" t="n"/>
      <c r="J3557" s="252" t="n"/>
      <c r="K3557" s="252" t="n"/>
      <c r="L3557" s="298" t="n"/>
      <c r="M3557" s="254">
        <f>IF($B3557="","",--TEXT($B3557,"yyyymm"))</f>
        <v/>
      </c>
      <c r="N3557" s="0" t="n"/>
      <c r="O3557" s="0" t="n"/>
      <c r="P3557" s="0" t="n"/>
      <c r="Q3557" s="0" t="n"/>
      <c r="R3557" s="0" t="n"/>
      <c r="S3557" s="0" t="n"/>
      <c r="T3557" s="0" t="n"/>
      <c r="U3557" s="0" t="n"/>
      <c r="V3557" s="0" t="n"/>
      <c r="W3557" s="0" t="n"/>
      <c r="X3557" s="42" t="n"/>
      <c r="Y3557" s="42" t="n"/>
      <c r="Z3557" s="42" t="n"/>
    </row>
    <row r="3558" ht="23" customFormat="1" customHeight="1" s="204">
      <c r="A3558" s="255">
        <f>IF(B3558="","",COUNTA($B$5:B3558))</f>
        <v/>
      </c>
      <c r="B3558" s="294" t="n"/>
      <c r="C3558" s="247" t="n"/>
      <c r="D3558" s="248" t="n"/>
      <c r="E3558" s="295" t="n"/>
      <c r="F3558" s="296" t="n"/>
      <c r="G3558" s="296" t="n"/>
      <c r="H3558" s="299">
        <f>IFERROR(VLOOKUP($C3558,$C$5:$H$18,6,0)+SUMIF($C$19:$C3558,$C3558,$F$19:$F3558)-SUMIF($C$19:$C3558,$C3558,$G$19:$G3558),"")</f>
        <v/>
      </c>
      <c r="I3558" s="296" t="n"/>
      <c r="J3558" s="252" t="n"/>
      <c r="K3558" s="252" t="n"/>
      <c r="L3558" s="298" t="n"/>
      <c r="M3558" s="254">
        <f>IF($B3558="","",--TEXT($B3558,"yyyymm"))</f>
        <v/>
      </c>
      <c r="N3558" s="0" t="n"/>
      <c r="O3558" s="0" t="n"/>
      <c r="P3558" s="0" t="n"/>
      <c r="Q3558" s="0" t="n"/>
      <c r="R3558" s="0" t="n"/>
      <c r="S3558" s="0" t="n"/>
      <c r="T3558" s="0" t="n"/>
      <c r="U3558" s="0" t="n"/>
      <c r="V3558" s="0" t="n"/>
      <c r="W3558" s="0" t="n"/>
      <c r="X3558" s="42" t="n"/>
      <c r="Y3558" s="42" t="n"/>
      <c r="Z3558" s="42" t="n"/>
    </row>
    <row r="3559" ht="23" customFormat="1" customHeight="1" s="204">
      <c r="A3559" s="255">
        <f>IF(B3559="","",COUNTA($B$5:B3559))</f>
        <v/>
      </c>
      <c r="B3559" s="294" t="n"/>
      <c r="C3559" s="247" t="n"/>
      <c r="D3559" s="248" t="n"/>
      <c r="E3559" s="295" t="n"/>
      <c r="F3559" s="296" t="n"/>
      <c r="G3559" s="296" t="n"/>
      <c r="H3559" s="299">
        <f>IFERROR(VLOOKUP($C3559,$C$5:$H$18,6,0)+SUMIF($C$19:$C3559,$C3559,$F$19:$F3559)-SUMIF($C$19:$C3559,$C3559,$G$19:$G3559),"")</f>
        <v/>
      </c>
      <c r="I3559" s="296" t="n"/>
      <c r="J3559" s="252" t="n"/>
      <c r="K3559" s="252" t="n"/>
      <c r="L3559" s="298" t="n"/>
      <c r="M3559" s="254">
        <f>IF($B3559="","",--TEXT($B3559,"yyyymm"))</f>
        <v/>
      </c>
      <c r="N3559" s="0" t="n"/>
      <c r="O3559" s="0" t="n"/>
      <c r="P3559" s="0" t="n"/>
      <c r="Q3559" s="0" t="n"/>
      <c r="R3559" s="0" t="n"/>
      <c r="S3559" s="0" t="n"/>
      <c r="T3559" s="0" t="n"/>
      <c r="U3559" s="0" t="n"/>
      <c r="V3559" s="0" t="n"/>
      <c r="W3559" s="0" t="n"/>
      <c r="X3559" s="42" t="n"/>
      <c r="Y3559" s="42" t="n"/>
      <c r="Z3559" s="42" t="n"/>
    </row>
    <row r="3560" ht="23" customFormat="1" customHeight="1" s="204">
      <c r="A3560" s="255">
        <f>IF(B3560="","",COUNTA($B$5:B3560))</f>
        <v/>
      </c>
      <c r="B3560" s="294" t="n"/>
      <c r="C3560" s="247" t="n"/>
      <c r="D3560" s="248" t="n"/>
      <c r="E3560" s="295" t="n"/>
      <c r="F3560" s="296" t="n"/>
      <c r="G3560" s="296" t="n"/>
      <c r="H3560" s="299">
        <f>IFERROR(VLOOKUP($C3560,$C$5:$H$18,6,0)+SUMIF($C$19:$C3560,$C3560,$F$19:$F3560)-SUMIF($C$19:$C3560,$C3560,$G$19:$G3560),"")</f>
        <v/>
      </c>
      <c r="I3560" s="296" t="n"/>
      <c r="J3560" s="252" t="n"/>
      <c r="K3560" s="252" t="n"/>
      <c r="L3560" s="298" t="n"/>
      <c r="M3560" s="254">
        <f>IF($B3560="","",--TEXT($B3560,"yyyymm"))</f>
        <v/>
      </c>
      <c r="N3560" s="0" t="n"/>
      <c r="O3560" s="0" t="n"/>
      <c r="P3560" s="0" t="n"/>
      <c r="Q3560" s="0" t="n"/>
      <c r="R3560" s="0" t="n"/>
      <c r="S3560" s="0" t="n"/>
      <c r="T3560" s="0" t="n"/>
      <c r="U3560" s="0" t="n"/>
      <c r="V3560" s="0" t="n"/>
      <c r="W3560" s="0" t="n"/>
      <c r="X3560" s="42" t="n"/>
      <c r="Y3560" s="42" t="n"/>
      <c r="Z3560" s="42" t="n"/>
    </row>
    <row r="3561" ht="23" customFormat="1" customHeight="1" s="204">
      <c r="A3561" s="255">
        <f>IF(B3561="","",COUNTA($B$5:B3561))</f>
        <v/>
      </c>
      <c r="B3561" s="294" t="n"/>
      <c r="C3561" s="247" t="n"/>
      <c r="D3561" s="248" t="n"/>
      <c r="E3561" s="295" t="n"/>
      <c r="F3561" s="296" t="n"/>
      <c r="G3561" s="296" t="n"/>
      <c r="H3561" s="299">
        <f>IFERROR(VLOOKUP($C3561,$C$5:$H$18,6,0)+SUMIF($C$19:$C3561,$C3561,$F$19:$F3561)-SUMIF($C$19:$C3561,$C3561,$G$19:$G3561),"")</f>
        <v/>
      </c>
      <c r="I3561" s="296" t="n"/>
      <c r="J3561" s="252" t="n"/>
      <c r="K3561" s="252" t="n"/>
      <c r="L3561" s="298" t="n"/>
      <c r="M3561" s="254">
        <f>IF($B3561="","",--TEXT($B3561,"yyyymm"))</f>
        <v/>
      </c>
      <c r="N3561" s="0" t="n"/>
      <c r="O3561" s="0" t="n"/>
      <c r="P3561" s="0" t="n"/>
      <c r="Q3561" s="0" t="n"/>
      <c r="R3561" s="0" t="n"/>
      <c r="S3561" s="0" t="n"/>
      <c r="T3561" s="0" t="n"/>
      <c r="U3561" s="0" t="n"/>
      <c r="V3561" s="0" t="n"/>
      <c r="W3561" s="0" t="n"/>
      <c r="X3561" s="42" t="n"/>
      <c r="Y3561" s="42" t="n"/>
      <c r="Z3561" s="42" t="n"/>
    </row>
    <row r="3562" ht="23" customFormat="1" customHeight="1" s="204">
      <c r="A3562" s="255">
        <f>IF(B3562="","",COUNTA($B$5:B3562))</f>
        <v/>
      </c>
      <c r="B3562" s="294" t="n"/>
      <c r="C3562" s="247" t="n"/>
      <c r="D3562" s="248" t="n"/>
      <c r="E3562" s="295" t="n"/>
      <c r="F3562" s="296" t="n"/>
      <c r="G3562" s="296" t="n"/>
      <c r="H3562" s="299">
        <f>IFERROR(VLOOKUP($C3562,$C$5:$H$18,6,0)+SUMIF($C$19:$C3562,$C3562,$F$19:$F3562)-SUMIF($C$19:$C3562,$C3562,$G$19:$G3562),"")</f>
        <v/>
      </c>
      <c r="I3562" s="296" t="n"/>
      <c r="J3562" s="252" t="n"/>
      <c r="K3562" s="252" t="n"/>
      <c r="L3562" s="298" t="n"/>
      <c r="M3562" s="254">
        <f>IF($B3562="","",--TEXT($B3562,"yyyymm"))</f>
        <v/>
      </c>
      <c r="N3562" s="0" t="n"/>
      <c r="O3562" s="0" t="n"/>
      <c r="P3562" s="0" t="n"/>
      <c r="Q3562" s="0" t="n"/>
      <c r="R3562" s="0" t="n"/>
      <c r="S3562" s="0" t="n"/>
      <c r="T3562" s="0" t="n"/>
      <c r="U3562" s="0" t="n"/>
      <c r="V3562" s="0" t="n"/>
      <c r="W3562" s="0" t="n"/>
      <c r="X3562" s="42" t="n"/>
      <c r="Y3562" s="42" t="n"/>
      <c r="Z3562" s="42" t="n"/>
    </row>
    <row r="3563" ht="23" customFormat="1" customHeight="1" s="204">
      <c r="A3563" s="255">
        <f>IF(B3563="","",COUNTA($B$5:B3563))</f>
        <v/>
      </c>
      <c r="B3563" s="294" t="n"/>
      <c r="C3563" s="247" t="n"/>
      <c r="D3563" s="248" t="n"/>
      <c r="E3563" s="295" t="n"/>
      <c r="F3563" s="296" t="n"/>
      <c r="G3563" s="296" t="n"/>
      <c r="H3563" s="299">
        <f>IFERROR(VLOOKUP($C3563,$C$5:$H$18,6,0)+SUMIF($C$19:$C3563,$C3563,$F$19:$F3563)-SUMIF($C$19:$C3563,$C3563,$G$19:$G3563),"")</f>
        <v/>
      </c>
      <c r="I3563" s="296" t="n"/>
      <c r="J3563" s="252" t="n"/>
      <c r="K3563" s="252" t="n"/>
      <c r="L3563" s="298" t="n"/>
      <c r="M3563" s="254">
        <f>IF($B3563="","",--TEXT($B3563,"yyyymm"))</f>
        <v/>
      </c>
      <c r="N3563" s="0" t="n"/>
      <c r="O3563" s="0" t="n"/>
      <c r="P3563" s="0" t="n"/>
      <c r="Q3563" s="0" t="n"/>
      <c r="R3563" s="0" t="n"/>
      <c r="S3563" s="0" t="n"/>
      <c r="T3563" s="0" t="n"/>
      <c r="U3563" s="0" t="n"/>
      <c r="V3563" s="0" t="n"/>
      <c r="W3563" s="0" t="n"/>
      <c r="X3563" s="42" t="n"/>
      <c r="Y3563" s="42" t="n"/>
      <c r="Z3563" s="42" t="n"/>
    </row>
    <row r="3564" ht="23" customFormat="1" customHeight="1" s="204">
      <c r="A3564" s="255">
        <f>IF(B3564="","",COUNTA($B$5:B3564))</f>
        <v/>
      </c>
      <c r="B3564" s="294" t="n"/>
      <c r="C3564" s="247" t="n"/>
      <c r="D3564" s="248" t="n"/>
      <c r="E3564" s="295" t="n"/>
      <c r="F3564" s="296" t="n"/>
      <c r="G3564" s="296" t="n"/>
      <c r="H3564" s="299">
        <f>IFERROR(VLOOKUP($C3564,$C$5:$H$18,6,0)+SUMIF($C$19:$C3564,$C3564,$F$19:$F3564)-SUMIF($C$19:$C3564,$C3564,$G$19:$G3564),"")</f>
        <v/>
      </c>
      <c r="I3564" s="296" t="n"/>
      <c r="J3564" s="252" t="n"/>
      <c r="K3564" s="252" t="n"/>
      <c r="L3564" s="298" t="n"/>
      <c r="M3564" s="254">
        <f>IF($B3564="","",--TEXT($B3564,"yyyymm"))</f>
        <v/>
      </c>
      <c r="N3564" s="0" t="n"/>
      <c r="O3564" s="0" t="n"/>
      <c r="P3564" s="0" t="n"/>
      <c r="Q3564" s="0" t="n"/>
      <c r="R3564" s="0" t="n"/>
      <c r="S3564" s="0" t="n"/>
      <c r="T3564" s="0" t="n"/>
      <c r="U3564" s="0" t="n"/>
      <c r="V3564" s="0" t="n"/>
      <c r="W3564" s="0" t="n"/>
      <c r="X3564" s="42" t="n"/>
      <c r="Y3564" s="42" t="n"/>
      <c r="Z3564" s="42" t="n"/>
    </row>
    <row r="3565" ht="23" customFormat="1" customHeight="1" s="204">
      <c r="A3565" s="255">
        <f>IF(B3565="","",COUNTA($B$5:B3565))</f>
        <v/>
      </c>
      <c r="B3565" s="294" t="n"/>
      <c r="C3565" s="247" t="n"/>
      <c r="D3565" s="248" t="n"/>
      <c r="E3565" s="295" t="n"/>
      <c r="F3565" s="296" t="n"/>
      <c r="G3565" s="296" t="n"/>
      <c r="H3565" s="299">
        <f>IFERROR(VLOOKUP($C3565,$C$5:$H$18,6,0)+SUMIF($C$19:$C3565,$C3565,$F$19:$F3565)-SUMIF($C$19:$C3565,$C3565,$G$19:$G3565),"")</f>
        <v/>
      </c>
      <c r="I3565" s="296" t="n"/>
      <c r="J3565" s="252" t="n"/>
      <c r="K3565" s="252" t="n"/>
      <c r="L3565" s="298" t="n"/>
      <c r="M3565" s="254">
        <f>IF($B3565="","",--TEXT($B3565,"yyyymm"))</f>
        <v/>
      </c>
      <c r="N3565" s="0" t="n"/>
      <c r="O3565" s="0" t="n"/>
      <c r="P3565" s="0" t="n"/>
      <c r="Q3565" s="0" t="n"/>
      <c r="R3565" s="0" t="n"/>
      <c r="S3565" s="0" t="n"/>
      <c r="T3565" s="0" t="n"/>
      <c r="U3565" s="0" t="n"/>
      <c r="V3565" s="0" t="n"/>
      <c r="W3565" s="0" t="n"/>
      <c r="X3565" s="42" t="n"/>
      <c r="Y3565" s="42" t="n"/>
      <c r="Z3565" s="42" t="n"/>
    </row>
    <row r="3566" ht="23" customFormat="1" customHeight="1" s="204">
      <c r="A3566" s="255">
        <f>IF(B3566="","",COUNTA($B$5:B3566))</f>
        <v/>
      </c>
      <c r="B3566" s="294" t="n"/>
      <c r="C3566" s="247" t="n"/>
      <c r="D3566" s="248" t="n"/>
      <c r="E3566" s="295" t="n"/>
      <c r="F3566" s="296" t="n"/>
      <c r="G3566" s="296" t="n"/>
      <c r="H3566" s="299">
        <f>IFERROR(VLOOKUP($C3566,$C$5:$H$18,6,0)+SUMIF($C$19:$C3566,$C3566,$F$19:$F3566)-SUMIF($C$19:$C3566,$C3566,$G$19:$G3566),"")</f>
        <v/>
      </c>
      <c r="I3566" s="296" t="n"/>
      <c r="J3566" s="252" t="n"/>
      <c r="K3566" s="252" t="n"/>
      <c r="L3566" s="298" t="n"/>
      <c r="M3566" s="254">
        <f>IF($B3566="","",--TEXT($B3566,"yyyymm"))</f>
        <v/>
      </c>
      <c r="N3566" s="0" t="n"/>
      <c r="O3566" s="0" t="n"/>
      <c r="P3566" s="0" t="n"/>
      <c r="Q3566" s="0" t="n"/>
      <c r="R3566" s="0" t="n"/>
      <c r="S3566" s="0" t="n"/>
      <c r="T3566" s="0" t="n"/>
      <c r="U3566" s="0" t="n"/>
      <c r="V3566" s="0" t="n"/>
      <c r="W3566" s="0" t="n"/>
      <c r="X3566" s="42" t="n"/>
      <c r="Y3566" s="42" t="n"/>
      <c r="Z3566" s="42" t="n"/>
    </row>
    <row r="3567" ht="23" customFormat="1" customHeight="1" s="204">
      <c r="A3567" s="255">
        <f>IF(B3567="","",COUNTA($B$5:B3567))</f>
        <v/>
      </c>
      <c r="B3567" s="294" t="n"/>
      <c r="C3567" s="247" t="n"/>
      <c r="D3567" s="248" t="n"/>
      <c r="E3567" s="295" t="n"/>
      <c r="F3567" s="296" t="n"/>
      <c r="G3567" s="296" t="n"/>
      <c r="H3567" s="299">
        <f>IFERROR(VLOOKUP($C3567,$C$5:$H$18,6,0)+SUMIF($C$19:$C3567,$C3567,$F$19:$F3567)-SUMIF($C$19:$C3567,$C3567,$G$19:$G3567),"")</f>
        <v/>
      </c>
      <c r="I3567" s="296" t="n"/>
      <c r="J3567" s="252" t="n"/>
      <c r="K3567" s="252" t="n"/>
      <c r="L3567" s="298" t="n"/>
      <c r="M3567" s="254">
        <f>IF($B3567="","",--TEXT($B3567,"yyyymm"))</f>
        <v/>
      </c>
      <c r="N3567" s="0" t="n"/>
      <c r="O3567" s="0" t="n"/>
      <c r="P3567" s="0" t="n"/>
      <c r="Q3567" s="0" t="n"/>
      <c r="R3567" s="0" t="n"/>
      <c r="S3567" s="0" t="n"/>
      <c r="T3567" s="0" t="n"/>
      <c r="U3567" s="0" t="n"/>
      <c r="V3567" s="0" t="n"/>
      <c r="W3567" s="0" t="n"/>
      <c r="X3567" s="42" t="n"/>
      <c r="Y3567" s="42" t="n"/>
      <c r="Z3567" s="42" t="n"/>
    </row>
    <row r="3568" ht="23" customFormat="1" customHeight="1" s="204">
      <c r="A3568" s="255">
        <f>IF(B3568="","",COUNTA($B$5:B3568))</f>
        <v/>
      </c>
      <c r="B3568" s="294" t="n"/>
      <c r="C3568" s="247" t="n"/>
      <c r="D3568" s="248" t="n"/>
      <c r="E3568" s="295" t="n"/>
      <c r="F3568" s="296" t="n"/>
      <c r="G3568" s="296" t="n"/>
      <c r="H3568" s="299">
        <f>IFERROR(VLOOKUP($C3568,$C$5:$H$18,6,0)+SUMIF($C$19:$C3568,$C3568,$F$19:$F3568)-SUMIF($C$19:$C3568,$C3568,$G$19:$G3568),"")</f>
        <v/>
      </c>
      <c r="I3568" s="296" t="n"/>
      <c r="J3568" s="252" t="n"/>
      <c r="K3568" s="252" t="n"/>
      <c r="L3568" s="298" t="n"/>
      <c r="M3568" s="254">
        <f>IF($B3568="","",--TEXT($B3568,"yyyymm"))</f>
        <v/>
      </c>
      <c r="N3568" s="0" t="n"/>
      <c r="O3568" s="0" t="n"/>
      <c r="P3568" s="0" t="n"/>
      <c r="Q3568" s="0" t="n"/>
      <c r="R3568" s="0" t="n"/>
      <c r="S3568" s="0" t="n"/>
      <c r="T3568" s="0" t="n"/>
      <c r="U3568" s="0" t="n"/>
      <c r="V3568" s="0" t="n"/>
      <c r="W3568" s="0" t="n"/>
      <c r="X3568" s="42" t="n"/>
      <c r="Y3568" s="42" t="n"/>
      <c r="Z3568" s="42" t="n"/>
    </row>
    <row r="3569" ht="23" customFormat="1" customHeight="1" s="204">
      <c r="A3569" s="255">
        <f>IF(B3569="","",COUNTA($B$5:B3569))</f>
        <v/>
      </c>
      <c r="B3569" s="294" t="n"/>
      <c r="C3569" s="247" t="n"/>
      <c r="D3569" s="248" t="n"/>
      <c r="E3569" s="295" t="n"/>
      <c r="F3569" s="296" t="n"/>
      <c r="G3569" s="296" t="n"/>
      <c r="H3569" s="299">
        <f>IFERROR(VLOOKUP($C3569,$C$5:$H$18,6,0)+SUMIF($C$19:$C3569,$C3569,$F$19:$F3569)-SUMIF($C$19:$C3569,$C3569,$G$19:$G3569),"")</f>
        <v/>
      </c>
      <c r="I3569" s="296" t="n"/>
      <c r="J3569" s="252" t="n"/>
      <c r="K3569" s="252" t="n"/>
      <c r="L3569" s="298" t="n"/>
      <c r="M3569" s="254">
        <f>IF($B3569="","",--TEXT($B3569,"yyyymm"))</f>
        <v/>
      </c>
      <c r="N3569" s="0" t="n"/>
      <c r="O3569" s="0" t="n"/>
      <c r="P3569" s="0" t="n"/>
      <c r="Q3569" s="0" t="n"/>
      <c r="R3569" s="0" t="n"/>
      <c r="S3569" s="0" t="n"/>
      <c r="T3569" s="0" t="n"/>
      <c r="U3569" s="0" t="n"/>
      <c r="V3569" s="0" t="n"/>
      <c r="W3569" s="0" t="n"/>
      <c r="X3569" s="42" t="n"/>
      <c r="Y3569" s="42" t="n"/>
      <c r="Z3569" s="42" t="n"/>
    </row>
    <row r="3570" ht="23" customFormat="1" customHeight="1" s="204">
      <c r="A3570" s="255">
        <f>IF(B3570="","",COUNTA($B$5:B3570))</f>
        <v/>
      </c>
      <c r="B3570" s="294" t="n"/>
      <c r="C3570" s="247" t="n"/>
      <c r="D3570" s="248" t="n"/>
      <c r="E3570" s="295" t="n"/>
      <c r="F3570" s="296" t="n"/>
      <c r="G3570" s="296" t="n"/>
      <c r="H3570" s="299">
        <f>IFERROR(VLOOKUP($C3570,$C$5:$H$18,6,0)+SUMIF($C$19:$C3570,$C3570,$F$19:$F3570)-SUMIF($C$19:$C3570,$C3570,$G$19:$G3570),"")</f>
        <v/>
      </c>
      <c r="I3570" s="296" t="n"/>
      <c r="J3570" s="252" t="n"/>
      <c r="K3570" s="252" t="n"/>
      <c r="L3570" s="298" t="n"/>
      <c r="M3570" s="254">
        <f>IF($B3570="","",--TEXT($B3570,"yyyymm"))</f>
        <v/>
      </c>
      <c r="N3570" s="0" t="n"/>
      <c r="O3570" s="0" t="n"/>
      <c r="P3570" s="0" t="n"/>
      <c r="Q3570" s="0" t="n"/>
      <c r="R3570" s="0" t="n"/>
      <c r="S3570" s="0" t="n"/>
      <c r="T3570" s="0" t="n"/>
      <c r="U3570" s="0" t="n"/>
      <c r="V3570" s="0" t="n"/>
      <c r="W3570" s="0" t="n"/>
      <c r="X3570" s="42" t="n"/>
      <c r="Y3570" s="42" t="n"/>
      <c r="Z3570" s="42" t="n"/>
    </row>
    <row r="3571" ht="23" customFormat="1" customHeight="1" s="204">
      <c r="A3571" s="255">
        <f>IF(B3571="","",COUNTA($B$5:B3571))</f>
        <v/>
      </c>
      <c r="B3571" s="294" t="n"/>
      <c r="C3571" s="247" t="n"/>
      <c r="D3571" s="248" t="n"/>
      <c r="E3571" s="295" t="n"/>
      <c r="F3571" s="296" t="n"/>
      <c r="G3571" s="296" t="n"/>
      <c r="H3571" s="299">
        <f>IFERROR(VLOOKUP($C3571,$C$5:$H$18,6,0)+SUMIF($C$19:$C3571,$C3571,$F$19:$F3571)-SUMIF($C$19:$C3571,$C3571,$G$19:$G3571),"")</f>
        <v/>
      </c>
      <c r="I3571" s="296" t="n"/>
      <c r="J3571" s="252" t="n"/>
      <c r="K3571" s="252" t="n"/>
      <c r="L3571" s="298" t="n"/>
      <c r="M3571" s="254">
        <f>IF($B3571="","",--TEXT($B3571,"yyyymm"))</f>
        <v/>
      </c>
      <c r="N3571" s="0" t="n"/>
      <c r="O3571" s="0" t="n"/>
      <c r="P3571" s="0" t="n"/>
      <c r="Q3571" s="0" t="n"/>
      <c r="R3571" s="0" t="n"/>
      <c r="S3571" s="0" t="n"/>
      <c r="T3571" s="0" t="n"/>
      <c r="U3571" s="0" t="n"/>
      <c r="V3571" s="0" t="n"/>
      <c r="W3571" s="0" t="n"/>
      <c r="X3571" s="42" t="n"/>
      <c r="Y3571" s="42" t="n"/>
      <c r="Z3571" s="42" t="n"/>
    </row>
    <row r="3572" ht="23" customFormat="1" customHeight="1" s="204">
      <c r="A3572" s="255">
        <f>IF(B3572="","",COUNTA($B$5:B3572))</f>
        <v/>
      </c>
      <c r="B3572" s="294" t="n"/>
      <c r="C3572" s="247" t="n"/>
      <c r="D3572" s="248" t="n"/>
      <c r="E3572" s="295" t="n"/>
      <c r="F3572" s="296" t="n"/>
      <c r="G3572" s="296" t="n"/>
      <c r="H3572" s="299">
        <f>IFERROR(VLOOKUP($C3572,$C$5:$H$18,6,0)+SUMIF($C$19:$C3572,$C3572,$F$19:$F3572)-SUMIF($C$19:$C3572,$C3572,$G$19:$G3572),"")</f>
        <v/>
      </c>
      <c r="I3572" s="296" t="n"/>
      <c r="J3572" s="252" t="n"/>
      <c r="K3572" s="252" t="n"/>
      <c r="L3572" s="298" t="n"/>
      <c r="M3572" s="254">
        <f>IF($B3572="","",--TEXT($B3572,"yyyymm"))</f>
        <v/>
      </c>
      <c r="N3572" s="0" t="n"/>
      <c r="O3572" s="0" t="n"/>
      <c r="P3572" s="0" t="n"/>
      <c r="Q3572" s="0" t="n"/>
      <c r="R3572" s="0" t="n"/>
      <c r="S3572" s="0" t="n"/>
      <c r="T3572" s="0" t="n"/>
      <c r="U3572" s="0" t="n"/>
      <c r="V3572" s="0" t="n"/>
      <c r="W3572" s="0" t="n"/>
      <c r="X3572" s="42" t="n"/>
      <c r="Y3572" s="42" t="n"/>
      <c r="Z3572" s="42" t="n"/>
    </row>
    <row r="3573" ht="23" customFormat="1" customHeight="1" s="204">
      <c r="A3573" s="255">
        <f>IF(B3573="","",COUNTA($B$5:B3573))</f>
        <v/>
      </c>
      <c r="B3573" s="294" t="n"/>
      <c r="C3573" s="247" t="n"/>
      <c r="D3573" s="248" t="n"/>
      <c r="E3573" s="295" t="n"/>
      <c r="F3573" s="296" t="n"/>
      <c r="G3573" s="296" t="n"/>
      <c r="H3573" s="299">
        <f>IFERROR(VLOOKUP($C3573,$C$5:$H$18,6,0)+SUMIF($C$19:$C3573,$C3573,$F$19:$F3573)-SUMIF($C$19:$C3573,$C3573,$G$19:$G3573),"")</f>
        <v/>
      </c>
      <c r="I3573" s="296" t="n"/>
      <c r="J3573" s="252" t="n"/>
      <c r="K3573" s="252" t="n"/>
      <c r="L3573" s="298" t="n"/>
      <c r="M3573" s="254">
        <f>IF($B3573="","",--TEXT($B3573,"yyyymm"))</f>
        <v/>
      </c>
      <c r="N3573" s="0" t="n"/>
      <c r="O3573" s="0" t="n"/>
      <c r="P3573" s="0" t="n"/>
      <c r="Q3573" s="0" t="n"/>
      <c r="R3573" s="0" t="n"/>
      <c r="S3573" s="0" t="n"/>
      <c r="T3573" s="0" t="n"/>
      <c r="U3573" s="0" t="n"/>
      <c r="V3573" s="0" t="n"/>
      <c r="W3573" s="0" t="n"/>
      <c r="X3573" s="42" t="n"/>
      <c r="Y3573" s="42" t="n"/>
      <c r="Z3573" s="42" t="n"/>
    </row>
    <row r="3574" ht="23" customFormat="1" customHeight="1" s="204">
      <c r="A3574" s="255">
        <f>IF(B3574="","",COUNTA($B$5:B3574))</f>
        <v/>
      </c>
      <c r="B3574" s="294" t="n"/>
      <c r="C3574" s="247" t="n"/>
      <c r="D3574" s="248" t="n"/>
      <c r="E3574" s="295" t="n"/>
      <c r="F3574" s="296" t="n"/>
      <c r="G3574" s="296" t="n"/>
      <c r="H3574" s="299">
        <f>IFERROR(VLOOKUP($C3574,$C$5:$H$18,6,0)+SUMIF($C$19:$C3574,$C3574,$F$19:$F3574)-SUMIF($C$19:$C3574,$C3574,$G$19:$G3574),"")</f>
        <v/>
      </c>
      <c r="I3574" s="296" t="n"/>
      <c r="J3574" s="252" t="n"/>
      <c r="K3574" s="252" t="n"/>
      <c r="L3574" s="298" t="n"/>
      <c r="M3574" s="254">
        <f>IF($B3574="","",--TEXT($B3574,"yyyymm"))</f>
        <v/>
      </c>
      <c r="N3574" s="0" t="n"/>
      <c r="O3574" s="0" t="n"/>
      <c r="P3574" s="0" t="n"/>
      <c r="Q3574" s="0" t="n"/>
      <c r="R3574" s="0" t="n"/>
      <c r="S3574" s="0" t="n"/>
      <c r="T3574" s="0" t="n"/>
      <c r="U3574" s="0" t="n"/>
      <c r="V3574" s="0" t="n"/>
      <c r="W3574" s="0" t="n"/>
      <c r="X3574" s="42" t="n"/>
      <c r="Y3574" s="42" t="n"/>
      <c r="Z3574" s="42" t="n"/>
    </row>
    <row r="3575" ht="23" customFormat="1" customHeight="1" s="204">
      <c r="A3575" s="255">
        <f>IF(B3575="","",COUNTA($B$5:B3575))</f>
        <v/>
      </c>
      <c r="B3575" s="294" t="n"/>
      <c r="C3575" s="247" t="n"/>
      <c r="D3575" s="248" t="n"/>
      <c r="E3575" s="295" t="n"/>
      <c r="F3575" s="296" t="n"/>
      <c r="G3575" s="296" t="n"/>
      <c r="H3575" s="299">
        <f>IFERROR(VLOOKUP($C3575,$C$5:$H$18,6,0)+SUMIF($C$19:$C3575,$C3575,$F$19:$F3575)-SUMIF($C$19:$C3575,$C3575,$G$19:$G3575),"")</f>
        <v/>
      </c>
      <c r="I3575" s="296" t="n"/>
      <c r="J3575" s="252" t="n"/>
      <c r="K3575" s="252" t="n"/>
      <c r="L3575" s="298" t="n"/>
      <c r="M3575" s="254">
        <f>IF($B3575="","",--TEXT($B3575,"yyyymm"))</f>
        <v/>
      </c>
      <c r="N3575" s="0" t="n"/>
      <c r="O3575" s="0" t="n"/>
      <c r="P3575" s="0" t="n"/>
      <c r="Q3575" s="0" t="n"/>
      <c r="R3575" s="0" t="n"/>
      <c r="S3575" s="0" t="n"/>
      <c r="T3575" s="0" t="n"/>
      <c r="U3575" s="0" t="n"/>
      <c r="V3575" s="0" t="n"/>
      <c r="W3575" s="0" t="n"/>
      <c r="X3575" s="42" t="n"/>
      <c r="Y3575" s="42" t="n"/>
      <c r="Z3575" s="42" t="n"/>
    </row>
    <row r="3576" ht="23" customFormat="1" customHeight="1" s="204">
      <c r="A3576" s="255">
        <f>IF(B3576="","",COUNTA($B$5:B3576))</f>
        <v/>
      </c>
      <c r="B3576" s="294" t="n"/>
      <c r="C3576" s="247" t="n"/>
      <c r="D3576" s="248" t="n"/>
      <c r="E3576" s="295" t="n"/>
      <c r="F3576" s="296" t="n"/>
      <c r="G3576" s="296" t="n"/>
      <c r="H3576" s="299">
        <f>IFERROR(VLOOKUP($C3576,$C$5:$H$18,6,0)+SUMIF($C$19:$C3576,$C3576,$F$19:$F3576)-SUMIF($C$19:$C3576,$C3576,$G$19:$G3576),"")</f>
        <v/>
      </c>
      <c r="I3576" s="296" t="n"/>
      <c r="J3576" s="252" t="n"/>
      <c r="K3576" s="252" t="n"/>
      <c r="L3576" s="298" t="n"/>
      <c r="M3576" s="254">
        <f>IF($B3576="","",--TEXT($B3576,"yyyymm"))</f>
        <v/>
      </c>
      <c r="N3576" s="0" t="n"/>
      <c r="O3576" s="0" t="n"/>
      <c r="P3576" s="0" t="n"/>
      <c r="Q3576" s="0" t="n"/>
      <c r="R3576" s="0" t="n"/>
      <c r="S3576" s="0" t="n"/>
      <c r="T3576" s="0" t="n"/>
      <c r="U3576" s="0" t="n"/>
      <c r="V3576" s="0" t="n"/>
      <c r="W3576" s="0" t="n"/>
      <c r="X3576" s="42" t="n"/>
      <c r="Y3576" s="42" t="n"/>
      <c r="Z3576" s="42" t="n"/>
    </row>
    <row r="3577" ht="23" customFormat="1" customHeight="1" s="204">
      <c r="A3577" s="255">
        <f>IF(B3577="","",COUNTA($B$5:B3577))</f>
        <v/>
      </c>
      <c r="B3577" s="294" t="n"/>
      <c r="C3577" s="247" t="n"/>
      <c r="D3577" s="248" t="n"/>
      <c r="E3577" s="295" t="n"/>
      <c r="F3577" s="296" t="n"/>
      <c r="G3577" s="296" t="n"/>
      <c r="H3577" s="299">
        <f>IFERROR(VLOOKUP($C3577,$C$5:$H$18,6,0)+SUMIF($C$19:$C3577,$C3577,$F$19:$F3577)-SUMIF($C$19:$C3577,$C3577,$G$19:$G3577),"")</f>
        <v/>
      </c>
      <c r="I3577" s="296" t="n"/>
      <c r="J3577" s="252" t="n"/>
      <c r="K3577" s="252" t="n"/>
      <c r="L3577" s="298" t="n"/>
      <c r="M3577" s="254">
        <f>IF($B3577="","",--TEXT($B3577,"yyyymm"))</f>
        <v/>
      </c>
      <c r="N3577" s="0" t="n"/>
      <c r="O3577" s="0" t="n"/>
      <c r="P3577" s="0" t="n"/>
      <c r="Q3577" s="0" t="n"/>
      <c r="R3577" s="0" t="n"/>
      <c r="S3577" s="0" t="n"/>
      <c r="T3577" s="0" t="n"/>
      <c r="U3577" s="0" t="n"/>
      <c r="V3577" s="0" t="n"/>
      <c r="W3577" s="0" t="n"/>
      <c r="X3577" s="42" t="n"/>
      <c r="Y3577" s="42" t="n"/>
      <c r="Z3577" s="42" t="n"/>
    </row>
    <row r="3578" ht="23" customFormat="1" customHeight="1" s="204">
      <c r="A3578" s="255">
        <f>IF(B3578="","",COUNTA($B$5:B3578))</f>
        <v/>
      </c>
      <c r="B3578" s="294" t="n"/>
      <c r="C3578" s="247" t="n"/>
      <c r="D3578" s="248" t="n"/>
      <c r="E3578" s="295" t="n"/>
      <c r="F3578" s="296" t="n"/>
      <c r="G3578" s="296" t="n"/>
      <c r="H3578" s="299">
        <f>IFERROR(VLOOKUP($C3578,$C$5:$H$18,6,0)+SUMIF($C$19:$C3578,$C3578,$F$19:$F3578)-SUMIF($C$19:$C3578,$C3578,$G$19:$G3578),"")</f>
        <v/>
      </c>
      <c r="I3578" s="296" t="n"/>
      <c r="J3578" s="252" t="n"/>
      <c r="K3578" s="252" t="n"/>
      <c r="L3578" s="298" t="n"/>
      <c r="M3578" s="254">
        <f>IF($B3578="","",--TEXT($B3578,"yyyymm"))</f>
        <v/>
      </c>
      <c r="N3578" s="0" t="n"/>
      <c r="O3578" s="0" t="n"/>
      <c r="P3578" s="0" t="n"/>
      <c r="Q3578" s="0" t="n"/>
      <c r="R3578" s="0" t="n"/>
      <c r="S3578" s="0" t="n"/>
      <c r="T3578" s="0" t="n"/>
      <c r="U3578" s="0" t="n"/>
      <c r="V3578" s="0" t="n"/>
      <c r="W3578" s="0" t="n"/>
      <c r="X3578" s="42" t="n"/>
      <c r="Y3578" s="42" t="n"/>
      <c r="Z3578" s="42" t="n"/>
    </row>
    <row r="3579" ht="23" customFormat="1" customHeight="1" s="204">
      <c r="A3579" s="255">
        <f>IF(B3579="","",COUNTA($B$5:B3579))</f>
        <v/>
      </c>
      <c r="B3579" s="294" t="n"/>
      <c r="C3579" s="247" t="n"/>
      <c r="D3579" s="248" t="n"/>
      <c r="E3579" s="295" t="n"/>
      <c r="F3579" s="296" t="n"/>
      <c r="G3579" s="296" t="n"/>
      <c r="H3579" s="299">
        <f>IFERROR(VLOOKUP($C3579,$C$5:$H$18,6,0)+SUMIF($C$19:$C3579,$C3579,$F$19:$F3579)-SUMIF($C$19:$C3579,$C3579,$G$19:$G3579),"")</f>
        <v/>
      </c>
      <c r="I3579" s="296" t="n"/>
      <c r="J3579" s="252" t="n"/>
      <c r="K3579" s="252" t="n"/>
      <c r="L3579" s="298" t="n"/>
      <c r="M3579" s="254">
        <f>IF($B3579="","",--TEXT($B3579,"yyyymm"))</f>
        <v/>
      </c>
      <c r="N3579" s="0" t="n"/>
      <c r="O3579" s="0" t="n"/>
      <c r="P3579" s="0" t="n"/>
      <c r="Q3579" s="0" t="n"/>
      <c r="R3579" s="0" t="n"/>
      <c r="S3579" s="0" t="n"/>
      <c r="T3579" s="0" t="n"/>
      <c r="U3579" s="0" t="n"/>
      <c r="V3579" s="0" t="n"/>
      <c r="W3579" s="0" t="n"/>
      <c r="X3579" s="42" t="n"/>
      <c r="Y3579" s="42" t="n"/>
      <c r="Z3579" s="42" t="n"/>
    </row>
    <row r="3580" ht="23" customFormat="1" customHeight="1" s="204">
      <c r="A3580" s="255">
        <f>IF(B3580="","",COUNTA($B$5:B3580))</f>
        <v/>
      </c>
      <c r="B3580" s="294" t="n"/>
      <c r="C3580" s="247" t="n"/>
      <c r="D3580" s="248" t="n"/>
      <c r="E3580" s="295" t="n"/>
      <c r="F3580" s="296" t="n"/>
      <c r="G3580" s="296" t="n"/>
      <c r="H3580" s="299">
        <f>IFERROR(VLOOKUP($C3580,$C$5:$H$18,6,0)+SUMIF($C$19:$C3580,$C3580,$F$19:$F3580)-SUMIF($C$19:$C3580,$C3580,$G$19:$G3580),"")</f>
        <v/>
      </c>
      <c r="I3580" s="296" t="n"/>
      <c r="J3580" s="252" t="n"/>
      <c r="K3580" s="252" t="n"/>
      <c r="L3580" s="298" t="n"/>
      <c r="M3580" s="254">
        <f>IF($B3580="","",--TEXT($B3580,"yyyymm"))</f>
        <v/>
      </c>
      <c r="N3580" s="0" t="n"/>
      <c r="O3580" s="0" t="n"/>
      <c r="P3580" s="0" t="n"/>
      <c r="Q3580" s="0" t="n"/>
      <c r="R3580" s="0" t="n"/>
      <c r="S3580" s="0" t="n"/>
      <c r="T3580" s="0" t="n"/>
      <c r="U3580" s="0" t="n"/>
      <c r="V3580" s="0" t="n"/>
      <c r="W3580" s="0" t="n"/>
      <c r="X3580" s="42" t="n"/>
      <c r="Y3580" s="42" t="n"/>
      <c r="Z3580" s="42" t="n"/>
    </row>
    <row r="3581" ht="23" customFormat="1" customHeight="1" s="204">
      <c r="A3581" s="255">
        <f>IF(B3581="","",COUNTA($B$5:B3581))</f>
        <v/>
      </c>
      <c r="B3581" s="294" t="n"/>
      <c r="C3581" s="247" t="n"/>
      <c r="D3581" s="248" t="n"/>
      <c r="E3581" s="295" t="n"/>
      <c r="F3581" s="296" t="n"/>
      <c r="G3581" s="296" t="n"/>
      <c r="H3581" s="299">
        <f>IFERROR(VLOOKUP($C3581,$C$5:$H$18,6,0)+SUMIF($C$19:$C3581,$C3581,$F$19:$F3581)-SUMIF($C$19:$C3581,$C3581,$G$19:$G3581),"")</f>
        <v/>
      </c>
      <c r="I3581" s="296" t="n"/>
      <c r="J3581" s="252" t="n"/>
      <c r="K3581" s="252" t="n"/>
      <c r="L3581" s="298" t="n"/>
      <c r="M3581" s="254">
        <f>IF($B3581="","",--TEXT($B3581,"yyyymm"))</f>
        <v/>
      </c>
      <c r="N3581" s="0" t="n"/>
      <c r="O3581" s="0" t="n"/>
      <c r="P3581" s="0" t="n"/>
      <c r="Q3581" s="0" t="n"/>
      <c r="R3581" s="0" t="n"/>
      <c r="S3581" s="0" t="n"/>
      <c r="T3581" s="0" t="n"/>
      <c r="U3581" s="0" t="n"/>
      <c r="V3581" s="0" t="n"/>
      <c r="W3581" s="0" t="n"/>
      <c r="X3581" s="42" t="n"/>
      <c r="Y3581" s="42" t="n"/>
      <c r="Z3581" s="42" t="n"/>
    </row>
    <row r="3582" ht="23" customFormat="1" customHeight="1" s="204">
      <c r="A3582" s="255">
        <f>IF(B3582="","",COUNTA($B$5:B3582))</f>
        <v/>
      </c>
      <c r="B3582" s="294" t="n"/>
      <c r="C3582" s="247" t="n"/>
      <c r="D3582" s="248" t="n"/>
      <c r="E3582" s="295" t="n"/>
      <c r="F3582" s="296" t="n"/>
      <c r="G3582" s="296" t="n"/>
      <c r="H3582" s="299">
        <f>IFERROR(VLOOKUP($C3582,$C$5:$H$18,6,0)+SUMIF($C$19:$C3582,$C3582,$F$19:$F3582)-SUMIF($C$19:$C3582,$C3582,$G$19:$G3582),"")</f>
        <v/>
      </c>
      <c r="I3582" s="296" t="n"/>
      <c r="J3582" s="252" t="n"/>
      <c r="K3582" s="252" t="n"/>
      <c r="L3582" s="298" t="n"/>
      <c r="M3582" s="254">
        <f>IF($B3582="","",--TEXT($B3582,"yyyymm"))</f>
        <v/>
      </c>
      <c r="N3582" s="0" t="n"/>
      <c r="O3582" s="0" t="n"/>
      <c r="P3582" s="0" t="n"/>
      <c r="Q3582" s="0" t="n"/>
      <c r="R3582" s="0" t="n"/>
      <c r="S3582" s="0" t="n"/>
      <c r="T3582" s="0" t="n"/>
      <c r="U3582" s="0" t="n"/>
      <c r="V3582" s="0" t="n"/>
      <c r="W3582" s="0" t="n"/>
      <c r="X3582" s="42" t="n"/>
      <c r="Y3582" s="42" t="n"/>
      <c r="Z3582" s="42" t="n"/>
    </row>
    <row r="3583" ht="23" customFormat="1" customHeight="1" s="204">
      <c r="A3583" s="255">
        <f>IF(B3583="","",COUNTA($B$5:B3583))</f>
        <v/>
      </c>
      <c r="B3583" s="294" t="n"/>
      <c r="C3583" s="247" t="n"/>
      <c r="D3583" s="248" t="n"/>
      <c r="E3583" s="295" t="n"/>
      <c r="F3583" s="296" t="n"/>
      <c r="G3583" s="296" t="n"/>
      <c r="H3583" s="299">
        <f>IFERROR(VLOOKUP($C3583,$C$5:$H$18,6,0)+SUMIF($C$19:$C3583,$C3583,$F$19:$F3583)-SUMIF($C$19:$C3583,$C3583,$G$19:$G3583),"")</f>
        <v/>
      </c>
      <c r="I3583" s="296" t="n"/>
      <c r="J3583" s="252" t="n"/>
      <c r="K3583" s="252" t="n"/>
      <c r="L3583" s="298" t="n"/>
      <c r="M3583" s="254">
        <f>IF($B3583="","",--TEXT($B3583,"yyyymm"))</f>
        <v/>
      </c>
      <c r="N3583" s="0" t="n"/>
      <c r="O3583" s="0" t="n"/>
      <c r="P3583" s="0" t="n"/>
      <c r="Q3583" s="0" t="n"/>
      <c r="R3583" s="0" t="n"/>
      <c r="S3583" s="0" t="n"/>
      <c r="T3583" s="0" t="n"/>
      <c r="U3583" s="0" t="n"/>
      <c r="V3583" s="0" t="n"/>
      <c r="W3583" s="0" t="n"/>
      <c r="X3583" s="42" t="n"/>
      <c r="Y3583" s="42" t="n"/>
      <c r="Z3583" s="42" t="n"/>
    </row>
    <row r="3584" ht="23" customFormat="1" customHeight="1" s="204">
      <c r="A3584" s="255">
        <f>IF(B3584="","",COUNTA($B$5:B3584))</f>
        <v/>
      </c>
      <c r="B3584" s="294" t="n"/>
      <c r="C3584" s="247" t="n"/>
      <c r="D3584" s="248" t="n"/>
      <c r="E3584" s="295" t="n"/>
      <c r="F3584" s="296" t="n"/>
      <c r="G3584" s="296" t="n"/>
      <c r="H3584" s="299">
        <f>IFERROR(VLOOKUP($C3584,$C$5:$H$18,6,0)+SUMIF($C$19:$C3584,$C3584,$F$19:$F3584)-SUMIF($C$19:$C3584,$C3584,$G$19:$G3584),"")</f>
        <v/>
      </c>
      <c r="I3584" s="296" t="n"/>
      <c r="J3584" s="252" t="n"/>
      <c r="K3584" s="252" t="n"/>
      <c r="L3584" s="298" t="n"/>
      <c r="M3584" s="254">
        <f>IF($B3584="","",--TEXT($B3584,"yyyymm"))</f>
        <v/>
      </c>
      <c r="N3584" s="0" t="n"/>
      <c r="O3584" s="0" t="n"/>
      <c r="P3584" s="0" t="n"/>
      <c r="Q3584" s="0" t="n"/>
      <c r="R3584" s="0" t="n"/>
      <c r="S3584" s="0" t="n"/>
      <c r="T3584" s="0" t="n"/>
      <c r="U3584" s="0" t="n"/>
      <c r="V3584" s="0" t="n"/>
      <c r="W3584" s="0" t="n"/>
      <c r="X3584" s="42" t="n"/>
      <c r="Y3584" s="42" t="n"/>
      <c r="Z3584" s="42" t="n"/>
    </row>
    <row r="3585" ht="23" customFormat="1" customHeight="1" s="204">
      <c r="A3585" s="255">
        <f>IF(B3585="","",COUNTA($B$5:B3585))</f>
        <v/>
      </c>
      <c r="B3585" s="294" t="n"/>
      <c r="C3585" s="247" t="n"/>
      <c r="D3585" s="248" t="n"/>
      <c r="E3585" s="295" t="n"/>
      <c r="F3585" s="296" t="n"/>
      <c r="G3585" s="296" t="n"/>
      <c r="H3585" s="299">
        <f>IFERROR(VLOOKUP($C3585,$C$5:$H$18,6,0)+SUMIF($C$19:$C3585,$C3585,$F$19:$F3585)-SUMIF($C$19:$C3585,$C3585,$G$19:$G3585),"")</f>
        <v/>
      </c>
      <c r="I3585" s="296" t="n"/>
      <c r="J3585" s="252" t="n"/>
      <c r="K3585" s="252" t="n"/>
      <c r="L3585" s="298" t="n"/>
      <c r="M3585" s="254">
        <f>IF($B3585="","",--TEXT($B3585,"yyyymm"))</f>
        <v/>
      </c>
      <c r="N3585" s="0" t="n"/>
      <c r="O3585" s="0" t="n"/>
      <c r="P3585" s="0" t="n"/>
      <c r="Q3585" s="0" t="n"/>
      <c r="R3585" s="0" t="n"/>
      <c r="S3585" s="0" t="n"/>
      <c r="T3585" s="0" t="n"/>
      <c r="U3585" s="0" t="n"/>
      <c r="V3585" s="0" t="n"/>
      <c r="W3585" s="0" t="n"/>
      <c r="X3585" s="42" t="n"/>
      <c r="Y3585" s="42" t="n"/>
      <c r="Z3585" s="42" t="n"/>
    </row>
    <row r="3586" ht="23" customFormat="1" customHeight="1" s="204">
      <c r="A3586" s="255">
        <f>IF(B3586="","",COUNTA($B$5:B3586))</f>
        <v/>
      </c>
      <c r="B3586" s="294" t="n"/>
      <c r="C3586" s="247" t="n"/>
      <c r="D3586" s="248" t="n"/>
      <c r="E3586" s="295" t="n"/>
      <c r="F3586" s="296" t="n"/>
      <c r="G3586" s="296" t="n"/>
      <c r="H3586" s="299">
        <f>IFERROR(VLOOKUP($C3586,$C$5:$H$18,6,0)+SUMIF($C$19:$C3586,$C3586,$F$19:$F3586)-SUMIF($C$19:$C3586,$C3586,$G$19:$G3586),"")</f>
        <v/>
      </c>
      <c r="I3586" s="296" t="n"/>
      <c r="J3586" s="252" t="n"/>
      <c r="K3586" s="252" t="n"/>
      <c r="L3586" s="298" t="n"/>
      <c r="M3586" s="254">
        <f>IF($B3586="","",--TEXT($B3586,"yyyymm"))</f>
        <v/>
      </c>
      <c r="N3586" s="0" t="n"/>
      <c r="O3586" s="0" t="n"/>
      <c r="P3586" s="0" t="n"/>
      <c r="Q3586" s="0" t="n"/>
      <c r="R3586" s="0" t="n"/>
      <c r="S3586" s="0" t="n"/>
      <c r="T3586" s="0" t="n"/>
      <c r="U3586" s="0" t="n"/>
      <c r="V3586" s="0" t="n"/>
      <c r="W3586" s="0" t="n"/>
      <c r="X3586" s="42" t="n"/>
      <c r="Y3586" s="42" t="n"/>
      <c r="Z3586" s="42" t="n"/>
    </row>
    <row r="3587" ht="23" customFormat="1" customHeight="1" s="204">
      <c r="A3587" s="255">
        <f>IF(B3587="","",COUNTA($B$5:B3587))</f>
        <v/>
      </c>
      <c r="B3587" s="294" t="n"/>
      <c r="C3587" s="247" t="n"/>
      <c r="D3587" s="248" t="n"/>
      <c r="E3587" s="295" t="n"/>
      <c r="F3587" s="296" t="n"/>
      <c r="G3587" s="296" t="n"/>
      <c r="H3587" s="299">
        <f>IFERROR(VLOOKUP($C3587,$C$5:$H$18,6,0)+SUMIF($C$19:$C3587,$C3587,$F$19:$F3587)-SUMIF($C$19:$C3587,$C3587,$G$19:$G3587),"")</f>
        <v/>
      </c>
      <c r="I3587" s="296" t="n"/>
      <c r="J3587" s="252" t="n"/>
      <c r="K3587" s="252" t="n"/>
      <c r="L3587" s="298" t="n"/>
      <c r="M3587" s="254">
        <f>IF($B3587="","",--TEXT($B3587,"yyyymm"))</f>
        <v/>
      </c>
      <c r="N3587" s="0" t="n"/>
      <c r="O3587" s="0" t="n"/>
      <c r="P3587" s="0" t="n"/>
      <c r="Q3587" s="0" t="n"/>
      <c r="R3587" s="0" t="n"/>
      <c r="S3587" s="0" t="n"/>
      <c r="T3587" s="0" t="n"/>
      <c r="U3587" s="0" t="n"/>
      <c r="V3587" s="0" t="n"/>
      <c r="W3587" s="0" t="n"/>
      <c r="X3587" s="42" t="n"/>
      <c r="Y3587" s="42" t="n"/>
      <c r="Z3587" s="42" t="n"/>
    </row>
    <row r="3588" ht="23" customFormat="1" customHeight="1" s="204">
      <c r="A3588" s="255">
        <f>IF(B3588="","",COUNTA($B$5:B3588))</f>
        <v/>
      </c>
      <c r="B3588" s="294" t="n"/>
      <c r="C3588" s="247" t="n"/>
      <c r="D3588" s="248" t="n"/>
      <c r="E3588" s="295" t="n"/>
      <c r="F3588" s="296" t="n"/>
      <c r="G3588" s="296" t="n"/>
      <c r="H3588" s="299">
        <f>IFERROR(VLOOKUP($C3588,$C$5:$H$18,6,0)+SUMIF($C$19:$C3588,$C3588,$F$19:$F3588)-SUMIF($C$19:$C3588,$C3588,$G$19:$G3588),"")</f>
        <v/>
      </c>
      <c r="I3588" s="296" t="n"/>
      <c r="J3588" s="252" t="n"/>
      <c r="K3588" s="252" t="n"/>
      <c r="L3588" s="298" t="n"/>
      <c r="M3588" s="254">
        <f>IF($B3588="","",--TEXT($B3588,"yyyymm"))</f>
        <v/>
      </c>
      <c r="N3588" s="0" t="n"/>
      <c r="O3588" s="0" t="n"/>
      <c r="P3588" s="0" t="n"/>
      <c r="Q3588" s="0" t="n"/>
      <c r="R3588" s="0" t="n"/>
      <c r="S3588" s="0" t="n"/>
      <c r="T3588" s="0" t="n"/>
      <c r="U3588" s="0" t="n"/>
      <c r="V3588" s="0" t="n"/>
      <c r="W3588" s="0" t="n"/>
      <c r="X3588" s="42" t="n"/>
      <c r="Y3588" s="42" t="n"/>
      <c r="Z3588" s="42" t="n"/>
    </row>
    <row r="3589" ht="23" customFormat="1" customHeight="1" s="204">
      <c r="A3589" s="255">
        <f>IF(B3589="","",COUNTA($B$5:B3589))</f>
        <v/>
      </c>
      <c r="B3589" s="294" t="n"/>
      <c r="C3589" s="247" t="n"/>
      <c r="D3589" s="248" t="n"/>
      <c r="E3589" s="295" t="n"/>
      <c r="F3589" s="296" t="n"/>
      <c r="G3589" s="296" t="n"/>
      <c r="H3589" s="299">
        <f>IFERROR(VLOOKUP($C3589,$C$5:$H$18,6,0)+SUMIF($C$19:$C3589,$C3589,$F$19:$F3589)-SUMIF($C$19:$C3589,$C3589,$G$19:$G3589),"")</f>
        <v/>
      </c>
      <c r="I3589" s="296" t="n"/>
      <c r="J3589" s="252" t="n"/>
      <c r="K3589" s="252" t="n"/>
      <c r="L3589" s="298" t="n"/>
      <c r="M3589" s="254">
        <f>IF($B3589="","",--TEXT($B3589,"yyyymm"))</f>
        <v/>
      </c>
      <c r="N3589" s="0" t="n"/>
      <c r="O3589" s="0" t="n"/>
      <c r="P3589" s="0" t="n"/>
      <c r="Q3589" s="0" t="n"/>
      <c r="R3589" s="0" t="n"/>
      <c r="S3589" s="0" t="n"/>
      <c r="T3589" s="0" t="n"/>
      <c r="U3589" s="0" t="n"/>
      <c r="V3589" s="0" t="n"/>
      <c r="W3589" s="0" t="n"/>
      <c r="X3589" s="42" t="n"/>
      <c r="Y3589" s="42" t="n"/>
      <c r="Z3589" s="42" t="n"/>
    </row>
    <row r="3590" ht="23" customFormat="1" customHeight="1" s="204">
      <c r="A3590" s="255">
        <f>IF(B3590="","",COUNTA($B$5:B3590))</f>
        <v/>
      </c>
      <c r="B3590" s="294" t="n"/>
      <c r="C3590" s="247" t="n"/>
      <c r="D3590" s="248" t="n"/>
      <c r="E3590" s="295" t="n"/>
      <c r="F3590" s="296" t="n"/>
      <c r="G3590" s="296" t="n"/>
      <c r="H3590" s="299">
        <f>IFERROR(VLOOKUP($C3590,$C$5:$H$18,6,0)+SUMIF($C$19:$C3590,$C3590,$F$19:$F3590)-SUMIF($C$19:$C3590,$C3590,$G$19:$G3590),"")</f>
        <v/>
      </c>
      <c r="I3590" s="296" t="n"/>
      <c r="J3590" s="252" t="n"/>
      <c r="K3590" s="252" t="n"/>
      <c r="L3590" s="298" t="n"/>
      <c r="M3590" s="254">
        <f>IF($B3590="","",--TEXT($B3590,"yyyymm"))</f>
        <v/>
      </c>
      <c r="N3590" s="0" t="n"/>
      <c r="O3590" s="0" t="n"/>
      <c r="P3590" s="0" t="n"/>
      <c r="Q3590" s="0" t="n"/>
      <c r="R3590" s="0" t="n"/>
      <c r="S3590" s="0" t="n"/>
      <c r="T3590" s="0" t="n"/>
      <c r="U3590" s="0" t="n"/>
      <c r="V3590" s="0" t="n"/>
      <c r="W3590" s="0" t="n"/>
      <c r="X3590" s="42" t="n"/>
      <c r="Y3590" s="42" t="n"/>
      <c r="Z3590" s="42" t="n"/>
    </row>
    <row r="3591" ht="23" customFormat="1" customHeight="1" s="204">
      <c r="A3591" s="255">
        <f>IF(B3591="","",COUNTA($B$5:B3591))</f>
        <v/>
      </c>
      <c r="B3591" s="294" t="n"/>
      <c r="C3591" s="247" t="n"/>
      <c r="D3591" s="248" t="n"/>
      <c r="E3591" s="295" t="n"/>
      <c r="F3591" s="296" t="n"/>
      <c r="G3591" s="296" t="n"/>
      <c r="H3591" s="299">
        <f>IFERROR(VLOOKUP($C3591,$C$5:$H$18,6,0)+SUMIF($C$19:$C3591,$C3591,$F$19:$F3591)-SUMIF($C$19:$C3591,$C3591,$G$19:$G3591),"")</f>
        <v/>
      </c>
      <c r="I3591" s="296" t="n"/>
      <c r="J3591" s="252" t="n"/>
      <c r="K3591" s="252" t="n"/>
      <c r="L3591" s="298" t="n"/>
      <c r="M3591" s="254">
        <f>IF($B3591="","",--TEXT($B3591,"yyyymm"))</f>
        <v/>
      </c>
      <c r="N3591" s="0" t="n"/>
      <c r="O3591" s="0" t="n"/>
      <c r="P3591" s="0" t="n"/>
      <c r="Q3591" s="0" t="n"/>
      <c r="R3591" s="0" t="n"/>
      <c r="S3591" s="0" t="n"/>
      <c r="T3591" s="0" t="n"/>
      <c r="U3591" s="0" t="n"/>
      <c r="V3591" s="0" t="n"/>
      <c r="W3591" s="0" t="n"/>
      <c r="X3591" s="42" t="n"/>
      <c r="Y3591" s="42" t="n"/>
      <c r="Z3591" s="42" t="n"/>
    </row>
    <row r="3592" ht="23" customFormat="1" customHeight="1" s="204">
      <c r="A3592" s="255">
        <f>IF(B3592="","",COUNTA($B$5:B3592))</f>
        <v/>
      </c>
      <c r="B3592" s="294" t="n"/>
      <c r="C3592" s="247" t="n"/>
      <c r="D3592" s="248" t="n"/>
      <c r="E3592" s="295" t="n"/>
      <c r="F3592" s="296" t="n"/>
      <c r="G3592" s="296" t="n"/>
      <c r="H3592" s="299">
        <f>IFERROR(VLOOKUP($C3592,$C$5:$H$18,6,0)+SUMIF($C$19:$C3592,$C3592,$F$19:$F3592)-SUMIF($C$19:$C3592,$C3592,$G$19:$G3592),"")</f>
        <v/>
      </c>
      <c r="I3592" s="296" t="n"/>
      <c r="J3592" s="252" t="n"/>
      <c r="K3592" s="252" t="n"/>
      <c r="L3592" s="298" t="n"/>
      <c r="M3592" s="254">
        <f>IF($B3592="","",--TEXT($B3592,"yyyymm"))</f>
        <v/>
      </c>
      <c r="N3592" s="0" t="n"/>
      <c r="O3592" s="0" t="n"/>
      <c r="P3592" s="0" t="n"/>
      <c r="Q3592" s="0" t="n"/>
      <c r="R3592" s="0" t="n"/>
      <c r="S3592" s="0" t="n"/>
      <c r="T3592" s="0" t="n"/>
      <c r="U3592" s="0" t="n"/>
      <c r="V3592" s="0" t="n"/>
      <c r="W3592" s="0" t="n"/>
      <c r="X3592" s="42" t="n"/>
      <c r="Y3592" s="42" t="n"/>
      <c r="Z3592" s="42" t="n"/>
    </row>
    <row r="3593" ht="23" customFormat="1" customHeight="1" s="204">
      <c r="A3593" s="255">
        <f>IF(B3593="","",COUNTA($B$5:B3593))</f>
        <v/>
      </c>
      <c r="B3593" s="294" t="n"/>
      <c r="C3593" s="247" t="n"/>
      <c r="D3593" s="248" t="n"/>
      <c r="E3593" s="295" t="n"/>
      <c r="F3593" s="296" t="n"/>
      <c r="G3593" s="296" t="n"/>
      <c r="H3593" s="299">
        <f>IFERROR(VLOOKUP($C3593,$C$5:$H$18,6,0)+SUMIF($C$19:$C3593,$C3593,$F$19:$F3593)-SUMIF($C$19:$C3593,$C3593,$G$19:$G3593),"")</f>
        <v/>
      </c>
      <c r="I3593" s="296" t="n"/>
      <c r="J3593" s="252" t="n"/>
      <c r="K3593" s="252" t="n"/>
      <c r="L3593" s="298" t="n"/>
      <c r="M3593" s="254">
        <f>IF($B3593="","",--TEXT($B3593,"yyyymm"))</f>
        <v/>
      </c>
      <c r="N3593" s="0" t="n"/>
      <c r="O3593" s="0" t="n"/>
      <c r="P3593" s="0" t="n"/>
      <c r="Q3593" s="0" t="n"/>
      <c r="R3593" s="0" t="n"/>
      <c r="S3593" s="0" t="n"/>
      <c r="T3593" s="0" t="n"/>
      <c r="U3593" s="0" t="n"/>
      <c r="V3593" s="0" t="n"/>
      <c r="W3593" s="0" t="n"/>
      <c r="X3593" s="42" t="n"/>
      <c r="Y3593" s="42" t="n"/>
      <c r="Z3593" s="42" t="n"/>
    </row>
    <row r="3594" ht="23" customFormat="1" customHeight="1" s="204">
      <c r="A3594" s="255">
        <f>IF(B3594="","",COUNTA($B$5:B3594))</f>
        <v/>
      </c>
      <c r="B3594" s="294" t="n"/>
      <c r="C3594" s="247" t="n"/>
      <c r="D3594" s="248" t="n"/>
      <c r="E3594" s="295" t="n"/>
      <c r="F3594" s="296" t="n"/>
      <c r="G3594" s="296" t="n"/>
      <c r="H3594" s="299">
        <f>IFERROR(VLOOKUP($C3594,$C$5:$H$18,6,0)+SUMIF($C$19:$C3594,$C3594,$F$19:$F3594)-SUMIF($C$19:$C3594,$C3594,$G$19:$G3594),"")</f>
        <v/>
      </c>
      <c r="I3594" s="296" t="n"/>
      <c r="J3594" s="252" t="n"/>
      <c r="K3594" s="252" t="n"/>
      <c r="L3594" s="298" t="n"/>
      <c r="M3594" s="254">
        <f>IF($B3594="","",--TEXT($B3594,"yyyymm"))</f>
        <v/>
      </c>
      <c r="N3594" s="0" t="n"/>
      <c r="O3594" s="0" t="n"/>
      <c r="P3594" s="0" t="n"/>
      <c r="Q3594" s="0" t="n"/>
      <c r="R3594" s="0" t="n"/>
      <c r="S3594" s="0" t="n"/>
      <c r="T3594" s="0" t="n"/>
      <c r="U3594" s="0" t="n"/>
      <c r="V3594" s="0" t="n"/>
      <c r="W3594" s="0" t="n"/>
      <c r="X3594" s="42" t="n"/>
      <c r="Y3594" s="42" t="n"/>
      <c r="Z3594" s="42" t="n"/>
    </row>
    <row r="3595" ht="23" customFormat="1" customHeight="1" s="204">
      <c r="A3595" s="255">
        <f>IF(B3595="","",COUNTA($B$5:B3595))</f>
        <v/>
      </c>
      <c r="B3595" s="294" t="n"/>
      <c r="C3595" s="247" t="n"/>
      <c r="D3595" s="248" t="n"/>
      <c r="E3595" s="295" t="n"/>
      <c r="F3595" s="296" t="n"/>
      <c r="G3595" s="296" t="n"/>
      <c r="H3595" s="299">
        <f>IFERROR(VLOOKUP($C3595,$C$5:$H$18,6,0)+SUMIF($C$19:$C3595,$C3595,$F$19:$F3595)-SUMIF($C$19:$C3595,$C3595,$G$19:$G3595),"")</f>
        <v/>
      </c>
      <c r="I3595" s="296" t="n"/>
      <c r="J3595" s="252" t="n"/>
      <c r="K3595" s="252" t="n"/>
      <c r="L3595" s="298" t="n"/>
      <c r="M3595" s="254">
        <f>IF($B3595="","",--TEXT($B3595,"yyyymm"))</f>
        <v/>
      </c>
      <c r="N3595" s="0" t="n"/>
      <c r="O3595" s="0" t="n"/>
      <c r="P3595" s="0" t="n"/>
      <c r="Q3595" s="0" t="n"/>
      <c r="R3595" s="0" t="n"/>
      <c r="S3595" s="0" t="n"/>
      <c r="T3595" s="0" t="n"/>
      <c r="U3595" s="0" t="n"/>
      <c r="V3595" s="0" t="n"/>
      <c r="W3595" s="0" t="n"/>
      <c r="X3595" s="42" t="n"/>
      <c r="Y3595" s="42" t="n"/>
      <c r="Z3595" s="42" t="n"/>
    </row>
    <row r="3596" ht="23" customFormat="1" customHeight="1" s="204">
      <c r="A3596" s="255">
        <f>IF(B3596="","",COUNTA($B$5:B3596))</f>
        <v/>
      </c>
      <c r="B3596" s="294" t="n"/>
      <c r="C3596" s="247" t="n"/>
      <c r="D3596" s="248" t="n"/>
      <c r="E3596" s="295" t="n"/>
      <c r="F3596" s="296" t="n"/>
      <c r="G3596" s="296" t="n"/>
      <c r="H3596" s="299">
        <f>IFERROR(VLOOKUP($C3596,$C$5:$H$18,6,0)+SUMIF($C$19:$C3596,$C3596,$F$19:$F3596)-SUMIF($C$19:$C3596,$C3596,$G$19:$G3596),"")</f>
        <v/>
      </c>
      <c r="I3596" s="296" t="n"/>
      <c r="J3596" s="252" t="n"/>
      <c r="K3596" s="252" t="n"/>
      <c r="L3596" s="298" t="n"/>
      <c r="M3596" s="254">
        <f>IF($B3596="","",--TEXT($B3596,"yyyymm"))</f>
        <v/>
      </c>
      <c r="N3596" s="0" t="n"/>
      <c r="O3596" s="0" t="n"/>
      <c r="P3596" s="0" t="n"/>
      <c r="Q3596" s="0" t="n"/>
      <c r="R3596" s="0" t="n"/>
      <c r="S3596" s="0" t="n"/>
      <c r="T3596" s="0" t="n"/>
      <c r="U3596" s="0" t="n"/>
      <c r="V3596" s="0" t="n"/>
      <c r="W3596" s="0" t="n"/>
      <c r="X3596" s="42" t="n"/>
      <c r="Y3596" s="42" t="n"/>
      <c r="Z3596" s="42" t="n"/>
    </row>
    <row r="3597" ht="23" customFormat="1" customHeight="1" s="204">
      <c r="A3597" s="255">
        <f>IF(B3597="","",COUNTA($B$5:B3597))</f>
        <v/>
      </c>
      <c r="B3597" s="294" t="n"/>
      <c r="C3597" s="247" t="n"/>
      <c r="D3597" s="248" t="n"/>
      <c r="E3597" s="295" t="n"/>
      <c r="F3597" s="296" t="n"/>
      <c r="G3597" s="296" t="n"/>
      <c r="H3597" s="299">
        <f>IFERROR(VLOOKUP($C3597,$C$5:$H$18,6,0)+SUMIF($C$19:$C3597,$C3597,$F$19:$F3597)-SUMIF($C$19:$C3597,$C3597,$G$19:$G3597),"")</f>
        <v/>
      </c>
      <c r="I3597" s="296" t="n"/>
      <c r="J3597" s="252" t="n"/>
      <c r="K3597" s="252" t="n"/>
      <c r="L3597" s="298" t="n"/>
      <c r="M3597" s="254">
        <f>IF($B3597="","",--TEXT($B3597,"yyyymm"))</f>
        <v/>
      </c>
      <c r="N3597" s="0" t="n"/>
      <c r="O3597" s="0" t="n"/>
      <c r="P3597" s="0" t="n"/>
      <c r="Q3597" s="0" t="n"/>
      <c r="R3597" s="0" t="n"/>
      <c r="S3597" s="0" t="n"/>
      <c r="T3597" s="0" t="n"/>
      <c r="U3597" s="0" t="n"/>
      <c r="V3597" s="0" t="n"/>
      <c r="W3597" s="0" t="n"/>
      <c r="X3597" s="42" t="n"/>
      <c r="Y3597" s="42" t="n"/>
      <c r="Z3597" s="42" t="n"/>
    </row>
    <row r="3598" ht="23" customFormat="1" customHeight="1" s="204">
      <c r="A3598" s="255">
        <f>IF(B3598="","",COUNTA($B$5:B3598))</f>
        <v/>
      </c>
      <c r="B3598" s="294" t="n"/>
      <c r="C3598" s="247" t="n"/>
      <c r="D3598" s="248" t="n"/>
      <c r="E3598" s="295" t="n"/>
      <c r="F3598" s="296" t="n"/>
      <c r="G3598" s="296" t="n"/>
      <c r="H3598" s="299">
        <f>IFERROR(VLOOKUP($C3598,$C$5:$H$18,6,0)+SUMIF($C$19:$C3598,$C3598,$F$19:$F3598)-SUMIF($C$19:$C3598,$C3598,$G$19:$G3598),"")</f>
        <v/>
      </c>
      <c r="I3598" s="296" t="n"/>
      <c r="J3598" s="252" t="n"/>
      <c r="K3598" s="252" t="n"/>
      <c r="L3598" s="298" t="n"/>
      <c r="M3598" s="254">
        <f>IF($B3598="","",--TEXT($B3598,"yyyymm"))</f>
        <v/>
      </c>
      <c r="N3598" s="0" t="n"/>
      <c r="O3598" s="0" t="n"/>
      <c r="P3598" s="0" t="n"/>
      <c r="Q3598" s="0" t="n"/>
      <c r="R3598" s="0" t="n"/>
      <c r="S3598" s="0" t="n"/>
      <c r="T3598" s="0" t="n"/>
      <c r="U3598" s="0" t="n"/>
      <c r="V3598" s="0" t="n"/>
      <c r="W3598" s="0" t="n"/>
      <c r="X3598" s="42" t="n"/>
      <c r="Y3598" s="42" t="n"/>
      <c r="Z3598" s="42" t="n"/>
    </row>
    <row r="3599" ht="23" customFormat="1" customHeight="1" s="204">
      <c r="A3599" s="255">
        <f>IF(B3599="","",COUNTA($B$5:B3599))</f>
        <v/>
      </c>
      <c r="B3599" s="294" t="n"/>
      <c r="C3599" s="247" t="n"/>
      <c r="D3599" s="248" t="n"/>
      <c r="E3599" s="295" t="n"/>
      <c r="F3599" s="296" t="n"/>
      <c r="G3599" s="296" t="n"/>
      <c r="H3599" s="299">
        <f>IFERROR(VLOOKUP($C3599,$C$5:$H$18,6,0)+SUMIF($C$19:$C3599,$C3599,$F$19:$F3599)-SUMIF($C$19:$C3599,$C3599,$G$19:$G3599),"")</f>
        <v/>
      </c>
      <c r="I3599" s="296" t="n"/>
      <c r="J3599" s="252" t="n"/>
      <c r="K3599" s="252" t="n"/>
      <c r="L3599" s="298" t="n"/>
      <c r="M3599" s="254">
        <f>IF($B3599="","",--TEXT($B3599,"yyyymm"))</f>
        <v/>
      </c>
      <c r="N3599" s="0" t="n"/>
      <c r="O3599" s="0" t="n"/>
      <c r="P3599" s="0" t="n"/>
      <c r="Q3599" s="0" t="n"/>
      <c r="R3599" s="0" t="n"/>
      <c r="S3599" s="0" t="n"/>
      <c r="T3599" s="0" t="n"/>
      <c r="U3599" s="0" t="n"/>
      <c r="V3599" s="0" t="n"/>
      <c r="W3599" s="0" t="n"/>
      <c r="X3599" s="42" t="n"/>
      <c r="Y3599" s="42" t="n"/>
      <c r="Z3599" s="42" t="n"/>
    </row>
    <row r="3600" ht="23" customFormat="1" customHeight="1" s="204">
      <c r="A3600" s="255">
        <f>IF(B3600="","",COUNTA($B$5:B3600))</f>
        <v/>
      </c>
      <c r="B3600" s="294" t="n"/>
      <c r="C3600" s="247" t="n"/>
      <c r="D3600" s="248" t="n"/>
      <c r="E3600" s="295" t="n"/>
      <c r="F3600" s="296" t="n"/>
      <c r="G3600" s="296" t="n"/>
      <c r="H3600" s="299">
        <f>IFERROR(VLOOKUP($C3600,$C$5:$H$18,6,0)+SUMIF($C$19:$C3600,$C3600,$F$19:$F3600)-SUMIF($C$19:$C3600,$C3600,$G$19:$G3600),"")</f>
        <v/>
      </c>
      <c r="I3600" s="296" t="n"/>
      <c r="J3600" s="252" t="n"/>
      <c r="K3600" s="252" t="n"/>
      <c r="L3600" s="298" t="n"/>
      <c r="M3600" s="254">
        <f>IF($B3600="","",--TEXT($B3600,"yyyymm"))</f>
        <v/>
      </c>
      <c r="N3600" s="0" t="n"/>
      <c r="O3600" s="0" t="n"/>
      <c r="P3600" s="0" t="n"/>
      <c r="Q3600" s="0" t="n"/>
      <c r="R3600" s="0" t="n"/>
      <c r="S3600" s="0" t="n"/>
      <c r="T3600" s="0" t="n"/>
      <c r="U3600" s="0" t="n"/>
      <c r="V3600" s="0" t="n"/>
      <c r="W3600" s="0" t="n"/>
      <c r="X3600" s="42" t="n"/>
      <c r="Y3600" s="42" t="n"/>
      <c r="Z3600" s="42" t="n"/>
    </row>
    <row r="3601" ht="23" customFormat="1" customHeight="1" s="204">
      <c r="A3601" s="255">
        <f>IF(B3601="","",COUNTA($B$5:B3601))</f>
        <v/>
      </c>
      <c r="B3601" s="294" t="n"/>
      <c r="C3601" s="247" t="n"/>
      <c r="D3601" s="248" t="n"/>
      <c r="E3601" s="295" t="n"/>
      <c r="F3601" s="296" t="n"/>
      <c r="G3601" s="296" t="n"/>
      <c r="H3601" s="299">
        <f>IFERROR(VLOOKUP($C3601,$C$5:$H$18,6,0)+SUMIF($C$19:$C3601,$C3601,$F$19:$F3601)-SUMIF($C$19:$C3601,$C3601,$G$19:$G3601),"")</f>
        <v/>
      </c>
      <c r="I3601" s="296" t="n"/>
      <c r="J3601" s="252" t="n"/>
      <c r="K3601" s="252" t="n"/>
      <c r="L3601" s="298" t="n"/>
      <c r="M3601" s="254">
        <f>IF($B3601="","",--TEXT($B3601,"yyyymm"))</f>
        <v/>
      </c>
      <c r="N3601" s="0" t="n"/>
      <c r="O3601" s="0" t="n"/>
      <c r="P3601" s="0" t="n"/>
      <c r="Q3601" s="0" t="n"/>
      <c r="R3601" s="0" t="n"/>
      <c r="S3601" s="0" t="n"/>
      <c r="T3601" s="0" t="n"/>
      <c r="U3601" s="0" t="n"/>
      <c r="V3601" s="0" t="n"/>
      <c r="W3601" s="0" t="n"/>
      <c r="X3601" s="42" t="n"/>
      <c r="Y3601" s="42" t="n"/>
      <c r="Z3601" s="42" t="n"/>
    </row>
    <row r="3602" ht="23" customFormat="1" customHeight="1" s="204">
      <c r="A3602" s="255">
        <f>IF(B3602="","",COUNTA($B$5:B3602))</f>
        <v/>
      </c>
      <c r="B3602" s="294" t="n"/>
      <c r="C3602" s="247" t="n"/>
      <c r="D3602" s="248" t="n"/>
      <c r="E3602" s="295" t="n"/>
      <c r="F3602" s="296" t="n"/>
      <c r="G3602" s="296" t="n"/>
      <c r="H3602" s="299">
        <f>IFERROR(VLOOKUP($C3602,$C$5:$H$18,6,0)+SUMIF($C$19:$C3602,$C3602,$F$19:$F3602)-SUMIF($C$19:$C3602,$C3602,$G$19:$G3602),"")</f>
        <v/>
      </c>
      <c r="I3602" s="296" t="n"/>
      <c r="J3602" s="252" t="n"/>
      <c r="K3602" s="252" t="n"/>
      <c r="L3602" s="298" t="n"/>
      <c r="M3602" s="254">
        <f>IF($B3602="","",--TEXT($B3602,"yyyymm"))</f>
        <v/>
      </c>
      <c r="N3602" s="0" t="n"/>
      <c r="O3602" s="0" t="n"/>
      <c r="P3602" s="0" t="n"/>
      <c r="Q3602" s="0" t="n"/>
      <c r="R3602" s="0" t="n"/>
      <c r="S3602" s="0" t="n"/>
      <c r="T3602" s="0" t="n"/>
      <c r="U3602" s="0" t="n"/>
      <c r="V3602" s="0" t="n"/>
      <c r="W3602" s="0" t="n"/>
      <c r="X3602" s="42" t="n"/>
      <c r="Y3602" s="42" t="n"/>
      <c r="Z3602" s="42" t="n"/>
    </row>
    <row r="3603" ht="23" customFormat="1" customHeight="1" s="204">
      <c r="A3603" s="255">
        <f>IF(B3603="","",COUNTA($B$5:B3603))</f>
        <v/>
      </c>
      <c r="B3603" s="294" t="n"/>
      <c r="C3603" s="247" t="n"/>
      <c r="D3603" s="248" t="n"/>
      <c r="E3603" s="295" t="n"/>
      <c r="F3603" s="296" t="n"/>
      <c r="G3603" s="296" t="n"/>
      <c r="H3603" s="299">
        <f>IFERROR(VLOOKUP($C3603,$C$5:$H$18,6,0)+SUMIF($C$19:$C3603,$C3603,$F$19:$F3603)-SUMIF($C$19:$C3603,$C3603,$G$19:$G3603),"")</f>
        <v/>
      </c>
      <c r="I3603" s="296" t="n"/>
      <c r="J3603" s="252" t="n"/>
      <c r="K3603" s="252" t="n"/>
      <c r="L3603" s="298" t="n"/>
      <c r="M3603" s="254">
        <f>IF($B3603="","",--TEXT($B3603,"yyyymm"))</f>
        <v/>
      </c>
      <c r="N3603" s="0" t="n"/>
      <c r="O3603" s="0" t="n"/>
      <c r="P3603" s="0" t="n"/>
      <c r="Q3603" s="0" t="n"/>
      <c r="R3603" s="0" t="n"/>
      <c r="S3603" s="0" t="n"/>
      <c r="T3603" s="0" t="n"/>
      <c r="U3603" s="0" t="n"/>
      <c r="V3603" s="0" t="n"/>
      <c r="W3603" s="0" t="n"/>
      <c r="X3603" s="42" t="n"/>
      <c r="Y3603" s="42" t="n"/>
      <c r="Z3603" s="42" t="n"/>
    </row>
    <row r="3604" ht="23" customFormat="1" customHeight="1" s="204">
      <c r="A3604" s="255">
        <f>IF(B3604="","",COUNTA($B$5:B3604))</f>
        <v/>
      </c>
      <c r="B3604" s="294" t="n"/>
      <c r="C3604" s="247" t="n"/>
      <c r="D3604" s="248" t="n"/>
      <c r="E3604" s="295" t="n"/>
      <c r="F3604" s="296" t="n"/>
      <c r="G3604" s="296" t="n"/>
      <c r="H3604" s="299">
        <f>IFERROR(VLOOKUP($C3604,$C$5:$H$18,6,0)+SUMIF($C$19:$C3604,$C3604,$F$19:$F3604)-SUMIF($C$19:$C3604,$C3604,$G$19:$G3604),"")</f>
        <v/>
      </c>
      <c r="I3604" s="296" t="n"/>
      <c r="J3604" s="252" t="n"/>
      <c r="K3604" s="252" t="n"/>
      <c r="L3604" s="298" t="n"/>
      <c r="M3604" s="254">
        <f>IF($B3604="","",--TEXT($B3604,"yyyymm"))</f>
        <v/>
      </c>
      <c r="N3604" s="0" t="n"/>
      <c r="O3604" s="0" t="n"/>
      <c r="P3604" s="0" t="n"/>
      <c r="Q3604" s="0" t="n"/>
      <c r="R3604" s="0" t="n"/>
      <c r="S3604" s="0" t="n"/>
      <c r="T3604" s="0" t="n"/>
      <c r="U3604" s="0" t="n"/>
      <c r="V3604" s="0" t="n"/>
      <c r="W3604" s="0" t="n"/>
      <c r="X3604" s="42" t="n"/>
      <c r="Y3604" s="42" t="n"/>
      <c r="Z3604" s="42" t="n"/>
    </row>
    <row r="3605" ht="23" customFormat="1" customHeight="1" s="204">
      <c r="A3605" s="255">
        <f>IF(B3605="","",COUNTA($B$5:B3605))</f>
        <v/>
      </c>
      <c r="B3605" s="294" t="n"/>
      <c r="C3605" s="247" t="n"/>
      <c r="D3605" s="248" t="n"/>
      <c r="E3605" s="295" t="n"/>
      <c r="F3605" s="296" t="n"/>
      <c r="G3605" s="296" t="n"/>
      <c r="H3605" s="299">
        <f>IFERROR(VLOOKUP($C3605,$C$5:$H$18,6,0)+SUMIF($C$19:$C3605,$C3605,$F$19:$F3605)-SUMIF($C$19:$C3605,$C3605,$G$19:$G3605),"")</f>
        <v/>
      </c>
      <c r="I3605" s="296" t="n"/>
      <c r="J3605" s="252" t="n"/>
      <c r="K3605" s="252" t="n"/>
      <c r="L3605" s="298" t="n"/>
      <c r="M3605" s="254">
        <f>IF($B3605="","",--TEXT($B3605,"yyyymm"))</f>
        <v/>
      </c>
      <c r="N3605" s="0" t="n"/>
      <c r="O3605" s="0" t="n"/>
      <c r="P3605" s="0" t="n"/>
      <c r="Q3605" s="0" t="n"/>
      <c r="R3605" s="0" t="n"/>
      <c r="S3605" s="0" t="n"/>
      <c r="T3605" s="0" t="n"/>
      <c r="U3605" s="0" t="n"/>
      <c r="V3605" s="0" t="n"/>
      <c r="W3605" s="0" t="n"/>
      <c r="X3605" s="42" t="n"/>
      <c r="Y3605" s="42" t="n"/>
      <c r="Z3605" s="42" t="n"/>
    </row>
    <row r="3606" ht="23" customFormat="1" customHeight="1" s="204">
      <c r="A3606" s="255">
        <f>IF(B3606="","",COUNTA($B$5:B3606))</f>
        <v/>
      </c>
      <c r="B3606" s="294" t="n"/>
      <c r="C3606" s="247" t="n"/>
      <c r="D3606" s="248" t="n"/>
      <c r="E3606" s="295" t="n"/>
      <c r="F3606" s="296" t="n"/>
      <c r="G3606" s="296" t="n"/>
      <c r="H3606" s="299">
        <f>IFERROR(VLOOKUP($C3606,$C$5:$H$18,6,0)+SUMIF($C$19:$C3606,$C3606,$F$19:$F3606)-SUMIF($C$19:$C3606,$C3606,$G$19:$G3606),"")</f>
        <v/>
      </c>
      <c r="I3606" s="296" t="n"/>
      <c r="J3606" s="252" t="n"/>
      <c r="K3606" s="252" t="n"/>
      <c r="L3606" s="298" t="n"/>
      <c r="M3606" s="254">
        <f>IF($B3606="","",--TEXT($B3606,"yyyymm"))</f>
        <v/>
      </c>
      <c r="N3606" s="0" t="n"/>
      <c r="O3606" s="0" t="n"/>
      <c r="P3606" s="0" t="n"/>
      <c r="Q3606" s="0" t="n"/>
      <c r="R3606" s="0" t="n"/>
      <c r="S3606" s="0" t="n"/>
      <c r="T3606" s="0" t="n"/>
      <c r="U3606" s="0" t="n"/>
      <c r="V3606" s="0" t="n"/>
      <c r="W3606" s="0" t="n"/>
      <c r="X3606" s="42" t="n"/>
      <c r="Y3606" s="42" t="n"/>
      <c r="Z3606" s="42" t="n"/>
    </row>
    <row r="3607" ht="23" customFormat="1" customHeight="1" s="204">
      <c r="A3607" s="255">
        <f>IF(B3607="","",COUNTA($B$5:B3607))</f>
        <v/>
      </c>
      <c r="B3607" s="294" t="n"/>
      <c r="C3607" s="247" t="n"/>
      <c r="D3607" s="248" t="n"/>
      <c r="E3607" s="295" t="n"/>
      <c r="F3607" s="296" t="n"/>
      <c r="G3607" s="296" t="n"/>
      <c r="H3607" s="299">
        <f>IFERROR(VLOOKUP($C3607,$C$5:$H$18,6,0)+SUMIF($C$19:$C3607,$C3607,$F$19:$F3607)-SUMIF($C$19:$C3607,$C3607,$G$19:$G3607),"")</f>
        <v/>
      </c>
      <c r="I3607" s="296" t="n"/>
      <c r="J3607" s="252" t="n"/>
      <c r="K3607" s="252" t="n"/>
      <c r="L3607" s="298" t="n"/>
      <c r="M3607" s="254">
        <f>IF($B3607="","",--TEXT($B3607,"yyyymm"))</f>
        <v/>
      </c>
      <c r="N3607" s="0" t="n"/>
      <c r="O3607" s="0" t="n"/>
      <c r="P3607" s="0" t="n"/>
      <c r="Q3607" s="0" t="n"/>
      <c r="R3607" s="0" t="n"/>
      <c r="S3607" s="0" t="n"/>
      <c r="T3607" s="0" t="n"/>
      <c r="U3607" s="0" t="n"/>
      <c r="V3607" s="0" t="n"/>
      <c r="W3607" s="0" t="n"/>
      <c r="X3607" s="42" t="n"/>
      <c r="Y3607" s="42" t="n"/>
      <c r="Z3607" s="42" t="n"/>
    </row>
    <row r="3608" ht="23" customFormat="1" customHeight="1" s="204">
      <c r="A3608" s="255">
        <f>IF(B3608="","",COUNTA($B$5:B3608))</f>
        <v/>
      </c>
      <c r="B3608" s="294" t="n"/>
      <c r="C3608" s="247" t="n"/>
      <c r="D3608" s="248" t="n"/>
      <c r="E3608" s="295" t="n"/>
      <c r="F3608" s="296" t="n"/>
      <c r="G3608" s="296" t="n"/>
      <c r="H3608" s="299">
        <f>IFERROR(VLOOKUP($C3608,$C$5:$H$18,6,0)+SUMIF($C$19:$C3608,$C3608,$F$19:$F3608)-SUMIF($C$19:$C3608,$C3608,$G$19:$G3608),"")</f>
        <v/>
      </c>
      <c r="I3608" s="296" t="n"/>
      <c r="J3608" s="252" t="n"/>
      <c r="K3608" s="252" t="n"/>
      <c r="L3608" s="298" t="n"/>
      <c r="M3608" s="254">
        <f>IF($B3608="","",--TEXT($B3608,"yyyymm"))</f>
        <v/>
      </c>
      <c r="N3608" s="0" t="n"/>
      <c r="O3608" s="0" t="n"/>
      <c r="P3608" s="0" t="n"/>
      <c r="Q3608" s="0" t="n"/>
      <c r="R3608" s="0" t="n"/>
      <c r="S3608" s="0" t="n"/>
      <c r="T3608" s="0" t="n"/>
      <c r="U3608" s="0" t="n"/>
      <c r="V3608" s="0" t="n"/>
      <c r="W3608" s="0" t="n"/>
      <c r="X3608" s="42" t="n"/>
      <c r="Y3608" s="42" t="n"/>
      <c r="Z3608" s="42" t="n"/>
    </row>
    <row r="3609" ht="23" customFormat="1" customHeight="1" s="204">
      <c r="A3609" s="255">
        <f>IF(B3609="","",COUNTA($B$5:B3609))</f>
        <v/>
      </c>
      <c r="B3609" s="294" t="n"/>
      <c r="C3609" s="247" t="n"/>
      <c r="D3609" s="248" t="n"/>
      <c r="E3609" s="295" t="n"/>
      <c r="F3609" s="296" t="n"/>
      <c r="G3609" s="296" t="n"/>
      <c r="H3609" s="299">
        <f>IFERROR(VLOOKUP($C3609,$C$5:$H$18,6,0)+SUMIF($C$19:$C3609,$C3609,$F$19:$F3609)-SUMIF($C$19:$C3609,$C3609,$G$19:$G3609),"")</f>
        <v/>
      </c>
      <c r="I3609" s="296" t="n"/>
      <c r="J3609" s="252" t="n"/>
      <c r="K3609" s="252" t="n"/>
      <c r="L3609" s="298" t="n"/>
      <c r="M3609" s="254">
        <f>IF($B3609="","",--TEXT($B3609,"yyyymm"))</f>
        <v/>
      </c>
      <c r="N3609" s="0" t="n"/>
      <c r="O3609" s="0" t="n"/>
      <c r="P3609" s="0" t="n"/>
      <c r="Q3609" s="0" t="n"/>
      <c r="R3609" s="0" t="n"/>
      <c r="S3609" s="0" t="n"/>
      <c r="T3609" s="0" t="n"/>
      <c r="U3609" s="0" t="n"/>
      <c r="V3609" s="0" t="n"/>
      <c r="W3609" s="0" t="n"/>
      <c r="X3609" s="42" t="n"/>
      <c r="Y3609" s="42" t="n"/>
      <c r="Z3609" s="42" t="n"/>
    </row>
    <row r="3610" ht="23" customFormat="1" customHeight="1" s="204">
      <c r="A3610" s="255">
        <f>IF(B3610="","",COUNTA($B$5:B3610))</f>
        <v/>
      </c>
      <c r="B3610" s="294" t="n"/>
      <c r="C3610" s="247" t="n"/>
      <c r="D3610" s="248" t="n"/>
      <c r="E3610" s="295" t="n"/>
      <c r="F3610" s="296" t="n"/>
      <c r="G3610" s="296" t="n"/>
      <c r="H3610" s="299">
        <f>IFERROR(VLOOKUP($C3610,$C$5:$H$18,6,0)+SUMIF($C$19:$C3610,$C3610,$F$19:$F3610)-SUMIF($C$19:$C3610,$C3610,$G$19:$G3610),"")</f>
        <v/>
      </c>
      <c r="I3610" s="296" t="n"/>
      <c r="J3610" s="252" t="n"/>
      <c r="K3610" s="252" t="n"/>
      <c r="L3610" s="298" t="n"/>
      <c r="M3610" s="254">
        <f>IF($B3610="","",--TEXT($B3610,"yyyymm"))</f>
        <v/>
      </c>
      <c r="N3610" s="0" t="n"/>
      <c r="O3610" s="0" t="n"/>
      <c r="P3610" s="0" t="n"/>
      <c r="Q3610" s="0" t="n"/>
      <c r="R3610" s="0" t="n"/>
      <c r="S3610" s="0" t="n"/>
      <c r="T3610" s="0" t="n"/>
      <c r="U3610" s="0" t="n"/>
      <c r="V3610" s="0" t="n"/>
      <c r="W3610" s="0" t="n"/>
      <c r="X3610" s="42" t="n"/>
      <c r="Y3610" s="42" t="n"/>
      <c r="Z3610" s="42" t="n"/>
    </row>
    <row r="3611" ht="23" customFormat="1" customHeight="1" s="204">
      <c r="A3611" s="255">
        <f>IF(B3611="","",COUNTA($B$5:B3611))</f>
        <v/>
      </c>
      <c r="B3611" s="294" t="n"/>
      <c r="C3611" s="247" t="n"/>
      <c r="D3611" s="248" t="n"/>
      <c r="E3611" s="295" t="n"/>
      <c r="F3611" s="296" t="n"/>
      <c r="G3611" s="296" t="n"/>
      <c r="H3611" s="299">
        <f>IFERROR(VLOOKUP($C3611,$C$5:$H$18,6,0)+SUMIF($C$19:$C3611,$C3611,$F$19:$F3611)-SUMIF($C$19:$C3611,$C3611,$G$19:$G3611),"")</f>
        <v/>
      </c>
      <c r="I3611" s="296" t="n"/>
      <c r="J3611" s="252" t="n"/>
      <c r="K3611" s="252" t="n"/>
      <c r="L3611" s="298" t="n"/>
      <c r="M3611" s="254">
        <f>IF($B3611="","",--TEXT($B3611,"yyyymm"))</f>
        <v/>
      </c>
      <c r="N3611" s="0" t="n"/>
      <c r="O3611" s="0" t="n"/>
      <c r="P3611" s="0" t="n"/>
      <c r="Q3611" s="0" t="n"/>
      <c r="R3611" s="0" t="n"/>
      <c r="S3611" s="0" t="n"/>
      <c r="T3611" s="0" t="n"/>
      <c r="U3611" s="0" t="n"/>
      <c r="V3611" s="0" t="n"/>
      <c r="W3611" s="0" t="n"/>
      <c r="X3611" s="42" t="n"/>
      <c r="Y3611" s="42" t="n"/>
      <c r="Z3611" s="42" t="n"/>
    </row>
    <row r="3612" ht="23" customFormat="1" customHeight="1" s="204">
      <c r="A3612" s="255">
        <f>IF(B3612="","",COUNTA($B$5:B3612))</f>
        <v/>
      </c>
      <c r="B3612" s="294" t="n"/>
      <c r="C3612" s="247" t="n"/>
      <c r="D3612" s="248" t="n"/>
      <c r="E3612" s="295" t="n"/>
      <c r="F3612" s="296" t="n"/>
      <c r="G3612" s="296" t="n"/>
      <c r="H3612" s="299">
        <f>IFERROR(VLOOKUP($C3612,$C$5:$H$18,6,0)+SUMIF($C$19:$C3612,$C3612,$F$19:$F3612)-SUMIF($C$19:$C3612,$C3612,$G$19:$G3612),"")</f>
        <v/>
      </c>
      <c r="I3612" s="296" t="n"/>
      <c r="J3612" s="252" t="n"/>
      <c r="K3612" s="252" t="n"/>
      <c r="L3612" s="298" t="n"/>
      <c r="M3612" s="254">
        <f>IF($B3612="","",--TEXT($B3612,"yyyymm"))</f>
        <v/>
      </c>
      <c r="N3612" s="0" t="n"/>
      <c r="O3612" s="0" t="n"/>
      <c r="P3612" s="0" t="n"/>
      <c r="Q3612" s="0" t="n"/>
      <c r="R3612" s="0" t="n"/>
      <c r="S3612" s="0" t="n"/>
      <c r="T3612" s="0" t="n"/>
      <c r="U3612" s="0" t="n"/>
      <c r="V3612" s="0" t="n"/>
      <c r="W3612" s="0" t="n"/>
      <c r="X3612" s="42" t="n"/>
      <c r="Y3612" s="42" t="n"/>
      <c r="Z3612" s="42" t="n"/>
    </row>
    <row r="3613" ht="23" customFormat="1" customHeight="1" s="204">
      <c r="A3613" s="255">
        <f>IF(B3613="","",COUNTA($B$5:B3613))</f>
        <v/>
      </c>
      <c r="B3613" s="294" t="n"/>
      <c r="C3613" s="247" t="n"/>
      <c r="D3613" s="248" t="n"/>
      <c r="E3613" s="295" t="n"/>
      <c r="F3613" s="296" t="n"/>
      <c r="G3613" s="296" t="n"/>
      <c r="H3613" s="299">
        <f>IFERROR(VLOOKUP($C3613,$C$5:$H$18,6,0)+SUMIF($C$19:$C3613,$C3613,$F$19:$F3613)-SUMIF($C$19:$C3613,$C3613,$G$19:$G3613),"")</f>
        <v/>
      </c>
      <c r="I3613" s="296" t="n"/>
      <c r="J3613" s="252" t="n"/>
      <c r="K3613" s="252" t="n"/>
      <c r="L3613" s="298" t="n"/>
      <c r="M3613" s="254">
        <f>IF($B3613="","",--TEXT($B3613,"yyyymm"))</f>
        <v/>
      </c>
      <c r="N3613" s="0" t="n"/>
      <c r="O3613" s="0" t="n"/>
      <c r="P3613" s="0" t="n"/>
      <c r="Q3613" s="0" t="n"/>
      <c r="R3613" s="0" t="n"/>
      <c r="S3613" s="0" t="n"/>
      <c r="T3613" s="0" t="n"/>
      <c r="U3613" s="0" t="n"/>
      <c r="V3613" s="0" t="n"/>
      <c r="W3613" s="0" t="n"/>
      <c r="X3613" s="42" t="n"/>
      <c r="Y3613" s="42" t="n"/>
      <c r="Z3613" s="42" t="n"/>
    </row>
    <row r="3614" ht="23" customFormat="1" customHeight="1" s="204">
      <c r="A3614" s="255">
        <f>IF(B3614="","",COUNTA($B$5:B3614))</f>
        <v/>
      </c>
      <c r="B3614" s="294" t="n"/>
      <c r="C3614" s="247" t="n"/>
      <c r="D3614" s="248" t="n"/>
      <c r="E3614" s="295" t="n"/>
      <c r="F3614" s="296" t="n"/>
      <c r="G3614" s="296" t="n"/>
      <c r="H3614" s="299">
        <f>IFERROR(VLOOKUP($C3614,$C$5:$H$18,6,0)+SUMIF($C$19:$C3614,$C3614,$F$19:$F3614)-SUMIF($C$19:$C3614,$C3614,$G$19:$G3614),"")</f>
        <v/>
      </c>
      <c r="I3614" s="296" t="n"/>
      <c r="J3614" s="252" t="n"/>
      <c r="K3614" s="252" t="n"/>
      <c r="L3614" s="298" t="n"/>
      <c r="M3614" s="254">
        <f>IF($B3614="","",--TEXT($B3614,"yyyymm"))</f>
        <v/>
      </c>
      <c r="N3614" s="0" t="n"/>
      <c r="O3614" s="0" t="n"/>
      <c r="P3614" s="0" t="n"/>
      <c r="Q3614" s="0" t="n"/>
      <c r="R3614" s="0" t="n"/>
      <c r="S3614" s="0" t="n"/>
      <c r="T3614" s="0" t="n"/>
      <c r="U3614" s="0" t="n"/>
      <c r="V3614" s="0" t="n"/>
      <c r="W3614" s="0" t="n"/>
      <c r="X3614" s="42" t="n"/>
      <c r="Y3614" s="42" t="n"/>
      <c r="Z3614" s="42" t="n"/>
    </row>
    <row r="3615" ht="23" customFormat="1" customHeight="1" s="204">
      <c r="A3615" s="255">
        <f>IF(B3615="","",COUNTA($B$5:B3615))</f>
        <v/>
      </c>
      <c r="B3615" s="294" t="n"/>
      <c r="C3615" s="247" t="n"/>
      <c r="D3615" s="248" t="n"/>
      <c r="E3615" s="295" t="n"/>
      <c r="F3615" s="296" t="n"/>
      <c r="G3615" s="296" t="n"/>
      <c r="H3615" s="299">
        <f>IFERROR(VLOOKUP($C3615,$C$5:$H$18,6,0)+SUMIF($C$19:$C3615,$C3615,$F$19:$F3615)-SUMIF($C$19:$C3615,$C3615,$G$19:$G3615),"")</f>
        <v/>
      </c>
      <c r="I3615" s="296" t="n"/>
      <c r="J3615" s="252" t="n"/>
      <c r="K3615" s="252" t="n"/>
      <c r="L3615" s="298" t="n"/>
      <c r="M3615" s="254">
        <f>IF($B3615="","",--TEXT($B3615,"yyyymm"))</f>
        <v/>
      </c>
      <c r="N3615" s="0" t="n"/>
      <c r="O3615" s="0" t="n"/>
      <c r="P3615" s="0" t="n"/>
      <c r="Q3615" s="0" t="n"/>
      <c r="R3615" s="0" t="n"/>
      <c r="S3615" s="0" t="n"/>
      <c r="T3615" s="0" t="n"/>
      <c r="U3615" s="0" t="n"/>
      <c r="V3615" s="0" t="n"/>
      <c r="W3615" s="0" t="n"/>
      <c r="X3615" s="42" t="n"/>
      <c r="Y3615" s="42" t="n"/>
      <c r="Z3615" s="42" t="n"/>
    </row>
    <row r="3616" ht="23" customFormat="1" customHeight="1" s="204">
      <c r="A3616" s="255">
        <f>IF(B3616="","",COUNTA($B$5:B3616))</f>
        <v/>
      </c>
      <c r="B3616" s="294" t="n"/>
      <c r="C3616" s="247" t="n"/>
      <c r="D3616" s="248" t="n"/>
      <c r="E3616" s="295" t="n"/>
      <c r="F3616" s="296" t="n"/>
      <c r="G3616" s="296" t="n"/>
      <c r="H3616" s="299">
        <f>IFERROR(VLOOKUP($C3616,$C$5:$H$18,6,0)+SUMIF($C$19:$C3616,$C3616,$F$19:$F3616)-SUMIF($C$19:$C3616,$C3616,$G$19:$G3616),"")</f>
        <v/>
      </c>
      <c r="I3616" s="296" t="n"/>
      <c r="J3616" s="252" t="n"/>
      <c r="K3616" s="252" t="n"/>
      <c r="L3616" s="298" t="n"/>
      <c r="M3616" s="254">
        <f>IF($B3616="","",--TEXT($B3616,"yyyymm"))</f>
        <v/>
      </c>
      <c r="N3616" s="0" t="n"/>
      <c r="O3616" s="0" t="n"/>
      <c r="P3616" s="0" t="n"/>
      <c r="Q3616" s="0" t="n"/>
      <c r="R3616" s="0" t="n"/>
      <c r="S3616" s="0" t="n"/>
      <c r="T3616" s="0" t="n"/>
      <c r="U3616" s="0" t="n"/>
      <c r="V3616" s="0" t="n"/>
      <c r="W3616" s="0" t="n"/>
      <c r="X3616" s="42" t="n"/>
      <c r="Y3616" s="42" t="n"/>
      <c r="Z3616" s="42" t="n"/>
    </row>
    <row r="3617" ht="23" customFormat="1" customHeight="1" s="204">
      <c r="A3617" s="255">
        <f>IF(B3617="","",COUNTA($B$5:B3617))</f>
        <v/>
      </c>
      <c r="B3617" s="294" t="n"/>
      <c r="C3617" s="247" t="n"/>
      <c r="D3617" s="248" t="n"/>
      <c r="E3617" s="295" t="n"/>
      <c r="F3617" s="296" t="n"/>
      <c r="G3617" s="296" t="n"/>
      <c r="H3617" s="299">
        <f>IFERROR(VLOOKUP($C3617,$C$5:$H$18,6,0)+SUMIF($C$19:$C3617,$C3617,$F$19:$F3617)-SUMIF($C$19:$C3617,$C3617,$G$19:$G3617),"")</f>
        <v/>
      </c>
      <c r="I3617" s="296" t="n"/>
      <c r="J3617" s="252" t="n"/>
      <c r="K3617" s="252" t="n"/>
      <c r="L3617" s="298" t="n"/>
      <c r="M3617" s="254">
        <f>IF($B3617="","",--TEXT($B3617,"yyyymm"))</f>
        <v/>
      </c>
      <c r="N3617" s="0" t="n"/>
      <c r="O3617" s="0" t="n"/>
      <c r="P3617" s="0" t="n"/>
      <c r="Q3617" s="0" t="n"/>
      <c r="R3617" s="0" t="n"/>
      <c r="S3617" s="0" t="n"/>
      <c r="T3617" s="0" t="n"/>
      <c r="U3617" s="0" t="n"/>
      <c r="V3617" s="0" t="n"/>
      <c r="W3617" s="0" t="n"/>
      <c r="X3617" s="42" t="n"/>
      <c r="Y3617" s="42" t="n"/>
      <c r="Z3617" s="42" t="n"/>
    </row>
    <row r="3618" ht="23" customFormat="1" customHeight="1" s="204">
      <c r="A3618" s="255">
        <f>IF(B3618="","",COUNTA($B$5:B3618))</f>
        <v/>
      </c>
      <c r="B3618" s="294" t="n"/>
      <c r="C3618" s="247" t="n"/>
      <c r="D3618" s="248" t="n"/>
      <c r="E3618" s="295" t="n"/>
      <c r="F3618" s="296" t="n"/>
      <c r="G3618" s="296" t="n"/>
      <c r="H3618" s="299">
        <f>IFERROR(VLOOKUP($C3618,$C$5:$H$18,6,0)+SUMIF($C$19:$C3618,$C3618,$F$19:$F3618)-SUMIF($C$19:$C3618,$C3618,$G$19:$G3618),"")</f>
        <v/>
      </c>
      <c r="I3618" s="296" t="n"/>
      <c r="J3618" s="252" t="n"/>
      <c r="K3618" s="252" t="n"/>
      <c r="L3618" s="298" t="n"/>
      <c r="M3618" s="254">
        <f>IF($B3618="","",--TEXT($B3618,"yyyymm"))</f>
        <v/>
      </c>
      <c r="N3618" s="0" t="n"/>
      <c r="O3618" s="0" t="n"/>
      <c r="P3618" s="0" t="n"/>
      <c r="Q3618" s="0" t="n"/>
      <c r="R3618" s="0" t="n"/>
      <c r="S3618" s="0" t="n"/>
      <c r="T3618" s="0" t="n"/>
      <c r="U3618" s="0" t="n"/>
      <c r="V3618" s="0" t="n"/>
      <c r="W3618" s="0" t="n"/>
      <c r="X3618" s="42" t="n"/>
      <c r="Y3618" s="42" t="n"/>
      <c r="Z3618" s="42" t="n"/>
    </row>
    <row r="3619" ht="23" customFormat="1" customHeight="1" s="204">
      <c r="A3619" s="255">
        <f>IF(B3619="","",COUNTA($B$5:B3619))</f>
        <v/>
      </c>
      <c r="B3619" s="294" t="n"/>
      <c r="C3619" s="247" t="n"/>
      <c r="D3619" s="248" t="n"/>
      <c r="E3619" s="295" t="n"/>
      <c r="F3619" s="296" t="n"/>
      <c r="G3619" s="296" t="n"/>
      <c r="H3619" s="299">
        <f>IFERROR(VLOOKUP($C3619,$C$5:$H$18,6,0)+SUMIF($C$19:$C3619,$C3619,$F$19:$F3619)-SUMIF($C$19:$C3619,$C3619,$G$19:$G3619),"")</f>
        <v/>
      </c>
      <c r="I3619" s="296" t="n"/>
      <c r="J3619" s="252" t="n"/>
      <c r="K3619" s="252" t="n"/>
      <c r="L3619" s="298" t="n"/>
      <c r="M3619" s="254">
        <f>IF($B3619="","",--TEXT($B3619,"yyyymm"))</f>
        <v/>
      </c>
      <c r="N3619" s="0" t="n"/>
      <c r="O3619" s="0" t="n"/>
      <c r="P3619" s="0" t="n"/>
      <c r="Q3619" s="0" t="n"/>
      <c r="R3619" s="0" t="n"/>
      <c r="S3619" s="0" t="n"/>
      <c r="T3619" s="0" t="n"/>
      <c r="U3619" s="0" t="n"/>
      <c r="V3619" s="0" t="n"/>
      <c r="W3619" s="0" t="n"/>
      <c r="X3619" s="42" t="n"/>
      <c r="Y3619" s="42" t="n"/>
      <c r="Z3619" s="42" t="n"/>
    </row>
    <row r="3620" ht="23" customFormat="1" customHeight="1" s="204">
      <c r="A3620" s="255">
        <f>IF(B3620="","",COUNTA($B$5:B3620))</f>
        <v/>
      </c>
      <c r="B3620" s="294" t="n"/>
      <c r="C3620" s="247" t="n"/>
      <c r="D3620" s="248" t="n"/>
      <c r="E3620" s="295" t="n"/>
      <c r="F3620" s="296" t="n"/>
      <c r="G3620" s="296" t="n"/>
      <c r="H3620" s="299">
        <f>IFERROR(VLOOKUP($C3620,$C$5:$H$18,6,0)+SUMIF($C$19:$C3620,$C3620,$F$19:$F3620)-SUMIF($C$19:$C3620,$C3620,$G$19:$G3620),"")</f>
        <v/>
      </c>
      <c r="I3620" s="296" t="n"/>
      <c r="J3620" s="252" t="n"/>
      <c r="K3620" s="252" t="n"/>
      <c r="L3620" s="298" t="n"/>
      <c r="M3620" s="254">
        <f>IF($B3620="","",--TEXT($B3620,"yyyymm"))</f>
        <v/>
      </c>
      <c r="N3620" s="0" t="n"/>
      <c r="O3620" s="0" t="n"/>
      <c r="P3620" s="0" t="n"/>
      <c r="Q3620" s="0" t="n"/>
      <c r="R3620" s="0" t="n"/>
      <c r="S3620" s="0" t="n"/>
      <c r="T3620" s="0" t="n"/>
      <c r="U3620" s="0" t="n"/>
      <c r="V3620" s="0" t="n"/>
      <c r="W3620" s="0" t="n"/>
      <c r="X3620" s="42" t="n"/>
      <c r="Y3620" s="42" t="n"/>
      <c r="Z3620" s="42" t="n"/>
    </row>
    <row r="3621" ht="23" customFormat="1" customHeight="1" s="204">
      <c r="A3621" s="255">
        <f>IF(B3621="","",COUNTA($B$5:B3621))</f>
        <v/>
      </c>
      <c r="B3621" s="294" t="n"/>
      <c r="C3621" s="247" t="n"/>
      <c r="D3621" s="248" t="n"/>
      <c r="E3621" s="295" t="n"/>
      <c r="F3621" s="296" t="n"/>
      <c r="G3621" s="296" t="n"/>
      <c r="H3621" s="299">
        <f>IFERROR(VLOOKUP($C3621,$C$5:$H$18,6,0)+SUMIF($C$19:$C3621,$C3621,$F$19:$F3621)-SUMIF($C$19:$C3621,$C3621,$G$19:$G3621),"")</f>
        <v/>
      </c>
      <c r="I3621" s="296" t="n"/>
      <c r="J3621" s="252" t="n"/>
      <c r="K3621" s="252" t="n"/>
      <c r="L3621" s="298" t="n"/>
      <c r="M3621" s="254">
        <f>IF($B3621="","",--TEXT($B3621,"yyyymm"))</f>
        <v/>
      </c>
      <c r="N3621" s="0" t="n"/>
      <c r="O3621" s="0" t="n"/>
      <c r="P3621" s="0" t="n"/>
      <c r="Q3621" s="0" t="n"/>
      <c r="R3621" s="0" t="n"/>
      <c r="S3621" s="0" t="n"/>
      <c r="T3621" s="0" t="n"/>
      <c r="U3621" s="0" t="n"/>
      <c r="V3621" s="0" t="n"/>
      <c r="W3621" s="0" t="n"/>
      <c r="X3621" s="42" t="n"/>
      <c r="Y3621" s="42" t="n"/>
      <c r="Z3621" s="42" t="n"/>
    </row>
    <row r="3622" ht="23" customFormat="1" customHeight="1" s="204">
      <c r="A3622" s="255">
        <f>IF(B3622="","",COUNTA($B$5:B3622))</f>
        <v/>
      </c>
      <c r="B3622" s="294" t="n"/>
      <c r="C3622" s="247" t="n"/>
      <c r="D3622" s="248" t="n"/>
      <c r="E3622" s="295" t="n"/>
      <c r="F3622" s="296" t="n"/>
      <c r="G3622" s="296" t="n"/>
      <c r="H3622" s="299">
        <f>IFERROR(VLOOKUP($C3622,$C$5:$H$18,6,0)+SUMIF($C$19:$C3622,$C3622,$F$19:$F3622)-SUMIF($C$19:$C3622,$C3622,$G$19:$G3622),"")</f>
        <v/>
      </c>
      <c r="I3622" s="296" t="n"/>
      <c r="J3622" s="252" t="n"/>
      <c r="K3622" s="252" t="n"/>
      <c r="L3622" s="298" t="n"/>
      <c r="M3622" s="254">
        <f>IF($B3622="","",--TEXT($B3622,"yyyymm"))</f>
        <v/>
      </c>
      <c r="N3622" s="0" t="n"/>
      <c r="O3622" s="0" t="n"/>
      <c r="P3622" s="0" t="n"/>
      <c r="Q3622" s="0" t="n"/>
      <c r="R3622" s="0" t="n"/>
      <c r="S3622" s="0" t="n"/>
      <c r="T3622" s="0" t="n"/>
      <c r="U3622" s="0" t="n"/>
      <c r="V3622" s="0" t="n"/>
      <c r="W3622" s="0" t="n"/>
      <c r="X3622" s="42" t="n"/>
      <c r="Y3622" s="42" t="n"/>
      <c r="Z3622" s="42" t="n"/>
    </row>
    <row r="3623" ht="23" customFormat="1" customHeight="1" s="204">
      <c r="A3623" s="255">
        <f>IF(B3623="","",COUNTA($B$5:B3623))</f>
        <v/>
      </c>
      <c r="B3623" s="294" t="n"/>
      <c r="C3623" s="247" t="n"/>
      <c r="D3623" s="248" t="n"/>
      <c r="E3623" s="295" t="n"/>
      <c r="F3623" s="296" t="n"/>
      <c r="G3623" s="296" t="n"/>
      <c r="H3623" s="299">
        <f>IFERROR(VLOOKUP($C3623,$C$5:$H$18,6,0)+SUMIF($C$19:$C3623,$C3623,$F$19:$F3623)-SUMIF($C$19:$C3623,$C3623,$G$19:$G3623),"")</f>
        <v/>
      </c>
      <c r="I3623" s="296" t="n"/>
      <c r="J3623" s="252" t="n"/>
      <c r="K3623" s="252" t="n"/>
      <c r="L3623" s="298" t="n"/>
      <c r="M3623" s="254">
        <f>IF($B3623="","",--TEXT($B3623,"yyyymm"))</f>
        <v/>
      </c>
      <c r="N3623" s="0" t="n"/>
      <c r="O3623" s="0" t="n"/>
      <c r="P3623" s="0" t="n"/>
      <c r="Q3623" s="0" t="n"/>
      <c r="R3623" s="0" t="n"/>
      <c r="S3623" s="0" t="n"/>
      <c r="T3623" s="0" t="n"/>
      <c r="U3623" s="0" t="n"/>
      <c r="V3623" s="0" t="n"/>
      <c r="W3623" s="0" t="n"/>
      <c r="X3623" s="42" t="n"/>
      <c r="Y3623" s="42" t="n"/>
      <c r="Z3623" s="42" t="n"/>
    </row>
    <row r="3624" ht="23" customFormat="1" customHeight="1" s="204">
      <c r="A3624" s="255">
        <f>IF(B3624="","",COUNTA($B$5:B3624))</f>
        <v/>
      </c>
      <c r="B3624" s="294" t="n"/>
      <c r="C3624" s="247" t="n"/>
      <c r="D3624" s="248" t="n"/>
      <c r="E3624" s="295" t="n"/>
      <c r="F3624" s="296" t="n"/>
      <c r="G3624" s="296" t="n"/>
      <c r="H3624" s="299">
        <f>IFERROR(VLOOKUP($C3624,$C$5:$H$18,6,0)+SUMIF($C$19:$C3624,$C3624,$F$19:$F3624)-SUMIF($C$19:$C3624,$C3624,$G$19:$G3624),"")</f>
        <v/>
      </c>
      <c r="I3624" s="296" t="n"/>
      <c r="J3624" s="252" t="n"/>
      <c r="K3624" s="252" t="n"/>
      <c r="L3624" s="298" t="n"/>
      <c r="M3624" s="254">
        <f>IF($B3624="","",--TEXT($B3624,"yyyymm"))</f>
        <v/>
      </c>
      <c r="N3624" s="0" t="n"/>
      <c r="O3624" s="0" t="n"/>
      <c r="P3624" s="0" t="n"/>
      <c r="Q3624" s="0" t="n"/>
      <c r="R3624" s="0" t="n"/>
      <c r="S3624" s="0" t="n"/>
      <c r="T3624" s="0" t="n"/>
      <c r="U3624" s="0" t="n"/>
      <c r="V3624" s="0" t="n"/>
      <c r="W3624" s="0" t="n"/>
      <c r="X3624" s="42" t="n"/>
      <c r="Y3624" s="42" t="n"/>
      <c r="Z3624" s="42" t="n"/>
    </row>
    <row r="3625" ht="23" customFormat="1" customHeight="1" s="204">
      <c r="A3625" s="255">
        <f>IF(B3625="","",COUNTA($B$5:B3625))</f>
        <v/>
      </c>
      <c r="B3625" s="294" t="n"/>
      <c r="C3625" s="247" t="n"/>
      <c r="D3625" s="248" t="n"/>
      <c r="E3625" s="295" t="n"/>
      <c r="F3625" s="296" t="n"/>
      <c r="G3625" s="296" t="n"/>
      <c r="H3625" s="299">
        <f>IFERROR(VLOOKUP($C3625,$C$5:$H$18,6,0)+SUMIF($C$19:$C3625,$C3625,$F$19:$F3625)-SUMIF($C$19:$C3625,$C3625,$G$19:$G3625),"")</f>
        <v/>
      </c>
      <c r="I3625" s="296" t="n"/>
      <c r="J3625" s="252" t="n"/>
      <c r="K3625" s="252" t="n"/>
      <c r="L3625" s="298" t="n"/>
      <c r="M3625" s="254">
        <f>IF($B3625="","",--TEXT($B3625,"yyyymm"))</f>
        <v/>
      </c>
      <c r="N3625" s="0" t="n"/>
      <c r="O3625" s="0" t="n"/>
      <c r="P3625" s="0" t="n"/>
      <c r="Q3625" s="0" t="n"/>
      <c r="R3625" s="0" t="n"/>
      <c r="S3625" s="0" t="n"/>
      <c r="T3625" s="0" t="n"/>
      <c r="U3625" s="0" t="n"/>
      <c r="V3625" s="0" t="n"/>
      <c r="W3625" s="0" t="n"/>
      <c r="X3625" s="42" t="n"/>
      <c r="Y3625" s="42" t="n"/>
      <c r="Z3625" s="42" t="n"/>
    </row>
    <row r="3626" ht="23" customFormat="1" customHeight="1" s="204">
      <c r="A3626" s="255">
        <f>IF(B3626="","",COUNTA($B$5:B3626))</f>
        <v/>
      </c>
      <c r="B3626" s="294" t="n"/>
      <c r="C3626" s="247" t="n"/>
      <c r="D3626" s="248" t="n"/>
      <c r="E3626" s="295" t="n"/>
      <c r="F3626" s="296" t="n"/>
      <c r="G3626" s="296" t="n"/>
      <c r="H3626" s="299">
        <f>IFERROR(VLOOKUP($C3626,$C$5:$H$18,6,0)+SUMIF($C$19:$C3626,$C3626,$F$19:$F3626)-SUMIF($C$19:$C3626,$C3626,$G$19:$G3626),"")</f>
        <v/>
      </c>
      <c r="I3626" s="296" t="n"/>
      <c r="J3626" s="252" t="n"/>
      <c r="K3626" s="252" t="n"/>
      <c r="L3626" s="298" t="n"/>
      <c r="M3626" s="254">
        <f>IF($B3626="","",--TEXT($B3626,"yyyymm"))</f>
        <v/>
      </c>
      <c r="N3626" s="0" t="n"/>
      <c r="O3626" s="0" t="n"/>
      <c r="P3626" s="0" t="n"/>
      <c r="Q3626" s="0" t="n"/>
      <c r="R3626" s="0" t="n"/>
      <c r="S3626" s="0" t="n"/>
      <c r="T3626" s="0" t="n"/>
      <c r="U3626" s="0" t="n"/>
      <c r="V3626" s="0" t="n"/>
      <c r="W3626" s="0" t="n"/>
      <c r="X3626" s="42" t="n"/>
      <c r="Y3626" s="42" t="n"/>
      <c r="Z3626" s="42" t="n"/>
    </row>
    <row r="3627" ht="23" customFormat="1" customHeight="1" s="204">
      <c r="A3627" s="255">
        <f>IF(B3627="","",COUNTA($B$5:B3627))</f>
        <v/>
      </c>
      <c r="B3627" s="294" t="n"/>
      <c r="C3627" s="247" t="n"/>
      <c r="D3627" s="248" t="n"/>
      <c r="E3627" s="295" t="n"/>
      <c r="F3627" s="296" t="n"/>
      <c r="G3627" s="296" t="n"/>
      <c r="H3627" s="299">
        <f>IFERROR(VLOOKUP($C3627,$C$5:$H$18,6,0)+SUMIF($C$19:$C3627,$C3627,$F$19:$F3627)-SUMIF($C$19:$C3627,$C3627,$G$19:$G3627),"")</f>
        <v/>
      </c>
      <c r="I3627" s="296" t="n"/>
      <c r="J3627" s="252" t="n"/>
      <c r="K3627" s="252" t="n"/>
      <c r="L3627" s="298" t="n"/>
      <c r="M3627" s="254">
        <f>IF($B3627="","",--TEXT($B3627,"yyyymm"))</f>
        <v/>
      </c>
      <c r="N3627" s="0" t="n"/>
      <c r="O3627" s="0" t="n"/>
      <c r="P3627" s="0" t="n"/>
      <c r="Q3627" s="0" t="n"/>
      <c r="R3627" s="0" t="n"/>
      <c r="S3627" s="0" t="n"/>
      <c r="T3627" s="0" t="n"/>
      <c r="U3627" s="0" t="n"/>
      <c r="V3627" s="0" t="n"/>
      <c r="W3627" s="0" t="n"/>
      <c r="X3627" s="42" t="n"/>
      <c r="Y3627" s="42" t="n"/>
      <c r="Z3627" s="42" t="n"/>
    </row>
    <row r="3628" ht="23" customFormat="1" customHeight="1" s="204">
      <c r="A3628" s="255">
        <f>IF(B3628="","",COUNTA($B$5:B3628))</f>
        <v/>
      </c>
      <c r="B3628" s="294" t="n"/>
      <c r="C3628" s="247" t="n"/>
      <c r="D3628" s="248" t="n"/>
      <c r="E3628" s="295" t="n"/>
      <c r="F3628" s="296" t="n"/>
      <c r="G3628" s="296" t="n"/>
      <c r="H3628" s="299">
        <f>IFERROR(VLOOKUP($C3628,$C$5:$H$18,6,0)+SUMIF($C$19:$C3628,$C3628,$F$19:$F3628)-SUMIF($C$19:$C3628,$C3628,$G$19:$G3628),"")</f>
        <v/>
      </c>
      <c r="I3628" s="296" t="n"/>
      <c r="J3628" s="252" t="n"/>
      <c r="K3628" s="252" t="n"/>
      <c r="L3628" s="298" t="n"/>
      <c r="M3628" s="254">
        <f>IF($B3628="","",--TEXT($B3628,"yyyymm"))</f>
        <v/>
      </c>
      <c r="N3628" s="0" t="n"/>
      <c r="O3628" s="0" t="n"/>
      <c r="P3628" s="0" t="n"/>
      <c r="Q3628" s="0" t="n"/>
      <c r="R3628" s="0" t="n"/>
      <c r="S3628" s="0" t="n"/>
      <c r="T3628" s="0" t="n"/>
      <c r="U3628" s="0" t="n"/>
      <c r="V3628" s="0" t="n"/>
      <c r="W3628" s="0" t="n"/>
      <c r="X3628" s="42" t="n"/>
      <c r="Y3628" s="42" t="n"/>
      <c r="Z3628" s="42" t="n"/>
    </row>
    <row r="3629" ht="23" customFormat="1" customHeight="1" s="204">
      <c r="A3629" s="255">
        <f>IF(B3629="","",COUNTA($B$5:B3629))</f>
        <v/>
      </c>
      <c r="B3629" s="294" t="n"/>
      <c r="C3629" s="247" t="n"/>
      <c r="D3629" s="248" t="n"/>
      <c r="E3629" s="295" t="n"/>
      <c r="F3629" s="296" t="n"/>
      <c r="G3629" s="296" t="n"/>
      <c r="H3629" s="299">
        <f>IFERROR(VLOOKUP($C3629,$C$5:$H$18,6,0)+SUMIF($C$19:$C3629,$C3629,$F$19:$F3629)-SUMIF($C$19:$C3629,$C3629,$G$19:$G3629),"")</f>
        <v/>
      </c>
      <c r="I3629" s="296" t="n"/>
      <c r="J3629" s="252" t="n"/>
      <c r="K3629" s="252" t="n"/>
      <c r="L3629" s="298" t="n"/>
      <c r="M3629" s="254">
        <f>IF($B3629="","",--TEXT($B3629,"yyyymm"))</f>
        <v/>
      </c>
      <c r="N3629" s="0" t="n"/>
      <c r="O3629" s="0" t="n"/>
      <c r="P3629" s="0" t="n"/>
      <c r="Q3629" s="0" t="n"/>
      <c r="R3629" s="0" t="n"/>
      <c r="S3629" s="0" t="n"/>
      <c r="T3629" s="0" t="n"/>
      <c r="U3629" s="0" t="n"/>
      <c r="V3629" s="0" t="n"/>
      <c r="W3629" s="0" t="n"/>
      <c r="X3629" s="42" t="n"/>
      <c r="Y3629" s="42" t="n"/>
      <c r="Z3629" s="42" t="n"/>
    </row>
    <row r="3630" ht="23" customFormat="1" customHeight="1" s="204">
      <c r="A3630" s="255">
        <f>IF(B3630="","",COUNTA($B$5:B3630))</f>
        <v/>
      </c>
      <c r="B3630" s="294" t="n"/>
      <c r="C3630" s="247" t="n"/>
      <c r="D3630" s="248" t="n"/>
      <c r="E3630" s="295" t="n"/>
      <c r="F3630" s="296" t="n"/>
      <c r="G3630" s="296" t="n"/>
      <c r="H3630" s="299">
        <f>IFERROR(VLOOKUP($C3630,$C$5:$H$18,6,0)+SUMIF($C$19:$C3630,$C3630,$F$19:$F3630)-SUMIF($C$19:$C3630,$C3630,$G$19:$G3630),"")</f>
        <v/>
      </c>
      <c r="I3630" s="296" t="n"/>
      <c r="J3630" s="252" t="n"/>
      <c r="K3630" s="252" t="n"/>
      <c r="L3630" s="298" t="n"/>
      <c r="M3630" s="254">
        <f>IF($B3630="","",--TEXT($B3630,"yyyymm"))</f>
        <v/>
      </c>
      <c r="N3630" s="0" t="n"/>
      <c r="O3630" s="0" t="n"/>
      <c r="P3630" s="0" t="n"/>
      <c r="Q3630" s="0" t="n"/>
      <c r="R3630" s="0" t="n"/>
      <c r="S3630" s="0" t="n"/>
      <c r="T3630" s="0" t="n"/>
      <c r="U3630" s="0" t="n"/>
      <c r="V3630" s="0" t="n"/>
      <c r="W3630" s="0" t="n"/>
      <c r="X3630" s="42" t="n"/>
      <c r="Y3630" s="42" t="n"/>
      <c r="Z3630" s="42" t="n"/>
    </row>
    <row r="3631" ht="23" customFormat="1" customHeight="1" s="204">
      <c r="A3631" s="255">
        <f>IF(B3631="","",COUNTA($B$5:B3631))</f>
        <v/>
      </c>
      <c r="B3631" s="294" t="n"/>
      <c r="C3631" s="247" t="n"/>
      <c r="D3631" s="248" t="n"/>
      <c r="E3631" s="295" t="n"/>
      <c r="F3631" s="296" t="n"/>
      <c r="G3631" s="296" t="n"/>
      <c r="H3631" s="299">
        <f>IFERROR(VLOOKUP($C3631,$C$5:$H$18,6,0)+SUMIF($C$19:$C3631,$C3631,$F$19:$F3631)-SUMIF($C$19:$C3631,$C3631,$G$19:$G3631),"")</f>
        <v/>
      </c>
      <c r="I3631" s="296" t="n"/>
      <c r="J3631" s="252" t="n"/>
      <c r="K3631" s="252" t="n"/>
      <c r="L3631" s="298" t="n"/>
      <c r="M3631" s="254">
        <f>IF($B3631="","",--TEXT($B3631,"yyyymm"))</f>
        <v/>
      </c>
      <c r="N3631" s="0" t="n"/>
      <c r="O3631" s="0" t="n"/>
      <c r="P3631" s="0" t="n"/>
      <c r="Q3631" s="0" t="n"/>
      <c r="R3631" s="0" t="n"/>
      <c r="S3631" s="0" t="n"/>
      <c r="T3631" s="0" t="n"/>
      <c r="U3631" s="0" t="n"/>
      <c r="V3631" s="0" t="n"/>
      <c r="W3631" s="0" t="n"/>
      <c r="X3631" s="42" t="n"/>
      <c r="Y3631" s="42" t="n"/>
      <c r="Z3631" s="42" t="n"/>
    </row>
    <row r="3632" ht="23" customFormat="1" customHeight="1" s="204">
      <c r="A3632" s="255">
        <f>IF(B3632="","",COUNTA($B$5:B3632))</f>
        <v/>
      </c>
      <c r="B3632" s="294" t="n"/>
      <c r="C3632" s="247" t="n"/>
      <c r="D3632" s="248" t="n"/>
      <c r="E3632" s="295" t="n"/>
      <c r="F3632" s="296" t="n"/>
      <c r="G3632" s="296" t="n"/>
      <c r="H3632" s="299">
        <f>IFERROR(VLOOKUP($C3632,$C$5:$H$18,6,0)+SUMIF($C$19:$C3632,$C3632,$F$19:$F3632)-SUMIF($C$19:$C3632,$C3632,$G$19:$G3632),"")</f>
        <v/>
      </c>
      <c r="I3632" s="296" t="n"/>
      <c r="J3632" s="252" t="n"/>
      <c r="K3632" s="252" t="n"/>
      <c r="L3632" s="298" t="n"/>
      <c r="M3632" s="254">
        <f>IF($B3632="","",--TEXT($B3632,"yyyymm"))</f>
        <v/>
      </c>
      <c r="N3632" s="0" t="n"/>
      <c r="O3632" s="0" t="n"/>
      <c r="P3632" s="0" t="n"/>
      <c r="Q3632" s="0" t="n"/>
      <c r="R3632" s="0" t="n"/>
      <c r="S3632" s="0" t="n"/>
      <c r="T3632" s="0" t="n"/>
      <c r="U3632" s="0" t="n"/>
      <c r="V3632" s="0" t="n"/>
      <c r="W3632" s="0" t="n"/>
      <c r="X3632" s="42" t="n"/>
      <c r="Y3632" s="42" t="n"/>
      <c r="Z3632" s="42" t="n"/>
    </row>
    <row r="3633" ht="23" customFormat="1" customHeight="1" s="204">
      <c r="A3633" s="255">
        <f>IF(B3633="","",COUNTA($B$5:B3633))</f>
        <v/>
      </c>
      <c r="B3633" s="294" t="n"/>
      <c r="C3633" s="247" t="n"/>
      <c r="D3633" s="248" t="n"/>
      <c r="E3633" s="295" t="n"/>
      <c r="F3633" s="296" t="n"/>
      <c r="G3633" s="296" t="n"/>
      <c r="H3633" s="299">
        <f>IFERROR(VLOOKUP($C3633,$C$5:$H$18,6,0)+SUMIF($C$19:$C3633,$C3633,$F$19:$F3633)-SUMIF($C$19:$C3633,$C3633,$G$19:$G3633),"")</f>
        <v/>
      </c>
      <c r="I3633" s="296" t="n"/>
      <c r="J3633" s="252" t="n"/>
      <c r="K3633" s="252" t="n"/>
      <c r="L3633" s="298" t="n"/>
      <c r="M3633" s="254">
        <f>IF($B3633="","",--TEXT($B3633,"yyyymm"))</f>
        <v/>
      </c>
      <c r="N3633" s="0" t="n"/>
      <c r="O3633" s="0" t="n"/>
      <c r="P3633" s="0" t="n"/>
      <c r="Q3633" s="0" t="n"/>
      <c r="R3633" s="0" t="n"/>
      <c r="S3633" s="0" t="n"/>
      <c r="T3633" s="0" t="n"/>
      <c r="U3633" s="0" t="n"/>
      <c r="V3633" s="0" t="n"/>
      <c r="W3633" s="0" t="n"/>
      <c r="X3633" s="42" t="n"/>
      <c r="Y3633" s="42" t="n"/>
      <c r="Z3633" s="42" t="n"/>
    </row>
    <row r="3634" ht="23" customFormat="1" customHeight="1" s="204">
      <c r="A3634" s="255">
        <f>IF(B3634="","",COUNTA($B$5:B3634))</f>
        <v/>
      </c>
      <c r="B3634" s="294" t="n"/>
      <c r="C3634" s="247" t="n"/>
      <c r="D3634" s="248" t="n"/>
      <c r="E3634" s="295" t="n"/>
      <c r="F3634" s="296" t="n"/>
      <c r="G3634" s="296" t="n"/>
      <c r="H3634" s="299">
        <f>IFERROR(VLOOKUP($C3634,$C$5:$H$18,6,0)+SUMIF($C$19:$C3634,$C3634,$F$19:$F3634)-SUMIF($C$19:$C3634,$C3634,$G$19:$G3634),"")</f>
        <v/>
      </c>
      <c r="I3634" s="296" t="n"/>
      <c r="J3634" s="252" t="n"/>
      <c r="K3634" s="252" t="n"/>
      <c r="L3634" s="298" t="n"/>
      <c r="M3634" s="254">
        <f>IF($B3634="","",--TEXT($B3634,"yyyymm"))</f>
        <v/>
      </c>
      <c r="N3634" s="0" t="n"/>
      <c r="O3634" s="0" t="n"/>
      <c r="P3634" s="0" t="n"/>
      <c r="Q3634" s="0" t="n"/>
      <c r="R3634" s="0" t="n"/>
      <c r="S3634" s="0" t="n"/>
      <c r="T3634" s="0" t="n"/>
      <c r="U3634" s="0" t="n"/>
      <c r="V3634" s="0" t="n"/>
      <c r="W3634" s="0" t="n"/>
      <c r="X3634" s="42" t="n"/>
      <c r="Y3634" s="42" t="n"/>
      <c r="Z3634" s="42" t="n"/>
    </row>
    <row r="3635" ht="23" customFormat="1" customHeight="1" s="204">
      <c r="A3635" s="255">
        <f>IF(B3635="","",COUNTA($B$5:B3635))</f>
        <v/>
      </c>
      <c r="B3635" s="294" t="n"/>
      <c r="C3635" s="247" t="n"/>
      <c r="D3635" s="248" t="n"/>
      <c r="E3635" s="295" t="n"/>
      <c r="F3635" s="296" t="n"/>
      <c r="G3635" s="296" t="n"/>
      <c r="H3635" s="299">
        <f>IFERROR(VLOOKUP($C3635,$C$5:$H$18,6,0)+SUMIF($C$19:$C3635,$C3635,$F$19:$F3635)-SUMIF($C$19:$C3635,$C3635,$G$19:$G3635),"")</f>
        <v/>
      </c>
      <c r="I3635" s="296" t="n"/>
      <c r="J3635" s="252" t="n"/>
      <c r="K3635" s="252" t="n"/>
      <c r="L3635" s="298" t="n"/>
      <c r="M3635" s="254">
        <f>IF($B3635="","",--TEXT($B3635,"yyyymm"))</f>
        <v/>
      </c>
      <c r="N3635" s="0" t="n"/>
      <c r="O3635" s="0" t="n"/>
      <c r="P3635" s="0" t="n"/>
      <c r="Q3635" s="0" t="n"/>
      <c r="R3635" s="0" t="n"/>
      <c r="S3635" s="0" t="n"/>
      <c r="T3635" s="0" t="n"/>
      <c r="U3635" s="0" t="n"/>
      <c r="V3635" s="0" t="n"/>
      <c r="W3635" s="0" t="n"/>
      <c r="X3635" s="42" t="n"/>
      <c r="Y3635" s="42" t="n"/>
      <c r="Z3635" s="42" t="n"/>
    </row>
    <row r="3636" ht="23" customFormat="1" customHeight="1" s="204">
      <c r="A3636" s="255">
        <f>IF(B3636="","",COUNTA($B$5:B3636))</f>
        <v/>
      </c>
      <c r="B3636" s="294" t="n"/>
      <c r="C3636" s="247" t="n"/>
      <c r="D3636" s="248" t="n"/>
      <c r="E3636" s="295" t="n"/>
      <c r="F3636" s="296" t="n"/>
      <c r="G3636" s="296" t="n"/>
      <c r="H3636" s="299">
        <f>IFERROR(VLOOKUP($C3636,$C$5:$H$18,6,0)+SUMIF($C$19:$C3636,$C3636,$F$19:$F3636)-SUMIF($C$19:$C3636,$C3636,$G$19:$G3636),"")</f>
        <v/>
      </c>
      <c r="I3636" s="296" t="n"/>
      <c r="J3636" s="252" t="n"/>
      <c r="K3636" s="252" t="n"/>
      <c r="L3636" s="298" t="n"/>
      <c r="M3636" s="254">
        <f>IF($B3636="","",--TEXT($B3636,"yyyymm"))</f>
        <v/>
      </c>
      <c r="N3636" s="0" t="n"/>
      <c r="O3636" s="0" t="n"/>
      <c r="P3636" s="0" t="n"/>
      <c r="Q3636" s="0" t="n"/>
      <c r="R3636" s="0" t="n"/>
      <c r="S3636" s="0" t="n"/>
      <c r="T3636" s="0" t="n"/>
      <c r="U3636" s="0" t="n"/>
      <c r="V3636" s="0" t="n"/>
      <c r="W3636" s="0" t="n"/>
      <c r="X3636" s="42" t="n"/>
      <c r="Y3636" s="42" t="n"/>
      <c r="Z3636" s="42" t="n"/>
    </row>
    <row r="3637" ht="23" customFormat="1" customHeight="1" s="204">
      <c r="A3637" s="255">
        <f>IF(B3637="","",COUNTA($B$5:B3637))</f>
        <v/>
      </c>
      <c r="B3637" s="294" t="n"/>
      <c r="C3637" s="247" t="n"/>
      <c r="D3637" s="248" t="n"/>
      <c r="E3637" s="295" t="n"/>
      <c r="F3637" s="296" t="n"/>
      <c r="G3637" s="296" t="n"/>
      <c r="H3637" s="299">
        <f>IFERROR(VLOOKUP($C3637,$C$5:$H$18,6,0)+SUMIF($C$19:$C3637,$C3637,$F$19:$F3637)-SUMIF($C$19:$C3637,$C3637,$G$19:$G3637),"")</f>
        <v/>
      </c>
      <c r="I3637" s="296" t="n"/>
      <c r="J3637" s="252" t="n"/>
      <c r="K3637" s="252" t="n"/>
      <c r="L3637" s="298" t="n"/>
      <c r="M3637" s="254">
        <f>IF($B3637="","",--TEXT($B3637,"yyyymm"))</f>
        <v/>
      </c>
      <c r="N3637" s="0" t="n"/>
      <c r="O3637" s="0" t="n"/>
      <c r="P3637" s="0" t="n"/>
      <c r="Q3637" s="0" t="n"/>
      <c r="R3637" s="0" t="n"/>
      <c r="S3637" s="0" t="n"/>
      <c r="T3637" s="0" t="n"/>
      <c r="U3637" s="0" t="n"/>
      <c r="V3637" s="0" t="n"/>
      <c r="W3637" s="0" t="n"/>
      <c r="X3637" s="42" t="n"/>
      <c r="Y3637" s="42" t="n"/>
      <c r="Z3637" s="42" t="n"/>
    </row>
    <row r="3638" ht="23" customFormat="1" customHeight="1" s="204">
      <c r="A3638" s="255">
        <f>IF(B3638="","",COUNTA($B$5:B3638))</f>
        <v/>
      </c>
      <c r="B3638" s="294" t="n"/>
      <c r="C3638" s="247" t="n"/>
      <c r="D3638" s="248" t="n"/>
      <c r="E3638" s="295" t="n"/>
      <c r="F3638" s="296" t="n"/>
      <c r="G3638" s="296" t="n"/>
      <c r="H3638" s="299">
        <f>IFERROR(VLOOKUP($C3638,$C$5:$H$18,6,0)+SUMIF($C$19:$C3638,$C3638,$F$19:$F3638)-SUMIF($C$19:$C3638,$C3638,$G$19:$G3638),"")</f>
        <v/>
      </c>
      <c r="I3638" s="296" t="n"/>
      <c r="J3638" s="252" t="n"/>
      <c r="K3638" s="252" t="n"/>
      <c r="L3638" s="298" t="n"/>
      <c r="M3638" s="254">
        <f>IF($B3638="","",--TEXT($B3638,"yyyymm"))</f>
        <v/>
      </c>
      <c r="N3638" s="0" t="n"/>
      <c r="O3638" s="0" t="n"/>
      <c r="P3638" s="0" t="n"/>
      <c r="Q3638" s="0" t="n"/>
      <c r="R3638" s="0" t="n"/>
      <c r="S3638" s="0" t="n"/>
      <c r="T3638" s="0" t="n"/>
      <c r="U3638" s="0" t="n"/>
      <c r="V3638" s="0" t="n"/>
      <c r="W3638" s="0" t="n"/>
      <c r="X3638" s="42" t="n"/>
      <c r="Y3638" s="42" t="n"/>
      <c r="Z3638" s="42" t="n"/>
    </row>
    <row r="3639" ht="23" customFormat="1" customHeight="1" s="204">
      <c r="A3639" s="255">
        <f>IF(B3639="","",COUNTA($B$5:B3639))</f>
        <v/>
      </c>
      <c r="B3639" s="294" t="n"/>
      <c r="C3639" s="247" t="n"/>
      <c r="D3639" s="248" t="n"/>
      <c r="E3639" s="295" t="n"/>
      <c r="F3639" s="296" t="n"/>
      <c r="G3639" s="296" t="n"/>
      <c r="H3639" s="299">
        <f>IFERROR(VLOOKUP($C3639,$C$5:$H$18,6,0)+SUMIF($C$19:$C3639,$C3639,$F$19:$F3639)-SUMIF($C$19:$C3639,$C3639,$G$19:$G3639),"")</f>
        <v/>
      </c>
      <c r="I3639" s="296" t="n"/>
      <c r="J3639" s="252" t="n"/>
      <c r="K3639" s="252" t="n"/>
      <c r="L3639" s="298" t="n"/>
      <c r="M3639" s="254">
        <f>IF($B3639="","",--TEXT($B3639,"yyyymm"))</f>
        <v/>
      </c>
      <c r="N3639" s="0" t="n"/>
      <c r="O3639" s="0" t="n"/>
      <c r="P3639" s="0" t="n"/>
      <c r="Q3639" s="0" t="n"/>
      <c r="R3639" s="0" t="n"/>
      <c r="S3639" s="0" t="n"/>
      <c r="T3639" s="0" t="n"/>
      <c r="U3639" s="0" t="n"/>
      <c r="V3639" s="0" t="n"/>
      <c r="W3639" s="0" t="n"/>
      <c r="X3639" s="42" t="n"/>
      <c r="Y3639" s="42" t="n"/>
      <c r="Z3639" s="42" t="n"/>
    </row>
    <row r="3640" ht="23" customFormat="1" customHeight="1" s="204">
      <c r="A3640" s="255">
        <f>IF(B3640="","",COUNTA($B$5:B3640))</f>
        <v/>
      </c>
      <c r="B3640" s="294" t="n"/>
      <c r="C3640" s="247" t="n"/>
      <c r="D3640" s="248" t="n"/>
      <c r="E3640" s="295" t="n"/>
      <c r="F3640" s="296" t="n"/>
      <c r="G3640" s="296" t="n"/>
      <c r="H3640" s="299">
        <f>IFERROR(VLOOKUP($C3640,$C$5:$H$18,6,0)+SUMIF($C$19:$C3640,$C3640,$F$19:$F3640)-SUMIF($C$19:$C3640,$C3640,$G$19:$G3640),"")</f>
        <v/>
      </c>
      <c r="I3640" s="296" t="n"/>
      <c r="J3640" s="252" t="n"/>
      <c r="K3640" s="252" t="n"/>
      <c r="L3640" s="298" t="n"/>
      <c r="M3640" s="254">
        <f>IF($B3640="","",--TEXT($B3640,"yyyymm"))</f>
        <v/>
      </c>
      <c r="N3640" s="0" t="n"/>
      <c r="O3640" s="0" t="n"/>
      <c r="P3640" s="0" t="n"/>
      <c r="Q3640" s="0" t="n"/>
      <c r="R3640" s="0" t="n"/>
      <c r="S3640" s="0" t="n"/>
      <c r="T3640" s="0" t="n"/>
      <c r="U3640" s="0" t="n"/>
      <c r="V3640" s="0" t="n"/>
      <c r="W3640" s="0" t="n"/>
      <c r="X3640" s="42" t="n"/>
      <c r="Y3640" s="42" t="n"/>
      <c r="Z3640" s="42" t="n"/>
    </row>
    <row r="3641" ht="23" customFormat="1" customHeight="1" s="204">
      <c r="A3641" s="255">
        <f>IF(B3641="","",COUNTA($B$5:B3641))</f>
        <v/>
      </c>
      <c r="B3641" s="294" t="n"/>
      <c r="C3641" s="247" t="n"/>
      <c r="D3641" s="248" t="n"/>
      <c r="E3641" s="295" t="n"/>
      <c r="F3641" s="296" t="n"/>
      <c r="G3641" s="296" t="n"/>
      <c r="H3641" s="299">
        <f>IFERROR(VLOOKUP($C3641,$C$5:$H$18,6,0)+SUMIF($C$19:$C3641,$C3641,$F$19:$F3641)-SUMIF($C$19:$C3641,$C3641,$G$19:$G3641),"")</f>
        <v/>
      </c>
      <c r="I3641" s="296" t="n"/>
      <c r="J3641" s="252" t="n"/>
      <c r="K3641" s="252" t="n"/>
      <c r="L3641" s="298" t="n"/>
      <c r="M3641" s="254">
        <f>IF($B3641="","",--TEXT($B3641,"yyyymm"))</f>
        <v/>
      </c>
      <c r="N3641" s="0" t="n"/>
      <c r="O3641" s="0" t="n"/>
      <c r="P3641" s="0" t="n"/>
      <c r="Q3641" s="0" t="n"/>
      <c r="R3641" s="0" t="n"/>
      <c r="S3641" s="0" t="n"/>
      <c r="T3641" s="0" t="n"/>
      <c r="U3641" s="0" t="n"/>
      <c r="V3641" s="0" t="n"/>
      <c r="W3641" s="0" t="n"/>
      <c r="X3641" s="42" t="n"/>
      <c r="Y3641" s="42" t="n"/>
      <c r="Z3641" s="42" t="n"/>
    </row>
    <row r="3642" ht="23" customFormat="1" customHeight="1" s="204">
      <c r="A3642" s="255">
        <f>IF(B3642="","",COUNTA($B$5:B3642))</f>
        <v/>
      </c>
      <c r="B3642" s="294" t="n"/>
      <c r="C3642" s="247" t="n"/>
      <c r="D3642" s="248" t="n"/>
      <c r="E3642" s="295" t="n"/>
      <c r="F3642" s="296" t="n"/>
      <c r="G3642" s="296" t="n"/>
      <c r="H3642" s="299">
        <f>IFERROR(VLOOKUP($C3642,$C$5:$H$18,6,0)+SUMIF($C$19:$C3642,$C3642,$F$19:$F3642)-SUMIF($C$19:$C3642,$C3642,$G$19:$G3642),"")</f>
        <v/>
      </c>
      <c r="I3642" s="296" t="n"/>
      <c r="J3642" s="252" t="n"/>
      <c r="K3642" s="252" t="n"/>
      <c r="L3642" s="298" t="n"/>
      <c r="M3642" s="254">
        <f>IF($B3642="","",--TEXT($B3642,"yyyymm"))</f>
        <v/>
      </c>
      <c r="N3642" s="0" t="n"/>
      <c r="O3642" s="0" t="n"/>
      <c r="P3642" s="0" t="n"/>
      <c r="Q3642" s="0" t="n"/>
      <c r="R3642" s="0" t="n"/>
      <c r="S3642" s="0" t="n"/>
      <c r="T3642" s="0" t="n"/>
      <c r="U3642" s="0" t="n"/>
      <c r="V3642" s="0" t="n"/>
      <c r="W3642" s="0" t="n"/>
      <c r="X3642" s="42" t="n"/>
      <c r="Y3642" s="42" t="n"/>
      <c r="Z3642" s="42" t="n"/>
    </row>
    <row r="3643" ht="23" customFormat="1" customHeight="1" s="204">
      <c r="A3643" s="255">
        <f>IF(B3643="","",COUNTA($B$5:B3643))</f>
        <v/>
      </c>
      <c r="B3643" s="294" t="n"/>
      <c r="C3643" s="247" t="n"/>
      <c r="D3643" s="248" t="n"/>
      <c r="E3643" s="295" t="n"/>
      <c r="F3643" s="296" t="n"/>
      <c r="G3643" s="296" t="n"/>
      <c r="H3643" s="299">
        <f>IFERROR(VLOOKUP($C3643,$C$5:$H$18,6,0)+SUMIF($C$19:$C3643,$C3643,$F$19:$F3643)-SUMIF($C$19:$C3643,$C3643,$G$19:$G3643),"")</f>
        <v/>
      </c>
      <c r="I3643" s="296" t="n"/>
      <c r="J3643" s="252" t="n"/>
      <c r="K3643" s="252" t="n"/>
      <c r="L3643" s="298" t="n"/>
      <c r="M3643" s="254">
        <f>IF($B3643="","",--TEXT($B3643,"yyyymm"))</f>
        <v/>
      </c>
      <c r="N3643" s="0" t="n"/>
      <c r="O3643" s="0" t="n"/>
      <c r="P3643" s="0" t="n"/>
      <c r="Q3643" s="0" t="n"/>
      <c r="R3643" s="0" t="n"/>
      <c r="S3643" s="0" t="n"/>
      <c r="T3643" s="0" t="n"/>
      <c r="U3643" s="0" t="n"/>
      <c r="V3643" s="0" t="n"/>
      <c r="W3643" s="0" t="n"/>
      <c r="X3643" s="42" t="n"/>
      <c r="Y3643" s="42" t="n"/>
      <c r="Z3643" s="42" t="n"/>
    </row>
    <row r="3644" ht="23" customFormat="1" customHeight="1" s="204">
      <c r="A3644" s="255">
        <f>IF(B3644="","",COUNTA($B$5:B3644))</f>
        <v/>
      </c>
      <c r="B3644" s="294" t="n"/>
      <c r="C3644" s="247" t="n"/>
      <c r="D3644" s="248" t="n"/>
      <c r="E3644" s="295" t="n"/>
      <c r="F3644" s="296" t="n"/>
      <c r="G3644" s="296" t="n"/>
      <c r="H3644" s="299">
        <f>IFERROR(VLOOKUP($C3644,$C$5:$H$18,6,0)+SUMIF($C$19:$C3644,$C3644,$F$19:$F3644)-SUMIF($C$19:$C3644,$C3644,$G$19:$G3644),"")</f>
        <v/>
      </c>
      <c r="I3644" s="296" t="n"/>
      <c r="J3644" s="252" t="n"/>
      <c r="K3644" s="252" t="n"/>
      <c r="L3644" s="298" t="n"/>
      <c r="M3644" s="254">
        <f>IF($B3644="","",--TEXT($B3644,"yyyymm"))</f>
        <v/>
      </c>
      <c r="N3644" s="0" t="n"/>
      <c r="O3644" s="0" t="n"/>
      <c r="P3644" s="0" t="n"/>
      <c r="Q3644" s="0" t="n"/>
      <c r="R3644" s="0" t="n"/>
      <c r="S3644" s="0" t="n"/>
      <c r="T3644" s="0" t="n"/>
      <c r="U3644" s="0" t="n"/>
      <c r="V3644" s="0" t="n"/>
      <c r="W3644" s="0" t="n"/>
      <c r="X3644" s="42" t="n"/>
      <c r="Y3644" s="42" t="n"/>
      <c r="Z3644" s="42" t="n"/>
    </row>
    <row r="3645" ht="23" customFormat="1" customHeight="1" s="204">
      <c r="A3645" s="255">
        <f>IF(B3645="","",COUNTA($B$5:B3645))</f>
        <v/>
      </c>
      <c r="B3645" s="294" t="n"/>
      <c r="C3645" s="247" t="n"/>
      <c r="D3645" s="248" t="n"/>
      <c r="E3645" s="295" t="n"/>
      <c r="F3645" s="296" t="n"/>
      <c r="G3645" s="296" t="n"/>
      <c r="H3645" s="299">
        <f>IFERROR(VLOOKUP($C3645,$C$5:$H$18,6,0)+SUMIF($C$19:$C3645,$C3645,$F$19:$F3645)-SUMIF($C$19:$C3645,$C3645,$G$19:$G3645),"")</f>
        <v/>
      </c>
      <c r="I3645" s="296" t="n"/>
      <c r="J3645" s="252" t="n"/>
      <c r="K3645" s="252" t="n"/>
      <c r="L3645" s="298" t="n"/>
      <c r="M3645" s="254">
        <f>IF($B3645="","",--TEXT($B3645,"yyyymm"))</f>
        <v/>
      </c>
      <c r="N3645" s="0" t="n"/>
      <c r="O3645" s="0" t="n"/>
      <c r="P3645" s="0" t="n"/>
      <c r="Q3645" s="0" t="n"/>
      <c r="R3645" s="0" t="n"/>
      <c r="S3645" s="0" t="n"/>
      <c r="T3645" s="0" t="n"/>
      <c r="U3645" s="0" t="n"/>
      <c r="V3645" s="0" t="n"/>
      <c r="W3645" s="0" t="n"/>
      <c r="X3645" s="42" t="n"/>
      <c r="Y3645" s="42" t="n"/>
      <c r="Z3645" s="42" t="n"/>
    </row>
    <row r="3646" ht="23" customFormat="1" customHeight="1" s="204">
      <c r="A3646" s="255">
        <f>IF(B3646="","",COUNTA($B$5:B3646))</f>
        <v/>
      </c>
      <c r="B3646" s="294" t="n"/>
      <c r="C3646" s="247" t="n"/>
      <c r="D3646" s="248" t="n"/>
      <c r="E3646" s="295" t="n"/>
      <c r="F3646" s="296" t="n"/>
      <c r="G3646" s="296" t="n"/>
      <c r="H3646" s="299">
        <f>IFERROR(VLOOKUP($C3646,$C$5:$H$18,6,0)+SUMIF($C$19:$C3646,$C3646,$F$19:$F3646)-SUMIF($C$19:$C3646,$C3646,$G$19:$G3646),"")</f>
        <v/>
      </c>
      <c r="I3646" s="296" t="n"/>
      <c r="J3646" s="252" t="n"/>
      <c r="K3646" s="252" t="n"/>
      <c r="L3646" s="298" t="n"/>
      <c r="M3646" s="254">
        <f>IF($B3646="","",--TEXT($B3646,"yyyymm"))</f>
        <v/>
      </c>
      <c r="N3646" s="0" t="n"/>
      <c r="O3646" s="0" t="n"/>
      <c r="P3646" s="0" t="n"/>
      <c r="Q3646" s="0" t="n"/>
      <c r="R3646" s="0" t="n"/>
      <c r="S3646" s="0" t="n"/>
      <c r="T3646" s="0" t="n"/>
      <c r="U3646" s="0" t="n"/>
      <c r="V3646" s="0" t="n"/>
      <c r="W3646" s="0" t="n"/>
      <c r="X3646" s="42" t="n"/>
      <c r="Y3646" s="42" t="n"/>
      <c r="Z3646" s="42" t="n"/>
    </row>
    <row r="3647" ht="23" customFormat="1" customHeight="1" s="204">
      <c r="A3647" s="255">
        <f>IF(B3647="","",COUNTA($B$5:B3647))</f>
        <v/>
      </c>
      <c r="B3647" s="294" t="n"/>
      <c r="C3647" s="247" t="n"/>
      <c r="D3647" s="248" t="n"/>
      <c r="E3647" s="295" t="n"/>
      <c r="F3647" s="296" t="n"/>
      <c r="G3647" s="296" t="n"/>
      <c r="H3647" s="299">
        <f>IFERROR(VLOOKUP($C3647,$C$5:$H$18,6,0)+SUMIF($C$19:$C3647,$C3647,$F$19:$F3647)-SUMIF($C$19:$C3647,$C3647,$G$19:$G3647),"")</f>
        <v/>
      </c>
      <c r="I3647" s="296" t="n"/>
      <c r="J3647" s="252" t="n"/>
      <c r="K3647" s="252" t="n"/>
      <c r="L3647" s="298" t="n"/>
      <c r="M3647" s="254">
        <f>IF($B3647="","",--TEXT($B3647,"yyyymm"))</f>
        <v/>
      </c>
      <c r="N3647" s="0" t="n"/>
      <c r="O3647" s="0" t="n"/>
      <c r="P3647" s="0" t="n"/>
      <c r="Q3647" s="0" t="n"/>
      <c r="R3647" s="0" t="n"/>
      <c r="S3647" s="0" t="n"/>
      <c r="T3647" s="0" t="n"/>
      <c r="U3647" s="0" t="n"/>
      <c r="V3647" s="0" t="n"/>
      <c r="W3647" s="0" t="n"/>
      <c r="X3647" s="42" t="n"/>
      <c r="Y3647" s="42" t="n"/>
      <c r="Z3647" s="42" t="n"/>
    </row>
    <row r="3648" ht="23" customFormat="1" customHeight="1" s="204">
      <c r="A3648" s="255">
        <f>IF(B3648="","",COUNTA($B$5:B3648))</f>
        <v/>
      </c>
      <c r="B3648" s="294" t="n"/>
      <c r="C3648" s="247" t="n"/>
      <c r="D3648" s="248" t="n"/>
      <c r="E3648" s="295" t="n"/>
      <c r="F3648" s="296" t="n"/>
      <c r="G3648" s="296" t="n"/>
      <c r="H3648" s="299">
        <f>IFERROR(VLOOKUP($C3648,$C$5:$H$18,6,0)+SUMIF($C$19:$C3648,$C3648,$F$19:$F3648)-SUMIF($C$19:$C3648,$C3648,$G$19:$G3648),"")</f>
        <v/>
      </c>
      <c r="I3648" s="296" t="n"/>
      <c r="J3648" s="252" t="n"/>
      <c r="K3648" s="252" t="n"/>
      <c r="L3648" s="298" t="n"/>
      <c r="M3648" s="254">
        <f>IF($B3648="","",--TEXT($B3648,"yyyymm"))</f>
        <v/>
      </c>
      <c r="N3648" s="0" t="n"/>
      <c r="O3648" s="0" t="n"/>
      <c r="P3648" s="0" t="n"/>
      <c r="Q3648" s="0" t="n"/>
      <c r="R3648" s="0" t="n"/>
      <c r="S3648" s="0" t="n"/>
      <c r="T3648" s="0" t="n"/>
      <c r="U3648" s="0" t="n"/>
      <c r="V3648" s="0" t="n"/>
      <c r="W3648" s="0" t="n"/>
      <c r="X3648" s="42" t="n"/>
      <c r="Y3648" s="42" t="n"/>
      <c r="Z3648" s="42" t="n"/>
    </row>
    <row r="3649" ht="23" customFormat="1" customHeight="1" s="204">
      <c r="A3649" s="255">
        <f>IF(B3649="","",COUNTA($B$5:B3649))</f>
        <v/>
      </c>
      <c r="B3649" s="294" t="n"/>
      <c r="C3649" s="247" t="n"/>
      <c r="D3649" s="248" t="n"/>
      <c r="E3649" s="295" t="n"/>
      <c r="F3649" s="296" t="n"/>
      <c r="G3649" s="296" t="n"/>
      <c r="H3649" s="299">
        <f>IFERROR(VLOOKUP($C3649,$C$5:$H$18,6,0)+SUMIF($C$19:$C3649,$C3649,$F$19:$F3649)-SUMIF($C$19:$C3649,$C3649,$G$19:$G3649),"")</f>
        <v/>
      </c>
      <c r="I3649" s="296" t="n"/>
      <c r="J3649" s="252" t="n"/>
      <c r="K3649" s="252" t="n"/>
      <c r="L3649" s="298" t="n"/>
      <c r="M3649" s="254">
        <f>IF($B3649="","",--TEXT($B3649,"yyyymm"))</f>
        <v/>
      </c>
      <c r="N3649" s="0" t="n"/>
      <c r="O3649" s="0" t="n"/>
      <c r="P3649" s="0" t="n"/>
      <c r="Q3649" s="0" t="n"/>
      <c r="R3649" s="0" t="n"/>
      <c r="S3649" s="0" t="n"/>
      <c r="T3649" s="0" t="n"/>
      <c r="U3649" s="0" t="n"/>
      <c r="V3649" s="0" t="n"/>
      <c r="W3649" s="0" t="n"/>
      <c r="X3649" s="42" t="n"/>
      <c r="Y3649" s="42" t="n"/>
      <c r="Z3649" s="42" t="n"/>
    </row>
    <row r="3650" ht="23" customFormat="1" customHeight="1" s="204">
      <c r="A3650" s="255">
        <f>IF(B3650="","",COUNTA($B$5:B3650))</f>
        <v/>
      </c>
      <c r="B3650" s="294" t="n"/>
      <c r="C3650" s="247" t="n"/>
      <c r="D3650" s="248" t="n"/>
      <c r="E3650" s="295" t="n"/>
      <c r="F3650" s="296" t="n"/>
      <c r="G3650" s="296" t="n"/>
      <c r="H3650" s="299">
        <f>IFERROR(VLOOKUP($C3650,$C$5:$H$18,6,0)+SUMIF($C$19:$C3650,$C3650,$F$19:$F3650)-SUMIF($C$19:$C3650,$C3650,$G$19:$G3650),"")</f>
        <v/>
      </c>
      <c r="I3650" s="296" t="n"/>
      <c r="J3650" s="252" t="n"/>
      <c r="K3650" s="252" t="n"/>
      <c r="L3650" s="298" t="n"/>
      <c r="M3650" s="254">
        <f>IF($B3650="","",--TEXT($B3650,"yyyymm"))</f>
        <v/>
      </c>
      <c r="N3650" s="0" t="n"/>
      <c r="O3650" s="0" t="n"/>
      <c r="P3650" s="0" t="n"/>
      <c r="Q3650" s="0" t="n"/>
      <c r="R3650" s="0" t="n"/>
      <c r="S3650" s="0" t="n"/>
      <c r="T3650" s="0" t="n"/>
      <c r="U3650" s="0" t="n"/>
      <c r="V3650" s="0" t="n"/>
      <c r="W3650" s="0" t="n"/>
      <c r="X3650" s="42" t="n"/>
      <c r="Y3650" s="42" t="n"/>
      <c r="Z3650" s="42" t="n"/>
    </row>
    <row r="3651" ht="23" customFormat="1" customHeight="1" s="204">
      <c r="A3651" s="255">
        <f>IF(B3651="","",COUNTA($B$5:B3651))</f>
        <v/>
      </c>
      <c r="B3651" s="294" t="n"/>
      <c r="C3651" s="247" t="n"/>
      <c r="D3651" s="248" t="n"/>
      <c r="E3651" s="295" t="n"/>
      <c r="F3651" s="296" t="n"/>
      <c r="G3651" s="296" t="n"/>
      <c r="H3651" s="299">
        <f>IFERROR(VLOOKUP($C3651,$C$5:$H$18,6,0)+SUMIF($C$19:$C3651,$C3651,$F$19:$F3651)-SUMIF($C$19:$C3651,$C3651,$G$19:$G3651),"")</f>
        <v/>
      </c>
      <c r="I3651" s="296" t="n"/>
      <c r="J3651" s="252" t="n"/>
      <c r="K3651" s="252" t="n"/>
      <c r="L3651" s="298" t="n"/>
      <c r="M3651" s="254">
        <f>IF($B3651="","",--TEXT($B3651,"yyyymm"))</f>
        <v/>
      </c>
      <c r="N3651" s="0" t="n"/>
      <c r="O3651" s="0" t="n"/>
      <c r="P3651" s="0" t="n"/>
      <c r="Q3651" s="0" t="n"/>
      <c r="R3651" s="0" t="n"/>
      <c r="S3651" s="0" t="n"/>
      <c r="T3651" s="0" t="n"/>
      <c r="U3651" s="0" t="n"/>
      <c r="V3651" s="0" t="n"/>
      <c r="W3651" s="0" t="n"/>
      <c r="X3651" s="42" t="n"/>
      <c r="Y3651" s="42" t="n"/>
      <c r="Z3651" s="42" t="n"/>
    </row>
    <row r="3652" ht="23" customFormat="1" customHeight="1" s="204">
      <c r="A3652" s="255">
        <f>IF(B3652="","",COUNTA($B$5:B3652))</f>
        <v/>
      </c>
      <c r="B3652" s="294" t="n"/>
      <c r="C3652" s="247" t="n"/>
      <c r="D3652" s="248" t="n"/>
      <c r="E3652" s="295" t="n"/>
      <c r="F3652" s="296" t="n"/>
      <c r="G3652" s="296" t="n"/>
      <c r="H3652" s="299">
        <f>IFERROR(VLOOKUP($C3652,$C$5:$H$18,6,0)+SUMIF($C$19:$C3652,$C3652,$F$19:$F3652)-SUMIF($C$19:$C3652,$C3652,$G$19:$G3652),"")</f>
        <v/>
      </c>
      <c r="I3652" s="296" t="n"/>
      <c r="J3652" s="252" t="n"/>
      <c r="K3652" s="252" t="n"/>
      <c r="L3652" s="298" t="n"/>
      <c r="M3652" s="254">
        <f>IF($B3652="","",--TEXT($B3652,"yyyymm"))</f>
        <v/>
      </c>
      <c r="N3652" s="0" t="n"/>
      <c r="O3652" s="0" t="n"/>
      <c r="P3652" s="0" t="n"/>
      <c r="Q3652" s="0" t="n"/>
      <c r="R3652" s="0" t="n"/>
      <c r="S3652" s="0" t="n"/>
      <c r="T3652" s="0" t="n"/>
      <c r="U3652" s="0" t="n"/>
      <c r="V3652" s="0" t="n"/>
      <c r="W3652" s="0" t="n"/>
      <c r="X3652" s="42" t="n"/>
      <c r="Y3652" s="42" t="n"/>
      <c r="Z3652" s="42" t="n"/>
    </row>
    <row r="3653" ht="23" customFormat="1" customHeight="1" s="204">
      <c r="A3653" s="255">
        <f>IF(B3653="","",COUNTA($B$5:B3653))</f>
        <v/>
      </c>
      <c r="B3653" s="294" t="n"/>
      <c r="C3653" s="247" t="n"/>
      <c r="D3653" s="248" t="n"/>
      <c r="E3653" s="295" t="n"/>
      <c r="F3653" s="296" t="n"/>
      <c r="G3653" s="296" t="n"/>
      <c r="H3653" s="299">
        <f>IFERROR(VLOOKUP($C3653,$C$5:$H$18,6,0)+SUMIF($C$19:$C3653,$C3653,$F$19:$F3653)-SUMIF($C$19:$C3653,$C3653,$G$19:$G3653),"")</f>
        <v/>
      </c>
      <c r="I3653" s="296" t="n"/>
      <c r="J3653" s="252" t="n"/>
      <c r="K3653" s="252" t="n"/>
      <c r="L3653" s="298" t="n"/>
      <c r="M3653" s="254">
        <f>IF($B3653="","",--TEXT($B3653,"yyyymm"))</f>
        <v/>
      </c>
      <c r="N3653" s="0" t="n"/>
      <c r="O3653" s="0" t="n"/>
      <c r="P3653" s="0" t="n"/>
      <c r="Q3653" s="0" t="n"/>
      <c r="R3653" s="0" t="n"/>
      <c r="S3653" s="0" t="n"/>
      <c r="T3653" s="0" t="n"/>
      <c r="U3653" s="0" t="n"/>
      <c r="V3653" s="0" t="n"/>
      <c r="W3653" s="0" t="n"/>
      <c r="X3653" s="42" t="n"/>
      <c r="Y3653" s="42" t="n"/>
      <c r="Z3653" s="42" t="n"/>
    </row>
    <row r="3654" ht="23" customFormat="1" customHeight="1" s="204">
      <c r="A3654" s="255">
        <f>IF(B3654="","",COUNTA($B$5:B3654))</f>
        <v/>
      </c>
      <c r="B3654" s="294" t="n"/>
      <c r="C3654" s="247" t="n"/>
      <c r="D3654" s="248" t="n"/>
      <c r="E3654" s="295" t="n"/>
      <c r="F3654" s="296" t="n"/>
      <c r="G3654" s="296" t="n"/>
      <c r="H3654" s="299">
        <f>IFERROR(VLOOKUP($C3654,$C$5:$H$18,6,0)+SUMIF($C$19:$C3654,$C3654,$F$19:$F3654)-SUMIF($C$19:$C3654,$C3654,$G$19:$G3654),"")</f>
        <v/>
      </c>
      <c r="I3654" s="296" t="n"/>
      <c r="J3654" s="252" t="n"/>
      <c r="K3654" s="252" t="n"/>
      <c r="L3654" s="298" t="n"/>
      <c r="M3654" s="254">
        <f>IF($B3654="","",--TEXT($B3654,"yyyymm"))</f>
        <v/>
      </c>
      <c r="N3654" s="0" t="n"/>
      <c r="O3654" s="0" t="n"/>
      <c r="P3654" s="0" t="n"/>
      <c r="Q3654" s="0" t="n"/>
      <c r="R3654" s="0" t="n"/>
      <c r="S3654" s="0" t="n"/>
      <c r="T3654" s="0" t="n"/>
      <c r="U3654" s="0" t="n"/>
      <c r="V3654" s="0" t="n"/>
      <c r="W3654" s="0" t="n"/>
      <c r="X3654" s="42" t="n"/>
      <c r="Y3654" s="42" t="n"/>
      <c r="Z3654" s="42" t="n"/>
    </row>
    <row r="3655" ht="23" customFormat="1" customHeight="1" s="204">
      <c r="A3655" s="255">
        <f>IF(B3655="","",COUNTA($B$5:B3655))</f>
        <v/>
      </c>
      <c r="B3655" s="294" t="n"/>
      <c r="C3655" s="247" t="n"/>
      <c r="D3655" s="248" t="n"/>
      <c r="E3655" s="295" t="n"/>
      <c r="F3655" s="296" t="n"/>
      <c r="G3655" s="296" t="n"/>
      <c r="H3655" s="299">
        <f>IFERROR(VLOOKUP($C3655,$C$5:$H$18,6,0)+SUMIF($C$19:$C3655,$C3655,$F$19:$F3655)-SUMIF($C$19:$C3655,$C3655,$G$19:$G3655),"")</f>
        <v/>
      </c>
      <c r="I3655" s="296" t="n"/>
      <c r="J3655" s="252" t="n"/>
      <c r="K3655" s="252" t="n"/>
      <c r="L3655" s="298" t="n"/>
      <c r="M3655" s="254">
        <f>IF($B3655="","",--TEXT($B3655,"yyyymm"))</f>
        <v/>
      </c>
      <c r="N3655" s="0" t="n"/>
      <c r="O3655" s="0" t="n"/>
      <c r="P3655" s="0" t="n"/>
      <c r="Q3655" s="0" t="n"/>
      <c r="R3655" s="0" t="n"/>
      <c r="S3655" s="0" t="n"/>
      <c r="T3655" s="0" t="n"/>
      <c r="U3655" s="0" t="n"/>
      <c r="V3655" s="0" t="n"/>
      <c r="W3655" s="0" t="n"/>
      <c r="X3655" s="42" t="n"/>
      <c r="Y3655" s="42" t="n"/>
      <c r="Z3655" s="42" t="n"/>
    </row>
    <row r="3656" ht="23" customFormat="1" customHeight="1" s="204">
      <c r="A3656" s="255">
        <f>IF(B3656="","",COUNTA($B$5:B3656))</f>
        <v/>
      </c>
      <c r="B3656" s="294" t="n"/>
      <c r="C3656" s="247" t="n"/>
      <c r="D3656" s="248" t="n"/>
      <c r="E3656" s="295" t="n"/>
      <c r="F3656" s="296" t="n"/>
      <c r="G3656" s="296" t="n"/>
      <c r="H3656" s="299">
        <f>IFERROR(VLOOKUP($C3656,$C$5:$H$18,6,0)+SUMIF($C$19:$C3656,$C3656,$F$19:$F3656)-SUMIF($C$19:$C3656,$C3656,$G$19:$G3656),"")</f>
        <v/>
      </c>
      <c r="I3656" s="296" t="n"/>
      <c r="J3656" s="252" t="n"/>
      <c r="K3656" s="252" t="n"/>
      <c r="L3656" s="298" t="n"/>
      <c r="M3656" s="254">
        <f>IF($B3656="","",--TEXT($B3656,"yyyymm"))</f>
        <v/>
      </c>
      <c r="N3656" s="0" t="n"/>
      <c r="O3656" s="0" t="n"/>
      <c r="P3656" s="0" t="n"/>
      <c r="Q3656" s="0" t="n"/>
      <c r="R3656" s="0" t="n"/>
      <c r="S3656" s="0" t="n"/>
      <c r="T3656" s="0" t="n"/>
      <c r="U3656" s="0" t="n"/>
      <c r="V3656" s="0" t="n"/>
      <c r="W3656" s="0" t="n"/>
      <c r="X3656" s="42" t="n"/>
      <c r="Y3656" s="42" t="n"/>
      <c r="Z3656" s="42" t="n"/>
    </row>
    <row r="3657" ht="23" customFormat="1" customHeight="1" s="204">
      <c r="A3657" s="255">
        <f>IF(B3657="","",COUNTA($B$5:B3657))</f>
        <v/>
      </c>
      <c r="B3657" s="294" t="n"/>
      <c r="C3657" s="247" t="n"/>
      <c r="D3657" s="248" t="n"/>
      <c r="E3657" s="295" t="n"/>
      <c r="F3657" s="296" t="n"/>
      <c r="G3657" s="296" t="n"/>
      <c r="H3657" s="299">
        <f>IFERROR(VLOOKUP($C3657,$C$5:$H$18,6,0)+SUMIF($C$19:$C3657,$C3657,$F$19:$F3657)-SUMIF($C$19:$C3657,$C3657,$G$19:$G3657),"")</f>
        <v/>
      </c>
      <c r="I3657" s="296" t="n"/>
      <c r="J3657" s="252" t="n"/>
      <c r="K3657" s="252" t="n"/>
      <c r="L3657" s="298" t="n"/>
      <c r="M3657" s="254">
        <f>IF($B3657="","",--TEXT($B3657,"yyyymm"))</f>
        <v/>
      </c>
      <c r="N3657" s="0" t="n"/>
      <c r="O3657" s="0" t="n"/>
      <c r="P3657" s="0" t="n"/>
      <c r="Q3657" s="0" t="n"/>
      <c r="R3657" s="0" t="n"/>
      <c r="S3657" s="0" t="n"/>
      <c r="T3657" s="0" t="n"/>
      <c r="U3657" s="0" t="n"/>
      <c r="V3657" s="0" t="n"/>
      <c r="W3657" s="0" t="n"/>
      <c r="X3657" s="42" t="n"/>
      <c r="Y3657" s="42" t="n"/>
      <c r="Z3657" s="42" t="n"/>
    </row>
    <row r="3658" ht="23" customFormat="1" customHeight="1" s="204">
      <c r="A3658" s="255">
        <f>IF(B3658="","",COUNTA($B$5:B3658))</f>
        <v/>
      </c>
      <c r="B3658" s="294" t="n"/>
      <c r="C3658" s="247" t="n"/>
      <c r="D3658" s="248" t="n"/>
      <c r="E3658" s="295" t="n"/>
      <c r="F3658" s="296" t="n"/>
      <c r="G3658" s="296" t="n"/>
      <c r="H3658" s="299">
        <f>IFERROR(VLOOKUP($C3658,$C$5:$H$18,6,0)+SUMIF($C$19:$C3658,$C3658,$F$19:$F3658)-SUMIF($C$19:$C3658,$C3658,$G$19:$G3658),"")</f>
        <v/>
      </c>
      <c r="I3658" s="296" t="n"/>
      <c r="J3658" s="252" t="n"/>
      <c r="K3658" s="252" t="n"/>
      <c r="L3658" s="298" t="n"/>
      <c r="M3658" s="254">
        <f>IF($B3658="","",--TEXT($B3658,"yyyymm"))</f>
        <v/>
      </c>
      <c r="N3658" s="0" t="n"/>
      <c r="O3658" s="0" t="n"/>
      <c r="P3658" s="0" t="n"/>
      <c r="Q3658" s="0" t="n"/>
      <c r="R3658" s="0" t="n"/>
      <c r="S3658" s="0" t="n"/>
      <c r="T3658" s="0" t="n"/>
      <c r="U3658" s="0" t="n"/>
      <c r="V3658" s="0" t="n"/>
      <c r="W3658" s="0" t="n"/>
      <c r="X3658" s="42" t="n"/>
      <c r="Y3658" s="42" t="n"/>
      <c r="Z3658" s="42" t="n"/>
    </row>
    <row r="3659" ht="23" customFormat="1" customHeight="1" s="204">
      <c r="A3659" s="255">
        <f>IF(B3659="","",COUNTA($B$5:B3659))</f>
        <v/>
      </c>
      <c r="B3659" s="294" t="n"/>
      <c r="C3659" s="247" t="n"/>
      <c r="D3659" s="248" t="n"/>
      <c r="E3659" s="295" t="n"/>
      <c r="F3659" s="296" t="n"/>
      <c r="G3659" s="296" t="n"/>
      <c r="H3659" s="299">
        <f>IFERROR(VLOOKUP($C3659,$C$5:$H$18,6,0)+SUMIF($C$19:$C3659,$C3659,$F$19:$F3659)-SUMIF($C$19:$C3659,$C3659,$G$19:$G3659),"")</f>
        <v/>
      </c>
      <c r="I3659" s="296" t="n"/>
      <c r="J3659" s="252" t="n"/>
      <c r="K3659" s="252" t="n"/>
      <c r="L3659" s="298" t="n"/>
      <c r="M3659" s="254">
        <f>IF($B3659="","",--TEXT($B3659,"yyyymm"))</f>
        <v/>
      </c>
      <c r="N3659" s="0" t="n"/>
      <c r="O3659" s="0" t="n"/>
      <c r="P3659" s="0" t="n"/>
      <c r="Q3659" s="0" t="n"/>
      <c r="R3659" s="0" t="n"/>
      <c r="S3659" s="0" t="n"/>
      <c r="T3659" s="0" t="n"/>
      <c r="U3659" s="0" t="n"/>
      <c r="V3659" s="0" t="n"/>
      <c r="W3659" s="0" t="n"/>
      <c r="X3659" s="42" t="n"/>
      <c r="Y3659" s="42" t="n"/>
      <c r="Z3659" s="42" t="n"/>
    </row>
    <row r="3660" ht="23" customFormat="1" customHeight="1" s="204">
      <c r="A3660" s="255">
        <f>IF(B3660="","",COUNTA($B$5:B3660))</f>
        <v/>
      </c>
      <c r="B3660" s="294" t="n"/>
      <c r="C3660" s="247" t="n"/>
      <c r="D3660" s="248" t="n"/>
      <c r="E3660" s="295" t="n"/>
      <c r="F3660" s="296" t="n"/>
      <c r="G3660" s="296" t="n"/>
      <c r="H3660" s="299">
        <f>IFERROR(VLOOKUP($C3660,$C$5:$H$18,6,0)+SUMIF($C$19:$C3660,$C3660,$F$19:$F3660)-SUMIF($C$19:$C3660,$C3660,$G$19:$G3660),"")</f>
        <v/>
      </c>
      <c r="I3660" s="296" t="n"/>
      <c r="J3660" s="252" t="n"/>
      <c r="K3660" s="252" t="n"/>
      <c r="L3660" s="298" t="n"/>
      <c r="M3660" s="254">
        <f>IF($B3660="","",--TEXT($B3660,"yyyymm"))</f>
        <v/>
      </c>
      <c r="N3660" s="0" t="n"/>
      <c r="O3660" s="0" t="n"/>
      <c r="P3660" s="0" t="n"/>
      <c r="Q3660" s="0" t="n"/>
      <c r="R3660" s="0" t="n"/>
      <c r="S3660" s="0" t="n"/>
      <c r="T3660" s="0" t="n"/>
      <c r="U3660" s="0" t="n"/>
      <c r="V3660" s="0" t="n"/>
      <c r="W3660" s="0" t="n"/>
      <c r="X3660" s="42" t="n"/>
      <c r="Y3660" s="42" t="n"/>
      <c r="Z3660" s="42" t="n"/>
    </row>
    <row r="3661" ht="23" customFormat="1" customHeight="1" s="204">
      <c r="A3661" s="255">
        <f>IF(B3661="","",COUNTA($B$5:B3661))</f>
        <v/>
      </c>
      <c r="B3661" s="294" t="n"/>
      <c r="C3661" s="247" t="n"/>
      <c r="D3661" s="248" t="n"/>
      <c r="E3661" s="295" t="n"/>
      <c r="F3661" s="296" t="n"/>
      <c r="G3661" s="296" t="n"/>
      <c r="H3661" s="299">
        <f>IFERROR(VLOOKUP($C3661,$C$5:$H$18,6,0)+SUMIF($C$19:$C3661,$C3661,$F$19:$F3661)-SUMIF($C$19:$C3661,$C3661,$G$19:$G3661),"")</f>
        <v/>
      </c>
      <c r="I3661" s="296" t="n"/>
      <c r="J3661" s="252" t="n"/>
      <c r="K3661" s="252" t="n"/>
      <c r="L3661" s="298" t="n"/>
      <c r="M3661" s="254">
        <f>IF($B3661="","",--TEXT($B3661,"yyyymm"))</f>
        <v/>
      </c>
      <c r="N3661" s="0" t="n"/>
      <c r="O3661" s="0" t="n"/>
      <c r="P3661" s="0" t="n"/>
      <c r="Q3661" s="0" t="n"/>
      <c r="R3661" s="0" t="n"/>
      <c r="S3661" s="0" t="n"/>
      <c r="T3661" s="0" t="n"/>
      <c r="U3661" s="0" t="n"/>
      <c r="V3661" s="0" t="n"/>
      <c r="W3661" s="0" t="n"/>
      <c r="X3661" s="42" t="n"/>
      <c r="Y3661" s="42" t="n"/>
      <c r="Z3661" s="42" t="n"/>
    </row>
    <row r="3662" ht="23" customFormat="1" customHeight="1" s="204">
      <c r="A3662" s="255">
        <f>IF(B3662="","",COUNTA($B$5:B3662))</f>
        <v/>
      </c>
      <c r="B3662" s="294" t="n"/>
      <c r="C3662" s="247" t="n"/>
      <c r="D3662" s="248" t="n"/>
      <c r="E3662" s="295" t="n"/>
      <c r="F3662" s="296" t="n"/>
      <c r="G3662" s="296" t="n"/>
      <c r="H3662" s="299">
        <f>IFERROR(VLOOKUP($C3662,$C$5:$H$18,6,0)+SUMIF($C$19:$C3662,$C3662,$F$19:$F3662)-SUMIF($C$19:$C3662,$C3662,$G$19:$G3662),"")</f>
        <v/>
      </c>
      <c r="I3662" s="296" t="n"/>
      <c r="J3662" s="252" t="n"/>
      <c r="K3662" s="252" t="n"/>
      <c r="L3662" s="298" t="n"/>
      <c r="M3662" s="254">
        <f>IF($B3662="","",--TEXT($B3662,"yyyymm"))</f>
        <v/>
      </c>
      <c r="N3662" s="0" t="n"/>
      <c r="O3662" s="0" t="n"/>
      <c r="P3662" s="0" t="n"/>
      <c r="Q3662" s="0" t="n"/>
      <c r="R3662" s="0" t="n"/>
      <c r="S3662" s="0" t="n"/>
      <c r="T3662" s="0" t="n"/>
      <c r="U3662" s="0" t="n"/>
      <c r="V3662" s="0" t="n"/>
      <c r="W3662" s="0" t="n"/>
      <c r="X3662" s="42" t="n"/>
      <c r="Y3662" s="42" t="n"/>
      <c r="Z3662" s="42" t="n"/>
    </row>
    <row r="3663" ht="23" customFormat="1" customHeight="1" s="204">
      <c r="A3663" s="255">
        <f>IF(B3663="","",COUNTA($B$5:B3663))</f>
        <v/>
      </c>
      <c r="B3663" s="294" t="n"/>
      <c r="C3663" s="247" t="n"/>
      <c r="D3663" s="248" t="n"/>
      <c r="E3663" s="295" t="n"/>
      <c r="F3663" s="296" t="n"/>
      <c r="G3663" s="296" t="n"/>
      <c r="H3663" s="299">
        <f>IFERROR(VLOOKUP($C3663,$C$5:$H$18,6,0)+SUMIF($C$19:$C3663,$C3663,$F$19:$F3663)-SUMIF($C$19:$C3663,$C3663,$G$19:$G3663),"")</f>
        <v/>
      </c>
      <c r="I3663" s="296" t="n"/>
      <c r="J3663" s="252" t="n"/>
      <c r="K3663" s="252" t="n"/>
      <c r="L3663" s="298" t="n"/>
      <c r="M3663" s="254">
        <f>IF($B3663="","",--TEXT($B3663,"yyyymm"))</f>
        <v/>
      </c>
      <c r="N3663" s="0" t="n"/>
      <c r="O3663" s="0" t="n"/>
      <c r="P3663" s="0" t="n"/>
      <c r="Q3663" s="0" t="n"/>
      <c r="R3663" s="0" t="n"/>
      <c r="S3663" s="0" t="n"/>
      <c r="T3663" s="0" t="n"/>
      <c r="U3663" s="0" t="n"/>
      <c r="V3663" s="0" t="n"/>
      <c r="W3663" s="0" t="n"/>
      <c r="X3663" s="42" t="n"/>
      <c r="Y3663" s="42" t="n"/>
      <c r="Z3663" s="42" t="n"/>
    </row>
    <row r="3664" ht="23" customFormat="1" customHeight="1" s="204">
      <c r="A3664" s="255">
        <f>IF(B3664="","",COUNTA($B$5:B3664))</f>
        <v/>
      </c>
      <c r="B3664" s="294" t="n"/>
      <c r="C3664" s="247" t="n"/>
      <c r="D3664" s="248" t="n"/>
      <c r="E3664" s="295" t="n"/>
      <c r="F3664" s="296" t="n"/>
      <c r="G3664" s="296" t="n"/>
      <c r="H3664" s="299">
        <f>IFERROR(VLOOKUP($C3664,$C$5:$H$18,6,0)+SUMIF($C$19:$C3664,$C3664,$F$19:$F3664)-SUMIF($C$19:$C3664,$C3664,$G$19:$G3664),"")</f>
        <v/>
      </c>
      <c r="I3664" s="296" t="n"/>
      <c r="J3664" s="252" t="n"/>
      <c r="K3664" s="252" t="n"/>
      <c r="L3664" s="298" t="n"/>
      <c r="M3664" s="254">
        <f>IF($B3664="","",--TEXT($B3664,"yyyymm"))</f>
        <v/>
      </c>
      <c r="N3664" s="0" t="n"/>
      <c r="O3664" s="0" t="n"/>
      <c r="P3664" s="0" t="n"/>
      <c r="Q3664" s="0" t="n"/>
      <c r="R3664" s="0" t="n"/>
      <c r="S3664" s="0" t="n"/>
      <c r="T3664" s="0" t="n"/>
      <c r="U3664" s="0" t="n"/>
      <c r="V3664" s="0" t="n"/>
      <c r="W3664" s="0" t="n"/>
      <c r="X3664" s="42" t="n"/>
      <c r="Y3664" s="42" t="n"/>
      <c r="Z3664" s="42" t="n"/>
    </row>
    <row r="3665" ht="23" customFormat="1" customHeight="1" s="204">
      <c r="A3665" s="255">
        <f>IF(B3665="","",COUNTA($B$5:B3665))</f>
        <v/>
      </c>
      <c r="B3665" s="294" t="n"/>
      <c r="C3665" s="247" t="n"/>
      <c r="D3665" s="248" t="n"/>
      <c r="E3665" s="295" t="n"/>
      <c r="F3665" s="296" t="n"/>
      <c r="G3665" s="296" t="n"/>
      <c r="H3665" s="299">
        <f>IFERROR(VLOOKUP($C3665,$C$5:$H$18,6,0)+SUMIF($C$19:$C3665,$C3665,$F$19:$F3665)-SUMIF($C$19:$C3665,$C3665,$G$19:$G3665),"")</f>
        <v/>
      </c>
      <c r="I3665" s="296" t="n"/>
      <c r="J3665" s="252" t="n"/>
      <c r="K3665" s="252" t="n"/>
      <c r="L3665" s="298" t="n"/>
      <c r="M3665" s="254">
        <f>IF($B3665="","",--TEXT($B3665,"yyyymm"))</f>
        <v/>
      </c>
      <c r="N3665" s="0" t="n"/>
      <c r="O3665" s="0" t="n"/>
      <c r="P3665" s="0" t="n"/>
      <c r="Q3665" s="0" t="n"/>
      <c r="R3665" s="0" t="n"/>
      <c r="S3665" s="0" t="n"/>
      <c r="T3665" s="0" t="n"/>
      <c r="U3665" s="0" t="n"/>
      <c r="V3665" s="0" t="n"/>
      <c r="W3665" s="0" t="n"/>
      <c r="X3665" s="42" t="n"/>
      <c r="Y3665" s="42" t="n"/>
      <c r="Z3665" s="42" t="n"/>
    </row>
    <row r="3666" ht="23" customFormat="1" customHeight="1" s="204">
      <c r="A3666" s="255">
        <f>IF(B3666="","",COUNTA($B$5:B3666))</f>
        <v/>
      </c>
      <c r="B3666" s="294" t="n"/>
      <c r="C3666" s="247" t="n"/>
      <c r="D3666" s="248" t="n"/>
      <c r="E3666" s="295" t="n"/>
      <c r="F3666" s="296" t="n"/>
      <c r="G3666" s="296" t="n"/>
      <c r="H3666" s="299">
        <f>IFERROR(VLOOKUP($C3666,$C$5:$H$18,6,0)+SUMIF($C$19:$C3666,$C3666,$F$19:$F3666)-SUMIF($C$19:$C3666,$C3666,$G$19:$G3666),"")</f>
        <v/>
      </c>
      <c r="I3666" s="296" t="n"/>
      <c r="J3666" s="252" t="n"/>
      <c r="K3666" s="252" t="n"/>
      <c r="L3666" s="298" t="n"/>
      <c r="M3666" s="254">
        <f>IF($B3666="","",--TEXT($B3666,"yyyymm"))</f>
        <v/>
      </c>
      <c r="N3666" s="0" t="n"/>
      <c r="O3666" s="0" t="n"/>
      <c r="P3666" s="0" t="n"/>
      <c r="Q3666" s="0" t="n"/>
      <c r="R3666" s="0" t="n"/>
      <c r="S3666" s="0" t="n"/>
      <c r="T3666" s="0" t="n"/>
      <c r="U3666" s="0" t="n"/>
      <c r="V3666" s="0" t="n"/>
      <c r="W3666" s="0" t="n"/>
      <c r="X3666" s="42" t="n"/>
      <c r="Y3666" s="42" t="n"/>
      <c r="Z3666" s="42" t="n"/>
    </row>
    <row r="3667" ht="23" customFormat="1" customHeight="1" s="204">
      <c r="A3667" s="255">
        <f>IF(B3667="","",COUNTA($B$5:B3667))</f>
        <v/>
      </c>
      <c r="B3667" s="294" t="n"/>
      <c r="C3667" s="247" t="n"/>
      <c r="D3667" s="248" t="n"/>
      <c r="E3667" s="295" t="n"/>
      <c r="F3667" s="296" t="n"/>
      <c r="G3667" s="296" t="n"/>
      <c r="H3667" s="299">
        <f>IFERROR(VLOOKUP($C3667,$C$5:$H$18,6,0)+SUMIF($C$19:$C3667,$C3667,$F$19:$F3667)-SUMIF($C$19:$C3667,$C3667,$G$19:$G3667),"")</f>
        <v/>
      </c>
      <c r="I3667" s="296" t="n"/>
      <c r="J3667" s="252" t="n"/>
      <c r="K3667" s="252" t="n"/>
      <c r="L3667" s="298" t="n"/>
      <c r="M3667" s="254">
        <f>IF($B3667="","",--TEXT($B3667,"yyyymm"))</f>
        <v/>
      </c>
      <c r="N3667" s="0" t="n"/>
      <c r="O3667" s="0" t="n"/>
      <c r="P3667" s="0" t="n"/>
      <c r="Q3667" s="0" t="n"/>
      <c r="R3667" s="0" t="n"/>
      <c r="S3667" s="0" t="n"/>
      <c r="T3667" s="0" t="n"/>
      <c r="U3667" s="0" t="n"/>
      <c r="V3667" s="0" t="n"/>
      <c r="W3667" s="0" t="n"/>
      <c r="X3667" s="42" t="n"/>
      <c r="Y3667" s="42" t="n"/>
      <c r="Z3667" s="42" t="n"/>
    </row>
    <row r="3668" ht="23" customFormat="1" customHeight="1" s="204">
      <c r="A3668" s="255">
        <f>IF(B3668="","",COUNTA($B$5:B3668))</f>
        <v/>
      </c>
      <c r="B3668" s="294" t="n"/>
      <c r="C3668" s="247" t="n"/>
      <c r="D3668" s="248" t="n"/>
      <c r="E3668" s="295" t="n"/>
      <c r="F3668" s="296" t="n"/>
      <c r="G3668" s="296" t="n"/>
      <c r="H3668" s="299">
        <f>IFERROR(VLOOKUP($C3668,$C$5:$H$18,6,0)+SUMIF($C$19:$C3668,$C3668,$F$19:$F3668)-SUMIF($C$19:$C3668,$C3668,$G$19:$G3668),"")</f>
        <v/>
      </c>
      <c r="I3668" s="296" t="n"/>
      <c r="J3668" s="252" t="n"/>
      <c r="K3668" s="252" t="n"/>
      <c r="L3668" s="298" t="n"/>
      <c r="M3668" s="254">
        <f>IF($B3668="","",--TEXT($B3668,"yyyymm"))</f>
        <v/>
      </c>
      <c r="N3668" s="0" t="n"/>
      <c r="O3668" s="0" t="n"/>
      <c r="P3668" s="0" t="n"/>
      <c r="Q3668" s="0" t="n"/>
      <c r="R3668" s="0" t="n"/>
      <c r="S3668" s="0" t="n"/>
      <c r="T3668" s="0" t="n"/>
      <c r="U3668" s="0" t="n"/>
      <c r="V3668" s="0" t="n"/>
      <c r="W3668" s="0" t="n"/>
      <c r="X3668" s="42" t="n"/>
      <c r="Y3668" s="42" t="n"/>
      <c r="Z3668" s="42" t="n"/>
    </row>
    <row r="3669" ht="23" customFormat="1" customHeight="1" s="204">
      <c r="A3669" s="255">
        <f>IF(B3669="","",COUNTA($B$5:B3669))</f>
        <v/>
      </c>
      <c r="B3669" s="294" t="n"/>
      <c r="C3669" s="247" t="n"/>
      <c r="D3669" s="248" t="n"/>
      <c r="E3669" s="295" t="n"/>
      <c r="F3669" s="296" t="n"/>
      <c r="G3669" s="296" t="n"/>
      <c r="H3669" s="299">
        <f>IFERROR(VLOOKUP($C3669,$C$5:$H$18,6,0)+SUMIF($C$19:$C3669,$C3669,$F$19:$F3669)-SUMIF($C$19:$C3669,$C3669,$G$19:$G3669),"")</f>
        <v/>
      </c>
      <c r="I3669" s="296" t="n"/>
      <c r="J3669" s="252" t="n"/>
      <c r="K3669" s="252" t="n"/>
      <c r="L3669" s="298" t="n"/>
      <c r="M3669" s="254">
        <f>IF($B3669="","",--TEXT($B3669,"yyyymm"))</f>
        <v/>
      </c>
      <c r="N3669" s="0" t="n"/>
      <c r="O3669" s="0" t="n"/>
      <c r="P3669" s="0" t="n"/>
      <c r="Q3669" s="0" t="n"/>
      <c r="R3669" s="0" t="n"/>
      <c r="S3669" s="0" t="n"/>
      <c r="T3669" s="0" t="n"/>
      <c r="U3669" s="0" t="n"/>
      <c r="V3669" s="0" t="n"/>
      <c r="W3669" s="0" t="n"/>
      <c r="X3669" s="42" t="n"/>
      <c r="Y3669" s="42" t="n"/>
      <c r="Z3669" s="42" t="n"/>
    </row>
    <row r="3670" ht="23" customFormat="1" customHeight="1" s="204">
      <c r="A3670" s="255">
        <f>IF(B3670="","",COUNTA($B$5:B3670))</f>
        <v/>
      </c>
      <c r="B3670" s="294" t="n"/>
      <c r="C3670" s="247" t="n"/>
      <c r="D3670" s="248" t="n"/>
      <c r="E3670" s="295" t="n"/>
      <c r="F3670" s="296" t="n"/>
      <c r="G3670" s="296" t="n"/>
      <c r="H3670" s="299">
        <f>IFERROR(VLOOKUP($C3670,$C$5:$H$18,6,0)+SUMIF($C$19:$C3670,$C3670,$F$19:$F3670)-SUMIF($C$19:$C3670,$C3670,$G$19:$G3670),"")</f>
        <v/>
      </c>
      <c r="I3670" s="296" t="n"/>
      <c r="J3670" s="252" t="n"/>
      <c r="K3670" s="252" t="n"/>
      <c r="L3670" s="298" t="n"/>
      <c r="M3670" s="254">
        <f>IF($B3670="","",--TEXT($B3670,"yyyymm"))</f>
        <v/>
      </c>
      <c r="N3670" s="0" t="n"/>
      <c r="O3670" s="0" t="n"/>
      <c r="P3670" s="0" t="n"/>
      <c r="Q3670" s="0" t="n"/>
      <c r="R3670" s="0" t="n"/>
      <c r="S3670" s="0" t="n"/>
      <c r="T3670" s="0" t="n"/>
      <c r="U3670" s="0" t="n"/>
      <c r="V3670" s="0" t="n"/>
      <c r="W3670" s="0" t="n"/>
      <c r="X3670" s="42" t="n"/>
      <c r="Y3670" s="42" t="n"/>
      <c r="Z3670" s="42" t="n"/>
    </row>
    <row r="3671" ht="23" customFormat="1" customHeight="1" s="204">
      <c r="A3671" s="255">
        <f>IF(B3671="","",COUNTA($B$5:B3671))</f>
        <v/>
      </c>
      <c r="B3671" s="294" t="n"/>
      <c r="C3671" s="247" t="n"/>
      <c r="D3671" s="248" t="n"/>
      <c r="E3671" s="295" t="n"/>
      <c r="F3671" s="296" t="n"/>
      <c r="G3671" s="296" t="n"/>
      <c r="H3671" s="299">
        <f>IFERROR(VLOOKUP($C3671,$C$5:$H$18,6,0)+SUMIF($C$19:$C3671,$C3671,$F$19:$F3671)-SUMIF($C$19:$C3671,$C3671,$G$19:$G3671),"")</f>
        <v/>
      </c>
      <c r="I3671" s="296" t="n"/>
      <c r="J3671" s="252" t="n"/>
      <c r="K3671" s="252" t="n"/>
      <c r="L3671" s="298" t="n"/>
      <c r="M3671" s="254">
        <f>IF($B3671="","",--TEXT($B3671,"yyyymm"))</f>
        <v/>
      </c>
      <c r="N3671" s="0" t="n"/>
      <c r="O3671" s="0" t="n"/>
      <c r="P3671" s="0" t="n"/>
      <c r="Q3671" s="0" t="n"/>
      <c r="R3671" s="0" t="n"/>
      <c r="S3671" s="0" t="n"/>
      <c r="T3671" s="0" t="n"/>
      <c r="U3671" s="0" t="n"/>
      <c r="V3671" s="0" t="n"/>
      <c r="W3671" s="0" t="n"/>
      <c r="X3671" s="42" t="n"/>
      <c r="Y3671" s="42" t="n"/>
      <c r="Z3671" s="42" t="n"/>
    </row>
    <row r="3672" ht="23" customFormat="1" customHeight="1" s="204">
      <c r="A3672" s="255">
        <f>IF(B3672="","",COUNTA($B$5:B3672))</f>
        <v/>
      </c>
      <c r="B3672" s="294" t="n"/>
      <c r="C3672" s="247" t="n"/>
      <c r="D3672" s="248" t="n"/>
      <c r="E3672" s="295" t="n"/>
      <c r="F3672" s="296" t="n"/>
      <c r="G3672" s="296" t="n"/>
      <c r="H3672" s="299">
        <f>IFERROR(VLOOKUP($C3672,$C$5:$H$18,6,0)+SUMIF($C$19:$C3672,$C3672,$F$19:$F3672)-SUMIF($C$19:$C3672,$C3672,$G$19:$G3672),"")</f>
        <v/>
      </c>
      <c r="I3672" s="296" t="n"/>
      <c r="J3672" s="252" t="n"/>
      <c r="K3672" s="252" t="n"/>
      <c r="L3672" s="298" t="n"/>
      <c r="M3672" s="254">
        <f>IF($B3672="","",--TEXT($B3672,"yyyymm"))</f>
        <v/>
      </c>
      <c r="N3672" s="0" t="n"/>
      <c r="O3672" s="0" t="n"/>
      <c r="P3672" s="0" t="n"/>
      <c r="Q3672" s="0" t="n"/>
      <c r="R3672" s="0" t="n"/>
      <c r="S3672" s="0" t="n"/>
      <c r="T3672" s="0" t="n"/>
      <c r="U3672" s="0" t="n"/>
      <c r="V3672" s="0" t="n"/>
      <c r="W3672" s="0" t="n"/>
      <c r="X3672" s="42" t="n"/>
      <c r="Y3672" s="42" t="n"/>
      <c r="Z3672" s="42" t="n"/>
    </row>
    <row r="3673" ht="23" customFormat="1" customHeight="1" s="204">
      <c r="A3673" s="255">
        <f>IF(B3673="","",COUNTA($B$5:B3673))</f>
        <v/>
      </c>
      <c r="B3673" s="294" t="n"/>
      <c r="C3673" s="247" t="n"/>
      <c r="D3673" s="248" t="n"/>
      <c r="E3673" s="295" t="n"/>
      <c r="F3673" s="296" t="n"/>
      <c r="G3673" s="296" t="n"/>
      <c r="H3673" s="299">
        <f>IFERROR(VLOOKUP($C3673,$C$5:$H$18,6,0)+SUMIF($C$19:$C3673,$C3673,$F$19:$F3673)-SUMIF($C$19:$C3673,$C3673,$G$19:$G3673),"")</f>
        <v/>
      </c>
      <c r="I3673" s="296" t="n"/>
      <c r="J3673" s="252" t="n"/>
      <c r="K3673" s="252" t="n"/>
      <c r="L3673" s="298" t="n"/>
      <c r="M3673" s="254">
        <f>IF($B3673="","",--TEXT($B3673,"yyyymm"))</f>
        <v/>
      </c>
      <c r="N3673" s="0" t="n"/>
      <c r="O3673" s="0" t="n"/>
      <c r="P3673" s="0" t="n"/>
      <c r="Q3673" s="0" t="n"/>
      <c r="R3673" s="0" t="n"/>
      <c r="S3673" s="0" t="n"/>
      <c r="T3673" s="0" t="n"/>
      <c r="U3673" s="0" t="n"/>
      <c r="V3673" s="0" t="n"/>
      <c r="W3673" s="0" t="n"/>
      <c r="X3673" s="42" t="n"/>
      <c r="Y3673" s="42" t="n"/>
      <c r="Z3673" s="42" t="n"/>
    </row>
    <row r="3674" ht="23" customFormat="1" customHeight="1" s="204">
      <c r="A3674" s="255">
        <f>IF(B3674="","",COUNTA($B$5:B3674))</f>
        <v/>
      </c>
      <c r="B3674" s="294" t="n"/>
      <c r="C3674" s="247" t="n"/>
      <c r="D3674" s="248" t="n"/>
      <c r="E3674" s="295" t="n"/>
      <c r="F3674" s="296" t="n"/>
      <c r="G3674" s="296" t="n"/>
      <c r="H3674" s="299">
        <f>IFERROR(VLOOKUP($C3674,$C$5:$H$18,6,0)+SUMIF($C$19:$C3674,$C3674,$F$19:$F3674)-SUMIF($C$19:$C3674,$C3674,$G$19:$G3674),"")</f>
        <v/>
      </c>
      <c r="I3674" s="296" t="n"/>
      <c r="J3674" s="252" t="n"/>
      <c r="K3674" s="252" t="n"/>
      <c r="L3674" s="298" t="n"/>
      <c r="M3674" s="254">
        <f>IF($B3674="","",--TEXT($B3674,"yyyymm"))</f>
        <v/>
      </c>
      <c r="N3674" s="0" t="n"/>
      <c r="O3674" s="0" t="n"/>
      <c r="P3674" s="0" t="n"/>
      <c r="Q3674" s="0" t="n"/>
      <c r="R3674" s="0" t="n"/>
      <c r="S3674" s="0" t="n"/>
      <c r="T3674" s="0" t="n"/>
      <c r="U3674" s="0" t="n"/>
      <c r="V3674" s="0" t="n"/>
      <c r="W3674" s="0" t="n"/>
      <c r="X3674" s="42" t="n"/>
      <c r="Y3674" s="42" t="n"/>
      <c r="Z3674" s="42" t="n"/>
    </row>
    <row r="3675" ht="23" customFormat="1" customHeight="1" s="204">
      <c r="A3675" s="255">
        <f>IF(B3675="","",COUNTA($B$5:B3675))</f>
        <v/>
      </c>
      <c r="B3675" s="294" t="n"/>
      <c r="C3675" s="247" t="n"/>
      <c r="D3675" s="248" t="n"/>
      <c r="E3675" s="295" t="n"/>
      <c r="F3675" s="296" t="n"/>
      <c r="G3675" s="296" t="n"/>
      <c r="H3675" s="299">
        <f>IFERROR(VLOOKUP($C3675,$C$5:$H$18,6,0)+SUMIF($C$19:$C3675,$C3675,$F$19:$F3675)-SUMIF($C$19:$C3675,$C3675,$G$19:$G3675),"")</f>
        <v/>
      </c>
      <c r="I3675" s="296" t="n"/>
      <c r="J3675" s="252" t="n"/>
      <c r="K3675" s="252" t="n"/>
      <c r="L3675" s="298" t="n"/>
      <c r="M3675" s="254">
        <f>IF($B3675="","",--TEXT($B3675,"yyyymm"))</f>
        <v/>
      </c>
      <c r="N3675" s="0" t="n"/>
      <c r="O3675" s="0" t="n"/>
      <c r="P3675" s="0" t="n"/>
      <c r="Q3675" s="0" t="n"/>
      <c r="R3675" s="0" t="n"/>
      <c r="S3675" s="0" t="n"/>
      <c r="T3675" s="0" t="n"/>
      <c r="U3675" s="0" t="n"/>
      <c r="V3675" s="0" t="n"/>
      <c r="W3675" s="0" t="n"/>
      <c r="X3675" s="42" t="n"/>
      <c r="Y3675" s="42" t="n"/>
      <c r="Z3675" s="42" t="n"/>
    </row>
    <row r="3676" ht="23" customFormat="1" customHeight="1" s="204">
      <c r="A3676" s="255">
        <f>IF(B3676="","",COUNTA($B$5:B3676))</f>
        <v/>
      </c>
      <c r="B3676" s="294" t="n"/>
      <c r="C3676" s="247" t="n"/>
      <c r="D3676" s="248" t="n"/>
      <c r="E3676" s="295" t="n"/>
      <c r="F3676" s="296" t="n"/>
      <c r="G3676" s="296" t="n"/>
      <c r="H3676" s="299">
        <f>IFERROR(VLOOKUP($C3676,$C$5:$H$18,6,0)+SUMIF($C$19:$C3676,$C3676,$F$19:$F3676)-SUMIF($C$19:$C3676,$C3676,$G$19:$G3676),"")</f>
        <v/>
      </c>
      <c r="I3676" s="296" t="n"/>
      <c r="J3676" s="252" t="n"/>
      <c r="K3676" s="252" t="n"/>
      <c r="L3676" s="298" t="n"/>
      <c r="M3676" s="254">
        <f>IF($B3676="","",--TEXT($B3676,"yyyymm"))</f>
        <v/>
      </c>
      <c r="N3676" s="0" t="n"/>
      <c r="O3676" s="0" t="n"/>
      <c r="P3676" s="0" t="n"/>
      <c r="Q3676" s="0" t="n"/>
      <c r="R3676" s="0" t="n"/>
      <c r="S3676" s="0" t="n"/>
      <c r="T3676" s="0" t="n"/>
      <c r="U3676" s="0" t="n"/>
      <c r="V3676" s="0" t="n"/>
      <c r="W3676" s="0" t="n"/>
      <c r="X3676" s="42" t="n"/>
      <c r="Y3676" s="42" t="n"/>
      <c r="Z3676" s="42" t="n"/>
    </row>
    <row r="3677" ht="23" customFormat="1" customHeight="1" s="204">
      <c r="A3677" s="255">
        <f>IF(B3677="","",COUNTA($B$5:B3677))</f>
        <v/>
      </c>
      <c r="B3677" s="294" t="n"/>
      <c r="C3677" s="247" t="n"/>
      <c r="D3677" s="248" t="n"/>
      <c r="E3677" s="295" t="n"/>
      <c r="F3677" s="296" t="n"/>
      <c r="G3677" s="296" t="n"/>
      <c r="H3677" s="299">
        <f>IFERROR(VLOOKUP($C3677,$C$5:$H$18,6,0)+SUMIF($C$19:$C3677,$C3677,$F$19:$F3677)-SUMIF($C$19:$C3677,$C3677,$G$19:$G3677),"")</f>
        <v/>
      </c>
      <c r="I3677" s="296" t="n"/>
      <c r="J3677" s="252" t="n"/>
      <c r="K3677" s="252" t="n"/>
      <c r="L3677" s="298" t="n"/>
      <c r="M3677" s="254">
        <f>IF($B3677="","",--TEXT($B3677,"yyyymm"))</f>
        <v/>
      </c>
      <c r="N3677" s="0" t="n"/>
      <c r="O3677" s="0" t="n"/>
      <c r="P3677" s="0" t="n"/>
      <c r="Q3677" s="0" t="n"/>
      <c r="R3677" s="0" t="n"/>
      <c r="S3677" s="0" t="n"/>
      <c r="T3677" s="0" t="n"/>
      <c r="U3677" s="0" t="n"/>
      <c r="V3677" s="0" t="n"/>
      <c r="W3677" s="0" t="n"/>
      <c r="X3677" s="42" t="n"/>
      <c r="Y3677" s="42" t="n"/>
      <c r="Z3677" s="42" t="n"/>
    </row>
    <row r="3678" ht="23" customFormat="1" customHeight="1" s="204">
      <c r="A3678" s="255">
        <f>IF(B3678="","",COUNTA($B$5:B3678))</f>
        <v/>
      </c>
      <c r="B3678" s="294" t="n"/>
      <c r="C3678" s="247" t="n"/>
      <c r="D3678" s="248" t="n"/>
      <c r="E3678" s="295" t="n"/>
      <c r="F3678" s="296" t="n"/>
      <c r="G3678" s="296" t="n"/>
      <c r="H3678" s="299">
        <f>IFERROR(VLOOKUP($C3678,$C$5:$H$18,6,0)+SUMIF($C$19:$C3678,$C3678,$F$19:$F3678)-SUMIF($C$19:$C3678,$C3678,$G$19:$G3678),"")</f>
        <v/>
      </c>
      <c r="I3678" s="296" t="n"/>
      <c r="J3678" s="252" t="n"/>
      <c r="K3678" s="252" t="n"/>
      <c r="L3678" s="298" t="n"/>
      <c r="M3678" s="254">
        <f>IF($B3678="","",--TEXT($B3678,"yyyymm"))</f>
        <v/>
      </c>
      <c r="N3678" s="0" t="n"/>
      <c r="O3678" s="0" t="n"/>
      <c r="P3678" s="0" t="n"/>
      <c r="Q3678" s="0" t="n"/>
      <c r="R3678" s="0" t="n"/>
      <c r="S3678" s="0" t="n"/>
      <c r="T3678" s="0" t="n"/>
      <c r="U3678" s="0" t="n"/>
      <c r="V3678" s="0" t="n"/>
      <c r="W3678" s="0" t="n"/>
      <c r="X3678" s="42" t="n"/>
      <c r="Y3678" s="42" t="n"/>
      <c r="Z3678" s="42" t="n"/>
    </row>
    <row r="3679" ht="23" customFormat="1" customHeight="1" s="204">
      <c r="A3679" s="255">
        <f>IF(B3679="","",COUNTA($B$5:B3679))</f>
        <v/>
      </c>
      <c r="B3679" s="294" t="n"/>
      <c r="C3679" s="247" t="n"/>
      <c r="D3679" s="248" t="n"/>
      <c r="E3679" s="295" t="n"/>
      <c r="F3679" s="296" t="n"/>
      <c r="G3679" s="296" t="n"/>
      <c r="H3679" s="299">
        <f>IFERROR(VLOOKUP($C3679,$C$5:$H$18,6,0)+SUMIF($C$19:$C3679,$C3679,$F$19:$F3679)-SUMIF($C$19:$C3679,$C3679,$G$19:$G3679),"")</f>
        <v/>
      </c>
      <c r="I3679" s="296" t="n"/>
      <c r="J3679" s="252" t="n"/>
      <c r="K3679" s="252" t="n"/>
      <c r="L3679" s="298" t="n"/>
      <c r="M3679" s="254">
        <f>IF($B3679="","",--TEXT($B3679,"yyyymm"))</f>
        <v/>
      </c>
      <c r="N3679" s="0" t="n"/>
      <c r="O3679" s="0" t="n"/>
      <c r="P3679" s="0" t="n"/>
      <c r="Q3679" s="0" t="n"/>
      <c r="R3679" s="0" t="n"/>
      <c r="S3679" s="0" t="n"/>
      <c r="T3679" s="0" t="n"/>
      <c r="U3679" s="0" t="n"/>
      <c r="V3679" s="0" t="n"/>
      <c r="W3679" s="0" t="n"/>
      <c r="X3679" s="42" t="n"/>
      <c r="Y3679" s="42" t="n"/>
      <c r="Z3679" s="42" t="n"/>
    </row>
    <row r="3680" ht="23" customFormat="1" customHeight="1" s="204">
      <c r="A3680" s="255">
        <f>IF(B3680="","",COUNTA($B$5:B3680))</f>
        <v/>
      </c>
      <c r="B3680" s="294" t="n"/>
      <c r="C3680" s="247" t="n"/>
      <c r="D3680" s="248" t="n"/>
      <c r="E3680" s="295" t="n"/>
      <c r="F3680" s="296" t="n"/>
      <c r="G3680" s="296" t="n"/>
      <c r="H3680" s="299">
        <f>IFERROR(VLOOKUP($C3680,$C$5:$H$18,6,0)+SUMIF($C$19:$C3680,$C3680,$F$19:$F3680)-SUMIF($C$19:$C3680,$C3680,$G$19:$G3680),"")</f>
        <v/>
      </c>
      <c r="I3680" s="296" t="n"/>
      <c r="J3680" s="252" t="n"/>
      <c r="K3680" s="252" t="n"/>
      <c r="L3680" s="298" t="n"/>
      <c r="M3680" s="254">
        <f>IF($B3680="","",--TEXT($B3680,"yyyymm"))</f>
        <v/>
      </c>
      <c r="N3680" s="0" t="n"/>
      <c r="O3680" s="0" t="n"/>
      <c r="P3680" s="0" t="n"/>
      <c r="Q3680" s="0" t="n"/>
      <c r="R3680" s="0" t="n"/>
      <c r="S3680" s="0" t="n"/>
      <c r="T3680" s="0" t="n"/>
      <c r="U3680" s="0" t="n"/>
      <c r="V3680" s="0" t="n"/>
      <c r="W3680" s="0" t="n"/>
      <c r="X3680" s="42" t="n"/>
      <c r="Y3680" s="42" t="n"/>
      <c r="Z3680" s="42" t="n"/>
    </row>
    <row r="3681" ht="23" customFormat="1" customHeight="1" s="204">
      <c r="A3681" s="255">
        <f>IF(B3681="","",COUNTA($B$5:B3681))</f>
        <v/>
      </c>
      <c r="B3681" s="294" t="n"/>
      <c r="C3681" s="247" t="n"/>
      <c r="D3681" s="248" t="n"/>
      <c r="E3681" s="295" t="n"/>
      <c r="F3681" s="296" t="n"/>
      <c r="G3681" s="296" t="n"/>
      <c r="H3681" s="299">
        <f>IFERROR(VLOOKUP($C3681,$C$5:$H$18,6,0)+SUMIF($C$19:$C3681,$C3681,$F$19:$F3681)-SUMIF($C$19:$C3681,$C3681,$G$19:$G3681),"")</f>
        <v/>
      </c>
      <c r="I3681" s="296" t="n"/>
      <c r="J3681" s="252" t="n"/>
      <c r="K3681" s="252" t="n"/>
      <c r="L3681" s="298" t="n"/>
      <c r="M3681" s="254">
        <f>IF($B3681="","",--TEXT($B3681,"yyyymm"))</f>
        <v/>
      </c>
      <c r="N3681" s="0" t="n"/>
      <c r="O3681" s="0" t="n"/>
      <c r="P3681" s="0" t="n"/>
      <c r="Q3681" s="0" t="n"/>
      <c r="R3681" s="0" t="n"/>
      <c r="S3681" s="0" t="n"/>
      <c r="T3681" s="0" t="n"/>
      <c r="U3681" s="0" t="n"/>
      <c r="V3681" s="0" t="n"/>
      <c r="W3681" s="0" t="n"/>
      <c r="X3681" s="42" t="n"/>
      <c r="Y3681" s="42" t="n"/>
      <c r="Z3681" s="42" t="n"/>
    </row>
    <row r="3682" ht="23" customFormat="1" customHeight="1" s="204">
      <c r="A3682" s="255">
        <f>IF(B3682="","",COUNTA($B$5:B3682))</f>
        <v/>
      </c>
      <c r="B3682" s="294" t="n"/>
      <c r="C3682" s="247" t="n"/>
      <c r="D3682" s="248" t="n"/>
      <c r="E3682" s="295" t="n"/>
      <c r="F3682" s="296" t="n"/>
      <c r="G3682" s="296" t="n"/>
      <c r="H3682" s="299">
        <f>IFERROR(VLOOKUP($C3682,$C$5:$H$18,6,0)+SUMIF($C$19:$C3682,$C3682,$F$19:$F3682)-SUMIF($C$19:$C3682,$C3682,$G$19:$G3682),"")</f>
        <v/>
      </c>
      <c r="I3682" s="296" t="n"/>
      <c r="J3682" s="252" t="n"/>
      <c r="K3682" s="252" t="n"/>
      <c r="L3682" s="298" t="n"/>
      <c r="M3682" s="254">
        <f>IF($B3682="","",--TEXT($B3682,"yyyymm"))</f>
        <v/>
      </c>
      <c r="N3682" s="0" t="n"/>
      <c r="O3682" s="0" t="n"/>
      <c r="P3682" s="0" t="n"/>
      <c r="Q3682" s="0" t="n"/>
      <c r="R3682" s="0" t="n"/>
      <c r="S3682" s="0" t="n"/>
      <c r="T3682" s="0" t="n"/>
      <c r="U3682" s="0" t="n"/>
      <c r="V3682" s="0" t="n"/>
      <c r="W3682" s="0" t="n"/>
      <c r="X3682" s="42" t="n"/>
      <c r="Y3682" s="42" t="n"/>
      <c r="Z3682" s="42" t="n"/>
    </row>
    <row r="3683" ht="23" customFormat="1" customHeight="1" s="204">
      <c r="A3683" s="255">
        <f>IF(B3683="","",COUNTA($B$5:B3683))</f>
        <v/>
      </c>
      <c r="B3683" s="294" t="n"/>
      <c r="C3683" s="247" t="n"/>
      <c r="D3683" s="248" t="n"/>
      <c r="E3683" s="295" t="n"/>
      <c r="F3683" s="296" t="n"/>
      <c r="G3683" s="296" t="n"/>
      <c r="H3683" s="299">
        <f>IFERROR(VLOOKUP($C3683,$C$5:$H$18,6,0)+SUMIF($C$19:$C3683,$C3683,$F$19:$F3683)-SUMIF($C$19:$C3683,$C3683,$G$19:$G3683),"")</f>
        <v/>
      </c>
      <c r="I3683" s="296" t="n"/>
      <c r="J3683" s="252" t="n"/>
      <c r="K3683" s="252" t="n"/>
      <c r="L3683" s="298" t="n"/>
      <c r="M3683" s="254">
        <f>IF($B3683="","",--TEXT($B3683,"yyyymm"))</f>
        <v/>
      </c>
      <c r="N3683" s="0" t="n"/>
      <c r="O3683" s="0" t="n"/>
      <c r="P3683" s="0" t="n"/>
      <c r="Q3683" s="0" t="n"/>
      <c r="R3683" s="0" t="n"/>
      <c r="S3683" s="0" t="n"/>
      <c r="T3683" s="0" t="n"/>
      <c r="U3683" s="0" t="n"/>
      <c r="V3683" s="0" t="n"/>
      <c r="W3683" s="0" t="n"/>
      <c r="X3683" s="42" t="n"/>
      <c r="Y3683" s="42" t="n"/>
      <c r="Z3683" s="42" t="n"/>
    </row>
    <row r="3684" ht="23" customFormat="1" customHeight="1" s="204">
      <c r="A3684" s="255">
        <f>IF(B3684="","",COUNTA($B$5:B3684))</f>
        <v/>
      </c>
      <c r="B3684" s="294" t="n"/>
      <c r="C3684" s="247" t="n"/>
      <c r="D3684" s="248" t="n"/>
      <c r="E3684" s="295" t="n"/>
      <c r="F3684" s="296" t="n"/>
      <c r="G3684" s="296" t="n"/>
      <c r="H3684" s="299">
        <f>IFERROR(VLOOKUP($C3684,$C$5:$H$18,6,0)+SUMIF($C$19:$C3684,$C3684,$F$19:$F3684)-SUMIF($C$19:$C3684,$C3684,$G$19:$G3684),"")</f>
        <v/>
      </c>
      <c r="I3684" s="296" t="n"/>
      <c r="J3684" s="252" t="n"/>
      <c r="K3684" s="252" t="n"/>
      <c r="L3684" s="298" t="n"/>
      <c r="M3684" s="254">
        <f>IF($B3684="","",--TEXT($B3684,"yyyymm"))</f>
        <v/>
      </c>
      <c r="N3684" s="0" t="n"/>
      <c r="O3684" s="0" t="n"/>
      <c r="P3684" s="0" t="n"/>
      <c r="Q3684" s="0" t="n"/>
      <c r="R3684" s="0" t="n"/>
      <c r="S3684" s="0" t="n"/>
      <c r="T3684" s="0" t="n"/>
      <c r="U3684" s="0" t="n"/>
      <c r="V3684" s="0" t="n"/>
      <c r="W3684" s="0" t="n"/>
      <c r="X3684" s="42" t="n"/>
      <c r="Y3684" s="42" t="n"/>
      <c r="Z3684" s="42" t="n"/>
    </row>
    <row r="3685" ht="23" customFormat="1" customHeight="1" s="204">
      <c r="A3685" s="255">
        <f>IF(B3685="","",COUNTA($B$5:B3685))</f>
        <v/>
      </c>
      <c r="B3685" s="294" t="n"/>
      <c r="C3685" s="247" t="n"/>
      <c r="D3685" s="248" t="n"/>
      <c r="E3685" s="295" t="n"/>
      <c r="F3685" s="296" t="n"/>
      <c r="G3685" s="296" t="n"/>
      <c r="H3685" s="299">
        <f>IFERROR(VLOOKUP($C3685,$C$5:$H$18,6,0)+SUMIF($C$19:$C3685,$C3685,$F$19:$F3685)-SUMIF($C$19:$C3685,$C3685,$G$19:$G3685),"")</f>
        <v/>
      </c>
      <c r="I3685" s="296" t="n"/>
      <c r="J3685" s="252" t="n"/>
      <c r="K3685" s="252" t="n"/>
      <c r="L3685" s="298" t="n"/>
      <c r="M3685" s="254">
        <f>IF($B3685="","",--TEXT($B3685,"yyyymm"))</f>
        <v/>
      </c>
      <c r="N3685" s="0" t="n"/>
      <c r="O3685" s="0" t="n"/>
      <c r="P3685" s="0" t="n"/>
      <c r="Q3685" s="0" t="n"/>
      <c r="R3685" s="0" t="n"/>
      <c r="S3685" s="0" t="n"/>
      <c r="T3685" s="0" t="n"/>
      <c r="U3685" s="0" t="n"/>
      <c r="V3685" s="0" t="n"/>
      <c r="W3685" s="0" t="n"/>
      <c r="X3685" s="42" t="n"/>
      <c r="Y3685" s="42" t="n"/>
      <c r="Z3685" s="42" t="n"/>
    </row>
    <row r="3686" ht="23" customFormat="1" customHeight="1" s="204">
      <c r="A3686" s="255">
        <f>IF(B3686="","",COUNTA($B$5:B3686))</f>
        <v/>
      </c>
      <c r="B3686" s="294" t="n"/>
      <c r="C3686" s="247" t="n"/>
      <c r="D3686" s="248" t="n"/>
      <c r="E3686" s="295" t="n"/>
      <c r="F3686" s="296" t="n"/>
      <c r="G3686" s="296" t="n"/>
      <c r="H3686" s="299">
        <f>IFERROR(VLOOKUP($C3686,$C$5:$H$18,6,0)+SUMIF($C$19:$C3686,$C3686,$F$19:$F3686)-SUMIF($C$19:$C3686,$C3686,$G$19:$G3686),"")</f>
        <v/>
      </c>
      <c r="I3686" s="296" t="n"/>
      <c r="J3686" s="252" t="n"/>
      <c r="K3686" s="252" t="n"/>
      <c r="L3686" s="298" t="n"/>
      <c r="M3686" s="254">
        <f>IF($B3686="","",--TEXT($B3686,"yyyymm"))</f>
        <v/>
      </c>
      <c r="N3686" s="0" t="n"/>
      <c r="O3686" s="0" t="n"/>
      <c r="P3686" s="0" t="n"/>
      <c r="Q3686" s="0" t="n"/>
      <c r="R3686" s="0" t="n"/>
      <c r="S3686" s="0" t="n"/>
      <c r="T3686" s="0" t="n"/>
      <c r="U3686" s="0" t="n"/>
      <c r="V3686" s="0" t="n"/>
      <c r="W3686" s="0" t="n"/>
      <c r="X3686" s="42" t="n"/>
      <c r="Y3686" s="42" t="n"/>
      <c r="Z3686" s="42" t="n"/>
    </row>
    <row r="3687" ht="23" customFormat="1" customHeight="1" s="204">
      <c r="A3687" s="255">
        <f>IF(B3687="","",COUNTA($B$5:B3687))</f>
        <v/>
      </c>
      <c r="B3687" s="294" t="n"/>
      <c r="C3687" s="247" t="n"/>
      <c r="D3687" s="248" t="n"/>
      <c r="E3687" s="295" t="n"/>
      <c r="F3687" s="296" t="n"/>
      <c r="G3687" s="296" t="n"/>
      <c r="H3687" s="299">
        <f>IFERROR(VLOOKUP($C3687,$C$5:$H$18,6,0)+SUMIF($C$19:$C3687,$C3687,$F$19:$F3687)-SUMIF($C$19:$C3687,$C3687,$G$19:$G3687),"")</f>
        <v/>
      </c>
      <c r="I3687" s="296" t="n"/>
      <c r="J3687" s="252" t="n"/>
      <c r="K3687" s="252" t="n"/>
      <c r="L3687" s="298" t="n"/>
      <c r="M3687" s="254">
        <f>IF($B3687="","",--TEXT($B3687,"yyyymm"))</f>
        <v/>
      </c>
      <c r="N3687" s="0" t="n"/>
      <c r="O3687" s="0" t="n"/>
      <c r="P3687" s="0" t="n"/>
      <c r="Q3687" s="0" t="n"/>
      <c r="R3687" s="0" t="n"/>
      <c r="S3687" s="0" t="n"/>
      <c r="T3687" s="0" t="n"/>
      <c r="U3687" s="0" t="n"/>
      <c r="V3687" s="0" t="n"/>
      <c r="W3687" s="0" t="n"/>
      <c r="X3687" s="42" t="n"/>
      <c r="Y3687" s="42" t="n"/>
      <c r="Z3687" s="42" t="n"/>
    </row>
    <row r="3688" ht="23" customFormat="1" customHeight="1" s="204">
      <c r="A3688" s="255">
        <f>IF(B3688="","",COUNTA($B$5:B3688))</f>
        <v/>
      </c>
      <c r="B3688" s="294" t="n"/>
      <c r="C3688" s="247" t="n"/>
      <c r="D3688" s="248" t="n"/>
      <c r="E3688" s="295" t="n"/>
      <c r="F3688" s="296" t="n"/>
      <c r="G3688" s="296" t="n"/>
      <c r="H3688" s="299">
        <f>IFERROR(VLOOKUP($C3688,$C$5:$H$18,6,0)+SUMIF($C$19:$C3688,$C3688,$F$19:$F3688)-SUMIF($C$19:$C3688,$C3688,$G$19:$G3688),"")</f>
        <v/>
      </c>
      <c r="I3688" s="296" t="n"/>
      <c r="J3688" s="252" t="n"/>
      <c r="K3688" s="252" t="n"/>
      <c r="L3688" s="298" t="n"/>
      <c r="M3688" s="254">
        <f>IF($B3688="","",--TEXT($B3688,"yyyymm"))</f>
        <v/>
      </c>
      <c r="N3688" s="0" t="n"/>
      <c r="O3688" s="0" t="n"/>
      <c r="P3688" s="0" t="n"/>
      <c r="Q3688" s="0" t="n"/>
      <c r="R3688" s="0" t="n"/>
      <c r="S3688" s="0" t="n"/>
      <c r="T3688" s="0" t="n"/>
      <c r="U3688" s="0" t="n"/>
      <c r="V3688" s="0" t="n"/>
      <c r="W3688" s="0" t="n"/>
      <c r="X3688" s="42" t="n"/>
      <c r="Y3688" s="42" t="n"/>
      <c r="Z3688" s="42" t="n"/>
    </row>
    <row r="3689" ht="23" customFormat="1" customHeight="1" s="204">
      <c r="A3689" s="255">
        <f>IF(B3689="","",COUNTA($B$5:B3689))</f>
        <v/>
      </c>
      <c r="B3689" s="294" t="n"/>
      <c r="C3689" s="247" t="n"/>
      <c r="D3689" s="248" t="n"/>
      <c r="E3689" s="295" t="n"/>
      <c r="F3689" s="296" t="n"/>
      <c r="G3689" s="296" t="n"/>
      <c r="H3689" s="299">
        <f>IFERROR(VLOOKUP($C3689,$C$5:$H$18,6,0)+SUMIF($C$19:$C3689,$C3689,$F$19:$F3689)-SUMIF($C$19:$C3689,$C3689,$G$19:$G3689),"")</f>
        <v/>
      </c>
      <c r="I3689" s="296" t="n"/>
      <c r="J3689" s="252" t="n"/>
      <c r="K3689" s="252" t="n"/>
      <c r="L3689" s="298" t="n"/>
      <c r="M3689" s="254">
        <f>IF($B3689="","",--TEXT($B3689,"yyyymm"))</f>
        <v/>
      </c>
      <c r="N3689" s="0" t="n"/>
      <c r="O3689" s="0" t="n"/>
      <c r="P3689" s="0" t="n"/>
      <c r="Q3689" s="0" t="n"/>
      <c r="R3689" s="0" t="n"/>
      <c r="S3689" s="0" t="n"/>
      <c r="T3689" s="0" t="n"/>
      <c r="U3689" s="0" t="n"/>
      <c r="V3689" s="0" t="n"/>
      <c r="W3689" s="0" t="n"/>
      <c r="X3689" s="42" t="n"/>
      <c r="Y3689" s="42" t="n"/>
      <c r="Z3689" s="42" t="n"/>
    </row>
    <row r="3690" ht="23" customFormat="1" customHeight="1" s="204">
      <c r="A3690" s="255">
        <f>IF(B3690="","",COUNTA($B$5:B3690))</f>
        <v/>
      </c>
      <c r="B3690" s="294" t="n"/>
      <c r="C3690" s="247" t="n"/>
      <c r="D3690" s="248" t="n"/>
      <c r="E3690" s="295" t="n"/>
      <c r="F3690" s="296" t="n"/>
      <c r="G3690" s="296" t="n"/>
      <c r="H3690" s="299">
        <f>IFERROR(VLOOKUP($C3690,$C$5:$H$18,6,0)+SUMIF($C$19:$C3690,$C3690,$F$19:$F3690)-SUMIF($C$19:$C3690,$C3690,$G$19:$G3690),"")</f>
        <v/>
      </c>
      <c r="I3690" s="296" t="n"/>
      <c r="J3690" s="252" t="n"/>
      <c r="K3690" s="252" t="n"/>
      <c r="L3690" s="298" t="n"/>
      <c r="M3690" s="254">
        <f>IF($B3690="","",--TEXT($B3690,"yyyymm"))</f>
        <v/>
      </c>
      <c r="N3690" s="0" t="n"/>
      <c r="O3690" s="0" t="n"/>
      <c r="P3690" s="0" t="n"/>
      <c r="Q3690" s="0" t="n"/>
      <c r="R3690" s="0" t="n"/>
      <c r="S3690" s="0" t="n"/>
      <c r="T3690" s="0" t="n"/>
      <c r="U3690" s="0" t="n"/>
      <c r="V3690" s="0" t="n"/>
      <c r="W3690" s="0" t="n"/>
      <c r="X3690" s="42" t="n"/>
      <c r="Y3690" s="42" t="n"/>
      <c r="Z3690" s="42" t="n"/>
    </row>
    <row r="3691" ht="23" customFormat="1" customHeight="1" s="204">
      <c r="A3691" s="255">
        <f>IF(B3691="","",COUNTA($B$5:B3691))</f>
        <v/>
      </c>
      <c r="B3691" s="294" t="n"/>
      <c r="C3691" s="247" t="n"/>
      <c r="D3691" s="248" t="n"/>
      <c r="E3691" s="295" t="n"/>
      <c r="F3691" s="296" t="n"/>
      <c r="G3691" s="296" t="n"/>
      <c r="H3691" s="299">
        <f>IFERROR(VLOOKUP($C3691,$C$5:$H$18,6,0)+SUMIF($C$19:$C3691,$C3691,$F$19:$F3691)-SUMIF($C$19:$C3691,$C3691,$G$19:$G3691),"")</f>
        <v/>
      </c>
      <c r="I3691" s="296" t="n"/>
      <c r="J3691" s="252" t="n"/>
      <c r="K3691" s="252" t="n"/>
      <c r="L3691" s="298" t="n"/>
      <c r="M3691" s="254">
        <f>IF($B3691="","",--TEXT($B3691,"yyyymm"))</f>
        <v/>
      </c>
      <c r="N3691" s="0" t="n"/>
      <c r="O3691" s="0" t="n"/>
      <c r="P3691" s="0" t="n"/>
      <c r="Q3691" s="0" t="n"/>
      <c r="R3691" s="0" t="n"/>
      <c r="S3691" s="0" t="n"/>
      <c r="T3691" s="0" t="n"/>
      <c r="U3691" s="0" t="n"/>
      <c r="V3691" s="0" t="n"/>
      <c r="W3691" s="0" t="n"/>
      <c r="X3691" s="42" t="n"/>
      <c r="Y3691" s="42" t="n"/>
      <c r="Z3691" s="42" t="n"/>
    </row>
    <row r="3692" ht="23" customFormat="1" customHeight="1" s="204">
      <c r="A3692" s="255">
        <f>IF(B3692="","",COUNTA($B$5:B3692))</f>
        <v/>
      </c>
      <c r="B3692" s="294" t="n"/>
      <c r="C3692" s="247" t="n"/>
      <c r="D3692" s="248" t="n"/>
      <c r="E3692" s="295" t="n"/>
      <c r="F3692" s="296" t="n"/>
      <c r="G3692" s="296" t="n"/>
      <c r="H3692" s="299">
        <f>IFERROR(VLOOKUP($C3692,$C$5:$H$18,6,0)+SUMIF($C$19:$C3692,$C3692,$F$19:$F3692)-SUMIF($C$19:$C3692,$C3692,$G$19:$G3692),"")</f>
        <v/>
      </c>
      <c r="I3692" s="296" t="n"/>
      <c r="J3692" s="252" t="n"/>
      <c r="K3692" s="252" t="n"/>
      <c r="L3692" s="298" t="n"/>
      <c r="M3692" s="254">
        <f>IF($B3692="","",--TEXT($B3692,"yyyymm"))</f>
        <v/>
      </c>
      <c r="N3692" s="0" t="n"/>
      <c r="O3692" s="0" t="n"/>
      <c r="P3692" s="0" t="n"/>
      <c r="Q3692" s="0" t="n"/>
      <c r="R3692" s="0" t="n"/>
      <c r="S3692" s="0" t="n"/>
      <c r="T3692" s="0" t="n"/>
      <c r="U3692" s="0" t="n"/>
      <c r="V3692" s="0" t="n"/>
      <c r="W3692" s="0" t="n"/>
      <c r="X3692" s="42" t="n"/>
      <c r="Y3692" s="42" t="n"/>
      <c r="Z3692" s="42" t="n"/>
    </row>
    <row r="3693" ht="23" customFormat="1" customHeight="1" s="204">
      <c r="A3693" s="255">
        <f>IF(B3693="","",COUNTA($B$5:B3693))</f>
        <v/>
      </c>
      <c r="B3693" s="294" t="n"/>
      <c r="C3693" s="247" t="n"/>
      <c r="D3693" s="248" t="n"/>
      <c r="E3693" s="295" t="n"/>
      <c r="F3693" s="296" t="n"/>
      <c r="G3693" s="296" t="n"/>
      <c r="H3693" s="299">
        <f>IFERROR(VLOOKUP($C3693,$C$5:$H$18,6,0)+SUMIF($C$19:$C3693,$C3693,$F$19:$F3693)-SUMIF($C$19:$C3693,$C3693,$G$19:$G3693),"")</f>
        <v/>
      </c>
      <c r="I3693" s="296" t="n"/>
      <c r="J3693" s="252" t="n"/>
      <c r="K3693" s="252" t="n"/>
      <c r="L3693" s="298" t="n"/>
      <c r="M3693" s="254">
        <f>IF($B3693="","",--TEXT($B3693,"yyyymm"))</f>
        <v/>
      </c>
      <c r="N3693" s="0" t="n"/>
      <c r="O3693" s="0" t="n"/>
      <c r="P3693" s="0" t="n"/>
      <c r="Q3693" s="0" t="n"/>
      <c r="R3693" s="0" t="n"/>
      <c r="S3693" s="0" t="n"/>
      <c r="T3693" s="0" t="n"/>
      <c r="U3693" s="0" t="n"/>
      <c r="V3693" s="0" t="n"/>
      <c r="W3693" s="0" t="n"/>
      <c r="X3693" s="42" t="n"/>
      <c r="Y3693" s="42" t="n"/>
      <c r="Z3693" s="42" t="n"/>
    </row>
    <row r="3694" ht="23" customFormat="1" customHeight="1" s="204">
      <c r="A3694" s="255">
        <f>IF(B3694="","",COUNTA($B$5:B3694))</f>
        <v/>
      </c>
      <c r="B3694" s="294" t="n"/>
      <c r="C3694" s="247" t="n"/>
      <c r="D3694" s="248" t="n"/>
      <c r="E3694" s="295" t="n"/>
      <c r="F3694" s="296" t="n"/>
      <c r="G3694" s="296" t="n"/>
      <c r="H3694" s="299">
        <f>IFERROR(VLOOKUP($C3694,$C$5:$H$18,6,0)+SUMIF($C$19:$C3694,$C3694,$F$19:$F3694)-SUMIF($C$19:$C3694,$C3694,$G$19:$G3694),"")</f>
        <v/>
      </c>
      <c r="I3694" s="296" t="n"/>
      <c r="J3694" s="252" t="n"/>
      <c r="K3694" s="252" t="n"/>
      <c r="L3694" s="298" t="n"/>
      <c r="M3694" s="254">
        <f>IF($B3694="","",--TEXT($B3694,"yyyymm"))</f>
        <v/>
      </c>
      <c r="N3694" s="0" t="n"/>
      <c r="O3694" s="0" t="n"/>
      <c r="P3694" s="0" t="n"/>
      <c r="Q3694" s="0" t="n"/>
      <c r="R3694" s="0" t="n"/>
      <c r="S3694" s="0" t="n"/>
      <c r="T3694" s="0" t="n"/>
      <c r="U3694" s="0" t="n"/>
      <c r="V3694" s="0" t="n"/>
      <c r="W3694" s="0" t="n"/>
      <c r="X3694" s="42" t="n"/>
      <c r="Y3694" s="42" t="n"/>
      <c r="Z3694" s="42" t="n"/>
    </row>
    <row r="3695" ht="23" customFormat="1" customHeight="1" s="204">
      <c r="A3695" s="255">
        <f>IF(B3695="","",COUNTA($B$5:B3695))</f>
        <v/>
      </c>
      <c r="B3695" s="294" t="n"/>
      <c r="C3695" s="247" t="n"/>
      <c r="D3695" s="248" t="n"/>
      <c r="E3695" s="295" t="n"/>
      <c r="F3695" s="296" t="n"/>
      <c r="G3695" s="296" t="n"/>
      <c r="H3695" s="299">
        <f>IFERROR(VLOOKUP($C3695,$C$5:$H$18,6,0)+SUMIF($C$19:$C3695,$C3695,$F$19:$F3695)-SUMIF($C$19:$C3695,$C3695,$G$19:$G3695),"")</f>
        <v/>
      </c>
      <c r="I3695" s="296" t="n"/>
      <c r="J3695" s="252" t="n"/>
      <c r="K3695" s="252" t="n"/>
      <c r="L3695" s="298" t="n"/>
      <c r="M3695" s="254">
        <f>IF($B3695="","",--TEXT($B3695,"yyyymm"))</f>
        <v/>
      </c>
      <c r="N3695" s="0" t="n"/>
      <c r="O3695" s="0" t="n"/>
      <c r="P3695" s="0" t="n"/>
      <c r="Q3695" s="0" t="n"/>
      <c r="R3695" s="0" t="n"/>
      <c r="S3695" s="0" t="n"/>
      <c r="T3695" s="0" t="n"/>
      <c r="U3695" s="0" t="n"/>
      <c r="V3695" s="0" t="n"/>
      <c r="W3695" s="0" t="n"/>
      <c r="X3695" s="42" t="n"/>
      <c r="Y3695" s="42" t="n"/>
      <c r="Z3695" s="42" t="n"/>
    </row>
    <row r="3696" ht="23" customFormat="1" customHeight="1" s="204">
      <c r="A3696" s="255">
        <f>IF(B3696="","",COUNTA($B$5:B3696))</f>
        <v/>
      </c>
      <c r="B3696" s="294" t="n"/>
      <c r="C3696" s="247" t="n"/>
      <c r="D3696" s="248" t="n"/>
      <c r="E3696" s="295" t="n"/>
      <c r="F3696" s="296" t="n"/>
      <c r="G3696" s="296" t="n"/>
      <c r="H3696" s="299">
        <f>IFERROR(VLOOKUP($C3696,$C$5:$H$18,6,0)+SUMIF($C$19:$C3696,$C3696,$F$19:$F3696)-SUMIF($C$19:$C3696,$C3696,$G$19:$G3696),"")</f>
        <v/>
      </c>
      <c r="I3696" s="296" t="n"/>
      <c r="J3696" s="252" t="n"/>
      <c r="K3696" s="252" t="n"/>
      <c r="L3696" s="298" t="n"/>
      <c r="M3696" s="254">
        <f>IF($B3696="","",--TEXT($B3696,"yyyymm"))</f>
        <v/>
      </c>
      <c r="N3696" s="0" t="n"/>
      <c r="O3696" s="0" t="n"/>
      <c r="P3696" s="0" t="n"/>
      <c r="Q3696" s="0" t="n"/>
      <c r="R3696" s="0" t="n"/>
      <c r="S3696" s="0" t="n"/>
      <c r="T3696" s="0" t="n"/>
      <c r="U3696" s="0" t="n"/>
      <c r="V3696" s="0" t="n"/>
      <c r="W3696" s="0" t="n"/>
      <c r="X3696" s="42" t="n"/>
      <c r="Y3696" s="42" t="n"/>
      <c r="Z3696" s="42" t="n"/>
    </row>
    <row r="3697" ht="23" customFormat="1" customHeight="1" s="204">
      <c r="A3697" s="255">
        <f>IF(B3697="","",COUNTA($B$5:B3697))</f>
        <v/>
      </c>
      <c r="B3697" s="294" t="n"/>
      <c r="C3697" s="247" t="n"/>
      <c r="D3697" s="248" t="n"/>
      <c r="E3697" s="295" t="n"/>
      <c r="F3697" s="296" t="n"/>
      <c r="G3697" s="296" t="n"/>
      <c r="H3697" s="299">
        <f>IFERROR(VLOOKUP($C3697,$C$5:$H$18,6,0)+SUMIF($C$19:$C3697,$C3697,$F$19:$F3697)-SUMIF($C$19:$C3697,$C3697,$G$19:$G3697),"")</f>
        <v/>
      </c>
      <c r="I3697" s="296" t="n"/>
      <c r="J3697" s="252" t="n"/>
      <c r="K3697" s="252" t="n"/>
      <c r="L3697" s="298" t="n"/>
      <c r="M3697" s="254">
        <f>IF($B3697="","",--TEXT($B3697,"yyyymm"))</f>
        <v/>
      </c>
      <c r="N3697" s="0" t="n"/>
      <c r="O3697" s="0" t="n"/>
      <c r="P3697" s="0" t="n"/>
      <c r="Q3697" s="0" t="n"/>
      <c r="R3697" s="0" t="n"/>
      <c r="S3697" s="0" t="n"/>
      <c r="T3697" s="0" t="n"/>
      <c r="U3697" s="0" t="n"/>
      <c r="V3697" s="0" t="n"/>
      <c r="W3697" s="0" t="n"/>
      <c r="X3697" s="42" t="n"/>
      <c r="Y3697" s="42" t="n"/>
      <c r="Z3697" s="42" t="n"/>
    </row>
    <row r="3698" ht="23" customFormat="1" customHeight="1" s="204">
      <c r="A3698" s="255">
        <f>IF(B3698="","",COUNTA($B$5:B3698))</f>
        <v/>
      </c>
      <c r="B3698" s="294" t="n"/>
      <c r="C3698" s="247" t="n"/>
      <c r="D3698" s="248" t="n"/>
      <c r="E3698" s="295" t="n"/>
      <c r="F3698" s="296" t="n"/>
      <c r="G3698" s="296" t="n"/>
      <c r="H3698" s="299">
        <f>IFERROR(VLOOKUP($C3698,$C$5:$H$18,6,0)+SUMIF($C$19:$C3698,$C3698,$F$19:$F3698)-SUMIF($C$19:$C3698,$C3698,$G$19:$G3698),"")</f>
        <v/>
      </c>
      <c r="I3698" s="296" t="n"/>
      <c r="J3698" s="252" t="n"/>
      <c r="K3698" s="252" t="n"/>
      <c r="L3698" s="298" t="n"/>
      <c r="M3698" s="254">
        <f>IF($B3698="","",--TEXT($B3698,"yyyymm"))</f>
        <v/>
      </c>
      <c r="N3698" s="0" t="n"/>
      <c r="O3698" s="0" t="n"/>
      <c r="P3698" s="0" t="n"/>
      <c r="Q3698" s="0" t="n"/>
      <c r="R3698" s="0" t="n"/>
      <c r="S3698" s="0" t="n"/>
      <c r="T3698" s="0" t="n"/>
      <c r="U3698" s="0" t="n"/>
      <c r="V3698" s="0" t="n"/>
      <c r="W3698" s="0" t="n"/>
      <c r="X3698" s="42" t="n"/>
      <c r="Y3698" s="42" t="n"/>
      <c r="Z3698" s="42" t="n"/>
    </row>
    <row r="3699" ht="23" customFormat="1" customHeight="1" s="204">
      <c r="A3699" s="255">
        <f>IF(B3699="","",COUNTA($B$5:B3699))</f>
        <v/>
      </c>
      <c r="B3699" s="294" t="n"/>
      <c r="C3699" s="247" t="n"/>
      <c r="D3699" s="248" t="n"/>
      <c r="E3699" s="295" t="n"/>
      <c r="F3699" s="296" t="n"/>
      <c r="G3699" s="296" t="n"/>
      <c r="H3699" s="299">
        <f>IFERROR(VLOOKUP($C3699,$C$5:$H$18,6,0)+SUMIF($C$19:$C3699,$C3699,$F$19:$F3699)-SUMIF($C$19:$C3699,$C3699,$G$19:$G3699),"")</f>
        <v/>
      </c>
      <c r="I3699" s="296" t="n"/>
      <c r="J3699" s="252" t="n"/>
      <c r="K3699" s="252" t="n"/>
      <c r="L3699" s="298" t="n"/>
      <c r="M3699" s="254">
        <f>IF($B3699="","",--TEXT($B3699,"yyyymm"))</f>
        <v/>
      </c>
      <c r="N3699" s="0" t="n"/>
      <c r="O3699" s="0" t="n"/>
      <c r="P3699" s="0" t="n"/>
      <c r="Q3699" s="0" t="n"/>
      <c r="R3699" s="0" t="n"/>
      <c r="S3699" s="0" t="n"/>
      <c r="T3699" s="0" t="n"/>
      <c r="U3699" s="0" t="n"/>
      <c r="V3699" s="0" t="n"/>
      <c r="W3699" s="0" t="n"/>
      <c r="X3699" s="42" t="n"/>
      <c r="Y3699" s="42" t="n"/>
      <c r="Z3699" s="42" t="n"/>
    </row>
    <row r="3700" ht="23" customFormat="1" customHeight="1" s="204">
      <c r="A3700" s="255">
        <f>IF(B3700="","",COUNTA($B$5:B3700))</f>
        <v/>
      </c>
      <c r="B3700" s="294" t="n"/>
      <c r="C3700" s="247" t="n"/>
      <c r="D3700" s="248" t="n"/>
      <c r="E3700" s="295" t="n"/>
      <c r="F3700" s="296" t="n"/>
      <c r="G3700" s="296" t="n"/>
      <c r="H3700" s="299">
        <f>IFERROR(VLOOKUP($C3700,$C$5:$H$18,6,0)+SUMIF($C$19:$C3700,$C3700,$F$19:$F3700)-SUMIF($C$19:$C3700,$C3700,$G$19:$G3700),"")</f>
        <v/>
      </c>
      <c r="I3700" s="296" t="n"/>
      <c r="J3700" s="252" t="n"/>
      <c r="K3700" s="252" t="n"/>
      <c r="L3700" s="298" t="n"/>
      <c r="M3700" s="254">
        <f>IF($B3700="","",--TEXT($B3700,"yyyymm"))</f>
        <v/>
      </c>
      <c r="N3700" s="0" t="n"/>
      <c r="O3700" s="0" t="n"/>
      <c r="P3700" s="0" t="n"/>
      <c r="Q3700" s="0" t="n"/>
      <c r="R3700" s="0" t="n"/>
      <c r="S3700" s="0" t="n"/>
      <c r="T3700" s="0" t="n"/>
      <c r="U3700" s="0" t="n"/>
      <c r="V3700" s="0" t="n"/>
      <c r="W3700" s="0" t="n"/>
      <c r="X3700" s="42" t="n"/>
      <c r="Y3700" s="42" t="n"/>
      <c r="Z3700" s="42" t="n"/>
    </row>
    <row r="3701" ht="23" customFormat="1" customHeight="1" s="204">
      <c r="A3701" s="255">
        <f>IF(B3701="","",COUNTA($B$5:B3701))</f>
        <v/>
      </c>
      <c r="B3701" s="294" t="n"/>
      <c r="C3701" s="247" t="n"/>
      <c r="D3701" s="248" t="n"/>
      <c r="E3701" s="295" t="n"/>
      <c r="F3701" s="296" t="n"/>
      <c r="G3701" s="296" t="n"/>
      <c r="H3701" s="299">
        <f>IFERROR(VLOOKUP($C3701,$C$5:$H$18,6,0)+SUMIF($C$19:$C3701,$C3701,$F$19:$F3701)-SUMIF($C$19:$C3701,$C3701,$G$19:$G3701),"")</f>
        <v/>
      </c>
      <c r="I3701" s="296" t="n"/>
      <c r="J3701" s="252" t="n"/>
      <c r="K3701" s="252" t="n"/>
      <c r="L3701" s="298" t="n"/>
      <c r="M3701" s="254">
        <f>IF($B3701="","",--TEXT($B3701,"yyyymm"))</f>
        <v/>
      </c>
      <c r="N3701" s="0" t="n"/>
      <c r="O3701" s="0" t="n"/>
      <c r="P3701" s="0" t="n"/>
      <c r="Q3701" s="0" t="n"/>
      <c r="R3701" s="0" t="n"/>
      <c r="S3701" s="0" t="n"/>
      <c r="T3701" s="0" t="n"/>
      <c r="U3701" s="0" t="n"/>
      <c r="V3701" s="0" t="n"/>
      <c r="W3701" s="0" t="n"/>
      <c r="X3701" s="42" t="n"/>
      <c r="Y3701" s="42" t="n"/>
      <c r="Z3701" s="42" t="n"/>
    </row>
    <row r="3702" ht="23" customFormat="1" customHeight="1" s="204">
      <c r="A3702" s="255">
        <f>IF(B3702="","",COUNTA($B$5:B3702))</f>
        <v/>
      </c>
      <c r="B3702" s="294" t="n"/>
      <c r="C3702" s="247" t="n"/>
      <c r="D3702" s="248" t="n"/>
      <c r="E3702" s="295" t="n"/>
      <c r="F3702" s="296" t="n"/>
      <c r="G3702" s="296" t="n"/>
      <c r="H3702" s="299">
        <f>IFERROR(VLOOKUP($C3702,$C$5:$H$18,6,0)+SUMIF($C$19:$C3702,$C3702,$F$19:$F3702)-SUMIF($C$19:$C3702,$C3702,$G$19:$G3702),"")</f>
        <v/>
      </c>
      <c r="I3702" s="296" t="n"/>
      <c r="J3702" s="252" t="n"/>
      <c r="K3702" s="252" t="n"/>
      <c r="L3702" s="298" t="n"/>
      <c r="M3702" s="254">
        <f>IF($B3702="","",--TEXT($B3702,"yyyymm"))</f>
        <v/>
      </c>
      <c r="N3702" s="0" t="n"/>
      <c r="O3702" s="0" t="n"/>
      <c r="P3702" s="0" t="n"/>
      <c r="Q3702" s="0" t="n"/>
      <c r="R3702" s="0" t="n"/>
      <c r="S3702" s="0" t="n"/>
      <c r="T3702" s="0" t="n"/>
      <c r="U3702" s="0" t="n"/>
      <c r="V3702" s="0" t="n"/>
      <c r="W3702" s="0" t="n"/>
      <c r="X3702" s="42" t="n"/>
      <c r="Y3702" s="42" t="n"/>
      <c r="Z3702" s="42" t="n"/>
    </row>
    <row r="3703" ht="23" customFormat="1" customHeight="1" s="204">
      <c r="A3703" s="255">
        <f>IF(B3703="","",COUNTA($B$5:B3703))</f>
        <v/>
      </c>
      <c r="B3703" s="294" t="n"/>
      <c r="C3703" s="247" t="n"/>
      <c r="D3703" s="248" t="n"/>
      <c r="E3703" s="295" t="n"/>
      <c r="F3703" s="296" t="n"/>
      <c r="G3703" s="296" t="n"/>
      <c r="H3703" s="299">
        <f>IFERROR(VLOOKUP($C3703,$C$5:$H$18,6,0)+SUMIF($C$19:$C3703,$C3703,$F$19:$F3703)-SUMIF($C$19:$C3703,$C3703,$G$19:$G3703),"")</f>
        <v/>
      </c>
      <c r="I3703" s="296" t="n"/>
      <c r="J3703" s="252" t="n"/>
      <c r="K3703" s="252" t="n"/>
      <c r="L3703" s="298" t="n"/>
      <c r="M3703" s="254">
        <f>IF($B3703="","",--TEXT($B3703,"yyyymm"))</f>
        <v/>
      </c>
      <c r="N3703" s="0" t="n"/>
      <c r="O3703" s="0" t="n"/>
      <c r="P3703" s="0" t="n"/>
      <c r="Q3703" s="0" t="n"/>
      <c r="R3703" s="0" t="n"/>
      <c r="S3703" s="0" t="n"/>
      <c r="T3703" s="0" t="n"/>
      <c r="U3703" s="0" t="n"/>
      <c r="V3703" s="0" t="n"/>
      <c r="W3703" s="0" t="n"/>
      <c r="X3703" s="42" t="n"/>
      <c r="Y3703" s="42" t="n"/>
      <c r="Z3703" s="42" t="n"/>
    </row>
    <row r="3704" ht="23" customFormat="1" customHeight="1" s="204">
      <c r="A3704" s="255">
        <f>IF(B3704="","",COUNTA($B$5:B3704))</f>
        <v/>
      </c>
      <c r="B3704" s="294" t="n"/>
      <c r="C3704" s="247" t="n"/>
      <c r="D3704" s="248" t="n"/>
      <c r="E3704" s="295" t="n"/>
      <c r="F3704" s="296" t="n"/>
      <c r="G3704" s="296" t="n"/>
      <c r="H3704" s="299">
        <f>IFERROR(VLOOKUP($C3704,$C$5:$H$18,6,0)+SUMIF($C$19:$C3704,$C3704,$F$19:$F3704)-SUMIF($C$19:$C3704,$C3704,$G$19:$G3704),"")</f>
        <v/>
      </c>
      <c r="I3704" s="296" t="n"/>
      <c r="J3704" s="252" t="n"/>
      <c r="K3704" s="252" t="n"/>
      <c r="L3704" s="298" t="n"/>
      <c r="M3704" s="254">
        <f>IF($B3704="","",--TEXT($B3704,"yyyymm"))</f>
        <v/>
      </c>
      <c r="N3704" s="0" t="n"/>
      <c r="O3704" s="0" t="n"/>
      <c r="P3704" s="0" t="n"/>
      <c r="Q3704" s="0" t="n"/>
      <c r="R3704" s="0" t="n"/>
      <c r="S3704" s="0" t="n"/>
      <c r="T3704" s="0" t="n"/>
      <c r="U3704" s="0" t="n"/>
      <c r="V3704" s="0" t="n"/>
      <c r="W3704" s="0" t="n"/>
      <c r="X3704" s="42" t="n"/>
      <c r="Y3704" s="42" t="n"/>
      <c r="Z3704" s="42" t="n"/>
    </row>
    <row r="3705" ht="23" customFormat="1" customHeight="1" s="204">
      <c r="A3705" s="255">
        <f>IF(B3705="","",COUNTA($B$5:B3705))</f>
        <v/>
      </c>
      <c r="B3705" s="294" t="n"/>
      <c r="C3705" s="247" t="n"/>
      <c r="D3705" s="248" t="n"/>
      <c r="E3705" s="295" t="n"/>
      <c r="F3705" s="296" t="n"/>
      <c r="G3705" s="296" t="n"/>
      <c r="H3705" s="299">
        <f>IFERROR(VLOOKUP($C3705,$C$5:$H$18,6,0)+SUMIF($C$19:$C3705,$C3705,$F$19:$F3705)-SUMIF($C$19:$C3705,$C3705,$G$19:$G3705),"")</f>
        <v/>
      </c>
      <c r="I3705" s="296" t="n"/>
      <c r="J3705" s="252" t="n"/>
      <c r="K3705" s="252" t="n"/>
      <c r="L3705" s="298" t="n"/>
      <c r="M3705" s="254">
        <f>IF($B3705="","",--TEXT($B3705,"yyyymm"))</f>
        <v/>
      </c>
      <c r="N3705" s="0" t="n"/>
      <c r="O3705" s="0" t="n"/>
      <c r="P3705" s="0" t="n"/>
      <c r="Q3705" s="0" t="n"/>
      <c r="R3705" s="0" t="n"/>
      <c r="S3705" s="0" t="n"/>
      <c r="T3705" s="0" t="n"/>
      <c r="U3705" s="0" t="n"/>
      <c r="V3705" s="0" t="n"/>
      <c r="W3705" s="0" t="n"/>
      <c r="X3705" s="42" t="n"/>
      <c r="Y3705" s="42" t="n"/>
      <c r="Z3705" s="42" t="n"/>
    </row>
    <row r="3706" ht="23" customFormat="1" customHeight="1" s="204">
      <c r="A3706" s="255">
        <f>IF(B3706="","",COUNTA($B$5:B3706))</f>
        <v/>
      </c>
      <c r="B3706" s="294" t="n"/>
      <c r="C3706" s="247" t="n"/>
      <c r="D3706" s="248" t="n"/>
      <c r="E3706" s="295" t="n"/>
      <c r="F3706" s="296" t="n"/>
      <c r="G3706" s="296" t="n"/>
      <c r="H3706" s="299">
        <f>IFERROR(VLOOKUP($C3706,$C$5:$H$18,6,0)+SUMIF($C$19:$C3706,$C3706,$F$19:$F3706)-SUMIF($C$19:$C3706,$C3706,$G$19:$G3706),"")</f>
        <v/>
      </c>
      <c r="I3706" s="296" t="n"/>
      <c r="J3706" s="252" t="n"/>
      <c r="K3706" s="252" t="n"/>
      <c r="L3706" s="298" t="n"/>
      <c r="M3706" s="254">
        <f>IF($B3706="","",--TEXT($B3706,"yyyymm"))</f>
        <v/>
      </c>
      <c r="N3706" s="0" t="n"/>
      <c r="O3706" s="0" t="n"/>
      <c r="P3706" s="0" t="n"/>
      <c r="Q3706" s="0" t="n"/>
      <c r="R3706" s="0" t="n"/>
      <c r="S3706" s="0" t="n"/>
      <c r="T3706" s="0" t="n"/>
      <c r="U3706" s="0" t="n"/>
      <c r="V3706" s="0" t="n"/>
      <c r="W3706" s="0" t="n"/>
      <c r="X3706" s="42" t="n"/>
      <c r="Y3706" s="42" t="n"/>
      <c r="Z3706" s="42" t="n"/>
    </row>
    <row r="3707" ht="23" customFormat="1" customHeight="1" s="204">
      <c r="A3707" s="255">
        <f>IF(B3707="","",COUNTA($B$5:B3707))</f>
        <v/>
      </c>
      <c r="B3707" s="294" t="n"/>
      <c r="C3707" s="247" t="n"/>
      <c r="D3707" s="248" t="n"/>
      <c r="E3707" s="295" t="n"/>
      <c r="F3707" s="296" t="n"/>
      <c r="G3707" s="296" t="n"/>
      <c r="H3707" s="299">
        <f>IFERROR(VLOOKUP($C3707,$C$5:$H$18,6,0)+SUMIF($C$19:$C3707,$C3707,$F$19:$F3707)-SUMIF($C$19:$C3707,$C3707,$G$19:$G3707),"")</f>
        <v/>
      </c>
      <c r="I3707" s="296" t="n"/>
      <c r="J3707" s="252" t="n"/>
      <c r="K3707" s="252" t="n"/>
      <c r="L3707" s="298" t="n"/>
      <c r="M3707" s="254">
        <f>IF($B3707="","",--TEXT($B3707,"yyyymm"))</f>
        <v/>
      </c>
      <c r="N3707" s="0" t="n"/>
      <c r="O3707" s="0" t="n"/>
      <c r="P3707" s="0" t="n"/>
      <c r="Q3707" s="0" t="n"/>
      <c r="R3707" s="0" t="n"/>
      <c r="S3707" s="0" t="n"/>
      <c r="T3707" s="0" t="n"/>
      <c r="U3707" s="0" t="n"/>
      <c r="V3707" s="0" t="n"/>
      <c r="W3707" s="0" t="n"/>
      <c r="X3707" s="42" t="n"/>
      <c r="Y3707" s="42" t="n"/>
      <c r="Z3707" s="42" t="n"/>
    </row>
    <row r="3708" ht="23" customFormat="1" customHeight="1" s="204">
      <c r="A3708" s="255">
        <f>IF(B3708="","",COUNTA($B$5:B3708))</f>
        <v/>
      </c>
      <c r="B3708" s="294" t="n"/>
      <c r="C3708" s="247" t="n"/>
      <c r="D3708" s="248" t="n"/>
      <c r="E3708" s="295" t="n"/>
      <c r="F3708" s="296" t="n"/>
      <c r="G3708" s="296" t="n"/>
      <c r="H3708" s="299">
        <f>IFERROR(VLOOKUP($C3708,$C$5:$H$18,6,0)+SUMIF($C$19:$C3708,$C3708,$F$19:$F3708)-SUMIF($C$19:$C3708,$C3708,$G$19:$G3708),"")</f>
        <v/>
      </c>
      <c r="I3708" s="296" t="n"/>
      <c r="J3708" s="252" t="n"/>
      <c r="K3708" s="252" t="n"/>
      <c r="L3708" s="298" t="n"/>
      <c r="M3708" s="254">
        <f>IF($B3708="","",--TEXT($B3708,"yyyymm"))</f>
        <v/>
      </c>
      <c r="N3708" s="0" t="n"/>
      <c r="O3708" s="0" t="n"/>
      <c r="P3708" s="0" t="n"/>
      <c r="Q3708" s="0" t="n"/>
      <c r="R3708" s="0" t="n"/>
      <c r="S3708" s="0" t="n"/>
      <c r="T3708" s="0" t="n"/>
      <c r="U3708" s="0" t="n"/>
      <c r="V3708" s="0" t="n"/>
      <c r="W3708" s="0" t="n"/>
      <c r="X3708" s="42" t="n"/>
      <c r="Y3708" s="42" t="n"/>
      <c r="Z3708" s="42" t="n"/>
    </row>
    <row r="3709" ht="23" customFormat="1" customHeight="1" s="204">
      <c r="A3709" s="255">
        <f>IF(B3709="","",COUNTA($B$5:B3709))</f>
        <v/>
      </c>
      <c r="B3709" s="294" t="n"/>
      <c r="C3709" s="247" t="n"/>
      <c r="D3709" s="248" t="n"/>
      <c r="E3709" s="295" t="n"/>
      <c r="F3709" s="296" t="n"/>
      <c r="G3709" s="296" t="n"/>
      <c r="H3709" s="299">
        <f>IFERROR(VLOOKUP($C3709,$C$5:$H$18,6,0)+SUMIF($C$19:$C3709,$C3709,$F$19:$F3709)-SUMIF($C$19:$C3709,$C3709,$G$19:$G3709),"")</f>
        <v/>
      </c>
      <c r="I3709" s="296" t="n"/>
      <c r="J3709" s="252" t="n"/>
      <c r="K3709" s="252" t="n"/>
      <c r="L3709" s="298" t="n"/>
      <c r="M3709" s="254">
        <f>IF($B3709="","",--TEXT($B3709,"yyyymm"))</f>
        <v/>
      </c>
      <c r="N3709" s="0" t="n"/>
      <c r="O3709" s="0" t="n"/>
      <c r="P3709" s="0" t="n"/>
      <c r="Q3709" s="0" t="n"/>
      <c r="R3709" s="0" t="n"/>
      <c r="S3709" s="0" t="n"/>
      <c r="T3709" s="0" t="n"/>
      <c r="U3709" s="0" t="n"/>
      <c r="V3709" s="0" t="n"/>
      <c r="W3709" s="0" t="n"/>
      <c r="X3709" s="42" t="n"/>
      <c r="Y3709" s="42" t="n"/>
      <c r="Z3709" s="42" t="n"/>
    </row>
    <row r="3710" ht="23" customFormat="1" customHeight="1" s="204">
      <c r="A3710" s="255">
        <f>IF(B3710="","",COUNTA($B$5:B3710))</f>
        <v/>
      </c>
      <c r="B3710" s="294" t="n"/>
      <c r="C3710" s="247" t="n"/>
      <c r="D3710" s="248" t="n"/>
      <c r="E3710" s="295" t="n"/>
      <c r="F3710" s="296" t="n"/>
      <c r="G3710" s="296" t="n"/>
      <c r="H3710" s="299">
        <f>IFERROR(VLOOKUP($C3710,$C$5:$H$18,6,0)+SUMIF($C$19:$C3710,$C3710,$F$19:$F3710)-SUMIF($C$19:$C3710,$C3710,$G$19:$G3710),"")</f>
        <v/>
      </c>
      <c r="I3710" s="296" t="n"/>
      <c r="J3710" s="252" t="n"/>
      <c r="K3710" s="252" t="n"/>
      <c r="L3710" s="298" t="n"/>
      <c r="M3710" s="254">
        <f>IF($B3710="","",--TEXT($B3710,"yyyymm"))</f>
        <v/>
      </c>
      <c r="N3710" s="0" t="n"/>
      <c r="O3710" s="0" t="n"/>
      <c r="P3710" s="0" t="n"/>
      <c r="Q3710" s="0" t="n"/>
      <c r="R3710" s="0" t="n"/>
      <c r="S3710" s="0" t="n"/>
      <c r="T3710" s="0" t="n"/>
      <c r="U3710" s="0" t="n"/>
      <c r="V3710" s="0" t="n"/>
      <c r="W3710" s="0" t="n"/>
      <c r="X3710" s="42" t="n"/>
      <c r="Y3710" s="42" t="n"/>
      <c r="Z3710" s="42" t="n"/>
    </row>
    <row r="3711" ht="23" customFormat="1" customHeight="1" s="204">
      <c r="A3711" s="255">
        <f>IF(B3711="","",COUNTA($B$5:B3711))</f>
        <v/>
      </c>
      <c r="B3711" s="294" t="n"/>
      <c r="C3711" s="247" t="n"/>
      <c r="D3711" s="248" t="n"/>
      <c r="E3711" s="295" t="n"/>
      <c r="F3711" s="296" t="n"/>
      <c r="G3711" s="296" t="n"/>
      <c r="H3711" s="299">
        <f>IFERROR(VLOOKUP($C3711,$C$5:$H$18,6,0)+SUMIF($C$19:$C3711,$C3711,$F$19:$F3711)-SUMIF($C$19:$C3711,$C3711,$G$19:$G3711),"")</f>
        <v/>
      </c>
      <c r="I3711" s="296" t="n"/>
      <c r="J3711" s="252" t="n"/>
      <c r="K3711" s="252" t="n"/>
      <c r="L3711" s="298" t="n"/>
      <c r="M3711" s="254">
        <f>IF($B3711="","",--TEXT($B3711,"yyyymm"))</f>
        <v/>
      </c>
      <c r="N3711" s="0" t="n"/>
      <c r="O3711" s="0" t="n"/>
      <c r="P3711" s="0" t="n"/>
      <c r="Q3711" s="0" t="n"/>
      <c r="R3711" s="0" t="n"/>
      <c r="S3711" s="0" t="n"/>
      <c r="T3711" s="0" t="n"/>
      <c r="U3711" s="0" t="n"/>
      <c r="V3711" s="0" t="n"/>
      <c r="W3711" s="0" t="n"/>
      <c r="X3711" s="42" t="n"/>
      <c r="Y3711" s="42" t="n"/>
      <c r="Z3711" s="42" t="n"/>
    </row>
    <row r="3712" ht="23" customFormat="1" customHeight="1" s="204">
      <c r="A3712" s="255">
        <f>IF(B3712="","",COUNTA($B$5:B3712))</f>
        <v/>
      </c>
      <c r="B3712" s="294" t="n"/>
      <c r="C3712" s="247" t="n"/>
      <c r="D3712" s="248" t="n"/>
      <c r="E3712" s="295" t="n"/>
      <c r="F3712" s="296" t="n"/>
      <c r="G3712" s="296" t="n"/>
      <c r="H3712" s="299">
        <f>IFERROR(VLOOKUP($C3712,$C$5:$H$18,6,0)+SUMIF($C$19:$C3712,$C3712,$F$19:$F3712)-SUMIF($C$19:$C3712,$C3712,$G$19:$G3712),"")</f>
        <v/>
      </c>
      <c r="I3712" s="296" t="n"/>
      <c r="J3712" s="252" t="n"/>
      <c r="K3712" s="252" t="n"/>
      <c r="L3712" s="298" t="n"/>
      <c r="M3712" s="254">
        <f>IF($B3712="","",--TEXT($B3712,"yyyymm"))</f>
        <v/>
      </c>
      <c r="N3712" s="0" t="n"/>
      <c r="O3712" s="0" t="n"/>
      <c r="P3712" s="0" t="n"/>
      <c r="Q3712" s="0" t="n"/>
      <c r="R3712" s="0" t="n"/>
      <c r="S3712" s="0" t="n"/>
      <c r="T3712" s="0" t="n"/>
      <c r="U3712" s="0" t="n"/>
      <c r="V3712" s="0" t="n"/>
      <c r="W3712" s="0" t="n"/>
      <c r="X3712" s="42" t="n"/>
      <c r="Y3712" s="42" t="n"/>
      <c r="Z3712" s="42" t="n"/>
    </row>
    <row r="3713" ht="23" customFormat="1" customHeight="1" s="204">
      <c r="A3713" s="255">
        <f>IF(B3713="","",COUNTA($B$5:B3713))</f>
        <v/>
      </c>
      <c r="B3713" s="294" t="n"/>
      <c r="C3713" s="247" t="n"/>
      <c r="D3713" s="248" t="n"/>
      <c r="E3713" s="295" t="n"/>
      <c r="F3713" s="296" t="n"/>
      <c r="G3713" s="296" t="n"/>
      <c r="H3713" s="299">
        <f>IFERROR(VLOOKUP($C3713,$C$5:$H$18,6,0)+SUMIF($C$19:$C3713,$C3713,$F$19:$F3713)-SUMIF($C$19:$C3713,$C3713,$G$19:$G3713),"")</f>
        <v/>
      </c>
      <c r="I3713" s="296" t="n"/>
      <c r="J3713" s="252" t="n"/>
      <c r="K3713" s="252" t="n"/>
      <c r="L3713" s="298" t="n"/>
      <c r="M3713" s="254">
        <f>IF($B3713="","",--TEXT($B3713,"yyyymm"))</f>
        <v/>
      </c>
      <c r="N3713" s="0" t="n"/>
      <c r="O3713" s="0" t="n"/>
      <c r="P3713" s="0" t="n"/>
      <c r="Q3713" s="0" t="n"/>
      <c r="R3713" s="0" t="n"/>
      <c r="S3713" s="0" t="n"/>
      <c r="T3713" s="0" t="n"/>
      <c r="U3713" s="0" t="n"/>
      <c r="V3713" s="0" t="n"/>
      <c r="W3713" s="0" t="n"/>
      <c r="X3713" s="42" t="n"/>
      <c r="Y3713" s="42" t="n"/>
      <c r="Z3713" s="42" t="n"/>
    </row>
    <row r="3714" ht="23" customFormat="1" customHeight="1" s="204">
      <c r="A3714" s="255">
        <f>IF(B3714="","",COUNTA($B$5:B3714))</f>
        <v/>
      </c>
      <c r="B3714" s="294" t="n"/>
      <c r="C3714" s="247" t="n"/>
      <c r="D3714" s="248" t="n"/>
      <c r="E3714" s="295" t="n"/>
      <c r="F3714" s="296" t="n"/>
      <c r="G3714" s="296" t="n"/>
      <c r="H3714" s="299">
        <f>IFERROR(VLOOKUP($C3714,$C$5:$H$18,6,0)+SUMIF($C$19:$C3714,$C3714,$F$19:$F3714)-SUMIF($C$19:$C3714,$C3714,$G$19:$G3714),"")</f>
        <v/>
      </c>
      <c r="I3714" s="296" t="n"/>
      <c r="J3714" s="252" t="n"/>
      <c r="K3714" s="252" t="n"/>
      <c r="L3714" s="298" t="n"/>
      <c r="M3714" s="254">
        <f>IF($B3714="","",--TEXT($B3714,"yyyymm"))</f>
        <v/>
      </c>
      <c r="N3714" s="0" t="n"/>
      <c r="O3714" s="0" t="n"/>
      <c r="P3714" s="0" t="n"/>
      <c r="Q3714" s="0" t="n"/>
      <c r="R3714" s="0" t="n"/>
      <c r="S3714" s="0" t="n"/>
      <c r="T3714" s="0" t="n"/>
      <c r="U3714" s="0" t="n"/>
      <c r="V3714" s="0" t="n"/>
      <c r="W3714" s="0" t="n"/>
      <c r="X3714" s="42" t="n"/>
      <c r="Y3714" s="42" t="n"/>
      <c r="Z3714" s="42" t="n"/>
    </row>
    <row r="3715" ht="23" customFormat="1" customHeight="1" s="204">
      <c r="A3715" s="255">
        <f>IF(B3715="","",COUNTA($B$5:B3715))</f>
        <v/>
      </c>
      <c r="B3715" s="294" t="n"/>
      <c r="C3715" s="247" t="n"/>
      <c r="D3715" s="248" t="n"/>
      <c r="E3715" s="295" t="n"/>
      <c r="F3715" s="296" t="n"/>
      <c r="G3715" s="296" t="n"/>
      <c r="H3715" s="299">
        <f>IFERROR(VLOOKUP($C3715,$C$5:$H$18,6,0)+SUMIF($C$19:$C3715,$C3715,$F$19:$F3715)-SUMIF($C$19:$C3715,$C3715,$G$19:$G3715),"")</f>
        <v/>
      </c>
      <c r="I3715" s="296" t="n"/>
      <c r="J3715" s="252" t="n"/>
      <c r="K3715" s="252" t="n"/>
      <c r="L3715" s="298" t="n"/>
      <c r="M3715" s="254">
        <f>IF($B3715="","",--TEXT($B3715,"yyyymm"))</f>
        <v/>
      </c>
      <c r="N3715" s="0" t="n"/>
      <c r="O3715" s="0" t="n"/>
      <c r="P3715" s="0" t="n"/>
      <c r="Q3715" s="0" t="n"/>
      <c r="R3715" s="0" t="n"/>
      <c r="S3715" s="0" t="n"/>
      <c r="T3715" s="0" t="n"/>
      <c r="U3715" s="0" t="n"/>
      <c r="V3715" s="0" t="n"/>
      <c r="W3715" s="0" t="n"/>
      <c r="X3715" s="42" t="n"/>
      <c r="Y3715" s="42" t="n"/>
      <c r="Z3715" s="42" t="n"/>
    </row>
    <row r="3716" ht="23" customFormat="1" customHeight="1" s="204">
      <c r="A3716" s="255">
        <f>IF(B3716="","",COUNTA($B$5:B3716))</f>
        <v/>
      </c>
      <c r="B3716" s="294" t="n"/>
      <c r="C3716" s="247" t="n"/>
      <c r="D3716" s="248" t="n"/>
      <c r="E3716" s="295" t="n"/>
      <c r="F3716" s="296" t="n"/>
      <c r="G3716" s="296" t="n"/>
      <c r="H3716" s="299">
        <f>IFERROR(VLOOKUP($C3716,$C$5:$H$18,6,0)+SUMIF($C$19:$C3716,$C3716,$F$19:$F3716)-SUMIF($C$19:$C3716,$C3716,$G$19:$G3716),"")</f>
        <v/>
      </c>
      <c r="I3716" s="296" t="n"/>
      <c r="J3716" s="252" t="n"/>
      <c r="K3716" s="252" t="n"/>
      <c r="L3716" s="298" t="n"/>
      <c r="M3716" s="254">
        <f>IF($B3716="","",--TEXT($B3716,"yyyymm"))</f>
        <v/>
      </c>
      <c r="N3716" s="0" t="n"/>
      <c r="O3716" s="0" t="n"/>
      <c r="P3716" s="0" t="n"/>
      <c r="Q3716" s="0" t="n"/>
      <c r="R3716" s="0" t="n"/>
      <c r="S3716" s="0" t="n"/>
      <c r="T3716" s="0" t="n"/>
      <c r="U3716" s="0" t="n"/>
      <c r="V3716" s="0" t="n"/>
      <c r="W3716" s="0" t="n"/>
      <c r="X3716" s="42" t="n"/>
      <c r="Y3716" s="42" t="n"/>
      <c r="Z3716" s="42" t="n"/>
    </row>
    <row r="3717" ht="23" customFormat="1" customHeight="1" s="204">
      <c r="A3717" s="255">
        <f>IF(B3717="","",COUNTA($B$5:B3717))</f>
        <v/>
      </c>
      <c r="B3717" s="294" t="n"/>
      <c r="C3717" s="247" t="n"/>
      <c r="D3717" s="248" t="n"/>
      <c r="E3717" s="295" t="n"/>
      <c r="F3717" s="296" t="n"/>
      <c r="G3717" s="296" t="n"/>
      <c r="H3717" s="299">
        <f>IFERROR(VLOOKUP($C3717,$C$5:$H$18,6,0)+SUMIF($C$19:$C3717,$C3717,$F$19:$F3717)-SUMIF($C$19:$C3717,$C3717,$G$19:$G3717),"")</f>
        <v/>
      </c>
      <c r="I3717" s="296" t="n"/>
      <c r="J3717" s="252" t="n"/>
      <c r="K3717" s="252" t="n"/>
      <c r="L3717" s="298" t="n"/>
      <c r="M3717" s="254">
        <f>IF($B3717="","",--TEXT($B3717,"yyyymm"))</f>
        <v/>
      </c>
      <c r="N3717" s="0" t="n"/>
      <c r="O3717" s="0" t="n"/>
      <c r="P3717" s="0" t="n"/>
      <c r="Q3717" s="0" t="n"/>
      <c r="R3717" s="0" t="n"/>
      <c r="S3717" s="0" t="n"/>
      <c r="T3717" s="0" t="n"/>
      <c r="U3717" s="0" t="n"/>
      <c r="V3717" s="0" t="n"/>
      <c r="W3717" s="0" t="n"/>
      <c r="X3717" s="42" t="n"/>
      <c r="Y3717" s="42" t="n"/>
      <c r="Z3717" s="42" t="n"/>
    </row>
    <row r="3718" ht="23" customFormat="1" customHeight="1" s="204">
      <c r="A3718" s="255">
        <f>IF(B3718="","",COUNTA($B$5:B3718))</f>
        <v/>
      </c>
      <c r="B3718" s="294" t="n"/>
      <c r="C3718" s="247" t="n"/>
      <c r="D3718" s="248" t="n"/>
      <c r="E3718" s="295" t="n"/>
      <c r="F3718" s="296" t="n"/>
      <c r="G3718" s="296" t="n"/>
      <c r="H3718" s="299">
        <f>IFERROR(VLOOKUP($C3718,$C$5:$H$18,6,0)+SUMIF($C$19:$C3718,$C3718,$F$19:$F3718)-SUMIF($C$19:$C3718,$C3718,$G$19:$G3718),"")</f>
        <v/>
      </c>
      <c r="I3718" s="296" t="n"/>
      <c r="J3718" s="252" t="n"/>
      <c r="K3718" s="252" t="n"/>
      <c r="L3718" s="298" t="n"/>
      <c r="M3718" s="254">
        <f>IF($B3718="","",--TEXT($B3718,"yyyymm"))</f>
        <v/>
      </c>
      <c r="N3718" s="0" t="n"/>
      <c r="O3718" s="0" t="n"/>
      <c r="P3718" s="0" t="n"/>
      <c r="Q3718" s="0" t="n"/>
      <c r="R3718" s="0" t="n"/>
      <c r="S3718" s="0" t="n"/>
      <c r="T3718" s="0" t="n"/>
      <c r="U3718" s="0" t="n"/>
      <c r="V3718" s="0" t="n"/>
      <c r="W3718" s="0" t="n"/>
      <c r="X3718" s="42" t="n"/>
      <c r="Y3718" s="42" t="n"/>
      <c r="Z3718" s="42" t="n"/>
    </row>
    <row r="3719" ht="23" customFormat="1" customHeight="1" s="204">
      <c r="A3719" s="255">
        <f>IF(B3719="","",COUNTA($B$5:B3719))</f>
        <v/>
      </c>
      <c r="B3719" s="294" t="n"/>
      <c r="C3719" s="247" t="n"/>
      <c r="D3719" s="248" t="n"/>
      <c r="E3719" s="295" t="n"/>
      <c r="F3719" s="296" t="n"/>
      <c r="G3719" s="296" t="n"/>
      <c r="H3719" s="299">
        <f>IFERROR(VLOOKUP($C3719,$C$5:$H$18,6,0)+SUMIF($C$19:$C3719,$C3719,$F$19:$F3719)-SUMIF($C$19:$C3719,$C3719,$G$19:$G3719),"")</f>
        <v/>
      </c>
      <c r="I3719" s="296" t="n"/>
      <c r="J3719" s="252" t="n"/>
      <c r="K3719" s="252" t="n"/>
      <c r="L3719" s="298" t="n"/>
      <c r="M3719" s="254">
        <f>IF($B3719="","",--TEXT($B3719,"yyyymm"))</f>
        <v/>
      </c>
      <c r="N3719" s="0" t="n"/>
      <c r="O3719" s="0" t="n"/>
      <c r="P3719" s="0" t="n"/>
      <c r="Q3719" s="0" t="n"/>
      <c r="R3719" s="0" t="n"/>
      <c r="S3719" s="0" t="n"/>
      <c r="T3719" s="0" t="n"/>
      <c r="U3719" s="0" t="n"/>
      <c r="V3719" s="0" t="n"/>
      <c r="W3719" s="0" t="n"/>
      <c r="X3719" s="42" t="n"/>
      <c r="Y3719" s="42" t="n"/>
      <c r="Z3719" s="42" t="n"/>
    </row>
    <row r="3720" ht="23" customFormat="1" customHeight="1" s="204">
      <c r="A3720" s="255">
        <f>IF(B3720="","",COUNTA($B$5:B3720))</f>
        <v/>
      </c>
      <c r="B3720" s="294" t="n"/>
      <c r="C3720" s="247" t="n"/>
      <c r="D3720" s="248" t="n"/>
      <c r="E3720" s="295" t="n"/>
      <c r="F3720" s="296" t="n"/>
      <c r="G3720" s="296" t="n"/>
      <c r="H3720" s="299">
        <f>IFERROR(VLOOKUP($C3720,$C$5:$H$18,6,0)+SUMIF($C$19:$C3720,$C3720,$F$19:$F3720)-SUMIF($C$19:$C3720,$C3720,$G$19:$G3720),"")</f>
        <v/>
      </c>
      <c r="I3720" s="296" t="n"/>
      <c r="J3720" s="252" t="n"/>
      <c r="K3720" s="252" t="n"/>
      <c r="L3720" s="298" t="n"/>
      <c r="M3720" s="254">
        <f>IF($B3720="","",--TEXT($B3720,"yyyymm"))</f>
        <v/>
      </c>
      <c r="N3720" s="0" t="n"/>
      <c r="O3720" s="0" t="n"/>
      <c r="P3720" s="0" t="n"/>
      <c r="Q3720" s="0" t="n"/>
      <c r="R3720" s="0" t="n"/>
      <c r="S3720" s="0" t="n"/>
      <c r="T3720" s="0" t="n"/>
      <c r="U3720" s="0" t="n"/>
      <c r="V3720" s="0" t="n"/>
      <c r="W3720" s="0" t="n"/>
      <c r="X3720" s="42" t="n"/>
      <c r="Y3720" s="42" t="n"/>
      <c r="Z3720" s="42" t="n"/>
    </row>
    <row r="3721" ht="23" customFormat="1" customHeight="1" s="204">
      <c r="A3721" s="255">
        <f>IF(B3721="","",COUNTA($B$5:B3721))</f>
        <v/>
      </c>
      <c r="B3721" s="294" t="n"/>
      <c r="C3721" s="247" t="n"/>
      <c r="D3721" s="248" t="n"/>
      <c r="E3721" s="295" t="n"/>
      <c r="F3721" s="296" t="n"/>
      <c r="G3721" s="296" t="n"/>
      <c r="H3721" s="299">
        <f>IFERROR(VLOOKUP($C3721,$C$5:$H$18,6,0)+SUMIF($C$19:$C3721,$C3721,$F$19:$F3721)-SUMIF($C$19:$C3721,$C3721,$G$19:$G3721),"")</f>
        <v/>
      </c>
      <c r="I3721" s="296" t="n"/>
      <c r="J3721" s="252" t="n"/>
      <c r="K3721" s="252" t="n"/>
      <c r="L3721" s="298" t="n"/>
      <c r="M3721" s="254">
        <f>IF($B3721="","",--TEXT($B3721,"yyyymm"))</f>
        <v/>
      </c>
      <c r="N3721" s="0" t="n"/>
      <c r="O3721" s="0" t="n"/>
      <c r="P3721" s="0" t="n"/>
      <c r="Q3721" s="0" t="n"/>
      <c r="R3721" s="0" t="n"/>
      <c r="S3721" s="0" t="n"/>
      <c r="T3721" s="0" t="n"/>
      <c r="U3721" s="0" t="n"/>
      <c r="V3721" s="0" t="n"/>
      <c r="W3721" s="0" t="n"/>
      <c r="X3721" s="42" t="n"/>
      <c r="Y3721" s="42" t="n"/>
      <c r="Z3721" s="42" t="n"/>
    </row>
    <row r="3722" ht="23" customFormat="1" customHeight="1" s="204">
      <c r="A3722" s="255">
        <f>IF(B3722="","",COUNTA($B$5:B3722))</f>
        <v/>
      </c>
      <c r="B3722" s="294" t="n"/>
      <c r="C3722" s="247" t="n"/>
      <c r="D3722" s="248" t="n"/>
      <c r="E3722" s="295" t="n"/>
      <c r="F3722" s="296" t="n"/>
      <c r="G3722" s="296" t="n"/>
      <c r="H3722" s="299">
        <f>IFERROR(VLOOKUP($C3722,$C$5:$H$18,6,0)+SUMIF($C$19:$C3722,$C3722,$F$19:$F3722)-SUMIF($C$19:$C3722,$C3722,$G$19:$G3722),"")</f>
        <v/>
      </c>
      <c r="I3722" s="296" t="n"/>
      <c r="J3722" s="252" t="n"/>
      <c r="K3722" s="252" t="n"/>
      <c r="L3722" s="298" t="n"/>
      <c r="M3722" s="254">
        <f>IF($B3722="","",--TEXT($B3722,"yyyymm"))</f>
        <v/>
      </c>
      <c r="N3722" s="0" t="n"/>
      <c r="O3722" s="0" t="n"/>
      <c r="P3722" s="0" t="n"/>
      <c r="Q3722" s="0" t="n"/>
      <c r="R3722" s="0" t="n"/>
      <c r="S3722" s="0" t="n"/>
      <c r="T3722" s="0" t="n"/>
      <c r="U3722" s="0" t="n"/>
      <c r="V3722" s="0" t="n"/>
      <c r="W3722" s="0" t="n"/>
      <c r="X3722" s="42" t="n"/>
      <c r="Y3722" s="42" t="n"/>
      <c r="Z3722" s="42" t="n"/>
    </row>
    <row r="3723" ht="23" customFormat="1" customHeight="1" s="204">
      <c r="A3723" s="255">
        <f>IF(B3723="","",COUNTA($B$5:B3723))</f>
        <v/>
      </c>
      <c r="B3723" s="294" t="n"/>
      <c r="C3723" s="247" t="n"/>
      <c r="D3723" s="248" t="n"/>
      <c r="E3723" s="295" t="n"/>
      <c r="F3723" s="296" t="n"/>
      <c r="G3723" s="296" t="n"/>
      <c r="H3723" s="299">
        <f>IFERROR(VLOOKUP($C3723,$C$5:$H$18,6,0)+SUMIF($C$19:$C3723,$C3723,$F$19:$F3723)-SUMIF($C$19:$C3723,$C3723,$G$19:$G3723),"")</f>
        <v/>
      </c>
      <c r="I3723" s="296" t="n"/>
      <c r="J3723" s="252" t="n"/>
      <c r="K3723" s="252" t="n"/>
      <c r="L3723" s="298" t="n"/>
      <c r="M3723" s="254">
        <f>IF($B3723="","",--TEXT($B3723,"yyyymm"))</f>
        <v/>
      </c>
      <c r="N3723" s="0" t="n"/>
      <c r="O3723" s="0" t="n"/>
      <c r="P3723" s="0" t="n"/>
      <c r="Q3723" s="0" t="n"/>
      <c r="R3723" s="0" t="n"/>
      <c r="S3723" s="0" t="n"/>
      <c r="T3723" s="0" t="n"/>
      <c r="U3723" s="0" t="n"/>
      <c r="V3723" s="0" t="n"/>
      <c r="W3723" s="0" t="n"/>
      <c r="X3723" s="42" t="n"/>
      <c r="Y3723" s="42" t="n"/>
      <c r="Z3723" s="42" t="n"/>
    </row>
    <row r="3724" ht="23" customFormat="1" customHeight="1" s="204">
      <c r="A3724" s="255">
        <f>IF(B3724="","",COUNTA($B$5:B3724))</f>
        <v/>
      </c>
      <c r="B3724" s="294" t="n"/>
      <c r="C3724" s="247" t="n"/>
      <c r="D3724" s="248" t="n"/>
      <c r="E3724" s="295" t="n"/>
      <c r="F3724" s="296" t="n"/>
      <c r="G3724" s="296" t="n"/>
      <c r="H3724" s="299">
        <f>IFERROR(VLOOKUP($C3724,$C$5:$H$18,6,0)+SUMIF($C$19:$C3724,$C3724,$F$19:$F3724)-SUMIF($C$19:$C3724,$C3724,$G$19:$G3724),"")</f>
        <v/>
      </c>
      <c r="I3724" s="296" t="n"/>
      <c r="J3724" s="252" t="n"/>
      <c r="K3724" s="252" t="n"/>
      <c r="L3724" s="298" t="n"/>
      <c r="M3724" s="254">
        <f>IF($B3724="","",--TEXT($B3724,"yyyymm"))</f>
        <v/>
      </c>
      <c r="N3724" s="0" t="n"/>
      <c r="O3724" s="0" t="n"/>
      <c r="P3724" s="0" t="n"/>
      <c r="Q3724" s="0" t="n"/>
      <c r="R3724" s="0" t="n"/>
      <c r="S3724" s="0" t="n"/>
      <c r="T3724" s="0" t="n"/>
      <c r="U3724" s="0" t="n"/>
      <c r="V3724" s="0" t="n"/>
      <c r="W3724" s="0" t="n"/>
      <c r="X3724" s="42" t="n"/>
      <c r="Y3724" s="42" t="n"/>
      <c r="Z3724" s="42" t="n"/>
    </row>
    <row r="3725" ht="23" customFormat="1" customHeight="1" s="204">
      <c r="A3725" s="255">
        <f>IF(B3725="","",COUNTA($B$5:B3725))</f>
        <v/>
      </c>
      <c r="B3725" s="294" t="n"/>
      <c r="C3725" s="247" t="n"/>
      <c r="D3725" s="248" t="n"/>
      <c r="E3725" s="295" t="n"/>
      <c r="F3725" s="296" t="n"/>
      <c r="G3725" s="296" t="n"/>
      <c r="H3725" s="299">
        <f>IFERROR(VLOOKUP($C3725,$C$5:$H$18,6,0)+SUMIF($C$19:$C3725,$C3725,$F$19:$F3725)-SUMIF($C$19:$C3725,$C3725,$G$19:$G3725),"")</f>
        <v/>
      </c>
      <c r="I3725" s="296" t="n"/>
      <c r="J3725" s="252" t="n"/>
      <c r="K3725" s="252" t="n"/>
      <c r="L3725" s="298" t="n"/>
      <c r="M3725" s="254">
        <f>IF($B3725="","",--TEXT($B3725,"yyyymm"))</f>
        <v/>
      </c>
      <c r="N3725" s="0" t="n"/>
      <c r="O3725" s="0" t="n"/>
      <c r="P3725" s="0" t="n"/>
      <c r="Q3725" s="0" t="n"/>
      <c r="R3725" s="0" t="n"/>
      <c r="S3725" s="0" t="n"/>
      <c r="T3725" s="0" t="n"/>
      <c r="U3725" s="0" t="n"/>
      <c r="V3725" s="0" t="n"/>
      <c r="W3725" s="0" t="n"/>
      <c r="X3725" s="42" t="n"/>
      <c r="Y3725" s="42" t="n"/>
      <c r="Z3725" s="42" t="n"/>
    </row>
    <row r="3726" ht="23" customFormat="1" customHeight="1" s="204">
      <c r="A3726" s="255">
        <f>IF(B3726="","",COUNTA($B$5:B3726))</f>
        <v/>
      </c>
      <c r="B3726" s="294" t="n"/>
      <c r="C3726" s="247" t="n"/>
      <c r="D3726" s="248" t="n"/>
      <c r="E3726" s="295" t="n"/>
      <c r="F3726" s="296" t="n"/>
      <c r="G3726" s="296" t="n"/>
      <c r="H3726" s="299">
        <f>IFERROR(VLOOKUP($C3726,$C$5:$H$18,6,0)+SUMIF($C$19:$C3726,$C3726,$F$19:$F3726)-SUMIF($C$19:$C3726,$C3726,$G$19:$G3726),"")</f>
        <v/>
      </c>
      <c r="I3726" s="296" t="n"/>
      <c r="J3726" s="252" t="n"/>
      <c r="K3726" s="252" t="n"/>
      <c r="L3726" s="298" t="n"/>
      <c r="M3726" s="254">
        <f>IF($B3726="","",--TEXT($B3726,"yyyymm"))</f>
        <v/>
      </c>
      <c r="N3726" s="0" t="n"/>
      <c r="O3726" s="0" t="n"/>
      <c r="P3726" s="0" t="n"/>
      <c r="Q3726" s="0" t="n"/>
      <c r="R3726" s="0" t="n"/>
      <c r="S3726" s="0" t="n"/>
      <c r="T3726" s="0" t="n"/>
      <c r="U3726" s="0" t="n"/>
      <c r="V3726" s="0" t="n"/>
      <c r="W3726" s="0" t="n"/>
      <c r="X3726" s="42" t="n"/>
      <c r="Y3726" s="42" t="n"/>
      <c r="Z3726" s="42" t="n"/>
    </row>
    <row r="3727" ht="23" customFormat="1" customHeight="1" s="204">
      <c r="A3727" s="255">
        <f>IF(B3727="","",COUNTA($B$5:B3727))</f>
        <v/>
      </c>
      <c r="B3727" s="294" t="n"/>
      <c r="C3727" s="247" t="n"/>
      <c r="D3727" s="248" t="n"/>
      <c r="E3727" s="295" t="n"/>
      <c r="F3727" s="296" t="n"/>
      <c r="G3727" s="296" t="n"/>
      <c r="H3727" s="299">
        <f>IFERROR(VLOOKUP($C3727,$C$5:$H$18,6,0)+SUMIF($C$19:$C3727,$C3727,$F$19:$F3727)-SUMIF($C$19:$C3727,$C3727,$G$19:$G3727),"")</f>
        <v/>
      </c>
      <c r="I3727" s="296" t="n"/>
      <c r="J3727" s="252" t="n"/>
      <c r="K3727" s="252" t="n"/>
      <c r="L3727" s="298" t="n"/>
      <c r="M3727" s="254">
        <f>IF($B3727="","",--TEXT($B3727,"yyyymm"))</f>
        <v/>
      </c>
      <c r="N3727" s="0" t="n"/>
      <c r="O3727" s="0" t="n"/>
      <c r="P3727" s="0" t="n"/>
      <c r="Q3727" s="0" t="n"/>
      <c r="R3727" s="0" t="n"/>
      <c r="S3727" s="0" t="n"/>
      <c r="T3727" s="0" t="n"/>
      <c r="U3727" s="0" t="n"/>
      <c r="V3727" s="0" t="n"/>
      <c r="W3727" s="0" t="n"/>
      <c r="X3727" s="42" t="n"/>
      <c r="Y3727" s="42" t="n"/>
      <c r="Z3727" s="42" t="n"/>
    </row>
    <row r="3728" ht="23" customFormat="1" customHeight="1" s="204">
      <c r="A3728" s="255">
        <f>IF(B3728="","",COUNTA($B$5:B3728))</f>
        <v/>
      </c>
      <c r="B3728" s="294" t="n"/>
      <c r="C3728" s="247" t="n"/>
      <c r="D3728" s="248" t="n"/>
      <c r="E3728" s="295" t="n"/>
      <c r="F3728" s="296" t="n"/>
      <c r="G3728" s="296" t="n"/>
      <c r="H3728" s="299">
        <f>IFERROR(VLOOKUP($C3728,$C$5:$H$18,6,0)+SUMIF($C$19:$C3728,$C3728,$F$19:$F3728)-SUMIF($C$19:$C3728,$C3728,$G$19:$G3728),"")</f>
        <v/>
      </c>
      <c r="I3728" s="296" t="n"/>
      <c r="J3728" s="252" t="n"/>
      <c r="K3728" s="252" t="n"/>
      <c r="L3728" s="298" t="n"/>
      <c r="M3728" s="254">
        <f>IF($B3728="","",--TEXT($B3728,"yyyymm"))</f>
        <v/>
      </c>
      <c r="N3728" s="0" t="n"/>
      <c r="O3728" s="0" t="n"/>
      <c r="P3728" s="0" t="n"/>
      <c r="Q3728" s="0" t="n"/>
      <c r="R3728" s="0" t="n"/>
      <c r="S3728" s="0" t="n"/>
      <c r="T3728" s="0" t="n"/>
      <c r="U3728" s="0" t="n"/>
      <c r="V3728" s="0" t="n"/>
      <c r="W3728" s="0" t="n"/>
      <c r="X3728" s="42" t="n"/>
      <c r="Y3728" s="42" t="n"/>
      <c r="Z3728" s="42" t="n"/>
    </row>
    <row r="3729" ht="23" customFormat="1" customHeight="1" s="204">
      <c r="A3729" s="255">
        <f>IF(B3729="","",COUNTA($B$5:B3729))</f>
        <v/>
      </c>
      <c r="B3729" s="294" t="n"/>
      <c r="C3729" s="247" t="n"/>
      <c r="D3729" s="248" t="n"/>
      <c r="E3729" s="295" t="n"/>
      <c r="F3729" s="296" t="n"/>
      <c r="G3729" s="296" t="n"/>
      <c r="H3729" s="299">
        <f>IFERROR(VLOOKUP($C3729,$C$5:$H$18,6,0)+SUMIF($C$19:$C3729,$C3729,$F$19:$F3729)-SUMIF($C$19:$C3729,$C3729,$G$19:$G3729),"")</f>
        <v/>
      </c>
      <c r="I3729" s="296" t="n"/>
      <c r="J3729" s="252" t="n"/>
      <c r="K3729" s="252" t="n"/>
      <c r="L3729" s="298" t="n"/>
      <c r="M3729" s="254">
        <f>IF($B3729="","",--TEXT($B3729,"yyyymm"))</f>
        <v/>
      </c>
      <c r="N3729" s="0" t="n"/>
      <c r="O3729" s="0" t="n"/>
      <c r="P3729" s="0" t="n"/>
      <c r="Q3729" s="0" t="n"/>
      <c r="R3729" s="0" t="n"/>
      <c r="S3729" s="0" t="n"/>
      <c r="T3729" s="0" t="n"/>
      <c r="U3729" s="0" t="n"/>
      <c r="V3729" s="0" t="n"/>
      <c r="W3729" s="0" t="n"/>
      <c r="X3729" s="42" t="n"/>
      <c r="Y3729" s="42" t="n"/>
      <c r="Z3729" s="42" t="n"/>
    </row>
    <row r="3730" ht="23" customFormat="1" customHeight="1" s="204">
      <c r="A3730" s="255">
        <f>IF(B3730="","",COUNTA($B$5:B3730))</f>
        <v/>
      </c>
      <c r="B3730" s="294" t="n"/>
      <c r="C3730" s="247" t="n"/>
      <c r="D3730" s="248" t="n"/>
      <c r="E3730" s="295" t="n"/>
      <c r="F3730" s="296" t="n"/>
      <c r="G3730" s="296" t="n"/>
      <c r="H3730" s="299">
        <f>IFERROR(VLOOKUP($C3730,$C$5:$H$18,6,0)+SUMIF($C$19:$C3730,$C3730,$F$19:$F3730)-SUMIF($C$19:$C3730,$C3730,$G$19:$G3730),"")</f>
        <v/>
      </c>
      <c r="I3730" s="296" t="n"/>
      <c r="J3730" s="252" t="n"/>
      <c r="K3730" s="252" t="n"/>
      <c r="L3730" s="298" t="n"/>
      <c r="M3730" s="254">
        <f>IF($B3730="","",--TEXT($B3730,"yyyymm"))</f>
        <v/>
      </c>
      <c r="N3730" s="0" t="n"/>
      <c r="O3730" s="0" t="n"/>
      <c r="P3730" s="0" t="n"/>
      <c r="Q3730" s="0" t="n"/>
      <c r="R3730" s="0" t="n"/>
      <c r="S3730" s="0" t="n"/>
      <c r="T3730" s="0" t="n"/>
      <c r="U3730" s="0" t="n"/>
      <c r="V3730" s="0" t="n"/>
      <c r="W3730" s="0" t="n"/>
      <c r="X3730" s="42" t="n"/>
      <c r="Y3730" s="42" t="n"/>
      <c r="Z3730" s="42" t="n"/>
    </row>
    <row r="3731" ht="23" customFormat="1" customHeight="1" s="204">
      <c r="A3731" s="255">
        <f>IF(B3731="","",COUNTA($B$5:B3731))</f>
        <v/>
      </c>
      <c r="B3731" s="294" t="n"/>
      <c r="C3731" s="247" t="n"/>
      <c r="D3731" s="248" t="n"/>
      <c r="E3731" s="295" t="n"/>
      <c r="F3731" s="296" t="n"/>
      <c r="G3731" s="296" t="n"/>
      <c r="H3731" s="299">
        <f>IFERROR(VLOOKUP($C3731,$C$5:$H$18,6,0)+SUMIF($C$19:$C3731,$C3731,$F$19:$F3731)-SUMIF($C$19:$C3731,$C3731,$G$19:$G3731),"")</f>
        <v/>
      </c>
      <c r="I3731" s="296" t="n"/>
      <c r="J3731" s="252" t="n"/>
      <c r="K3731" s="252" t="n"/>
      <c r="L3731" s="298" t="n"/>
      <c r="M3731" s="254">
        <f>IF($B3731="","",--TEXT($B3731,"yyyymm"))</f>
        <v/>
      </c>
      <c r="N3731" s="0" t="n"/>
      <c r="O3731" s="0" t="n"/>
      <c r="P3731" s="0" t="n"/>
      <c r="Q3731" s="0" t="n"/>
      <c r="R3731" s="0" t="n"/>
      <c r="S3731" s="0" t="n"/>
      <c r="T3731" s="0" t="n"/>
      <c r="U3731" s="0" t="n"/>
      <c r="V3731" s="0" t="n"/>
      <c r="W3731" s="0" t="n"/>
      <c r="X3731" s="42" t="n"/>
      <c r="Y3731" s="42" t="n"/>
      <c r="Z3731" s="42" t="n"/>
    </row>
    <row r="3732" ht="23" customFormat="1" customHeight="1" s="204">
      <c r="A3732" s="255">
        <f>IF(B3732="","",COUNTA($B$5:B3732))</f>
        <v/>
      </c>
      <c r="B3732" s="294" t="n"/>
      <c r="C3732" s="247" t="n"/>
      <c r="D3732" s="248" t="n"/>
      <c r="E3732" s="295" t="n"/>
      <c r="F3732" s="296" t="n"/>
      <c r="G3732" s="296" t="n"/>
      <c r="H3732" s="299">
        <f>IFERROR(VLOOKUP($C3732,$C$5:$H$18,6,0)+SUMIF($C$19:$C3732,$C3732,$F$19:$F3732)-SUMIF($C$19:$C3732,$C3732,$G$19:$G3732),"")</f>
        <v/>
      </c>
      <c r="I3732" s="296" t="n"/>
      <c r="J3732" s="252" t="n"/>
      <c r="K3732" s="252" t="n"/>
      <c r="L3732" s="298" t="n"/>
      <c r="M3732" s="254">
        <f>IF($B3732="","",--TEXT($B3732,"yyyymm"))</f>
        <v/>
      </c>
      <c r="N3732" s="0" t="n"/>
      <c r="O3732" s="0" t="n"/>
      <c r="P3732" s="0" t="n"/>
      <c r="Q3732" s="0" t="n"/>
      <c r="R3732" s="0" t="n"/>
      <c r="S3732" s="0" t="n"/>
      <c r="T3732" s="0" t="n"/>
      <c r="U3732" s="0" t="n"/>
      <c r="V3732" s="0" t="n"/>
      <c r="W3732" s="0" t="n"/>
      <c r="X3732" s="42" t="n"/>
      <c r="Y3732" s="42" t="n"/>
      <c r="Z3732" s="42" t="n"/>
    </row>
    <row r="3733" ht="23" customFormat="1" customHeight="1" s="204">
      <c r="A3733" s="255">
        <f>IF(B3733="","",COUNTA($B$5:B3733))</f>
        <v/>
      </c>
      <c r="B3733" s="294" t="n"/>
      <c r="C3733" s="247" t="n"/>
      <c r="D3733" s="248" t="n"/>
      <c r="E3733" s="295" t="n"/>
      <c r="F3733" s="296" t="n"/>
      <c r="G3733" s="296" t="n"/>
      <c r="H3733" s="299">
        <f>IFERROR(VLOOKUP($C3733,$C$5:$H$18,6,0)+SUMIF($C$19:$C3733,$C3733,$F$19:$F3733)-SUMIF($C$19:$C3733,$C3733,$G$19:$G3733),"")</f>
        <v/>
      </c>
      <c r="I3733" s="296" t="n"/>
      <c r="J3733" s="252" t="n"/>
      <c r="K3733" s="252" t="n"/>
      <c r="L3733" s="298" t="n"/>
      <c r="M3733" s="254">
        <f>IF($B3733="","",--TEXT($B3733,"yyyymm"))</f>
        <v/>
      </c>
      <c r="N3733" s="0" t="n"/>
      <c r="O3733" s="0" t="n"/>
      <c r="P3733" s="0" t="n"/>
      <c r="Q3733" s="0" t="n"/>
      <c r="R3733" s="0" t="n"/>
      <c r="S3733" s="0" t="n"/>
      <c r="T3733" s="0" t="n"/>
      <c r="U3733" s="0" t="n"/>
      <c r="V3733" s="0" t="n"/>
      <c r="W3733" s="0" t="n"/>
      <c r="X3733" s="42" t="n"/>
      <c r="Y3733" s="42" t="n"/>
      <c r="Z3733" s="42" t="n"/>
    </row>
    <row r="3734" ht="23" customFormat="1" customHeight="1" s="204">
      <c r="A3734" s="255">
        <f>IF(B3734="","",COUNTA($B$5:B3734))</f>
        <v/>
      </c>
      <c r="B3734" s="294" t="n"/>
      <c r="C3734" s="247" t="n"/>
      <c r="D3734" s="248" t="n"/>
      <c r="E3734" s="295" t="n"/>
      <c r="F3734" s="296" t="n"/>
      <c r="G3734" s="296" t="n"/>
      <c r="H3734" s="299">
        <f>IFERROR(VLOOKUP($C3734,$C$5:$H$18,6,0)+SUMIF($C$19:$C3734,$C3734,$F$19:$F3734)-SUMIF($C$19:$C3734,$C3734,$G$19:$G3734),"")</f>
        <v/>
      </c>
      <c r="I3734" s="296" t="n"/>
      <c r="J3734" s="252" t="n"/>
      <c r="K3734" s="252" t="n"/>
      <c r="L3734" s="298" t="n"/>
      <c r="M3734" s="254">
        <f>IF($B3734="","",--TEXT($B3734,"yyyymm"))</f>
        <v/>
      </c>
      <c r="N3734" s="0" t="n"/>
      <c r="O3734" s="0" t="n"/>
      <c r="P3734" s="0" t="n"/>
      <c r="Q3734" s="0" t="n"/>
      <c r="R3734" s="0" t="n"/>
      <c r="S3734" s="0" t="n"/>
      <c r="T3734" s="0" t="n"/>
      <c r="U3734" s="0" t="n"/>
      <c r="V3734" s="0" t="n"/>
      <c r="W3734" s="0" t="n"/>
      <c r="X3734" s="42" t="n"/>
      <c r="Y3734" s="42" t="n"/>
      <c r="Z3734" s="42" t="n"/>
    </row>
    <row r="3735" ht="23" customFormat="1" customHeight="1" s="204">
      <c r="A3735" s="255">
        <f>IF(B3735="","",COUNTA($B$5:B3735))</f>
        <v/>
      </c>
      <c r="B3735" s="294" t="n"/>
      <c r="C3735" s="247" t="n"/>
      <c r="D3735" s="248" t="n"/>
      <c r="E3735" s="295" t="n"/>
      <c r="F3735" s="296" t="n"/>
      <c r="G3735" s="296" t="n"/>
      <c r="H3735" s="299">
        <f>IFERROR(VLOOKUP($C3735,$C$5:$H$18,6,0)+SUMIF($C$19:$C3735,$C3735,$F$19:$F3735)-SUMIF($C$19:$C3735,$C3735,$G$19:$G3735),"")</f>
        <v/>
      </c>
      <c r="I3735" s="296" t="n"/>
      <c r="J3735" s="252" t="n"/>
      <c r="K3735" s="252" t="n"/>
      <c r="L3735" s="298" t="n"/>
      <c r="M3735" s="254">
        <f>IF($B3735="","",--TEXT($B3735,"yyyymm"))</f>
        <v/>
      </c>
      <c r="N3735" s="0" t="n"/>
      <c r="O3735" s="0" t="n"/>
      <c r="P3735" s="0" t="n"/>
      <c r="Q3735" s="0" t="n"/>
      <c r="R3735" s="0" t="n"/>
      <c r="S3735" s="0" t="n"/>
      <c r="T3735" s="0" t="n"/>
      <c r="U3735" s="0" t="n"/>
      <c r="V3735" s="0" t="n"/>
      <c r="W3735" s="0" t="n"/>
      <c r="X3735" s="42" t="n"/>
      <c r="Y3735" s="42" t="n"/>
      <c r="Z3735" s="42" t="n"/>
    </row>
    <row r="3736" ht="23" customFormat="1" customHeight="1" s="204">
      <c r="A3736" s="255">
        <f>IF(B3736="","",COUNTA($B$5:B3736))</f>
        <v/>
      </c>
      <c r="B3736" s="294" t="n"/>
      <c r="C3736" s="247" t="n"/>
      <c r="D3736" s="248" t="n"/>
      <c r="E3736" s="295" t="n"/>
      <c r="F3736" s="296" t="n"/>
      <c r="G3736" s="296" t="n"/>
      <c r="H3736" s="299">
        <f>IFERROR(VLOOKUP($C3736,$C$5:$H$18,6,0)+SUMIF($C$19:$C3736,$C3736,$F$19:$F3736)-SUMIF($C$19:$C3736,$C3736,$G$19:$G3736),"")</f>
        <v/>
      </c>
      <c r="I3736" s="296" t="n"/>
      <c r="J3736" s="252" t="n"/>
      <c r="K3736" s="252" t="n"/>
      <c r="L3736" s="298" t="n"/>
      <c r="M3736" s="254">
        <f>IF($B3736="","",--TEXT($B3736,"yyyymm"))</f>
        <v/>
      </c>
      <c r="N3736" s="0" t="n"/>
      <c r="O3736" s="0" t="n"/>
      <c r="P3736" s="0" t="n"/>
      <c r="Q3736" s="0" t="n"/>
      <c r="R3736" s="0" t="n"/>
      <c r="S3736" s="0" t="n"/>
      <c r="T3736" s="0" t="n"/>
      <c r="U3736" s="0" t="n"/>
      <c r="V3736" s="0" t="n"/>
      <c r="W3736" s="0" t="n"/>
      <c r="X3736" s="42" t="n"/>
      <c r="Y3736" s="42" t="n"/>
      <c r="Z3736" s="42" t="n"/>
    </row>
    <row r="3737" ht="23" customFormat="1" customHeight="1" s="204">
      <c r="A3737" s="255">
        <f>IF(B3737="","",COUNTA($B$5:B3737))</f>
        <v/>
      </c>
      <c r="B3737" s="294" t="n"/>
      <c r="C3737" s="247" t="n"/>
      <c r="D3737" s="248" t="n"/>
      <c r="E3737" s="295" t="n"/>
      <c r="F3737" s="296" t="n"/>
      <c r="G3737" s="296" t="n"/>
      <c r="H3737" s="299">
        <f>IFERROR(VLOOKUP($C3737,$C$5:$H$18,6,0)+SUMIF($C$19:$C3737,$C3737,$F$19:$F3737)-SUMIF($C$19:$C3737,$C3737,$G$19:$G3737),"")</f>
        <v/>
      </c>
      <c r="I3737" s="296" t="n"/>
      <c r="J3737" s="252" t="n"/>
      <c r="K3737" s="252" t="n"/>
      <c r="L3737" s="298" t="n"/>
      <c r="M3737" s="254">
        <f>IF($B3737="","",--TEXT($B3737,"yyyymm"))</f>
        <v/>
      </c>
      <c r="N3737" s="0" t="n"/>
      <c r="O3737" s="0" t="n"/>
      <c r="P3737" s="0" t="n"/>
      <c r="Q3737" s="0" t="n"/>
      <c r="R3737" s="0" t="n"/>
      <c r="S3737" s="0" t="n"/>
      <c r="T3737" s="0" t="n"/>
      <c r="U3737" s="0" t="n"/>
      <c r="V3737" s="0" t="n"/>
      <c r="W3737" s="0" t="n"/>
      <c r="X3737" s="42" t="n"/>
      <c r="Y3737" s="42" t="n"/>
      <c r="Z3737" s="42" t="n"/>
    </row>
    <row r="3738" ht="23" customFormat="1" customHeight="1" s="204">
      <c r="A3738" s="255">
        <f>IF(B3738="","",COUNTA($B$5:B3738))</f>
        <v/>
      </c>
      <c r="B3738" s="294" t="n"/>
      <c r="C3738" s="247" t="n"/>
      <c r="D3738" s="248" t="n"/>
      <c r="E3738" s="295" t="n"/>
      <c r="F3738" s="296" t="n"/>
      <c r="G3738" s="296" t="n"/>
      <c r="H3738" s="299">
        <f>IFERROR(VLOOKUP($C3738,$C$5:$H$18,6,0)+SUMIF($C$19:$C3738,$C3738,$F$19:$F3738)-SUMIF($C$19:$C3738,$C3738,$G$19:$G3738),"")</f>
        <v/>
      </c>
      <c r="I3738" s="296" t="n"/>
      <c r="J3738" s="252" t="n"/>
      <c r="K3738" s="252" t="n"/>
      <c r="L3738" s="298" t="n"/>
      <c r="M3738" s="254">
        <f>IF($B3738="","",--TEXT($B3738,"yyyymm"))</f>
        <v/>
      </c>
      <c r="N3738" s="0" t="n"/>
      <c r="O3738" s="0" t="n"/>
      <c r="P3738" s="0" t="n"/>
      <c r="Q3738" s="0" t="n"/>
      <c r="R3738" s="0" t="n"/>
      <c r="S3738" s="0" t="n"/>
      <c r="T3738" s="0" t="n"/>
      <c r="U3738" s="0" t="n"/>
      <c r="V3738" s="0" t="n"/>
      <c r="W3738" s="0" t="n"/>
      <c r="X3738" s="42" t="n"/>
      <c r="Y3738" s="42" t="n"/>
      <c r="Z3738" s="42" t="n"/>
    </row>
    <row r="3739" ht="23" customFormat="1" customHeight="1" s="204">
      <c r="A3739" s="255">
        <f>IF(B3739="","",COUNTA($B$5:B3739))</f>
        <v/>
      </c>
      <c r="B3739" s="294" t="n"/>
      <c r="C3739" s="247" t="n"/>
      <c r="D3739" s="248" t="n"/>
      <c r="E3739" s="295" t="n"/>
      <c r="F3739" s="296" t="n"/>
      <c r="G3739" s="296" t="n"/>
      <c r="H3739" s="299">
        <f>IFERROR(VLOOKUP($C3739,$C$5:$H$18,6,0)+SUMIF($C$19:$C3739,$C3739,$F$19:$F3739)-SUMIF($C$19:$C3739,$C3739,$G$19:$G3739),"")</f>
        <v/>
      </c>
      <c r="I3739" s="296" t="n"/>
      <c r="J3739" s="252" t="n"/>
      <c r="K3739" s="252" t="n"/>
      <c r="L3739" s="298" t="n"/>
      <c r="M3739" s="254">
        <f>IF($B3739="","",--TEXT($B3739,"yyyymm"))</f>
        <v/>
      </c>
      <c r="N3739" s="0" t="n"/>
      <c r="O3739" s="0" t="n"/>
      <c r="P3739" s="0" t="n"/>
      <c r="Q3739" s="0" t="n"/>
      <c r="R3739" s="0" t="n"/>
      <c r="S3739" s="0" t="n"/>
      <c r="T3739" s="0" t="n"/>
      <c r="U3739" s="0" t="n"/>
      <c r="V3739" s="0" t="n"/>
      <c r="W3739" s="0" t="n"/>
      <c r="X3739" s="42" t="n"/>
      <c r="Y3739" s="42" t="n"/>
      <c r="Z3739" s="42" t="n"/>
    </row>
    <row r="3740" ht="23" customFormat="1" customHeight="1" s="204">
      <c r="A3740" s="255">
        <f>IF(B3740="","",COUNTA($B$5:B3740))</f>
        <v/>
      </c>
      <c r="B3740" s="294" t="n"/>
      <c r="C3740" s="247" t="n"/>
      <c r="D3740" s="248" t="n"/>
      <c r="E3740" s="295" t="n"/>
      <c r="F3740" s="296" t="n"/>
      <c r="G3740" s="296" t="n"/>
      <c r="H3740" s="299">
        <f>IFERROR(VLOOKUP($C3740,$C$5:$H$18,6,0)+SUMIF($C$19:$C3740,$C3740,$F$19:$F3740)-SUMIF($C$19:$C3740,$C3740,$G$19:$G3740),"")</f>
        <v/>
      </c>
      <c r="I3740" s="296" t="n"/>
      <c r="J3740" s="252" t="n"/>
      <c r="K3740" s="252" t="n"/>
      <c r="L3740" s="298" t="n"/>
      <c r="M3740" s="254">
        <f>IF($B3740="","",--TEXT($B3740,"yyyymm"))</f>
        <v/>
      </c>
      <c r="N3740" s="0" t="n"/>
      <c r="O3740" s="0" t="n"/>
      <c r="P3740" s="0" t="n"/>
      <c r="Q3740" s="0" t="n"/>
      <c r="R3740" s="0" t="n"/>
      <c r="S3740" s="0" t="n"/>
      <c r="T3740" s="0" t="n"/>
      <c r="U3740" s="0" t="n"/>
      <c r="V3740" s="0" t="n"/>
      <c r="W3740" s="0" t="n"/>
      <c r="X3740" s="42" t="n"/>
      <c r="Y3740" s="42" t="n"/>
      <c r="Z3740" s="42" t="n"/>
    </row>
    <row r="3741" ht="23" customFormat="1" customHeight="1" s="204">
      <c r="A3741" s="255">
        <f>IF(B3741="","",COUNTA($B$5:B3741))</f>
        <v/>
      </c>
      <c r="B3741" s="294" t="n"/>
      <c r="C3741" s="247" t="n"/>
      <c r="D3741" s="248" t="n"/>
      <c r="E3741" s="295" t="n"/>
      <c r="F3741" s="296" t="n"/>
      <c r="G3741" s="296" t="n"/>
      <c r="H3741" s="299">
        <f>IFERROR(VLOOKUP($C3741,$C$5:$H$18,6,0)+SUMIF($C$19:$C3741,$C3741,$F$19:$F3741)-SUMIF($C$19:$C3741,$C3741,$G$19:$G3741),"")</f>
        <v/>
      </c>
      <c r="I3741" s="296" t="n"/>
      <c r="J3741" s="252" t="n"/>
      <c r="K3741" s="252" t="n"/>
      <c r="L3741" s="298" t="n"/>
      <c r="M3741" s="254">
        <f>IF($B3741="","",--TEXT($B3741,"yyyymm"))</f>
        <v/>
      </c>
      <c r="N3741" s="0" t="n"/>
      <c r="O3741" s="0" t="n"/>
      <c r="P3741" s="0" t="n"/>
      <c r="Q3741" s="0" t="n"/>
      <c r="R3741" s="0" t="n"/>
      <c r="S3741" s="0" t="n"/>
      <c r="T3741" s="0" t="n"/>
      <c r="U3741" s="0" t="n"/>
      <c r="V3741" s="0" t="n"/>
      <c r="W3741" s="0" t="n"/>
      <c r="X3741" s="42" t="n"/>
      <c r="Y3741" s="42" t="n"/>
      <c r="Z3741" s="42" t="n"/>
    </row>
    <row r="3742" ht="23" customFormat="1" customHeight="1" s="204">
      <c r="A3742" s="255">
        <f>IF(B3742="","",COUNTA($B$5:B3742))</f>
        <v/>
      </c>
      <c r="B3742" s="294" t="n"/>
      <c r="C3742" s="247" t="n"/>
      <c r="D3742" s="248" t="n"/>
      <c r="E3742" s="295" t="n"/>
      <c r="F3742" s="296" t="n"/>
      <c r="G3742" s="296" t="n"/>
      <c r="H3742" s="299">
        <f>IFERROR(VLOOKUP($C3742,$C$5:$H$18,6,0)+SUMIF($C$19:$C3742,$C3742,$F$19:$F3742)-SUMIF($C$19:$C3742,$C3742,$G$19:$G3742),"")</f>
        <v/>
      </c>
      <c r="I3742" s="296" t="n"/>
      <c r="J3742" s="252" t="n"/>
      <c r="K3742" s="252" t="n"/>
      <c r="L3742" s="298" t="n"/>
      <c r="M3742" s="254">
        <f>IF($B3742="","",--TEXT($B3742,"yyyymm"))</f>
        <v/>
      </c>
      <c r="N3742" s="0" t="n"/>
      <c r="O3742" s="0" t="n"/>
      <c r="P3742" s="0" t="n"/>
      <c r="Q3742" s="0" t="n"/>
      <c r="R3742" s="0" t="n"/>
      <c r="S3742" s="0" t="n"/>
      <c r="T3742" s="0" t="n"/>
      <c r="U3742" s="0" t="n"/>
      <c r="V3742" s="0" t="n"/>
      <c r="W3742" s="0" t="n"/>
      <c r="X3742" s="42" t="n"/>
      <c r="Y3742" s="42" t="n"/>
      <c r="Z3742" s="42" t="n"/>
    </row>
    <row r="3743" ht="23" customFormat="1" customHeight="1" s="204">
      <c r="A3743" s="255">
        <f>IF(B3743="","",COUNTA($B$5:B3743))</f>
        <v/>
      </c>
      <c r="B3743" s="294" t="n"/>
      <c r="C3743" s="247" t="n"/>
      <c r="D3743" s="248" t="n"/>
      <c r="E3743" s="295" t="n"/>
      <c r="F3743" s="296" t="n"/>
      <c r="G3743" s="296" t="n"/>
      <c r="H3743" s="299">
        <f>IFERROR(VLOOKUP($C3743,$C$5:$H$18,6,0)+SUMIF($C$19:$C3743,$C3743,$F$19:$F3743)-SUMIF($C$19:$C3743,$C3743,$G$19:$G3743),"")</f>
        <v/>
      </c>
      <c r="I3743" s="296" t="n"/>
      <c r="J3743" s="252" t="n"/>
      <c r="K3743" s="252" t="n"/>
      <c r="L3743" s="298" t="n"/>
      <c r="M3743" s="254">
        <f>IF($B3743="","",--TEXT($B3743,"yyyymm"))</f>
        <v/>
      </c>
      <c r="N3743" s="0" t="n"/>
      <c r="O3743" s="0" t="n"/>
      <c r="P3743" s="0" t="n"/>
      <c r="Q3743" s="0" t="n"/>
      <c r="R3743" s="0" t="n"/>
      <c r="S3743" s="0" t="n"/>
      <c r="T3743" s="0" t="n"/>
      <c r="U3743" s="0" t="n"/>
      <c r="V3743" s="0" t="n"/>
      <c r="W3743" s="0" t="n"/>
      <c r="X3743" s="42" t="n"/>
      <c r="Y3743" s="42" t="n"/>
      <c r="Z3743" s="42" t="n"/>
    </row>
    <row r="3744" ht="23" customFormat="1" customHeight="1" s="204">
      <c r="A3744" s="255">
        <f>IF(B3744="","",COUNTA($B$5:B3744))</f>
        <v/>
      </c>
      <c r="B3744" s="294" t="n"/>
      <c r="C3744" s="247" t="n"/>
      <c r="D3744" s="248" t="n"/>
      <c r="E3744" s="295" t="n"/>
      <c r="F3744" s="296" t="n"/>
      <c r="G3744" s="296" t="n"/>
      <c r="H3744" s="299">
        <f>IFERROR(VLOOKUP($C3744,$C$5:$H$18,6,0)+SUMIF($C$19:$C3744,$C3744,$F$19:$F3744)-SUMIF($C$19:$C3744,$C3744,$G$19:$G3744),"")</f>
        <v/>
      </c>
      <c r="I3744" s="296" t="n"/>
      <c r="J3744" s="252" t="n"/>
      <c r="K3744" s="252" t="n"/>
      <c r="L3744" s="298" t="n"/>
      <c r="M3744" s="254">
        <f>IF($B3744="","",--TEXT($B3744,"yyyymm"))</f>
        <v/>
      </c>
      <c r="N3744" s="0" t="n"/>
      <c r="O3744" s="0" t="n"/>
      <c r="P3744" s="0" t="n"/>
      <c r="Q3744" s="0" t="n"/>
      <c r="R3744" s="0" t="n"/>
      <c r="S3744" s="0" t="n"/>
      <c r="T3744" s="0" t="n"/>
      <c r="U3744" s="0" t="n"/>
      <c r="V3744" s="0" t="n"/>
      <c r="W3744" s="0" t="n"/>
      <c r="X3744" s="42" t="n"/>
      <c r="Y3744" s="42" t="n"/>
      <c r="Z3744" s="42" t="n"/>
    </row>
    <row r="3745" ht="23" customFormat="1" customHeight="1" s="204">
      <c r="A3745" s="255">
        <f>IF(B3745="","",COUNTA($B$5:B3745))</f>
        <v/>
      </c>
      <c r="B3745" s="294" t="n"/>
      <c r="C3745" s="247" t="n"/>
      <c r="D3745" s="248" t="n"/>
      <c r="E3745" s="295" t="n"/>
      <c r="F3745" s="296" t="n"/>
      <c r="G3745" s="296" t="n"/>
      <c r="H3745" s="299">
        <f>IFERROR(VLOOKUP($C3745,$C$5:$H$18,6,0)+SUMIF($C$19:$C3745,$C3745,$F$19:$F3745)-SUMIF($C$19:$C3745,$C3745,$G$19:$G3745),"")</f>
        <v/>
      </c>
      <c r="I3745" s="296" t="n"/>
      <c r="J3745" s="252" t="n"/>
      <c r="K3745" s="252" t="n"/>
      <c r="L3745" s="298" t="n"/>
      <c r="M3745" s="254">
        <f>IF($B3745="","",--TEXT($B3745,"yyyymm"))</f>
        <v/>
      </c>
      <c r="N3745" s="0" t="n"/>
      <c r="O3745" s="0" t="n"/>
      <c r="P3745" s="0" t="n"/>
      <c r="Q3745" s="0" t="n"/>
      <c r="R3745" s="0" t="n"/>
      <c r="S3745" s="0" t="n"/>
      <c r="T3745" s="0" t="n"/>
      <c r="U3745" s="0" t="n"/>
      <c r="V3745" s="0" t="n"/>
      <c r="W3745" s="0" t="n"/>
      <c r="X3745" s="42" t="n"/>
      <c r="Y3745" s="42" t="n"/>
      <c r="Z3745" s="42" t="n"/>
    </row>
    <row r="3746" ht="23" customFormat="1" customHeight="1" s="204">
      <c r="A3746" s="255">
        <f>IF(B3746="","",COUNTA($B$5:B3746))</f>
        <v/>
      </c>
      <c r="B3746" s="294" t="n"/>
      <c r="C3746" s="247" t="n"/>
      <c r="D3746" s="248" t="n"/>
      <c r="E3746" s="295" t="n"/>
      <c r="F3746" s="296" t="n"/>
      <c r="G3746" s="296" t="n"/>
      <c r="H3746" s="299">
        <f>IFERROR(VLOOKUP($C3746,$C$5:$H$18,6,0)+SUMIF($C$19:$C3746,$C3746,$F$19:$F3746)-SUMIF($C$19:$C3746,$C3746,$G$19:$G3746),"")</f>
        <v/>
      </c>
      <c r="I3746" s="296" t="n"/>
      <c r="J3746" s="252" t="n"/>
      <c r="K3746" s="252" t="n"/>
      <c r="L3746" s="298" t="n"/>
      <c r="M3746" s="254">
        <f>IF($B3746="","",--TEXT($B3746,"yyyymm"))</f>
        <v/>
      </c>
      <c r="N3746" s="0" t="n"/>
      <c r="O3746" s="0" t="n"/>
      <c r="P3746" s="0" t="n"/>
      <c r="Q3746" s="0" t="n"/>
      <c r="R3746" s="0" t="n"/>
      <c r="S3746" s="0" t="n"/>
      <c r="T3746" s="0" t="n"/>
      <c r="U3746" s="0" t="n"/>
      <c r="V3746" s="0" t="n"/>
      <c r="W3746" s="0" t="n"/>
      <c r="X3746" s="42" t="n"/>
      <c r="Y3746" s="42" t="n"/>
      <c r="Z3746" s="42" t="n"/>
    </row>
    <row r="3747" ht="23" customFormat="1" customHeight="1" s="204">
      <c r="A3747" s="255">
        <f>IF(B3747="","",COUNTA($B$5:B3747))</f>
        <v/>
      </c>
      <c r="B3747" s="294" t="n"/>
      <c r="C3747" s="247" t="n"/>
      <c r="D3747" s="248" t="n"/>
      <c r="E3747" s="295" t="n"/>
      <c r="F3747" s="296" t="n"/>
      <c r="G3747" s="296" t="n"/>
      <c r="H3747" s="299">
        <f>IFERROR(VLOOKUP($C3747,$C$5:$H$18,6,0)+SUMIF($C$19:$C3747,$C3747,$F$19:$F3747)-SUMIF($C$19:$C3747,$C3747,$G$19:$G3747),"")</f>
        <v/>
      </c>
      <c r="I3747" s="296" t="n"/>
      <c r="J3747" s="252" t="n"/>
      <c r="K3747" s="252" t="n"/>
      <c r="L3747" s="298" t="n"/>
      <c r="M3747" s="254">
        <f>IF($B3747="","",--TEXT($B3747,"yyyymm"))</f>
        <v/>
      </c>
      <c r="N3747" s="0" t="n"/>
      <c r="O3747" s="0" t="n"/>
      <c r="P3747" s="0" t="n"/>
      <c r="Q3747" s="0" t="n"/>
      <c r="R3747" s="0" t="n"/>
      <c r="S3747" s="0" t="n"/>
      <c r="T3747" s="0" t="n"/>
      <c r="U3747" s="0" t="n"/>
      <c r="V3747" s="0" t="n"/>
      <c r="W3747" s="0" t="n"/>
      <c r="X3747" s="42" t="n"/>
      <c r="Y3747" s="42" t="n"/>
      <c r="Z3747" s="42" t="n"/>
    </row>
    <row r="3748" ht="23" customFormat="1" customHeight="1" s="204">
      <c r="A3748" s="255">
        <f>IF(B3748="","",COUNTA($B$5:B3748))</f>
        <v/>
      </c>
      <c r="B3748" s="294" t="n"/>
      <c r="C3748" s="247" t="n"/>
      <c r="D3748" s="248" t="n"/>
      <c r="E3748" s="295" t="n"/>
      <c r="F3748" s="296" t="n"/>
      <c r="G3748" s="296" t="n"/>
      <c r="H3748" s="299">
        <f>IFERROR(VLOOKUP($C3748,$C$5:$H$18,6,0)+SUMIF($C$19:$C3748,$C3748,$F$19:$F3748)-SUMIF($C$19:$C3748,$C3748,$G$19:$G3748),"")</f>
        <v/>
      </c>
      <c r="I3748" s="296" t="n"/>
      <c r="J3748" s="252" t="n"/>
      <c r="K3748" s="252" t="n"/>
      <c r="L3748" s="298" t="n"/>
      <c r="M3748" s="254">
        <f>IF($B3748="","",--TEXT($B3748,"yyyymm"))</f>
        <v/>
      </c>
      <c r="N3748" s="0" t="n"/>
      <c r="O3748" s="0" t="n"/>
      <c r="P3748" s="0" t="n"/>
      <c r="Q3748" s="0" t="n"/>
      <c r="R3748" s="0" t="n"/>
      <c r="S3748" s="0" t="n"/>
      <c r="T3748" s="0" t="n"/>
      <c r="U3748" s="0" t="n"/>
      <c r="V3748" s="0" t="n"/>
      <c r="W3748" s="0" t="n"/>
      <c r="X3748" s="42" t="n"/>
      <c r="Y3748" s="42" t="n"/>
      <c r="Z3748" s="42" t="n"/>
    </row>
    <row r="3749" ht="23" customFormat="1" customHeight="1" s="204">
      <c r="A3749" s="255">
        <f>IF(B3749="","",COUNTA($B$5:B3749))</f>
        <v/>
      </c>
      <c r="B3749" s="294" t="n"/>
      <c r="C3749" s="247" t="n"/>
      <c r="D3749" s="248" t="n"/>
      <c r="E3749" s="295" t="n"/>
      <c r="F3749" s="296" t="n"/>
      <c r="G3749" s="296" t="n"/>
      <c r="H3749" s="299">
        <f>IFERROR(VLOOKUP($C3749,$C$5:$H$18,6,0)+SUMIF($C$19:$C3749,$C3749,$F$19:$F3749)-SUMIF($C$19:$C3749,$C3749,$G$19:$G3749),"")</f>
        <v/>
      </c>
      <c r="I3749" s="296" t="n"/>
      <c r="J3749" s="252" t="n"/>
      <c r="K3749" s="252" t="n"/>
      <c r="L3749" s="298" t="n"/>
      <c r="M3749" s="254">
        <f>IF($B3749="","",--TEXT($B3749,"yyyymm"))</f>
        <v/>
      </c>
      <c r="N3749" s="0" t="n"/>
      <c r="O3749" s="0" t="n"/>
      <c r="P3749" s="0" t="n"/>
      <c r="Q3749" s="0" t="n"/>
      <c r="R3749" s="0" t="n"/>
      <c r="S3749" s="0" t="n"/>
      <c r="T3749" s="0" t="n"/>
      <c r="U3749" s="0" t="n"/>
      <c r="V3749" s="0" t="n"/>
      <c r="W3749" s="0" t="n"/>
      <c r="X3749" s="42" t="n"/>
      <c r="Y3749" s="42" t="n"/>
      <c r="Z3749" s="42" t="n"/>
    </row>
    <row r="3750" ht="23" customFormat="1" customHeight="1" s="204">
      <c r="A3750" s="255">
        <f>IF(B3750="","",COUNTA($B$5:B3750))</f>
        <v/>
      </c>
      <c r="B3750" s="294" t="n"/>
      <c r="C3750" s="247" t="n"/>
      <c r="D3750" s="248" t="n"/>
      <c r="E3750" s="295" t="n"/>
      <c r="F3750" s="296" t="n"/>
      <c r="G3750" s="296" t="n"/>
      <c r="H3750" s="299">
        <f>IFERROR(VLOOKUP($C3750,$C$5:$H$18,6,0)+SUMIF($C$19:$C3750,$C3750,$F$19:$F3750)-SUMIF($C$19:$C3750,$C3750,$G$19:$G3750),"")</f>
        <v/>
      </c>
      <c r="I3750" s="296" t="n"/>
      <c r="J3750" s="252" t="n"/>
      <c r="K3750" s="252" t="n"/>
      <c r="L3750" s="298" t="n"/>
      <c r="M3750" s="254">
        <f>IF($B3750="","",--TEXT($B3750,"yyyymm"))</f>
        <v/>
      </c>
      <c r="N3750" s="0" t="n"/>
      <c r="O3750" s="0" t="n"/>
      <c r="P3750" s="0" t="n"/>
      <c r="Q3750" s="0" t="n"/>
      <c r="R3750" s="0" t="n"/>
      <c r="S3750" s="0" t="n"/>
      <c r="T3750" s="0" t="n"/>
      <c r="U3750" s="0" t="n"/>
      <c r="V3750" s="0" t="n"/>
      <c r="W3750" s="0" t="n"/>
      <c r="X3750" s="42" t="n"/>
      <c r="Y3750" s="42" t="n"/>
      <c r="Z3750" s="42" t="n"/>
    </row>
    <row r="3751" ht="23" customFormat="1" customHeight="1" s="204">
      <c r="A3751" s="255">
        <f>IF(B3751="","",COUNTA($B$5:B3751))</f>
        <v/>
      </c>
      <c r="B3751" s="294" t="n"/>
      <c r="C3751" s="247" t="n"/>
      <c r="D3751" s="248" t="n"/>
      <c r="E3751" s="295" t="n"/>
      <c r="F3751" s="296" t="n"/>
      <c r="G3751" s="296" t="n"/>
      <c r="H3751" s="299">
        <f>IFERROR(VLOOKUP($C3751,$C$5:$H$18,6,0)+SUMIF($C$19:$C3751,$C3751,$F$19:$F3751)-SUMIF($C$19:$C3751,$C3751,$G$19:$G3751),"")</f>
        <v/>
      </c>
      <c r="I3751" s="296" t="n"/>
      <c r="J3751" s="252" t="n"/>
      <c r="K3751" s="252" t="n"/>
      <c r="L3751" s="298" t="n"/>
      <c r="M3751" s="254">
        <f>IF($B3751="","",--TEXT($B3751,"yyyymm"))</f>
        <v/>
      </c>
      <c r="N3751" s="0" t="n"/>
      <c r="O3751" s="0" t="n"/>
      <c r="P3751" s="0" t="n"/>
      <c r="Q3751" s="0" t="n"/>
      <c r="R3751" s="0" t="n"/>
      <c r="S3751" s="0" t="n"/>
      <c r="T3751" s="0" t="n"/>
      <c r="U3751" s="0" t="n"/>
      <c r="V3751" s="0" t="n"/>
      <c r="W3751" s="0" t="n"/>
      <c r="X3751" s="42" t="n"/>
      <c r="Y3751" s="42" t="n"/>
      <c r="Z3751" s="42" t="n"/>
    </row>
    <row r="3752" ht="23" customFormat="1" customHeight="1" s="204">
      <c r="A3752" s="255">
        <f>IF(B3752="","",COUNTA($B$5:B3752))</f>
        <v/>
      </c>
      <c r="B3752" s="294" t="n"/>
      <c r="C3752" s="247" t="n"/>
      <c r="D3752" s="248" t="n"/>
      <c r="E3752" s="295" t="n"/>
      <c r="F3752" s="296" t="n"/>
      <c r="G3752" s="296" t="n"/>
      <c r="H3752" s="299">
        <f>IFERROR(VLOOKUP($C3752,$C$5:$H$18,6,0)+SUMIF($C$19:$C3752,$C3752,$F$19:$F3752)-SUMIF($C$19:$C3752,$C3752,$G$19:$G3752),"")</f>
        <v/>
      </c>
      <c r="I3752" s="296" t="n"/>
      <c r="J3752" s="252" t="n"/>
      <c r="K3752" s="252" t="n"/>
      <c r="L3752" s="298" t="n"/>
      <c r="M3752" s="254">
        <f>IF($B3752="","",--TEXT($B3752,"yyyymm"))</f>
        <v/>
      </c>
      <c r="N3752" s="0" t="n"/>
      <c r="O3752" s="0" t="n"/>
      <c r="P3752" s="0" t="n"/>
      <c r="Q3752" s="0" t="n"/>
      <c r="R3752" s="0" t="n"/>
      <c r="S3752" s="0" t="n"/>
      <c r="T3752" s="0" t="n"/>
      <c r="U3752" s="0" t="n"/>
      <c r="V3752" s="0" t="n"/>
      <c r="W3752" s="0" t="n"/>
      <c r="X3752" s="42" t="n"/>
      <c r="Y3752" s="42" t="n"/>
      <c r="Z3752" s="42" t="n"/>
    </row>
    <row r="3753" ht="23" customFormat="1" customHeight="1" s="204">
      <c r="A3753" s="255">
        <f>IF(B3753="","",COUNTA($B$5:B3753))</f>
        <v/>
      </c>
      <c r="B3753" s="294" t="n"/>
      <c r="C3753" s="247" t="n"/>
      <c r="D3753" s="248" t="n"/>
      <c r="E3753" s="295" t="n"/>
      <c r="F3753" s="296" t="n"/>
      <c r="G3753" s="296" t="n"/>
      <c r="H3753" s="299">
        <f>IFERROR(VLOOKUP($C3753,$C$5:$H$18,6,0)+SUMIF($C$19:$C3753,$C3753,$F$19:$F3753)-SUMIF($C$19:$C3753,$C3753,$G$19:$G3753),"")</f>
        <v/>
      </c>
      <c r="I3753" s="296" t="n"/>
      <c r="J3753" s="252" t="n"/>
      <c r="K3753" s="252" t="n"/>
      <c r="L3753" s="298" t="n"/>
      <c r="M3753" s="254">
        <f>IF($B3753="","",--TEXT($B3753,"yyyymm"))</f>
        <v/>
      </c>
      <c r="N3753" s="0" t="n"/>
      <c r="O3753" s="0" t="n"/>
      <c r="P3753" s="0" t="n"/>
      <c r="Q3753" s="0" t="n"/>
      <c r="R3753" s="0" t="n"/>
      <c r="S3753" s="0" t="n"/>
      <c r="T3753" s="0" t="n"/>
      <c r="U3753" s="0" t="n"/>
      <c r="V3753" s="0" t="n"/>
      <c r="W3753" s="0" t="n"/>
      <c r="X3753" s="42" t="n"/>
      <c r="Y3753" s="42" t="n"/>
      <c r="Z3753" s="42" t="n"/>
    </row>
    <row r="3754" ht="23" customFormat="1" customHeight="1" s="204">
      <c r="A3754" s="255">
        <f>IF(B3754="","",COUNTA($B$5:B3754))</f>
        <v/>
      </c>
      <c r="B3754" s="294" t="n"/>
      <c r="C3754" s="247" t="n"/>
      <c r="D3754" s="248" t="n"/>
      <c r="E3754" s="295" t="n"/>
      <c r="F3754" s="296" t="n"/>
      <c r="G3754" s="296" t="n"/>
      <c r="H3754" s="299">
        <f>IFERROR(VLOOKUP($C3754,$C$5:$H$18,6,0)+SUMIF($C$19:$C3754,$C3754,$F$19:$F3754)-SUMIF($C$19:$C3754,$C3754,$G$19:$G3754),"")</f>
        <v/>
      </c>
      <c r="I3754" s="296" t="n"/>
      <c r="J3754" s="252" t="n"/>
      <c r="K3754" s="252" t="n"/>
      <c r="L3754" s="298" t="n"/>
      <c r="M3754" s="254">
        <f>IF($B3754="","",--TEXT($B3754,"yyyymm"))</f>
        <v/>
      </c>
      <c r="N3754" s="0" t="n"/>
      <c r="O3754" s="0" t="n"/>
      <c r="P3754" s="0" t="n"/>
      <c r="Q3754" s="0" t="n"/>
      <c r="R3754" s="0" t="n"/>
      <c r="S3754" s="0" t="n"/>
      <c r="T3754" s="0" t="n"/>
      <c r="U3754" s="0" t="n"/>
      <c r="V3754" s="0" t="n"/>
      <c r="W3754" s="0" t="n"/>
      <c r="X3754" s="42" t="n"/>
      <c r="Y3754" s="42" t="n"/>
      <c r="Z3754" s="42" t="n"/>
    </row>
    <row r="3755" ht="23" customFormat="1" customHeight="1" s="204">
      <c r="A3755" s="255">
        <f>IF(B3755="","",COUNTA($B$5:B3755))</f>
        <v/>
      </c>
      <c r="B3755" s="294" t="n"/>
      <c r="C3755" s="247" t="n"/>
      <c r="D3755" s="248" t="n"/>
      <c r="E3755" s="295" t="n"/>
      <c r="F3755" s="296" t="n"/>
      <c r="G3755" s="296" t="n"/>
      <c r="H3755" s="299">
        <f>IFERROR(VLOOKUP($C3755,$C$5:$H$18,6,0)+SUMIF($C$19:$C3755,$C3755,$F$19:$F3755)-SUMIF($C$19:$C3755,$C3755,$G$19:$G3755),"")</f>
        <v/>
      </c>
      <c r="I3755" s="296" t="n"/>
      <c r="J3755" s="252" t="n"/>
      <c r="K3755" s="252" t="n"/>
      <c r="L3755" s="298" t="n"/>
      <c r="M3755" s="254">
        <f>IF($B3755="","",--TEXT($B3755,"yyyymm"))</f>
        <v/>
      </c>
      <c r="N3755" s="0" t="n"/>
      <c r="O3755" s="0" t="n"/>
      <c r="P3755" s="0" t="n"/>
      <c r="Q3755" s="0" t="n"/>
      <c r="R3755" s="0" t="n"/>
      <c r="S3755" s="0" t="n"/>
      <c r="T3755" s="0" t="n"/>
      <c r="U3755" s="0" t="n"/>
      <c r="V3755" s="0" t="n"/>
      <c r="W3755" s="0" t="n"/>
      <c r="X3755" s="42" t="n"/>
      <c r="Y3755" s="42" t="n"/>
      <c r="Z3755" s="42" t="n"/>
    </row>
    <row r="3756" ht="23" customFormat="1" customHeight="1" s="204">
      <c r="A3756" s="255">
        <f>IF(B3756="","",COUNTA($B$5:B3756))</f>
        <v/>
      </c>
      <c r="B3756" s="294" t="n"/>
      <c r="C3756" s="247" t="n"/>
      <c r="D3756" s="248" t="n"/>
      <c r="E3756" s="295" t="n"/>
      <c r="F3756" s="296" t="n"/>
      <c r="G3756" s="296" t="n"/>
      <c r="H3756" s="299">
        <f>IFERROR(VLOOKUP($C3756,$C$5:$H$18,6,0)+SUMIF($C$19:$C3756,$C3756,$F$19:$F3756)-SUMIF($C$19:$C3756,$C3756,$G$19:$G3756),"")</f>
        <v/>
      </c>
      <c r="I3756" s="296" t="n"/>
      <c r="J3756" s="252" t="n"/>
      <c r="K3756" s="252" t="n"/>
      <c r="L3756" s="298" t="n"/>
      <c r="M3756" s="254">
        <f>IF($B3756="","",--TEXT($B3756,"yyyymm"))</f>
        <v/>
      </c>
      <c r="N3756" s="0" t="n"/>
      <c r="O3756" s="0" t="n"/>
      <c r="P3756" s="0" t="n"/>
      <c r="Q3756" s="0" t="n"/>
      <c r="R3756" s="0" t="n"/>
      <c r="S3756" s="0" t="n"/>
      <c r="T3756" s="0" t="n"/>
      <c r="U3756" s="0" t="n"/>
      <c r="V3756" s="0" t="n"/>
      <c r="W3756" s="0" t="n"/>
      <c r="X3756" s="42" t="n"/>
      <c r="Y3756" s="42" t="n"/>
      <c r="Z3756" s="42" t="n"/>
    </row>
    <row r="3757" ht="23" customFormat="1" customHeight="1" s="204">
      <c r="A3757" s="255">
        <f>IF(B3757="","",COUNTA($B$5:B3757))</f>
        <v/>
      </c>
      <c r="B3757" s="294" t="n"/>
      <c r="C3757" s="247" t="n"/>
      <c r="D3757" s="248" t="n"/>
      <c r="E3757" s="295" t="n"/>
      <c r="F3757" s="296" t="n"/>
      <c r="G3757" s="296" t="n"/>
      <c r="H3757" s="299">
        <f>IFERROR(VLOOKUP($C3757,$C$5:$H$18,6,0)+SUMIF($C$19:$C3757,$C3757,$F$19:$F3757)-SUMIF($C$19:$C3757,$C3757,$G$19:$G3757),"")</f>
        <v/>
      </c>
      <c r="I3757" s="296" t="n"/>
      <c r="J3757" s="252" t="n"/>
      <c r="K3757" s="252" t="n"/>
      <c r="L3757" s="298" t="n"/>
      <c r="M3757" s="254">
        <f>IF($B3757="","",--TEXT($B3757,"yyyymm"))</f>
        <v/>
      </c>
      <c r="N3757" s="0" t="n"/>
      <c r="O3757" s="0" t="n"/>
      <c r="P3757" s="0" t="n"/>
      <c r="Q3757" s="0" t="n"/>
      <c r="R3757" s="0" t="n"/>
      <c r="S3757" s="0" t="n"/>
      <c r="T3757" s="0" t="n"/>
      <c r="U3757" s="0" t="n"/>
      <c r="V3757" s="0" t="n"/>
      <c r="W3757" s="0" t="n"/>
      <c r="X3757" s="42" t="n"/>
      <c r="Y3757" s="42" t="n"/>
      <c r="Z3757" s="42" t="n"/>
    </row>
    <row r="3758" ht="23" customFormat="1" customHeight="1" s="204">
      <c r="A3758" s="255">
        <f>IF(B3758="","",COUNTA($B$5:B3758))</f>
        <v/>
      </c>
      <c r="B3758" s="294" t="n"/>
      <c r="C3758" s="247" t="n"/>
      <c r="D3758" s="248" t="n"/>
      <c r="E3758" s="295" t="n"/>
      <c r="F3758" s="296" t="n"/>
      <c r="G3758" s="296" t="n"/>
      <c r="H3758" s="299">
        <f>IFERROR(VLOOKUP($C3758,$C$5:$H$18,6,0)+SUMIF($C$19:$C3758,$C3758,$F$19:$F3758)-SUMIF($C$19:$C3758,$C3758,$G$19:$G3758),"")</f>
        <v/>
      </c>
      <c r="I3758" s="296" t="n"/>
      <c r="J3758" s="252" t="n"/>
      <c r="K3758" s="252" t="n"/>
      <c r="L3758" s="298" t="n"/>
      <c r="M3758" s="254">
        <f>IF($B3758="","",--TEXT($B3758,"yyyymm"))</f>
        <v/>
      </c>
      <c r="N3758" s="0" t="n"/>
      <c r="O3758" s="0" t="n"/>
      <c r="P3758" s="0" t="n"/>
      <c r="Q3758" s="0" t="n"/>
      <c r="R3758" s="0" t="n"/>
      <c r="S3758" s="0" t="n"/>
      <c r="T3758" s="0" t="n"/>
      <c r="U3758" s="0" t="n"/>
      <c r="V3758" s="0" t="n"/>
      <c r="W3758" s="0" t="n"/>
      <c r="X3758" s="42" t="n"/>
      <c r="Y3758" s="42" t="n"/>
      <c r="Z3758" s="42" t="n"/>
    </row>
    <row r="3759" ht="23" customFormat="1" customHeight="1" s="204">
      <c r="A3759" s="255">
        <f>IF(B3759="","",COUNTA($B$5:B3759))</f>
        <v/>
      </c>
      <c r="B3759" s="294" t="n"/>
      <c r="C3759" s="247" t="n"/>
      <c r="D3759" s="248" t="n"/>
      <c r="E3759" s="295" t="n"/>
      <c r="F3759" s="296" t="n"/>
      <c r="G3759" s="296" t="n"/>
      <c r="H3759" s="299">
        <f>IFERROR(VLOOKUP($C3759,$C$5:$H$18,6,0)+SUMIF($C$19:$C3759,$C3759,$F$19:$F3759)-SUMIF($C$19:$C3759,$C3759,$G$19:$G3759),"")</f>
        <v/>
      </c>
      <c r="I3759" s="296" t="n"/>
      <c r="J3759" s="252" t="n"/>
      <c r="K3759" s="252" t="n"/>
      <c r="L3759" s="298" t="n"/>
      <c r="M3759" s="254">
        <f>IF($B3759="","",--TEXT($B3759,"yyyymm"))</f>
        <v/>
      </c>
      <c r="N3759" s="0" t="n"/>
      <c r="O3759" s="0" t="n"/>
      <c r="P3759" s="0" t="n"/>
      <c r="Q3759" s="0" t="n"/>
      <c r="R3759" s="0" t="n"/>
      <c r="S3759" s="0" t="n"/>
      <c r="T3759" s="0" t="n"/>
      <c r="U3759" s="0" t="n"/>
      <c r="V3759" s="0" t="n"/>
      <c r="W3759" s="0" t="n"/>
      <c r="X3759" s="42" t="n"/>
      <c r="Y3759" s="42" t="n"/>
      <c r="Z3759" s="42" t="n"/>
    </row>
    <row r="3760" ht="23" customFormat="1" customHeight="1" s="204">
      <c r="A3760" s="255">
        <f>IF(B3760="","",COUNTA($B$5:B3760))</f>
        <v/>
      </c>
      <c r="B3760" s="294" t="n"/>
      <c r="C3760" s="247" t="n"/>
      <c r="D3760" s="248" t="n"/>
      <c r="E3760" s="295" t="n"/>
      <c r="F3760" s="296" t="n"/>
      <c r="G3760" s="296" t="n"/>
      <c r="H3760" s="299">
        <f>IFERROR(VLOOKUP($C3760,$C$5:$H$18,6,0)+SUMIF($C$19:$C3760,$C3760,$F$19:$F3760)-SUMIF($C$19:$C3760,$C3760,$G$19:$G3760),"")</f>
        <v/>
      </c>
      <c r="I3760" s="296" t="n"/>
      <c r="J3760" s="252" t="n"/>
      <c r="K3760" s="252" t="n"/>
      <c r="L3760" s="298" t="n"/>
      <c r="M3760" s="254">
        <f>IF($B3760="","",--TEXT($B3760,"yyyymm"))</f>
        <v/>
      </c>
      <c r="N3760" s="0" t="n"/>
      <c r="O3760" s="0" t="n"/>
      <c r="P3760" s="0" t="n"/>
      <c r="Q3760" s="0" t="n"/>
      <c r="R3760" s="0" t="n"/>
      <c r="S3760" s="0" t="n"/>
      <c r="T3760" s="0" t="n"/>
      <c r="U3760" s="0" t="n"/>
      <c r="V3760" s="0" t="n"/>
      <c r="W3760" s="0" t="n"/>
      <c r="X3760" s="42" t="n"/>
      <c r="Y3760" s="42" t="n"/>
      <c r="Z3760" s="42" t="n"/>
    </row>
    <row r="3761" ht="23" customFormat="1" customHeight="1" s="204">
      <c r="A3761" s="255">
        <f>IF(B3761="","",COUNTA($B$5:B3761))</f>
        <v/>
      </c>
      <c r="B3761" s="294" t="n"/>
      <c r="C3761" s="247" t="n"/>
      <c r="D3761" s="248" t="n"/>
      <c r="E3761" s="295" t="n"/>
      <c r="F3761" s="296" t="n"/>
      <c r="G3761" s="296" t="n"/>
      <c r="H3761" s="299">
        <f>IFERROR(VLOOKUP($C3761,$C$5:$H$18,6,0)+SUMIF($C$19:$C3761,$C3761,$F$19:$F3761)-SUMIF($C$19:$C3761,$C3761,$G$19:$G3761),"")</f>
        <v/>
      </c>
      <c r="I3761" s="296" t="n"/>
      <c r="J3761" s="252" t="n"/>
      <c r="K3761" s="252" t="n"/>
      <c r="L3761" s="298" t="n"/>
      <c r="M3761" s="254">
        <f>IF($B3761="","",--TEXT($B3761,"yyyymm"))</f>
        <v/>
      </c>
      <c r="N3761" s="0" t="n"/>
      <c r="O3761" s="0" t="n"/>
      <c r="P3761" s="0" t="n"/>
      <c r="Q3761" s="0" t="n"/>
      <c r="R3761" s="0" t="n"/>
      <c r="S3761" s="0" t="n"/>
      <c r="T3761" s="0" t="n"/>
      <c r="U3761" s="0" t="n"/>
      <c r="V3761" s="0" t="n"/>
      <c r="W3761" s="0" t="n"/>
      <c r="X3761" s="42" t="n"/>
      <c r="Y3761" s="42" t="n"/>
      <c r="Z3761" s="42" t="n"/>
    </row>
    <row r="3762" ht="23" customFormat="1" customHeight="1" s="204">
      <c r="A3762" s="255">
        <f>IF(B3762="","",COUNTA($B$5:B3762))</f>
        <v/>
      </c>
      <c r="B3762" s="294" t="n"/>
      <c r="C3762" s="247" t="n"/>
      <c r="D3762" s="248" t="n"/>
      <c r="E3762" s="295" t="n"/>
      <c r="F3762" s="296" t="n"/>
      <c r="G3762" s="296" t="n"/>
      <c r="H3762" s="299">
        <f>IFERROR(VLOOKUP($C3762,$C$5:$H$18,6,0)+SUMIF($C$19:$C3762,$C3762,$F$19:$F3762)-SUMIF($C$19:$C3762,$C3762,$G$19:$G3762),"")</f>
        <v/>
      </c>
      <c r="I3762" s="296" t="n"/>
      <c r="J3762" s="252" t="n"/>
      <c r="K3762" s="252" t="n"/>
      <c r="L3762" s="298" t="n"/>
      <c r="M3762" s="254">
        <f>IF($B3762="","",--TEXT($B3762,"yyyymm"))</f>
        <v/>
      </c>
      <c r="N3762" s="0" t="n"/>
      <c r="O3762" s="0" t="n"/>
      <c r="P3762" s="0" t="n"/>
      <c r="Q3762" s="0" t="n"/>
      <c r="R3762" s="0" t="n"/>
      <c r="S3762" s="0" t="n"/>
      <c r="T3762" s="0" t="n"/>
      <c r="U3762" s="0" t="n"/>
      <c r="V3762" s="0" t="n"/>
      <c r="W3762" s="0" t="n"/>
      <c r="X3762" s="42" t="n"/>
      <c r="Y3762" s="42" t="n"/>
      <c r="Z3762" s="42" t="n"/>
    </row>
    <row r="3763" ht="23" customFormat="1" customHeight="1" s="204">
      <c r="A3763" s="255">
        <f>IF(B3763="","",COUNTA($B$5:B3763))</f>
        <v/>
      </c>
      <c r="B3763" s="294" t="n"/>
      <c r="C3763" s="247" t="n"/>
      <c r="D3763" s="248" t="n"/>
      <c r="E3763" s="295" t="n"/>
      <c r="F3763" s="296" t="n"/>
      <c r="G3763" s="296" t="n"/>
      <c r="H3763" s="299">
        <f>IFERROR(VLOOKUP($C3763,$C$5:$H$18,6,0)+SUMIF($C$19:$C3763,$C3763,$F$19:$F3763)-SUMIF($C$19:$C3763,$C3763,$G$19:$G3763),"")</f>
        <v/>
      </c>
      <c r="I3763" s="296" t="n"/>
      <c r="J3763" s="252" t="n"/>
      <c r="K3763" s="252" t="n"/>
      <c r="L3763" s="298" t="n"/>
      <c r="M3763" s="254">
        <f>IF($B3763="","",--TEXT($B3763,"yyyymm"))</f>
        <v/>
      </c>
      <c r="N3763" s="0" t="n"/>
      <c r="O3763" s="0" t="n"/>
      <c r="P3763" s="0" t="n"/>
      <c r="Q3763" s="0" t="n"/>
      <c r="R3763" s="0" t="n"/>
      <c r="S3763" s="0" t="n"/>
      <c r="T3763" s="0" t="n"/>
      <c r="U3763" s="0" t="n"/>
      <c r="V3763" s="0" t="n"/>
      <c r="W3763" s="0" t="n"/>
      <c r="X3763" s="42" t="n"/>
      <c r="Y3763" s="42" t="n"/>
      <c r="Z3763" s="42" t="n"/>
    </row>
    <row r="3764" ht="23" customFormat="1" customHeight="1" s="204">
      <c r="A3764" s="255">
        <f>IF(B3764="","",COUNTA($B$5:B3764))</f>
        <v/>
      </c>
      <c r="B3764" s="294" t="n"/>
      <c r="C3764" s="247" t="n"/>
      <c r="D3764" s="248" t="n"/>
      <c r="E3764" s="295" t="n"/>
      <c r="F3764" s="296" t="n"/>
      <c r="G3764" s="296" t="n"/>
      <c r="H3764" s="299">
        <f>IFERROR(VLOOKUP($C3764,$C$5:$H$18,6,0)+SUMIF($C$19:$C3764,$C3764,$F$19:$F3764)-SUMIF($C$19:$C3764,$C3764,$G$19:$G3764),"")</f>
        <v/>
      </c>
      <c r="I3764" s="296" t="n"/>
      <c r="J3764" s="252" t="n"/>
      <c r="K3764" s="252" t="n"/>
      <c r="L3764" s="298" t="n"/>
      <c r="M3764" s="254">
        <f>IF($B3764="","",--TEXT($B3764,"yyyymm"))</f>
        <v/>
      </c>
      <c r="N3764" s="0" t="n"/>
      <c r="O3764" s="0" t="n"/>
      <c r="P3764" s="0" t="n"/>
      <c r="Q3764" s="0" t="n"/>
      <c r="R3764" s="0" t="n"/>
      <c r="S3764" s="0" t="n"/>
      <c r="T3764" s="0" t="n"/>
      <c r="U3764" s="0" t="n"/>
      <c r="V3764" s="0" t="n"/>
      <c r="W3764" s="0" t="n"/>
      <c r="X3764" s="42" t="n"/>
      <c r="Y3764" s="42" t="n"/>
      <c r="Z3764" s="42" t="n"/>
    </row>
    <row r="3765" ht="23" customFormat="1" customHeight="1" s="204">
      <c r="A3765" s="255">
        <f>IF(B3765="","",COUNTA($B$5:B3765))</f>
        <v/>
      </c>
      <c r="B3765" s="294" t="n"/>
      <c r="C3765" s="247" t="n"/>
      <c r="D3765" s="248" t="n"/>
      <c r="E3765" s="295" t="n"/>
      <c r="F3765" s="296" t="n"/>
      <c r="G3765" s="296" t="n"/>
      <c r="H3765" s="299">
        <f>IFERROR(VLOOKUP($C3765,$C$5:$H$18,6,0)+SUMIF($C$19:$C3765,$C3765,$F$19:$F3765)-SUMIF($C$19:$C3765,$C3765,$G$19:$G3765),"")</f>
        <v/>
      </c>
      <c r="I3765" s="296" t="n"/>
      <c r="J3765" s="252" t="n"/>
      <c r="K3765" s="252" t="n"/>
      <c r="L3765" s="298" t="n"/>
      <c r="M3765" s="254">
        <f>IF($B3765="","",--TEXT($B3765,"yyyymm"))</f>
        <v/>
      </c>
      <c r="N3765" s="0" t="n"/>
      <c r="O3765" s="0" t="n"/>
      <c r="P3765" s="0" t="n"/>
      <c r="Q3765" s="0" t="n"/>
      <c r="R3765" s="0" t="n"/>
      <c r="S3765" s="0" t="n"/>
      <c r="T3765" s="0" t="n"/>
      <c r="U3765" s="0" t="n"/>
      <c r="V3765" s="0" t="n"/>
      <c r="W3765" s="0" t="n"/>
      <c r="X3765" s="42" t="n"/>
      <c r="Y3765" s="42" t="n"/>
      <c r="Z3765" s="42" t="n"/>
    </row>
    <row r="3766" ht="23" customFormat="1" customHeight="1" s="204">
      <c r="A3766" s="255">
        <f>IF(B3766="","",COUNTA($B$5:B3766))</f>
        <v/>
      </c>
      <c r="B3766" s="294" t="n"/>
      <c r="C3766" s="247" t="n"/>
      <c r="D3766" s="248" t="n"/>
      <c r="E3766" s="295" t="n"/>
      <c r="F3766" s="296" t="n"/>
      <c r="G3766" s="296" t="n"/>
      <c r="H3766" s="299">
        <f>IFERROR(VLOOKUP($C3766,$C$5:$H$18,6,0)+SUMIF($C$19:$C3766,$C3766,$F$19:$F3766)-SUMIF($C$19:$C3766,$C3766,$G$19:$G3766),"")</f>
        <v/>
      </c>
      <c r="I3766" s="296" t="n"/>
      <c r="J3766" s="252" t="n"/>
      <c r="K3766" s="252" t="n"/>
      <c r="L3766" s="298" t="n"/>
      <c r="M3766" s="254">
        <f>IF($B3766="","",--TEXT($B3766,"yyyymm"))</f>
        <v/>
      </c>
      <c r="N3766" s="0" t="n"/>
      <c r="O3766" s="0" t="n"/>
      <c r="P3766" s="0" t="n"/>
      <c r="Q3766" s="0" t="n"/>
      <c r="R3766" s="0" t="n"/>
      <c r="S3766" s="0" t="n"/>
      <c r="T3766" s="0" t="n"/>
      <c r="U3766" s="0" t="n"/>
      <c r="V3766" s="0" t="n"/>
      <c r="W3766" s="0" t="n"/>
      <c r="X3766" s="42" t="n"/>
      <c r="Y3766" s="42" t="n"/>
      <c r="Z3766" s="42" t="n"/>
    </row>
    <row r="3767" ht="23" customFormat="1" customHeight="1" s="204">
      <c r="A3767" s="255">
        <f>IF(B3767="","",COUNTA($B$5:B3767))</f>
        <v/>
      </c>
      <c r="B3767" s="294" t="n"/>
      <c r="C3767" s="247" t="n"/>
      <c r="D3767" s="248" t="n"/>
      <c r="E3767" s="295" t="n"/>
      <c r="F3767" s="296" t="n"/>
      <c r="G3767" s="296" t="n"/>
      <c r="H3767" s="299">
        <f>IFERROR(VLOOKUP($C3767,$C$5:$H$18,6,0)+SUMIF($C$19:$C3767,$C3767,$F$19:$F3767)-SUMIF($C$19:$C3767,$C3767,$G$19:$G3767),"")</f>
        <v/>
      </c>
      <c r="I3767" s="296" t="n"/>
      <c r="J3767" s="252" t="n"/>
      <c r="K3767" s="252" t="n"/>
      <c r="L3767" s="298" t="n"/>
      <c r="M3767" s="254">
        <f>IF($B3767="","",--TEXT($B3767,"yyyymm"))</f>
        <v/>
      </c>
      <c r="N3767" s="0" t="n"/>
      <c r="O3767" s="0" t="n"/>
      <c r="P3767" s="0" t="n"/>
      <c r="Q3767" s="0" t="n"/>
      <c r="R3767" s="0" t="n"/>
      <c r="S3767" s="0" t="n"/>
      <c r="T3767" s="0" t="n"/>
      <c r="U3767" s="0" t="n"/>
      <c r="V3767" s="0" t="n"/>
      <c r="W3767" s="0" t="n"/>
      <c r="X3767" s="42" t="n"/>
      <c r="Y3767" s="42" t="n"/>
      <c r="Z3767" s="42" t="n"/>
    </row>
    <row r="3768" ht="23" customFormat="1" customHeight="1" s="204">
      <c r="A3768" s="255">
        <f>IF(B3768="","",COUNTA($B$5:B3768))</f>
        <v/>
      </c>
      <c r="B3768" s="294" t="n"/>
      <c r="C3768" s="247" t="n"/>
      <c r="D3768" s="248" t="n"/>
      <c r="E3768" s="295" t="n"/>
      <c r="F3768" s="296" t="n"/>
      <c r="G3768" s="296" t="n"/>
      <c r="H3768" s="299">
        <f>IFERROR(VLOOKUP($C3768,$C$5:$H$18,6,0)+SUMIF($C$19:$C3768,$C3768,$F$19:$F3768)-SUMIF($C$19:$C3768,$C3768,$G$19:$G3768),"")</f>
        <v/>
      </c>
      <c r="I3768" s="296" t="n"/>
      <c r="J3768" s="252" t="n"/>
      <c r="K3768" s="252" t="n"/>
      <c r="L3768" s="298" t="n"/>
      <c r="M3768" s="254">
        <f>IF($B3768="","",--TEXT($B3768,"yyyymm"))</f>
        <v/>
      </c>
      <c r="N3768" s="0" t="n"/>
      <c r="O3768" s="0" t="n"/>
      <c r="P3768" s="0" t="n"/>
      <c r="Q3768" s="0" t="n"/>
      <c r="R3768" s="0" t="n"/>
      <c r="S3768" s="0" t="n"/>
      <c r="T3768" s="0" t="n"/>
      <c r="U3768" s="0" t="n"/>
      <c r="V3768" s="0" t="n"/>
      <c r="W3768" s="0" t="n"/>
      <c r="X3768" s="42" t="n"/>
      <c r="Y3768" s="42" t="n"/>
      <c r="Z3768" s="42" t="n"/>
    </row>
    <row r="3769" ht="23" customFormat="1" customHeight="1" s="204">
      <c r="A3769" s="255">
        <f>IF(B3769="","",COUNTA($B$5:B3769))</f>
        <v/>
      </c>
      <c r="B3769" s="294" t="n"/>
      <c r="C3769" s="247" t="n"/>
      <c r="D3769" s="248" t="n"/>
      <c r="E3769" s="295" t="n"/>
      <c r="F3769" s="296" t="n"/>
      <c r="G3769" s="296" t="n"/>
      <c r="H3769" s="299">
        <f>IFERROR(VLOOKUP($C3769,$C$5:$H$18,6,0)+SUMIF($C$19:$C3769,$C3769,$F$19:$F3769)-SUMIF($C$19:$C3769,$C3769,$G$19:$G3769),"")</f>
        <v/>
      </c>
      <c r="I3769" s="296" t="n"/>
      <c r="J3769" s="252" t="n"/>
      <c r="K3769" s="252" t="n"/>
      <c r="L3769" s="298" t="n"/>
      <c r="M3769" s="254">
        <f>IF($B3769="","",--TEXT($B3769,"yyyymm"))</f>
        <v/>
      </c>
      <c r="N3769" s="0" t="n"/>
      <c r="O3769" s="0" t="n"/>
      <c r="P3769" s="0" t="n"/>
      <c r="Q3769" s="0" t="n"/>
      <c r="R3769" s="0" t="n"/>
      <c r="S3769" s="0" t="n"/>
      <c r="T3769" s="0" t="n"/>
      <c r="U3769" s="0" t="n"/>
      <c r="V3769" s="0" t="n"/>
      <c r="W3769" s="0" t="n"/>
      <c r="X3769" s="42" t="n"/>
      <c r="Y3769" s="42" t="n"/>
      <c r="Z3769" s="42" t="n"/>
    </row>
    <row r="3770" ht="23" customFormat="1" customHeight="1" s="204">
      <c r="A3770" s="255">
        <f>IF(B3770="","",COUNTA($B$5:B3770))</f>
        <v/>
      </c>
      <c r="B3770" s="294" t="n"/>
      <c r="C3770" s="247" t="n"/>
      <c r="D3770" s="248" t="n"/>
      <c r="E3770" s="295" t="n"/>
      <c r="F3770" s="296" t="n"/>
      <c r="G3770" s="296" t="n"/>
      <c r="H3770" s="299">
        <f>IFERROR(VLOOKUP($C3770,$C$5:$H$18,6,0)+SUMIF($C$19:$C3770,$C3770,$F$19:$F3770)-SUMIF($C$19:$C3770,$C3770,$G$19:$G3770),"")</f>
        <v/>
      </c>
      <c r="I3770" s="296" t="n"/>
      <c r="J3770" s="252" t="n"/>
      <c r="K3770" s="252" t="n"/>
      <c r="L3770" s="298" t="n"/>
      <c r="M3770" s="254">
        <f>IF($B3770="","",--TEXT($B3770,"yyyymm"))</f>
        <v/>
      </c>
      <c r="N3770" s="0" t="n"/>
      <c r="O3770" s="0" t="n"/>
      <c r="P3770" s="0" t="n"/>
      <c r="Q3770" s="0" t="n"/>
      <c r="R3770" s="0" t="n"/>
      <c r="S3770" s="0" t="n"/>
      <c r="T3770" s="0" t="n"/>
      <c r="U3770" s="0" t="n"/>
      <c r="V3770" s="0" t="n"/>
      <c r="W3770" s="0" t="n"/>
      <c r="X3770" s="42" t="n"/>
      <c r="Y3770" s="42" t="n"/>
      <c r="Z3770" s="42" t="n"/>
    </row>
    <row r="3771" ht="23" customFormat="1" customHeight="1" s="204">
      <c r="A3771" s="255">
        <f>IF(B3771="","",COUNTA($B$5:B3771))</f>
        <v/>
      </c>
      <c r="B3771" s="294" t="n"/>
      <c r="C3771" s="247" t="n"/>
      <c r="D3771" s="248" t="n"/>
      <c r="E3771" s="295" t="n"/>
      <c r="F3771" s="296" t="n"/>
      <c r="G3771" s="296" t="n"/>
      <c r="H3771" s="299">
        <f>IFERROR(VLOOKUP($C3771,$C$5:$H$18,6,0)+SUMIF($C$19:$C3771,$C3771,$F$19:$F3771)-SUMIF($C$19:$C3771,$C3771,$G$19:$G3771),"")</f>
        <v/>
      </c>
      <c r="I3771" s="296" t="n"/>
      <c r="J3771" s="252" t="n"/>
      <c r="K3771" s="252" t="n"/>
      <c r="L3771" s="298" t="n"/>
      <c r="M3771" s="254">
        <f>IF($B3771="","",--TEXT($B3771,"yyyymm"))</f>
        <v/>
      </c>
      <c r="N3771" s="0" t="n"/>
      <c r="O3771" s="0" t="n"/>
      <c r="P3771" s="0" t="n"/>
      <c r="Q3771" s="0" t="n"/>
      <c r="R3771" s="0" t="n"/>
      <c r="S3771" s="0" t="n"/>
      <c r="T3771" s="0" t="n"/>
      <c r="U3771" s="0" t="n"/>
      <c r="V3771" s="0" t="n"/>
      <c r="W3771" s="0" t="n"/>
      <c r="X3771" s="42" t="n"/>
      <c r="Y3771" s="42" t="n"/>
      <c r="Z3771" s="42" t="n"/>
    </row>
    <row r="3772" ht="23" customFormat="1" customHeight="1" s="204">
      <c r="A3772" s="255">
        <f>IF(B3772="","",COUNTA($B$5:B3772))</f>
        <v/>
      </c>
      <c r="B3772" s="294" t="n"/>
      <c r="C3772" s="247" t="n"/>
      <c r="D3772" s="248" t="n"/>
      <c r="E3772" s="295" t="n"/>
      <c r="F3772" s="296" t="n"/>
      <c r="G3772" s="296" t="n"/>
      <c r="H3772" s="299">
        <f>IFERROR(VLOOKUP($C3772,$C$5:$H$18,6,0)+SUMIF($C$19:$C3772,$C3772,$F$19:$F3772)-SUMIF($C$19:$C3772,$C3772,$G$19:$G3772),"")</f>
        <v/>
      </c>
      <c r="I3772" s="296" t="n"/>
      <c r="J3772" s="252" t="n"/>
      <c r="K3772" s="252" t="n"/>
      <c r="L3772" s="298" t="n"/>
      <c r="M3772" s="254">
        <f>IF($B3772="","",--TEXT($B3772,"yyyymm"))</f>
        <v/>
      </c>
      <c r="N3772" s="0" t="n"/>
      <c r="O3772" s="0" t="n"/>
      <c r="P3772" s="0" t="n"/>
      <c r="Q3772" s="0" t="n"/>
      <c r="R3772" s="0" t="n"/>
      <c r="S3772" s="0" t="n"/>
      <c r="T3772" s="0" t="n"/>
      <c r="U3772" s="0" t="n"/>
      <c r="V3772" s="0" t="n"/>
      <c r="W3772" s="0" t="n"/>
      <c r="X3772" s="42" t="n"/>
      <c r="Y3772" s="42" t="n"/>
      <c r="Z3772" s="42" t="n"/>
    </row>
    <row r="3773" ht="23" customFormat="1" customHeight="1" s="204">
      <c r="A3773" s="255">
        <f>IF(B3773="","",COUNTA($B$5:B3773))</f>
        <v/>
      </c>
      <c r="B3773" s="294" t="n"/>
      <c r="C3773" s="247" t="n"/>
      <c r="D3773" s="248" t="n"/>
      <c r="E3773" s="295" t="n"/>
      <c r="F3773" s="296" t="n"/>
      <c r="G3773" s="296" t="n"/>
      <c r="H3773" s="299">
        <f>IFERROR(VLOOKUP($C3773,$C$5:$H$18,6,0)+SUMIF($C$19:$C3773,$C3773,$F$19:$F3773)-SUMIF($C$19:$C3773,$C3773,$G$19:$G3773),"")</f>
        <v/>
      </c>
      <c r="I3773" s="296" t="n"/>
      <c r="J3773" s="252" t="n"/>
      <c r="K3773" s="252" t="n"/>
      <c r="L3773" s="298" t="n"/>
      <c r="M3773" s="254">
        <f>IF($B3773="","",--TEXT($B3773,"yyyymm"))</f>
        <v/>
      </c>
      <c r="N3773" s="0" t="n"/>
      <c r="O3773" s="0" t="n"/>
      <c r="P3773" s="0" t="n"/>
      <c r="Q3773" s="0" t="n"/>
      <c r="R3773" s="0" t="n"/>
      <c r="S3773" s="0" t="n"/>
      <c r="T3773" s="0" t="n"/>
      <c r="U3773" s="0" t="n"/>
      <c r="V3773" s="0" t="n"/>
      <c r="W3773" s="0" t="n"/>
      <c r="X3773" s="42" t="n"/>
      <c r="Y3773" s="42" t="n"/>
      <c r="Z3773" s="42" t="n"/>
    </row>
    <row r="3774" ht="23" customFormat="1" customHeight="1" s="204">
      <c r="A3774" s="255">
        <f>IF(B3774="","",COUNTA($B$5:B3774))</f>
        <v/>
      </c>
      <c r="B3774" s="294" t="n"/>
      <c r="C3774" s="247" t="n"/>
      <c r="D3774" s="248" t="n"/>
      <c r="E3774" s="295" t="n"/>
      <c r="F3774" s="296" t="n"/>
      <c r="G3774" s="296" t="n"/>
      <c r="H3774" s="299">
        <f>IFERROR(VLOOKUP($C3774,$C$5:$H$18,6,0)+SUMIF($C$19:$C3774,$C3774,$F$19:$F3774)-SUMIF($C$19:$C3774,$C3774,$G$19:$G3774),"")</f>
        <v/>
      </c>
      <c r="I3774" s="296" t="n"/>
      <c r="J3774" s="252" t="n"/>
      <c r="K3774" s="252" t="n"/>
      <c r="L3774" s="298" t="n"/>
      <c r="M3774" s="254">
        <f>IF($B3774="","",--TEXT($B3774,"yyyymm"))</f>
        <v/>
      </c>
      <c r="N3774" s="0" t="n"/>
      <c r="O3774" s="0" t="n"/>
      <c r="P3774" s="0" t="n"/>
      <c r="Q3774" s="0" t="n"/>
      <c r="R3774" s="0" t="n"/>
      <c r="S3774" s="0" t="n"/>
      <c r="T3774" s="0" t="n"/>
      <c r="U3774" s="0" t="n"/>
      <c r="V3774" s="0" t="n"/>
      <c r="W3774" s="0" t="n"/>
      <c r="X3774" s="42" t="n"/>
      <c r="Y3774" s="42" t="n"/>
      <c r="Z3774" s="42" t="n"/>
    </row>
    <row r="3775" ht="23" customFormat="1" customHeight="1" s="204">
      <c r="A3775" s="255">
        <f>IF(B3775="","",COUNTA($B$5:B3775))</f>
        <v/>
      </c>
      <c r="B3775" s="294" t="n"/>
      <c r="C3775" s="247" t="n"/>
      <c r="D3775" s="248" t="n"/>
      <c r="E3775" s="295" t="n"/>
      <c r="F3775" s="296" t="n"/>
      <c r="G3775" s="296" t="n"/>
      <c r="H3775" s="299">
        <f>IFERROR(VLOOKUP($C3775,$C$5:$H$18,6,0)+SUMIF($C$19:$C3775,$C3775,$F$19:$F3775)-SUMIF($C$19:$C3775,$C3775,$G$19:$G3775),"")</f>
        <v/>
      </c>
      <c r="I3775" s="296" t="n"/>
      <c r="J3775" s="252" t="n"/>
      <c r="K3775" s="252" t="n"/>
      <c r="L3775" s="298" t="n"/>
      <c r="M3775" s="254">
        <f>IF($B3775="","",--TEXT($B3775,"yyyymm"))</f>
        <v/>
      </c>
      <c r="N3775" s="0" t="n"/>
      <c r="O3775" s="0" t="n"/>
      <c r="P3775" s="0" t="n"/>
      <c r="Q3775" s="0" t="n"/>
      <c r="R3775" s="0" t="n"/>
      <c r="S3775" s="0" t="n"/>
      <c r="T3775" s="0" t="n"/>
      <c r="U3775" s="0" t="n"/>
      <c r="V3775" s="0" t="n"/>
      <c r="W3775" s="0" t="n"/>
      <c r="X3775" s="42" t="n"/>
      <c r="Y3775" s="42" t="n"/>
      <c r="Z3775" s="42" t="n"/>
    </row>
    <row r="3776" ht="23" customFormat="1" customHeight="1" s="204">
      <c r="A3776" s="255">
        <f>IF(B3776="","",COUNTA($B$5:B3776))</f>
        <v/>
      </c>
      <c r="B3776" s="294" t="n"/>
      <c r="C3776" s="247" t="n"/>
      <c r="D3776" s="248" t="n"/>
      <c r="E3776" s="295" t="n"/>
      <c r="F3776" s="296" t="n"/>
      <c r="G3776" s="296" t="n"/>
      <c r="H3776" s="299">
        <f>IFERROR(VLOOKUP($C3776,$C$5:$H$18,6,0)+SUMIF($C$19:$C3776,$C3776,$F$19:$F3776)-SUMIF($C$19:$C3776,$C3776,$G$19:$G3776),"")</f>
        <v/>
      </c>
      <c r="I3776" s="296" t="n"/>
      <c r="J3776" s="252" t="n"/>
      <c r="K3776" s="252" t="n"/>
      <c r="L3776" s="298" t="n"/>
      <c r="M3776" s="254">
        <f>IF($B3776="","",--TEXT($B3776,"yyyymm"))</f>
        <v/>
      </c>
      <c r="N3776" s="0" t="n"/>
      <c r="O3776" s="0" t="n"/>
      <c r="P3776" s="0" t="n"/>
      <c r="Q3776" s="0" t="n"/>
      <c r="R3776" s="0" t="n"/>
      <c r="S3776" s="0" t="n"/>
      <c r="T3776" s="0" t="n"/>
      <c r="U3776" s="0" t="n"/>
      <c r="V3776" s="0" t="n"/>
      <c r="W3776" s="0" t="n"/>
      <c r="X3776" s="42" t="n"/>
      <c r="Y3776" s="42" t="n"/>
      <c r="Z3776" s="42" t="n"/>
    </row>
    <row r="3777" ht="23" customFormat="1" customHeight="1" s="204">
      <c r="A3777" s="255">
        <f>IF(B3777="","",COUNTA($B$5:B3777))</f>
        <v/>
      </c>
      <c r="B3777" s="294" t="n"/>
      <c r="C3777" s="247" t="n"/>
      <c r="D3777" s="248" t="n"/>
      <c r="E3777" s="295" t="n"/>
      <c r="F3777" s="296" t="n"/>
      <c r="G3777" s="296" t="n"/>
      <c r="H3777" s="299">
        <f>IFERROR(VLOOKUP($C3777,$C$5:$H$18,6,0)+SUMIF($C$19:$C3777,$C3777,$F$19:$F3777)-SUMIF($C$19:$C3777,$C3777,$G$19:$G3777),"")</f>
        <v/>
      </c>
      <c r="I3777" s="296" t="n"/>
      <c r="J3777" s="252" t="n"/>
      <c r="K3777" s="252" t="n"/>
      <c r="L3777" s="298" t="n"/>
      <c r="M3777" s="254">
        <f>IF($B3777="","",--TEXT($B3777,"yyyymm"))</f>
        <v/>
      </c>
      <c r="N3777" s="0" t="n"/>
      <c r="O3777" s="0" t="n"/>
      <c r="P3777" s="0" t="n"/>
      <c r="Q3777" s="0" t="n"/>
      <c r="R3777" s="0" t="n"/>
      <c r="S3777" s="0" t="n"/>
      <c r="T3777" s="0" t="n"/>
      <c r="U3777" s="0" t="n"/>
      <c r="V3777" s="0" t="n"/>
      <c r="W3777" s="0" t="n"/>
      <c r="X3777" s="42" t="n"/>
      <c r="Y3777" s="42" t="n"/>
      <c r="Z3777" s="42" t="n"/>
    </row>
    <row r="3778" ht="23" customFormat="1" customHeight="1" s="204">
      <c r="A3778" s="255">
        <f>IF(B3778="","",COUNTA($B$5:B3778))</f>
        <v/>
      </c>
      <c r="B3778" s="294" t="n"/>
      <c r="C3778" s="247" t="n"/>
      <c r="D3778" s="248" t="n"/>
      <c r="E3778" s="295" t="n"/>
      <c r="F3778" s="296" t="n"/>
      <c r="G3778" s="296" t="n"/>
      <c r="H3778" s="299">
        <f>IFERROR(VLOOKUP($C3778,$C$5:$H$18,6,0)+SUMIF($C$19:$C3778,$C3778,$F$19:$F3778)-SUMIF($C$19:$C3778,$C3778,$G$19:$G3778),"")</f>
        <v/>
      </c>
      <c r="I3778" s="296" t="n"/>
      <c r="J3778" s="252" t="n"/>
      <c r="K3778" s="252" t="n"/>
      <c r="L3778" s="298" t="n"/>
      <c r="M3778" s="254">
        <f>IF($B3778="","",--TEXT($B3778,"yyyymm"))</f>
        <v/>
      </c>
      <c r="N3778" s="0" t="n"/>
      <c r="O3778" s="0" t="n"/>
      <c r="P3778" s="0" t="n"/>
      <c r="Q3778" s="0" t="n"/>
      <c r="R3778" s="0" t="n"/>
      <c r="S3778" s="0" t="n"/>
      <c r="T3778" s="0" t="n"/>
      <c r="U3778" s="0" t="n"/>
      <c r="V3778" s="0" t="n"/>
      <c r="W3778" s="0" t="n"/>
      <c r="X3778" s="42" t="n"/>
      <c r="Y3778" s="42" t="n"/>
      <c r="Z3778" s="42" t="n"/>
    </row>
    <row r="3779" ht="23" customFormat="1" customHeight="1" s="204">
      <c r="A3779" s="255">
        <f>IF(B3779="","",COUNTA($B$5:B3779))</f>
        <v/>
      </c>
      <c r="B3779" s="294" t="n"/>
      <c r="C3779" s="247" t="n"/>
      <c r="D3779" s="248" t="n"/>
      <c r="E3779" s="295" t="n"/>
      <c r="F3779" s="296" t="n"/>
      <c r="G3779" s="296" t="n"/>
      <c r="H3779" s="299">
        <f>IFERROR(VLOOKUP($C3779,$C$5:$H$18,6,0)+SUMIF($C$19:$C3779,$C3779,$F$19:$F3779)-SUMIF($C$19:$C3779,$C3779,$G$19:$G3779),"")</f>
        <v/>
      </c>
      <c r="I3779" s="296" t="n"/>
      <c r="J3779" s="252" t="n"/>
      <c r="K3779" s="252" t="n"/>
      <c r="L3779" s="298" t="n"/>
      <c r="M3779" s="254">
        <f>IF($B3779="","",--TEXT($B3779,"yyyymm"))</f>
        <v/>
      </c>
      <c r="N3779" s="0" t="n"/>
      <c r="O3779" s="0" t="n"/>
      <c r="P3779" s="0" t="n"/>
      <c r="Q3779" s="0" t="n"/>
      <c r="R3779" s="0" t="n"/>
      <c r="S3779" s="0" t="n"/>
      <c r="T3779" s="0" t="n"/>
      <c r="U3779" s="0" t="n"/>
      <c r="V3779" s="0" t="n"/>
      <c r="W3779" s="0" t="n"/>
      <c r="X3779" s="42" t="n"/>
      <c r="Y3779" s="42" t="n"/>
      <c r="Z3779" s="42" t="n"/>
    </row>
    <row r="3780" ht="23" customFormat="1" customHeight="1" s="204">
      <c r="A3780" s="255">
        <f>IF(B3780="","",COUNTA($B$5:B3780))</f>
        <v/>
      </c>
      <c r="B3780" s="294" t="n"/>
      <c r="C3780" s="247" t="n"/>
      <c r="D3780" s="248" t="n"/>
      <c r="E3780" s="295" t="n"/>
      <c r="F3780" s="296" t="n"/>
      <c r="G3780" s="296" t="n"/>
      <c r="H3780" s="299">
        <f>IFERROR(VLOOKUP($C3780,$C$5:$H$18,6,0)+SUMIF($C$19:$C3780,$C3780,$F$19:$F3780)-SUMIF($C$19:$C3780,$C3780,$G$19:$G3780),"")</f>
        <v/>
      </c>
      <c r="I3780" s="296" t="n"/>
      <c r="J3780" s="252" t="n"/>
      <c r="K3780" s="252" t="n"/>
      <c r="L3780" s="298" t="n"/>
      <c r="M3780" s="254">
        <f>IF($B3780="","",--TEXT($B3780,"yyyymm"))</f>
        <v/>
      </c>
      <c r="N3780" s="0" t="n"/>
      <c r="O3780" s="0" t="n"/>
      <c r="P3780" s="0" t="n"/>
      <c r="Q3780" s="0" t="n"/>
      <c r="R3780" s="0" t="n"/>
      <c r="S3780" s="0" t="n"/>
      <c r="T3780" s="0" t="n"/>
      <c r="U3780" s="0" t="n"/>
      <c r="V3780" s="0" t="n"/>
      <c r="W3780" s="0" t="n"/>
      <c r="X3780" s="42" t="n"/>
      <c r="Y3780" s="42" t="n"/>
      <c r="Z3780" s="42" t="n"/>
    </row>
    <row r="3781" ht="23" customFormat="1" customHeight="1" s="204">
      <c r="A3781" s="255">
        <f>IF(B3781="","",COUNTA($B$5:B3781))</f>
        <v/>
      </c>
      <c r="B3781" s="294" t="n"/>
      <c r="C3781" s="247" t="n"/>
      <c r="D3781" s="248" t="n"/>
      <c r="E3781" s="295" t="n"/>
      <c r="F3781" s="296" t="n"/>
      <c r="G3781" s="296" t="n"/>
      <c r="H3781" s="299">
        <f>IFERROR(VLOOKUP($C3781,$C$5:$H$18,6,0)+SUMIF($C$19:$C3781,$C3781,$F$19:$F3781)-SUMIF($C$19:$C3781,$C3781,$G$19:$G3781),"")</f>
        <v/>
      </c>
      <c r="I3781" s="296" t="n"/>
      <c r="J3781" s="252" t="n"/>
      <c r="K3781" s="252" t="n"/>
      <c r="L3781" s="298" t="n"/>
      <c r="M3781" s="254">
        <f>IF($B3781="","",--TEXT($B3781,"yyyymm"))</f>
        <v/>
      </c>
      <c r="N3781" s="0" t="n"/>
      <c r="O3781" s="0" t="n"/>
      <c r="P3781" s="0" t="n"/>
      <c r="Q3781" s="0" t="n"/>
      <c r="R3781" s="0" t="n"/>
      <c r="S3781" s="0" t="n"/>
      <c r="T3781" s="0" t="n"/>
      <c r="U3781" s="0" t="n"/>
      <c r="V3781" s="0" t="n"/>
      <c r="W3781" s="0" t="n"/>
      <c r="X3781" s="42" t="n"/>
      <c r="Y3781" s="42" t="n"/>
      <c r="Z3781" s="42" t="n"/>
    </row>
    <row r="3782" ht="23" customFormat="1" customHeight="1" s="204">
      <c r="A3782" s="255">
        <f>IF(B3782="","",COUNTA($B$5:B3782))</f>
        <v/>
      </c>
      <c r="B3782" s="294" t="n"/>
      <c r="C3782" s="247" t="n"/>
      <c r="D3782" s="248" t="n"/>
      <c r="E3782" s="295" t="n"/>
      <c r="F3782" s="296" t="n"/>
      <c r="G3782" s="296" t="n"/>
      <c r="H3782" s="299">
        <f>IFERROR(VLOOKUP($C3782,$C$5:$H$18,6,0)+SUMIF($C$19:$C3782,$C3782,$F$19:$F3782)-SUMIF($C$19:$C3782,$C3782,$G$19:$G3782),"")</f>
        <v/>
      </c>
      <c r="I3782" s="296" t="n"/>
      <c r="J3782" s="252" t="n"/>
      <c r="K3782" s="252" t="n"/>
      <c r="L3782" s="298" t="n"/>
      <c r="M3782" s="254">
        <f>IF($B3782="","",--TEXT($B3782,"yyyymm"))</f>
        <v/>
      </c>
      <c r="N3782" s="0" t="n"/>
      <c r="O3782" s="0" t="n"/>
      <c r="P3782" s="0" t="n"/>
      <c r="Q3782" s="0" t="n"/>
      <c r="R3782" s="0" t="n"/>
      <c r="S3782" s="0" t="n"/>
      <c r="T3782" s="0" t="n"/>
      <c r="U3782" s="0" t="n"/>
      <c r="V3782" s="0" t="n"/>
      <c r="W3782" s="0" t="n"/>
      <c r="X3782" s="42" t="n"/>
      <c r="Y3782" s="42" t="n"/>
      <c r="Z3782" s="42" t="n"/>
    </row>
    <row r="3783" ht="23" customFormat="1" customHeight="1" s="204">
      <c r="A3783" s="255">
        <f>IF(B3783="","",COUNTA($B$5:B3783))</f>
        <v/>
      </c>
      <c r="B3783" s="294" t="n"/>
      <c r="C3783" s="247" t="n"/>
      <c r="D3783" s="248" t="n"/>
      <c r="E3783" s="295" t="n"/>
      <c r="F3783" s="296" t="n"/>
      <c r="G3783" s="296" t="n"/>
      <c r="H3783" s="299">
        <f>IFERROR(VLOOKUP($C3783,$C$5:$H$18,6,0)+SUMIF($C$19:$C3783,$C3783,$F$19:$F3783)-SUMIF($C$19:$C3783,$C3783,$G$19:$G3783),"")</f>
        <v/>
      </c>
      <c r="I3783" s="296" t="n"/>
      <c r="J3783" s="252" t="n"/>
      <c r="K3783" s="252" t="n"/>
      <c r="L3783" s="298" t="n"/>
      <c r="M3783" s="254">
        <f>IF($B3783="","",--TEXT($B3783,"yyyymm"))</f>
        <v/>
      </c>
      <c r="N3783" s="0" t="n"/>
      <c r="O3783" s="0" t="n"/>
      <c r="P3783" s="0" t="n"/>
      <c r="Q3783" s="0" t="n"/>
      <c r="R3783" s="0" t="n"/>
      <c r="S3783" s="0" t="n"/>
      <c r="T3783" s="0" t="n"/>
      <c r="U3783" s="0" t="n"/>
      <c r="V3783" s="0" t="n"/>
      <c r="W3783" s="0" t="n"/>
      <c r="X3783" s="42" t="n"/>
      <c r="Y3783" s="42" t="n"/>
      <c r="Z3783" s="42" t="n"/>
    </row>
    <row r="3784" ht="23" customFormat="1" customHeight="1" s="204">
      <c r="A3784" s="255">
        <f>IF(B3784="","",COUNTA($B$5:B3784))</f>
        <v/>
      </c>
      <c r="B3784" s="294" t="n"/>
      <c r="C3784" s="247" t="n"/>
      <c r="D3784" s="248" t="n"/>
      <c r="E3784" s="295" t="n"/>
      <c r="F3784" s="296" t="n"/>
      <c r="G3784" s="296" t="n"/>
      <c r="H3784" s="299">
        <f>IFERROR(VLOOKUP($C3784,$C$5:$H$18,6,0)+SUMIF($C$19:$C3784,$C3784,$F$19:$F3784)-SUMIF($C$19:$C3784,$C3784,$G$19:$G3784),"")</f>
        <v/>
      </c>
      <c r="I3784" s="296" t="n"/>
      <c r="J3784" s="252" t="n"/>
      <c r="K3784" s="252" t="n"/>
      <c r="L3784" s="298" t="n"/>
      <c r="M3784" s="254">
        <f>IF($B3784="","",--TEXT($B3784,"yyyymm"))</f>
        <v/>
      </c>
      <c r="N3784" s="0" t="n"/>
      <c r="O3784" s="0" t="n"/>
      <c r="P3784" s="0" t="n"/>
      <c r="Q3784" s="0" t="n"/>
      <c r="R3784" s="0" t="n"/>
      <c r="S3784" s="0" t="n"/>
      <c r="T3784" s="0" t="n"/>
      <c r="U3784" s="0" t="n"/>
      <c r="V3784" s="0" t="n"/>
      <c r="W3784" s="0" t="n"/>
      <c r="X3784" s="42" t="n"/>
      <c r="Y3784" s="42" t="n"/>
      <c r="Z3784" s="42" t="n"/>
    </row>
    <row r="3785" ht="23" customFormat="1" customHeight="1" s="204">
      <c r="A3785" s="255">
        <f>IF(B3785="","",COUNTA($B$5:B3785))</f>
        <v/>
      </c>
      <c r="B3785" s="294" t="n"/>
      <c r="C3785" s="247" t="n"/>
      <c r="D3785" s="248" t="n"/>
      <c r="E3785" s="295" t="n"/>
      <c r="F3785" s="296" t="n"/>
      <c r="G3785" s="296" t="n"/>
      <c r="H3785" s="299">
        <f>IFERROR(VLOOKUP($C3785,$C$5:$H$18,6,0)+SUMIF($C$19:$C3785,$C3785,$F$19:$F3785)-SUMIF($C$19:$C3785,$C3785,$G$19:$G3785),"")</f>
        <v/>
      </c>
      <c r="I3785" s="296" t="n"/>
      <c r="J3785" s="252" t="n"/>
      <c r="K3785" s="252" t="n"/>
      <c r="L3785" s="298" t="n"/>
      <c r="M3785" s="254">
        <f>IF($B3785="","",--TEXT($B3785,"yyyymm"))</f>
        <v/>
      </c>
      <c r="N3785" s="0" t="n"/>
      <c r="O3785" s="0" t="n"/>
      <c r="P3785" s="0" t="n"/>
      <c r="Q3785" s="0" t="n"/>
      <c r="R3785" s="0" t="n"/>
      <c r="S3785" s="0" t="n"/>
      <c r="T3785" s="0" t="n"/>
      <c r="U3785" s="0" t="n"/>
      <c r="V3785" s="0" t="n"/>
      <c r="W3785" s="0" t="n"/>
      <c r="X3785" s="42" t="n"/>
      <c r="Y3785" s="42" t="n"/>
      <c r="Z3785" s="42" t="n"/>
    </row>
    <row r="3786" ht="23" customFormat="1" customHeight="1" s="204">
      <c r="A3786" s="255">
        <f>IF(B3786="","",COUNTA($B$5:B3786))</f>
        <v/>
      </c>
      <c r="B3786" s="294" t="n"/>
      <c r="C3786" s="247" t="n"/>
      <c r="D3786" s="248" t="n"/>
      <c r="E3786" s="295" t="n"/>
      <c r="F3786" s="296" t="n"/>
      <c r="G3786" s="296" t="n"/>
      <c r="H3786" s="299">
        <f>IFERROR(VLOOKUP($C3786,$C$5:$H$18,6,0)+SUMIF($C$19:$C3786,$C3786,$F$19:$F3786)-SUMIF($C$19:$C3786,$C3786,$G$19:$G3786),"")</f>
        <v/>
      </c>
      <c r="I3786" s="296" t="n"/>
      <c r="J3786" s="252" t="n"/>
      <c r="K3786" s="252" t="n"/>
      <c r="L3786" s="298" t="n"/>
      <c r="M3786" s="254">
        <f>IF($B3786="","",--TEXT($B3786,"yyyymm"))</f>
        <v/>
      </c>
      <c r="N3786" s="0" t="n"/>
      <c r="O3786" s="0" t="n"/>
      <c r="P3786" s="0" t="n"/>
      <c r="Q3786" s="0" t="n"/>
      <c r="R3786" s="0" t="n"/>
      <c r="S3786" s="0" t="n"/>
      <c r="T3786" s="0" t="n"/>
      <c r="U3786" s="0" t="n"/>
      <c r="V3786" s="0" t="n"/>
      <c r="W3786" s="0" t="n"/>
      <c r="X3786" s="42" t="n"/>
      <c r="Y3786" s="42" t="n"/>
      <c r="Z3786" s="42" t="n"/>
    </row>
    <row r="3787" ht="23" customFormat="1" customHeight="1" s="204">
      <c r="A3787" s="255">
        <f>IF(B3787="","",COUNTA($B$5:B3787))</f>
        <v/>
      </c>
      <c r="B3787" s="294" t="n"/>
      <c r="C3787" s="247" t="n"/>
      <c r="D3787" s="248" t="n"/>
      <c r="E3787" s="295" t="n"/>
      <c r="F3787" s="296" t="n"/>
      <c r="G3787" s="296" t="n"/>
      <c r="H3787" s="299">
        <f>IFERROR(VLOOKUP($C3787,$C$5:$H$18,6,0)+SUMIF($C$19:$C3787,$C3787,$F$19:$F3787)-SUMIF($C$19:$C3787,$C3787,$G$19:$G3787),"")</f>
        <v/>
      </c>
      <c r="I3787" s="296" t="n"/>
      <c r="J3787" s="252" t="n"/>
      <c r="K3787" s="252" t="n"/>
      <c r="L3787" s="298" t="n"/>
      <c r="M3787" s="254">
        <f>IF($B3787="","",--TEXT($B3787,"yyyymm"))</f>
        <v/>
      </c>
      <c r="N3787" s="0" t="n"/>
      <c r="O3787" s="0" t="n"/>
      <c r="P3787" s="0" t="n"/>
      <c r="Q3787" s="0" t="n"/>
      <c r="R3787" s="0" t="n"/>
      <c r="S3787" s="0" t="n"/>
      <c r="T3787" s="0" t="n"/>
      <c r="U3787" s="0" t="n"/>
      <c r="V3787" s="0" t="n"/>
      <c r="W3787" s="0" t="n"/>
      <c r="X3787" s="42" t="n"/>
      <c r="Y3787" s="42" t="n"/>
      <c r="Z3787" s="42" t="n"/>
    </row>
    <row r="3788" ht="23" customFormat="1" customHeight="1" s="204">
      <c r="A3788" s="255">
        <f>IF(B3788="","",COUNTA($B$5:B3788))</f>
        <v/>
      </c>
      <c r="B3788" s="294" t="n"/>
      <c r="C3788" s="247" t="n"/>
      <c r="D3788" s="248" t="n"/>
      <c r="E3788" s="295" t="n"/>
      <c r="F3788" s="296" t="n"/>
      <c r="G3788" s="296" t="n"/>
      <c r="H3788" s="299">
        <f>IFERROR(VLOOKUP($C3788,$C$5:$H$18,6,0)+SUMIF($C$19:$C3788,$C3788,$F$19:$F3788)-SUMIF($C$19:$C3788,$C3788,$G$19:$G3788),"")</f>
        <v/>
      </c>
      <c r="I3788" s="296" t="n"/>
      <c r="J3788" s="252" t="n"/>
      <c r="K3788" s="252" t="n"/>
      <c r="L3788" s="298" t="n"/>
      <c r="M3788" s="254">
        <f>IF($B3788="","",--TEXT($B3788,"yyyymm"))</f>
        <v/>
      </c>
      <c r="N3788" s="0" t="n"/>
      <c r="O3788" s="0" t="n"/>
      <c r="P3788" s="0" t="n"/>
      <c r="Q3788" s="0" t="n"/>
      <c r="R3788" s="0" t="n"/>
      <c r="S3788" s="0" t="n"/>
      <c r="T3788" s="0" t="n"/>
      <c r="U3788" s="0" t="n"/>
      <c r="V3788" s="0" t="n"/>
      <c r="W3788" s="0" t="n"/>
      <c r="X3788" s="42" t="n"/>
      <c r="Y3788" s="42" t="n"/>
      <c r="Z3788" s="42" t="n"/>
    </row>
    <row r="3789" ht="23" customFormat="1" customHeight="1" s="204">
      <c r="A3789" s="255">
        <f>IF(B3789="","",COUNTA($B$5:B3789))</f>
        <v/>
      </c>
      <c r="B3789" s="294" t="n"/>
      <c r="C3789" s="247" t="n"/>
      <c r="D3789" s="248" t="n"/>
      <c r="E3789" s="295" t="n"/>
      <c r="F3789" s="296" t="n"/>
      <c r="G3789" s="296" t="n"/>
      <c r="H3789" s="299">
        <f>IFERROR(VLOOKUP($C3789,$C$5:$H$18,6,0)+SUMIF($C$19:$C3789,$C3789,$F$19:$F3789)-SUMIF($C$19:$C3789,$C3789,$G$19:$G3789),"")</f>
        <v/>
      </c>
      <c r="I3789" s="296" t="n"/>
      <c r="J3789" s="252" t="n"/>
      <c r="K3789" s="252" t="n"/>
      <c r="L3789" s="298" t="n"/>
      <c r="M3789" s="254">
        <f>IF($B3789="","",--TEXT($B3789,"yyyymm"))</f>
        <v/>
      </c>
      <c r="N3789" s="0" t="n"/>
      <c r="O3789" s="0" t="n"/>
      <c r="P3789" s="0" t="n"/>
      <c r="Q3789" s="0" t="n"/>
      <c r="R3789" s="0" t="n"/>
      <c r="S3789" s="0" t="n"/>
      <c r="T3789" s="0" t="n"/>
      <c r="U3789" s="0" t="n"/>
      <c r="V3789" s="0" t="n"/>
      <c r="W3789" s="0" t="n"/>
      <c r="X3789" s="42" t="n"/>
      <c r="Y3789" s="42" t="n"/>
      <c r="Z3789" s="42" t="n"/>
    </row>
    <row r="3790" ht="23" customFormat="1" customHeight="1" s="204">
      <c r="A3790" s="255">
        <f>IF(B3790="","",COUNTA($B$5:B3790))</f>
        <v/>
      </c>
      <c r="B3790" s="294" t="n"/>
      <c r="C3790" s="247" t="n"/>
      <c r="D3790" s="248" t="n"/>
      <c r="E3790" s="295" t="n"/>
      <c r="F3790" s="296" t="n"/>
      <c r="G3790" s="296" t="n"/>
      <c r="H3790" s="299">
        <f>IFERROR(VLOOKUP($C3790,$C$5:$H$18,6,0)+SUMIF($C$19:$C3790,$C3790,$F$19:$F3790)-SUMIF($C$19:$C3790,$C3790,$G$19:$G3790),"")</f>
        <v/>
      </c>
      <c r="I3790" s="296" t="n"/>
      <c r="J3790" s="252" t="n"/>
      <c r="K3790" s="252" t="n"/>
      <c r="L3790" s="298" t="n"/>
      <c r="M3790" s="254">
        <f>IF($B3790="","",--TEXT($B3790,"yyyymm"))</f>
        <v/>
      </c>
      <c r="N3790" s="0" t="n"/>
      <c r="O3790" s="0" t="n"/>
      <c r="P3790" s="0" t="n"/>
      <c r="Q3790" s="0" t="n"/>
      <c r="R3790" s="0" t="n"/>
      <c r="S3790" s="0" t="n"/>
      <c r="T3790" s="0" t="n"/>
      <c r="U3790" s="0" t="n"/>
      <c r="V3790" s="0" t="n"/>
      <c r="W3790" s="0" t="n"/>
      <c r="X3790" s="42" t="n"/>
      <c r="Y3790" s="42" t="n"/>
      <c r="Z3790" s="42" t="n"/>
    </row>
    <row r="3791" ht="23" customFormat="1" customHeight="1" s="204">
      <c r="A3791" s="255">
        <f>IF(B3791="","",COUNTA($B$5:B3791))</f>
        <v/>
      </c>
      <c r="B3791" s="294" t="n"/>
      <c r="C3791" s="247" t="n"/>
      <c r="D3791" s="248" t="n"/>
      <c r="E3791" s="295" t="n"/>
      <c r="F3791" s="296" t="n"/>
      <c r="G3791" s="296" t="n"/>
      <c r="H3791" s="299">
        <f>IFERROR(VLOOKUP($C3791,$C$5:$H$18,6,0)+SUMIF($C$19:$C3791,$C3791,$F$19:$F3791)-SUMIF($C$19:$C3791,$C3791,$G$19:$G3791),"")</f>
        <v/>
      </c>
      <c r="I3791" s="296" t="n"/>
      <c r="J3791" s="252" t="n"/>
      <c r="K3791" s="252" t="n"/>
      <c r="L3791" s="298" t="n"/>
      <c r="M3791" s="254">
        <f>IF($B3791="","",--TEXT($B3791,"yyyymm"))</f>
        <v/>
      </c>
      <c r="N3791" s="0" t="n"/>
      <c r="O3791" s="0" t="n"/>
      <c r="P3791" s="0" t="n"/>
      <c r="Q3791" s="0" t="n"/>
      <c r="R3791" s="0" t="n"/>
      <c r="S3791" s="0" t="n"/>
      <c r="T3791" s="0" t="n"/>
      <c r="U3791" s="0" t="n"/>
      <c r="V3791" s="0" t="n"/>
      <c r="W3791" s="0" t="n"/>
      <c r="X3791" s="42" t="n"/>
      <c r="Y3791" s="42" t="n"/>
      <c r="Z3791" s="42" t="n"/>
    </row>
    <row r="3792" ht="23" customFormat="1" customHeight="1" s="204">
      <c r="A3792" s="255">
        <f>IF(B3792="","",COUNTA($B$5:B3792))</f>
        <v/>
      </c>
      <c r="B3792" s="294" t="n"/>
      <c r="C3792" s="247" t="n"/>
      <c r="D3792" s="248" t="n"/>
      <c r="E3792" s="295" t="n"/>
      <c r="F3792" s="296" t="n"/>
      <c r="G3792" s="296" t="n"/>
      <c r="H3792" s="299">
        <f>IFERROR(VLOOKUP($C3792,$C$5:$H$18,6,0)+SUMIF($C$19:$C3792,$C3792,$F$19:$F3792)-SUMIF($C$19:$C3792,$C3792,$G$19:$G3792),"")</f>
        <v/>
      </c>
      <c r="I3792" s="296" t="n"/>
      <c r="J3792" s="252" t="n"/>
      <c r="K3792" s="252" t="n"/>
      <c r="L3792" s="298" t="n"/>
      <c r="M3792" s="254">
        <f>IF($B3792="","",--TEXT($B3792,"yyyymm"))</f>
        <v/>
      </c>
      <c r="N3792" s="0" t="n"/>
      <c r="O3792" s="0" t="n"/>
      <c r="P3792" s="0" t="n"/>
      <c r="Q3792" s="0" t="n"/>
      <c r="R3792" s="0" t="n"/>
      <c r="S3792" s="0" t="n"/>
      <c r="T3792" s="0" t="n"/>
      <c r="U3792" s="0" t="n"/>
      <c r="V3792" s="0" t="n"/>
      <c r="W3792" s="0" t="n"/>
      <c r="X3792" s="42" t="n"/>
      <c r="Y3792" s="42" t="n"/>
      <c r="Z3792" s="42" t="n"/>
    </row>
    <row r="3793" ht="23" customFormat="1" customHeight="1" s="204">
      <c r="A3793" s="255">
        <f>IF(B3793="","",COUNTA($B$5:B3793))</f>
        <v/>
      </c>
      <c r="B3793" s="294" t="n"/>
      <c r="C3793" s="247" t="n"/>
      <c r="D3793" s="248" t="n"/>
      <c r="E3793" s="295" t="n"/>
      <c r="F3793" s="296" t="n"/>
      <c r="G3793" s="296" t="n"/>
      <c r="H3793" s="299">
        <f>IFERROR(VLOOKUP($C3793,$C$5:$H$18,6,0)+SUMIF($C$19:$C3793,$C3793,$F$19:$F3793)-SUMIF($C$19:$C3793,$C3793,$G$19:$G3793),"")</f>
        <v/>
      </c>
      <c r="I3793" s="296" t="n"/>
      <c r="J3793" s="252" t="n"/>
      <c r="K3793" s="252" t="n"/>
      <c r="L3793" s="298" t="n"/>
      <c r="M3793" s="254">
        <f>IF($B3793="","",--TEXT($B3793,"yyyymm"))</f>
        <v/>
      </c>
      <c r="N3793" s="0" t="n"/>
      <c r="O3793" s="0" t="n"/>
      <c r="P3793" s="0" t="n"/>
      <c r="Q3793" s="0" t="n"/>
      <c r="R3793" s="0" t="n"/>
      <c r="S3793" s="0" t="n"/>
      <c r="T3793" s="0" t="n"/>
      <c r="U3793" s="0" t="n"/>
      <c r="V3793" s="0" t="n"/>
      <c r="W3793" s="0" t="n"/>
      <c r="X3793" s="42" t="n"/>
      <c r="Y3793" s="42" t="n"/>
      <c r="Z3793" s="42" t="n"/>
    </row>
    <row r="3794" ht="23" customFormat="1" customHeight="1" s="204">
      <c r="A3794" s="255">
        <f>IF(B3794="","",COUNTA($B$5:B3794))</f>
        <v/>
      </c>
      <c r="B3794" s="294" t="n"/>
      <c r="C3794" s="247" t="n"/>
      <c r="D3794" s="248" t="n"/>
      <c r="E3794" s="295" t="n"/>
      <c r="F3794" s="296" t="n"/>
      <c r="G3794" s="296" t="n"/>
      <c r="H3794" s="299">
        <f>IFERROR(VLOOKUP($C3794,$C$5:$H$18,6,0)+SUMIF($C$19:$C3794,$C3794,$F$19:$F3794)-SUMIF($C$19:$C3794,$C3794,$G$19:$G3794),"")</f>
        <v/>
      </c>
      <c r="I3794" s="296" t="n"/>
      <c r="J3794" s="252" t="n"/>
      <c r="K3794" s="252" t="n"/>
      <c r="L3794" s="298" t="n"/>
      <c r="M3794" s="254">
        <f>IF($B3794="","",--TEXT($B3794,"yyyymm"))</f>
        <v/>
      </c>
      <c r="N3794" s="0" t="n"/>
      <c r="O3794" s="0" t="n"/>
      <c r="P3794" s="0" t="n"/>
      <c r="Q3794" s="0" t="n"/>
      <c r="R3794" s="0" t="n"/>
      <c r="S3794" s="0" t="n"/>
      <c r="T3794" s="0" t="n"/>
      <c r="U3794" s="0" t="n"/>
      <c r="V3794" s="0" t="n"/>
      <c r="W3794" s="0" t="n"/>
      <c r="X3794" s="42" t="n"/>
      <c r="Y3794" s="42" t="n"/>
      <c r="Z3794" s="42" t="n"/>
    </row>
    <row r="3795" ht="23" customFormat="1" customHeight="1" s="204">
      <c r="A3795" s="255">
        <f>IF(B3795="","",COUNTA($B$5:B3795))</f>
        <v/>
      </c>
      <c r="B3795" s="294" t="n"/>
      <c r="C3795" s="247" t="n"/>
      <c r="D3795" s="248" t="n"/>
      <c r="E3795" s="295" t="n"/>
      <c r="F3795" s="296" t="n"/>
      <c r="G3795" s="296" t="n"/>
      <c r="H3795" s="299">
        <f>IFERROR(VLOOKUP($C3795,$C$5:$H$18,6,0)+SUMIF($C$19:$C3795,$C3795,$F$19:$F3795)-SUMIF($C$19:$C3795,$C3795,$G$19:$G3795),"")</f>
        <v/>
      </c>
      <c r="I3795" s="296" t="n"/>
      <c r="J3795" s="252" t="n"/>
      <c r="K3795" s="252" t="n"/>
      <c r="L3795" s="298" t="n"/>
      <c r="M3795" s="254">
        <f>IF($B3795="","",--TEXT($B3795,"yyyymm"))</f>
        <v/>
      </c>
      <c r="N3795" s="0" t="n"/>
      <c r="O3795" s="0" t="n"/>
      <c r="P3795" s="0" t="n"/>
      <c r="Q3795" s="0" t="n"/>
      <c r="R3795" s="0" t="n"/>
      <c r="S3795" s="0" t="n"/>
      <c r="T3795" s="0" t="n"/>
      <c r="U3795" s="0" t="n"/>
      <c r="V3795" s="0" t="n"/>
      <c r="W3795" s="0" t="n"/>
      <c r="X3795" s="42" t="n"/>
      <c r="Y3795" s="42" t="n"/>
      <c r="Z3795" s="42" t="n"/>
    </row>
    <row r="3796" ht="23" customFormat="1" customHeight="1" s="204">
      <c r="A3796" s="255">
        <f>IF(B3796="","",COUNTA($B$5:B3796))</f>
        <v/>
      </c>
      <c r="B3796" s="294" t="n"/>
      <c r="C3796" s="247" t="n"/>
      <c r="D3796" s="248" t="n"/>
      <c r="E3796" s="295" t="n"/>
      <c r="F3796" s="296" t="n"/>
      <c r="G3796" s="296" t="n"/>
      <c r="H3796" s="299">
        <f>IFERROR(VLOOKUP($C3796,$C$5:$H$18,6,0)+SUMIF($C$19:$C3796,$C3796,$F$19:$F3796)-SUMIF($C$19:$C3796,$C3796,$G$19:$G3796),"")</f>
        <v/>
      </c>
      <c r="I3796" s="296" t="n"/>
      <c r="J3796" s="252" t="n"/>
      <c r="K3796" s="252" t="n"/>
      <c r="L3796" s="298" t="n"/>
      <c r="M3796" s="254">
        <f>IF($B3796="","",--TEXT($B3796,"yyyymm"))</f>
        <v/>
      </c>
      <c r="N3796" s="0" t="n"/>
      <c r="O3796" s="0" t="n"/>
      <c r="P3796" s="0" t="n"/>
      <c r="Q3796" s="0" t="n"/>
      <c r="R3796" s="0" t="n"/>
      <c r="S3796" s="0" t="n"/>
      <c r="T3796" s="0" t="n"/>
      <c r="U3796" s="0" t="n"/>
      <c r="V3796" s="0" t="n"/>
      <c r="W3796" s="0" t="n"/>
      <c r="X3796" s="42" t="n"/>
      <c r="Y3796" s="42" t="n"/>
      <c r="Z3796" s="42" t="n"/>
    </row>
    <row r="3797" ht="23" customFormat="1" customHeight="1" s="204">
      <c r="A3797" s="255">
        <f>IF(B3797="","",COUNTA($B$5:B3797))</f>
        <v/>
      </c>
      <c r="B3797" s="294" t="n"/>
      <c r="C3797" s="247" t="n"/>
      <c r="D3797" s="248" t="n"/>
      <c r="E3797" s="295" t="n"/>
      <c r="F3797" s="296" t="n"/>
      <c r="G3797" s="296" t="n"/>
      <c r="H3797" s="299">
        <f>IFERROR(VLOOKUP($C3797,$C$5:$H$18,6,0)+SUMIF($C$19:$C3797,$C3797,$F$19:$F3797)-SUMIF($C$19:$C3797,$C3797,$G$19:$G3797),"")</f>
        <v/>
      </c>
      <c r="I3797" s="296" t="n"/>
      <c r="J3797" s="252" t="n"/>
      <c r="K3797" s="252" t="n"/>
      <c r="L3797" s="298" t="n"/>
      <c r="M3797" s="254">
        <f>IF($B3797="","",--TEXT($B3797,"yyyymm"))</f>
        <v/>
      </c>
      <c r="N3797" s="0" t="n"/>
      <c r="O3797" s="0" t="n"/>
      <c r="P3797" s="0" t="n"/>
      <c r="Q3797" s="0" t="n"/>
      <c r="R3797" s="0" t="n"/>
      <c r="S3797" s="0" t="n"/>
      <c r="T3797" s="0" t="n"/>
      <c r="U3797" s="0" t="n"/>
      <c r="V3797" s="0" t="n"/>
      <c r="W3797" s="0" t="n"/>
      <c r="X3797" s="42" t="n"/>
      <c r="Y3797" s="42" t="n"/>
      <c r="Z3797" s="42" t="n"/>
    </row>
    <row r="3798" ht="23" customFormat="1" customHeight="1" s="204">
      <c r="A3798" s="255">
        <f>IF(B3798="","",COUNTA($B$5:B3798))</f>
        <v/>
      </c>
      <c r="B3798" s="294" t="n"/>
      <c r="C3798" s="247" t="n"/>
      <c r="D3798" s="248" t="n"/>
      <c r="E3798" s="295" t="n"/>
      <c r="F3798" s="296" t="n"/>
      <c r="G3798" s="296" t="n"/>
      <c r="H3798" s="299">
        <f>IFERROR(VLOOKUP($C3798,$C$5:$H$18,6,0)+SUMIF($C$19:$C3798,$C3798,$F$19:$F3798)-SUMIF($C$19:$C3798,$C3798,$G$19:$G3798),"")</f>
        <v/>
      </c>
      <c r="I3798" s="296" t="n"/>
      <c r="J3798" s="252" t="n"/>
      <c r="K3798" s="252" t="n"/>
      <c r="L3798" s="298" t="n"/>
      <c r="M3798" s="254">
        <f>IF($B3798="","",--TEXT($B3798,"yyyymm"))</f>
        <v/>
      </c>
      <c r="N3798" s="0" t="n"/>
      <c r="O3798" s="0" t="n"/>
      <c r="P3798" s="0" t="n"/>
      <c r="Q3798" s="0" t="n"/>
      <c r="R3798" s="0" t="n"/>
      <c r="S3798" s="0" t="n"/>
      <c r="T3798" s="0" t="n"/>
      <c r="U3798" s="0" t="n"/>
      <c r="V3798" s="0" t="n"/>
      <c r="W3798" s="0" t="n"/>
      <c r="X3798" s="42" t="n"/>
      <c r="Y3798" s="42" t="n"/>
      <c r="Z3798" s="42" t="n"/>
    </row>
    <row r="3799" ht="23" customFormat="1" customHeight="1" s="204">
      <c r="A3799" s="255">
        <f>IF(B3799="","",COUNTA($B$5:B3799))</f>
        <v/>
      </c>
      <c r="B3799" s="294" t="n"/>
      <c r="C3799" s="247" t="n"/>
      <c r="D3799" s="248" t="n"/>
      <c r="E3799" s="295" t="n"/>
      <c r="F3799" s="296" t="n"/>
      <c r="G3799" s="296" t="n"/>
      <c r="H3799" s="299">
        <f>IFERROR(VLOOKUP($C3799,$C$5:$H$18,6,0)+SUMIF($C$19:$C3799,$C3799,$F$19:$F3799)-SUMIF($C$19:$C3799,$C3799,$G$19:$G3799),"")</f>
        <v/>
      </c>
      <c r="I3799" s="296" t="n"/>
      <c r="J3799" s="252" t="n"/>
      <c r="K3799" s="252" t="n"/>
      <c r="L3799" s="298" t="n"/>
      <c r="M3799" s="254">
        <f>IF($B3799="","",--TEXT($B3799,"yyyymm"))</f>
        <v/>
      </c>
      <c r="N3799" s="0" t="n"/>
      <c r="O3799" s="0" t="n"/>
      <c r="P3799" s="0" t="n"/>
      <c r="Q3799" s="0" t="n"/>
      <c r="R3799" s="0" t="n"/>
      <c r="S3799" s="0" t="n"/>
      <c r="T3799" s="0" t="n"/>
      <c r="U3799" s="0" t="n"/>
      <c r="V3799" s="0" t="n"/>
      <c r="W3799" s="0" t="n"/>
      <c r="X3799" s="42" t="n"/>
      <c r="Y3799" s="42" t="n"/>
      <c r="Z3799" s="42" t="n"/>
    </row>
    <row r="3800" ht="23" customFormat="1" customHeight="1" s="204">
      <c r="A3800" s="255">
        <f>IF(B3800="","",COUNTA($B$5:B3800))</f>
        <v/>
      </c>
      <c r="B3800" s="294" t="n"/>
      <c r="C3800" s="247" t="n"/>
      <c r="D3800" s="248" t="n"/>
      <c r="E3800" s="295" t="n"/>
      <c r="F3800" s="296" t="n"/>
      <c r="G3800" s="296" t="n"/>
      <c r="H3800" s="299">
        <f>IFERROR(VLOOKUP($C3800,$C$5:$H$18,6,0)+SUMIF($C$19:$C3800,$C3800,$F$19:$F3800)-SUMIF($C$19:$C3800,$C3800,$G$19:$G3800),"")</f>
        <v/>
      </c>
      <c r="I3800" s="296" t="n"/>
      <c r="J3800" s="252" t="n"/>
      <c r="K3800" s="252" t="n"/>
      <c r="L3800" s="298" t="n"/>
      <c r="M3800" s="254">
        <f>IF($B3800="","",--TEXT($B3800,"yyyymm"))</f>
        <v/>
      </c>
      <c r="N3800" s="0" t="n"/>
      <c r="O3800" s="0" t="n"/>
      <c r="P3800" s="0" t="n"/>
      <c r="Q3800" s="0" t="n"/>
      <c r="R3800" s="0" t="n"/>
      <c r="S3800" s="0" t="n"/>
      <c r="T3800" s="0" t="n"/>
      <c r="U3800" s="0" t="n"/>
      <c r="V3800" s="0" t="n"/>
      <c r="W3800" s="0" t="n"/>
      <c r="X3800" s="42" t="n"/>
      <c r="Y3800" s="42" t="n"/>
      <c r="Z3800" s="42" t="n"/>
    </row>
    <row r="3801" ht="23" customFormat="1" customHeight="1" s="204">
      <c r="A3801" s="255">
        <f>IF(B3801="","",COUNTA($B$5:B3801))</f>
        <v/>
      </c>
      <c r="B3801" s="294" t="n"/>
      <c r="C3801" s="247" t="n"/>
      <c r="D3801" s="248" t="n"/>
      <c r="E3801" s="295" t="n"/>
      <c r="F3801" s="296" t="n"/>
      <c r="G3801" s="296" t="n"/>
      <c r="H3801" s="299">
        <f>IFERROR(VLOOKUP($C3801,$C$5:$H$18,6,0)+SUMIF($C$19:$C3801,$C3801,$F$19:$F3801)-SUMIF($C$19:$C3801,$C3801,$G$19:$G3801),"")</f>
        <v/>
      </c>
      <c r="I3801" s="296" t="n"/>
      <c r="J3801" s="252" t="n"/>
      <c r="K3801" s="252" t="n"/>
      <c r="L3801" s="298" t="n"/>
      <c r="M3801" s="254">
        <f>IF($B3801="","",--TEXT($B3801,"yyyymm"))</f>
        <v/>
      </c>
      <c r="N3801" s="0" t="n"/>
      <c r="O3801" s="0" t="n"/>
      <c r="P3801" s="0" t="n"/>
      <c r="Q3801" s="0" t="n"/>
      <c r="R3801" s="0" t="n"/>
      <c r="S3801" s="0" t="n"/>
      <c r="T3801" s="0" t="n"/>
      <c r="U3801" s="0" t="n"/>
      <c r="V3801" s="0" t="n"/>
      <c r="W3801" s="0" t="n"/>
      <c r="X3801" s="42" t="n"/>
      <c r="Y3801" s="42" t="n"/>
      <c r="Z3801" s="42" t="n"/>
    </row>
    <row r="3802" ht="23" customFormat="1" customHeight="1" s="204">
      <c r="A3802" s="255">
        <f>IF(B3802="","",COUNTA($B$5:B3802))</f>
        <v/>
      </c>
      <c r="B3802" s="294" t="n"/>
      <c r="C3802" s="247" t="n"/>
      <c r="D3802" s="248" t="n"/>
      <c r="E3802" s="295" t="n"/>
      <c r="F3802" s="296" t="n"/>
      <c r="G3802" s="296" t="n"/>
      <c r="H3802" s="299">
        <f>IFERROR(VLOOKUP($C3802,$C$5:$H$18,6,0)+SUMIF($C$19:$C3802,$C3802,$F$19:$F3802)-SUMIF($C$19:$C3802,$C3802,$G$19:$G3802),"")</f>
        <v/>
      </c>
      <c r="I3802" s="296" t="n"/>
      <c r="J3802" s="252" t="n"/>
      <c r="K3802" s="252" t="n"/>
      <c r="L3802" s="298" t="n"/>
      <c r="M3802" s="254">
        <f>IF($B3802="","",--TEXT($B3802,"yyyymm"))</f>
        <v/>
      </c>
      <c r="N3802" s="0" t="n"/>
      <c r="O3802" s="0" t="n"/>
      <c r="P3802" s="0" t="n"/>
      <c r="Q3802" s="0" t="n"/>
      <c r="R3802" s="0" t="n"/>
      <c r="S3802" s="0" t="n"/>
      <c r="T3802" s="0" t="n"/>
      <c r="U3802" s="0" t="n"/>
      <c r="V3802" s="0" t="n"/>
      <c r="W3802" s="0" t="n"/>
      <c r="X3802" s="42" t="n"/>
      <c r="Y3802" s="42" t="n"/>
      <c r="Z3802" s="42" t="n"/>
    </row>
    <row r="3803" ht="23" customFormat="1" customHeight="1" s="204">
      <c r="A3803" s="255">
        <f>IF(B3803="","",COUNTA($B$5:B3803))</f>
        <v/>
      </c>
      <c r="B3803" s="294" t="n"/>
      <c r="C3803" s="247" t="n"/>
      <c r="D3803" s="248" t="n"/>
      <c r="E3803" s="295" t="n"/>
      <c r="F3803" s="296" t="n"/>
      <c r="G3803" s="296" t="n"/>
      <c r="H3803" s="299">
        <f>IFERROR(VLOOKUP($C3803,$C$5:$H$18,6,0)+SUMIF($C$19:$C3803,$C3803,$F$19:$F3803)-SUMIF($C$19:$C3803,$C3803,$G$19:$G3803),"")</f>
        <v/>
      </c>
      <c r="I3803" s="296" t="n"/>
      <c r="J3803" s="252" t="n"/>
      <c r="K3803" s="252" t="n"/>
      <c r="L3803" s="298" t="n"/>
      <c r="M3803" s="254">
        <f>IF($B3803="","",--TEXT($B3803,"yyyymm"))</f>
        <v/>
      </c>
      <c r="N3803" s="0" t="n"/>
      <c r="O3803" s="0" t="n"/>
      <c r="P3803" s="0" t="n"/>
      <c r="Q3803" s="0" t="n"/>
      <c r="R3803" s="0" t="n"/>
      <c r="S3803" s="0" t="n"/>
      <c r="T3803" s="0" t="n"/>
      <c r="U3803" s="0" t="n"/>
      <c r="V3803" s="0" t="n"/>
      <c r="W3803" s="0" t="n"/>
      <c r="X3803" s="42" t="n"/>
      <c r="Y3803" s="42" t="n"/>
      <c r="Z3803" s="42" t="n"/>
    </row>
    <row r="3804" ht="23" customFormat="1" customHeight="1" s="204">
      <c r="A3804" s="255">
        <f>IF(B3804="","",COUNTA($B$5:B3804))</f>
        <v/>
      </c>
      <c r="B3804" s="294" t="n"/>
      <c r="C3804" s="247" t="n"/>
      <c r="D3804" s="248" t="n"/>
      <c r="E3804" s="295" t="n"/>
      <c r="F3804" s="296" t="n"/>
      <c r="G3804" s="296" t="n"/>
      <c r="H3804" s="299">
        <f>IFERROR(VLOOKUP($C3804,$C$5:$H$18,6,0)+SUMIF($C$19:$C3804,$C3804,$F$19:$F3804)-SUMIF($C$19:$C3804,$C3804,$G$19:$G3804),"")</f>
        <v/>
      </c>
      <c r="I3804" s="296" t="n"/>
      <c r="J3804" s="252" t="n"/>
      <c r="K3804" s="252" t="n"/>
      <c r="L3804" s="298" t="n"/>
      <c r="M3804" s="254">
        <f>IF($B3804="","",--TEXT($B3804,"yyyymm"))</f>
        <v/>
      </c>
      <c r="N3804" s="0" t="n"/>
      <c r="O3804" s="0" t="n"/>
      <c r="P3804" s="0" t="n"/>
      <c r="Q3804" s="0" t="n"/>
      <c r="R3804" s="0" t="n"/>
      <c r="S3804" s="0" t="n"/>
      <c r="T3804" s="0" t="n"/>
      <c r="U3804" s="0" t="n"/>
      <c r="V3804" s="0" t="n"/>
      <c r="W3804" s="0" t="n"/>
      <c r="X3804" s="42" t="n"/>
      <c r="Y3804" s="42" t="n"/>
      <c r="Z3804" s="42" t="n"/>
    </row>
    <row r="3805" ht="23" customFormat="1" customHeight="1" s="204">
      <c r="A3805" s="255">
        <f>IF(B3805="","",COUNTA($B$5:B3805))</f>
        <v/>
      </c>
      <c r="B3805" s="294" t="n"/>
      <c r="C3805" s="247" t="n"/>
      <c r="D3805" s="248" t="n"/>
      <c r="E3805" s="295" t="n"/>
      <c r="F3805" s="296" t="n"/>
      <c r="G3805" s="296" t="n"/>
      <c r="H3805" s="299">
        <f>IFERROR(VLOOKUP($C3805,$C$5:$H$18,6,0)+SUMIF($C$19:$C3805,$C3805,$F$19:$F3805)-SUMIF($C$19:$C3805,$C3805,$G$19:$G3805),"")</f>
        <v/>
      </c>
      <c r="I3805" s="296" t="n"/>
      <c r="J3805" s="252" t="n"/>
      <c r="K3805" s="252" t="n"/>
      <c r="L3805" s="298" t="n"/>
      <c r="M3805" s="254">
        <f>IF($B3805="","",--TEXT($B3805,"yyyymm"))</f>
        <v/>
      </c>
      <c r="N3805" s="0" t="n"/>
      <c r="O3805" s="0" t="n"/>
      <c r="P3805" s="0" t="n"/>
      <c r="Q3805" s="0" t="n"/>
      <c r="R3805" s="0" t="n"/>
      <c r="S3805" s="0" t="n"/>
      <c r="T3805" s="0" t="n"/>
      <c r="U3805" s="0" t="n"/>
      <c r="V3805" s="0" t="n"/>
      <c r="W3805" s="0" t="n"/>
      <c r="X3805" s="42" t="n"/>
      <c r="Y3805" s="42" t="n"/>
      <c r="Z3805" s="42" t="n"/>
    </row>
    <row r="3806" ht="23" customFormat="1" customHeight="1" s="204">
      <c r="A3806" s="255">
        <f>IF(B3806="","",COUNTA($B$5:B3806))</f>
        <v/>
      </c>
      <c r="B3806" s="294" t="n"/>
      <c r="C3806" s="247" t="n"/>
      <c r="D3806" s="248" t="n"/>
      <c r="E3806" s="295" t="n"/>
      <c r="F3806" s="296" t="n"/>
      <c r="G3806" s="296" t="n"/>
      <c r="H3806" s="299">
        <f>IFERROR(VLOOKUP($C3806,$C$5:$H$18,6,0)+SUMIF($C$19:$C3806,$C3806,$F$19:$F3806)-SUMIF($C$19:$C3806,$C3806,$G$19:$G3806),"")</f>
        <v/>
      </c>
      <c r="I3806" s="296" t="n"/>
      <c r="J3806" s="252" t="n"/>
      <c r="K3806" s="252" t="n"/>
      <c r="L3806" s="298" t="n"/>
      <c r="M3806" s="254">
        <f>IF($B3806="","",--TEXT($B3806,"yyyymm"))</f>
        <v/>
      </c>
      <c r="N3806" s="0" t="n"/>
      <c r="O3806" s="0" t="n"/>
      <c r="P3806" s="0" t="n"/>
      <c r="Q3806" s="0" t="n"/>
      <c r="R3806" s="0" t="n"/>
      <c r="S3806" s="0" t="n"/>
      <c r="T3806" s="0" t="n"/>
      <c r="U3806" s="0" t="n"/>
      <c r="V3806" s="0" t="n"/>
      <c r="W3806" s="0" t="n"/>
      <c r="X3806" s="42" t="n"/>
      <c r="Y3806" s="42" t="n"/>
      <c r="Z3806" s="42" t="n"/>
    </row>
    <row r="3807" ht="23" customFormat="1" customHeight="1" s="204">
      <c r="A3807" s="255">
        <f>IF(B3807="","",COUNTA($B$5:B3807))</f>
        <v/>
      </c>
      <c r="B3807" s="294" t="n"/>
      <c r="C3807" s="247" t="n"/>
      <c r="D3807" s="248" t="n"/>
      <c r="E3807" s="295" t="n"/>
      <c r="F3807" s="296" t="n"/>
      <c r="G3807" s="296" t="n"/>
      <c r="H3807" s="299">
        <f>IFERROR(VLOOKUP($C3807,$C$5:$H$18,6,0)+SUMIF($C$19:$C3807,$C3807,$F$19:$F3807)-SUMIF($C$19:$C3807,$C3807,$G$19:$G3807),"")</f>
        <v/>
      </c>
      <c r="I3807" s="296" t="n"/>
      <c r="J3807" s="252" t="n"/>
      <c r="K3807" s="252" t="n"/>
      <c r="L3807" s="298" t="n"/>
      <c r="M3807" s="254">
        <f>IF($B3807="","",--TEXT($B3807,"yyyymm"))</f>
        <v/>
      </c>
      <c r="N3807" s="0" t="n"/>
      <c r="O3807" s="0" t="n"/>
      <c r="P3807" s="0" t="n"/>
      <c r="Q3807" s="0" t="n"/>
      <c r="R3807" s="0" t="n"/>
      <c r="S3807" s="0" t="n"/>
      <c r="T3807" s="0" t="n"/>
      <c r="U3807" s="0" t="n"/>
      <c r="V3807" s="0" t="n"/>
      <c r="W3807" s="0" t="n"/>
      <c r="X3807" s="42" t="n"/>
      <c r="Y3807" s="42" t="n"/>
      <c r="Z3807" s="42" t="n"/>
    </row>
    <row r="3808" ht="23" customFormat="1" customHeight="1" s="204">
      <c r="A3808" s="255">
        <f>IF(B3808="","",COUNTA($B$5:B3808))</f>
        <v/>
      </c>
      <c r="B3808" s="294" t="n"/>
      <c r="C3808" s="247" t="n"/>
      <c r="D3808" s="248" t="n"/>
      <c r="E3808" s="295" t="n"/>
      <c r="F3808" s="296" t="n"/>
      <c r="G3808" s="296" t="n"/>
      <c r="H3808" s="299">
        <f>IFERROR(VLOOKUP($C3808,$C$5:$H$18,6,0)+SUMIF($C$19:$C3808,$C3808,$F$19:$F3808)-SUMIF($C$19:$C3808,$C3808,$G$19:$G3808),"")</f>
        <v/>
      </c>
      <c r="I3808" s="296" t="n"/>
      <c r="J3808" s="252" t="n"/>
      <c r="K3808" s="252" t="n"/>
      <c r="L3808" s="298" t="n"/>
      <c r="M3808" s="254">
        <f>IF($B3808="","",--TEXT($B3808,"yyyymm"))</f>
        <v/>
      </c>
      <c r="N3808" s="0" t="n"/>
      <c r="O3808" s="0" t="n"/>
      <c r="P3808" s="0" t="n"/>
      <c r="Q3808" s="0" t="n"/>
      <c r="R3808" s="0" t="n"/>
      <c r="S3808" s="0" t="n"/>
      <c r="T3808" s="0" t="n"/>
      <c r="U3808" s="0" t="n"/>
      <c r="V3808" s="0" t="n"/>
      <c r="W3808" s="0" t="n"/>
      <c r="X3808" s="42" t="n"/>
      <c r="Y3808" s="42" t="n"/>
      <c r="Z3808" s="42" t="n"/>
    </row>
    <row r="3809" ht="23" customFormat="1" customHeight="1" s="204">
      <c r="A3809" s="255">
        <f>IF(B3809="","",COUNTA($B$5:B3809))</f>
        <v/>
      </c>
      <c r="B3809" s="294" t="n"/>
      <c r="C3809" s="247" t="n"/>
      <c r="D3809" s="248" t="n"/>
      <c r="E3809" s="295" t="n"/>
      <c r="F3809" s="296" t="n"/>
      <c r="G3809" s="296" t="n"/>
      <c r="H3809" s="299">
        <f>IFERROR(VLOOKUP($C3809,$C$5:$H$18,6,0)+SUMIF($C$19:$C3809,$C3809,$F$19:$F3809)-SUMIF($C$19:$C3809,$C3809,$G$19:$G3809),"")</f>
        <v/>
      </c>
      <c r="I3809" s="296" t="n"/>
      <c r="J3809" s="252" t="n"/>
      <c r="K3809" s="252" t="n"/>
      <c r="L3809" s="298" t="n"/>
      <c r="M3809" s="254">
        <f>IF($B3809="","",--TEXT($B3809,"yyyymm"))</f>
        <v/>
      </c>
      <c r="N3809" s="0" t="n"/>
      <c r="O3809" s="0" t="n"/>
      <c r="P3809" s="0" t="n"/>
      <c r="Q3809" s="0" t="n"/>
      <c r="R3809" s="0" t="n"/>
      <c r="S3809" s="0" t="n"/>
      <c r="T3809" s="0" t="n"/>
      <c r="U3809" s="0" t="n"/>
      <c r="V3809" s="0" t="n"/>
      <c r="W3809" s="0" t="n"/>
      <c r="X3809" s="42" t="n"/>
      <c r="Y3809" s="42" t="n"/>
      <c r="Z3809" s="42" t="n"/>
    </row>
    <row r="3810" ht="23" customFormat="1" customHeight="1" s="204">
      <c r="A3810" s="255">
        <f>IF(B3810="","",COUNTA($B$5:B3810))</f>
        <v/>
      </c>
      <c r="B3810" s="294" t="n"/>
      <c r="C3810" s="247" t="n"/>
      <c r="D3810" s="248" t="n"/>
      <c r="E3810" s="295" t="n"/>
      <c r="F3810" s="296" t="n"/>
      <c r="G3810" s="296" t="n"/>
      <c r="H3810" s="299">
        <f>IFERROR(VLOOKUP($C3810,$C$5:$H$18,6,0)+SUMIF($C$19:$C3810,$C3810,$F$19:$F3810)-SUMIF($C$19:$C3810,$C3810,$G$19:$G3810),"")</f>
        <v/>
      </c>
      <c r="I3810" s="296" t="n"/>
      <c r="J3810" s="252" t="n"/>
      <c r="K3810" s="252" t="n"/>
      <c r="L3810" s="298" t="n"/>
      <c r="M3810" s="254">
        <f>IF($B3810="","",--TEXT($B3810,"yyyymm"))</f>
        <v/>
      </c>
      <c r="N3810" s="0" t="n"/>
      <c r="O3810" s="0" t="n"/>
      <c r="P3810" s="0" t="n"/>
      <c r="Q3810" s="0" t="n"/>
      <c r="R3810" s="0" t="n"/>
      <c r="S3810" s="0" t="n"/>
      <c r="T3810" s="0" t="n"/>
      <c r="U3810" s="0" t="n"/>
      <c r="V3810" s="0" t="n"/>
      <c r="W3810" s="0" t="n"/>
      <c r="X3810" s="42" t="n"/>
      <c r="Y3810" s="42" t="n"/>
      <c r="Z3810" s="42" t="n"/>
    </row>
    <row r="3811" ht="23" customFormat="1" customHeight="1" s="204">
      <c r="A3811" s="255">
        <f>IF(B3811="","",COUNTA($B$5:B3811))</f>
        <v/>
      </c>
      <c r="B3811" s="294" t="n"/>
      <c r="C3811" s="247" t="n"/>
      <c r="D3811" s="248" t="n"/>
      <c r="E3811" s="295" t="n"/>
      <c r="F3811" s="296" t="n"/>
      <c r="G3811" s="296" t="n"/>
      <c r="H3811" s="299">
        <f>IFERROR(VLOOKUP($C3811,$C$5:$H$18,6,0)+SUMIF($C$19:$C3811,$C3811,$F$19:$F3811)-SUMIF($C$19:$C3811,$C3811,$G$19:$G3811),"")</f>
        <v/>
      </c>
      <c r="I3811" s="296" t="n"/>
      <c r="J3811" s="252" t="n"/>
      <c r="K3811" s="252" t="n"/>
      <c r="L3811" s="298" t="n"/>
      <c r="M3811" s="254">
        <f>IF($B3811="","",--TEXT($B3811,"yyyymm"))</f>
        <v/>
      </c>
      <c r="N3811" s="0" t="n"/>
      <c r="O3811" s="0" t="n"/>
      <c r="P3811" s="0" t="n"/>
      <c r="Q3811" s="0" t="n"/>
      <c r="R3811" s="0" t="n"/>
      <c r="S3811" s="0" t="n"/>
      <c r="T3811" s="0" t="n"/>
      <c r="U3811" s="0" t="n"/>
      <c r="V3811" s="0" t="n"/>
      <c r="W3811" s="0" t="n"/>
      <c r="X3811" s="42" t="n"/>
      <c r="Y3811" s="42" t="n"/>
      <c r="Z3811" s="42" t="n"/>
    </row>
    <row r="3812" ht="23" customFormat="1" customHeight="1" s="204">
      <c r="A3812" s="255">
        <f>IF(B3812="","",COUNTA($B$5:B3812))</f>
        <v/>
      </c>
      <c r="B3812" s="294" t="n"/>
      <c r="C3812" s="247" t="n"/>
      <c r="D3812" s="248" t="n"/>
      <c r="E3812" s="295" t="n"/>
      <c r="F3812" s="296" t="n"/>
      <c r="G3812" s="296" t="n"/>
      <c r="H3812" s="299">
        <f>IFERROR(VLOOKUP($C3812,$C$5:$H$18,6,0)+SUMIF($C$19:$C3812,$C3812,$F$19:$F3812)-SUMIF($C$19:$C3812,$C3812,$G$19:$G3812),"")</f>
        <v/>
      </c>
      <c r="I3812" s="296" t="n"/>
      <c r="J3812" s="252" t="n"/>
      <c r="K3812" s="252" t="n"/>
      <c r="L3812" s="298" t="n"/>
      <c r="M3812" s="254">
        <f>IF($B3812="","",--TEXT($B3812,"yyyymm"))</f>
        <v/>
      </c>
      <c r="N3812" s="0" t="n"/>
      <c r="O3812" s="0" t="n"/>
      <c r="P3812" s="0" t="n"/>
      <c r="Q3812" s="0" t="n"/>
      <c r="R3812" s="0" t="n"/>
      <c r="S3812" s="0" t="n"/>
      <c r="T3812" s="0" t="n"/>
      <c r="U3812" s="0" t="n"/>
      <c r="V3812" s="0" t="n"/>
      <c r="W3812" s="0" t="n"/>
      <c r="X3812" s="42" t="n"/>
      <c r="Y3812" s="42" t="n"/>
      <c r="Z3812" s="42" t="n"/>
    </row>
    <row r="3813" ht="23" customFormat="1" customHeight="1" s="204">
      <c r="A3813" s="255">
        <f>IF(B3813="","",COUNTA($B$5:B3813))</f>
        <v/>
      </c>
      <c r="B3813" s="294" t="n"/>
      <c r="C3813" s="247" t="n"/>
      <c r="D3813" s="248" t="n"/>
      <c r="E3813" s="295" t="n"/>
      <c r="F3813" s="296" t="n"/>
      <c r="G3813" s="296" t="n"/>
      <c r="H3813" s="299">
        <f>IFERROR(VLOOKUP($C3813,$C$5:$H$18,6,0)+SUMIF($C$19:$C3813,$C3813,$F$19:$F3813)-SUMIF($C$19:$C3813,$C3813,$G$19:$G3813),"")</f>
        <v/>
      </c>
      <c r="I3813" s="296" t="n"/>
      <c r="J3813" s="252" t="n"/>
      <c r="K3813" s="252" t="n"/>
      <c r="L3813" s="298" t="n"/>
      <c r="M3813" s="254">
        <f>IF($B3813="","",--TEXT($B3813,"yyyymm"))</f>
        <v/>
      </c>
      <c r="N3813" s="0" t="n"/>
      <c r="O3813" s="0" t="n"/>
      <c r="P3813" s="0" t="n"/>
      <c r="Q3813" s="0" t="n"/>
      <c r="R3813" s="0" t="n"/>
      <c r="S3813" s="0" t="n"/>
      <c r="T3813" s="0" t="n"/>
      <c r="U3813" s="0" t="n"/>
      <c r="V3813" s="0" t="n"/>
      <c r="W3813" s="0" t="n"/>
      <c r="X3813" s="42" t="n"/>
      <c r="Y3813" s="42" t="n"/>
      <c r="Z3813" s="42" t="n"/>
    </row>
    <row r="3814" ht="23" customFormat="1" customHeight="1" s="204">
      <c r="A3814" s="255">
        <f>IF(B3814="","",COUNTA($B$5:B3814))</f>
        <v/>
      </c>
      <c r="B3814" s="294" t="n"/>
      <c r="C3814" s="247" t="n"/>
      <c r="D3814" s="248" t="n"/>
      <c r="E3814" s="295" t="n"/>
      <c r="F3814" s="296" t="n"/>
      <c r="G3814" s="296" t="n"/>
      <c r="H3814" s="299">
        <f>IFERROR(VLOOKUP($C3814,$C$5:$H$18,6,0)+SUMIF($C$19:$C3814,$C3814,$F$19:$F3814)-SUMIF($C$19:$C3814,$C3814,$G$19:$G3814),"")</f>
        <v/>
      </c>
      <c r="I3814" s="296" t="n"/>
      <c r="J3814" s="252" t="n"/>
      <c r="K3814" s="252" t="n"/>
      <c r="L3814" s="298" t="n"/>
      <c r="M3814" s="254">
        <f>IF($B3814="","",--TEXT($B3814,"yyyymm"))</f>
        <v/>
      </c>
      <c r="N3814" s="0" t="n"/>
      <c r="O3814" s="0" t="n"/>
      <c r="P3814" s="0" t="n"/>
      <c r="Q3814" s="0" t="n"/>
      <c r="R3814" s="0" t="n"/>
      <c r="S3814" s="0" t="n"/>
      <c r="T3814" s="0" t="n"/>
      <c r="U3814" s="0" t="n"/>
      <c r="V3814" s="0" t="n"/>
      <c r="W3814" s="0" t="n"/>
      <c r="X3814" s="42" t="n"/>
      <c r="Y3814" s="42" t="n"/>
      <c r="Z3814" s="42" t="n"/>
    </row>
    <row r="3815" ht="23" customFormat="1" customHeight="1" s="204">
      <c r="A3815" s="255">
        <f>IF(B3815="","",COUNTA($B$5:B3815))</f>
        <v/>
      </c>
      <c r="B3815" s="294" t="n"/>
      <c r="C3815" s="247" t="n"/>
      <c r="D3815" s="248" t="n"/>
      <c r="E3815" s="295" t="n"/>
      <c r="F3815" s="296" t="n"/>
      <c r="G3815" s="296" t="n"/>
      <c r="H3815" s="299">
        <f>IFERROR(VLOOKUP($C3815,$C$5:$H$18,6,0)+SUMIF($C$19:$C3815,$C3815,$F$19:$F3815)-SUMIF($C$19:$C3815,$C3815,$G$19:$G3815),"")</f>
        <v/>
      </c>
      <c r="I3815" s="296" t="n"/>
      <c r="J3815" s="252" t="n"/>
      <c r="K3815" s="252" t="n"/>
      <c r="L3815" s="298" t="n"/>
      <c r="M3815" s="254">
        <f>IF($B3815="","",--TEXT($B3815,"yyyymm"))</f>
        <v/>
      </c>
      <c r="N3815" s="0" t="n"/>
      <c r="O3815" s="0" t="n"/>
      <c r="P3815" s="0" t="n"/>
      <c r="Q3815" s="0" t="n"/>
      <c r="R3815" s="0" t="n"/>
      <c r="S3815" s="0" t="n"/>
      <c r="T3815" s="0" t="n"/>
      <c r="U3815" s="0" t="n"/>
      <c r="V3815" s="0" t="n"/>
      <c r="W3815" s="0" t="n"/>
      <c r="X3815" s="42" t="n"/>
      <c r="Y3815" s="42" t="n"/>
      <c r="Z3815" s="42" t="n"/>
    </row>
    <row r="3816" ht="23" customFormat="1" customHeight="1" s="204">
      <c r="A3816" s="255">
        <f>IF(B3816="","",COUNTA($B$5:B3816))</f>
        <v/>
      </c>
      <c r="B3816" s="294" t="n"/>
      <c r="C3816" s="247" t="n"/>
      <c r="D3816" s="248" t="n"/>
      <c r="E3816" s="295" t="n"/>
      <c r="F3816" s="296" t="n"/>
      <c r="G3816" s="296" t="n"/>
      <c r="H3816" s="299">
        <f>IFERROR(VLOOKUP($C3816,$C$5:$H$18,6,0)+SUMIF($C$19:$C3816,$C3816,$F$19:$F3816)-SUMIF($C$19:$C3816,$C3816,$G$19:$G3816),"")</f>
        <v/>
      </c>
      <c r="I3816" s="296" t="n"/>
      <c r="J3816" s="252" t="n"/>
      <c r="K3816" s="252" t="n"/>
      <c r="L3816" s="298" t="n"/>
      <c r="M3816" s="254">
        <f>IF($B3816="","",--TEXT($B3816,"yyyymm"))</f>
        <v/>
      </c>
      <c r="N3816" s="0" t="n"/>
      <c r="O3816" s="0" t="n"/>
      <c r="P3816" s="0" t="n"/>
      <c r="Q3816" s="0" t="n"/>
      <c r="R3816" s="0" t="n"/>
      <c r="S3816" s="0" t="n"/>
      <c r="T3816" s="0" t="n"/>
      <c r="U3816" s="0" t="n"/>
      <c r="V3816" s="0" t="n"/>
      <c r="W3816" s="0" t="n"/>
      <c r="X3816" s="42" t="n"/>
      <c r="Y3816" s="42" t="n"/>
      <c r="Z3816" s="42" t="n"/>
    </row>
    <row r="3817" ht="23" customFormat="1" customHeight="1" s="204">
      <c r="A3817" s="255">
        <f>IF(B3817="","",COUNTA($B$5:B3817))</f>
        <v/>
      </c>
      <c r="B3817" s="294" t="n"/>
      <c r="C3817" s="247" t="n"/>
      <c r="D3817" s="248" t="n"/>
      <c r="E3817" s="295" t="n"/>
      <c r="F3817" s="296" t="n"/>
      <c r="G3817" s="296" t="n"/>
      <c r="H3817" s="299">
        <f>IFERROR(VLOOKUP($C3817,$C$5:$H$18,6,0)+SUMIF($C$19:$C3817,$C3817,$F$19:$F3817)-SUMIF($C$19:$C3817,$C3817,$G$19:$G3817),"")</f>
        <v/>
      </c>
      <c r="I3817" s="296" t="n"/>
      <c r="J3817" s="252" t="n"/>
      <c r="K3817" s="252" t="n"/>
      <c r="L3817" s="298" t="n"/>
      <c r="M3817" s="254">
        <f>IF($B3817="","",--TEXT($B3817,"yyyymm"))</f>
        <v/>
      </c>
      <c r="N3817" s="0" t="n"/>
      <c r="O3817" s="0" t="n"/>
      <c r="P3817" s="0" t="n"/>
      <c r="Q3817" s="0" t="n"/>
      <c r="R3817" s="0" t="n"/>
      <c r="S3817" s="0" t="n"/>
      <c r="T3817" s="0" t="n"/>
      <c r="U3817" s="0" t="n"/>
      <c r="V3817" s="0" t="n"/>
      <c r="W3817" s="0" t="n"/>
      <c r="X3817" s="42" t="n"/>
      <c r="Y3817" s="42" t="n"/>
      <c r="Z3817" s="42" t="n"/>
    </row>
    <row r="3818" ht="23" customFormat="1" customHeight="1" s="204">
      <c r="A3818" s="255">
        <f>IF(B3818="","",COUNTA($B$5:B3818))</f>
        <v/>
      </c>
      <c r="B3818" s="294" t="n"/>
      <c r="C3818" s="247" t="n"/>
      <c r="D3818" s="248" t="n"/>
      <c r="E3818" s="295" t="n"/>
      <c r="F3818" s="296" t="n"/>
      <c r="G3818" s="296" t="n"/>
      <c r="H3818" s="299">
        <f>IFERROR(VLOOKUP($C3818,$C$5:$H$18,6,0)+SUMIF($C$19:$C3818,$C3818,$F$19:$F3818)-SUMIF($C$19:$C3818,$C3818,$G$19:$G3818),"")</f>
        <v/>
      </c>
      <c r="I3818" s="296" t="n"/>
      <c r="J3818" s="252" t="n"/>
      <c r="K3818" s="252" t="n"/>
      <c r="L3818" s="298" t="n"/>
      <c r="M3818" s="254">
        <f>IF($B3818="","",--TEXT($B3818,"yyyymm"))</f>
        <v/>
      </c>
      <c r="N3818" s="0" t="n"/>
      <c r="O3818" s="0" t="n"/>
      <c r="P3818" s="0" t="n"/>
      <c r="Q3818" s="0" t="n"/>
      <c r="R3818" s="0" t="n"/>
      <c r="S3818" s="0" t="n"/>
      <c r="T3818" s="0" t="n"/>
      <c r="U3818" s="0" t="n"/>
      <c r="V3818" s="0" t="n"/>
      <c r="W3818" s="0" t="n"/>
      <c r="X3818" s="42" t="n"/>
      <c r="Y3818" s="42" t="n"/>
      <c r="Z3818" s="42" t="n"/>
    </row>
    <row r="3819" ht="23" customFormat="1" customHeight="1" s="204">
      <c r="A3819" s="255">
        <f>IF(B3819="","",COUNTA($B$5:B3819))</f>
        <v/>
      </c>
      <c r="B3819" s="294" t="n"/>
      <c r="C3819" s="247" t="n"/>
      <c r="D3819" s="248" t="n"/>
      <c r="E3819" s="295" t="n"/>
      <c r="F3819" s="296" t="n"/>
      <c r="G3819" s="296" t="n"/>
      <c r="H3819" s="299">
        <f>IFERROR(VLOOKUP($C3819,$C$5:$H$18,6,0)+SUMIF($C$19:$C3819,$C3819,$F$19:$F3819)-SUMIF($C$19:$C3819,$C3819,$G$19:$G3819),"")</f>
        <v/>
      </c>
      <c r="I3819" s="296" t="n"/>
      <c r="J3819" s="252" t="n"/>
      <c r="K3819" s="252" t="n"/>
      <c r="L3819" s="298" t="n"/>
      <c r="M3819" s="254">
        <f>IF($B3819="","",--TEXT($B3819,"yyyymm"))</f>
        <v/>
      </c>
      <c r="N3819" s="0" t="n"/>
      <c r="O3819" s="0" t="n"/>
      <c r="P3819" s="0" t="n"/>
      <c r="Q3819" s="0" t="n"/>
      <c r="R3819" s="0" t="n"/>
      <c r="S3819" s="0" t="n"/>
      <c r="T3819" s="0" t="n"/>
      <c r="U3819" s="0" t="n"/>
      <c r="V3819" s="0" t="n"/>
      <c r="W3819" s="0" t="n"/>
      <c r="X3819" s="42" t="n"/>
      <c r="Y3819" s="42" t="n"/>
      <c r="Z3819" s="42" t="n"/>
    </row>
    <row r="3820" ht="23" customFormat="1" customHeight="1" s="204">
      <c r="A3820" s="255">
        <f>IF(B3820="","",COUNTA($B$5:B3820))</f>
        <v/>
      </c>
      <c r="B3820" s="294" t="n"/>
      <c r="C3820" s="247" t="n"/>
      <c r="D3820" s="248" t="n"/>
      <c r="E3820" s="295" t="n"/>
      <c r="F3820" s="296" t="n"/>
      <c r="G3820" s="296" t="n"/>
      <c r="H3820" s="299">
        <f>IFERROR(VLOOKUP($C3820,$C$5:$H$18,6,0)+SUMIF($C$19:$C3820,$C3820,$F$19:$F3820)-SUMIF($C$19:$C3820,$C3820,$G$19:$G3820),"")</f>
        <v/>
      </c>
      <c r="I3820" s="296" t="n"/>
      <c r="J3820" s="252" t="n"/>
      <c r="K3820" s="252" t="n"/>
      <c r="L3820" s="298" t="n"/>
      <c r="M3820" s="254">
        <f>IF($B3820="","",--TEXT($B3820,"yyyymm"))</f>
        <v/>
      </c>
      <c r="N3820" s="0" t="n"/>
      <c r="O3820" s="0" t="n"/>
      <c r="P3820" s="0" t="n"/>
      <c r="Q3820" s="0" t="n"/>
      <c r="R3820" s="0" t="n"/>
      <c r="S3820" s="0" t="n"/>
      <c r="T3820" s="0" t="n"/>
      <c r="U3820" s="0" t="n"/>
      <c r="V3820" s="0" t="n"/>
      <c r="W3820" s="0" t="n"/>
      <c r="X3820" s="42" t="n"/>
      <c r="Y3820" s="42" t="n"/>
      <c r="Z3820" s="42" t="n"/>
    </row>
    <row r="3821" ht="23" customFormat="1" customHeight="1" s="204">
      <c r="A3821" s="255">
        <f>IF(B3821="","",COUNTA($B$5:B3821))</f>
        <v/>
      </c>
      <c r="B3821" s="294" t="n"/>
      <c r="C3821" s="247" t="n"/>
      <c r="D3821" s="248" t="n"/>
      <c r="E3821" s="295" t="n"/>
      <c r="F3821" s="296" t="n"/>
      <c r="G3821" s="296" t="n"/>
      <c r="H3821" s="299">
        <f>IFERROR(VLOOKUP($C3821,$C$5:$H$18,6,0)+SUMIF($C$19:$C3821,$C3821,$F$19:$F3821)-SUMIF($C$19:$C3821,$C3821,$G$19:$G3821),"")</f>
        <v/>
      </c>
      <c r="I3821" s="296" t="n"/>
      <c r="J3821" s="252" t="n"/>
      <c r="K3821" s="252" t="n"/>
      <c r="L3821" s="298" t="n"/>
      <c r="M3821" s="254">
        <f>IF($B3821="","",--TEXT($B3821,"yyyymm"))</f>
        <v/>
      </c>
      <c r="N3821" s="0" t="n"/>
      <c r="O3821" s="0" t="n"/>
      <c r="P3821" s="0" t="n"/>
      <c r="Q3821" s="0" t="n"/>
      <c r="R3821" s="0" t="n"/>
      <c r="S3821" s="0" t="n"/>
      <c r="T3821" s="0" t="n"/>
      <c r="U3821" s="0" t="n"/>
      <c r="V3821" s="0" t="n"/>
      <c r="W3821" s="0" t="n"/>
      <c r="X3821" s="42" t="n"/>
      <c r="Y3821" s="42" t="n"/>
      <c r="Z3821" s="42" t="n"/>
    </row>
    <row r="3822" ht="23" customFormat="1" customHeight="1" s="204">
      <c r="A3822" s="255">
        <f>IF(B3822="","",COUNTA($B$5:B3822))</f>
        <v/>
      </c>
      <c r="B3822" s="294" t="n"/>
      <c r="C3822" s="247" t="n"/>
      <c r="D3822" s="248" t="n"/>
      <c r="E3822" s="295" t="n"/>
      <c r="F3822" s="296" t="n"/>
      <c r="G3822" s="296" t="n"/>
      <c r="H3822" s="299">
        <f>IFERROR(VLOOKUP($C3822,$C$5:$H$18,6,0)+SUMIF($C$19:$C3822,$C3822,$F$19:$F3822)-SUMIF($C$19:$C3822,$C3822,$G$19:$G3822),"")</f>
        <v/>
      </c>
      <c r="I3822" s="296" t="n"/>
      <c r="J3822" s="252" t="n"/>
      <c r="K3822" s="252" t="n"/>
      <c r="L3822" s="298" t="n"/>
      <c r="M3822" s="254">
        <f>IF($B3822="","",--TEXT($B3822,"yyyymm"))</f>
        <v/>
      </c>
      <c r="N3822" s="0" t="n"/>
      <c r="O3822" s="0" t="n"/>
      <c r="P3822" s="0" t="n"/>
      <c r="Q3822" s="0" t="n"/>
      <c r="R3822" s="0" t="n"/>
      <c r="S3822" s="0" t="n"/>
      <c r="T3822" s="0" t="n"/>
      <c r="U3822" s="0" t="n"/>
      <c r="V3822" s="0" t="n"/>
      <c r="W3822" s="0" t="n"/>
      <c r="X3822" s="42" t="n"/>
      <c r="Y3822" s="42" t="n"/>
      <c r="Z3822" s="42" t="n"/>
    </row>
    <row r="3823" ht="23" customFormat="1" customHeight="1" s="204">
      <c r="A3823" s="255">
        <f>IF(B3823="","",COUNTA($B$5:B3823))</f>
        <v/>
      </c>
      <c r="B3823" s="294" t="n"/>
      <c r="C3823" s="247" t="n"/>
      <c r="D3823" s="248" t="n"/>
      <c r="E3823" s="295" t="n"/>
      <c r="F3823" s="296" t="n"/>
      <c r="G3823" s="296" t="n"/>
      <c r="H3823" s="299">
        <f>IFERROR(VLOOKUP($C3823,$C$5:$H$18,6,0)+SUMIF($C$19:$C3823,$C3823,$F$19:$F3823)-SUMIF($C$19:$C3823,$C3823,$G$19:$G3823),"")</f>
        <v/>
      </c>
      <c r="I3823" s="296" t="n"/>
      <c r="J3823" s="252" t="n"/>
      <c r="K3823" s="252" t="n"/>
      <c r="L3823" s="298" t="n"/>
      <c r="M3823" s="254">
        <f>IF($B3823="","",--TEXT($B3823,"yyyymm"))</f>
        <v/>
      </c>
      <c r="N3823" s="0" t="n"/>
      <c r="O3823" s="0" t="n"/>
      <c r="P3823" s="0" t="n"/>
      <c r="Q3823" s="0" t="n"/>
      <c r="R3823" s="0" t="n"/>
      <c r="S3823" s="0" t="n"/>
      <c r="T3823" s="0" t="n"/>
      <c r="U3823" s="0" t="n"/>
      <c r="V3823" s="0" t="n"/>
      <c r="W3823" s="0" t="n"/>
      <c r="X3823" s="42" t="n"/>
      <c r="Y3823" s="42" t="n"/>
      <c r="Z3823" s="42" t="n"/>
    </row>
    <row r="3824" ht="23" customFormat="1" customHeight="1" s="204">
      <c r="A3824" s="255">
        <f>IF(B3824="","",COUNTA($B$5:B3824))</f>
        <v/>
      </c>
      <c r="B3824" s="294" t="n"/>
      <c r="C3824" s="247" t="n"/>
      <c r="D3824" s="248" t="n"/>
      <c r="E3824" s="295" t="n"/>
      <c r="F3824" s="296" t="n"/>
      <c r="G3824" s="296" t="n"/>
      <c r="H3824" s="299">
        <f>IFERROR(VLOOKUP($C3824,$C$5:$H$18,6,0)+SUMIF($C$19:$C3824,$C3824,$F$19:$F3824)-SUMIF($C$19:$C3824,$C3824,$G$19:$G3824),"")</f>
        <v/>
      </c>
      <c r="I3824" s="296" t="n"/>
      <c r="J3824" s="252" t="n"/>
      <c r="K3824" s="252" t="n"/>
      <c r="L3824" s="298" t="n"/>
      <c r="M3824" s="254">
        <f>IF($B3824="","",--TEXT($B3824,"yyyymm"))</f>
        <v/>
      </c>
      <c r="N3824" s="0" t="n"/>
      <c r="O3824" s="0" t="n"/>
      <c r="P3824" s="0" t="n"/>
      <c r="Q3824" s="0" t="n"/>
      <c r="R3824" s="0" t="n"/>
      <c r="S3824" s="0" t="n"/>
      <c r="T3824" s="0" t="n"/>
      <c r="U3824" s="0" t="n"/>
      <c r="V3824" s="0" t="n"/>
      <c r="W3824" s="0" t="n"/>
      <c r="X3824" s="42" t="n"/>
      <c r="Y3824" s="42" t="n"/>
      <c r="Z3824" s="42" t="n"/>
    </row>
    <row r="3825" ht="23" customFormat="1" customHeight="1" s="204">
      <c r="A3825" s="255">
        <f>IF(B3825="","",COUNTA($B$5:B3825))</f>
        <v/>
      </c>
      <c r="B3825" s="294" t="n"/>
      <c r="C3825" s="247" t="n"/>
      <c r="D3825" s="248" t="n"/>
      <c r="E3825" s="295" t="n"/>
      <c r="F3825" s="296" t="n"/>
      <c r="G3825" s="296" t="n"/>
      <c r="H3825" s="299">
        <f>IFERROR(VLOOKUP($C3825,$C$5:$H$18,6,0)+SUMIF($C$19:$C3825,$C3825,$F$19:$F3825)-SUMIF($C$19:$C3825,$C3825,$G$19:$G3825),"")</f>
        <v/>
      </c>
      <c r="I3825" s="296" t="n"/>
      <c r="J3825" s="252" t="n"/>
      <c r="K3825" s="252" t="n"/>
      <c r="L3825" s="298" t="n"/>
      <c r="M3825" s="254">
        <f>IF($B3825="","",--TEXT($B3825,"yyyymm"))</f>
        <v/>
      </c>
      <c r="N3825" s="0" t="n"/>
      <c r="O3825" s="0" t="n"/>
      <c r="P3825" s="0" t="n"/>
      <c r="Q3825" s="0" t="n"/>
      <c r="R3825" s="0" t="n"/>
      <c r="S3825" s="0" t="n"/>
      <c r="T3825" s="0" t="n"/>
      <c r="U3825" s="0" t="n"/>
      <c r="V3825" s="0" t="n"/>
      <c r="W3825" s="0" t="n"/>
      <c r="X3825" s="42" t="n"/>
      <c r="Y3825" s="42" t="n"/>
      <c r="Z3825" s="42" t="n"/>
    </row>
    <row r="3826" ht="23" customFormat="1" customHeight="1" s="204">
      <c r="A3826" s="255">
        <f>IF(B3826="","",COUNTA($B$5:B3826))</f>
        <v/>
      </c>
      <c r="B3826" s="294" t="n"/>
      <c r="C3826" s="247" t="n"/>
      <c r="D3826" s="248" t="n"/>
      <c r="E3826" s="295" t="n"/>
      <c r="F3826" s="296" t="n"/>
      <c r="G3826" s="296" t="n"/>
      <c r="H3826" s="299">
        <f>IFERROR(VLOOKUP($C3826,$C$5:$H$18,6,0)+SUMIF($C$19:$C3826,$C3826,$F$19:$F3826)-SUMIF($C$19:$C3826,$C3826,$G$19:$G3826),"")</f>
        <v/>
      </c>
      <c r="I3826" s="296" t="n"/>
      <c r="J3826" s="252" t="n"/>
      <c r="K3826" s="252" t="n"/>
      <c r="L3826" s="298" t="n"/>
      <c r="M3826" s="254">
        <f>IF($B3826="","",--TEXT($B3826,"yyyymm"))</f>
        <v/>
      </c>
      <c r="N3826" s="0" t="n"/>
      <c r="O3826" s="0" t="n"/>
      <c r="P3826" s="0" t="n"/>
      <c r="Q3826" s="0" t="n"/>
      <c r="R3826" s="0" t="n"/>
      <c r="S3826" s="0" t="n"/>
      <c r="T3826" s="0" t="n"/>
      <c r="U3826" s="0" t="n"/>
      <c r="V3826" s="0" t="n"/>
      <c r="W3826" s="0" t="n"/>
      <c r="X3826" s="42" t="n"/>
      <c r="Y3826" s="42" t="n"/>
      <c r="Z3826" s="42" t="n"/>
    </row>
    <row r="3827" ht="23" customFormat="1" customHeight="1" s="204">
      <c r="A3827" s="255">
        <f>IF(B3827="","",COUNTA($B$5:B3827))</f>
        <v/>
      </c>
      <c r="B3827" s="294" t="n"/>
      <c r="C3827" s="247" t="n"/>
      <c r="D3827" s="248" t="n"/>
      <c r="E3827" s="295" t="n"/>
      <c r="F3827" s="296" t="n"/>
      <c r="G3827" s="296" t="n"/>
      <c r="H3827" s="299">
        <f>IFERROR(VLOOKUP($C3827,$C$5:$H$18,6,0)+SUMIF($C$19:$C3827,$C3827,$F$19:$F3827)-SUMIF($C$19:$C3827,$C3827,$G$19:$G3827),"")</f>
        <v/>
      </c>
      <c r="I3827" s="296" t="n"/>
      <c r="J3827" s="252" t="n"/>
      <c r="K3827" s="252" t="n"/>
      <c r="L3827" s="298" t="n"/>
      <c r="M3827" s="254">
        <f>IF($B3827="","",--TEXT($B3827,"yyyymm"))</f>
        <v/>
      </c>
      <c r="N3827" s="0" t="n"/>
      <c r="O3827" s="0" t="n"/>
      <c r="P3827" s="0" t="n"/>
      <c r="Q3827" s="0" t="n"/>
      <c r="R3827" s="0" t="n"/>
      <c r="S3827" s="0" t="n"/>
      <c r="T3827" s="0" t="n"/>
      <c r="U3827" s="0" t="n"/>
      <c r="V3827" s="0" t="n"/>
      <c r="W3827" s="0" t="n"/>
      <c r="X3827" s="42" t="n"/>
      <c r="Y3827" s="42" t="n"/>
      <c r="Z3827" s="42" t="n"/>
    </row>
    <row r="3828" ht="23" customFormat="1" customHeight="1" s="204">
      <c r="A3828" s="255">
        <f>IF(B3828="","",COUNTA($B$5:B3828))</f>
        <v/>
      </c>
      <c r="B3828" s="294" t="n"/>
      <c r="C3828" s="247" t="n"/>
      <c r="D3828" s="248" t="n"/>
      <c r="E3828" s="295" t="n"/>
      <c r="F3828" s="296" t="n"/>
      <c r="G3828" s="296" t="n"/>
      <c r="H3828" s="299">
        <f>IFERROR(VLOOKUP($C3828,$C$5:$H$18,6,0)+SUMIF($C$19:$C3828,$C3828,$F$19:$F3828)-SUMIF($C$19:$C3828,$C3828,$G$19:$G3828),"")</f>
        <v/>
      </c>
      <c r="I3828" s="296" t="n"/>
      <c r="J3828" s="252" t="n"/>
      <c r="K3828" s="252" t="n"/>
      <c r="L3828" s="298" t="n"/>
      <c r="M3828" s="254">
        <f>IF($B3828="","",--TEXT($B3828,"yyyymm"))</f>
        <v/>
      </c>
      <c r="N3828" s="0" t="n"/>
      <c r="O3828" s="0" t="n"/>
      <c r="P3828" s="0" t="n"/>
      <c r="Q3828" s="0" t="n"/>
      <c r="R3828" s="0" t="n"/>
      <c r="S3828" s="0" t="n"/>
      <c r="T3828" s="0" t="n"/>
      <c r="U3828" s="0" t="n"/>
      <c r="V3828" s="0" t="n"/>
      <c r="W3828" s="0" t="n"/>
      <c r="X3828" s="42" t="n"/>
      <c r="Y3828" s="42" t="n"/>
      <c r="Z3828" s="42" t="n"/>
    </row>
    <row r="3829" ht="23" customFormat="1" customHeight="1" s="204">
      <c r="A3829" s="255">
        <f>IF(B3829="","",COUNTA($B$5:B3829))</f>
        <v/>
      </c>
      <c r="B3829" s="294" t="n"/>
      <c r="C3829" s="247" t="n"/>
      <c r="D3829" s="248" t="n"/>
      <c r="E3829" s="295" t="n"/>
      <c r="F3829" s="296" t="n"/>
      <c r="G3829" s="296" t="n"/>
      <c r="H3829" s="299">
        <f>IFERROR(VLOOKUP($C3829,$C$5:$H$18,6,0)+SUMIF($C$19:$C3829,$C3829,$F$19:$F3829)-SUMIF($C$19:$C3829,$C3829,$G$19:$G3829),"")</f>
        <v/>
      </c>
      <c r="I3829" s="296" t="n"/>
      <c r="J3829" s="252" t="n"/>
      <c r="K3829" s="252" t="n"/>
      <c r="L3829" s="298" t="n"/>
      <c r="M3829" s="254">
        <f>IF($B3829="","",--TEXT($B3829,"yyyymm"))</f>
        <v/>
      </c>
      <c r="N3829" s="0" t="n"/>
      <c r="O3829" s="0" t="n"/>
      <c r="P3829" s="0" t="n"/>
      <c r="Q3829" s="0" t="n"/>
      <c r="R3829" s="0" t="n"/>
      <c r="S3829" s="0" t="n"/>
      <c r="T3829" s="0" t="n"/>
      <c r="U3829" s="0" t="n"/>
      <c r="V3829" s="0" t="n"/>
      <c r="W3829" s="0" t="n"/>
      <c r="X3829" s="42" t="n"/>
      <c r="Y3829" s="42" t="n"/>
      <c r="Z3829" s="42" t="n"/>
    </row>
    <row r="3830" ht="23" customFormat="1" customHeight="1" s="204">
      <c r="A3830" s="255">
        <f>IF(B3830="","",COUNTA($B$5:B3830))</f>
        <v/>
      </c>
      <c r="B3830" s="294" t="n"/>
      <c r="C3830" s="247" t="n"/>
      <c r="D3830" s="248" t="n"/>
      <c r="E3830" s="295" t="n"/>
      <c r="F3830" s="296" t="n"/>
      <c r="G3830" s="296" t="n"/>
      <c r="H3830" s="299">
        <f>IFERROR(VLOOKUP($C3830,$C$5:$H$18,6,0)+SUMIF($C$19:$C3830,$C3830,$F$19:$F3830)-SUMIF($C$19:$C3830,$C3830,$G$19:$G3830),"")</f>
        <v/>
      </c>
      <c r="I3830" s="296" t="n"/>
      <c r="J3830" s="252" t="n"/>
      <c r="K3830" s="252" t="n"/>
      <c r="L3830" s="298" t="n"/>
      <c r="M3830" s="254">
        <f>IF($B3830="","",--TEXT($B3830,"yyyymm"))</f>
        <v/>
      </c>
      <c r="N3830" s="0" t="n"/>
      <c r="O3830" s="0" t="n"/>
      <c r="P3830" s="0" t="n"/>
      <c r="Q3830" s="0" t="n"/>
      <c r="R3830" s="0" t="n"/>
      <c r="S3830" s="0" t="n"/>
      <c r="T3830" s="0" t="n"/>
      <c r="U3830" s="0" t="n"/>
      <c r="V3830" s="0" t="n"/>
      <c r="W3830" s="0" t="n"/>
      <c r="X3830" s="42" t="n"/>
      <c r="Y3830" s="42" t="n"/>
      <c r="Z3830" s="42" t="n"/>
    </row>
    <row r="3831" ht="23" customFormat="1" customHeight="1" s="204">
      <c r="A3831" s="255">
        <f>IF(B3831="","",COUNTA($B$5:B3831))</f>
        <v/>
      </c>
      <c r="B3831" s="294" t="n"/>
      <c r="C3831" s="247" t="n"/>
      <c r="D3831" s="248" t="n"/>
      <c r="E3831" s="295" t="n"/>
      <c r="F3831" s="296" t="n"/>
      <c r="G3831" s="296" t="n"/>
      <c r="H3831" s="299">
        <f>IFERROR(VLOOKUP($C3831,$C$5:$H$18,6,0)+SUMIF($C$19:$C3831,$C3831,$F$19:$F3831)-SUMIF($C$19:$C3831,$C3831,$G$19:$G3831),"")</f>
        <v/>
      </c>
      <c r="I3831" s="296" t="n"/>
      <c r="J3831" s="252" t="n"/>
      <c r="K3831" s="252" t="n"/>
      <c r="L3831" s="298" t="n"/>
      <c r="M3831" s="254">
        <f>IF($B3831="","",--TEXT($B3831,"yyyymm"))</f>
        <v/>
      </c>
      <c r="N3831" s="0" t="n"/>
      <c r="O3831" s="0" t="n"/>
      <c r="P3831" s="0" t="n"/>
      <c r="Q3831" s="0" t="n"/>
      <c r="R3831" s="0" t="n"/>
      <c r="S3831" s="0" t="n"/>
      <c r="T3831" s="0" t="n"/>
      <c r="U3831" s="0" t="n"/>
      <c r="V3831" s="0" t="n"/>
      <c r="W3831" s="0" t="n"/>
      <c r="X3831" s="42" t="n"/>
      <c r="Y3831" s="42" t="n"/>
      <c r="Z3831" s="42" t="n"/>
    </row>
    <row r="3832" ht="23" customFormat="1" customHeight="1" s="204">
      <c r="A3832" s="255">
        <f>IF(B3832="","",COUNTA($B$5:B3832))</f>
        <v/>
      </c>
      <c r="B3832" s="294" t="n"/>
      <c r="C3832" s="247" t="n"/>
      <c r="D3832" s="248" t="n"/>
      <c r="E3832" s="295" t="n"/>
      <c r="F3832" s="296" t="n"/>
      <c r="G3832" s="296" t="n"/>
      <c r="H3832" s="299">
        <f>IFERROR(VLOOKUP($C3832,$C$5:$H$18,6,0)+SUMIF($C$19:$C3832,$C3832,$F$19:$F3832)-SUMIF($C$19:$C3832,$C3832,$G$19:$G3832),"")</f>
        <v/>
      </c>
      <c r="I3832" s="296" t="n"/>
      <c r="J3832" s="252" t="n"/>
      <c r="K3832" s="252" t="n"/>
      <c r="L3832" s="298" t="n"/>
      <c r="M3832" s="254">
        <f>IF($B3832="","",--TEXT($B3832,"yyyymm"))</f>
        <v/>
      </c>
      <c r="N3832" s="0" t="n"/>
      <c r="O3832" s="0" t="n"/>
      <c r="P3832" s="0" t="n"/>
      <c r="Q3832" s="0" t="n"/>
      <c r="R3832" s="0" t="n"/>
      <c r="S3832" s="0" t="n"/>
      <c r="T3832" s="0" t="n"/>
      <c r="U3832" s="0" t="n"/>
      <c r="V3832" s="0" t="n"/>
      <c r="W3832" s="0" t="n"/>
      <c r="X3832" s="42" t="n"/>
      <c r="Y3832" s="42" t="n"/>
      <c r="Z3832" s="42" t="n"/>
    </row>
    <row r="3833" ht="23" customFormat="1" customHeight="1" s="204">
      <c r="A3833" s="255">
        <f>IF(B3833="","",COUNTA($B$5:B3833))</f>
        <v/>
      </c>
      <c r="B3833" s="294" t="n"/>
      <c r="C3833" s="247" t="n"/>
      <c r="D3833" s="248" t="n"/>
      <c r="E3833" s="295" t="n"/>
      <c r="F3833" s="296" t="n"/>
      <c r="G3833" s="296" t="n"/>
      <c r="H3833" s="299">
        <f>IFERROR(VLOOKUP($C3833,$C$5:$H$18,6,0)+SUMIF($C$19:$C3833,$C3833,$F$19:$F3833)-SUMIF($C$19:$C3833,$C3833,$G$19:$G3833),"")</f>
        <v/>
      </c>
      <c r="I3833" s="296" t="n"/>
      <c r="J3833" s="252" t="n"/>
      <c r="K3833" s="252" t="n"/>
      <c r="L3833" s="298" t="n"/>
      <c r="M3833" s="254">
        <f>IF($B3833="","",--TEXT($B3833,"yyyymm"))</f>
        <v/>
      </c>
      <c r="N3833" s="0" t="n"/>
      <c r="O3833" s="0" t="n"/>
      <c r="P3833" s="0" t="n"/>
      <c r="Q3833" s="0" t="n"/>
      <c r="R3833" s="0" t="n"/>
      <c r="S3833" s="0" t="n"/>
      <c r="T3833" s="0" t="n"/>
      <c r="U3833" s="0" t="n"/>
      <c r="V3833" s="0" t="n"/>
      <c r="W3833" s="0" t="n"/>
      <c r="X3833" s="42" t="n"/>
      <c r="Y3833" s="42" t="n"/>
      <c r="Z3833" s="42" t="n"/>
    </row>
    <row r="3834" ht="23" customFormat="1" customHeight="1" s="204">
      <c r="A3834" s="255">
        <f>IF(B3834="","",COUNTA($B$5:B3834))</f>
        <v/>
      </c>
      <c r="B3834" s="294" t="n"/>
      <c r="C3834" s="247" t="n"/>
      <c r="D3834" s="248" t="n"/>
      <c r="E3834" s="295" t="n"/>
      <c r="F3834" s="296" t="n"/>
      <c r="G3834" s="296" t="n"/>
      <c r="H3834" s="299">
        <f>IFERROR(VLOOKUP($C3834,$C$5:$H$18,6,0)+SUMIF($C$19:$C3834,$C3834,$F$19:$F3834)-SUMIF($C$19:$C3834,$C3834,$G$19:$G3834),"")</f>
        <v/>
      </c>
      <c r="I3834" s="296" t="n"/>
      <c r="J3834" s="252" t="n"/>
      <c r="K3834" s="252" t="n"/>
      <c r="L3834" s="298" t="n"/>
      <c r="M3834" s="254">
        <f>IF($B3834="","",--TEXT($B3834,"yyyymm"))</f>
        <v/>
      </c>
      <c r="N3834" s="0" t="n"/>
      <c r="O3834" s="0" t="n"/>
      <c r="P3834" s="0" t="n"/>
      <c r="Q3834" s="0" t="n"/>
      <c r="R3834" s="0" t="n"/>
      <c r="S3834" s="0" t="n"/>
      <c r="T3834" s="0" t="n"/>
      <c r="U3834" s="0" t="n"/>
      <c r="V3834" s="0" t="n"/>
      <c r="W3834" s="0" t="n"/>
      <c r="X3834" s="42" t="n"/>
      <c r="Y3834" s="42" t="n"/>
      <c r="Z3834" s="42" t="n"/>
    </row>
    <row r="3835" ht="23" customFormat="1" customHeight="1" s="204">
      <c r="A3835" s="255">
        <f>IF(B3835="","",COUNTA($B$5:B3835))</f>
        <v/>
      </c>
      <c r="B3835" s="294" t="n"/>
      <c r="C3835" s="247" t="n"/>
      <c r="D3835" s="248" t="n"/>
      <c r="E3835" s="295" t="n"/>
      <c r="F3835" s="296" t="n"/>
      <c r="G3835" s="296" t="n"/>
      <c r="H3835" s="299">
        <f>IFERROR(VLOOKUP($C3835,$C$5:$H$18,6,0)+SUMIF($C$19:$C3835,$C3835,$F$19:$F3835)-SUMIF($C$19:$C3835,$C3835,$G$19:$G3835),"")</f>
        <v/>
      </c>
      <c r="I3835" s="296" t="n"/>
      <c r="J3835" s="252" t="n"/>
      <c r="K3835" s="252" t="n"/>
      <c r="L3835" s="298" t="n"/>
      <c r="M3835" s="254">
        <f>IF($B3835="","",--TEXT($B3835,"yyyymm"))</f>
        <v/>
      </c>
      <c r="N3835" s="0" t="n"/>
      <c r="O3835" s="0" t="n"/>
      <c r="P3835" s="0" t="n"/>
      <c r="Q3835" s="0" t="n"/>
      <c r="R3835" s="0" t="n"/>
      <c r="S3835" s="0" t="n"/>
      <c r="T3835" s="0" t="n"/>
      <c r="U3835" s="0" t="n"/>
      <c r="V3835" s="0" t="n"/>
      <c r="W3835" s="0" t="n"/>
      <c r="X3835" s="42" t="n"/>
      <c r="Y3835" s="42" t="n"/>
      <c r="Z3835" s="42" t="n"/>
    </row>
    <row r="3836" ht="23" customFormat="1" customHeight="1" s="204">
      <c r="A3836" s="255">
        <f>IF(B3836="","",COUNTA($B$5:B3836))</f>
        <v/>
      </c>
      <c r="B3836" s="294" t="n"/>
      <c r="C3836" s="247" t="n"/>
      <c r="D3836" s="248" t="n"/>
      <c r="E3836" s="295" t="n"/>
      <c r="F3836" s="296" t="n"/>
      <c r="G3836" s="296" t="n"/>
      <c r="H3836" s="299">
        <f>IFERROR(VLOOKUP($C3836,$C$5:$H$18,6,0)+SUMIF($C$19:$C3836,$C3836,$F$19:$F3836)-SUMIF($C$19:$C3836,$C3836,$G$19:$G3836),"")</f>
        <v/>
      </c>
      <c r="I3836" s="296" t="n"/>
      <c r="J3836" s="252" t="n"/>
      <c r="K3836" s="252" t="n"/>
      <c r="L3836" s="298" t="n"/>
      <c r="M3836" s="254">
        <f>IF($B3836="","",--TEXT($B3836,"yyyymm"))</f>
        <v/>
      </c>
      <c r="N3836" s="0" t="n"/>
      <c r="O3836" s="0" t="n"/>
      <c r="P3836" s="0" t="n"/>
      <c r="Q3836" s="0" t="n"/>
      <c r="R3836" s="0" t="n"/>
      <c r="S3836" s="0" t="n"/>
      <c r="T3836" s="0" t="n"/>
      <c r="U3836" s="0" t="n"/>
      <c r="V3836" s="0" t="n"/>
      <c r="W3836" s="0" t="n"/>
      <c r="X3836" s="42" t="n"/>
      <c r="Y3836" s="42" t="n"/>
      <c r="Z3836" s="42" t="n"/>
    </row>
    <row r="3837" ht="23" customFormat="1" customHeight="1" s="204">
      <c r="A3837" s="255">
        <f>IF(B3837="","",COUNTA($B$5:B3837))</f>
        <v/>
      </c>
      <c r="B3837" s="294" t="n"/>
      <c r="C3837" s="247" t="n"/>
      <c r="D3837" s="248" t="n"/>
      <c r="E3837" s="295" t="n"/>
      <c r="F3837" s="296" t="n"/>
      <c r="G3837" s="296" t="n"/>
      <c r="H3837" s="299">
        <f>IFERROR(VLOOKUP($C3837,$C$5:$H$18,6,0)+SUMIF($C$19:$C3837,$C3837,$F$19:$F3837)-SUMIF($C$19:$C3837,$C3837,$G$19:$G3837),"")</f>
        <v/>
      </c>
      <c r="I3837" s="296" t="n"/>
      <c r="J3837" s="252" t="n"/>
      <c r="K3837" s="252" t="n"/>
      <c r="L3837" s="298" t="n"/>
      <c r="M3837" s="254">
        <f>IF($B3837="","",--TEXT($B3837,"yyyymm"))</f>
        <v/>
      </c>
      <c r="N3837" s="0" t="n"/>
      <c r="O3837" s="0" t="n"/>
      <c r="P3837" s="0" t="n"/>
      <c r="Q3837" s="0" t="n"/>
      <c r="R3837" s="0" t="n"/>
      <c r="S3837" s="0" t="n"/>
      <c r="T3837" s="0" t="n"/>
      <c r="U3837" s="0" t="n"/>
      <c r="V3837" s="0" t="n"/>
      <c r="W3837" s="0" t="n"/>
      <c r="X3837" s="42" t="n"/>
      <c r="Y3837" s="42" t="n"/>
      <c r="Z3837" s="42" t="n"/>
    </row>
    <row r="3838" ht="23" customFormat="1" customHeight="1" s="204">
      <c r="A3838" s="255">
        <f>IF(B3838="","",COUNTA($B$5:B3838))</f>
        <v/>
      </c>
      <c r="B3838" s="294" t="n"/>
      <c r="C3838" s="247" t="n"/>
      <c r="D3838" s="248" t="n"/>
      <c r="E3838" s="295" t="n"/>
      <c r="F3838" s="296" t="n"/>
      <c r="G3838" s="296" t="n"/>
      <c r="H3838" s="299">
        <f>IFERROR(VLOOKUP($C3838,$C$5:$H$18,6,0)+SUMIF($C$19:$C3838,$C3838,$F$19:$F3838)-SUMIF($C$19:$C3838,$C3838,$G$19:$G3838),"")</f>
        <v/>
      </c>
      <c r="I3838" s="296" t="n"/>
      <c r="J3838" s="252" t="n"/>
      <c r="K3838" s="252" t="n"/>
      <c r="L3838" s="298" t="n"/>
      <c r="M3838" s="254">
        <f>IF($B3838="","",--TEXT($B3838,"yyyymm"))</f>
        <v/>
      </c>
      <c r="N3838" s="0" t="n"/>
      <c r="O3838" s="0" t="n"/>
      <c r="P3838" s="0" t="n"/>
      <c r="Q3838" s="0" t="n"/>
      <c r="R3838" s="0" t="n"/>
      <c r="S3838" s="0" t="n"/>
      <c r="T3838" s="0" t="n"/>
      <c r="U3838" s="0" t="n"/>
      <c r="V3838" s="0" t="n"/>
      <c r="W3838" s="0" t="n"/>
      <c r="X3838" s="42" t="n"/>
      <c r="Y3838" s="42" t="n"/>
      <c r="Z3838" s="42" t="n"/>
    </row>
    <row r="3839" ht="23" customFormat="1" customHeight="1" s="204">
      <c r="A3839" s="255">
        <f>IF(B3839="","",COUNTA($B$5:B3839))</f>
        <v/>
      </c>
      <c r="B3839" s="294" t="n"/>
      <c r="C3839" s="247" t="n"/>
      <c r="D3839" s="248" t="n"/>
      <c r="E3839" s="295" t="n"/>
      <c r="F3839" s="296" t="n"/>
      <c r="G3839" s="296" t="n"/>
      <c r="H3839" s="299">
        <f>IFERROR(VLOOKUP($C3839,$C$5:$H$18,6,0)+SUMIF($C$19:$C3839,$C3839,$F$19:$F3839)-SUMIF($C$19:$C3839,$C3839,$G$19:$G3839),"")</f>
        <v/>
      </c>
      <c r="I3839" s="296" t="n"/>
      <c r="J3839" s="252" t="n"/>
      <c r="K3839" s="252" t="n"/>
      <c r="L3839" s="298" t="n"/>
      <c r="M3839" s="254">
        <f>IF($B3839="","",--TEXT($B3839,"yyyymm"))</f>
        <v/>
      </c>
      <c r="N3839" s="0" t="n"/>
      <c r="O3839" s="0" t="n"/>
      <c r="P3839" s="0" t="n"/>
      <c r="Q3839" s="0" t="n"/>
      <c r="R3839" s="0" t="n"/>
      <c r="S3839" s="0" t="n"/>
      <c r="T3839" s="0" t="n"/>
      <c r="U3839" s="0" t="n"/>
      <c r="V3839" s="0" t="n"/>
      <c r="W3839" s="0" t="n"/>
      <c r="X3839" s="42" t="n"/>
      <c r="Y3839" s="42" t="n"/>
      <c r="Z3839" s="42" t="n"/>
    </row>
    <row r="3840" ht="23" customFormat="1" customHeight="1" s="204">
      <c r="A3840" s="255">
        <f>IF(B3840="","",COUNTA($B$5:B3840))</f>
        <v/>
      </c>
      <c r="B3840" s="294" t="n"/>
      <c r="C3840" s="247" t="n"/>
      <c r="D3840" s="248" t="n"/>
      <c r="E3840" s="295" t="n"/>
      <c r="F3840" s="296" t="n"/>
      <c r="G3840" s="296" t="n"/>
      <c r="H3840" s="299">
        <f>IFERROR(VLOOKUP($C3840,$C$5:$H$18,6,0)+SUMIF($C$19:$C3840,$C3840,$F$19:$F3840)-SUMIF($C$19:$C3840,$C3840,$G$19:$G3840),"")</f>
        <v/>
      </c>
      <c r="I3840" s="296" t="n"/>
      <c r="J3840" s="252" t="n"/>
      <c r="K3840" s="252" t="n"/>
      <c r="L3840" s="298" t="n"/>
      <c r="M3840" s="254">
        <f>IF($B3840="","",--TEXT($B3840,"yyyymm"))</f>
        <v/>
      </c>
      <c r="N3840" s="0" t="n"/>
      <c r="O3840" s="0" t="n"/>
      <c r="P3840" s="0" t="n"/>
      <c r="Q3840" s="0" t="n"/>
      <c r="R3840" s="0" t="n"/>
      <c r="S3840" s="0" t="n"/>
      <c r="T3840" s="0" t="n"/>
      <c r="U3840" s="0" t="n"/>
      <c r="V3840" s="0" t="n"/>
      <c r="W3840" s="0" t="n"/>
      <c r="X3840" s="42" t="n"/>
      <c r="Y3840" s="42" t="n"/>
      <c r="Z3840" s="42" t="n"/>
    </row>
    <row r="3841" ht="23" customFormat="1" customHeight="1" s="204">
      <c r="A3841" s="255">
        <f>IF(B3841="","",COUNTA($B$5:B3841))</f>
        <v/>
      </c>
      <c r="B3841" s="294" t="n"/>
      <c r="C3841" s="247" t="n"/>
      <c r="D3841" s="248" t="n"/>
      <c r="E3841" s="295" t="n"/>
      <c r="F3841" s="296" t="n"/>
      <c r="G3841" s="296" t="n"/>
      <c r="H3841" s="299">
        <f>IFERROR(VLOOKUP($C3841,$C$5:$H$18,6,0)+SUMIF($C$19:$C3841,$C3841,$F$19:$F3841)-SUMIF($C$19:$C3841,$C3841,$G$19:$G3841),"")</f>
        <v/>
      </c>
      <c r="I3841" s="296" t="n"/>
      <c r="J3841" s="252" t="n"/>
      <c r="K3841" s="252" t="n"/>
      <c r="L3841" s="298" t="n"/>
      <c r="M3841" s="254">
        <f>IF($B3841="","",--TEXT($B3841,"yyyymm"))</f>
        <v/>
      </c>
      <c r="N3841" s="0" t="n"/>
      <c r="O3841" s="0" t="n"/>
      <c r="P3841" s="0" t="n"/>
      <c r="Q3841" s="0" t="n"/>
      <c r="R3841" s="0" t="n"/>
      <c r="S3841" s="0" t="n"/>
      <c r="T3841" s="0" t="n"/>
      <c r="U3841" s="0" t="n"/>
      <c r="V3841" s="0" t="n"/>
      <c r="W3841" s="0" t="n"/>
      <c r="X3841" s="42" t="n"/>
      <c r="Y3841" s="42" t="n"/>
      <c r="Z3841" s="42" t="n"/>
    </row>
    <row r="3842" ht="23" customFormat="1" customHeight="1" s="204">
      <c r="A3842" s="255">
        <f>IF(B3842="","",COUNTA($B$5:B3842))</f>
        <v/>
      </c>
      <c r="B3842" s="294" t="n"/>
      <c r="C3842" s="247" t="n"/>
      <c r="D3842" s="248" t="n"/>
      <c r="E3842" s="295" t="n"/>
      <c r="F3842" s="296" t="n"/>
      <c r="G3842" s="296" t="n"/>
      <c r="H3842" s="299">
        <f>IFERROR(VLOOKUP($C3842,$C$5:$H$18,6,0)+SUMIF($C$19:$C3842,$C3842,$F$19:$F3842)-SUMIF($C$19:$C3842,$C3842,$G$19:$G3842),"")</f>
        <v/>
      </c>
      <c r="I3842" s="296" t="n"/>
      <c r="J3842" s="252" t="n"/>
      <c r="K3842" s="252" t="n"/>
      <c r="L3842" s="298" t="n"/>
      <c r="M3842" s="254">
        <f>IF($B3842="","",--TEXT($B3842,"yyyymm"))</f>
        <v/>
      </c>
      <c r="N3842" s="0" t="n"/>
      <c r="O3842" s="0" t="n"/>
      <c r="P3842" s="0" t="n"/>
      <c r="Q3842" s="0" t="n"/>
      <c r="R3842" s="0" t="n"/>
      <c r="S3842" s="0" t="n"/>
      <c r="T3842" s="0" t="n"/>
      <c r="U3842" s="0" t="n"/>
      <c r="V3842" s="0" t="n"/>
      <c r="W3842" s="0" t="n"/>
      <c r="X3842" s="42" t="n"/>
      <c r="Y3842" s="42" t="n"/>
      <c r="Z3842" s="42" t="n"/>
    </row>
    <row r="3843" ht="23" customFormat="1" customHeight="1" s="204">
      <c r="A3843" s="255">
        <f>IF(B3843="","",COUNTA($B$5:B3843))</f>
        <v/>
      </c>
      <c r="B3843" s="294" t="n"/>
      <c r="C3843" s="247" t="n"/>
      <c r="D3843" s="248" t="n"/>
      <c r="E3843" s="295" t="n"/>
      <c r="F3843" s="296" t="n"/>
      <c r="G3843" s="296" t="n"/>
      <c r="H3843" s="299">
        <f>IFERROR(VLOOKUP($C3843,$C$5:$H$18,6,0)+SUMIF($C$19:$C3843,$C3843,$F$19:$F3843)-SUMIF($C$19:$C3843,$C3843,$G$19:$G3843),"")</f>
        <v/>
      </c>
      <c r="I3843" s="296" t="n"/>
      <c r="J3843" s="252" t="n"/>
      <c r="K3843" s="252" t="n"/>
      <c r="L3843" s="298" t="n"/>
      <c r="M3843" s="254">
        <f>IF($B3843="","",--TEXT($B3843,"yyyymm"))</f>
        <v/>
      </c>
      <c r="N3843" s="0" t="n"/>
      <c r="O3843" s="0" t="n"/>
      <c r="P3843" s="0" t="n"/>
      <c r="Q3843" s="0" t="n"/>
      <c r="R3843" s="0" t="n"/>
      <c r="S3843" s="0" t="n"/>
      <c r="T3843" s="0" t="n"/>
      <c r="U3843" s="0" t="n"/>
      <c r="V3843" s="0" t="n"/>
      <c r="W3843" s="0" t="n"/>
      <c r="X3843" s="42" t="n"/>
      <c r="Y3843" s="42" t="n"/>
      <c r="Z3843" s="42" t="n"/>
    </row>
    <row r="3844" ht="23" customFormat="1" customHeight="1" s="204">
      <c r="A3844" s="255">
        <f>IF(B3844="","",COUNTA($B$5:B3844))</f>
        <v/>
      </c>
      <c r="B3844" s="294" t="n"/>
      <c r="C3844" s="247" t="n"/>
      <c r="D3844" s="248" t="n"/>
      <c r="E3844" s="295" t="n"/>
      <c r="F3844" s="296" t="n"/>
      <c r="G3844" s="296" t="n"/>
      <c r="H3844" s="299">
        <f>IFERROR(VLOOKUP($C3844,$C$5:$H$18,6,0)+SUMIF($C$19:$C3844,$C3844,$F$19:$F3844)-SUMIF($C$19:$C3844,$C3844,$G$19:$G3844),"")</f>
        <v/>
      </c>
      <c r="I3844" s="296" t="n"/>
      <c r="J3844" s="252" t="n"/>
      <c r="K3844" s="252" t="n"/>
      <c r="L3844" s="298" t="n"/>
      <c r="M3844" s="254">
        <f>IF($B3844="","",--TEXT($B3844,"yyyymm"))</f>
        <v/>
      </c>
      <c r="N3844" s="0" t="n"/>
      <c r="O3844" s="0" t="n"/>
      <c r="P3844" s="0" t="n"/>
      <c r="Q3844" s="0" t="n"/>
      <c r="R3844" s="0" t="n"/>
      <c r="S3844" s="0" t="n"/>
      <c r="T3844" s="0" t="n"/>
      <c r="U3844" s="0" t="n"/>
      <c r="V3844" s="0" t="n"/>
      <c r="W3844" s="0" t="n"/>
      <c r="X3844" s="42" t="n"/>
      <c r="Y3844" s="42" t="n"/>
      <c r="Z3844" s="42" t="n"/>
    </row>
    <row r="3845" ht="23" customFormat="1" customHeight="1" s="204">
      <c r="A3845" s="255">
        <f>IF(B3845="","",COUNTA($B$5:B3845))</f>
        <v/>
      </c>
      <c r="B3845" s="294" t="n"/>
      <c r="C3845" s="247" t="n"/>
      <c r="D3845" s="248" t="n"/>
      <c r="E3845" s="295" t="n"/>
      <c r="F3845" s="296" t="n"/>
      <c r="G3845" s="296" t="n"/>
      <c r="H3845" s="299">
        <f>IFERROR(VLOOKUP($C3845,$C$5:$H$18,6,0)+SUMIF($C$19:$C3845,$C3845,$F$19:$F3845)-SUMIF($C$19:$C3845,$C3845,$G$19:$G3845),"")</f>
        <v/>
      </c>
      <c r="I3845" s="296" t="n"/>
      <c r="J3845" s="252" t="n"/>
      <c r="K3845" s="252" t="n"/>
      <c r="L3845" s="298" t="n"/>
      <c r="M3845" s="254">
        <f>IF($B3845="","",--TEXT($B3845,"yyyymm"))</f>
        <v/>
      </c>
      <c r="N3845" s="0" t="n"/>
      <c r="O3845" s="0" t="n"/>
      <c r="P3845" s="0" t="n"/>
      <c r="Q3845" s="0" t="n"/>
      <c r="R3845" s="0" t="n"/>
      <c r="S3845" s="0" t="n"/>
      <c r="T3845" s="0" t="n"/>
      <c r="U3845" s="0" t="n"/>
      <c r="V3845" s="0" t="n"/>
      <c r="W3845" s="0" t="n"/>
      <c r="X3845" s="42" t="n"/>
      <c r="Y3845" s="42" t="n"/>
      <c r="Z3845" s="42" t="n"/>
    </row>
    <row r="3846" ht="23" customFormat="1" customHeight="1" s="204">
      <c r="A3846" s="255">
        <f>IF(B3846="","",COUNTA($B$5:B3846))</f>
        <v/>
      </c>
      <c r="B3846" s="294" t="n"/>
      <c r="C3846" s="247" t="n"/>
      <c r="D3846" s="248" t="n"/>
      <c r="E3846" s="295" t="n"/>
      <c r="F3846" s="296" t="n"/>
      <c r="G3846" s="296" t="n"/>
      <c r="H3846" s="299">
        <f>IFERROR(VLOOKUP($C3846,$C$5:$H$18,6,0)+SUMIF($C$19:$C3846,$C3846,$F$19:$F3846)-SUMIF($C$19:$C3846,$C3846,$G$19:$G3846),"")</f>
        <v/>
      </c>
      <c r="I3846" s="296" t="n"/>
      <c r="J3846" s="252" t="n"/>
      <c r="K3846" s="252" t="n"/>
      <c r="L3846" s="298" t="n"/>
      <c r="M3846" s="254">
        <f>IF($B3846="","",--TEXT($B3846,"yyyymm"))</f>
        <v/>
      </c>
      <c r="N3846" s="0" t="n"/>
      <c r="O3846" s="0" t="n"/>
      <c r="P3846" s="0" t="n"/>
      <c r="Q3846" s="0" t="n"/>
      <c r="R3846" s="0" t="n"/>
      <c r="S3846" s="0" t="n"/>
      <c r="T3846" s="0" t="n"/>
      <c r="U3846" s="0" t="n"/>
      <c r="V3846" s="0" t="n"/>
      <c r="W3846" s="0" t="n"/>
      <c r="X3846" s="42" t="n"/>
      <c r="Y3846" s="42" t="n"/>
      <c r="Z3846" s="42" t="n"/>
    </row>
    <row r="3847" ht="23" customFormat="1" customHeight="1" s="204">
      <c r="A3847" s="255">
        <f>IF(B3847="","",COUNTA($B$5:B3847))</f>
        <v/>
      </c>
      <c r="B3847" s="294" t="n"/>
      <c r="C3847" s="247" t="n"/>
      <c r="D3847" s="248" t="n"/>
      <c r="E3847" s="295" t="n"/>
      <c r="F3847" s="296" t="n"/>
      <c r="G3847" s="296" t="n"/>
      <c r="H3847" s="299">
        <f>IFERROR(VLOOKUP($C3847,$C$5:$H$18,6,0)+SUMIF($C$19:$C3847,$C3847,$F$19:$F3847)-SUMIF($C$19:$C3847,$C3847,$G$19:$G3847),"")</f>
        <v/>
      </c>
      <c r="I3847" s="296" t="n"/>
      <c r="J3847" s="252" t="n"/>
      <c r="K3847" s="252" t="n"/>
      <c r="L3847" s="298" t="n"/>
      <c r="M3847" s="254">
        <f>IF($B3847="","",--TEXT($B3847,"yyyymm"))</f>
        <v/>
      </c>
      <c r="N3847" s="0" t="n"/>
      <c r="O3847" s="0" t="n"/>
      <c r="P3847" s="0" t="n"/>
      <c r="Q3847" s="0" t="n"/>
      <c r="R3847" s="0" t="n"/>
      <c r="S3847" s="0" t="n"/>
      <c r="T3847" s="0" t="n"/>
      <c r="U3847" s="0" t="n"/>
      <c r="V3847" s="0" t="n"/>
      <c r="W3847" s="0" t="n"/>
      <c r="X3847" s="42" t="n"/>
      <c r="Y3847" s="42" t="n"/>
      <c r="Z3847" s="42" t="n"/>
    </row>
    <row r="3848" ht="23" customFormat="1" customHeight="1" s="204">
      <c r="A3848" s="255">
        <f>IF(B3848="","",COUNTA($B$5:B3848))</f>
        <v/>
      </c>
      <c r="B3848" s="294" t="n"/>
      <c r="C3848" s="247" t="n"/>
      <c r="D3848" s="248" t="n"/>
      <c r="E3848" s="295" t="n"/>
      <c r="F3848" s="296" t="n"/>
      <c r="G3848" s="296" t="n"/>
      <c r="H3848" s="299">
        <f>IFERROR(VLOOKUP($C3848,$C$5:$H$18,6,0)+SUMIF($C$19:$C3848,$C3848,$F$19:$F3848)-SUMIF($C$19:$C3848,$C3848,$G$19:$G3848),"")</f>
        <v/>
      </c>
      <c r="I3848" s="296" t="n"/>
      <c r="J3848" s="252" t="n"/>
      <c r="K3848" s="252" t="n"/>
      <c r="L3848" s="298" t="n"/>
      <c r="M3848" s="254">
        <f>IF($B3848="","",--TEXT($B3848,"yyyymm"))</f>
        <v/>
      </c>
      <c r="N3848" s="0" t="n"/>
      <c r="O3848" s="0" t="n"/>
      <c r="P3848" s="0" t="n"/>
      <c r="Q3848" s="0" t="n"/>
      <c r="R3848" s="0" t="n"/>
      <c r="S3848" s="0" t="n"/>
      <c r="T3848" s="0" t="n"/>
      <c r="U3848" s="0" t="n"/>
      <c r="V3848" s="0" t="n"/>
      <c r="W3848" s="0" t="n"/>
      <c r="X3848" s="42" t="n"/>
      <c r="Y3848" s="42" t="n"/>
      <c r="Z3848" s="42" t="n"/>
    </row>
    <row r="3849" ht="23" customFormat="1" customHeight="1" s="204">
      <c r="A3849" s="255">
        <f>IF(B3849="","",COUNTA($B$5:B3849))</f>
        <v/>
      </c>
      <c r="B3849" s="294" t="n"/>
      <c r="C3849" s="247" t="n"/>
      <c r="D3849" s="248" t="n"/>
      <c r="E3849" s="295" t="n"/>
      <c r="F3849" s="296" t="n"/>
      <c r="G3849" s="296" t="n"/>
      <c r="H3849" s="299">
        <f>IFERROR(VLOOKUP($C3849,$C$5:$H$18,6,0)+SUMIF($C$19:$C3849,$C3849,$F$19:$F3849)-SUMIF($C$19:$C3849,$C3849,$G$19:$G3849),"")</f>
        <v/>
      </c>
      <c r="I3849" s="296" t="n"/>
      <c r="J3849" s="252" t="n"/>
      <c r="K3849" s="252" t="n"/>
      <c r="L3849" s="298" t="n"/>
      <c r="M3849" s="254">
        <f>IF($B3849="","",--TEXT($B3849,"yyyymm"))</f>
        <v/>
      </c>
      <c r="N3849" s="0" t="n"/>
      <c r="O3849" s="0" t="n"/>
      <c r="P3849" s="0" t="n"/>
      <c r="Q3849" s="0" t="n"/>
      <c r="R3849" s="0" t="n"/>
      <c r="S3849" s="0" t="n"/>
      <c r="T3849" s="0" t="n"/>
      <c r="U3849" s="0" t="n"/>
      <c r="V3849" s="0" t="n"/>
      <c r="W3849" s="0" t="n"/>
      <c r="X3849" s="42" t="n"/>
      <c r="Y3849" s="42" t="n"/>
      <c r="Z3849" s="42" t="n"/>
    </row>
    <row r="3850" ht="23" customFormat="1" customHeight="1" s="204">
      <c r="A3850" s="255">
        <f>IF(B3850="","",COUNTA($B$5:B3850))</f>
        <v/>
      </c>
      <c r="B3850" s="294" t="n"/>
      <c r="C3850" s="247" t="n"/>
      <c r="D3850" s="248" t="n"/>
      <c r="E3850" s="295" t="n"/>
      <c r="F3850" s="296" t="n"/>
      <c r="G3850" s="296" t="n"/>
      <c r="H3850" s="299">
        <f>IFERROR(VLOOKUP($C3850,$C$5:$H$18,6,0)+SUMIF($C$19:$C3850,$C3850,$F$19:$F3850)-SUMIF($C$19:$C3850,$C3850,$G$19:$G3850),"")</f>
        <v/>
      </c>
      <c r="I3850" s="296" t="n"/>
      <c r="J3850" s="252" t="n"/>
      <c r="K3850" s="252" t="n"/>
      <c r="L3850" s="298" t="n"/>
      <c r="M3850" s="254">
        <f>IF($B3850="","",--TEXT($B3850,"yyyymm"))</f>
        <v/>
      </c>
      <c r="N3850" s="0" t="n"/>
      <c r="O3850" s="0" t="n"/>
      <c r="P3850" s="0" t="n"/>
      <c r="Q3850" s="0" t="n"/>
      <c r="R3850" s="0" t="n"/>
      <c r="S3850" s="0" t="n"/>
      <c r="T3850" s="0" t="n"/>
      <c r="U3850" s="0" t="n"/>
      <c r="V3850" s="0" t="n"/>
      <c r="W3850" s="0" t="n"/>
      <c r="X3850" s="42" t="n"/>
      <c r="Y3850" s="42" t="n"/>
      <c r="Z3850" s="42" t="n"/>
    </row>
    <row r="3851" ht="23" customFormat="1" customHeight="1" s="204">
      <c r="A3851" s="255">
        <f>IF(B3851="","",COUNTA($B$5:B3851))</f>
        <v/>
      </c>
      <c r="B3851" s="294" t="n"/>
      <c r="C3851" s="247" t="n"/>
      <c r="D3851" s="248" t="n"/>
      <c r="E3851" s="295" t="n"/>
      <c r="F3851" s="296" t="n"/>
      <c r="G3851" s="296" t="n"/>
      <c r="H3851" s="299">
        <f>IFERROR(VLOOKUP($C3851,$C$5:$H$18,6,0)+SUMIF($C$19:$C3851,$C3851,$F$19:$F3851)-SUMIF($C$19:$C3851,$C3851,$G$19:$G3851),"")</f>
        <v/>
      </c>
      <c r="I3851" s="296" t="n"/>
      <c r="J3851" s="252" t="n"/>
      <c r="K3851" s="252" t="n"/>
      <c r="L3851" s="298" t="n"/>
      <c r="M3851" s="254">
        <f>IF($B3851="","",--TEXT($B3851,"yyyymm"))</f>
        <v/>
      </c>
      <c r="N3851" s="0" t="n"/>
      <c r="O3851" s="0" t="n"/>
      <c r="P3851" s="0" t="n"/>
      <c r="Q3851" s="0" t="n"/>
      <c r="R3851" s="0" t="n"/>
      <c r="S3851" s="0" t="n"/>
      <c r="T3851" s="0" t="n"/>
      <c r="U3851" s="0" t="n"/>
      <c r="V3851" s="0" t="n"/>
      <c r="W3851" s="0" t="n"/>
      <c r="X3851" s="42" t="n"/>
      <c r="Y3851" s="42" t="n"/>
      <c r="Z3851" s="42" t="n"/>
    </row>
    <row r="3852" ht="23" customFormat="1" customHeight="1" s="204">
      <c r="A3852" s="255">
        <f>IF(B3852="","",COUNTA($B$5:B3852))</f>
        <v/>
      </c>
      <c r="B3852" s="294" t="n"/>
      <c r="C3852" s="247" t="n"/>
      <c r="D3852" s="248" t="n"/>
      <c r="E3852" s="295" t="n"/>
      <c r="F3852" s="296" t="n"/>
      <c r="G3852" s="296" t="n"/>
      <c r="H3852" s="299">
        <f>IFERROR(VLOOKUP($C3852,$C$5:$H$18,6,0)+SUMIF($C$19:$C3852,$C3852,$F$19:$F3852)-SUMIF($C$19:$C3852,$C3852,$G$19:$G3852),"")</f>
        <v/>
      </c>
      <c r="I3852" s="296" t="n"/>
      <c r="J3852" s="252" t="n"/>
      <c r="K3852" s="252" t="n"/>
      <c r="L3852" s="298" t="n"/>
      <c r="M3852" s="254">
        <f>IF($B3852="","",--TEXT($B3852,"yyyymm"))</f>
        <v/>
      </c>
      <c r="N3852" s="0" t="n"/>
      <c r="O3852" s="0" t="n"/>
      <c r="P3852" s="0" t="n"/>
      <c r="Q3852" s="0" t="n"/>
      <c r="R3852" s="0" t="n"/>
      <c r="S3852" s="0" t="n"/>
      <c r="T3852" s="0" t="n"/>
      <c r="U3852" s="0" t="n"/>
      <c r="V3852" s="0" t="n"/>
      <c r="W3852" s="0" t="n"/>
      <c r="X3852" s="42" t="n"/>
      <c r="Y3852" s="42" t="n"/>
      <c r="Z3852" s="42" t="n"/>
    </row>
    <row r="3853" ht="23" customFormat="1" customHeight="1" s="204">
      <c r="A3853" s="255">
        <f>IF(B3853="","",COUNTA($B$5:B3853))</f>
        <v/>
      </c>
      <c r="B3853" s="294" t="n"/>
      <c r="C3853" s="247" t="n"/>
      <c r="D3853" s="248" t="n"/>
      <c r="E3853" s="295" t="n"/>
      <c r="F3853" s="296" t="n"/>
      <c r="G3853" s="296" t="n"/>
      <c r="H3853" s="299">
        <f>IFERROR(VLOOKUP($C3853,$C$5:$H$18,6,0)+SUMIF($C$19:$C3853,$C3853,$F$19:$F3853)-SUMIF($C$19:$C3853,$C3853,$G$19:$G3853),"")</f>
        <v/>
      </c>
      <c r="I3853" s="296" t="n"/>
      <c r="J3853" s="252" t="n"/>
      <c r="K3853" s="252" t="n"/>
      <c r="L3853" s="298" t="n"/>
      <c r="M3853" s="254">
        <f>IF($B3853="","",--TEXT($B3853,"yyyymm"))</f>
        <v/>
      </c>
      <c r="N3853" s="0" t="n"/>
      <c r="O3853" s="0" t="n"/>
      <c r="P3853" s="0" t="n"/>
      <c r="Q3853" s="0" t="n"/>
      <c r="R3853" s="0" t="n"/>
      <c r="S3853" s="0" t="n"/>
      <c r="T3853" s="0" t="n"/>
      <c r="U3853" s="0" t="n"/>
      <c r="V3853" s="0" t="n"/>
      <c r="W3853" s="0" t="n"/>
      <c r="X3853" s="42" t="n"/>
      <c r="Y3853" s="42" t="n"/>
      <c r="Z3853" s="42" t="n"/>
    </row>
    <row r="3854" ht="23" customFormat="1" customHeight="1" s="204">
      <c r="A3854" s="255">
        <f>IF(B3854="","",COUNTA($B$5:B3854))</f>
        <v/>
      </c>
      <c r="B3854" s="294" t="n"/>
      <c r="C3854" s="247" t="n"/>
      <c r="D3854" s="248" t="n"/>
      <c r="E3854" s="295" t="n"/>
      <c r="F3854" s="296" t="n"/>
      <c r="G3854" s="296" t="n"/>
      <c r="H3854" s="299">
        <f>IFERROR(VLOOKUP($C3854,$C$5:$H$18,6,0)+SUMIF($C$19:$C3854,$C3854,$F$19:$F3854)-SUMIF($C$19:$C3854,$C3854,$G$19:$G3854),"")</f>
        <v/>
      </c>
      <c r="I3854" s="296" t="n"/>
      <c r="J3854" s="252" t="n"/>
      <c r="K3854" s="252" t="n"/>
      <c r="L3854" s="298" t="n"/>
      <c r="M3854" s="254">
        <f>IF($B3854="","",--TEXT($B3854,"yyyymm"))</f>
        <v/>
      </c>
      <c r="N3854" s="0" t="n"/>
      <c r="O3854" s="0" t="n"/>
      <c r="P3854" s="0" t="n"/>
      <c r="Q3854" s="0" t="n"/>
      <c r="R3854" s="0" t="n"/>
      <c r="S3854" s="0" t="n"/>
      <c r="T3854" s="0" t="n"/>
      <c r="U3854" s="0" t="n"/>
      <c r="V3854" s="0" t="n"/>
      <c r="W3854" s="0" t="n"/>
      <c r="X3854" s="42" t="n"/>
      <c r="Y3854" s="42" t="n"/>
      <c r="Z3854" s="42" t="n"/>
    </row>
    <row r="3855" ht="23" customFormat="1" customHeight="1" s="204">
      <c r="A3855" s="255">
        <f>IF(B3855="","",COUNTA($B$5:B3855))</f>
        <v/>
      </c>
      <c r="B3855" s="294" t="n"/>
      <c r="C3855" s="247" t="n"/>
      <c r="D3855" s="248" t="n"/>
      <c r="E3855" s="295" t="n"/>
      <c r="F3855" s="296" t="n"/>
      <c r="G3855" s="296" t="n"/>
      <c r="H3855" s="299">
        <f>IFERROR(VLOOKUP($C3855,$C$5:$H$18,6,0)+SUMIF($C$19:$C3855,$C3855,$F$19:$F3855)-SUMIF($C$19:$C3855,$C3855,$G$19:$G3855),"")</f>
        <v/>
      </c>
      <c r="I3855" s="296" t="n"/>
      <c r="J3855" s="252" t="n"/>
      <c r="K3855" s="252" t="n"/>
      <c r="L3855" s="298" t="n"/>
      <c r="M3855" s="254">
        <f>IF($B3855="","",--TEXT($B3855,"yyyymm"))</f>
        <v/>
      </c>
      <c r="N3855" s="0" t="n"/>
      <c r="O3855" s="0" t="n"/>
      <c r="P3855" s="0" t="n"/>
      <c r="Q3855" s="0" t="n"/>
      <c r="R3855" s="0" t="n"/>
      <c r="S3855" s="0" t="n"/>
      <c r="T3855" s="0" t="n"/>
      <c r="U3855" s="0" t="n"/>
      <c r="V3855" s="0" t="n"/>
      <c r="W3855" s="0" t="n"/>
      <c r="X3855" s="42" t="n"/>
      <c r="Y3855" s="42" t="n"/>
      <c r="Z3855" s="42" t="n"/>
    </row>
    <row r="3856" ht="23" customFormat="1" customHeight="1" s="204">
      <c r="A3856" s="255">
        <f>IF(B3856="","",COUNTA($B$5:B3856))</f>
        <v/>
      </c>
      <c r="B3856" s="294" t="n"/>
      <c r="C3856" s="247" t="n"/>
      <c r="D3856" s="248" t="n"/>
      <c r="E3856" s="295" t="n"/>
      <c r="F3856" s="296" t="n"/>
      <c r="G3856" s="296" t="n"/>
      <c r="H3856" s="299">
        <f>IFERROR(VLOOKUP($C3856,$C$5:$H$18,6,0)+SUMIF($C$19:$C3856,$C3856,$F$19:$F3856)-SUMIF($C$19:$C3856,$C3856,$G$19:$G3856),"")</f>
        <v/>
      </c>
      <c r="I3856" s="296" t="n"/>
      <c r="J3856" s="252" t="n"/>
      <c r="K3856" s="252" t="n"/>
      <c r="L3856" s="298" t="n"/>
      <c r="M3856" s="254">
        <f>IF($B3856="","",--TEXT($B3856,"yyyymm"))</f>
        <v/>
      </c>
      <c r="N3856" s="0" t="n"/>
      <c r="O3856" s="0" t="n"/>
      <c r="P3856" s="0" t="n"/>
      <c r="Q3856" s="0" t="n"/>
      <c r="R3856" s="0" t="n"/>
      <c r="S3856" s="0" t="n"/>
      <c r="T3856" s="0" t="n"/>
      <c r="U3856" s="0" t="n"/>
      <c r="V3856" s="0" t="n"/>
      <c r="W3856" s="0" t="n"/>
      <c r="X3856" s="42" t="n"/>
      <c r="Y3856" s="42" t="n"/>
      <c r="Z3856" s="42" t="n"/>
    </row>
    <row r="3857" ht="23" customFormat="1" customHeight="1" s="204">
      <c r="A3857" s="255">
        <f>IF(B3857="","",COUNTA($B$5:B3857))</f>
        <v/>
      </c>
      <c r="B3857" s="294" t="n"/>
      <c r="C3857" s="247" t="n"/>
      <c r="D3857" s="248" t="n"/>
      <c r="E3857" s="295" t="n"/>
      <c r="F3857" s="296" t="n"/>
      <c r="G3857" s="296" t="n"/>
      <c r="H3857" s="299">
        <f>IFERROR(VLOOKUP($C3857,$C$5:$H$18,6,0)+SUMIF($C$19:$C3857,$C3857,$F$19:$F3857)-SUMIF($C$19:$C3857,$C3857,$G$19:$G3857),"")</f>
        <v/>
      </c>
      <c r="I3857" s="296" t="n"/>
      <c r="J3857" s="252" t="n"/>
      <c r="K3857" s="252" t="n"/>
      <c r="L3857" s="298" t="n"/>
      <c r="M3857" s="254">
        <f>IF($B3857="","",--TEXT($B3857,"yyyymm"))</f>
        <v/>
      </c>
      <c r="N3857" s="0" t="n"/>
      <c r="O3857" s="0" t="n"/>
      <c r="P3857" s="0" t="n"/>
      <c r="Q3857" s="0" t="n"/>
      <c r="R3857" s="0" t="n"/>
      <c r="S3857" s="0" t="n"/>
      <c r="T3857" s="0" t="n"/>
      <c r="U3857" s="0" t="n"/>
      <c r="V3857" s="0" t="n"/>
      <c r="W3857" s="0" t="n"/>
      <c r="X3857" s="42" t="n"/>
      <c r="Y3857" s="42" t="n"/>
      <c r="Z3857" s="42" t="n"/>
    </row>
    <row r="3858" ht="23" customFormat="1" customHeight="1" s="204">
      <c r="A3858" s="255">
        <f>IF(B3858="","",COUNTA($B$5:B3858))</f>
        <v/>
      </c>
      <c r="B3858" s="294" t="n"/>
      <c r="C3858" s="247" t="n"/>
      <c r="D3858" s="248" t="n"/>
      <c r="E3858" s="295" t="n"/>
      <c r="F3858" s="296" t="n"/>
      <c r="G3858" s="296" t="n"/>
      <c r="H3858" s="299">
        <f>IFERROR(VLOOKUP($C3858,$C$5:$H$18,6,0)+SUMIF($C$19:$C3858,$C3858,$F$19:$F3858)-SUMIF($C$19:$C3858,$C3858,$G$19:$G3858),"")</f>
        <v/>
      </c>
      <c r="I3858" s="296" t="n"/>
      <c r="J3858" s="252" t="n"/>
      <c r="K3858" s="252" t="n"/>
      <c r="L3858" s="298" t="n"/>
      <c r="M3858" s="254">
        <f>IF($B3858="","",--TEXT($B3858,"yyyymm"))</f>
        <v/>
      </c>
      <c r="N3858" s="0" t="n"/>
      <c r="O3858" s="0" t="n"/>
      <c r="P3858" s="0" t="n"/>
      <c r="Q3858" s="0" t="n"/>
      <c r="R3858" s="0" t="n"/>
      <c r="S3858" s="0" t="n"/>
      <c r="T3858" s="0" t="n"/>
      <c r="U3858" s="0" t="n"/>
      <c r="V3858" s="0" t="n"/>
      <c r="W3858" s="0" t="n"/>
      <c r="X3858" s="42" t="n"/>
      <c r="Y3858" s="42" t="n"/>
      <c r="Z3858" s="42" t="n"/>
    </row>
    <row r="3859" ht="23" customFormat="1" customHeight="1" s="204">
      <c r="A3859" s="255">
        <f>IF(B3859="","",COUNTA($B$5:B3859))</f>
        <v/>
      </c>
      <c r="B3859" s="294" t="n"/>
      <c r="C3859" s="247" t="n"/>
      <c r="D3859" s="248" t="n"/>
      <c r="E3859" s="295" t="n"/>
      <c r="F3859" s="296" t="n"/>
      <c r="G3859" s="296" t="n"/>
      <c r="H3859" s="299">
        <f>IFERROR(VLOOKUP($C3859,$C$5:$H$18,6,0)+SUMIF($C$19:$C3859,$C3859,$F$19:$F3859)-SUMIF($C$19:$C3859,$C3859,$G$19:$G3859),"")</f>
        <v/>
      </c>
      <c r="I3859" s="296" t="n"/>
      <c r="J3859" s="252" t="n"/>
      <c r="K3859" s="252" t="n"/>
      <c r="L3859" s="298" t="n"/>
      <c r="M3859" s="254">
        <f>IF($B3859="","",--TEXT($B3859,"yyyymm"))</f>
        <v/>
      </c>
      <c r="N3859" s="0" t="n"/>
      <c r="O3859" s="0" t="n"/>
      <c r="P3859" s="0" t="n"/>
      <c r="Q3859" s="0" t="n"/>
      <c r="R3859" s="0" t="n"/>
      <c r="S3859" s="0" t="n"/>
      <c r="T3859" s="0" t="n"/>
      <c r="U3859" s="0" t="n"/>
      <c r="V3859" s="0" t="n"/>
      <c r="W3859" s="0" t="n"/>
      <c r="X3859" s="42" t="n"/>
      <c r="Y3859" s="42" t="n"/>
      <c r="Z3859" s="42" t="n"/>
    </row>
    <row r="3860" ht="23" customFormat="1" customHeight="1" s="204">
      <c r="A3860" s="255">
        <f>IF(B3860="","",COUNTA($B$5:B3860))</f>
        <v/>
      </c>
      <c r="B3860" s="294" t="n"/>
      <c r="C3860" s="247" t="n"/>
      <c r="D3860" s="248" t="n"/>
      <c r="E3860" s="295" t="n"/>
      <c r="F3860" s="296" t="n"/>
      <c r="G3860" s="296" t="n"/>
      <c r="H3860" s="299">
        <f>IFERROR(VLOOKUP($C3860,$C$5:$H$18,6,0)+SUMIF($C$19:$C3860,$C3860,$F$19:$F3860)-SUMIF($C$19:$C3860,$C3860,$G$19:$G3860),"")</f>
        <v/>
      </c>
      <c r="I3860" s="296" t="n"/>
      <c r="J3860" s="252" t="n"/>
      <c r="K3860" s="252" t="n"/>
      <c r="L3860" s="298" t="n"/>
      <c r="M3860" s="254">
        <f>IF($B3860="","",--TEXT($B3860,"yyyymm"))</f>
        <v/>
      </c>
      <c r="N3860" s="0" t="n"/>
      <c r="O3860" s="0" t="n"/>
      <c r="P3860" s="0" t="n"/>
      <c r="Q3860" s="0" t="n"/>
      <c r="R3860" s="0" t="n"/>
      <c r="S3860" s="0" t="n"/>
      <c r="T3860" s="0" t="n"/>
      <c r="U3860" s="0" t="n"/>
      <c r="V3860" s="0" t="n"/>
      <c r="W3860" s="0" t="n"/>
      <c r="X3860" s="42" t="n"/>
      <c r="Y3860" s="42" t="n"/>
      <c r="Z3860" s="42" t="n"/>
    </row>
    <row r="3861" ht="23" customFormat="1" customHeight="1" s="204">
      <c r="A3861" s="255">
        <f>IF(B3861="","",COUNTA($B$5:B3861))</f>
        <v/>
      </c>
      <c r="B3861" s="294" t="n"/>
      <c r="C3861" s="247" t="n"/>
      <c r="D3861" s="248" t="n"/>
      <c r="E3861" s="295" t="n"/>
      <c r="F3861" s="296" t="n"/>
      <c r="G3861" s="296" t="n"/>
      <c r="H3861" s="299">
        <f>IFERROR(VLOOKUP($C3861,$C$5:$H$18,6,0)+SUMIF($C$19:$C3861,$C3861,$F$19:$F3861)-SUMIF($C$19:$C3861,$C3861,$G$19:$G3861),"")</f>
        <v/>
      </c>
      <c r="I3861" s="296" t="n"/>
      <c r="J3861" s="252" t="n"/>
      <c r="K3861" s="252" t="n"/>
      <c r="L3861" s="298" t="n"/>
      <c r="M3861" s="254">
        <f>IF($B3861="","",--TEXT($B3861,"yyyymm"))</f>
        <v/>
      </c>
      <c r="N3861" s="0" t="n"/>
      <c r="O3861" s="0" t="n"/>
      <c r="P3861" s="0" t="n"/>
      <c r="Q3861" s="0" t="n"/>
      <c r="R3861" s="0" t="n"/>
      <c r="S3861" s="0" t="n"/>
      <c r="T3861" s="0" t="n"/>
      <c r="U3861" s="0" t="n"/>
      <c r="V3861" s="0" t="n"/>
      <c r="W3861" s="0" t="n"/>
      <c r="X3861" s="42" t="n"/>
      <c r="Y3861" s="42" t="n"/>
      <c r="Z3861" s="42" t="n"/>
    </row>
    <row r="3862" ht="23" customFormat="1" customHeight="1" s="204">
      <c r="A3862" s="255">
        <f>IF(B3862="","",COUNTA($B$5:B3862))</f>
        <v/>
      </c>
      <c r="B3862" s="294" t="n"/>
      <c r="C3862" s="247" t="n"/>
      <c r="D3862" s="248" t="n"/>
      <c r="E3862" s="295" t="n"/>
      <c r="F3862" s="296" t="n"/>
      <c r="G3862" s="296" t="n"/>
      <c r="H3862" s="299">
        <f>IFERROR(VLOOKUP($C3862,$C$5:$H$18,6,0)+SUMIF($C$19:$C3862,$C3862,$F$19:$F3862)-SUMIF($C$19:$C3862,$C3862,$G$19:$G3862),"")</f>
        <v/>
      </c>
      <c r="I3862" s="296" t="n"/>
      <c r="J3862" s="252" t="n"/>
      <c r="K3862" s="252" t="n"/>
      <c r="L3862" s="298" t="n"/>
      <c r="M3862" s="254">
        <f>IF($B3862="","",--TEXT($B3862,"yyyymm"))</f>
        <v/>
      </c>
      <c r="N3862" s="0" t="n"/>
      <c r="O3862" s="0" t="n"/>
      <c r="P3862" s="0" t="n"/>
      <c r="Q3862" s="0" t="n"/>
      <c r="R3862" s="0" t="n"/>
      <c r="S3862" s="0" t="n"/>
      <c r="T3862" s="0" t="n"/>
      <c r="U3862" s="0" t="n"/>
      <c r="V3862" s="0" t="n"/>
      <c r="W3862" s="0" t="n"/>
      <c r="X3862" s="42" t="n"/>
      <c r="Y3862" s="42" t="n"/>
      <c r="Z3862" s="42" t="n"/>
    </row>
    <row r="3863" ht="23" customFormat="1" customHeight="1" s="204">
      <c r="A3863" s="255">
        <f>IF(B3863="","",COUNTA($B$5:B3863))</f>
        <v/>
      </c>
      <c r="B3863" s="294" t="n"/>
      <c r="C3863" s="247" t="n"/>
      <c r="D3863" s="248" t="n"/>
      <c r="E3863" s="295" t="n"/>
      <c r="F3863" s="296" t="n"/>
      <c r="G3863" s="296" t="n"/>
      <c r="H3863" s="299">
        <f>IFERROR(VLOOKUP($C3863,$C$5:$H$18,6,0)+SUMIF($C$19:$C3863,$C3863,$F$19:$F3863)-SUMIF($C$19:$C3863,$C3863,$G$19:$G3863),"")</f>
        <v/>
      </c>
      <c r="I3863" s="296" t="n"/>
      <c r="J3863" s="252" t="n"/>
      <c r="K3863" s="252" t="n"/>
      <c r="L3863" s="298" t="n"/>
      <c r="M3863" s="254">
        <f>IF($B3863="","",--TEXT($B3863,"yyyymm"))</f>
        <v/>
      </c>
      <c r="N3863" s="0" t="n"/>
      <c r="O3863" s="0" t="n"/>
      <c r="P3863" s="0" t="n"/>
      <c r="Q3863" s="0" t="n"/>
      <c r="R3863" s="0" t="n"/>
      <c r="S3863" s="0" t="n"/>
      <c r="T3863" s="0" t="n"/>
      <c r="U3863" s="0" t="n"/>
      <c r="V3863" s="0" t="n"/>
      <c r="W3863" s="0" t="n"/>
      <c r="X3863" s="42" t="n"/>
      <c r="Y3863" s="42" t="n"/>
      <c r="Z3863" s="42" t="n"/>
    </row>
    <row r="3864" ht="23" customFormat="1" customHeight="1" s="204">
      <c r="A3864" s="255">
        <f>IF(B3864="","",COUNTA($B$5:B3864))</f>
        <v/>
      </c>
      <c r="B3864" s="294" t="n"/>
      <c r="C3864" s="247" t="n"/>
      <c r="D3864" s="248" t="n"/>
      <c r="E3864" s="295" t="n"/>
      <c r="F3864" s="296" t="n"/>
      <c r="G3864" s="296" t="n"/>
      <c r="H3864" s="299">
        <f>IFERROR(VLOOKUP($C3864,$C$5:$H$18,6,0)+SUMIF($C$19:$C3864,$C3864,$F$19:$F3864)-SUMIF($C$19:$C3864,$C3864,$G$19:$G3864),"")</f>
        <v/>
      </c>
      <c r="I3864" s="296" t="n"/>
      <c r="J3864" s="252" t="n"/>
      <c r="K3864" s="252" t="n"/>
      <c r="L3864" s="298" t="n"/>
      <c r="M3864" s="254">
        <f>IF($B3864="","",--TEXT($B3864,"yyyymm"))</f>
        <v/>
      </c>
      <c r="N3864" s="0" t="n"/>
      <c r="O3864" s="0" t="n"/>
      <c r="P3864" s="0" t="n"/>
      <c r="Q3864" s="0" t="n"/>
      <c r="R3864" s="0" t="n"/>
      <c r="S3864" s="0" t="n"/>
      <c r="T3864" s="0" t="n"/>
      <c r="U3864" s="0" t="n"/>
      <c r="V3864" s="0" t="n"/>
      <c r="W3864" s="0" t="n"/>
      <c r="X3864" s="42" t="n"/>
      <c r="Y3864" s="42" t="n"/>
      <c r="Z3864" s="42" t="n"/>
    </row>
    <row r="3865" ht="23" customFormat="1" customHeight="1" s="204">
      <c r="A3865" s="255">
        <f>IF(B3865="","",COUNTA($B$5:B3865))</f>
        <v/>
      </c>
      <c r="B3865" s="294" t="n"/>
      <c r="C3865" s="247" t="n"/>
      <c r="D3865" s="248" t="n"/>
      <c r="E3865" s="295" t="n"/>
      <c r="F3865" s="296" t="n"/>
      <c r="G3865" s="296" t="n"/>
      <c r="H3865" s="299">
        <f>IFERROR(VLOOKUP($C3865,$C$5:$H$18,6,0)+SUMIF($C$19:$C3865,$C3865,$F$19:$F3865)-SUMIF($C$19:$C3865,$C3865,$G$19:$G3865),"")</f>
        <v/>
      </c>
      <c r="I3865" s="296" t="n"/>
      <c r="J3865" s="252" t="n"/>
      <c r="K3865" s="252" t="n"/>
      <c r="L3865" s="298" t="n"/>
      <c r="M3865" s="254">
        <f>IF($B3865="","",--TEXT($B3865,"yyyymm"))</f>
        <v/>
      </c>
      <c r="N3865" s="0" t="n"/>
      <c r="O3865" s="0" t="n"/>
      <c r="P3865" s="0" t="n"/>
      <c r="Q3865" s="0" t="n"/>
      <c r="R3865" s="0" t="n"/>
      <c r="S3865" s="0" t="n"/>
      <c r="T3865" s="0" t="n"/>
      <c r="U3865" s="0" t="n"/>
      <c r="V3865" s="0" t="n"/>
      <c r="W3865" s="0" t="n"/>
      <c r="X3865" s="42" t="n"/>
      <c r="Y3865" s="42" t="n"/>
      <c r="Z3865" s="42" t="n"/>
    </row>
    <row r="3866" ht="23" customFormat="1" customHeight="1" s="204">
      <c r="A3866" s="255">
        <f>IF(B3866="","",COUNTA($B$5:B3866))</f>
        <v/>
      </c>
      <c r="B3866" s="294" t="n"/>
      <c r="C3866" s="247" t="n"/>
      <c r="D3866" s="248" t="n"/>
      <c r="E3866" s="295" t="n"/>
      <c r="F3866" s="296" t="n"/>
      <c r="G3866" s="296" t="n"/>
      <c r="H3866" s="299">
        <f>IFERROR(VLOOKUP($C3866,$C$5:$H$18,6,0)+SUMIF($C$19:$C3866,$C3866,$F$19:$F3866)-SUMIF($C$19:$C3866,$C3866,$G$19:$G3866),"")</f>
        <v/>
      </c>
      <c r="I3866" s="296" t="n"/>
      <c r="J3866" s="252" t="n"/>
      <c r="K3866" s="252" t="n"/>
      <c r="L3866" s="298" t="n"/>
      <c r="M3866" s="254">
        <f>IF($B3866="","",--TEXT($B3866,"yyyymm"))</f>
        <v/>
      </c>
      <c r="N3866" s="0" t="n"/>
      <c r="O3866" s="0" t="n"/>
      <c r="P3866" s="0" t="n"/>
      <c r="Q3866" s="0" t="n"/>
      <c r="R3866" s="0" t="n"/>
      <c r="S3866" s="0" t="n"/>
      <c r="T3866" s="0" t="n"/>
      <c r="U3866" s="0" t="n"/>
      <c r="V3866" s="0" t="n"/>
      <c r="W3866" s="0" t="n"/>
      <c r="X3866" s="42" t="n"/>
      <c r="Y3866" s="42" t="n"/>
      <c r="Z3866" s="42" t="n"/>
    </row>
    <row r="3867" ht="23" customFormat="1" customHeight="1" s="204">
      <c r="A3867" s="255">
        <f>IF(B3867="","",COUNTA($B$5:B3867))</f>
        <v/>
      </c>
      <c r="B3867" s="294" t="n"/>
      <c r="C3867" s="247" t="n"/>
      <c r="D3867" s="248" t="n"/>
      <c r="E3867" s="295" t="n"/>
      <c r="F3867" s="296" t="n"/>
      <c r="G3867" s="296" t="n"/>
      <c r="H3867" s="299">
        <f>IFERROR(VLOOKUP($C3867,$C$5:$H$18,6,0)+SUMIF($C$19:$C3867,$C3867,$F$19:$F3867)-SUMIF($C$19:$C3867,$C3867,$G$19:$G3867),"")</f>
        <v/>
      </c>
      <c r="I3867" s="296" t="n"/>
      <c r="J3867" s="252" t="n"/>
      <c r="K3867" s="252" t="n"/>
      <c r="L3867" s="298" t="n"/>
      <c r="M3867" s="254">
        <f>IF($B3867="","",--TEXT($B3867,"yyyymm"))</f>
        <v/>
      </c>
      <c r="N3867" s="0" t="n"/>
      <c r="O3867" s="0" t="n"/>
      <c r="P3867" s="0" t="n"/>
      <c r="Q3867" s="0" t="n"/>
      <c r="R3867" s="0" t="n"/>
      <c r="S3867" s="0" t="n"/>
      <c r="T3867" s="0" t="n"/>
      <c r="U3867" s="0" t="n"/>
      <c r="V3867" s="0" t="n"/>
      <c r="W3867" s="0" t="n"/>
      <c r="X3867" s="42" t="n"/>
      <c r="Y3867" s="42" t="n"/>
      <c r="Z3867" s="42" t="n"/>
    </row>
    <row r="3868" ht="23" customFormat="1" customHeight="1" s="204">
      <c r="A3868" s="255">
        <f>IF(B3868="","",COUNTA($B$5:B3868))</f>
        <v/>
      </c>
      <c r="B3868" s="294" t="n"/>
      <c r="C3868" s="247" t="n"/>
      <c r="D3868" s="248" t="n"/>
      <c r="E3868" s="295" t="n"/>
      <c r="F3868" s="296" t="n"/>
      <c r="G3868" s="296" t="n"/>
      <c r="H3868" s="299">
        <f>IFERROR(VLOOKUP($C3868,$C$5:$H$18,6,0)+SUMIF($C$19:$C3868,$C3868,$F$19:$F3868)-SUMIF($C$19:$C3868,$C3868,$G$19:$G3868),"")</f>
        <v/>
      </c>
      <c r="I3868" s="296" t="n"/>
      <c r="J3868" s="252" t="n"/>
      <c r="K3868" s="252" t="n"/>
      <c r="L3868" s="298" t="n"/>
      <c r="M3868" s="254">
        <f>IF($B3868="","",--TEXT($B3868,"yyyymm"))</f>
        <v/>
      </c>
      <c r="N3868" s="0" t="n"/>
      <c r="O3868" s="0" t="n"/>
      <c r="P3868" s="0" t="n"/>
      <c r="Q3868" s="0" t="n"/>
      <c r="R3868" s="0" t="n"/>
      <c r="S3868" s="0" t="n"/>
      <c r="T3868" s="0" t="n"/>
      <c r="U3868" s="0" t="n"/>
      <c r="V3868" s="0" t="n"/>
      <c r="W3868" s="0" t="n"/>
      <c r="X3868" s="42" t="n"/>
      <c r="Y3868" s="42" t="n"/>
      <c r="Z3868" s="42" t="n"/>
    </row>
    <row r="3869" ht="23" customFormat="1" customHeight="1" s="204">
      <c r="A3869" s="255">
        <f>IF(B3869="","",COUNTA($B$5:B3869))</f>
        <v/>
      </c>
      <c r="B3869" s="294" t="n"/>
      <c r="C3869" s="247" t="n"/>
      <c r="D3869" s="248" t="n"/>
      <c r="E3869" s="295" t="n"/>
      <c r="F3869" s="296" t="n"/>
      <c r="G3869" s="296" t="n"/>
      <c r="H3869" s="299">
        <f>IFERROR(VLOOKUP($C3869,$C$5:$H$18,6,0)+SUMIF($C$19:$C3869,$C3869,$F$19:$F3869)-SUMIF($C$19:$C3869,$C3869,$G$19:$G3869),"")</f>
        <v/>
      </c>
      <c r="I3869" s="296" t="n"/>
      <c r="J3869" s="252" t="n"/>
      <c r="K3869" s="252" t="n"/>
      <c r="L3869" s="298" t="n"/>
      <c r="M3869" s="254">
        <f>IF($B3869="","",--TEXT($B3869,"yyyymm"))</f>
        <v/>
      </c>
      <c r="N3869" s="0" t="n"/>
      <c r="O3869" s="0" t="n"/>
      <c r="P3869" s="0" t="n"/>
      <c r="Q3869" s="0" t="n"/>
      <c r="R3869" s="0" t="n"/>
      <c r="S3869" s="0" t="n"/>
      <c r="T3869" s="0" t="n"/>
      <c r="U3869" s="0" t="n"/>
      <c r="V3869" s="0" t="n"/>
      <c r="W3869" s="0" t="n"/>
      <c r="X3869" s="42" t="n"/>
      <c r="Y3869" s="42" t="n"/>
      <c r="Z3869" s="42" t="n"/>
    </row>
    <row r="3870" ht="23" customFormat="1" customHeight="1" s="204">
      <c r="A3870" s="255">
        <f>IF(B3870="","",COUNTA($B$5:B3870))</f>
        <v/>
      </c>
      <c r="B3870" s="294" t="n"/>
      <c r="C3870" s="247" t="n"/>
      <c r="D3870" s="248" t="n"/>
      <c r="E3870" s="295" t="n"/>
      <c r="F3870" s="296" t="n"/>
      <c r="G3870" s="296" t="n"/>
      <c r="H3870" s="299">
        <f>IFERROR(VLOOKUP($C3870,$C$5:$H$18,6,0)+SUMIF($C$19:$C3870,$C3870,$F$19:$F3870)-SUMIF($C$19:$C3870,$C3870,$G$19:$G3870),"")</f>
        <v/>
      </c>
      <c r="I3870" s="296" t="n"/>
      <c r="J3870" s="252" t="n"/>
      <c r="K3870" s="252" t="n"/>
      <c r="L3870" s="298" t="n"/>
      <c r="M3870" s="254">
        <f>IF($B3870="","",--TEXT($B3870,"yyyymm"))</f>
        <v/>
      </c>
      <c r="N3870" s="0" t="n"/>
      <c r="O3870" s="0" t="n"/>
      <c r="P3870" s="0" t="n"/>
      <c r="Q3870" s="0" t="n"/>
      <c r="R3870" s="0" t="n"/>
      <c r="S3870" s="0" t="n"/>
      <c r="T3870" s="0" t="n"/>
      <c r="U3870" s="0" t="n"/>
      <c r="V3870" s="0" t="n"/>
      <c r="W3870" s="0" t="n"/>
      <c r="X3870" s="42" t="n"/>
      <c r="Y3870" s="42" t="n"/>
      <c r="Z3870" s="42" t="n"/>
    </row>
    <row r="3871" ht="23" customFormat="1" customHeight="1" s="204">
      <c r="A3871" s="255">
        <f>IF(B3871="","",COUNTA($B$5:B3871))</f>
        <v/>
      </c>
      <c r="B3871" s="294" t="n"/>
      <c r="C3871" s="247" t="n"/>
      <c r="D3871" s="248" t="n"/>
      <c r="E3871" s="295" t="n"/>
      <c r="F3871" s="296" t="n"/>
      <c r="G3871" s="296" t="n"/>
      <c r="H3871" s="299">
        <f>IFERROR(VLOOKUP($C3871,$C$5:$H$18,6,0)+SUMIF($C$19:$C3871,$C3871,$F$19:$F3871)-SUMIF($C$19:$C3871,$C3871,$G$19:$G3871),"")</f>
        <v/>
      </c>
      <c r="I3871" s="296" t="n"/>
      <c r="J3871" s="252" t="n"/>
      <c r="K3871" s="252" t="n"/>
      <c r="L3871" s="298" t="n"/>
      <c r="M3871" s="254">
        <f>IF($B3871="","",--TEXT($B3871,"yyyymm"))</f>
        <v/>
      </c>
      <c r="N3871" s="0" t="n"/>
      <c r="O3871" s="0" t="n"/>
      <c r="P3871" s="0" t="n"/>
      <c r="Q3871" s="0" t="n"/>
      <c r="R3871" s="0" t="n"/>
      <c r="S3871" s="0" t="n"/>
      <c r="T3871" s="0" t="n"/>
      <c r="U3871" s="0" t="n"/>
      <c r="V3871" s="0" t="n"/>
      <c r="W3871" s="0" t="n"/>
      <c r="X3871" s="42" t="n"/>
      <c r="Y3871" s="42" t="n"/>
      <c r="Z3871" s="42" t="n"/>
    </row>
    <row r="3872" ht="23" customFormat="1" customHeight="1" s="204">
      <c r="A3872" s="255">
        <f>IF(B3872="","",COUNTA($B$5:B3872))</f>
        <v/>
      </c>
      <c r="B3872" s="294" t="n"/>
      <c r="C3872" s="247" t="n"/>
      <c r="D3872" s="248" t="n"/>
      <c r="E3872" s="295" t="n"/>
      <c r="F3872" s="296" t="n"/>
      <c r="G3872" s="296" t="n"/>
      <c r="H3872" s="299">
        <f>IFERROR(VLOOKUP($C3872,$C$5:$H$18,6,0)+SUMIF($C$19:$C3872,$C3872,$F$19:$F3872)-SUMIF($C$19:$C3872,$C3872,$G$19:$G3872),"")</f>
        <v/>
      </c>
      <c r="I3872" s="296" t="n"/>
      <c r="J3872" s="252" t="n"/>
      <c r="K3872" s="252" t="n"/>
      <c r="L3872" s="298" t="n"/>
      <c r="M3872" s="254">
        <f>IF($B3872="","",--TEXT($B3872,"yyyymm"))</f>
        <v/>
      </c>
      <c r="N3872" s="0" t="n"/>
      <c r="O3872" s="0" t="n"/>
      <c r="P3872" s="0" t="n"/>
      <c r="Q3872" s="0" t="n"/>
      <c r="R3872" s="0" t="n"/>
      <c r="S3872" s="0" t="n"/>
      <c r="T3872" s="0" t="n"/>
      <c r="U3872" s="0" t="n"/>
      <c r="V3872" s="0" t="n"/>
      <c r="W3872" s="0" t="n"/>
      <c r="X3872" s="42" t="n"/>
      <c r="Y3872" s="42" t="n"/>
      <c r="Z3872" s="42" t="n"/>
    </row>
    <row r="3873" ht="23" customFormat="1" customHeight="1" s="204">
      <c r="A3873" s="255">
        <f>IF(B3873="","",COUNTA($B$5:B3873))</f>
        <v/>
      </c>
      <c r="B3873" s="294" t="n"/>
      <c r="C3873" s="247" t="n"/>
      <c r="D3873" s="248" t="n"/>
      <c r="E3873" s="295" t="n"/>
      <c r="F3873" s="296" t="n"/>
      <c r="G3873" s="296" t="n"/>
      <c r="H3873" s="299">
        <f>IFERROR(VLOOKUP($C3873,$C$5:$H$18,6,0)+SUMIF($C$19:$C3873,$C3873,$F$19:$F3873)-SUMIF($C$19:$C3873,$C3873,$G$19:$G3873),"")</f>
        <v/>
      </c>
      <c r="I3873" s="296" t="n"/>
      <c r="J3873" s="252" t="n"/>
      <c r="K3873" s="252" t="n"/>
      <c r="L3873" s="298" t="n"/>
      <c r="M3873" s="254">
        <f>IF($B3873="","",--TEXT($B3873,"yyyymm"))</f>
        <v/>
      </c>
      <c r="N3873" s="0" t="n"/>
      <c r="O3873" s="0" t="n"/>
      <c r="P3873" s="0" t="n"/>
      <c r="Q3873" s="0" t="n"/>
      <c r="R3873" s="0" t="n"/>
      <c r="S3873" s="0" t="n"/>
      <c r="T3873" s="0" t="n"/>
      <c r="U3873" s="0" t="n"/>
      <c r="V3873" s="0" t="n"/>
      <c r="W3873" s="0" t="n"/>
      <c r="X3873" s="42" t="n"/>
      <c r="Y3873" s="42" t="n"/>
      <c r="Z3873" s="42" t="n"/>
    </row>
    <row r="3874" ht="23" customFormat="1" customHeight="1" s="204">
      <c r="A3874" s="255">
        <f>IF(B3874="","",COUNTA($B$5:B3874))</f>
        <v/>
      </c>
      <c r="B3874" s="294" t="n"/>
      <c r="C3874" s="247" t="n"/>
      <c r="D3874" s="248" t="n"/>
      <c r="E3874" s="295" t="n"/>
      <c r="F3874" s="296" t="n"/>
      <c r="G3874" s="296" t="n"/>
      <c r="H3874" s="299">
        <f>IFERROR(VLOOKUP($C3874,$C$5:$H$18,6,0)+SUMIF($C$19:$C3874,$C3874,$F$19:$F3874)-SUMIF($C$19:$C3874,$C3874,$G$19:$G3874),"")</f>
        <v/>
      </c>
      <c r="I3874" s="296" t="n"/>
      <c r="J3874" s="252" t="n"/>
      <c r="K3874" s="252" t="n"/>
      <c r="L3874" s="298" t="n"/>
      <c r="M3874" s="254">
        <f>IF($B3874="","",--TEXT($B3874,"yyyymm"))</f>
        <v/>
      </c>
      <c r="N3874" s="0" t="n"/>
      <c r="O3874" s="0" t="n"/>
      <c r="P3874" s="0" t="n"/>
      <c r="Q3874" s="0" t="n"/>
      <c r="R3874" s="0" t="n"/>
      <c r="S3874" s="0" t="n"/>
      <c r="T3874" s="0" t="n"/>
      <c r="U3874" s="0" t="n"/>
      <c r="V3874" s="0" t="n"/>
      <c r="W3874" s="0" t="n"/>
      <c r="X3874" s="42" t="n"/>
      <c r="Y3874" s="42" t="n"/>
      <c r="Z3874" s="42" t="n"/>
    </row>
    <row r="3875" ht="23" customFormat="1" customHeight="1" s="204">
      <c r="A3875" s="255">
        <f>IF(B3875="","",COUNTA($B$5:B3875))</f>
        <v/>
      </c>
      <c r="B3875" s="294" t="n"/>
      <c r="C3875" s="247" t="n"/>
      <c r="D3875" s="248" t="n"/>
      <c r="E3875" s="295" t="n"/>
      <c r="F3875" s="296" t="n"/>
      <c r="G3875" s="296" t="n"/>
      <c r="H3875" s="299">
        <f>IFERROR(VLOOKUP($C3875,$C$5:$H$18,6,0)+SUMIF($C$19:$C3875,$C3875,$F$19:$F3875)-SUMIF($C$19:$C3875,$C3875,$G$19:$G3875),"")</f>
        <v/>
      </c>
      <c r="I3875" s="296" t="n"/>
      <c r="J3875" s="252" t="n"/>
      <c r="K3875" s="252" t="n"/>
      <c r="L3875" s="298" t="n"/>
      <c r="M3875" s="254">
        <f>IF($B3875="","",--TEXT($B3875,"yyyymm"))</f>
        <v/>
      </c>
      <c r="N3875" s="0" t="n"/>
      <c r="O3875" s="0" t="n"/>
      <c r="P3875" s="0" t="n"/>
      <c r="Q3875" s="0" t="n"/>
      <c r="R3875" s="0" t="n"/>
      <c r="S3875" s="0" t="n"/>
      <c r="T3875" s="0" t="n"/>
      <c r="U3875" s="0" t="n"/>
      <c r="V3875" s="0" t="n"/>
      <c r="W3875" s="0" t="n"/>
      <c r="X3875" s="42" t="n"/>
      <c r="Y3875" s="42" t="n"/>
      <c r="Z3875" s="42" t="n"/>
    </row>
    <row r="3876" ht="23" customFormat="1" customHeight="1" s="204">
      <c r="A3876" s="255">
        <f>IF(B3876="","",COUNTA($B$5:B3876))</f>
        <v/>
      </c>
      <c r="B3876" s="294" t="n"/>
      <c r="C3876" s="247" t="n"/>
      <c r="D3876" s="248" t="n"/>
      <c r="E3876" s="295" t="n"/>
      <c r="F3876" s="296" t="n"/>
      <c r="G3876" s="296" t="n"/>
      <c r="H3876" s="299">
        <f>IFERROR(VLOOKUP($C3876,$C$5:$H$18,6,0)+SUMIF($C$19:$C3876,$C3876,$F$19:$F3876)-SUMIF($C$19:$C3876,$C3876,$G$19:$G3876),"")</f>
        <v/>
      </c>
      <c r="I3876" s="296" t="n"/>
      <c r="J3876" s="252" t="n"/>
      <c r="K3876" s="252" t="n"/>
      <c r="L3876" s="298" t="n"/>
      <c r="M3876" s="254">
        <f>IF($B3876="","",--TEXT($B3876,"yyyymm"))</f>
        <v/>
      </c>
      <c r="N3876" s="0" t="n"/>
      <c r="O3876" s="0" t="n"/>
      <c r="P3876" s="0" t="n"/>
      <c r="Q3876" s="0" t="n"/>
      <c r="R3876" s="0" t="n"/>
      <c r="S3876" s="0" t="n"/>
      <c r="T3876" s="0" t="n"/>
      <c r="U3876" s="0" t="n"/>
      <c r="V3876" s="0" t="n"/>
      <c r="W3876" s="0" t="n"/>
      <c r="X3876" s="42" t="n"/>
      <c r="Y3876" s="42" t="n"/>
      <c r="Z3876" s="42" t="n"/>
    </row>
    <row r="3877" ht="23" customFormat="1" customHeight="1" s="204">
      <c r="A3877" s="255">
        <f>IF(B3877="","",COUNTA($B$5:B3877))</f>
        <v/>
      </c>
      <c r="B3877" s="294" t="n"/>
      <c r="C3877" s="247" t="n"/>
      <c r="D3877" s="248" t="n"/>
      <c r="E3877" s="295" t="n"/>
      <c r="F3877" s="296" t="n"/>
      <c r="G3877" s="296" t="n"/>
      <c r="H3877" s="299">
        <f>IFERROR(VLOOKUP($C3877,$C$5:$H$18,6,0)+SUMIF($C$19:$C3877,$C3877,$F$19:$F3877)-SUMIF($C$19:$C3877,$C3877,$G$19:$G3877),"")</f>
        <v/>
      </c>
      <c r="I3877" s="296" t="n"/>
      <c r="J3877" s="252" t="n"/>
      <c r="K3877" s="252" t="n"/>
      <c r="L3877" s="298" t="n"/>
      <c r="M3877" s="254">
        <f>IF($B3877="","",--TEXT($B3877,"yyyymm"))</f>
        <v/>
      </c>
      <c r="N3877" s="0" t="n"/>
      <c r="O3877" s="0" t="n"/>
      <c r="P3877" s="0" t="n"/>
      <c r="Q3877" s="0" t="n"/>
      <c r="R3877" s="0" t="n"/>
      <c r="S3877" s="0" t="n"/>
      <c r="T3877" s="0" t="n"/>
      <c r="U3877" s="0" t="n"/>
      <c r="V3877" s="0" t="n"/>
      <c r="W3877" s="0" t="n"/>
      <c r="X3877" s="42" t="n"/>
      <c r="Y3877" s="42" t="n"/>
      <c r="Z3877" s="42" t="n"/>
    </row>
    <row r="3878" ht="23" customFormat="1" customHeight="1" s="204">
      <c r="A3878" s="255">
        <f>IF(B3878="","",COUNTA($B$5:B3878))</f>
        <v/>
      </c>
      <c r="B3878" s="294" t="n"/>
      <c r="C3878" s="247" t="n"/>
      <c r="D3878" s="248" t="n"/>
      <c r="E3878" s="295" t="n"/>
      <c r="F3878" s="296" t="n"/>
      <c r="G3878" s="296" t="n"/>
      <c r="H3878" s="299">
        <f>IFERROR(VLOOKUP($C3878,$C$5:$H$18,6,0)+SUMIF($C$19:$C3878,$C3878,$F$19:$F3878)-SUMIF($C$19:$C3878,$C3878,$G$19:$G3878),"")</f>
        <v/>
      </c>
      <c r="I3878" s="296" t="n"/>
      <c r="J3878" s="252" t="n"/>
      <c r="K3878" s="252" t="n"/>
      <c r="L3878" s="298" t="n"/>
      <c r="M3878" s="254">
        <f>IF($B3878="","",--TEXT($B3878,"yyyymm"))</f>
        <v/>
      </c>
      <c r="N3878" s="0" t="n"/>
      <c r="O3878" s="0" t="n"/>
      <c r="P3878" s="0" t="n"/>
      <c r="Q3878" s="0" t="n"/>
      <c r="R3878" s="0" t="n"/>
      <c r="S3878" s="0" t="n"/>
      <c r="T3878" s="0" t="n"/>
      <c r="U3878" s="0" t="n"/>
      <c r="V3878" s="0" t="n"/>
      <c r="W3878" s="0" t="n"/>
      <c r="X3878" s="42" t="n"/>
      <c r="Y3878" s="42" t="n"/>
      <c r="Z3878" s="42" t="n"/>
    </row>
    <row r="3879" ht="23" customFormat="1" customHeight="1" s="204">
      <c r="A3879" s="255">
        <f>IF(B3879="","",COUNTA($B$5:B3879))</f>
        <v/>
      </c>
      <c r="B3879" s="294" t="n"/>
      <c r="C3879" s="247" t="n"/>
      <c r="D3879" s="248" t="n"/>
      <c r="E3879" s="295" t="n"/>
      <c r="F3879" s="296" t="n"/>
      <c r="G3879" s="296" t="n"/>
      <c r="H3879" s="299">
        <f>IFERROR(VLOOKUP($C3879,$C$5:$H$18,6,0)+SUMIF($C$19:$C3879,$C3879,$F$19:$F3879)-SUMIF($C$19:$C3879,$C3879,$G$19:$G3879),"")</f>
        <v/>
      </c>
      <c r="I3879" s="296" t="n"/>
      <c r="J3879" s="252" t="n"/>
      <c r="K3879" s="252" t="n"/>
      <c r="L3879" s="298" t="n"/>
      <c r="M3879" s="254">
        <f>IF($B3879="","",--TEXT($B3879,"yyyymm"))</f>
        <v/>
      </c>
      <c r="N3879" s="0" t="n"/>
      <c r="O3879" s="0" t="n"/>
      <c r="P3879" s="0" t="n"/>
      <c r="Q3879" s="0" t="n"/>
      <c r="R3879" s="0" t="n"/>
      <c r="S3879" s="0" t="n"/>
      <c r="T3879" s="0" t="n"/>
      <c r="U3879" s="0" t="n"/>
      <c r="V3879" s="0" t="n"/>
      <c r="W3879" s="0" t="n"/>
      <c r="X3879" s="42" t="n"/>
      <c r="Y3879" s="42" t="n"/>
      <c r="Z3879" s="42" t="n"/>
    </row>
    <row r="3880" ht="23" customFormat="1" customHeight="1" s="204">
      <c r="A3880" s="255">
        <f>IF(B3880="","",COUNTA($B$5:B3880))</f>
        <v/>
      </c>
      <c r="B3880" s="294" t="n"/>
      <c r="C3880" s="247" t="n"/>
      <c r="D3880" s="248" t="n"/>
      <c r="E3880" s="295" t="n"/>
      <c r="F3880" s="296" t="n"/>
      <c r="G3880" s="296" t="n"/>
      <c r="H3880" s="299">
        <f>IFERROR(VLOOKUP($C3880,$C$5:$H$18,6,0)+SUMIF($C$19:$C3880,$C3880,$F$19:$F3880)-SUMIF($C$19:$C3880,$C3880,$G$19:$G3880),"")</f>
        <v/>
      </c>
      <c r="I3880" s="296" t="n"/>
      <c r="J3880" s="252" t="n"/>
      <c r="K3880" s="252" t="n"/>
      <c r="L3880" s="298" t="n"/>
      <c r="M3880" s="254">
        <f>IF($B3880="","",--TEXT($B3880,"yyyymm"))</f>
        <v/>
      </c>
      <c r="N3880" s="0" t="n"/>
      <c r="O3880" s="0" t="n"/>
      <c r="P3880" s="0" t="n"/>
      <c r="Q3880" s="0" t="n"/>
      <c r="R3880" s="0" t="n"/>
      <c r="S3880" s="0" t="n"/>
      <c r="T3880" s="0" t="n"/>
      <c r="U3880" s="0" t="n"/>
      <c r="V3880" s="0" t="n"/>
      <c r="W3880" s="0" t="n"/>
      <c r="X3880" s="42" t="n"/>
      <c r="Y3880" s="42" t="n"/>
      <c r="Z3880" s="42" t="n"/>
    </row>
    <row r="3881" ht="23" customFormat="1" customHeight="1" s="204">
      <c r="A3881" s="255">
        <f>IF(B3881="","",COUNTA($B$5:B3881))</f>
        <v/>
      </c>
      <c r="B3881" s="294" t="n"/>
      <c r="C3881" s="247" t="n"/>
      <c r="D3881" s="248" t="n"/>
      <c r="E3881" s="295" t="n"/>
      <c r="F3881" s="296" t="n"/>
      <c r="G3881" s="296" t="n"/>
      <c r="H3881" s="299">
        <f>IFERROR(VLOOKUP($C3881,$C$5:$H$18,6,0)+SUMIF($C$19:$C3881,$C3881,$F$19:$F3881)-SUMIF($C$19:$C3881,$C3881,$G$19:$G3881),"")</f>
        <v/>
      </c>
      <c r="I3881" s="296" t="n"/>
      <c r="J3881" s="252" t="n"/>
      <c r="K3881" s="252" t="n"/>
      <c r="L3881" s="298" t="n"/>
      <c r="M3881" s="254">
        <f>IF($B3881="","",--TEXT($B3881,"yyyymm"))</f>
        <v/>
      </c>
      <c r="N3881" s="0" t="n"/>
      <c r="O3881" s="0" t="n"/>
      <c r="P3881" s="0" t="n"/>
      <c r="Q3881" s="0" t="n"/>
      <c r="R3881" s="0" t="n"/>
      <c r="S3881" s="0" t="n"/>
      <c r="T3881" s="0" t="n"/>
      <c r="U3881" s="0" t="n"/>
      <c r="V3881" s="0" t="n"/>
      <c r="W3881" s="0" t="n"/>
      <c r="X3881" s="42" t="n"/>
      <c r="Y3881" s="42" t="n"/>
      <c r="Z3881" s="42" t="n"/>
    </row>
    <row r="3882" ht="23" customFormat="1" customHeight="1" s="204">
      <c r="A3882" s="255">
        <f>IF(B3882="","",COUNTA($B$5:B3882))</f>
        <v/>
      </c>
      <c r="B3882" s="294" t="n"/>
      <c r="C3882" s="247" t="n"/>
      <c r="D3882" s="248" t="n"/>
      <c r="E3882" s="295" t="n"/>
      <c r="F3882" s="296" t="n"/>
      <c r="G3882" s="296" t="n"/>
      <c r="H3882" s="299">
        <f>IFERROR(VLOOKUP($C3882,$C$5:$H$18,6,0)+SUMIF($C$19:$C3882,$C3882,$F$19:$F3882)-SUMIF($C$19:$C3882,$C3882,$G$19:$G3882),"")</f>
        <v/>
      </c>
      <c r="I3882" s="296" t="n"/>
      <c r="J3882" s="252" t="n"/>
      <c r="K3882" s="252" t="n"/>
      <c r="L3882" s="298" t="n"/>
      <c r="M3882" s="254">
        <f>IF($B3882="","",--TEXT($B3882,"yyyymm"))</f>
        <v/>
      </c>
      <c r="N3882" s="0" t="n"/>
      <c r="O3882" s="0" t="n"/>
      <c r="P3882" s="0" t="n"/>
      <c r="Q3882" s="0" t="n"/>
      <c r="R3882" s="0" t="n"/>
      <c r="S3882" s="0" t="n"/>
      <c r="T3882" s="0" t="n"/>
      <c r="U3882" s="0" t="n"/>
      <c r="V3882" s="0" t="n"/>
      <c r="W3882" s="0" t="n"/>
      <c r="X3882" s="42" t="n"/>
      <c r="Y3882" s="42" t="n"/>
      <c r="Z3882" s="42" t="n"/>
    </row>
    <row r="3883" ht="23" customFormat="1" customHeight="1" s="204">
      <c r="A3883" s="255">
        <f>IF(B3883="","",COUNTA($B$5:B3883))</f>
        <v/>
      </c>
      <c r="B3883" s="294" t="n"/>
      <c r="C3883" s="247" t="n"/>
      <c r="D3883" s="248" t="n"/>
      <c r="E3883" s="295" t="n"/>
      <c r="F3883" s="296" t="n"/>
      <c r="G3883" s="296" t="n"/>
      <c r="H3883" s="299">
        <f>IFERROR(VLOOKUP($C3883,$C$5:$H$18,6,0)+SUMIF($C$19:$C3883,$C3883,$F$19:$F3883)-SUMIF($C$19:$C3883,$C3883,$G$19:$G3883),"")</f>
        <v/>
      </c>
      <c r="I3883" s="296" t="n"/>
      <c r="J3883" s="252" t="n"/>
      <c r="K3883" s="252" t="n"/>
      <c r="L3883" s="298" t="n"/>
      <c r="M3883" s="254">
        <f>IF($B3883="","",--TEXT($B3883,"yyyymm"))</f>
        <v/>
      </c>
      <c r="N3883" s="0" t="n"/>
      <c r="O3883" s="0" t="n"/>
      <c r="P3883" s="0" t="n"/>
      <c r="Q3883" s="0" t="n"/>
      <c r="R3883" s="0" t="n"/>
      <c r="S3883" s="0" t="n"/>
      <c r="T3883" s="0" t="n"/>
      <c r="U3883" s="0" t="n"/>
      <c r="V3883" s="0" t="n"/>
      <c r="W3883" s="0" t="n"/>
      <c r="X3883" s="42" t="n"/>
      <c r="Y3883" s="42" t="n"/>
      <c r="Z3883" s="42" t="n"/>
    </row>
    <row r="3884" ht="23" customFormat="1" customHeight="1" s="204">
      <c r="A3884" s="255">
        <f>IF(B3884="","",COUNTA($B$5:B3884))</f>
        <v/>
      </c>
      <c r="B3884" s="294" t="n"/>
      <c r="C3884" s="247" t="n"/>
      <c r="D3884" s="248" t="n"/>
      <c r="E3884" s="295" t="n"/>
      <c r="F3884" s="296" t="n"/>
      <c r="G3884" s="296" t="n"/>
      <c r="H3884" s="299">
        <f>IFERROR(VLOOKUP($C3884,$C$5:$H$18,6,0)+SUMIF($C$19:$C3884,$C3884,$F$19:$F3884)-SUMIF($C$19:$C3884,$C3884,$G$19:$G3884),"")</f>
        <v/>
      </c>
      <c r="I3884" s="296" t="n"/>
      <c r="J3884" s="252" t="n"/>
      <c r="K3884" s="252" t="n"/>
      <c r="L3884" s="298" t="n"/>
      <c r="M3884" s="254">
        <f>IF($B3884="","",--TEXT($B3884,"yyyymm"))</f>
        <v/>
      </c>
      <c r="N3884" s="0" t="n"/>
      <c r="O3884" s="0" t="n"/>
      <c r="P3884" s="0" t="n"/>
      <c r="Q3884" s="0" t="n"/>
      <c r="R3884" s="0" t="n"/>
      <c r="S3884" s="0" t="n"/>
      <c r="T3884" s="0" t="n"/>
      <c r="U3884" s="0" t="n"/>
      <c r="V3884" s="0" t="n"/>
      <c r="W3884" s="0" t="n"/>
      <c r="X3884" s="42" t="n"/>
      <c r="Y3884" s="42" t="n"/>
      <c r="Z3884" s="42" t="n"/>
    </row>
    <row r="3885" ht="23" customFormat="1" customHeight="1" s="204">
      <c r="A3885" s="255">
        <f>IF(B3885="","",COUNTA($B$5:B3885))</f>
        <v/>
      </c>
      <c r="B3885" s="294" t="n"/>
      <c r="C3885" s="247" t="n"/>
      <c r="D3885" s="248" t="n"/>
      <c r="E3885" s="295" t="n"/>
      <c r="F3885" s="296" t="n"/>
      <c r="G3885" s="296" t="n"/>
      <c r="H3885" s="299">
        <f>IFERROR(VLOOKUP($C3885,$C$5:$H$18,6,0)+SUMIF($C$19:$C3885,$C3885,$F$19:$F3885)-SUMIF($C$19:$C3885,$C3885,$G$19:$G3885),"")</f>
        <v/>
      </c>
      <c r="I3885" s="296" t="n"/>
      <c r="J3885" s="252" t="n"/>
      <c r="K3885" s="252" t="n"/>
      <c r="L3885" s="298" t="n"/>
      <c r="M3885" s="254">
        <f>IF($B3885="","",--TEXT($B3885,"yyyymm"))</f>
        <v/>
      </c>
      <c r="N3885" s="0" t="n"/>
      <c r="O3885" s="0" t="n"/>
      <c r="P3885" s="0" t="n"/>
      <c r="Q3885" s="0" t="n"/>
      <c r="R3885" s="0" t="n"/>
      <c r="S3885" s="0" t="n"/>
      <c r="T3885" s="0" t="n"/>
      <c r="U3885" s="0" t="n"/>
      <c r="V3885" s="0" t="n"/>
      <c r="W3885" s="0" t="n"/>
      <c r="X3885" s="42" t="n"/>
      <c r="Y3885" s="42" t="n"/>
      <c r="Z3885" s="42" t="n"/>
    </row>
    <row r="3886" ht="23" customFormat="1" customHeight="1" s="204">
      <c r="A3886" s="255">
        <f>IF(B3886="","",COUNTA($B$5:B3886))</f>
        <v/>
      </c>
      <c r="B3886" s="294" t="n"/>
      <c r="C3886" s="247" t="n"/>
      <c r="D3886" s="248" t="n"/>
      <c r="E3886" s="295" t="n"/>
      <c r="F3886" s="296" t="n"/>
      <c r="G3886" s="296" t="n"/>
      <c r="H3886" s="299">
        <f>IFERROR(VLOOKUP($C3886,$C$5:$H$18,6,0)+SUMIF($C$19:$C3886,$C3886,$F$19:$F3886)-SUMIF($C$19:$C3886,$C3886,$G$19:$G3886),"")</f>
        <v/>
      </c>
      <c r="I3886" s="296" t="n"/>
      <c r="J3886" s="252" t="n"/>
      <c r="K3886" s="252" t="n"/>
      <c r="L3886" s="298" t="n"/>
      <c r="M3886" s="254">
        <f>IF($B3886="","",--TEXT($B3886,"yyyymm"))</f>
        <v/>
      </c>
      <c r="N3886" s="0" t="n"/>
      <c r="O3886" s="0" t="n"/>
      <c r="P3886" s="0" t="n"/>
      <c r="Q3886" s="0" t="n"/>
      <c r="R3886" s="0" t="n"/>
      <c r="S3886" s="0" t="n"/>
      <c r="T3886" s="0" t="n"/>
      <c r="U3886" s="0" t="n"/>
      <c r="V3886" s="0" t="n"/>
      <c r="W3886" s="0" t="n"/>
      <c r="X3886" s="42" t="n"/>
      <c r="Y3886" s="42" t="n"/>
      <c r="Z3886" s="42" t="n"/>
    </row>
    <row r="3887" ht="23" customFormat="1" customHeight="1" s="204">
      <c r="A3887" s="255">
        <f>IF(B3887="","",COUNTA($B$5:B3887))</f>
        <v/>
      </c>
      <c r="B3887" s="294" t="n"/>
      <c r="C3887" s="247" t="n"/>
      <c r="D3887" s="248" t="n"/>
      <c r="E3887" s="295" t="n"/>
      <c r="F3887" s="296" t="n"/>
      <c r="G3887" s="296" t="n"/>
      <c r="H3887" s="299">
        <f>IFERROR(VLOOKUP($C3887,$C$5:$H$18,6,0)+SUMIF($C$19:$C3887,$C3887,$F$19:$F3887)-SUMIF($C$19:$C3887,$C3887,$G$19:$G3887),"")</f>
        <v/>
      </c>
      <c r="I3887" s="296" t="n"/>
      <c r="J3887" s="252" t="n"/>
      <c r="K3887" s="252" t="n"/>
      <c r="L3887" s="298" t="n"/>
      <c r="M3887" s="254">
        <f>IF($B3887="","",--TEXT($B3887,"yyyymm"))</f>
        <v/>
      </c>
      <c r="N3887" s="0" t="n"/>
      <c r="O3887" s="0" t="n"/>
      <c r="P3887" s="0" t="n"/>
      <c r="Q3887" s="0" t="n"/>
      <c r="R3887" s="0" t="n"/>
      <c r="S3887" s="0" t="n"/>
      <c r="T3887" s="0" t="n"/>
      <c r="U3887" s="0" t="n"/>
      <c r="V3887" s="0" t="n"/>
      <c r="W3887" s="0" t="n"/>
      <c r="X3887" s="42" t="n"/>
      <c r="Y3887" s="42" t="n"/>
      <c r="Z3887" s="42" t="n"/>
    </row>
    <row r="3888" ht="23" customFormat="1" customHeight="1" s="204">
      <c r="A3888" s="255">
        <f>IF(B3888="","",COUNTA($B$5:B3888))</f>
        <v/>
      </c>
      <c r="B3888" s="294" t="n"/>
      <c r="C3888" s="247" t="n"/>
      <c r="D3888" s="248" t="n"/>
      <c r="E3888" s="295" t="n"/>
      <c r="F3888" s="296" t="n"/>
      <c r="G3888" s="296" t="n"/>
      <c r="H3888" s="299">
        <f>IFERROR(VLOOKUP($C3888,$C$5:$H$18,6,0)+SUMIF($C$19:$C3888,$C3888,$F$19:$F3888)-SUMIF($C$19:$C3888,$C3888,$G$19:$G3888),"")</f>
        <v/>
      </c>
      <c r="I3888" s="296" t="n"/>
      <c r="J3888" s="252" t="n"/>
      <c r="K3888" s="252" t="n"/>
      <c r="L3888" s="298" t="n"/>
      <c r="M3888" s="254">
        <f>IF($B3888="","",--TEXT($B3888,"yyyymm"))</f>
        <v/>
      </c>
      <c r="N3888" s="0" t="n"/>
      <c r="O3888" s="0" t="n"/>
      <c r="P3888" s="0" t="n"/>
      <c r="Q3888" s="0" t="n"/>
      <c r="R3888" s="0" t="n"/>
      <c r="S3888" s="0" t="n"/>
      <c r="T3888" s="0" t="n"/>
      <c r="U3888" s="0" t="n"/>
      <c r="V3888" s="0" t="n"/>
      <c r="W3888" s="0" t="n"/>
      <c r="X3888" s="42" t="n"/>
      <c r="Y3888" s="42" t="n"/>
      <c r="Z3888" s="42" t="n"/>
    </row>
    <row r="3889" ht="23" customFormat="1" customHeight="1" s="204">
      <c r="A3889" s="255">
        <f>IF(B3889="","",COUNTA($B$5:B3889))</f>
        <v/>
      </c>
      <c r="B3889" s="294" t="n"/>
      <c r="C3889" s="247" t="n"/>
      <c r="D3889" s="248" t="n"/>
      <c r="E3889" s="295" t="n"/>
      <c r="F3889" s="296" t="n"/>
      <c r="G3889" s="296" t="n"/>
      <c r="H3889" s="299">
        <f>IFERROR(VLOOKUP($C3889,$C$5:$H$18,6,0)+SUMIF($C$19:$C3889,$C3889,$F$19:$F3889)-SUMIF($C$19:$C3889,$C3889,$G$19:$G3889),"")</f>
        <v/>
      </c>
      <c r="I3889" s="296" t="n"/>
      <c r="J3889" s="252" t="n"/>
      <c r="K3889" s="252" t="n"/>
      <c r="L3889" s="298" t="n"/>
      <c r="M3889" s="254">
        <f>IF($B3889="","",--TEXT($B3889,"yyyymm"))</f>
        <v/>
      </c>
      <c r="N3889" s="0" t="n"/>
      <c r="O3889" s="0" t="n"/>
      <c r="P3889" s="0" t="n"/>
      <c r="Q3889" s="0" t="n"/>
      <c r="R3889" s="0" t="n"/>
      <c r="S3889" s="0" t="n"/>
      <c r="T3889" s="0" t="n"/>
      <c r="U3889" s="0" t="n"/>
      <c r="V3889" s="0" t="n"/>
      <c r="W3889" s="0" t="n"/>
      <c r="X3889" s="42" t="n"/>
      <c r="Y3889" s="42" t="n"/>
      <c r="Z3889" s="42" t="n"/>
    </row>
    <row r="3890" ht="23" customFormat="1" customHeight="1" s="204">
      <c r="A3890" s="255">
        <f>IF(B3890="","",COUNTA($B$5:B3890))</f>
        <v/>
      </c>
      <c r="B3890" s="294" t="n"/>
      <c r="C3890" s="247" t="n"/>
      <c r="D3890" s="248" t="n"/>
      <c r="E3890" s="295" t="n"/>
      <c r="F3890" s="296" t="n"/>
      <c r="G3890" s="296" t="n"/>
      <c r="H3890" s="299">
        <f>IFERROR(VLOOKUP($C3890,$C$5:$H$18,6,0)+SUMIF($C$19:$C3890,$C3890,$F$19:$F3890)-SUMIF($C$19:$C3890,$C3890,$G$19:$G3890),"")</f>
        <v/>
      </c>
      <c r="I3890" s="296" t="n"/>
      <c r="J3890" s="252" t="n"/>
      <c r="K3890" s="252" t="n"/>
      <c r="L3890" s="298" t="n"/>
      <c r="M3890" s="254">
        <f>IF($B3890="","",--TEXT($B3890,"yyyymm"))</f>
        <v/>
      </c>
      <c r="N3890" s="0" t="n"/>
      <c r="O3890" s="0" t="n"/>
      <c r="P3890" s="0" t="n"/>
      <c r="Q3890" s="0" t="n"/>
      <c r="R3890" s="0" t="n"/>
      <c r="S3890" s="0" t="n"/>
      <c r="T3890" s="0" t="n"/>
      <c r="U3890" s="0" t="n"/>
      <c r="V3890" s="0" t="n"/>
      <c r="W3890" s="0" t="n"/>
      <c r="X3890" s="42" t="n"/>
      <c r="Y3890" s="42" t="n"/>
      <c r="Z3890" s="42" t="n"/>
    </row>
    <row r="3891" ht="23" customFormat="1" customHeight="1" s="204">
      <c r="A3891" s="255">
        <f>IF(B3891="","",COUNTA($B$5:B3891))</f>
        <v/>
      </c>
      <c r="B3891" s="294" t="n"/>
      <c r="C3891" s="247" t="n"/>
      <c r="D3891" s="248" t="n"/>
      <c r="E3891" s="295" t="n"/>
      <c r="F3891" s="296" t="n"/>
      <c r="G3891" s="296" t="n"/>
      <c r="H3891" s="299">
        <f>IFERROR(VLOOKUP($C3891,$C$5:$H$18,6,0)+SUMIF($C$19:$C3891,$C3891,$F$19:$F3891)-SUMIF($C$19:$C3891,$C3891,$G$19:$G3891),"")</f>
        <v/>
      </c>
      <c r="I3891" s="296" t="n"/>
      <c r="J3891" s="252" t="n"/>
      <c r="K3891" s="252" t="n"/>
      <c r="L3891" s="298" t="n"/>
      <c r="M3891" s="254">
        <f>IF($B3891="","",--TEXT($B3891,"yyyymm"))</f>
        <v/>
      </c>
      <c r="N3891" s="0" t="n"/>
      <c r="O3891" s="0" t="n"/>
      <c r="P3891" s="0" t="n"/>
      <c r="Q3891" s="0" t="n"/>
      <c r="R3891" s="0" t="n"/>
      <c r="S3891" s="0" t="n"/>
      <c r="T3891" s="0" t="n"/>
      <c r="U3891" s="0" t="n"/>
      <c r="V3891" s="0" t="n"/>
      <c r="W3891" s="0" t="n"/>
      <c r="X3891" s="42" t="n"/>
      <c r="Y3891" s="42" t="n"/>
      <c r="Z3891" s="42" t="n"/>
    </row>
    <row r="3892" ht="23" customFormat="1" customHeight="1" s="204">
      <c r="A3892" s="255">
        <f>IF(B3892="","",COUNTA($B$5:B3892))</f>
        <v/>
      </c>
      <c r="B3892" s="294" t="n"/>
      <c r="C3892" s="247" t="n"/>
      <c r="D3892" s="248" t="n"/>
      <c r="E3892" s="295" t="n"/>
      <c r="F3892" s="296" t="n"/>
      <c r="G3892" s="296" t="n"/>
      <c r="H3892" s="299">
        <f>IFERROR(VLOOKUP($C3892,$C$5:$H$18,6,0)+SUMIF($C$19:$C3892,$C3892,$F$19:$F3892)-SUMIF($C$19:$C3892,$C3892,$G$19:$G3892),"")</f>
        <v/>
      </c>
      <c r="I3892" s="296" t="n"/>
      <c r="J3892" s="252" t="n"/>
      <c r="K3892" s="252" t="n"/>
      <c r="L3892" s="298" t="n"/>
      <c r="M3892" s="254">
        <f>IF($B3892="","",--TEXT($B3892,"yyyymm"))</f>
        <v/>
      </c>
      <c r="N3892" s="0" t="n"/>
      <c r="O3892" s="0" t="n"/>
      <c r="P3892" s="0" t="n"/>
      <c r="Q3892" s="0" t="n"/>
      <c r="R3892" s="0" t="n"/>
      <c r="S3892" s="0" t="n"/>
      <c r="T3892" s="0" t="n"/>
      <c r="U3892" s="0" t="n"/>
      <c r="V3892" s="0" t="n"/>
      <c r="W3892" s="0" t="n"/>
      <c r="X3892" s="42" t="n"/>
      <c r="Y3892" s="42" t="n"/>
      <c r="Z3892" s="42" t="n"/>
    </row>
    <row r="3893" ht="23" customFormat="1" customHeight="1" s="204">
      <c r="A3893" s="255">
        <f>IF(B3893="","",COUNTA($B$5:B3893))</f>
        <v/>
      </c>
      <c r="B3893" s="294" t="n"/>
      <c r="C3893" s="247" t="n"/>
      <c r="D3893" s="248" t="n"/>
      <c r="E3893" s="295" t="n"/>
      <c r="F3893" s="296" t="n"/>
      <c r="G3893" s="296" t="n"/>
      <c r="H3893" s="299">
        <f>IFERROR(VLOOKUP($C3893,$C$5:$H$18,6,0)+SUMIF($C$19:$C3893,$C3893,$F$19:$F3893)-SUMIF($C$19:$C3893,$C3893,$G$19:$G3893),"")</f>
        <v/>
      </c>
      <c r="I3893" s="296" t="n"/>
      <c r="J3893" s="252" t="n"/>
      <c r="K3893" s="252" t="n"/>
      <c r="L3893" s="298" t="n"/>
      <c r="M3893" s="254">
        <f>IF($B3893="","",--TEXT($B3893,"yyyymm"))</f>
        <v/>
      </c>
      <c r="N3893" s="0" t="n"/>
      <c r="O3893" s="0" t="n"/>
      <c r="P3893" s="0" t="n"/>
      <c r="Q3893" s="0" t="n"/>
      <c r="R3893" s="0" t="n"/>
      <c r="S3893" s="0" t="n"/>
      <c r="T3893" s="0" t="n"/>
      <c r="U3893" s="0" t="n"/>
      <c r="V3893" s="0" t="n"/>
      <c r="W3893" s="0" t="n"/>
      <c r="X3893" s="42" t="n"/>
      <c r="Y3893" s="42" t="n"/>
      <c r="Z3893" s="42" t="n"/>
    </row>
    <row r="3894" ht="23" customFormat="1" customHeight="1" s="204">
      <c r="A3894" s="255">
        <f>IF(B3894="","",COUNTA($B$5:B3894))</f>
        <v/>
      </c>
      <c r="B3894" s="294" t="n"/>
      <c r="C3894" s="247" t="n"/>
      <c r="D3894" s="248" t="n"/>
      <c r="E3894" s="295" t="n"/>
      <c r="F3894" s="296" t="n"/>
      <c r="G3894" s="296" t="n"/>
      <c r="H3894" s="299">
        <f>IFERROR(VLOOKUP($C3894,$C$5:$H$18,6,0)+SUMIF($C$19:$C3894,$C3894,$F$19:$F3894)-SUMIF($C$19:$C3894,$C3894,$G$19:$G3894),"")</f>
        <v/>
      </c>
      <c r="I3894" s="296" t="n"/>
      <c r="J3894" s="252" t="n"/>
      <c r="K3894" s="252" t="n"/>
      <c r="L3894" s="298" t="n"/>
      <c r="M3894" s="254">
        <f>IF($B3894="","",--TEXT($B3894,"yyyymm"))</f>
        <v/>
      </c>
      <c r="N3894" s="0" t="n"/>
      <c r="O3894" s="0" t="n"/>
      <c r="P3894" s="0" t="n"/>
      <c r="Q3894" s="0" t="n"/>
      <c r="R3894" s="0" t="n"/>
      <c r="S3894" s="0" t="n"/>
      <c r="T3894" s="0" t="n"/>
      <c r="U3894" s="0" t="n"/>
      <c r="V3894" s="0" t="n"/>
      <c r="W3894" s="0" t="n"/>
      <c r="X3894" s="42" t="n"/>
      <c r="Y3894" s="42" t="n"/>
      <c r="Z3894" s="42" t="n"/>
    </row>
    <row r="3895" ht="23" customFormat="1" customHeight="1" s="204">
      <c r="A3895" s="255">
        <f>IF(B3895="","",COUNTA($B$5:B3895))</f>
        <v/>
      </c>
      <c r="B3895" s="294" t="n"/>
      <c r="C3895" s="247" t="n"/>
      <c r="D3895" s="248" t="n"/>
      <c r="E3895" s="295" t="n"/>
      <c r="F3895" s="296" t="n"/>
      <c r="G3895" s="296" t="n"/>
      <c r="H3895" s="299">
        <f>IFERROR(VLOOKUP($C3895,$C$5:$H$18,6,0)+SUMIF($C$19:$C3895,$C3895,$F$19:$F3895)-SUMIF($C$19:$C3895,$C3895,$G$19:$G3895),"")</f>
        <v/>
      </c>
      <c r="I3895" s="296" t="n"/>
      <c r="J3895" s="252" t="n"/>
      <c r="K3895" s="252" t="n"/>
      <c r="L3895" s="298" t="n"/>
      <c r="M3895" s="254">
        <f>IF($B3895="","",--TEXT($B3895,"yyyymm"))</f>
        <v/>
      </c>
      <c r="N3895" s="0" t="n"/>
      <c r="O3895" s="0" t="n"/>
      <c r="P3895" s="0" t="n"/>
      <c r="Q3895" s="0" t="n"/>
      <c r="R3895" s="0" t="n"/>
      <c r="S3895" s="0" t="n"/>
      <c r="T3895" s="0" t="n"/>
      <c r="U3895" s="0" t="n"/>
      <c r="V3895" s="0" t="n"/>
      <c r="W3895" s="0" t="n"/>
      <c r="X3895" s="42" t="n"/>
      <c r="Y3895" s="42" t="n"/>
      <c r="Z3895" s="42" t="n"/>
    </row>
    <row r="3896" ht="23" customFormat="1" customHeight="1" s="204">
      <c r="A3896" s="255">
        <f>IF(B3896="","",COUNTA($B$5:B3896))</f>
        <v/>
      </c>
      <c r="B3896" s="294" t="n"/>
      <c r="C3896" s="247" t="n"/>
      <c r="D3896" s="248" t="n"/>
      <c r="E3896" s="295" t="n"/>
      <c r="F3896" s="296" t="n"/>
      <c r="G3896" s="296" t="n"/>
      <c r="H3896" s="299">
        <f>IFERROR(VLOOKUP($C3896,$C$5:$H$18,6,0)+SUMIF($C$19:$C3896,$C3896,$F$19:$F3896)-SUMIF($C$19:$C3896,$C3896,$G$19:$G3896),"")</f>
        <v/>
      </c>
      <c r="I3896" s="296" t="n"/>
      <c r="J3896" s="252" t="n"/>
      <c r="K3896" s="252" t="n"/>
      <c r="L3896" s="298" t="n"/>
      <c r="M3896" s="254">
        <f>IF($B3896="","",--TEXT($B3896,"yyyymm"))</f>
        <v/>
      </c>
      <c r="N3896" s="0" t="n"/>
      <c r="O3896" s="0" t="n"/>
      <c r="P3896" s="0" t="n"/>
      <c r="Q3896" s="0" t="n"/>
      <c r="R3896" s="0" t="n"/>
      <c r="S3896" s="0" t="n"/>
      <c r="T3896" s="0" t="n"/>
      <c r="U3896" s="0" t="n"/>
      <c r="V3896" s="0" t="n"/>
      <c r="W3896" s="0" t="n"/>
      <c r="X3896" s="42" t="n"/>
      <c r="Y3896" s="42" t="n"/>
      <c r="Z3896" s="42" t="n"/>
    </row>
    <row r="3897" ht="23" customFormat="1" customHeight="1" s="204">
      <c r="A3897" s="255">
        <f>IF(B3897="","",COUNTA($B$5:B3897))</f>
        <v/>
      </c>
      <c r="B3897" s="294" t="n"/>
      <c r="C3897" s="247" t="n"/>
      <c r="D3897" s="248" t="n"/>
      <c r="E3897" s="295" t="n"/>
      <c r="F3897" s="296" t="n"/>
      <c r="G3897" s="296" t="n"/>
      <c r="H3897" s="299">
        <f>IFERROR(VLOOKUP($C3897,$C$5:$H$18,6,0)+SUMIF($C$19:$C3897,$C3897,$F$19:$F3897)-SUMIF($C$19:$C3897,$C3897,$G$19:$G3897),"")</f>
        <v/>
      </c>
      <c r="I3897" s="296" t="n"/>
      <c r="J3897" s="252" t="n"/>
      <c r="K3897" s="252" t="n"/>
      <c r="L3897" s="298" t="n"/>
      <c r="M3897" s="254">
        <f>IF($B3897="","",--TEXT($B3897,"yyyymm"))</f>
        <v/>
      </c>
      <c r="N3897" s="0" t="n"/>
      <c r="O3897" s="0" t="n"/>
      <c r="P3897" s="0" t="n"/>
      <c r="Q3897" s="0" t="n"/>
      <c r="R3897" s="0" t="n"/>
      <c r="S3897" s="0" t="n"/>
      <c r="T3897" s="0" t="n"/>
      <c r="U3897" s="0" t="n"/>
      <c r="V3897" s="0" t="n"/>
      <c r="W3897" s="0" t="n"/>
      <c r="X3897" s="42" t="n"/>
      <c r="Y3897" s="42" t="n"/>
      <c r="Z3897" s="42" t="n"/>
    </row>
    <row r="3898" ht="23" customFormat="1" customHeight="1" s="204">
      <c r="A3898" s="255">
        <f>IF(B3898="","",COUNTA($B$5:B3898))</f>
        <v/>
      </c>
      <c r="B3898" s="294" t="n"/>
      <c r="C3898" s="247" t="n"/>
      <c r="D3898" s="248" t="n"/>
      <c r="E3898" s="295" t="n"/>
      <c r="F3898" s="296" t="n"/>
      <c r="G3898" s="296" t="n"/>
      <c r="H3898" s="299">
        <f>IFERROR(VLOOKUP($C3898,$C$5:$H$18,6,0)+SUMIF($C$19:$C3898,$C3898,$F$19:$F3898)-SUMIF($C$19:$C3898,$C3898,$G$19:$G3898),"")</f>
        <v/>
      </c>
      <c r="I3898" s="296" t="n"/>
      <c r="J3898" s="252" t="n"/>
      <c r="K3898" s="252" t="n"/>
      <c r="L3898" s="298" t="n"/>
      <c r="M3898" s="254">
        <f>IF($B3898="","",--TEXT($B3898,"yyyymm"))</f>
        <v/>
      </c>
      <c r="N3898" s="0" t="n"/>
      <c r="O3898" s="0" t="n"/>
      <c r="P3898" s="0" t="n"/>
      <c r="Q3898" s="0" t="n"/>
      <c r="R3898" s="0" t="n"/>
      <c r="S3898" s="0" t="n"/>
      <c r="T3898" s="0" t="n"/>
      <c r="U3898" s="0" t="n"/>
      <c r="V3898" s="0" t="n"/>
      <c r="W3898" s="0" t="n"/>
      <c r="X3898" s="42" t="n"/>
      <c r="Y3898" s="42" t="n"/>
      <c r="Z3898" s="42" t="n"/>
    </row>
    <row r="3899" ht="23" customFormat="1" customHeight="1" s="204">
      <c r="A3899" s="255">
        <f>IF(B3899="","",COUNTA($B$5:B3899))</f>
        <v/>
      </c>
      <c r="B3899" s="294" t="n"/>
      <c r="C3899" s="247" t="n"/>
      <c r="D3899" s="248" t="n"/>
      <c r="E3899" s="295" t="n"/>
      <c r="F3899" s="296" t="n"/>
      <c r="G3899" s="296" t="n"/>
      <c r="H3899" s="299">
        <f>IFERROR(VLOOKUP($C3899,$C$5:$H$18,6,0)+SUMIF($C$19:$C3899,$C3899,$F$19:$F3899)-SUMIF($C$19:$C3899,$C3899,$G$19:$G3899),"")</f>
        <v/>
      </c>
      <c r="I3899" s="296" t="n"/>
      <c r="J3899" s="252" t="n"/>
      <c r="K3899" s="252" t="n"/>
      <c r="L3899" s="298" t="n"/>
      <c r="M3899" s="254">
        <f>IF($B3899="","",--TEXT($B3899,"yyyymm"))</f>
        <v/>
      </c>
      <c r="N3899" s="0" t="n"/>
      <c r="O3899" s="0" t="n"/>
      <c r="P3899" s="0" t="n"/>
      <c r="Q3899" s="0" t="n"/>
      <c r="R3899" s="0" t="n"/>
      <c r="S3899" s="0" t="n"/>
      <c r="T3899" s="0" t="n"/>
      <c r="U3899" s="0" t="n"/>
      <c r="V3899" s="0" t="n"/>
      <c r="W3899" s="0" t="n"/>
      <c r="X3899" s="42" t="n"/>
      <c r="Y3899" s="42" t="n"/>
      <c r="Z3899" s="42" t="n"/>
    </row>
    <row r="3900" ht="23" customFormat="1" customHeight="1" s="204">
      <c r="A3900" s="255">
        <f>IF(B3900="","",COUNTA($B$5:B3900))</f>
        <v/>
      </c>
      <c r="B3900" s="294" t="n"/>
      <c r="C3900" s="247" t="n"/>
      <c r="D3900" s="248" t="n"/>
      <c r="E3900" s="295" t="n"/>
      <c r="F3900" s="296" t="n"/>
      <c r="G3900" s="296" t="n"/>
      <c r="H3900" s="299">
        <f>IFERROR(VLOOKUP($C3900,$C$5:$H$18,6,0)+SUMIF($C$19:$C3900,$C3900,$F$19:$F3900)-SUMIF($C$19:$C3900,$C3900,$G$19:$G3900),"")</f>
        <v/>
      </c>
      <c r="I3900" s="296" t="n"/>
      <c r="J3900" s="252" t="n"/>
      <c r="K3900" s="252" t="n"/>
      <c r="L3900" s="298" t="n"/>
      <c r="M3900" s="254">
        <f>IF($B3900="","",--TEXT($B3900,"yyyymm"))</f>
        <v/>
      </c>
      <c r="N3900" s="0" t="n"/>
      <c r="O3900" s="0" t="n"/>
      <c r="P3900" s="0" t="n"/>
      <c r="Q3900" s="0" t="n"/>
      <c r="R3900" s="0" t="n"/>
      <c r="S3900" s="0" t="n"/>
      <c r="T3900" s="0" t="n"/>
      <c r="U3900" s="0" t="n"/>
      <c r="V3900" s="0" t="n"/>
      <c r="W3900" s="0" t="n"/>
      <c r="X3900" s="42" t="n"/>
      <c r="Y3900" s="42" t="n"/>
      <c r="Z3900" s="42" t="n"/>
    </row>
    <row r="3901" ht="23" customFormat="1" customHeight="1" s="204">
      <c r="A3901" s="255">
        <f>IF(B3901="","",COUNTA($B$5:B3901))</f>
        <v/>
      </c>
      <c r="B3901" s="294" t="n"/>
      <c r="C3901" s="247" t="n"/>
      <c r="D3901" s="248" t="n"/>
      <c r="E3901" s="295" t="n"/>
      <c r="F3901" s="296" t="n"/>
      <c r="G3901" s="296" t="n"/>
      <c r="H3901" s="299">
        <f>IFERROR(VLOOKUP($C3901,$C$5:$H$18,6,0)+SUMIF($C$19:$C3901,$C3901,$F$19:$F3901)-SUMIF($C$19:$C3901,$C3901,$G$19:$G3901),"")</f>
        <v/>
      </c>
      <c r="I3901" s="296" t="n"/>
      <c r="J3901" s="252" t="n"/>
      <c r="K3901" s="252" t="n"/>
      <c r="L3901" s="298" t="n"/>
      <c r="M3901" s="254">
        <f>IF($B3901="","",--TEXT($B3901,"yyyymm"))</f>
        <v/>
      </c>
      <c r="N3901" s="0" t="n"/>
      <c r="O3901" s="0" t="n"/>
      <c r="P3901" s="0" t="n"/>
      <c r="Q3901" s="0" t="n"/>
      <c r="R3901" s="0" t="n"/>
      <c r="S3901" s="0" t="n"/>
      <c r="T3901" s="0" t="n"/>
      <c r="U3901" s="0" t="n"/>
      <c r="V3901" s="0" t="n"/>
      <c r="W3901" s="0" t="n"/>
      <c r="X3901" s="42" t="n"/>
      <c r="Y3901" s="42" t="n"/>
      <c r="Z3901" s="42" t="n"/>
    </row>
    <row r="3902" ht="23" customFormat="1" customHeight="1" s="204">
      <c r="A3902" s="255">
        <f>IF(B3902="","",COUNTA($B$5:B3902))</f>
        <v/>
      </c>
      <c r="B3902" s="294" t="n"/>
      <c r="C3902" s="247" t="n"/>
      <c r="D3902" s="248" t="n"/>
      <c r="E3902" s="295" t="n"/>
      <c r="F3902" s="296" t="n"/>
      <c r="G3902" s="296" t="n"/>
      <c r="H3902" s="299">
        <f>IFERROR(VLOOKUP($C3902,$C$5:$H$18,6,0)+SUMIF($C$19:$C3902,$C3902,$F$19:$F3902)-SUMIF($C$19:$C3902,$C3902,$G$19:$G3902),"")</f>
        <v/>
      </c>
      <c r="I3902" s="296" t="n"/>
      <c r="J3902" s="252" t="n"/>
      <c r="K3902" s="252" t="n"/>
      <c r="L3902" s="298" t="n"/>
      <c r="M3902" s="254">
        <f>IF($B3902="","",--TEXT($B3902,"yyyymm"))</f>
        <v/>
      </c>
      <c r="N3902" s="0" t="n"/>
      <c r="O3902" s="0" t="n"/>
      <c r="P3902" s="0" t="n"/>
      <c r="Q3902" s="0" t="n"/>
      <c r="R3902" s="0" t="n"/>
      <c r="S3902" s="0" t="n"/>
      <c r="T3902" s="0" t="n"/>
      <c r="U3902" s="0" t="n"/>
      <c r="V3902" s="0" t="n"/>
      <c r="W3902" s="0" t="n"/>
      <c r="X3902" s="42" t="n"/>
      <c r="Y3902" s="42" t="n"/>
      <c r="Z3902" s="42" t="n"/>
    </row>
    <row r="3903" ht="23" customFormat="1" customHeight="1" s="204">
      <c r="A3903" s="255">
        <f>IF(B3903="","",COUNTA($B$5:B3903))</f>
        <v/>
      </c>
      <c r="B3903" s="294" t="n"/>
      <c r="C3903" s="247" t="n"/>
      <c r="D3903" s="248" t="n"/>
      <c r="E3903" s="295" t="n"/>
      <c r="F3903" s="296" t="n"/>
      <c r="G3903" s="296" t="n"/>
      <c r="H3903" s="299">
        <f>IFERROR(VLOOKUP($C3903,$C$5:$H$18,6,0)+SUMIF($C$19:$C3903,$C3903,$F$19:$F3903)-SUMIF($C$19:$C3903,$C3903,$G$19:$G3903),"")</f>
        <v/>
      </c>
      <c r="I3903" s="296" t="n"/>
      <c r="J3903" s="252" t="n"/>
      <c r="K3903" s="252" t="n"/>
      <c r="L3903" s="298" t="n"/>
      <c r="M3903" s="254">
        <f>IF($B3903="","",--TEXT($B3903,"yyyymm"))</f>
        <v/>
      </c>
      <c r="N3903" s="0" t="n"/>
      <c r="O3903" s="0" t="n"/>
      <c r="P3903" s="0" t="n"/>
      <c r="Q3903" s="0" t="n"/>
      <c r="R3903" s="0" t="n"/>
      <c r="S3903" s="0" t="n"/>
      <c r="T3903" s="0" t="n"/>
      <c r="U3903" s="0" t="n"/>
      <c r="V3903" s="0" t="n"/>
      <c r="W3903" s="0" t="n"/>
      <c r="X3903" s="42" t="n"/>
      <c r="Y3903" s="42" t="n"/>
      <c r="Z3903" s="42" t="n"/>
    </row>
    <row r="3904" ht="23" customFormat="1" customHeight="1" s="204">
      <c r="A3904" s="255">
        <f>IF(B3904="","",COUNTA($B$5:B3904))</f>
        <v/>
      </c>
      <c r="B3904" s="294" t="n"/>
      <c r="C3904" s="247" t="n"/>
      <c r="D3904" s="248" t="n"/>
      <c r="E3904" s="295" t="n"/>
      <c r="F3904" s="296" t="n"/>
      <c r="G3904" s="296" t="n"/>
      <c r="H3904" s="299">
        <f>IFERROR(VLOOKUP($C3904,$C$5:$H$18,6,0)+SUMIF($C$19:$C3904,$C3904,$F$19:$F3904)-SUMIF($C$19:$C3904,$C3904,$G$19:$G3904),"")</f>
        <v/>
      </c>
      <c r="I3904" s="296" t="n"/>
      <c r="J3904" s="252" t="n"/>
      <c r="K3904" s="252" t="n"/>
      <c r="L3904" s="298" t="n"/>
      <c r="M3904" s="254">
        <f>IF($B3904="","",--TEXT($B3904,"yyyymm"))</f>
        <v/>
      </c>
      <c r="N3904" s="0" t="n"/>
      <c r="O3904" s="0" t="n"/>
      <c r="P3904" s="0" t="n"/>
      <c r="Q3904" s="0" t="n"/>
      <c r="R3904" s="0" t="n"/>
      <c r="S3904" s="0" t="n"/>
      <c r="T3904" s="0" t="n"/>
      <c r="U3904" s="0" t="n"/>
      <c r="V3904" s="0" t="n"/>
      <c r="W3904" s="0" t="n"/>
      <c r="X3904" s="42" t="n"/>
      <c r="Y3904" s="42" t="n"/>
      <c r="Z3904" s="42" t="n"/>
    </row>
    <row r="3905" ht="23" customFormat="1" customHeight="1" s="204">
      <c r="A3905" s="255">
        <f>IF(B3905="","",COUNTA($B$5:B3905))</f>
        <v/>
      </c>
      <c r="B3905" s="294" t="n"/>
      <c r="C3905" s="247" t="n"/>
      <c r="D3905" s="248" t="n"/>
      <c r="E3905" s="295" t="n"/>
      <c r="F3905" s="296" t="n"/>
      <c r="G3905" s="296" t="n"/>
      <c r="H3905" s="299">
        <f>IFERROR(VLOOKUP($C3905,$C$5:$H$18,6,0)+SUMIF($C$19:$C3905,$C3905,$F$19:$F3905)-SUMIF($C$19:$C3905,$C3905,$G$19:$G3905),"")</f>
        <v/>
      </c>
      <c r="I3905" s="296" t="n"/>
      <c r="J3905" s="252" t="n"/>
      <c r="K3905" s="252" t="n"/>
      <c r="L3905" s="298" t="n"/>
      <c r="M3905" s="254">
        <f>IF($B3905="","",--TEXT($B3905,"yyyymm"))</f>
        <v/>
      </c>
      <c r="N3905" s="0" t="n"/>
      <c r="O3905" s="0" t="n"/>
      <c r="P3905" s="0" t="n"/>
      <c r="Q3905" s="0" t="n"/>
      <c r="R3905" s="0" t="n"/>
      <c r="S3905" s="0" t="n"/>
      <c r="T3905" s="0" t="n"/>
      <c r="U3905" s="0" t="n"/>
      <c r="V3905" s="0" t="n"/>
      <c r="W3905" s="0" t="n"/>
      <c r="X3905" s="42" t="n"/>
      <c r="Y3905" s="42" t="n"/>
      <c r="Z3905" s="42" t="n"/>
    </row>
    <row r="3906" ht="23" customFormat="1" customHeight="1" s="204">
      <c r="A3906" s="255">
        <f>IF(B3906="","",COUNTA($B$5:B3906))</f>
        <v/>
      </c>
      <c r="B3906" s="294" t="n"/>
      <c r="C3906" s="247" t="n"/>
      <c r="D3906" s="248" t="n"/>
      <c r="E3906" s="295" t="n"/>
      <c r="F3906" s="296" t="n"/>
      <c r="G3906" s="296" t="n"/>
      <c r="H3906" s="299">
        <f>IFERROR(VLOOKUP($C3906,$C$5:$H$18,6,0)+SUMIF($C$19:$C3906,$C3906,$F$19:$F3906)-SUMIF($C$19:$C3906,$C3906,$G$19:$G3906),"")</f>
        <v/>
      </c>
      <c r="I3906" s="296" t="n"/>
      <c r="J3906" s="252" t="n"/>
      <c r="K3906" s="252" t="n"/>
      <c r="L3906" s="298" t="n"/>
      <c r="M3906" s="254">
        <f>IF($B3906="","",--TEXT($B3906,"yyyymm"))</f>
        <v/>
      </c>
      <c r="N3906" s="0" t="n"/>
      <c r="O3906" s="0" t="n"/>
      <c r="P3906" s="0" t="n"/>
      <c r="Q3906" s="0" t="n"/>
      <c r="R3906" s="0" t="n"/>
      <c r="S3906" s="0" t="n"/>
      <c r="T3906" s="0" t="n"/>
      <c r="U3906" s="0" t="n"/>
      <c r="V3906" s="0" t="n"/>
      <c r="W3906" s="0" t="n"/>
      <c r="X3906" s="42" t="n"/>
      <c r="Y3906" s="42" t="n"/>
      <c r="Z3906" s="42" t="n"/>
    </row>
    <row r="3907" ht="23" customFormat="1" customHeight="1" s="204">
      <c r="A3907" s="255">
        <f>IF(B3907="","",COUNTA($B$5:B3907))</f>
        <v/>
      </c>
      <c r="B3907" s="294" t="n"/>
      <c r="C3907" s="247" t="n"/>
      <c r="D3907" s="248" t="n"/>
      <c r="E3907" s="295" t="n"/>
      <c r="F3907" s="296" t="n"/>
      <c r="G3907" s="296" t="n"/>
      <c r="H3907" s="299">
        <f>IFERROR(VLOOKUP($C3907,$C$5:$H$18,6,0)+SUMIF($C$19:$C3907,$C3907,$F$19:$F3907)-SUMIF($C$19:$C3907,$C3907,$G$19:$G3907),"")</f>
        <v/>
      </c>
      <c r="I3907" s="296" t="n"/>
      <c r="J3907" s="252" t="n"/>
      <c r="K3907" s="252" t="n"/>
      <c r="L3907" s="298" t="n"/>
      <c r="M3907" s="254">
        <f>IF($B3907="","",--TEXT($B3907,"yyyymm"))</f>
        <v/>
      </c>
      <c r="N3907" s="0" t="n"/>
      <c r="O3907" s="0" t="n"/>
      <c r="P3907" s="0" t="n"/>
      <c r="Q3907" s="0" t="n"/>
      <c r="R3907" s="0" t="n"/>
      <c r="S3907" s="0" t="n"/>
      <c r="T3907" s="0" t="n"/>
      <c r="U3907" s="0" t="n"/>
      <c r="V3907" s="0" t="n"/>
      <c r="W3907" s="0" t="n"/>
      <c r="X3907" s="42" t="n"/>
      <c r="Y3907" s="42" t="n"/>
      <c r="Z3907" s="42" t="n"/>
    </row>
    <row r="3908" ht="23" customFormat="1" customHeight="1" s="204">
      <c r="A3908" s="255">
        <f>IF(B3908="","",COUNTA($B$5:B3908))</f>
        <v/>
      </c>
      <c r="B3908" s="294" t="n"/>
      <c r="C3908" s="247" t="n"/>
      <c r="D3908" s="248" t="n"/>
      <c r="E3908" s="295" t="n"/>
      <c r="F3908" s="296" t="n"/>
      <c r="G3908" s="296" t="n"/>
      <c r="H3908" s="299">
        <f>IFERROR(VLOOKUP($C3908,$C$5:$H$18,6,0)+SUMIF($C$19:$C3908,$C3908,$F$19:$F3908)-SUMIF($C$19:$C3908,$C3908,$G$19:$G3908),"")</f>
        <v/>
      </c>
      <c r="I3908" s="296" t="n"/>
      <c r="J3908" s="252" t="n"/>
      <c r="K3908" s="252" t="n"/>
      <c r="L3908" s="298" t="n"/>
      <c r="M3908" s="254">
        <f>IF($B3908="","",--TEXT($B3908,"yyyymm"))</f>
        <v/>
      </c>
      <c r="N3908" s="0" t="n"/>
      <c r="O3908" s="0" t="n"/>
      <c r="P3908" s="0" t="n"/>
      <c r="Q3908" s="0" t="n"/>
      <c r="R3908" s="0" t="n"/>
      <c r="S3908" s="0" t="n"/>
      <c r="T3908" s="0" t="n"/>
      <c r="U3908" s="0" t="n"/>
      <c r="V3908" s="0" t="n"/>
      <c r="W3908" s="0" t="n"/>
      <c r="X3908" s="42" t="n"/>
      <c r="Y3908" s="42" t="n"/>
      <c r="Z3908" s="42" t="n"/>
    </row>
    <row r="3909" ht="23" customFormat="1" customHeight="1" s="204">
      <c r="A3909" s="255">
        <f>IF(B3909="","",COUNTA($B$5:B3909))</f>
        <v/>
      </c>
      <c r="B3909" s="294" t="n"/>
      <c r="C3909" s="247" t="n"/>
      <c r="D3909" s="248" t="n"/>
      <c r="E3909" s="295" t="n"/>
      <c r="F3909" s="296" t="n"/>
      <c r="G3909" s="296" t="n"/>
      <c r="H3909" s="299">
        <f>IFERROR(VLOOKUP($C3909,$C$5:$H$18,6,0)+SUMIF($C$19:$C3909,$C3909,$F$19:$F3909)-SUMIF($C$19:$C3909,$C3909,$G$19:$G3909),"")</f>
        <v/>
      </c>
      <c r="I3909" s="296" t="n"/>
      <c r="J3909" s="252" t="n"/>
      <c r="K3909" s="252" t="n"/>
      <c r="L3909" s="298" t="n"/>
      <c r="M3909" s="254">
        <f>IF($B3909="","",--TEXT($B3909,"yyyymm"))</f>
        <v/>
      </c>
      <c r="N3909" s="0" t="n"/>
      <c r="O3909" s="0" t="n"/>
      <c r="P3909" s="0" t="n"/>
      <c r="Q3909" s="0" t="n"/>
      <c r="R3909" s="0" t="n"/>
      <c r="S3909" s="0" t="n"/>
      <c r="T3909" s="0" t="n"/>
      <c r="U3909" s="0" t="n"/>
      <c r="V3909" s="0" t="n"/>
      <c r="W3909" s="0" t="n"/>
      <c r="X3909" s="42" t="n"/>
      <c r="Y3909" s="42" t="n"/>
      <c r="Z3909" s="42" t="n"/>
    </row>
    <row r="3910" ht="23" customFormat="1" customHeight="1" s="204">
      <c r="A3910" s="255">
        <f>IF(B3910="","",COUNTA($B$5:B3910))</f>
        <v/>
      </c>
      <c r="B3910" s="294" t="n"/>
      <c r="C3910" s="247" t="n"/>
      <c r="D3910" s="248" t="n"/>
      <c r="E3910" s="295" t="n"/>
      <c r="F3910" s="296" t="n"/>
      <c r="G3910" s="296" t="n"/>
      <c r="H3910" s="299">
        <f>IFERROR(VLOOKUP($C3910,$C$5:$H$18,6,0)+SUMIF($C$19:$C3910,$C3910,$F$19:$F3910)-SUMIF($C$19:$C3910,$C3910,$G$19:$G3910),"")</f>
        <v/>
      </c>
      <c r="I3910" s="296" t="n"/>
      <c r="J3910" s="252" t="n"/>
      <c r="K3910" s="252" t="n"/>
      <c r="L3910" s="298" t="n"/>
      <c r="M3910" s="254">
        <f>IF($B3910="","",--TEXT($B3910,"yyyymm"))</f>
        <v/>
      </c>
      <c r="N3910" s="0" t="n"/>
      <c r="O3910" s="0" t="n"/>
      <c r="P3910" s="0" t="n"/>
      <c r="Q3910" s="0" t="n"/>
      <c r="R3910" s="0" t="n"/>
      <c r="S3910" s="0" t="n"/>
      <c r="T3910" s="0" t="n"/>
      <c r="U3910" s="0" t="n"/>
      <c r="V3910" s="0" t="n"/>
      <c r="W3910" s="0" t="n"/>
      <c r="X3910" s="42" t="n"/>
      <c r="Y3910" s="42" t="n"/>
      <c r="Z3910" s="42" t="n"/>
    </row>
    <row r="3911" ht="23" customFormat="1" customHeight="1" s="204">
      <c r="A3911" s="255">
        <f>IF(B3911="","",COUNTA($B$5:B3911))</f>
        <v/>
      </c>
      <c r="B3911" s="294" t="n"/>
      <c r="C3911" s="247" t="n"/>
      <c r="D3911" s="248" t="n"/>
      <c r="E3911" s="295" t="n"/>
      <c r="F3911" s="296" t="n"/>
      <c r="G3911" s="296" t="n"/>
      <c r="H3911" s="299">
        <f>IFERROR(VLOOKUP($C3911,$C$5:$H$18,6,0)+SUMIF($C$19:$C3911,$C3911,$F$19:$F3911)-SUMIF($C$19:$C3911,$C3911,$G$19:$G3911),"")</f>
        <v/>
      </c>
      <c r="I3911" s="296" t="n"/>
      <c r="J3911" s="252" t="n"/>
      <c r="K3911" s="252" t="n"/>
      <c r="L3911" s="298" t="n"/>
      <c r="M3911" s="254">
        <f>IF($B3911="","",--TEXT($B3911,"yyyymm"))</f>
        <v/>
      </c>
      <c r="N3911" s="0" t="n"/>
      <c r="O3911" s="0" t="n"/>
      <c r="P3911" s="0" t="n"/>
      <c r="Q3911" s="0" t="n"/>
      <c r="R3911" s="0" t="n"/>
      <c r="S3911" s="0" t="n"/>
      <c r="T3911" s="0" t="n"/>
      <c r="U3911" s="0" t="n"/>
      <c r="V3911" s="0" t="n"/>
      <c r="W3911" s="0" t="n"/>
      <c r="X3911" s="42" t="n"/>
      <c r="Y3911" s="42" t="n"/>
      <c r="Z3911" s="42" t="n"/>
    </row>
    <row r="3912" ht="23" customFormat="1" customHeight="1" s="204">
      <c r="A3912" s="255">
        <f>IF(B3912="","",COUNTA($B$5:B3912))</f>
        <v/>
      </c>
      <c r="B3912" s="294" t="n"/>
      <c r="C3912" s="247" t="n"/>
      <c r="D3912" s="248" t="n"/>
      <c r="E3912" s="295" t="n"/>
      <c r="F3912" s="296" t="n"/>
      <c r="G3912" s="296" t="n"/>
      <c r="H3912" s="299">
        <f>IFERROR(VLOOKUP($C3912,$C$5:$H$18,6,0)+SUMIF($C$19:$C3912,$C3912,$F$19:$F3912)-SUMIF($C$19:$C3912,$C3912,$G$19:$G3912),"")</f>
        <v/>
      </c>
      <c r="I3912" s="296" t="n"/>
      <c r="J3912" s="252" t="n"/>
      <c r="K3912" s="252" t="n"/>
      <c r="L3912" s="298" t="n"/>
      <c r="M3912" s="254">
        <f>IF($B3912="","",--TEXT($B3912,"yyyymm"))</f>
        <v/>
      </c>
      <c r="N3912" s="0" t="n"/>
      <c r="O3912" s="0" t="n"/>
      <c r="P3912" s="0" t="n"/>
      <c r="Q3912" s="0" t="n"/>
      <c r="R3912" s="0" t="n"/>
      <c r="S3912" s="0" t="n"/>
      <c r="T3912" s="0" t="n"/>
      <c r="U3912" s="0" t="n"/>
      <c r="V3912" s="0" t="n"/>
      <c r="W3912" s="0" t="n"/>
      <c r="X3912" s="42" t="n"/>
      <c r="Y3912" s="42" t="n"/>
      <c r="Z3912" s="42" t="n"/>
    </row>
    <row r="3913" ht="23" customFormat="1" customHeight="1" s="204">
      <c r="A3913" s="255">
        <f>IF(B3913="","",COUNTA($B$5:B3913))</f>
        <v/>
      </c>
      <c r="B3913" s="294" t="n"/>
      <c r="C3913" s="247" t="n"/>
      <c r="D3913" s="248" t="n"/>
      <c r="E3913" s="295" t="n"/>
      <c r="F3913" s="296" t="n"/>
      <c r="G3913" s="296" t="n"/>
      <c r="H3913" s="299">
        <f>IFERROR(VLOOKUP($C3913,$C$5:$H$18,6,0)+SUMIF($C$19:$C3913,$C3913,$F$19:$F3913)-SUMIF($C$19:$C3913,$C3913,$G$19:$G3913),"")</f>
        <v/>
      </c>
      <c r="I3913" s="296" t="n"/>
      <c r="J3913" s="252" t="n"/>
      <c r="K3913" s="252" t="n"/>
      <c r="L3913" s="298" t="n"/>
      <c r="M3913" s="254">
        <f>IF($B3913="","",--TEXT($B3913,"yyyymm"))</f>
        <v/>
      </c>
      <c r="N3913" s="0" t="n"/>
      <c r="O3913" s="0" t="n"/>
      <c r="P3913" s="0" t="n"/>
      <c r="Q3913" s="0" t="n"/>
      <c r="R3913" s="0" t="n"/>
      <c r="S3913" s="0" t="n"/>
      <c r="T3913" s="0" t="n"/>
      <c r="U3913" s="0" t="n"/>
      <c r="V3913" s="0" t="n"/>
      <c r="W3913" s="0" t="n"/>
      <c r="X3913" s="42" t="n"/>
      <c r="Y3913" s="42" t="n"/>
      <c r="Z3913" s="42" t="n"/>
    </row>
    <row r="3914" ht="23" customFormat="1" customHeight="1" s="204">
      <c r="A3914" s="255">
        <f>IF(B3914="","",COUNTA($B$5:B3914))</f>
        <v/>
      </c>
      <c r="B3914" s="294" t="n"/>
      <c r="C3914" s="247" t="n"/>
      <c r="D3914" s="248" t="n"/>
      <c r="E3914" s="295" t="n"/>
      <c r="F3914" s="296" t="n"/>
      <c r="G3914" s="296" t="n"/>
      <c r="H3914" s="299">
        <f>IFERROR(VLOOKUP($C3914,$C$5:$H$18,6,0)+SUMIF($C$19:$C3914,$C3914,$F$19:$F3914)-SUMIF($C$19:$C3914,$C3914,$G$19:$G3914),"")</f>
        <v/>
      </c>
      <c r="I3914" s="296" t="n"/>
      <c r="J3914" s="252" t="n"/>
      <c r="K3914" s="252" t="n"/>
      <c r="L3914" s="298" t="n"/>
      <c r="M3914" s="254">
        <f>IF($B3914="","",--TEXT($B3914,"yyyymm"))</f>
        <v/>
      </c>
      <c r="N3914" s="0" t="n"/>
      <c r="O3914" s="0" t="n"/>
      <c r="P3914" s="0" t="n"/>
      <c r="Q3914" s="0" t="n"/>
      <c r="R3914" s="0" t="n"/>
      <c r="S3914" s="0" t="n"/>
      <c r="T3914" s="0" t="n"/>
      <c r="U3914" s="0" t="n"/>
      <c r="V3914" s="0" t="n"/>
      <c r="W3914" s="0" t="n"/>
      <c r="X3914" s="42" t="n"/>
      <c r="Y3914" s="42" t="n"/>
      <c r="Z3914" s="42" t="n"/>
    </row>
    <row r="3915" ht="23" customFormat="1" customHeight="1" s="204">
      <c r="A3915" s="255">
        <f>IF(B3915="","",COUNTA($B$5:B3915))</f>
        <v/>
      </c>
      <c r="B3915" s="294" t="n"/>
      <c r="C3915" s="247" t="n"/>
      <c r="D3915" s="248" t="n"/>
      <c r="E3915" s="295" t="n"/>
      <c r="F3915" s="296" t="n"/>
      <c r="G3915" s="296" t="n"/>
      <c r="H3915" s="299">
        <f>IFERROR(VLOOKUP($C3915,$C$5:$H$18,6,0)+SUMIF($C$19:$C3915,$C3915,$F$19:$F3915)-SUMIF($C$19:$C3915,$C3915,$G$19:$G3915),"")</f>
        <v/>
      </c>
      <c r="I3915" s="296" t="n"/>
      <c r="J3915" s="252" t="n"/>
      <c r="K3915" s="252" t="n"/>
      <c r="L3915" s="298" t="n"/>
      <c r="M3915" s="254">
        <f>IF($B3915="","",--TEXT($B3915,"yyyymm"))</f>
        <v/>
      </c>
      <c r="N3915" s="0" t="n"/>
      <c r="O3915" s="0" t="n"/>
      <c r="P3915" s="0" t="n"/>
      <c r="Q3915" s="0" t="n"/>
      <c r="R3915" s="0" t="n"/>
      <c r="S3915" s="0" t="n"/>
      <c r="T3915" s="0" t="n"/>
      <c r="U3915" s="0" t="n"/>
      <c r="V3915" s="0" t="n"/>
      <c r="W3915" s="0" t="n"/>
      <c r="X3915" s="42" t="n"/>
      <c r="Y3915" s="42" t="n"/>
      <c r="Z3915" s="42" t="n"/>
    </row>
    <row r="3916" ht="23" customFormat="1" customHeight="1" s="204">
      <c r="A3916" s="255">
        <f>IF(B3916="","",COUNTA($B$5:B3916))</f>
        <v/>
      </c>
      <c r="B3916" s="294" t="n"/>
      <c r="C3916" s="247" t="n"/>
      <c r="D3916" s="248" t="n"/>
      <c r="E3916" s="295" t="n"/>
      <c r="F3916" s="296" t="n"/>
      <c r="G3916" s="296" t="n"/>
      <c r="H3916" s="299">
        <f>IFERROR(VLOOKUP($C3916,$C$5:$H$18,6,0)+SUMIF($C$19:$C3916,$C3916,$F$19:$F3916)-SUMIF($C$19:$C3916,$C3916,$G$19:$G3916),"")</f>
        <v/>
      </c>
      <c r="I3916" s="296" t="n"/>
      <c r="J3916" s="252" t="n"/>
      <c r="K3916" s="252" t="n"/>
      <c r="L3916" s="298" t="n"/>
      <c r="M3916" s="254">
        <f>IF($B3916="","",--TEXT($B3916,"yyyymm"))</f>
        <v/>
      </c>
      <c r="N3916" s="0" t="n"/>
      <c r="O3916" s="0" t="n"/>
      <c r="P3916" s="0" t="n"/>
      <c r="Q3916" s="0" t="n"/>
      <c r="R3916" s="0" t="n"/>
      <c r="S3916" s="0" t="n"/>
      <c r="T3916" s="0" t="n"/>
      <c r="U3916" s="0" t="n"/>
      <c r="V3916" s="0" t="n"/>
      <c r="W3916" s="0" t="n"/>
      <c r="X3916" s="42" t="n"/>
      <c r="Y3916" s="42" t="n"/>
      <c r="Z3916" s="42" t="n"/>
    </row>
    <row r="3917" ht="23" customFormat="1" customHeight="1" s="204">
      <c r="A3917" s="255">
        <f>IF(B3917="","",COUNTA($B$5:B3917))</f>
        <v/>
      </c>
      <c r="B3917" s="294" t="n"/>
      <c r="C3917" s="247" t="n"/>
      <c r="D3917" s="248" t="n"/>
      <c r="E3917" s="295" t="n"/>
      <c r="F3917" s="296" t="n"/>
      <c r="G3917" s="296" t="n"/>
      <c r="H3917" s="299">
        <f>IFERROR(VLOOKUP($C3917,$C$5:$H$18,6,0)+SUMIF($C$19:$C3917,$C3917,$F$19:$F3917)-SUMIF($C$19:$C3917,$C3917,$G$19:$G3917),"")</f>
        <v/>
      </c>
      <c r="I3917" s="296" t="n"/>
      <c r="J3917" s="252" t="n"/>
      <c r="K3917" s="252" t="n"/>
      <c r="L3917" s="298" t="n"/>
      <c r="M3917" s="254">
        <f>IF($B3917="","",--TEXT($B3917,"yyyymm"))</f>
        <v/>
      </c>
      <c r="N3917" s="0" t="n"/>
      <c r="O3917" s="0" t="n"/>
      <c r="P3917" s="0" t="n"/>
      <c r="Q3917" s="0" t="n"/>
      <c r="R3917" s="0" t="n"/>
      <c r="S3917" s="0" t="n"/>
      <c r="T3917" s="0" t="n"/>
      <c r="U3917" s="0" t="n"/>
      <c r="V3917" s="0" t="n"/>
      <c r="W3917" s="0" t="n"/>
      <c r="X3917" s="42" t="n"/>
      <c r="Y3917" s="42" t="n"/>
      <c r="Z3917" s="42" t="n"/>
    </row>
    <row r="3918" ht="23" customFormat="1" customHeight="1" s="204">
      <c r="A3918" s="255">
        <f>IF(B3918="","",COUNTA($B$5:B3918))</f>
        <v/>
      </c>
      <c r="B3918" s="294" t="n"/>
      <c r="C3918" s="247" t="n"/>
      <c r="D3918" s="248" t="n"/>
      <c r="E3918" s="295" t="n"/>
      <c r="F3918" s="296" t="n"/>
      <c r="G3918" s="296" t="n"/>
      <c r="H3918" s="299">
        <f>IFERROR(VLOOKUP($C3918,$C$5:$H$18,6,0)+SUMIF($C$19:$C3918,$C3918,$F$19:$F3918)-SUMIF($C$19:$C3918,$C3918,$G$19:$G3918),"")</f>
        <v/>
      </c>
      <c r="I3918" s="296" t="n"/>
      <c r="J3918" s="252" t="n"/>
      <c r="K3918" s="252" t="n"/>
      <c r="L3918" s="298" t="n"/>
      <c r="M3918" s="254">
        <f>IF($B3918="","",--TEXT($B3918,"yyyymm"))</f>
        <v/>
      </c>
      <c r="N3918" s="0" t="n"/>
      <c r="O3918" s="0" t="n"/>
      <c r="P3918" s="0" t="n"/>
      <c r="Q3918" s="0" t="n"/>
      <c r="R3918" s="0" t="n"/>
      <c r="S3918" s="0" t="n"/>
      <c r="T3918" s="0" t="n"/>
      <c r="U3918" s="0" t="n"/>
      <c r="V3918" s="0" t="n"/>
      <c r="W3918" s="0" t="n"/>
      <c r="X3918" s="42" t="n"/>
      <c r="Y3918" s="42" t="n"/>
      <c r="Z3918" s="42" t="n"/>
    </row>
    <row r="3919" ht="23" customFormat="1" customHeight="1" s="204">
      <c r="A3919" s="255">
        <f>IF(B3919="","",COUNTA($B$5:B3919))</f>
        <v/>
      </c>
      <c r="B3919" s="294" t="n"/>
      <c r="C3919" s="247" t="n"/>
      <c r="D3919" s="248" t="n"/>
      <c r="E3919" s="295" t="n"/>
      <c r="F3919" s="296" t="n"/>
      <c r="G3919" s="296" t="n"/>
      <c r="H3919" s="299">
        <f>IFERROR(VLOOKUP($C3919,$C$5:$H$18,6,0)+SUMIF($C$19:$C3919,$C3919,$F$19:$F3919)-SUMIF($C$19:$C3919,$C3919,$G$19:$G3919),"")</f>
        <v/>
      </c>
      <c r="I3919" s="296" t="n"/>
      <c r="J3919" s="252" t="n"/>
      <c r="K3919" s="252" t="n"/>
      <c r="L3919" s="298" t="n"/>
      <c r="M3919" s="254">
        <f>IF($B3919="","",--TEXT($B3919,"yyyymm"))</f>
        <v/>
      </c>
      <c r="N3919" s="0" t="n"/>
      <c r="O3919" s="0" t="n"/>
      <c r="P3919" s="0" t="n"/>
      <c r="Q3919" s="0" t="n"/>
      <c r="R3919" s="0" t="n"/>
      <c r="S3919" s="0" t="n"/>
      <c r="T3919" s="0" t="n"/>
      <c r="U3919" s="0" t="n"/>
      <c r="V3919" s="0" t="n"/>
      <c r="W3919" s="0" t="n"/>
      <c r="X3919" s="42" t="n"/>
      <c r="Y3919" s="42" t="n"/>
      <c r="Z3919" s="42" t="n"/>
    </row>
    <row r="3920" ht="23" customFormat="1" customHeight="1" s="204">
      <c r="A3920" s="255">
        <f>IF(B3920="","",COUNTA($B$5:B3920))</f>
        <v/>
      </c>
      <c r="B3920" s="294" t="n"/>
      <c r="C3920" s="247" t="n"/>
      <c r="D3920" s="248" t="n"/>
      <c r="E3920" s="295" t="n"/>
      <c r="F3920" s="296" t="n"/>
      <c r="G3920" s="296" t="n"/>
      <c r="H3920" s="299">
        <f>IFERROR(VLOOKUP($C3920,$C$5:$H$18,6,0)+SUMIF($C$19:$C3920,$C3920,$F$19:$F3920)-SUMIF($C$19:$C3920,$C3920,$G$19:$G3920),"")</f>
        <v/>
      </c>
      <c r="I3920" s="296" t="n"/>
      <c r="J3920" s="252" t="n"/>
      <c r="K3920" s="252" t="n"/>
      <c r="L3920" s="298" t="n"/>
      <c r="M3920" s="254">
        <f>IF($B3920="","",--TEXT($B3920,"yyyymm"))</f>
        <v/>
      </c>
      <c r="N3920" s="0" t="n"/>
      <c r="O3920" s="0" t="n"/>
      <c r="P3920" s="0" t="n"/>
      <c r="Q3920" s="0" t="n"/>
      <c r="R3920" s="0" t="n"/>
      <c r="S3920" s="0" t="n"/>
      <c r="T3920" s="0" t="n"/>
      <c r="U3920" s="0" t="n"/>
      <c r="V3920" s="0" t="n"/>
      <c r="W3920" s="0" t="n"/>
      <c r="X3920" s="42" t="n"/>
      <c r="Y3920" s="42" t="n"/>
      <c r="Z3920" s="42" t="n"/>
    </row>
    <row r="3921" ht="23" customFormat="1" customHeight="1" s="204">
      <c r="A3921" s="255">
        <f>IF(B3921="","",COUNTA($B$5:B3921))</f>
        <v/>
      </c>
      <c r="B3921" s="294" t="n"/>
      <c r="C3921" s="247" t="n"/>
      <c r="D3921" s="248" t="n"/>
      <c r="E3921" s="295" t="n"/>
      <c r="F3921" s="296" t="n"/>
      <c r="G3921" s="296" t="n"/>
      <c r="H3921" s="299">
        <f>IFERROR(VLOOKUP($C3921,$C$5:$H$18,6,0)+SUMIF($C$19:$C3921,$C3921,$F$19:$F3921)-SUMIF($C$19:$C3921,$C3921,$G$19:$G3921),"")</f>
        <v/>
      </c>
      <c r="I3921" s="296" t="n"/>
      <c r="J3921" s="252" t="n"/>
      <c r="K3921" s="252" t="n"/>
      <c r="L3921" s="298" t="n"/>
      <c r="M3921" s="254">
        <f>IF($B3921="","",--TEXT($B3921,"yyyymm"))</f>
        <v/>
      </c>
      <c r="N3921" s="0" t="n"/>
      <c r="O3921" s="0" t="n"/>
      <c r="P3921" s="0" t="n"/>
      <c r="Q3921" s="0" t="n"/>
      <c r="R3921" s="0" t="n"/>
      <c r="S3921" s="0" t="n"/>
      <c r="T3921" s="0" t="n"/>
      <c r="U3921" s="0" t="n"/>
      <c r="V3921" s="0" t="n"/>
      <c r="W3921" s="0" t="n"/>
      <c r="X3921" s="42" t="n"/>
      <c r="Y3921" s="42" t="n"/>
      <c r="Z3921" s="42" t="n"/>
    </row>
    <row r="3922" ht="23" customFormat="1" customHeight="1" s="204">
      <c r="A3922" s="255">
        <f>IF(B3922="","",COUNTA($B$5:B3922))</f>
        <v/>
      </c>
      <c r="B3922" s="294" t="n"/>
      <c r="C3922" s="247" t="n"/>
      <c r="D3922" s="248" t="n"/>
      <c r="E3922" s="295" t="n"/>
      <c r="F3922" s="296" t="n"/>
      <c r="G3922" s="296" t="n"/>
      <c r="H3922" s="299">
        <f>IFERROR(VLOOKUP($C3922,$C$5:$H$18,6,0)+SUMIF($C$19:$C3922,$C3922,$F$19:$F3922)-SUMIF($C$19:$C3922,$C3922,$G$19:$G3922),"")</f>
        <v/>
      </c>
      <c r="I3922" s="296" t="n"/>
      <c r="J3922" s="252" t="n"/>
      <c r="K3922" s="252" t="n"/>
      <c r="L3922" s="298" t="n"/>
      <c r="M3922" s="254">
        <f>IF($B3922="","",--TEXT($B3922,"yyyymm"))</f>
        <v/>
      </c>
      <c r="N3922" s="0" t="n"/>
      <c r="O3922" s="0" t="n"/>
      <c r="P3922" s="0" t="n"/>
      <c r="Q3922" s="0" t="n"/>
      <c r="R3922" s="0" t="n"/>
      <c r="S3922" s="0" t="n"/>
      <c r="T3922" s="0" t="n"/>
      <c r="U3922" s="0" t="n"/>
      <c r="V3922" s="0" t="n"/>
      <c r="W3922" s="0" t="n"/>
      <c r="X3922" s="42" t="n"/>
      <c r="Y3922" s="42" t="n"/>
      <c r="Z3922" s="42" t="n"/>
    </row>
    <row r="3923" ht="23" customFormat="1" customHeight="1" s="204">
      <c r="A3923" s="255">
        <f>IF(B3923="","",COUNTA($B$5:B3923))</f>
        <v/>
      </c>
      <c r="B3923" s="294" t="n"/>
      <c r="C3923" s="247" t="n"/>
      <c r="D3923" s="248" t="n"/>
      <c r="E3923" s="295" t="n"/>
      <c r="F3923" s="296" t="n"/>
      <c r="G3923" s="296" t="n"/>
      <c r="H3923" s="299">
        <f>IFERROR(VLOOKUP($C3923,$C$5:$H$18,6,0)+SUMIF($C$19:$C3923,$C3923,$F$19:$F3923)-SUMIF($C$19:$C3923,$C3923,$G$19:$G3923),"")</f>
        <v/>
      </c>
      <c r="I3923" s="296" t="n"/>
      <c r="J3923" s="252" t="n"/>
      <c r="K3923" s="252" t="n"/>
      <c r="L3923" s="298" t="n"/>
      <c r="M3923" s="254">
        <f>IF($B3923="","",--TEXT($B3923,"yyyymm"))</f>
        <v/>
      </c>
      <c r="N3923" s="0" t="n"/>
      <c r="O3923" s="0" t="n"/>
      <c r="P3923" s="0" t="n"/>
      <c r="Q3923" s="0" t="n"/>
      <c r="R3923" s="0" t="n"/>
      <c r="S3923" s="0" t="n"/>
      <c r="T3923" s="0" t="n"/>
      <c r="U3923" s="0" t="n"/>
      <c r="V3923" s="0" t="n"/>
      <c r="W3923" s="0" t="n"/>
      <c r="X3923" s="42" t="n"/>
      <c r="Y3923" s="42" t="n"/>
      <c r="Z3923" s="42" t="n"/>
    </row>
    <row r="3924" ht="23" customFormat="1" customHeight="1" s="204">
      <c r="A3924" s="255">
        <f>IF(B3924="","",COUNTA($B$5:B3924))</f>
        <v/>
      </c>
      <c r="B3924" s="294" t="n"/>
      <c r="C3924" s="247" t="n"/>
      <c r="D3924" s="248" t="n"/>
      <c r="E3924" s="295" t="n"/>
      <c r="F3924" s="296" t="n"/>
      <c r="G3924" s="296" t="n"/>
      <c r="H3924" s="299">
        <f>IFERROR(VLOOKUP($C3924,$C$5:$H$18,6,0)+SUMIF($C$19:$C3924,$C3924,$F$19:$F3924)-SUMIF($C$19:$C3924,$C3924,$G$19:$G3924),"")</f>
        <v/>
      </c>
      <c r="I3924" s="296" t="n"/>
      <c r="J3924" s="252" t="n"/>
      <c r="K3924" s="252" t="n"/>
      <c r="L3924" s="298" t="n"/>
      <c r="M3924" s="254">
        <f>IF($B3924="","",--TEXT($B3924,"yyyymm"))</f>
        <v/>
      </c>
      <c r="N3924" s="0" t="n"/>
      <c r="O3924" s="0" t="n"/>
      <c r="P3924" s="0" t="n"/>
      <c r="Q3924" s="0" t="n"/>
      <c r="R3924" s="0" t="n"/>
      <c r="S3924" s="0" t="n"/>
      <c r="T3924" s="0" t="n"/>
      <c r="U3924" s="0" t="n"/>
      <c r="V3924" s="0" t="n"/>
      <c r="W3924" s="0" t="n"/>
      <c r="X3924" s="42" t="n"/>
      <c r="Y3924" s="42" t="n"/>
      <c r="Z3924" s="42" t="n"/>
    </row>
    <row r="3925" ht="23" customFormat="1" customHeight="1" s="204">
      <c r="A3925" s="255">
        <f>IF(B3925="","",COUNTA($B$5:B3925))</f>
        <v/>
      </c>
      <c r="B3925" s="294" t="n"/>
      <c r="C3925" s="247" t="n"/>
      <c r="D3925" s="248" t="n"/>
      <c r="E3925" s="295" t="n"/>
      <c r="F3925" s="296" t="n"/>
      <c r="G3925" s="296" t="n"/>
      <c r="H3925" s="299">
        <f>IFERROR(VLOOKUP($C3925,$C$5:$H$18,6,0)+SUMIF($C$19:$C3925,$C3925,$F$19:$F3925)-SUMIF($C$19:$C3925,$C3925,$G$19:$G3925),"")</f>
        <v/>
      </c>
      <c r="I3925" s="296" t="n"/>
      <c r="J3925" s="252" t="n"/>
      <c r="K3925" s="252" t="n"/>
      <c r="L3925" s="298" t="n"/>
      <c r="M3925" s="254">
        <f>IF($B3925="","",--TEXT($B3925,"yyyymm"))</f>
        <v/>
      </c>
      <c r="N3925" s="0" t="n"/>
      <c r="O3925" s="0" t="n"/>
      <c r="P3925" s="0" t="n"/>
      <c r="Q3925" s="0" t="n"/>
      <c r="R3925" s="0" t="n"/>
      <c r="S3925" s="0" t="n"/>
      <c r="T3925" s="0" t="n"/>
      <c r="U3925" s="0" t="n"/>
      <c r="V3925" s="0" t="n"/>
      <c r="W3925" s="0" t="n"/>
      <c r="X3925" s="42" t="n"/>
      <c r="Y3925" s="42" t="n"/>
      <c r="Z3925" s="42" t="n"/>
    </row>
    <row r="3926" ht="23" customFormat="1" customHeight="1" s="204">
      <c r="A3926" s="255">
        <f>IF(B3926="","",COUNTA($B$5:B3926))</f>
        <v/>
      </c>
      <c r="B3926" s="294" t="n"/>
      <c r="C3926" s="247" t="n"/>
      <c r="D3926" s="248" t="n"/>
      <c r="E3926" s="295" t="n"/>
      <c r="F3926" s="296" t="n"/>
      <c r="G3926" s="296" t="n"/>
      <c r="H3926" s="299">
        <f>IFERROR(VLOOKUP($C3926,$C$5:$H$18,6,0)+SUMIF($C$19:$C3926,$C3926,$F$19:$F3926)-SUMIF($C$19:$C3926,$C3926,$G$19:$G3926),"")</f>
        <v/>
      </c>
      <c r="I3926" s="296" t="n"/>
      <c r="J3926" s="252" t="n"/>
      <c r="K3926" s="252" t="n"/>
      <c r="L3926" s="298" t="n"/>
      <c r="M3926" s="254">
        <f>IF($B3926="","",--TEXT($B3926,"yyyymm"))</f>
        <v/>
      </c>
      <c r="N3926" s="0" t="n"/>
      <c r="O3926" s="0" t="n"/>
      <c r="P3926" s="0" t="n"/>
      <c r="Q3926" s="0" t="n"/>
      <c r="R3926" s="0" t="n"/>
      <c r="S3926" s="0" t="n"/>
      <c r="T3926" s="0" t="n"/>
      <c r="U3926" s="0" t="n"/>
      <c r="V3926" s="0" t="n"/>
      <c r="W3926" s="0" t="n"/>
      <c r="X3926" s="42" t="n"/>
      <c r="Y3926" s="42" t="n"/>
      <c r="Z3926" s="42" t="n"/>
    </row>
    <row r="3927" ht="23" customFormat="1" customHeight="1" s="204">
      <c r="A3927" s="255">
        <f>IF(B3927="","",COUNTA($B$5:B3927))</f>
        <v/>
      </c>
      <c r="B3927" s="294" t="n"/>
      <c r="C3927" s="247" t="n"/>
      <c r="D3927" s="248" t="n"/>
      <c r="E3927" s="295" t="n"/>
      <c r="F3927" s="296" t="n"/>
      <c r="G3927" s="296" t="n"/>
      <c r="H3927" s="299">
        <f>IFERROR(VLOOKUP($C3927,$C$5:$H$18,6,0)+SUMIF($C$19:$C3927,$C3927,$F$19:$F3927)-SUMIF($C$19:$C3927,$C3927,$G$19:$G3927),"")</f>
        <v/>
      </c>
      <c r="I3927" s="296" t="n"/>
      <c r="J3927" s="252" t="n"/>
      <c r="K3927" s="252" t="n"/>
      <c r="L3927" s="298" t="n"/>
      <c r="M3927" s="254">
        <f>IF($B3927="","",--TEXT($B3927,"yyyymm"))</f>
        <v/>
      </c>
      <c r="N3927" s="0" t="n"/>
      <c r="O3927" s="0" t="n"/>
      <c r="P3927" s="0" t="n"/>
      <c r="Q3927" s="0" t="n"/>
      <c r="R3927" s="0" t="n"/>
      <c r="S3927" s="0" t="n"/>
      <c r="T3927" s="0" t="n"/>
      <c r="U3927" s="0" t="n"/>
      <c r="V3927" s="0" t="n"/>
      <c r="W3927" s="0" t="n"/>
      <c r="X3927" s="42" t="n"/>
      <c r="Y3927" s="42" t="n"/>
      <c r="Z3927" s="42" t="n"/>
    </row>
    <row r="3928" ht="23" customFormat="1" customHeight="1" s="204">
      <c r="A3928" s="255">
        <f>IF(B3928="","",COUNTA($B$5:B3928))</f>
        <v/>
      </c>
      <c r="B3928" s="294" t="n"/>
      <c r="C3928" s="247" t="n"/>
      <c r="D3928" s="248" t="n"/>
      <c r="E3928" s="295" t="n"/>
      <c r="F3928" s="296" t="n"/>
      <c r="G3928" s="296" t="n"/>
      <c r="H3928" s="299">
        <f>IFERROR(VLOOKUP($C3928,$C$5:$H$18,6,0)+SUMIF($C$19:$C3928,$C3928,$F$19:$F3928)-SUMIF($C$19:$C3928,$C3928,$G$19:$G3928),"")</f>
        <v/>
      </c>
      <c r="I3928" s="296" t="n"/>
      <c r="J3928" s="252" t="n"/>
      <c r="K3928" s="252" t="n"/>
      <c r="L3928" s="298" t="n"/>
      <c r="M3928" s="254">
        <f>IF($B3928="","",--TEXT($B3928,"yyyymm"))</f>
        <v/>
      </c>
      <c r="N3928" s="0" t="n"/>
      <c r="O3928" s="0" t="n"/>
      <c r="P3928" s="0" t="n"/>
      <c r="Q3928" s="0" t="n"/>
      <c r="R3928" s="0" t="n"/>
      <c r="S3928" s="0" t="n"/>
      <c r="T3928" s="0" t="n"/>
      <c r="U3928" s="0" t="n"/>
      <c r="V3928" s="0" t="n"/>
      <c r="W3928" s="0" t="n"/>
      <c r="X3928" s="42" t="n"/>
      <c r="Y3928" s="42" t="n"/>
      <c r="Z3928" s="42" t="n"/>
    </row>
    <row r="3929" ht="23" customFormat="1" customHeight="1" s="204">
      <c r="A3929" s="255">
        <f>IF(B3929="","",COUNTA($B$5:B3929))</f>
        <v/>
      </c>
      <c r="B3929" s="294" t="n"/>
      <c r="C3929" s="247" t="n"/>
      <c r="D3929" s="248" t="n"/>
      <c r="E3929" s="295" t="n"/>
      <c r="F3929" s="296" t="n"/>
      <c r="G3929" s="296" t="n"/>
      <c r="H3929" s="299">
        <f>IFERROR(VLOOKUP($C3929,$C$5:$H$18,6,0)+SUMIF($C$19:$C3929,$C3929,$F$19:$F3929)-SUMIF($C$19:$C3929,$C3929,$G$19:$G3929),"")</f>
        <v/>
      </c>
      <c r="I3929" s="296" t="n"/>
      <c r="J3929" s="252" t="n"/>
      <c r="K3929" s="252" t="n"/>
      <c r="L3929" s="298" t="n"/>
      <c r="M3929" s="254">
        <f>IF($B3929="","",--TEXT($B3929,"yyyymm"))</f>
        <v/>
      </c>
      <c r="N3929" s="0" t="n"/>
      <c r="O3929" s="0" t="n"/>
      <c r="P3929" s="0" t="n"/>
      <c r="Q3929" s="0" t="n"/>
      <c r="R3929" s="0" t="n"/>
      <c r="S3929" s="0" t="n"/>
      <c r="T3929" s="0" t="n"/>
      <c r="U3929" s="0" t="n"/>
      <c r="V3929" s="0" t="n"/>
      <c r="W3929" s="0" t="n"/>
      <c r="X3929" s="42" t="n"/>
      <c r="Y3929" s="42" t="n"/>
      <c r="Z3929" s="42" t="n"/>
    </row>
    <row r="3930" ht="23" customFormat="1" customHeight="1" s="204">
      <c r="A3930" s="255">
        <f>IF(B3930="","",COUNTA($B$5:B3930))</f>
        <v/>
      </c>
      <c r="B3930" s="294" t="n"/>
      <c r="C3930" s="247" t="n"/>
      <c r="D3930" s="248" t="n"/>
      <c r="E3930" s="295" t="n"/>
      <c r="F3930" s="296" t="n"/>
      <c r="G3930" s="296" t="n"/>
      <c r="H3930" s="299">
        <f>IFERROR(VLOOKUP($C3930,$C$5:$H$18,6,0)+SUMIF($C$19:$C3930,$C3930,$F$19:$F3930)-SUMIF($C$19:$C3930,$C3930,$G$19:$G3930),"")</f>
        <v/>
      </c>
      <c r="I3930" s="296" t="n"/>
      <c r="J3930" s="252" t="n"/>
      <c r="K3930" s="252" t="n"/>
      <c r="L3930" s="298" t="n"/>
      <c r="M3930" s="254">
        <f>IF($B3930="","",--TEXT($B3930,"yyyymm"))</f>
        <v/>
      </c>
      <c r="N3930" s="0" t="n"/>
      <c r="O3930" s="0" t="n"/>
      <c r="P3930" s="0" t="n"/>
      <c r="Q3930" s="0" t="n"/>
      <c r="R3930" s="0" t="n"/>
      <c r="S3930" s="0" t="n"/>
      <c r="T3930" s="0" t="n"/>
      <c r="U3930" s="0" t="n"/>
      <c r="V3930" s="0" t="n"/>
      <c r="W3930" s="0" t="n"/>
      <c r="X3930" s="42" t="n"/>
      <c r="Y3930" s="42" t="n"/>
      <c r="Z3930" s="42" t="n"/>
    </row>
    <row r="3931" ht="23" customFormat="1" customHeight="1" s="204">
      <c r="A3931" s="255">
        <f>IF(B3931="","",COUNTA($B$5:B3931))</f>
        <v/>
      </c>
      <c r="B3931" s="294" t="n"/>
      <c r="C3931" s="247" t="n"/>
      <c r="D3931" s="248" t="n"/>
      <c r="E3931" s="295" t="n"/>
      <c r="F3931" s="296" t="n"/>
      <c r="G3931" s="296" t="n"/>
      <c r="H3931" s="299">
        <f>IFERROR(VLOOKUP($C3931,$C$5:$H$18,6,0)+SUMIF($C$19:$C3931,$C3931,$F$19:$F3931)-SUMIF($C$19:$C3931,$C3931,$G$19:$G3931),"")</f>
        <v/>
      </c>
      <c r="I3931" s="296" t="n"/>
      <c r="J3931" s="252" t="n"/>
      <c r="K3931" s="252" t="n"/>
      <c r="L3931" s="298" t="n"/>
      <c r="M3931" s="254">
        <f>IF($B3931="","",--TEXT($B3931,"yyyymm"))</f>
        <v/>
      </c>
      <c r="N3931" s="0" t="n"/>
      <c r="O3931" s="0" t="n"/>
      <c r="P3931" s="0" t="n"/>
      <c r="Q3931" s="0" t="n"/>
      <c r="R3931" s="0" t="n"/>
      <c r="S3931" s="0" t="n"/>
      <c r="T3931" s="0" t="n"/>
      <c r="U3931" s="0" t="n"/>
      <c r="V3931" s="0" t="n"/>
      <c r="W3931" s="0" t="n"/>
      <c r="X3931" s="42" t="n"/>
      <c r="Y3931" s="42" t="n"/>
      <c r="Z3931" s="42" t="n"/>
    </row>
    <row r="3932" ht="23" customFormat="1" customHeight="1" s="204">
      <c r="A3932" s="255">
        <f>IF(B3932="","",COUNTA($B$5:B3932))</f>
        <v/>
      </c>
      <c r="B3932" s="294" t="n"/>
      <c r="C3932" s="247" t="n"/>
      <c r="D3932" s="248" t="n"/>
      <c r="E3932" s="295" t="n"/>
      <c r="F3932" s="296" t="n"/>
      <c r="G3932" s="296" t="n"/>
      <c r="H3932" s="299">
        <f>IFERROR(VLOOKUP($C3932,$C$5:$H$18,6,0)+SUMIF($C$19:$C3932,$C3932,$F$19:$F3932)-SUMIF($C$19:$C3932,$C3932,$G$19:$G3932),"")</f>
        <v/>
      </c>
      <c r="I3932" s="296" t="n"/>
      <c r="J3932" s="252" t="n"/>
      <c r="K3932" s="252" t="n"/>
      <c r="L3932" s="298" t="n"/>
      <c r="M3932" s="254">
        <f>IF($B3932="","",--TEXT($B3932,"yyyymm"))</f>
        <v/>
      </c>
      <c r="N3932" s="0" t="n"/>
      <c r="O3932" s="0" t="n"/>
      <c r="P3932" s="0" t="n"/>
      <c r="Q3932" s="0" t="n"/>
      <c r="R3932" s="0" t="n"/>
      <c r="S3932" s="0" t="n"/>
      <c r="T3932" s="0" t="n"/>
      <c r="U3932" s="0" t="n"/>
      <c r="V3932" s="0" t="n"/>
      <c r="W3932" s="0" t="n"/>
      <c r="X3932" s="42" t="n"/>
      <c r="Y3932" s="42" t="n"/>
      <c r="Z3932" s="42" t="n"/>
    </row>
    <row r="3933" ht="23" customFormat="1" customHeight="1" s="204">
      <c r="A3933" s="255">
        <f>IF(B3933="","",COUNTA($B$5:B3933))</f>
        <v/>
      </c>
      <c r="B3933" s="294" t="n"/>
      <c r="C3933" s="247" t="n"/>
      <c r="D3933" s="248" t="n"/>
      <c r="E3933" s="295" t="n"/>
      <c r="F3933" s="296" t="n"/>
      <c r="G3933" s="296" t="n"/>
      <c r="H3933" s="299">
        <f>IFERROR(VLOOKUP($C3933,$C$5:$H$18,6,0)+SUMIF($C$19:$C3933,$C3933,$F$19:$F3933)-SUMIF($C$19:$C3933,$C3933,$G$19:$G3933),"")</f>
        <v/>
      </c>
      <c r="I3933" s="296" t="n"/>
      <c r="J3933" s="252" t="n"/>
      <c r="K3933" s="252" t="n"/>
      <c r="L3933" s="298" t="n"/>
      <c r="M3933" s="254">
        <f>IF($B3933="","",--TEXT($B3933,"yyyymm"))</f>
        <v/>
      </c>
      <c r="N3933" s="0" t="n"/>
      <c r="O3933" s="0" t="n"/>
      <c r="P3933" s="0" t="n"/>
      <c r="Q3933" s="0" t="n"/>
      <c r="R3933" s="0" t="n"/>
      <c r="S3933" s="0" t="n"/>
      <c r="T3933" s="0" t="n"/>
      <c r="U3933" s="0" t="n"/>
      <c r="V3933" s="0" t="n"/>
      <c r="W3933" s="0" t="n"/>
      <c r="X3933" s="42" t="n"/>
      <c r="Y3933" s="42" t="n"/>
      <c r="Z3933" s="42" t="n"/>
    </row>
    <row r="3934" ht="23" customFormat="1" customHeight="1" s="204">
      <c r="A3934" s="255">
        <f>IF(B3934="","",COUNTA($B$5:B3934))</f>
        <v/>
      </c>
      <c r="B3934" s="294" t="n"/>
      <c r="C3934" s="247" t="n"/>
      <c r="D3934" s="248" t="n"/>
      <c r="E3934" s="295" t="n"/>
      <c r="F3934" s="296" t="n"/>
      <c r="G3934" s="296" t="n"/>
      <c r="H3934" s="299">
        <f>IFERROR(VLOOKUP($C3934,$C$5:$H$18,6,0)+SUMIF($C$19:$C3934,$C3934,$F$19:$F3934)-SUMIF($C$19:$C3934,$C3934,$G$19:$G3934),"")</f>
        <v/>
      </c>
      <c r="I3934" s="296" t="n"/>
      <c r="J3934" s="252" t="n"/>
      <c r="K3934" s="252" t="n"/>
      <c r="L3934" s="298" t="n"/>
      <c r="M3934" s="254">
        <f>IF($B3934="","",--TEXT($B3934,"yyyymm"))</f>
        <v/>
      </c>
      <c r="N3934" s="0" t="n"/>
      <c r="O3934" s="0" t="n"/>
      <c r="P3934" s="0" t="n"/>
      <c r="Q3934" s="0" t="n"/>
      <c r="R3934" s="0" t="n"/>
      <c r="S3934" s="0" t="n"/>
      <c r="T3934" s="0" t="n"/>
      <c r="U3934" s="0" t="n"/>
      <c r="V3934" s="0" t="n"/>
      <c r="W3934" s="0" t="n"/>
      <c r="X3934" s="42" t="n"/>
      <c r="Y3934" s="42" t="n"/>
      <c r="Z3934" s="42" t="n"/>
    </row>
    <row r="3935" ht="23" customFormat="1" customHeight="1" s="204">
      <c r="A3935" s="255">
        <f>IF(B3935="","",COUNTA($B$5:B3935))</f>
        <v/>
      </c>
      <c r="B3935" s="294" t="n"/>
      <c r="C3935" s="247" t="n"/>
      <c r="D3935" s="248" t="n"/>
      <c r="E3935" s="295" t="n"/>
      <c r="F3935" s="296" t="n"/>
      <c r="G3935" s="296" t="n"/>
      <c r="H3935" s="299">
        <f>IFERROR(VLOOKUP($C3935,$C$5:$H$18,6,0)+SUMIF($C$19:$C3935,$C3935,$F$19:$F3935)-SUMIF($C$19:$C3935,$C3935,$G$19:$G3935),"")</f>
        <v/>
      </c>
      <c r="I3935" s="296" t="n"/>
      <c r="J3935" s="252" t="n"/>
      <c r="K3935" s="252" t="n"/>
      <c r="L3935" s="298" t="n"/>
      <c r="M3935" s="254">
        <f>IF($B3935="","",--TEXT($B3935,"yyyymm"))</f>
        <v/>
      </c>
      <c r="N3935" s="0" t="n"/>
      <c r="O3935" s="0" t="n"/>
      <c r="P3935" s="0" t="n"/>
      <c r="Q3935" s="0" t="n"/>
      <c r="R3935" s="0" t="n"/>
      <c r="S3935" s="0" t="n"/>
      <c r="T3935" s="0" t="n"/>
      <c r="U3935" s="0" t="n"/>
      <c r="V3935" s="0" t="n"/>
      <c r="W3935" s="0" t="n"/>
      <c r="X3935" s="42" t="n"/>
      <c r="Y3935" s="42" t="n"/>
      <c r="Z3935" s="42" t="n"/>
    </row>
    <row r="3936" ht="23" customFormat="1" customHeight="1" s="204">
      <c r="A3936" s="255">
        <f>IF(B3936="","",COUNTA($B$5:B3936))</f>
        <v/>
      </c>
      <c r="B3936" s="294" t="n"/>
      <c r="C3936" s="247" t="n"/>
      <c r="D3936" s="248" t="n"/>
      <c r="E3936" s="295" t="n"/>
      <c r="F3936" s="296" t="n"/>
      <c r="G3936" s="296" t="n"/>
      <c r="H3936" s="299">
        <f>IFERROR(VLOOKUP($C3936,$C$5:$H$18,6,0)+SUMIF($C$19:$C3936,$C3936,$F$19:$F3936)-SUMIF($C$19:$C3936,$C3936,$G$19:$G3936),"")</f>
        <v/>
      </c>
      <c r="I3936" s="296" t="n"/>
      <c r="J3936" s="252" t="n"/>
      <c r="K3936" s="252" t="n"/>
      <c r="L3936" s="298" t="n"/>
      <c r="M3936" s="254">
        <f>IF($B3936="","",--TEXT($B3936,"yyyymm"))</f>
        <v/>
      </c>
      <c r="N3936" s="0" t="n"/>
      <c r="O3936" s="0" t="n"/>
      <c r="P3936" s="0" t="n"/>
      <c r="Q3936" s="0" t="n"/>
      <c r="R3936" s="0" t="n"/>
      <c r="S3936" s="0" t="n"/>
      <c r="T3936" s="0" t="n"/>
      <c r="U3936" s="0" t="n"/>
      <c r="V3936" s="0" t="n"/>
      <c r="W3936" s="0" t="n"/>
      <c r="X3936" s="42" t="n"/>
      <c r="Y3936" s="42" t="n"/>
      <c r="Z3936" s="42" t="n"/>
    </row>
    <row r="3937" ht="23" customFormat="1" customHeight="1" s="204">
      <c r="A3937" s="255">
        <f>IF(B3937="","",COUNTA($B$5:B3937))</f>
        <v/>
      </c>
      <c r="B3937" s="294" t="n"/>
      <c r="C3937" s="247" t="n"/>
      <c r="D3937" s="248" t="n"/>
      <c r="E3937" s="295" t="n"/>
      <c r="F3937" s="296" t="n"/>
      <c r="G3937" s="296" t="n"/>
      <c r="H3937" s="299">
        <f>IFERROR(VLOOKUP($C3937,$C$5:$H$18,6,0)+SUMIF($C$19:$C3937,$C3937,$F$19:$F3937)-SUMIF($C$19:$C3937,$C3937,$G$19:$G3937),"")</f>
        <v/>
      </c>
      <c r="I3937" s="296" t="n"/>
      <c r="J3937" s="252" t="n"/>
      <c r="K3937" s="252" t="n"/>
      <c r="L3937" s="298" t="n"/>
      <c r="M3937" s="254">
        <f>IF($B3937="","",--TEXT($B3937,"yyyymm"))</f>
        <v/>
      </c>
      <c r="N3937" s="0" t="n"/>
      <c r="O3937" s="0" t="n"/>
      <c r="P3937" s="0" t="n"/>
      <c r="Q3937" s="0" t="n"/>
      <c r="R3937" s="0" t="n"/>
      <c r="S3937" s="0" t="n"/>
      <c r="T3937" s="0" t="n"/>
      <c r="U3937" s="0" t="n"/>
      <c r="V3937" s="0" t="n"/>
      <c r="W3937" s="0" t="n"/>
      <c r="X3937" s="42" t="n"/>
      <c r="Y3937" s="42" t="n"/>
      <c r="Z3937" s="42" t="n"/>
    </row>
    <row r="3938" ht="23" customFormat="1" customHeight="1" s="204">
      <c r="A3938" s="255">
        <f>IF(B3938="","",COUNTA($B$5:B3938))</f>
        <v/>
      </c>
      <c r="B3938" s="294" t="n"/>
      <c r="C3938" s="247" t="n"/>
      <c r="D3938" s="248" t="n"/>
      <c r="E3938" s="295" t="n"/>
      <c r="F3938" s="296" t="n"/>
      <c r="G3938" s="296" t="n"/>
      <c r="H3938" s="299">
        <f>IFERROR(VLOOKUP($C3938,$C$5:$H$18,6,0)+SUMIF($C$19:$C3938,$C3938,$F$19:$F3938)-SUMIF($C$19:$C3938,$C3938,$G$19:$G3938),"")</f>
        <v/>
      </c>
      <c r="I3938" s="296" t="n"/>
      <c r="J3938" s="252" t="n"/>
      <c r="K3938" s="252" t="n"/>
      <c r="L3938" s="298" t="n"/>
      <c r="M3938" s="254">
        <f>IF($B3938="","",--TEXT($B3938,"yyyymm"))</f>
        <v/>
      </c>
      <c r="N3938" s="0" t="n"/>
      <c r="O3938" s="0" t="n"/>
      <c r="P3938" s="0" t="n"/>
      <c r="Q3938" s="0" t="n"/>
      <c r="R3938" s="0" t="n"/>
      <c r="S3938" s="0" t="n"/>
      <c r="T3938" s="0" t="n"/>
      <c r="U3938" s="0" t="n"/>
      <c r="V3938" s="0" t="n"/>
      <c r="W3938" s="0" t="n"/>
      <c r="X3938" s="42" t="n"/>
      <c r="Y3938" s="42" t="n"/>
      <c r="Z3938" s="42" t="n"/>
    </row>
    <row r="3939" ht="23" customFormat="1" customHeight="1" s="204">
      <c r="A3939" s="255">
        <f>IF(B3939="","",COUNTA($B$5:B3939))</f>
        <v/>
      </c>
      <c r="B3939" s="294" t="n"/>
      <c r="C3939" s="247" t="n"/>
      <c r="D3939" s="248" t="n"/>
      <c r="E3939" s="295" t="n"/>
      <c r="F3939" s="296" t="n"/>
      <c r="G3939" s="296" t="n"/>
      <c r="H3939" s="299">
        <f>IFERROR(VLOOKUP($C3939,$C$5:$H$18,6,0)+SUMIF($C$19:$C3939,$C3939,$F$19:$F3939)-SUMIF($C$19:$C3939,$C3939,$G$19:$G3939),"")</f>
        <v/>
      </c>
      <c r="I3939" s="296" t="n"/>
      <c r="J3939" s="252" t="n"/>
      <c r="K3939" s="252" t="n"/>
      <c r="L3939" s="298" t="n"/>
      <c r="M3939" s="254">
        <f>IF($B3939="","",--TEXT($B3939,"yyyymm"))</f>
        <v/>
      </c>
      <c r="N3939" s="0" t="n"/>
      <c r="O3939" s="0" t="n"/>
      <c r="P3939" s="0" t="n"/>
      <c r="Q3939" s="0" t="n"/>
      <c r="R3939" s="0" t="n"/>
      <c r="S3939" s="0" t="n"/>
      <c r="T3939" s="0" t="n"/>
      <c r="U3939" s="0" t="n"/>
      <c r="V3939" s="0" t="n"/>
      <c r="W3939" s="0" t="n"/>
      <c r="X3939" s="42" t="n"/>
      <c r="Y3939" s="42" t="n"/>
      <c r="Z3939" s="42" t="n"/>
    </row>
    <row r="3940" ht="23" customFormat="1" customHeight="1" s="204">
      <c r="A3940" s="255">
        <f>IF(B3940="","",COUNTA($B$5:B3940))</f>
        <v/>
      </c>
      <c r="B3940" s="294" t="n"/>
      <c r="C3940" s="247" t="n"/>
      <c r="D3940" s="248" t="n"/>
      <c r="E3940" s="295" t="n"/>
      <c r="F3940" s="296" t="n"/>
      <c r="G3940" s="296" t="n"/>
      <c r="H3940" s="299">
        <f>IFERROR(VLOOKUP($C3940,$C$5:$H$18,6,0)+SUMIF($C$19:$C3940,$C3940,$F$19:$F3940)-SUMIF($C$19:$C3940,$C3940,$G$19:$G3940),"")</f>
        <v/>
      </c>
      <c r="I3940" s="296" t="n"/>
      <c r="J3940" s="252" t="n"/>
      <c r="K3940" s="252" t="n"/>
      <c r="L3940" s="298" t="n"/>
      <c r="M3940" s="254">
        <f>IF($B3940="","",--TEXT($B3940,"yyyymm"))</f>
        <v/>
      </c>
      <c r="N3940" s="0" t="n"/>
      <c r="O3940" s="0" t="n"/>
      <c r="P3940" s="0" t="n"/>
      <c r="Q3940" s="0" t="n"/>
      <c r="R3940" s="0" t="n"/>
      <c r="S3940" s="0" t="n"/>
      <c r="T3940" s="0" t="n"/>
      <c r="U3940" s="0" t="n"/>
      <c r="V3940" s="0" t="n"/>
      <c r="W3940" s="0" t="n"/>
      <c r="X3940" s="42" t="n"/>
      <c r="Y3940" s="42" t="n"/>
      <c r="Z3940" s="42" t="n"/>
    </row>
    <row r="3941" ht="23" customFormat="1" customHeight="1" s="204">
      <c r="A3941" s="255">
        <f>IF(B3941="","",COUNTA($B$5:B3941))</f>
        <v/>
      </c>
      <c r="B3941" s="294" t="n"/>
      <c r="C3941" s="247" t="n"/>
      <c r="D3941" s="248" t="n"/>
      <c r="E3941" s="295" t="n"/>
      <c r="F3941" s="296" t="n"/>
      <c r="G3941" s="296" t="n"/>
      <c r="H3941" s="299">
        <f>IFERROR(VLOOKUP($C3941,$C$5:$H$18,6,0)+SUMIF($C$19:$C3941,$C3941,$F$19:$F3941)-SUMIF($C$19:$C3941,$C3941,$G$19:$G3941),"")</f>
        <v/>
      </c>
      <c r="I3941" s="296" t="n"/>
      <c r="J3941" s="252" t="n"/>
      <c r="K3941" s="252" t="n"/>
      <c r="L3941" s="298" t="n"/>
      <c r="M3941" s="254">
        <f>IF($B3941="","",--TEXT($B3941,"yyyymm"))</f>
        <v/>
      </c>
      <c r="N3941" s="0" t="n"/>
      <c r="O3941" s="0" t="n"/>
      <c r="P3941" s="0" t="n"/>
      <c r="Q3941" s="0" t="n"/>
      <c r="R3941" s="0" t="n"/>
      <c r="S3941" s="0" t="n"/>
      <c r="T3941" s="0" t="n"/>
      <c r="U3941" s="0" t="n"/>
      <c r="V3941" s="0" t="n"/>
      <c r="W3941" s="0" t="n"/>
      <c r="X3941" s="42" t="n"/>
      <c r="Y3941" s="42" t="n"/>
      <c r="Z3941" s="42" t="n"/>
    </row>
    <row r="3942" ht="23" customFormat="1" customHeight="1" s="204">
      <c r="A3942" s="255">
        <f>IF(B3942="","",COUNTA($B$5:B3942))</f>
        <v/>
      </c>
      <c r="B3942" s="294" t="n"/>
      <c r="C3942" s="247" t="n"/>
      <c r="D3942" s="248" t="n"/>
      <c r="E3942" s="295" t="n"/>
      <c r="F3942" s="296" t="n"/>
      <c r="G3942" s="296" t="n"/>
      <c r="H3942" s="299">
        <f>IFERROR(VLOOKUP($C3942,$C$5:$H$18,6,0)+SUMIF($C$19:$C3942,$C3942,$F$19:$F3942)-SUMIF($C$19:$C3942,$C3942,$G$19:$G3942),"")</f>
        <v/>
      </c>
      <c r="I3942" s="296" t="n"/>
      <c r="J3942" s="252" t="n"/>
      <c r="K3942" s="252" t="n"/>
      <c r="L3942" s="298" t="n"/>
      <c r="M3942" s="254">
        <f>IF($B3942="","",--TEXT($B3942,"yyyymm"))</f>
        <v/>
      </c>
      <c r="N3942" s="0" t="n"/>
      <c r="O3942" s="0" t="n"/>
      <c r="P3942" s="0" t="n"/>
      <c r="Q3942" s="0" t="n"/>
      <c r="R3942" s="0" t="n"/>
      <c r="S3942" s="0" t="n"/>
      <c r="T3942" s="0" t="n"/>
      <c r="U3942" s="0" t="n"/>
      <c r="V3942" s="0" t="n"/>
      <c r="W3942" s="0" t="n"/>
      <c r="X3942" s="42" t="n"/>
      <c r="Y3942" s="42" t="n"/>
      <c r="Z3942" s="42" t="n"/>
    </row>
    <row r="3943" ht="23" customFormat="1" customHeight="1" s="204">
      <c r="A3943" s="255">
        <f>IF(B3943="","",COUNTA($B$5:B3943))</f>
        <v/>
      </c>
      <c r="B3943" s="294" t="n"/>
      <c r="C3943" s="247" t="n"/>
      <c r="D3943" s="248" t="n"/>
      <c r="E3943" s="295" t="n"/>
      <c r="F3943" s="296" t="n"/>
      <c r="G3943" s="296" t="n"/>
      <c r="H3943" s="299">
        <f>IFERROR(VLOOKUP($C3943,$C$5:$H$18,6,0)+SUMIF($C$19:$C3943,$C3943,$F$19:$F3943)-SUMIF($C$19:$C3943,$C3943,$G$19:$G3943),"")</f>
        <v/>
      </c>
      <c r="I3943" s="296" t="n"/>
      <c r="J3943" s="252" t="n"/>
      <c r="K3943" s="252" t="n"/>
      <c r="L3943" s="298" t="n"/>
      <c r="M3943" s="254">
        <f>IF($B3943="","",--TEXT($B3943,"yyyymm"))</f>
        <v/>
      </c>
      <c r="N3943" s="0" t="n"/>
      <c r="O3943" s="0" t="n"/>
      <c r="P3943" s="0" t="n"/>
      <c r="Q3943" s="0" t="n"/>
      <c r="R3943" s="0" t="n"/>
      <c r="S3943" s="0" t="n"/>
      <c r="T3943" s="0" t="n"/>
      <c r="U3943" s="0" t="n"/>
      <c r="V3943" s="0" t="n"/>
      <c r="W3943" s="0" t="n"/>
      <c r="X3943" s="42" t="n"/>
      <c r="Y3943" s="42" t="n"/>
      <c r="Z3943" s="42" t="n"/>
    </row>
    <row r="3944" ht="23" customFormat="1" customHeight="1" s="204">
      <c r="A3944" s="255">
        <f>IF(B3944="","",COUNTA($B$5:B3944))</f>
        <v/>
      </c>
      <c r="B3944" s="294" t="n"/>
      <c r="C3944" s="247" t="n"/>
      <c r="D3944" s="248" t="n"/>
      <c r="E3944" s="295" t="n"/>
      <c r="F3944" s="296" t="n"/>
      <c r="G3944" s="296" t="n"/>
      <c r="H3944" s="299">
        <f>IFERROR(VLOOKUP($C3944,$C$5:$H$18,6,0)+SUMIF($C$19:$C3944,$C3944,$F$19:$F3944)-SUMIF($C$19:$C3944,$C3944,$G$19:$G3944),"")</f>
        <v/>
      </c>
      <c r="I3944" s="296" t="n"/>
      <c r="J3944" s="252" t="n"/>
      <c r="K3944" s="252" t="n"/>
      <c r="L3944" s="298" t="n"/>
      <c r="M3944" s="254">
        <f>IF($B3944="","",--TEXT($B3944,"yyyymm"))</f>
        <v/>
      </c>
      <c r="N3944" s="0" t="n"/>
      <c r="O3944" s="0" t="n"/>
      <c r="P3944" s="0" t="n"/>
      <c r="Q3944" s="0" t="n"/>
      <c r="R3944" s="0" t="n"/>
      <c r="S3944" s="0" t="n"/>
      <c r="T3944" s="0" t="n"/>
      <c r="U3944" s="0" t="n"/>
      <c r="V3944" s="0" t="n"/>
      <c r="W3944" s="0" t="n"/>
      <c r="X3944" s="42" t="n"/>
      <c r="Y3944" s="42" t="n"/>
      <c r="Z3944" s="42" t="n"/>
    </row>
    <row r="3945" ht="23" customFormat="1" customHeight="1" s="204">
      <c r="A3945" s="255">
        <f>IF(B3945="","",COUNTA($B$5:B3945))</f>
        <v/>
      </c>
      <c r="B3945" s="294" t="n"/>
      <c r="C3945" s="247" t="n"/>
      <c r="D3945" s="248" t="n"/>
      <c r="E3945" s="295" t="n"/>
      <c r="F3945" s="296" t="n"/>
      <c r="G3945" s="296" t="n"/>
      <c r="H3945" s="299">
        <f>IFERROR(VLOOKUP($C3945,$C$5:$H$18,6,0)+SUMIF($C$19:$C3945,$C3945,$F$19:$F3945)-SUMIF($C$19:$C3945,$C3945,$G$19:$G3945),"")</f>
        <v/>
      </c>
      <c r="I3945" s="296" t="n"/>
      <c r="J3945" s="252" t="n"/>
      <c r="K3945" s="252" t="n"/>
      <c r="L3945" s="298" t="n"/>
      <c r="M3945" s="254">
        <f>IF($B3945="","",--TEXT($B3945,"yyyymm"))</f>
        <v/>
      </c>
      <c r="N3945" s="0" t="n"/>
      <c r="O3945" s="0" t="n"/>
      <c r="P3945" s="0" t="n"/>
      <c r="Q3945" s="0" t="n"/>
      <c r="R3945" s="0" t="n"/>
      <c r="S3945" s="0" t="n"/>
      <c r="T3945" s="0" t="n"/>
      <c r="U3945" s="0" t="n"/>
      <c r="V3945" s="0" t="n"/>
      <c r="W3945" s="0" t="n"/>
      <c r="X3945" s="42" t="n"/>
      <c r="Y3945" s="42" t="n"/>
      <c r="Z3945" s="42" t="n"/>
    </row>
    <row r="3946" ht="23" customFormat="1" customHeight="1" s="204">
      <c r="A3946" s="255">
        <f>IF(B3946="","",COUNTA($B$5:B3946))</f>
        <v/>
      </c>
      <c r="B3946" s="294" t="n"/>
      <c r="C3946" s="247" t="n"/>
      <c r="D3946" s="248" t="n"/>
      <c r="E3946" s="295" t="n"/>
      <c r="F3946" s="296" t="n"/>
      <c r="G3946" s="296" t="n"/>
      <c r="H3946" s="299">
        <f>IFERROR(VLOOKUP($C3946,$C$5:$H$18,6,0)+SUMIF($C$19:$C3946,$C3946,$F$19:$F3946)-SUMIF($C$19:$C3946,$C3946,$G$19:$G3946),"")</f>
        <v/>
      </c>
      <c r="I3946" s="296" t="n"/>
      <c r="J3946" s="252" t="n"/>
      <c r="K3946" s="252" t="n"/>
      <c r="L3946" s="298" t="n"/>
      <c r="M3946" s="254">
        <f>IF($B3946="","",--TEXT($B3946,"yyyymm"))</f>
        <v/>
      </c>
      <c r="N3946" s="0" t="n"/>
      <c r="O3946" s="0" t="n"/>
      <c r="P3946" s="0" t="n"/>
      <c r="Q3946" s="0" t="n"/>
      <c r="R3946" s="0" t="n"/>
      <c r="S3946" s="0" t="n"/>
      <c r="T3946" s="0" t="n"/>
      <c r="U3946" s="0" t="n"/>
      <c r="V3946" s="0" t="n"/>
      <c r="W3946" s="0" t="n"/>
      <c r="X3946" s="42" t="n"/>
      <c r="Y3946" s="42" t="n"/>
      <c r="Z3946" s="42" t="n"/>
    </row>
    <row r="3947" ht="23" customFormat="1" customHeight="1" s="204">
      <c r="A3947" s="255">
        <f>IF(B3947="","",COUNTA($B$5:B3947))</f>
        <v/>
      </c>
      <c r="B3947" s="294" t="n"/>
      <c r="C3947" s="247" t="n"/>
      <c r="D3947" s="248" t="n"/>
      <c r="E3947" s="295" t="n"/>
      <c r="F3947" s="296" t="n"/>
      <c r="G3947" s="296" t="n"/>
      <c r="H3947" s="299">
        <f>IFERROR(VLOOKUP($C3947,$C$5:$H$18,6,0)+SUMIF($C$19:$C3947,$C3947,$F$19:$F3947)-SUMIF($C$19:$C3947,$C3947,$G$19:$G3947),"")</f>
        <v/>
      </c>
      <c r="I3947" s="296" t="n"/>
      <c r="J3947" s="252" t="n"/>
      <c r="K3947" s="252" t="n"/>
      <c r="L3947" s="298" t="n"/>
      <c r="M3947" s="254">
        <f>IF($B3947="","",--TEXT($B3947,"yyyymm"))</f>
        <v/>
      </c>
      <c r="N3947" s="0" t="n"/>
      <c r="O3947" s="0" t="n"/>
      <c r="P3947" s="0" t="n"/>
      <c r="Q3947" s="0" t="n"/>
      <c r="R3947" s="0" t="n"/>
      <c r="S3947" s="0" t="n"/>
      <c r="T3947" s="0" t="n"/>
      <c r="U3947" s="0" t="n"/>
      <c r="V3947" s="0" t="n"/>
      <c r="W3947" s="0" t="n"/>
      <c r="X3947" s="42" t="n"/>
      <c r="Y3947" s="42" t="n"/>
      <c r="Z3947" s="42" t="n"/>
    </row>
    <row r="3948" ht="23" customFormat="1" customHeight="1" s="204">
      <c r="A3948" s="255">
        <f>IF(B3948="","",COUNTA($B$5:B3948))</f>
        <v/>
      </c>
      <c r="B3948" s="294" t="n"/>
      <c r="C3948" s="247" t="n"/>
      <c r="D3948" s="248" t="n"/>
      <c r="E3948" s="295" t="n"/>
      <c r="F3948" s="296" t="n"/>
      <c r="G3948" s="296" t="n"/>
      <c r="H3948" s="299">
        <f>IFERROR(VLOOKUP($C3948,$C$5:$H$18,6,0)+SUMIF($C$19:$C3948,$C3948,$F$19:$F3948)-SUMIF($C$19:$C3948,$C3948,$G$19:$G3948),"")</f>
        <v/>
      </c>
      <c r="I3948" s="296" t="n"/>
      <c r="J3948" s="252" t="n"/>
      <c r="K3948" s="252" t="n"/>
      <c r="L3948" s="298" t="n"/>
      <c r="M3948" s="254">
        <f>IF($B3948="","",--TEXT($B3948,"yyyymm"))</f>
        <v/>
      </c>
      <c r="N3948" s="0" t="n"/>
      <c r="O3948" s="0" t="n"/>
      <c r="P3948" s="0" t="n"/>
      <c r="Q3948" s="0" t="n"/>
      <c r="R3948" s="0" t="n"/>
      <c r="S3948" s="0" t="n"/>
      <c r="T3948" s="0" t="n"/>
      <c r="U3948" s="0" t="n"/>
      <c r="V3948" s="0" t="n"/>
      <c r="W3948" s="0" t="n"/>
      <c r="X3948" s="42" t="n"/>
      <c r="Y3948" s="42" t="n"/>
      <c r="Z3948" s="42" t="n"/>
    </row>
    <row r="3949" ht="23" customFormat="1" customHeight="1" s="204">
      <c r="A3949" s="255">
        <f>IF(B3949="","",COUNTA($B$5:B3949))</f>
        <v/>
      </c>
      <c r="B3949" s="294" t="n"/>
      <c r="C3949" s="247" t="n"/>
      <c r="D3949" s="248" t="n"/>
      <c r="E3949" s="295" t="n"/>
      <c r="F3949" s="296" t="n"/>
      <c r="G3949" s="296" t="n"/>
      <c r="H3949" s="299">
        <f>IFERROR(VLOOKUP($C3949,$C$5:$H$18,6,0)+SUMIF($C$19:$C3949,$C3949,$F$19:$F3949)-SUMIF($C$19:$C3949,$C3949,$G$19:$G3949),"")</f>
        <v/>
      </c>
      <c r="I3949" s="296" t="n"/>
      <c r="J3949" s="252" t="n"/>
      <c r="K3949" s="252" t="n"/>
      <c r="L3949" s="298" t="n"/>
      <c r="M3949" s="254">
        <f>IF($B3949="","",--TEXT($B3949,"yyyymm"))</f>
        <v/>
      </c>
      <c r="N3949" s="0" t="n"/>
      <c r="O3949" s="0" t="n"/>
      <c r="P3949" s="0" t="n"/>
      <c r="Q3949" s="0" t="n"/>
      <c r="R3949" s="0" t="n"/>
      <c r="S3949" s="0" t="n"/>
      <c r="T3949" s="0" t="n"/>
      <c r="U3949" s="0" t="n"/>
      <c r="V3949" s="0" t="n"/>
      <c r="W3949" s="0" t="n"/>
      <c r="X3949" s="42" t="n"/>
      <c r="Y3949" s="42" t="n"/>
      <c r="Z3949" s="42" t="n"/>
    </row>
    <row r="3950" ht="23" customFormat="1" customHeight="1" s="204">
      <c r="A3950" s="255">
        <f>IF(B3950="","",COUNTA($B$5:B3950))</f>
        <v/>
      </c>
      <c r="B3950" s="294" t="n"/>
      <c r="C3950" s="247" t="n"/>
      <c r="D3950" s="248" t="n"/>
      <c r="E3950" s="295" t="n"/>
      <c r="F3950" s="296" t="n"/>
      <c r="G3950" s="296" t="n"/>
      <c r="H3950" s="299">
        <f>IFERROR(VLOOKUP($C3950,$C$5:$H$18,6,0)+SUMIF($C$19:$C3950,$C3950,$F$19:$F3950)-SUMIF($C$19:$C3950,$C3950,$G$19:$G3950),"")</f>
        <v/>
      </c>
      <c r="I3950" s="296" t="n"/>
      <c r="J3950" s="252" t="n"/>
      <c r="K3950" s="252" t="n"/>
      <c r="L3950" s="298" t="n"/>
      <c r="M3950" s="254">
        <f>IF($B3950="","",--TEXT($B3950,"yyyymm"))</f>
        <v/>
      </c>
      <c r="N3950" s="0" t="n"/>
      <c r="O3950" s="0" t="n"/>
      <c r="P3950" s="0" t="n"/>
      <c r="Q3950" s="0" t="n"/>
      <c r="R3950" s="0" t="n"/>
      <c r="S3950" s="0" t="n"/>
      <c r="T3950" s="0" t="n"/>
      <c r="U3950" s="0" t="n"/>
      <c r="V3950" s="0" t="n"/>
      <c r="W3950" s="0" t="n"/>
      <c r="X3950" s="42" t="n"/>
      <c r="Y3950" s="42" t="n"/>
      <c r="Z3950" s="42" t="n"/>
    </row>
    <row r="3951" ht="23" customFormat="1" customHeight="1" s="204">
      <c r="A3951" s="255">
        <f>IF(B3951="","",COUNTA($B$5:B3951))</f>
        <v/>
      </c>
      <c r="B3951" s="294" t="n"/>
      <c r="C3951" s="247" t="n"/>
      <c r="D3951" s="248" t="n"/>
      <c r="E3951" s="295" t="n"/>
      <c r="F3951" s="296" t="n"/>
      <c r="G3951" s="296" t="n"/>
      <c r="H3951" s="299">
        <f>IFERROR(VLOOKUP($C3951,$C$5:$H$18,6,0)+SUMIF($C$19:$C3951,$C3951,$F$19:$F3951)-SUMIF($C$19:$C3951,$C3951,$G$19:$G3951),"")</f>
        <v/>
      </c>
      <c r="I3951" s="296" t="n"/>
      <c r="J3951" s="252" t="n"/>
      <c r="K3951" s="252" t="n"/>
      <c r="L3951" s="298" t="n"/>
      <c r="M3951" s="254">
        <f>IF($B3951="","",--TEXT($B3951,"yyyymm"))</f>
        <v/>
      </c>
      <c r="N3951" s="0" t="n"/>
      <c r="O3951" s="0" t="n"/>
      <c r="P3951" s="0" t="n"/>
      <c r="Q3951" s="0" t="n"/>
      <c r="R3951" s="0" t="n"/>
      <c r="S3951" s="0" t="n"/>
      <c r="T3951" s="0" t="n"/>
      <c r="U3951" s="0" t="n"/>
      <c r="V3951" s="0" t="n"/>
      <c r="W3951" s="0" t="n"/>
      <c r="X3951" s="42" t="n"/>
      <c r="Y3951" s="42" t="n"/>
      <c r="Z3951" s="42" t="n"/>
    </row>
    <row r="3952" ht="23" customFormat="1" customHeight="1" s="204">
      <c r="A3952" s="255">
        <f>IF(B3952="","",COUNTA($B$5:B3952))</f>
        <v/>
      </c>
      <c r="B3952" s="294" t="n"/>
      <c r="C3952" s="247" t="n"/>
      <c r="D3952" s="248" t="n"/>
      <c r="E3952" s="295" t="n"/>
      <c r="F3952" s="296" t="n"/>
      <c r="G3952" s="296" t="n"/>
      <c r="H3952" s="299">
        <f>IFERROR(VLOOKUP($C3952,$C$5:$H$18,6,0)+SUMIF($C$19:$C3952,$C3952,$F$19:$F3952)-SUMIF($C$19:$C3952,$C3952,$G$19:$G3952),"")</f>
        <v/>
      </c>
      <c r="I3952" s="296" t="n"/>
      <c r="J3952" s="252" t="n"/>
      <c r="K3952" s="252" t="n"/>
      <c r="L3952" s="298" t="n"/>
      <c r="M3952" s="254">
        <f>IF($B3952="","",--TEXT($B3952,"yyyymm"))</f>
        <v/>
      </c>
      <c r="N3952" s="0" t="n"/>
      <c r="O3952" s="0" t="n"/>
      <c r="P3952" s="0" t="n"/>
      <c r="Q3952" s="0" t="n"/>
      <c r="R3952" s="0" t="n"/>
      <c r="S3952" s="0" t="n"/>
      <c r="T3952" s="0" t="n"/>
      <c r="U3952" s="0" t="n"/>
      <c r="V3952" s="0" t="n"/>
      <c r="W3952" s="0" t="n"/>
      <c r="X3952" s="42" t="n"/>
      <c r="Y3952" s="42" t="n"/>
      <c r="Z3952" s="42" t="n"/>
    </row>
    <row r="3953" ht="23" customFormat="1" customHeight="1" s="204">
      <c r="A3953" s="255">
        <f>IF(B3953="","",COUNTA($B$5:B3953))</f>
        <v/>
      </c>
      <c r="B3953" s="294" t="n"/>
      <c r="C3953" s="247" t="n"/>
      <c r="D3953" s="248" t="n"/>
      <c r="E3953" s="295" t="n"/>
      <c r="F3953" s="296" t="n"/>
      <c r="G3953" s="296" t="n"/>
      <c r="H3953" s="299">
        <f>IFERROR(VLOOKUP($C3953,$C$5:$H$18,6,0)+SUMIF($C$19:$C3953,$C3953,$F$19:$F3953)-SUMIF($C$19:$C3953,$C3953,$G$19:$G3953),"")</f>
        <v/>
      </c>
      <c r="I3953" s="296" t="n"/>
      <c r="J3953" s="252" t="n"/>
      <c r="K3953" s="252" t="n"/>
      <c r="L3953" s="298" t="n"/>
      <c r="M3953" s="254">
        <f>IF($B3953="","",--TEXT($B3953,"yyyymm"))</f>
        <v/>
      </c>
      <c r="N3953" s="0" t="n"/>
      <c r="O3953" s="0" t="n"/>
      <c r="P3953" s="0" t="n"/>
      <c r="Q3953" s="0" t="n"/>
      <c r="R3953" s="0" t="n"/>
      <c r="S3953" s="0" t="n"/>
      <c r="T3953" s="0" t="n"/>
      <c r="U3953" s="0" t="n"/>
      <c r="V3953" s="0" t="n"/>
      <c r="W3953" s="0" t="n"/>
      <c r="X3953" s="42" t="n"/>
      <c r="Y3953" s="42" t="n"/>
      <c r="Z3953" s="42" t="n"/>
    </row>
    <row r="3954" ht="23" customFormat="1" customHeight="1" s="204">
      <c r="A3954" s="255">
        <f>IF(B3954="","",COUNTA($B$5:B3954))</f>
        <v/>
      </c>
      <c r="B3954" s="294" t="n"/>
      <c r="C3954" s="247" t="n"/>
      <c r="D3954" s="248" t="n"/>
      <c r="E3954" s="295" t="n"/>
      <c r="F3954" s="296" t="n"/>
      <c r="G3954" s="296" t="n"/>
      <c r="H3954" s="299">
        <f>IFERROR(VLOOKUP($C3954,$C$5:$H$18,6,0)+SUMIF($C$19:$C3954,$C3954,$F$19:$F3954)-SUMIF($C$19:$C3954,$C3954,$G$19:$G3954),"")</f>
        <v/>
      </c>
      <c r="I3954" s="296" t="n"/>
      <c r="J3954" s="252" t="n"/>
      <c r="K3954" s="252" t="n"/>
      <c r="L3954" s="298" t="n"/>
      <c r="M3954" s="254">
        <f>IF($B3954="","",--TEXT($B3954,"yyyymm"))</f>
        <v/>
      </c>
      <c r="N3954" s="0" t="n"/>
      <c r="O3954" s="0" t="n"/>
      <c r="P3954" s="0" t="n"/>
      <c r="Q3954" s="0" t="n"/>
      <c r="R3954" s="0" t="n"/>
      <c r="S3954" s="0" t="n"/>
      <c r="T3954" s="0" t="n"/>
      <c r="U3954" s="0" t="n"/>
      <c r="V3954" s="0" t="n"/>
      <c r="W3954" s="0" t="n"/>
      <c r="X3954" s="42" t="n"/>
      <c r="Y3954" s="42" t="n"/>
      <c r="Z3954" s="42" t="n"/>
    </row>
    <row r="3955" ht="23" customFormat="1" customHeight="1" s="204">
      <c r="A3955" s="255">
        <f>IF(B3955="","",COUNTA($B$5:B3955))</f>
        <v/>
      </c>
      <c r="B3955" s="294" t="n"/>
      <c r="C3955" s="247" t="n"/>
      <c r="D3955" s="248" t="n"/>
      <c r="E3955" s="295" t="n"/>
      <c r="F3955" s="296" t="n"/>
      <c r="G3955" s="296" t="n"/>
      <c r="H3955" s="299">
        <f>IFERROR(VLOOKUP($C3955,$C$5:$H$18,6,0)+SUMIF($C$19:$C3955,$C3955,$F$19:$F3955)-SUMIF($C$19:$C3955,$C3955,$G$19:$G3955),"")</f>
        <v/>
      </c>
      <c r="I3955" s="296" t="n"/>
      <c r="J3955" s="252" t="n"/>
      <c r="K3955" s="252" t="n"/>
      <c r="L3955" s="298" t="n"/>
      <c r="M3955" s="254">
        <f>IF($B3955="","",--TEXT($B3955,"yyyymm"))</f>
        <v/>
      </c>
      <c r="N3955" s="0" t="n"/>
      <c r="O3955" s="0" t="n"/>
      <c r="P3955" s="0" t="n"/>
      <c r="Q3955" s="0" t="n"/>
      <c r="R3955" s="0" t="n"/>
      <c r="S3955" s="0" t="n"/>
      <c r="T3955" s="0" t="n"/>
      <c r="U3955" s="0" t="n"/>
      <c r="V3955" s="0" t="n"/>
      <c r="W3955" s="0" t="n"/>
      <c r="X3955" s="42" t="n"/>
      <c r="Y3955" s="42" t="n"/>
      <c r="Z3955" s="42" t="n"/>
    </row>
    <row r="3956" ht="23" customFormat="1" customHeight="1" s="204">
      <c r="A3956" s="255">
        <f>IF(B3956="","",COUNTA($B$5:B3956))</f>
        <v/>
      </c>
      <c r="B3956" s="294" t="n"/>
      <c r="C3956" s="247" t="n"/>
      <c r="D3956" s="248" t="n"/>
      <c r="E3956" s="295" t="n"/>
      <c r="F3956" s="296" t="n"/>
      <c r="G3956" s="296" t="n"/>
      <c r="H3956" s="299">
        <f>IFERROR(VLOOKUP($C3956,$C$5:$H$18,6,0)+SUMIF($C$19:$C3956,$C3956,$F$19:$F3956)-SUMIF($C$19:$C3956,$C3956,$G$19:$G3956),"")</f>
        <v/>
      </c>
      <c r="I3956" s="296" t="n"/>
      <c r="J3956" s="252" t="n"/>
      <c r="K3956" s="252" t="n"/>
      <c r="L3956" s="298" t="n"/>
      <c r="M3956" s="254">
        <f>IF($B3956="","",--TEXT($B3956,"yyyymm"))</f>
        <v/>
      </c>
      <c r="N3956" s="0" t="n"/>
      <c r="O3956" s="0" t="n"/>
      <c r="P3956" s="0" t="n"/>
      <c r="Q3956" s="0" t="n"/>
      <c r="R3956" s="0" t="n"/>
      <c r="S3956" s="0" t="n"/>
      <c r="T3956" s="0" t="n"/>
      <c r="U3956" s="0" t="n"/>
      <c r="V3956" s="0" t="n"/>
      <c r="W3956" s="0" t="n"/>
      <c r="X3956" s="42" t="n"/>
      <c r="Y3956" s="42" t="n"/>
      <c r="Z3956" s="42" t="n"/>
    </row>
    <row r="3957" ht="23" customFormat="1" customHeight="1" s="204">
      <c r="A3957" s="255">
        <f>IF(B3957="","",COUNTA($B$5:B3957))</f>
        <v/>
      </c>
      <c r="B3957" s="294" t="n"/>
      <c r="C3957" s="247" t="n"/>
      <c r="D3957" s="248" t="n"/>
      <c r="E3957" s="295" t="n"/>
      <c r="F3957" s="296" t="n"/>
      <c r="G3957" s="296" t="n"/>
      <c r="H3957" s="299">
        <f>IFERROR(VLOOKUP($C3957,$C$5:$H$18,6,0)+SUMIF($C$19:$C3957,$C3957,$F$19:$F3957)-SUMIF($C$19:$C3957,$C3957,$G$19:$G3957),"")</f>
        <v/>
      </c>
      <c r="I3957" s="296" t="n"/>
      <c r="J3957" s="252" t="n"/>
      <c r="K3957" s="252" t="n"/>
      <c r="L3957" s="298" t="n"/>
      <c r="M3957" s="254">
        <f>IF($B3957="","",--TEXT($B3957,"yyyymm"))</f>
        <v/>
      </c>
      <c r="N3957" s="0" t="n"/>
      <c r="O3957" s="0" t="n"/>
      <c r="P3957" s="0" t="n"/>
      <c r="Q3957" s="0" t="n"/>
      <c r="R3957" s="0" t="n"/>
      <c r="S3957" s="0" t="n"/>
      <c r="T3957" s="0" t="n"/>
      <c r="U3957" s="0" t="n"/>
      <c r="V3957" s="0" t="n"/>
      <c r="W3957" s="0" t="n"/>
      <c r="X3957" s="42" t="n"/>
      <c r="Y3957" s="42" t="n"/>
      <c r="Z3957" s="42" t="n"/>
    </row>
    <row r="3958" ht="23" customFormat="1" customHeight="1" s="204">
      <c r="A3958" s="255">
        <f>IF(B3958="","",COUNTA($B$5:B3958))</f>
        <v/>
      </c>
      <c r="B3958" s="294" t="n"/>
      <c r="C3958" s="247" t="n"/>
      <c r="D3958" s="248" t="n"/>
      <c r="E3958" s="295" t="n"/>
      <c r="F3958" s="296" t="n"/>
      <c r="G3958" s="296" t="n"/>
      <c r="H3958" s="299">
        <f>IFERROR(VLOOKUP($C3958,$C$5:$H$18,6,0)+SUMIF($C$19:$C3958,$C3958,$F$19:$F3958)-SUMIF($C$19:$C3958,$C3958,$G$19:$G3958),"")</f>
        <v/>
      </c>
      <c r="I3958" s="296" t="n"/>
      <c r="J3958" s="252" t="n"/>
      <c r="K3958" s="252" t="n"/>
      <c r="L3958" s="298" t="n"/>
      <c r="M3958" s="254">
        <f>IF($B3958="","",--TEXT($B3958,"yyyymm"))</f>
        <v/>
      </c>
      <c r="N3958" s="0" t="n"/>
      <c r="O3958" s="0" t="n"/>
      <c r="P3958" s="0" t="n"/>
      <c r="Q3958" s="0" t="n"/>
      <c r="R3958" s="0" t="n"/>
      <c r="S3958" s="0" t="n"/>
      <c r="T3958" s="0" t="n"/>
      <c r="U3958" s="0" t="n"/>
      <c r="V3958" s="0" t="n"/>
      <c r="W3958" s="0" t="n"/>
      <c r="X3958" s="42" t="n"/>
      <c r="Y3958" s="42" t="n"/>
      <c r="Z3958" s="42" t="n"/>
    </row>
    <row r="3959" ht="23" customFormat="1" customHeight="1" s="204">
      <c r="A3959" s="255">
        <f>IF(B3959="","",COUNTA($B$5:B3959))</f>
        <v/>
      </c>
      <c r="B3959" s="294" t="n"/>
      <c r="C3959" s="247" t="n"/>
      <c r="D3959" s="248" t="n"/>
      <c r="E3959" s="295" t="n"/>
      <c r="F3959" s="296" t="n"/>
      <c r="G3959" s="296" t="n"/>
      <c r="H3959" s="299">
        <f>IFERROR(VLOOKUP($C3959,$C$5:$H$18,6,0)+SUMIF($C$19:$C3959,$C3959,$F$19:$F3959)-SUMIF($C$19:$C3959,$C3959,$G$19:$G3959),"")</f>
        <v/>
      </c>
      <c r="I3959" s="296" t="n"/>
      <c r="J3959" s="252" t="n"/>
      <c r="K3959" s="252" t="n"/>
      <c r="L3959" s="298" t="n"/>
      <c r="M3959" s="254">
        <f>IF($B3959="","",--TEXT($B3959,"yyyymm"))</f>
        <v/>
      </c>
      <c r="N3959" s="0" t="n"/>
      <c r="O3959" s="0" t="n"/>
      <c r="P3959" s="0" t="n"/>
      <c r="Q3959" s="0" t="n"/>
      <c r="R3959" s="0" t="n"/>
      <c r="S3959" s="0" t="n"/>
      <c r="T3959" s="0" t="n"/>
      <c r="U3959" s="0" t="n"/>
      <c r="V3959" s="0" t="n"/>
      <c r="W3959" s="0" t="n"/>
      <c r="X3959" s="42" t="n"/>
      <c r="Y3959" s="42" t="n"/>
      <c r="Z3959" s="42" t="n"/>
    </row>
    <row r="3960" ht="23" customFormat="1" customHeight="1" s="204">
      <c r="A3960" s="255">
        <f>IF(B3960="","",COUNTA($B$5:B3960))</f>
        <v/>
      </c>
      <c r="B3960" s="294" t="n"/>
      <c r="C3960" s="247" t="n"/>
      <c r="D3960" s="248" t="n"/>
      <c r="E3960" s="295" t="n"/>
      <c r="F3960" s="296" t="n"/>
      <c r="G3960" s="296" t="n"/>
      <c r="H3960" s="299">
        <f>IFERROR(VLOOKUP($C3960,$C$5:$H$18,6,0)+SUMIF($C$19:$C3960,$C3960,$F$19:$F3960)-SUMIF($C$19:$C3960,$C3960,$G$19:$G3960),"")</f>
        <v/>
      </c>
      <c r="I3960" s="296" t="n"/>
      <c r="J3960" s="252" t="n"/>
      <c r="K3960" s="252" t="n"/>
      <c r="L3960" s="298" t="n"/>
      <c r="M3960" s="254">
        <f>IF($B3960="","",--TEXT($B3960,"yyyymm"))</f>
        <v/>
      </c>
      <c r="N3960" s="0" t="n"/>
      <c r="O3960" s="0" t="n"/>
      <c r="P3960" s="0" t="n"/>
      <c r="Q3960" s="0" t="n"/>
      <c r="R3960" s="0" t="n"/>
      <c r="S3960" s="0" t="n"/>
      <c r="T3960" s="0" t="n"/>
      <c r="U3960" s="0" t="n"/>
      <c r="V3960" s="0" t="n"/>
      <c r="W3960" s="0" t="n"/>
      <c r="X3960" s="42" t="n"/>
      <c r="Y3960" s="42" t="n"/>
      <c r="Z3960" s="42" t="n"/>
    </row>
    <row r="3961" ht="23" customFormat="1" customHeight="1" s="204">
      <c r="A3961" s="255">
        <f>IF(B3961="","",COUNTA($B$5:B3961))</f>
        <v/>
      </c>
      <c r="B3961" s="294" t="n"/>
      <c r="C3961" s="247" t="n"/>
      <c r="D3961" s="248" t="n"/>
      <c r="E3961" s="295" t="n"/>
      <c r="F3961" s="296" t="n"/>
      <c r="G3961" s="296" t="n"/>
      <c r="H3961" s="299">
        <f>IFERROR(VLOOKUP($C3961,$C$5:$H$18,6,0)+SUMIF($C$19:$C3961,$C3961,$F$19:$F3961)-SUMIF($C$19:$C3961,$C3961,$G$19:$G3961),"")</f>
        <v/>
      </c>
      <c r="I3961" s="296" t="n"/>
      <c r="J3961" s="252" t="n"/>
      <c r="K3961" s="252" t="n"/>
      <c r="L3961" s="298" t="n"/>
      <c r="M3961" s="254">
        <f>IF($B3961="","",--TEXT($B3961,"yyyymm"))</f>
        <v/>
      </c>
      <c r="N3961" s="0" t="n"/>
      <c r="O3961" s="0" t="n"/>
      <c r="P3961" s="0" t="n"/>
      <c r="Q3961" s="0" t="n"/>
      <c r="R3961" s="0" t="n"/>
      <c r="S3961" s="0" t="n"/>
      <c r="T3961" s="0" t="n"/>
      <c r="U3961" s="0" t="n"/>
      <c r="V3961" s="0" t="n"/>
      <c r="W3961" s="0" t="n"/>
      <c r="X3961" s="42" t="n"/>
      <c r="Y3961" s="42" t="n"/>
      <c r="Z3961" s="42" t="n"/>
    </row>
    <row r="3962" ht="23" customFormat="1" customHeight="1" s="204">
      <c r="A3962" s="255">
        <f>IF(B3962="","",COUNTA($B$5:B3962))</f>
        <v/>
      </c>
      <c r="B3962" s="294" t="n"/>
      <c r="C3962" s="247" t="n"/>
      <c r="D3962" s="248" t="n"/>
      <c r="E3962" s="295" t="n"/>
      <c r="F3962" s="296" t="n"/>
      <c r="G3962" s="296" t="n"/>
      <c r="H3962" s="299">
        <f>IFERROR(VLOOKUP($C3962,$C$5:$H$18,6,0)+SUMIF($C$19:$C3962,$C3962,$F$19:$F3962)-SUMIF($C$19:$C3962,$C3962,$G$19:$G3962),"")</f>
        <v/>
      </c>
      <c r="I3962" s="296" t="n"/>
      <c r="J3962" s="252" t="n"/>
      <c r="K3962" s="252" t="n"/>
      <c r="L3962" s="298" t="n"/>
      <c r="M3962" s="254">
        <f>IF($B3962="","",--TEXT($B3962,"yyyymm"))</f>
        <v/>
      </c>
      <c r="N3962" s="0" t="n"/>
      <c r="O3962" s="0" t="n"/>
      <c r="P3962" s="0" t="n"/>
      <c r="Q3962" s="0" t="n"/>
      <c r="R3962" s="0" t="n"/>
      <c r="S3962" s="0" t="n"/>
      <c r="T3962" s="0" t="n"/>
      <c r="U3962" s="0" t="n"/>
      <c r="V3962" s="0" t="n"/>
      <c r="W3962" s="0" t="n"/>
      <c r="X3962" s="42" t="n"/>
      <c r="Y3962" s="42" t="n"/>
      <c r="Z3962" s="42" t="n"/>
    </row>
    <row r="3963" ht="23" customFormat="1" customHeight="1" s="204">
      <c r="A3963" s="255">
        <f>IF(B3963="","",COUNTA($B$5:B3963))</f>
        <v/>
      </c>
      <c r="B3963" s="294" t="n"/>
      <c r="C3963" s="247" t="n"/>
      <c r="D3963" s="248" t="n"/>
      <c r="E3963" s="295" t="n"/>
      <c r="F3963" s="296" t="n"/>
      <c r="G3963" s="296" t="n"/>
      <c r="H3963" s="299">
        <f>IFERROR(VLOOKUP($C3963,$C$5:$H$18,6,0)+SUMIF($C$19:$C3963,$C3963,$F$19:$F3963)-SUMIF($C$19:$C3963,$C3963,$G$19:$G3963),"")</f>
        <v/>
      </c>
      <c r="I3963" s="296" t="n"/>
      <c r="J3963" s="252" t="n"/>
      <c r="K3963" s="252" t="n"/>
      <c r="L3963" s="298" t="n"/>
      <c r="M3963" s="254">
        <f>IF($B3963="","",--TEXT($B3963,"yyyymm"))</f>
        <v/>
      </c>
      <c r="N3963" s="0" t="n"/>
      <c r="O3963" s="0" t="n"/>
      <c r="P3963" s="0" t="n"/>
      <c r="Q3963" s="0" t="n"/>
      <c r="R3963" s="0" t="n"/>
      <c r="S3963" s="0" t="n"/>
      <c r="T3963" s="0" t="n"/>
      <c r="U3963" s="0" t="n"/>
      <c r="V3963" s="0" t="n"/>
      <c r="W3963" s="0" t="n"/>
      <c r="X3963" s="42" t="n"/>
      <c r="Y3963" s="42" t="n"/>
      <c r="Z3963" s="42" t="n"/>
    </row>
    <row r="3964" ht="23" customFormat="1" customHeight="1" s="204">
      <c r="A3964" s="255">
        <f>IF(B3964="","",COUNTA($B$5:B3964))</f>
        <v/>
      </c>
      <c r="B3964" s="294" t="n"/>
      <c r="C3964" s="247" t="n"/>
      <c r="D3964" s="248" t="n"/>
      <c r="E3964" s="295" t="n"/>
      <c r="F3964" s="296" t="n"/>
      <c r="G3964" s="296" t="n"/>
      <c r="H3964" s="299">
        <f>IFERROR(VLOOKUP($C3964,$C$5:$H$18,6,0)+SUMIF($C$19:$C3964,$C3964,$F$19:$F3964)-SUMIF($C$19:$C3964,$C3964,$G$19:$G3964),"")</f>
        <v/>
      </c>
      <c r="I3964" s="296" t="n"/>
      <c r="J3964" s="252" t="n"/>
      <c r="K3964" s="252" t="n"/>
      <c r="L3964" s="298" t="n"/>
      <c r="M3964" s="254">
        <f>IF($B3964="","",--TEXT($B3964,"yyyymm"))</f>
        <v/>
      </c>
      <c r="N3964" s="0" t="n"/>
      <c r="O3964" s="0" t="n"/>
      <c r="P3964" s="0" t="n"/>
      <c r="Q3964" s="0" t="n"/>
      <c r="R3964" s="0" t="n"/>
      <c r="S3964" s="0" t="n"/>
      <c r="T3964" s="0" t="n"/>
      <c r="U3964" s="0" t="n"/>
      <c r="V3964" s="0" t="n"/>
      <c r="W3964" s="0" t="n"/>
      <c r="X3964" s="42" t="n"/>
      <c r="Y3964" s="42" t="n"/>
      <c r="Z3964" s="42" t="n"/>
    </row>
    <row r="3965" ht="23" customFormat="1" customHeight="1" s="204">
      <c r="A3965" s="255">
        <f>IF(B3965="","",COUNTA($B$5:B3965))</f>
        <v/>
      </c>
      <c r="B3965" s="294" t="n"/>
      <c r="C3965" s="247" t="n"/>
      <c r="D3965" s="248" t="n"/>
      <c r="E3965" s="295" t="n"/>
      <c r="F3965" s="296" t="n"/>
      <c r="G3965" s="296" t="n"/>
      <c r="H3965" s="299">
        <f>IFERROR(VLOOKUP($C3965,$C$5:$H$18,6,0)+SUMIF($C$19:$C3965,$C3965,$F$19:$F3965)-SUMIF($C$19:$C3965,$C3965,$G$19:$G3965),"")</f>
        <v/>
      </c>
      <c r="I3965" s="296" t="n"/>
      <c r="J3965" s="252" t="n"/>
      <c r="K3965" s="252" t="n"/>
      <c r="L3965" s="298" t="n"/>
      <c r="M3965" s="254">
        <f>IF($B3965="","",--TEXT($B3965,"yyyymm"))</f>
        <v/>
      </c>
      <c r="N3965" s="0" t="n"/>
      <c r="O3965" s="0" t="n"/>
      <c r="P3965" s="0" t="n"/>
      <c r="Q3965" s="0" t="n"/>
      <c r="R3965" s="0" t="n"/>
      <c r="S3965" s="0" t="n"/>
      <c r="T3965" s="0" t="n"/>
      <c r="U3965" s="0" t="n"/>
      <c r="V3965" s="0" t="n"/>
      <c r="W3965" s="0" t="n"/>
      <c r="X3965" s="42" t="n"/>
      <c r="Y3965" s="42" t="n"/>
      <c r="Z3965" s="42" t="n"/>
    </row>
    <row r="3966" ht="23" customFormat="1" customHeight="1" s="204">
      <c r="A3966" s="255">
        <f>IF(B3966="","",COUNTA($B$5:B3966))</f>
        <v/>
      </c>
      <c r="B3966" s="294" t="n"/>
      <c r="C3966" s="247" t="n"/>
      <c r="D3966" s="248" t="n"/>
      <c r="E3966" s="295" t="n"/>
      <c r="F3966" s="296" t="n"/>
      <c r="G3966" s="296" t="n"/>
      <c r="H3966" s="299">
        <f>IFERROR(VLOOKUP($C3966,$C$5:$H$18,6,0)+SUMIF($C$19:$C3966,$C3966,$F$19:$F3966)-SUMIF($C$19:$C3966,$C3966,$G$19:$G3966),"")</f>
        <v/>
      </c>
      <c r="I3966" s="296" t="n"/>
      <c r="J3966" s="252" t="n"/>
      <c r="K3966" s="252" t="n"/>
      <c r="L3966" s="298" t="n"/>
      <c r="M3966" s="254">
        <f>IF($B3966="","",--TEXT($B3966,"yyyymm"))</f>
        <v/>
      </c>
      <c r="N3966" s="0" t="n"/>
      <c r="O3966" s="0" t="n"/>
      <c r="P3966" s="0" t="n"/>
      <c r="Q3966" s="0" t="n"/>
      <c r="R3966" s="0" t="n"/>
      <c r="S3966" s="0" t="n"/>
      <c r="T3966" s="0" t="n"/>
      <c r="U3966" s="0" t="n"/>
      <c r="V3966" s="0" t="n"/>
      <c r="W3966" s="0" t="n"/>
      <c r="X3966" s="42" t="n"/>
      <c r="Y3966" s="42" t="n"/>
      <c r="Z3966" s="42" t="n"/>
    </row>
    <row r="3967" ht="23" customFormat="1" customHeight="1" s="204">
      <c r="A3967" s="255">
        <f>IF(B3967="","",COUNTA($B$5:B3967))</f>
        <v/>
      </c>
      <c r="B3967" s="294" t="n"/>
      <c r="C3967" s="247" t="n"/>
      <c r="D3967" s="248" t="n"/>
      <c r="E3967" s="295" t="n"/>
      <c r="F3967" s="296" t="n"/>
      <c r="G3967" s="296" t="n"/>
      <c r="H3967" s="299">
        <f>IFERROR(VLOOKUP($C3967,$C$5:$H$18,6,0)+SUMIF($C$19:$C3967,$C3967,$F$19:$F3967)-SUMIF($C$19:$C3967,$C3967,$G$19:$G3967),"")</f>
        <v/>
      </c>
      <c r="I3967" s="296" t="n"/>
      <c r="J3967" s="252" t="n"/>
      <c r="K3967" s="252" t="n"/>
      <c r="L3967" s="298" t="n"/>
      <c r="M3967" s="254">
        <f>IF($B3967="","",--TEXT($B3967,"yyyymm"))</f>
        <v/>
      </c>
      <c r="N3967" s="0" t="n"/>
      <c r="O3967" s="0" t="n"/>
      <c r="P3967" s="0" t="n"/>
      <c r="Q3967" s="0" t="n"/>
      <c r="R3967" s="0" t="n"/>
      <c r="S3967" s="0" t="n"/>
      <c r="T3967" s="0" t="n"/>
      <c r="U3967" s="0" t="n"/>
      <c r="V3967" s="0" t="n"/>
      <c r="W3967" s="0" t="n"/>
      <c r="X3967" s="42" t="n"/>
      <c r="Y3967" s="42" t="n"/>
      <c r="Z3967" s="42" t="n"/>
    </row>
    <row r="3968" ht="23" customFormat="1" customHeight="1" s="204">
      <c r="A3968" s="255">
        <f>IF(B3968="","",COUNTA($B$5:B3968))</f>
        <v/>
      </c>
      <c r="B3968" s="294" t="n"/>
      <c r="C3968" s="247" t="n"/>
      <c r="D3968" s="248" t="n"/>
      <c r="E3968" s="295" t="n"/>
      <c r="F3968" s="296" t="n"/>
      <c r="G3968" s="296" t="n"/>
      <c r="H3968" s="299">
        <f>IFERROR(VLOOKUP($C3968,$C$5:$H$18,6,0)+SUMIF($C$19:$C3968,$C3968,$F$19:$F3968)-SUMIF($C$19:$C3968,$C3968,$G$19:$G3968),"")</f>
        <v/>
      </c>
      <c r="I3968" s="296" t="n"/>
      <c r="J3968" s="252" t="n"/>
      <c r="K3968" s="252" t="n"/>
      <c r="L3968" s="298" t="n"/>
      <c r="M3968" s="254">
        <f>IF($B3968="","",--TEXT($B3968,"yyyymm"))</f>
        <v/>
      </c>
      <c r="N3968" s="0" t="n"/>
      <c r="O3968" s="0" t="n"/>
      <c r="P3968" s="0" t="n"/>
      <c r="Q3968" s="0" t="n"/>
      <c r="R3968" s="0" t="n"/>
      <c r="S3968" s="0" t="n"/>
      <c r="T3968" s="0" t="n"/>
      <c r="U3968" s="0" t="n"/>
      <c r="V3968" s="0" t="n"/>
      <c r="W3968" s="0" t="n"/>
      <c r="X3968" s="42" t="n"/>
      <c r="Y3968" s="42" t="n"/>
      <c r="Z3968" s="42" t="n"/>
    </row>
    <row r="3969" ht="23" customFormat="1" customHeight="1" s="204">
      <c r="A3969" s="255">
        <f>IF(B3969="","",COUNTA($B$5:B3969))</f>
        <v/>
      </c>
      <c r="B3969" s="294" t="n"/>
      <c r="C3969" s="247" t="n"/>
      <c r="D3969" s="248" t="n"/>
      <c r="E3969" s="295" t="n"/>
      <c r="F3969" s="296" t="n"/>
      <c r="G3969" s="296" t="n"/>
      <c r="H3969" s="299">
        <f>IFERROR(VLOOKUP($C3969,$C$5:$H$18,6,0)+SUMIF($C$19:$C3969,$C3969,$F$19:$F3969)-SUMIF($C$19:$C3969,$C3969,$G$19:$G3969),"")</f>
        <v/>
      </c>
      <c r="I3969" s="296" t="n"/>
      <c r="J3969" s="252" t="n"/>
      <c r="K3969" s="252" t="n"/>
      <c r="L3969" s="298" t="n"/>
      <c r="M3969" s="254">
        <f>IF($B3969="","",--TEXT($B3969,"yyyymm"))</f>
        <v/>
      </c>
      <c r="N3969" s="0" t="n"/>
      <c r="O3969" s="0" t="n"/>
      <c r="P3969" s="0" t="n"/>
      <c r="Q3969" s="0" t="n"/>
      <c r="R3969" s="0" t="n"/>
      <c r="S3969" s="0" t="n"/>
      <c r="T3969" s="0" t="n"/>
      <c r="U3969" s="0" t="n"/>
      <c r="V3969" s="0" t="n"/>
      <c r="W3969" s="0" t="n"/>
      <c r="X3969" s="42" t="n"/>
      <c r="Y3969" s="42" t="n"/>
      <c r="Z3969" s="42" t="n"/>
    </row>
    <row r="3970" ht="23" customFormat="1" customHeight="1" s="204">
      <c r="A3970" s="255">
        <f>IF(B3970="","",COUNTA($B$5:B3970))</f>
        <v/>
      </c>
      <c r="B3970" s="294" t="n"/>
      <c r="C3970" s="247" t="n"/>
      <c r="D3970" s="248" t="n"/>
      <c r="E3970" s="295" t="n"/>
      <c r="F3970" s="296" t="n"/>
      <c r="G3970" s="296" t="n"/>
      <c r="H3970" s="299">
        <f>IFERROR(VLOOKUP($C3970,$C$5:$H$18,6,0)+SUMIF($C$19:$C3970,$C3970,$F$19:$F3970)-SUMIF($C$19:$C3970,$C3970,$G$19:$G3970),"")</f>
        <v/>
      </c>
      <c r="I3970" s="296" t="n"/>
      <c r="J3970" s="252" t="n"/>
      <c r="K3970" s="252" t="n"/>
      <c r="L3970" s="298" t="n"/>
      <c r="M3970" s="254">
        <f>IF($B3970="","",--TEXT($B3970,"yyyymm"))</f>
        <v/>
      </c>
      <c r="N3970" s="0" t="n"/>
      <c r="O3970" s="0" t="n"/>
      <c r="P3970" s="0" t="n"/>
      <c r="Q3970" s="0" t="n"/>
      <c r="R3970" s="0" t="n"/>
      <c r="S3970" s="0" t="n"/>
      <c r="T3970" s="0" t="n"/>
      <c r="U3970" s="0" t="n"/>
      <c r="V3970" s="0" t="n"/>
      <c r="W3970" s="0" t="n"/>
      <c r="X3970" s="42" t="n"/>
      <c r="Y3970" s="42" t="n"/>
      <c r="Z3970" s="42" t="n"/>
    </row>
    <row r="3971" ht="23" customFormat="1" customHeight="1" s="204">
      <c r="A3971" s="255">
        <f>IF(B3971="","",COUNTA($B$5:B3971))</f>
        <v/>
      </c>
      <c r="B3971" s="294" t="n"/>
      <c r="C3971" s="247" t="n"/>
      <c r="D3971" s="248" t="n"/>
      <c r="E3971" s="295" t="n"/>
      <c r="F3971" s="296" t="n"/>
      <c r="G3971" s="296" t="n"/>
      <c r="H3971" s="299">
        <f>IFERROR(VLOOKUP($C3971,$C$5:$H$18,6,0)+SUMIF($C$19:$C3971,$C3971,$F$19:$F3971)-SUMIF($C$19:$C3971,$C3971,$G$19:$G3971),"")</f>
        <v/>
      </c>
      <c r="I3971" s="296" t="n"/>
      <c r="J3971" s="252" t="n"/>
      <c r="K3971" s="252" t="n"/>
      <c r="L3971" s="298" t="n"/>
      <c r="M3971" s="254">
        <f>IF($B3971="","",--TEXT($B3971,"yyyymm"))</f>
        <v/>
      </c>
      <c r="N3971" s="0" t="n"/>
      <c r="O3971" s="0" t="n"/>
      <c r="P3971" s="0" t="n"/>
      <c r="Q3971" s="0" t="n"/>
      <c r="R3971" s="0" t="n"/>
      <c r="S3971" s="0" t="n"/>
      <c r="T3971" s="0" t="n"/>
      <c r="U3971" s="0" t="n"/>
      <c r="V3971" s="0" t="n"/>
      <c r="W3971" s="0" t="n"/>
      <c r="X3971" s="42" t="n"/>
      <c r="Y3971" s="42" t="n"/>
      <c r="Z3971" s="42" t="n"/>
    </row>
    <row r="3972" ht="23" customFormat="1" customHeight="1" s="204">
      <c r="A3972" s="255">
        <f>IF(B3972="","",COUNTA($B$5:B3972))</f>
        <v/>
      </c>
      <c r="B3972" s="294" t="n"/>
      <c r="C3972" s="247" t="n"/>
      <c r="D3972" s="248" t="n"/>
      <c r="E3972" s="295" t="n"/>
      <c r="F3972" s="296" t="n"/>
      <c r="G3972" s="296" t="n"/>
      <c r="H3972" s="299">
        <f>IFERROR(VLOOKUP($C3972,$C$5:$H$18,6,0)+SUMIF($C$19:$C3972,$C3972,$F$19:$F3972)-SUMIF($C$19:$C3972,$C3972,$G$19:$G3972),"")</f>
        <v/>
      </c>
      <c r="I3972" s="296" t="n"/>
      <c r="J3972" s="252" t="n"/>
      <c r="K3972" s="252" t="n"/>
      <c r="L3972" s="298" t="n"/>
      <c r="M3972" s="254">
        <f>IF($B3972="","",--TEXT($B3972,"yyyymm"))</f>
        <v/>
      </c>
      <c r="N3972" s="0" t="n"/>
      <c r="O3972" s="0" t="n"/>
      <c r="P3972" s="0" t="n"/>
      <c r="Q3972" s="0" t="n"/>
      <c r="R3972" s="0" t="n"/>
      <c r="S3972" s="0" t="n"/>
      <c r="T3972" s="0" t="n"/>
      <c r="U3972" s="0" t="n"/>
      <c r="V3972" s="0" t="n"/>
      <c r="W3972" s="0" t="n"/>
      <c r="X3972" s="42" t="n"/>
      <c r="Y3972" s="42" t="n"/>
      <c r="Z3972" s="42" t="n"/>
    </row>
    <row r="3973" ht="23" customFormat="1" customHeight="1" s="204">
      <c r="A3973" s="255">
        <f>IF(B3973="","",COUNTA($B$5:B3973))</f>
        <v/>
      </c>
      <c r="B3973" s="294" t="n"/>
      <c r="C3973" s="247" t="n"/>
      <c r="D3973" s="248" t="n"/>
      <c r="E3973" s="295" t="n"/>
      <c r="F3973" s="296" t="n"/>
      <c r="G3973" s="296" t="n"/>
      <c r="H3973" s="299">
        <f>IFERROR(VLOOKUP($C3973,$C$5:$H$18,6,0)+SUMIF($C$19:$C3973,$C3973,$F$19:$F3973)-SUMIF($C$19:$C3973,$C3973,$G$19:$G3973),"")</f>
        <v/>
      </c>
      <c r="I3973" s="296" t="n"/>
      <c r="J3973" s="252" t="n"/>
      <c r="K3973" s="252" t="n"/>
      <c r="L3973" s="298" t="n"/>
      <c r="M3973" s="254">
        <f>IF($B3973="","",--TEXT($B3973,"yyyymm"))</f>
        <v/>
      </c>
      <c r="N3973" s="0" t="n"/>
      <c r="O3973" s="0" t="n"/>
      <c r="P3973" s="0" t="n"/>
      <c r="Q3973" s="0" t="n"/>
      <c r="R3973" s="0" t="n"/>
      <c r="S3973" s="0" t="n"/>
      <c r="T3973" s="0" t="n"/>
      <c r="U3973" s="0" t="n"/>
      <c r="V3973" s="0" t="n"/>
      <c r="W3973" s="0" t="n"/>
      <c r="X3973" s="42" t="n"/>
      <c r="Y3973" s="42" t="n"/>
      <c r="Z3973" s="42" t="n"/>
    </row>
    <row r="3974" ht="23" customFormat="1" customHeight="1" s="204">
      <c r="A3974" s="255">
        <f>IF(B3974="","",COUNTA($B$5:B3974))</f>
        <v/>
      </c>
      <c r="B3974" s="294" t="n"/>
      <c r="C3974" s="247" t="n"/>
      <c r="D3974" s="248" t="n"/>
      <c r="E3974" s="295" t="n"/>
      <c r="F3974" s="296" t="n"/>
      <c r="G3974" s="296" t="n"/>
      <c r="H3974" s="299">
        <f>IFERROR(VLOOKUP($C3974,$C$5:$H$18,6,0)+SUMIF($C$19:$C3974,$C3974,$F$19:$F3974)-SUMIF($C$19:$C3974,$C3974,$G$19:$G3974),"")</f>
        <v/>
      </c>
      <c r="I3974" s="296" t="n"/>
      <c r="J3974" s="252" t="n"/>
      <c r="K3974" s="252" t="n"/>
      <c r="L3974" s="298" t="n"/>
      <c r="M3974" s="254">
        <f>IF($B3974="","",--TEXT($B3974,"yyyymm"))</f>
        <v/>
      </c>
      <c r="N3974" s="0" t="n"/>
      <c r="O3974" s="0" t="n"/>
      <c r="P3974" s="0" t="n"/>
      <c r="Q3974" s="0" t="n"/>
      <c r="R3974" s="0" t="n"/>
      <c r="S3974" s="0" t="n"/>
      <c r="T3974" s="0" t="n"/>
      <c r="U3974" s="0" t="n"/>
      <c r="V3974" s="0" t="n"/>
      <c r="W3974" s="0" t="n"/>
      <c r="X3974" s="42" t="n"/>
      <c r="Y3974" s="42" t="n"/>
      <c r="Z3974" s="42" t="n"/>
    </row>
    <row r="3975" ht="23" customFormat="1" customHeight="1" s="204">
      <c r="A3975" s="255">
        <f>IF(B3975="","",COUNTA($B$5:B3975))</f>
        <v/>
      </c>
      <c r="B3975" s="294" t="n"/>
      <c r="C3975" s="247" t="n"/>
      <c r="D3975" s="248" t="n"/>
      <c r="E3975" s="295" t="n"/>
      <c r="F3975" s="296" t="n"/>
      <c r="G3975" s="296" t="n"/>
      <c r="H3975" s="299">
        <f>IFERROR(VLOOKUP($C3975,$C$5:$H$18,6,0)+SUMIF($C$19:$C3975,$C3975,$F$19:$F3975)-SUMIF($C$19:$C3975,$C3975,$G$19:$G3975),"")</f>
        <v/>
      </c>
      <c r="I3975" s="296" t="n"/>
      <c r="J3975" s="252" t="n"/>
      <c r="K3975" s="252" t="n"/>
      <c r="L3975" s="298" t="n"/>
      <c r="M3975" s="254">
        <f>IF($B3975="","",--TEXT($B3975,"yyyymm"))</f>
        <v/>
      </c>
      <c r="N3975" s="0" t="n"/>
      <c r="O3975" s="0" t="n"/>
      <c r="P3975" s="0" t="n"/>
      <c r="Q3975" s="0" t="n"/>
      <c r="R3975" s="0" t="n"/>
      <c r="S3975" s="0" t="n"/>
      <c r="T3975" s="0" t="n"/>
      <c r="U3975" s="0" t="n"/>
      <c r="V3975" s="0" t="n"/>
      <c r="W3975" s="0" t="n"/>
      <c r="X3975" s="42" t="n"/>
      <c r="Y3975" s="42" t="n"/>
      <c r="Z3975" s="42" t="n"/>
    </row>
    <row r="3976" ht="23" customFormat="1" customHeight="1" s="204">
      <c r="A3976" s="255">
        <f>IF(B3976="","",COUNTA($B$5:B3976))</f>
        <v/>
      </c>
      <c r="B3976" s="294" t="n"/>
      <c r="C3976" s="247" t="n"/>
      <c r="D3976" s="248" t="n"/>
      <c r="E3976" s="295" t="n"/>
      <c r="F3976" s="296" t="n"/>
      <c r="G3976" s="296" t="n"/>
      <c r="H3976" s="299">
        <f>IFERROR(VLOOKUP($C3976,$C$5:$H$18,6,0)+SUMIF($C$19:$C3976,$C3976,$F$19:$F3976)-SUMIF($C$19:$C3976,$C3976,$G$19:$G3976),"")</f>
        <v/>
      </c>
      <c r="I3976" s="296" t="n"/>
      <c r="J3976" s="252" t="n"/>
      <c r="K3976" s="252" t="n"/>
      <c r="L3976" s="298" t="n"/>
      <c r="M3976" s="254">
        <f>IF($B3976="","",--TEXT($B3976,"yyyymm"))</f>
        <v/>
      </c>
      <c r="N3976" s="0" t="n"/>
      <c r="O3976" s="0" t="n"/>
      <c r="P3976" s="0" t="n"/>
      <c r="Q3976" s="0" t="n"/>
      <c r="R3976" s="0" t="n"/>
      <c r="S3976" s="0" t="n"/>
      <c r="T3976" s="0" t="n"/>
      <c r="U3976" s="0" t="n"/>
      <c r="V3976" s="0" t="n"/>
      <c r="W3976" s="0" t="n"/>
      <c r="X3976" s="42" t="n"/>
      <c r="Y3976" s="42" t="n"/>
      <c r="Z3976" s="42" t="n"/>
    </row>
    <row r="3977" ht="23" customFormat="1" customHeight="1" s="204">
      <c r="A3977" s="255">
        <f>IF(B3977="","",COUNTA($B$5:B3977))</f>
        <v/>
      </c>
      <c r="B3977" s="294" t="n"/>
      <c r="C3977" s="247" t="n"/>
      <c r="D3977" s="248" t="n"/>
      <c r="E3977" s="295" t="n"/>
      <c r="F3977" s="296" t="n"/>
      <c r="G3977" s="296" t="n"/>
      <c r="H3977" s="299">
        <f>IFERROR(VLOOKUP($C3977,$C$5:$H$18,6,0)+SUMIF($C$19:$C3977,$C3977,$F$19:$F3977)-SUMIF($C$19:$C3977,$C3977,$G$19:$G3977),"")</f>
        <v/>
      </c>
      <c r="I3977" s="296" t="n"/>
      <c r="J3977" s="252" t="n"/>
      <c r="K3977" s="252" t="n"/>
      <c r="L3977" s="298" t="n"/>
      <c r="M3977" s="254">
        <f>IF($B3977="","",--TEXT($B3977,"yyyymm"))</f>
        <v/>
      </c>
      <c r="N3977" s="0" t="n"/>
      <c r="O3977" s="0" t="n"/>
      <c r="P3977" s="0" t="n"/>
      <c r="Q3977" s="0" t="n"/>
      <c r="R3977" s="0" t="n"/>
      <c r="S3977" s="0" t="n"/>
      <c r="T3977" s="0" t="n"/>
      <c r="U3977" s="0" t="n"/>
      <c r="V3977" s="0" t="n"/>
      <c r="W3977" s="0" t="n"/>
      <c r="X3977" s="42" t="n"/>
      <c r="Y3977" s="42" t="n"/>
      <c r="Z3977" s="42" t="n"/>
    </row>
    <row r="3978" ht="23" customFormat="1" customHeight="1" s="204">
      <c r="A3978" s="255">
        <f>IF(B3978="","",COUNTA($B$5:B3978))</f>
        <v/>
      </c>
      <c r="B3978" s="294" t="n"/>
      <c r="C3978" s="247" t="n"/>
      <c r="D3978" s="248" t="n"/>
      <c r="E3978" s="295" t="n"/>
      <c r="F3978" s="296" t="n"/>
      <c r="G3978" s="296" t="n"/>
      <c r="H3978" s="299">
        <f>IFERROR(VLOOKUP($C3978,$C$5:$H$18,6,0)+SUMIF($C$19:$C3978,$C3978,$F$19:$F3978)-SUMIF($C$19:$C3978,$C3978,$G$19:$G3978),"")</f>
        <v/>
      </c>
      <c r="I3978" s="296" t="n"/>
      <c r="J3978" s="252" t="n"/>
      <c r="K3978" s="252" t="n"/>
      <c r="L3978" s="298" t="n"/>
      <c r="M3978" s="254">
        <f>IF($B3978="","",--TEXT($B3978,"yyyymm"))</f>
        <v/>
      </c>
      <c r="N3978" s="0" t="n"/>
      <c r="O3978" s="0" t="n"/>
      <c r="P3978" s="0" t="n"/>
      <c r="Q3978" s="0" t="n"/>
      <c r="R3978" s="0" t="n"/>
      <c r="S3978" s="0" t="n"/>
      <c r="T3978" s="0" t="n"/>
      <c r="U3978" s="0" t="n"/>
      <c r="V3978" s="0" t="n"/>
      <c r="W3978" s="0" t="n"/>
      <c r="X3978" s="42" t="n"/>
      <c r="Y3978" s="42" t="n"/>
      <c r="Z3978" s="42" t="n"/>
    </row>
    <row r="3979" ht="23" customFormat="1" customHeight="1" s="204">
      <c r="A3979" s="255">
        <f>IF(B3979="","",COUNTA($B$5:B3979))</f>
        <v/>
      </c>
      <c r="B3979" s="294" t="n"/>
      <c r="C3979" s="247" t="n"/>
      <c r="D3979" s="248" t="n"/>
      <c r="E3979" s="295" t="n"/>
      <c r="F3979" s="296" t="n"/>
      <c r="G3979" s="296" t="n"/>
      <c r="H3979" s="299">
        <f>IFERROR(VLOOKUP($C3979,$C$5:$H$18,6,0)+SUMIF($C$19:$C3979,$C3979,$F$19:$F3979)-SUMIF($C$19:$C3979,$C3979,$G$19:$G3979),"")</f>
        <v/>
      </c>
      <c r="I3979" s="296" t="n"/>
      <c r="J3979" s="252" t="n"/>
      <c r="K3979" s="252" t="n"/>
      <c r="L3979" s="298" t="n"/>
      <c r="M3979" s="254">
        <f>IF($B3979="","",--TEXT($B3979,"yyyymm"))</f>
        <v/>
      </c>
      <c r="N3979" s="0" t="n"/>
      <c r="O3979" s="0" t="n"/>
      <c r="P3979" s="0" t="n"/>
      <c r="Q3979" s="0" t="n"/>
      <c r="R3979" s="0" t="n"/>
      <c r="S3979" s="0" t="n"/>
      <c r="T3979" s="0" t="n"/>
      <c r="U3979" s="0" t="n"/>
      <c r="V3979" s="0" t="n"/>
      <c r="W3979" s="0" t="n"/>
      <c r="X3979" s="42" t="n"/>
      <c r="Y3979" s="42" t="n"/>
      <c r="Z3979" s="42" t="n"/>
    </row>
    <row r="3980" ht="23" customFormat="1" customHeight="1" s="204">
      <c r="A3980" s="255">
        <f>IF(B3980="","",COUNTA($B$5:B3980))</f>
        <v/>
      </c>
      <c r="B3980" s="294" t="n"/>
      <c r="C3980" s="247" t="n"/>
      <c r="D3980" s="248" t="n"/>
      <c r="E3980" s="295" t="n"/>
      <c r="F3980" s="296" t="n"/>
      <c r="G3980" s="296" t="n"/>
      <c r="H3980" s="299">
        <f>IFERROR(VLOOKUP($C3980,$C$5:$H$18,6,0)+SUMIF($C$19:$C3980,$C3980,$F$19:$F3980)-SUMIF($C$19:$C3980,$C3980,$G$19:$G3980),"")</f>
        <v/>
      </c>
      <c r="I3980" s="296" t="n"/>
      <c r="J3980" s="252" t="n"/>
      <c r="K3980" s="252" t="n"/>
      <c r="L3980" s="298" t="n"/>
      <c r="M3980" s="254">
        <f>IF($B3980="","",--TEXT($B3980,"yyyymm"))</f>
        <v/>
      </c>
      <c r="N3980" s="0" t="n"/>
      <c r="O3980" s="0" t="n"/>
      <c r="P3980" s="0" t="n"/>
      <c r="Q3980" s="0" t="n"/>
      <c r="R3980" s="0" t="n"/>
      <c r="S3980" s="0" t="n"/>
      <c r="T3980" s="0" t="n"/>
      <c r="U3980" s="0" t="n"/>
      <c r="V3980" s="0" t="n"/>
      <c r="W3980" s="0" t="n"/>
      <c r="X3980" s="42" t="n"/>
      <c r="Y3980" s="42" t="n"/>
      <c r="Z3980" s="42" t="n"/>
    </row>
    <row r="3981" ht="23" customFormat="1" customHeight="1" s="204">
      <c r="A3981" s="255">
        <f>IF(B3981="","",COUNTA($B$5:B3981))</f>
        <v/>
      </c>
      <c r="B3981" s="294" t="n"/>
      <c r="C3981" s="247" t="n"/>
      <c r="D3981" s="248" t="n"/>
      <c r="E3981" s="295" t="n"/>
      <c r="F3981" s="296" t="n"/>
      <c r="G3981" s="296" t="n"/>
      <c r="H3981" s="299">
        <f>IFERROR(VLOOKUP($C3981,$C$5:$H$18,6,0)+SUMIF($C$19:$C3981,$C3981,$F$19:$F3981)-SUMIF($C$19:$C3981,$C3981,$G$19:$G3981),"")</f>
        <v/>
      </c>
      <c r="I3981" s="296" t="n"/>
      <c r="J3981" s="252" t="n"/>
      <c r="K3981" s="252" t="n"/>
      <c r="L3981" s="298" t="n"/>
      <c r="M3981" s="254">
        <f>IF($B3981="","",--TEXT($B3981,"yyyymm"))</f>
        <v/>
      </c>
      <c r="N3981" s="0" t="n"/>
      <c r="O3981" s="0" t="n"/>
      <c r="P3981" s="0" t="n"/>
      <c r="Q3981" s="0" t="n"/>
      <c r="R3981" s="0" t="n"/>
      <c r="S3981" s="0" t="n"/>
      <c r="T3981" s="0" t="n"/>
      <c r="U3981" s="0" t="n"/>
      <c r="V3981" s="0" t="n"/>
      <c r="W3981" s="0" t="n"/>
      <c r="X3981" s="42" t="n"/>
      <c r="Y3981" s="42" t="n"/>
      <c r="Z3981" s="42" t="n"/>
    </row>
    <row r="3982" ht="23" customFormat="1" customHeight="1" s="204">
      <c r="A3982" s="255">
        <f>IF(B3982="","",COUNTA($B$5:B3982))</f>
        <v/>
      </c>
      <c r="B3982" s="294" t="n"/>
      <c r="C3982" s="247" t="n"/>
      <c r="D3982" s="248" t="n"/>
      <c r="E3982" s="295" t="n"/>
      <c r="F3982" s="296" t="n"/>
      <c r="G3982" s="296" t="n"/>
      <c r="H3982" s="299">
        <f>IFERROR(VLOOKUP($C3982,$C$5:$H$18,6,0)+SUMIF($C$19:$C3982,$C3982,$F$19:$F3982)-SUMIF($C$19:$C3982,$C3982,$G$19:$G3982),"")</f>
        <v/>
      </c>
      <c r="I3982" s="296" t="n"/>
      <c r="J3982" s="252" t="n"/>
      <c r="K3982" s="252" t="n"/>
      <c r="L3982" s="298" t="n"/>
      <c r="M3982" s="254">
        <f>IF($B3982="","",--TEXT($B3982,"yyyymm"))</f>
        <v/>
      </c>
      <c r="N3982" s="0" t="n"/>
      <c r="O3982" s="0" t="n"/>
      <c r="P3982" s="0" t="n"/>
      <c r="Q3982" s="0" t="n"/>
      <c r="R3982" s="0" t="n"/>
      <c r="S3982" s="0" t="n"/>
      <c r="T3982" s="0" t="n"/>
      <c r="U3982" s="0" t="n"/>
      <c r="V3982" s="0" t="n"/>
      <c r="W3982" s="0" t="n"/>
      <c r="X3982" s="42" t="n"/>
      <c r="Y3982" s="42" t="n"/>
      <c r="Z3982" s="42" t="n"/>
    </row>
    <row r="3983" ht="23" customFormat="1" customHeight="1" s="204">
      <c r="A3983" s="255">
        <f>IF(B3983="","",COUNTA($B$5:B3983))</f>
        <v/>
      </c>
      <c r="B3983" s="294" t="n"/>
      <c r="C3983" s="247" t="n"/>
      <c r="D3983" s="248" t="n"/>
      <c r="E3983" s="295" t="n"/>
      <c r="F3983" s="296" t="n"/>
      <c r="G3983" s="296" t="n"/>
      <c r="H3983" s="299">
        <f>IFERROR(VLOOKUP($C3983,$C$5:$H$18,6,0)+SUMIF($C$19:$C3983,$C3983,$F$19:$F3983)-SUMIF($C$19:$C3983,$C3983,$G$19:$G3983),"")</f>
        <v/>
      </c>
      <c r="I3983" s="296" t="n"/>
      <c r="J3983" s="252" t="n"/>
      <c r="K3983" s="252" t="n"/>
      <c r="L3983" s="298" t="n"/>
      <c r="M3983" s="254">
        <f>IF($B3983="","",--TEXT($B3983,"yyyymm"))</f>
        <v/>
      </c>
      <c r="N3983" s="0" t="n"/>
      <c r="O3983" s="0" t="n"/>
      <c r="P3983" s="0" t="n"/>
      <c r="Q3983" s="0" t="n"/>
      <c r="R3983" s="0" t="n"/>
      <c r="S3983" s="0" t="n"/>
      <c r="T3983" s="0" t="n"/>
      <c r="U3983" s="0" t="n"/>
      <c r="V3983" s="0" t="n"/>
      <c r="W3983" s="0" t="n"/>
      <c r="X3983" s="42" t="n"/>
      <c r="Y3983" s="42" t="n"/>
      <c r="Z3983" s="42" t="n"/>
    </row>
    <row r="3984" ht="23" customFormat="1" customHeight="1" s="204">
      <c r="A3984" s="255">
        <f>IF(B3984="","",COUNTA($B$5:B3984))</f>
        <v/>
      </c>
      <c r="B3984" s="294" t="n"/>
      <c r="C3984" s="247" t="n"/>
      <c r="D3984" s="248" t="n"/>
      <c r="E3984" s="295" t="n"/>
      <c r="F3984" s="296" t="n"/>
      <c r="G3984" s="296" t="n"/>
      <c r="H3984" s="299">
        <f>IFERROR(VLOOKUP($C3984,$C$5:$H$18,6,0)+SUMIF($C$19:$C3984,$C3984,$F$19:$F3984)-SUMIF($C$19:$C3984,$C3984,$G$19:$G3984),"")</f>
        <v/>
      </c>
      <c r="I3984" s="296" t="n"/>
      <c r="J3984" s="252" t="n"/>
      <c r="K3984" s="252" t="n"/>
      <c r="L3984" s="298" t="n"/>
      <c r="M3984" s="254">
        <f>IF($B3984="","",--TEXT($B3984,"yyyymm"))</f>
        <v/>
      </c>
      <c r="N3984" s="0" t="n"/>
      <c r="O3984" s="0" t="n"/>
      <c r="P3984" s="0" t="n"/>
      <c r="Q3984" s="0" t="n"/>
      <c r="R3984" s="0" t="n"/>
      <c r="S3984" s="0" t="n"/>
      <c r="T3984" s="0" t="n"/>
      <c r="U3984" s="0" t="n"/>
      <c r="V3984" s="0" t="n"/>
      <c r="W3984" s="0" t="n"/>
      <c r="X3984" s="42" t="n"/>
      <c r="Y3984" s="42" t="n"/>
      <c r="Z3984" s="42" t="n"/>
    </row>
    <row r="3985" ht="23" customFormat="1" customHeight="1" s="204">
      <c r="A3985" s="255">
        <f>IF(B3985="","",COUNTA($B$5:B3985))</f>
        <v/>
      </c>
      <c r="B3985" s="294" t="n"/>
      <c r="C3985" s="247" t="n"/>
      <c r="D3985" s="248" t="n"/>
      <c r="E3985" s="295" t="n"/>
      <c r="F3985" s="296" t="n"/>
      <c r="G3985" s="296" t="n"/>
      <c r="H3985" s="299">
        <f>IFERROR(VLOOKUP($C3985,$C$5:$H$18,6,0)+SUMIF($C$19:$C3985,$C3985,$F$19:$F3985)-SUMIF($C$19:$C3985,$C3985,$G$19:$G3985),"")</f>
        <v/>
      </c>
      <c r="I3985" s="296" t="n"/>
      <c r="J3985" s="252" t="n"/>
      <c r="K3985" s="252" t="n"/>
      <c r="L3985" s="298" t="n"/>
      <c r="M3985" s="254">
        <f>IF($B3985="","",--TEXT($B3985,"yyyymm"))</f>
        <v/>
      </c>
      <c r="N3985" s="0" t="n"/>
      <c r="O3985" s="0" t="n"/>
      <c r="P3985" s="0" t="n"/>
      <c r="Q3985" s="0" t="n"/>
      <c r="R3985" s="0" t="n"/>
      <c r="S3985" s="0" t="n"/>
      <c r="T3985" s="0" t="n"/>
      <c r="U3985" s="0" t="n"/>
      <c r="V3985" s="0" t="n"/>
      <c r="W3985" s="0" t="n"/>
      <c r="X3985" s="42" t="n"/>
      <c r="Y3985" s="42" t="n"/>
      <c r="Z3985" s="42" t="n"/>
    </row>
    <row r="3986" ht="23" customFormat="1" customHeight="1" s="204">
      <c r="A3986" s="255">
        <f>IF(B3986="","",COUNTA($B$5:B3986))</f>
        <v/>
      </c>
      <c r="B3986" s="294" t="n"/>
      <c r="C3986" s="247" t="n"/>
      <c r="D3986" s="248" t="n"/>
      <c r="E3986" s="295" t="n"/>
      <c r="F3986" s="296" t="n"/>
      <c r="G3986" s="296" t="n"/>
      <c r="H3986" s="299">
        <f>IFERROR(VLOOKUP($C3986,$C$5:$H$18,6,0)+SUMIF($C$19:$C3986,$C3986,$F$19:$F3986)-SUMIF($C$19:$C3986,$C3986,$G$19:$G3986),"")</f>
        <v/>
      </c>
      <c r="I3986" s="296" t="n"/>
      <c r="J3986" s="252" t="n"/>
      <c r="K3986" s="252" t="n"/>
      <c r="L3986" s="298" t="n"/>
      <c r="M3986" s="254">
        <f>IF($B3986="","",--TEXT($B3986,"yyyymm"))</f>
        <v/>
      </c>
      <c r="N3986" s="0" t="n"/>
      <c r="O3986" s="0" t="n"/>
      <c r="P3986" s="0" t="n"/>
      <c r="Q3986" s="0" t="n"/>
      <c r="R3986" s="0" t="n"/>
      <c r="S3986" s="0" t="n"/>
      <c r="T3986" s="0" t="n"/>
      <c r="U3986" s="0" t="n"/>
      <c r="V3986" s="0" t="n"/>
      <c r="W3986" s="0" t="n"/>
      <c r="X3986" s="42" t="n"/>
      <c r="Y3986" s="42" t="n"/>
      <c r="Z3986" s="42" t="n"/>
    </row>
    <row r="3987" ht="23" customFormat="1" customHeight="1" s="204">
      <c r="A3987" s="255">
        <f>IF(B3987="","",COUNTA($B$5:B3987))</f>
        <v/>
      </c>
      <c r="B3987" s="294" t="n"/>
      <c r="C3987" s="247" t="n"/>
      <c r="D3987" s="248" t="n"/>
      <c r="E3987" s="295" t="n"/>
      <c r="F3987" s="296" t="n"/>
      <c r="G3987" s="296" t="n"/>
      <c r="H3987" s="299">
        <f>IFERROR(VLOOKUP($C3987,$C$5:$H$18,6,0)+SUMIF($C$19:$C3987,$C3987,$F$19:$F3987)-SUMIF($C$19:$C3987,$C3987,$G$19:$G3987),"")</f>
        <v/>
      </c>
      <c r="I3987" s="296" t="n"/>
      <c r="J3987" s="252" t="n"/>
      <c r="K3987" s="252" t="n"/>
      <c r="L3987" s="298" t="n"/>
      <c r="M3987" s="254">
        <f>IF($B3987="","",--TEXT($B3987,"yyyymm"))</f>
        <v/>
      </c>
      <c r="N3987" s="0" t="n"/>
      <c r="O3987" s="0" t="n"/>
      <c r="P3987" s="0" t="n"/>
      <c r="Q3987" s="0" t="n"/>
      <c r="R3987" s="0" t="n"/>
      <c r="S3987" s="0" t="n"/>
      <c r="T3987" s="0" t="n"/>
      <c r="U3987" s="0" t="n"/>
      <c r="V3987" s="0" t="n"/>
      <c r="W3987" s="0" t="n"/>
      <c r="X3987" s="42" t="n"/>
      <c r="Y3987" s="42" t="n"/>
      <c r="Z3987" s="42" t="n"/>
    </row>
    <row r="3988" ht="23" customFormat="1" customHeight="1" s="204">
      <c r="A3988" s="255">
        <f>IF(B3988="","",COUNTA($B$5:B3988))</f>
        <v/>
      </c>
      <c r="B3988" s="294" t="n"/>
      <c r="C3988" s="247" t="n"/>
      <c r="D3988" s="248" t="n"/>
      <c r="E3988" s="295" t="n"/>
      <c r="F3988" s="296" t="n"/>
      <c r="G3988" s="296" t="n"/>
      <c r="H3988" s="299">
        <f>IFERROR(VLOOKUP($C3988,$C$5:$H$18,6,0)+SUMIF($C$19:$C3988,$C3988,$F$19:$F3988)-SUMIF($C$19:$C3988,$C3988,$G$19:$G3988),"")</f>
        <v/>
      </c>
      <c r="I3988" s="296" t="n"/>
      <c r="J3988" s="252" t="n"/>
      <c r="K3988" s="252" t="n"/>
      <c r="L3988" s="298" t="n"/>
      <c r="M3988" s="254">
        <f>IF($B3988="","",--TEXT($B3988,"yyyymm"))</f>
        <v/>
      </c>
      <c r="N3988" s="0" t="n"/>
      <c r="O3988" s="0" t="n"/>
      <c r="P3988" s="0" t="n"/>
      <c r="Q3988" s="0" t="n"/>
      <c r="R3988" s="0" t="n"/>
      <c r="S3988" s="0" t="n"/>
      <c r="T3988" s="0" t="n"/>
      <c r="U3988" s="0" t="n"/>
      <c r="V3988" s="0" t="n"/>
      <c r="W3988" s="0" t="n"/>
      <c r="X3988" s="42" t="n"/>
      <c r="Y3988" s="42" t="n"/>
      <c r="Z3988" s="42" t="n"/>
    </row>
    <row r="3989" ht="23" customFormat="1" customHeight="1" s="204">
      <c r="A3989" s="255">
        <f>IF(B3989="","",COUNTA($B$5:B3989))</f>
        <v/>
      </c>
      <c r="B3989" s="294" t="n"/>
      <c r="C3989" s="247" t="n"/>
      <c r="D3989" s="248" t="n"/>
      <c r="E3989" s="295" t="n"/>
      <c r="F3989" s="296" t="n"/>
      <c r="G3989" s="296" t="n"/>
      <c r="H3989" s="299">
        <f>IFERROR(VLOOKUP($C3989,$C$5:$H$18,6,0)+SUMIF($C$19:$C3989,$C3989,$F$19:$F3989)-SUMIF($C$19:$C3989,$C3989,$G$19:$G3989),"")</f>
        <v/>
      </c>
      <c r="I3989" s="296" t="n"/>
      <c r="J3989" s="252" t="n"/>
      <c r="K3989" s="252" t="n"/>
      <c r="L3989" s="298" t="n"/>
      <c r="M3989" s="254">
        <f>IF($B3989="","",--TEXT($B3989,"yyyymm"))</f>
        <v/>
      </c>
      <c r="N3989" s="0" t="n"/>
      <c r="O3989" s="0" t="n"/>
      <c r="P3989" s="0" t="n"/>
      <c r="Q3989" s="0" t="n"/>
      <c r="R3989" s="0" t="n"/>
      <c r="S3989" s="0" t="n"/>
      <c r="T3989" s="0" t="n"/>
      <c r="U3989" s="0" t="n"/>
      <c r="V3989" s="0" t="n"/>
      <c r="W3989" s="0" t="n"/>
      <c r="X3989" s="42" t="n"/>
      <c r="Y3989" s="42" t="n"/>
      <c r="Z3989" s="42" t="n"/>
    </row>
    <row r="3990" ht="23" customFormat="1" customHeight="1" s="204">
      <c r="A3990" s="255">
        <f>IF(B3990="","",COUNTA($B$5:B3990))</f>
        <v/>
      </c>
      <c r="B3990" s="294" t="n"/>
      <c r="C3990" s="247" t="n"/>
      <c r="D3990" s="248" t="n"/>
      <c r="E3990" s="295" t="n"/>
      <c r="F3990" s="296" t="n"/>
      <c r="G3990" s="296" t="n"/>
      <c r="H3990" s="299">
        <f>IFERROR(VLOOKUP($C3990,$C$5:$H$18,6,0)+SUMIF($C$19:$C3990,$C3990,$F$19:$F3990)-SUMIF($C$19:$C3990,$C3990,$G$19:$G3990),"")</f>
        <v/>
      </c>
      <c r="I3990" s="296" t="n"/>
      <c r="J3990" s="252" t="n"/>
      <c r="K3990" s="252" t="n"/>
      <c r="L3990" s="298" t="n"/>
      <c r="M3990" s="254">
        <f>IF($B3990="","",--TEXT($B3990,"yyyymm"))</f>
        <v/>
      </c>
      <c r="N3990" s="0" t="n"/>
      <c r="O3990" s="0" t="n"/>
      <c r="P3990" s="0" t="n"/>
      <c r="Q3990" s="0" t="n"/>
      <c r="R3990" s="0" t="n"/>
      <c r="S3990" s="0" t="n"/>
      <c r="T3990" s="0" t="n"/>
      <c r="U3990" s="0" t="n"/>
      <c r="V3990" s="0" t="n"/>
      <c r="W3990" s="0" t="n"/>
      <c r="X3990" s="42" t="n"/>
      <c r="Y3990" s="42" t="n"/>
      <c r="Z3990" s="42" t="n"/>
    </row>
    <row r="3991" ht="23" customFormat="1" customHeight="1" s="204">
      <c r="A3991" s="255">
        <f>IF(B3991="","",COUNTA($B$5:B3991))</f>
        <v/>
      </c>
      <c r="B3991" s="294" t="n"/>
      <c r="C3991" s="247" t="n"/>
      <c r="D3991" s="248" t="n"/>
      <c r="E3991" s="295" t="n"/>
      <c r="F3991" s="296" t="n"/>
      <c r="G3991" s="296" t="n"/>
      <c r="H3991" s="299">
        <f>IFERROR(VLOOKUP($C3991,$C$5:$H$18,6,0)+SUMIF($C$19:$C3991,$C3991,$F$19:$F3991)-SUMIF($C$19:$C3991,$C3991,$G$19:$G3991),"")</f>
        <v/>
      </c>
      <c r="I3991" s="296" t="n"/>
      <c r="J3991" s="252" t="n"/>
      <c r="K3991" s="252" t="n"/>
      <c r="L3991" s="298" t="n"/>
      <c r="M3991" s="254">
        <f>IF($B3991="","",--TEXT($B3991,"yyyymm"))</f>
        <v/>
      </c>
      <c r="N3991" s="0" t="n"/>
      <c r="O3991" s="0" t="n"/>
      <c r="P3991" s="0" t="n"/>
      <c r="Q3991" s="0" t="n"/>
      <c r="R3991" s="0" t="n"/>
      <c r="S3991" s="0" t="n"/>
      <c r="T3991" s="0" t="n"/>
      <c r="U3991" s="0" t="n"/>
      <c r="V3991" s="0" t="n"/>
      <c r="W3991" s="0" t="n"/>
      <c r="X3991" s="42" t="n"/>
      <c r="Y3991" s="42" t="n"/>
      <c r="Z3991" s="42" t="n"/>
    </row>
    <row r="3992" ht="23" customFormat="1" customHeight="1" s="204">
      <c r="A3992" s="255">
        <f>IF(B3992="","",COUNTA($B$5:B3992))</f>
        <v/>
      </c>
      <c r="B3992" s="294" t="n"/>
      <c r="C3992" s="247" t="n"/>
      <c r="D3992" s="248" t="n"/>
      <c r="E3992" s="295" t="n"/>
      <c r="F3992" s="296" t="n"/>
      <c r="G3992" s="296" t="n"/>
      <c r="H3992" s="299">
        <f>IFERROR(VLOOKUP($C3992,$C$5:$H$18,6,0)+SUMIF($C$19:$C3992,$C3992,$F$19:$F3992)-SUMIF($C$19:$C3992,$C3992,$G$19:$G3992),"")</f>
        <v/>
      </c>
      <c r="I3992" s="296" t="n"/>
      <c r="J3992" s="252" t="n"/>
      <c r="K3992" s="252" t="n"/>
      <c r="L3992" s="298" t="n"/>
      <c r="M3992" s="254">
        <f>IF($B3992="","",--TEXT($B3992,"yyyymm"))</f>
        <v/>
      </c>
      <c r="N3992" s="0" t="n"/>
      <c r="O3992" s="0" t="n"/>
      <c r="P3992" s="0" t="n"/>
      <c r="Q3992" s="0" t="n"/>
      <c r="R3992" s="0" t="n"/>
      <c r="S3992" s="0" t="n"/>
      <c r="T3992" s="0" t="n"/>
      <c r="U3992" s="0" t="n"/>
      <c r="V3992" s="0" t="n"/>
      <c r="W3992" s="0" t="n"/>
      <c r="X3992" s="42" t="n"/>
      <c r="Y3992" s="42" t="n"/>
      <c r="Z3992" s="42" t="n"/>
    </row>
    <row r="3993" ht="23" customFormat="1" customHeight="1" s="204">
      <c r="A3993" s="255">
        <f>IF(B3993="","",COUNTA($B$5:B3993))</f>
        <v/>
      </c>
      <c r="B3993" s="294" t="n"/>
      <c r="C3993" s="247" t="n"/>
      <c r="D3993" s="248" t="n"/>
      <c r="E3993" s="295" t="n"/>
      <c r="F3993" s="296" t="n"/>
      <c r="G3993" s="296" t="n"/>
      <c r="H3993" s="299">
        <f>IFERROR(VLOOKUP($C3993,$C$5:$H$18,6,0)+SUMIF($C$19:$C3993,$C3993,$F$19:$F3993)-SUMIF($C$19:$C3993,$C3993,$G$19:$G3993),"")</f>
        <v/>
      </c>
      <c r="I3993" s="296" t="n"/>
      <c r="J3993" s="252" t="n"/>
      <c r="K3993" s="252" t="n"/>
      <c r="L3993" s="298" t="n"/>
      <c r="M3993" s="254">
        <f>IF($B3993="","",--TEXT($B3993,"yyyymm"))</f>
        <v/>
      </c>
      <c r="N3993" s="0" t="n"/>
      <c r="O3993" s="0" t="n"/>
      <c r="P3993" s="0" t="n"/>
      <c r="Q3993" s="0" t="n"/>
      <c r="R3993" s="0" t="n"/>
      <c r="S3993" s="0" t="n"/>
      <c r="T3993" s="0" t="n"/>
      <c r="U3993" s="0" t="n"/>
      <c r="V3993" s="0" t="n"/>
      <c r="W3993" s="0" t="n"/>
      <c r="X3993" s="42" t="n"/>
      <c r="Y3993" s="42" t="n"/>
      <c r="Z3993" s="42" t="n"/>
    </row>
    <row r="3994" ht="23" customFormat="1" customHeight="1" s="204">
      <c r="A3994" s="255">
        <f>IF(B3994="","",COUNTA($B$5:B3994))</f>
        <v/>
      </c>
      <c r="B3994" s="294" t="n"/>
      <c r="C3994" s="247" t="n"/>
      <c r="D3994" s="248" t="n"/>
      <c r="E3994" s="295" t="n"/>
      <c r="F3994" s="296" t="n"/>
      <c r="G3994" s="296" t="n"/>
      <c r="H3994" s="299">
        <f>IFERROR(VLOOKUP($C3994,$C$5:$H$18,6,0)+SUMIF($C$19:$C3994,$C3994,$F$19:$F3994)-SUMIF($C$19:$C3994,$C3994,$G$19:$G3994),"")</f>
        <v/>
      </c>
      <c r="I3994" s="296" t="n"/>
      <c r="J3994" s="252" t="n"/>
      <c r="K3994" s="252" t="n"/>
      <c r="L3994" s="298" t="n"/>
      <c r="M3994" s="254">
        <f>IF($B3994="","",--TEXT($B3994,"yyyymm"))</f>
        <v/>
      </c>
      <c r="N3994" s="0" t="n"/>
      <c r="O3994" s="0" t="n"/>
      <c r="P3994" s="0" t="n"/>
      <c r="Q3994" s="0" t="n"/>
      <c r="R3994" s="0" t="n"/>
      <c r="S3994" s="0" t="n"/>
      <c r="T3994" s="0" t="n"/>
      <c r="U3994" s="0" t="n"/>
      <c r="V3994" s="0" t="n"/>
      <c r="W3994" s="0" t="n"/>
      <c r="X3994" s="42" t="n"/>
      <c r="Y3994" s="42" t="n"/>
      <c r="Z3994" s="42" t="n"/>
    </row>
    <row r="3995" ht="23" customFormat="1" customHeight="1" s="204">
      <c r="A3995" s="255">
        <f>IF(B3995="","",COUNTA($B$5:B3995))</f>
        <v/>
      </c>
      <c r="B3995" s="294" t="n"/>
      <c r="C3995" s="247" t="n"/>
      <c r="D3995" s="248" t="n"/>
      <c r="E3995" s="295" t="n"/>
      <c r="F3995" s="296" t="n"/>
      <c r="G3995" s="296" t="n"/>
      <c r="H3995" s="299">
        <f>IFERROR(VLOOKUP($C3995,$C$5:$H$18,6,0)+SUMIF($C$19:$C3995,$C3995,$F$19:$F3995)-SUMIF($C$19:$C3995,$C3995,$G$19:$G3995),"")</f>
        <v/>
      </c>
      <c r="I3995" s="296" t="n"/>
      <c r="J3995" s="252" t="n"/>
      <c r="K3995" s="252" t="n"/>
      <c r="L3995" s="298" t="n"/>
      <c r="M3995" s="254">
        <f>IF($B3995="","",--TEXT($B3995,"yyyymm"))</f>
        <v/>
      </c>
      <c r="N3995" s="0" t="n"/>
      <c r="O3995" s="0" t="n"/>
      <c r="P3995" s="0" t="n"/>
      <c r="Q3995" s="0" t="n"/>
      <c r="R3995" s="0" t="n"/>
      <c r="S3995" s="0" t="n"/>
      <c r="T3995" s="0" t="n"/>
      <c r="U3995" s="0" t="n"/>
      <c r="V3995" s="0" t="n"/>
      <c r="W3995" s="0" t="n"/>
      <c r="X3995" s="42" t="n"/>
      <c r="Y3995" s="42" t="n"/>
      <c r="Z3995" s="42" t="n"/>
    </row>
    <row r="3996" ht="23" customFormat="1" customHeight="1" s="204">
      <c r="A3996" s="255">
        <f>IF(B3996="","",COUNTA($B$5:B3996))</f>
        <v/>
      </c>
      <c r="B3996" s="294" t="n"/>
      <c r="C3996" s="247" t="n"/>
      <c r="D3996" s="248" t="n"/>
      <c r="E3996" s="295" t="n"/>
      <c r="F3996" s="296" t="n"/>
      <c r="G3996" s="296" t="n"/>
      <c r="H3996" s="299">
        <f>IFERROR(VLOOKUP($C3996,$C$5:$H$18,6,0)+SUMIF($C$19:$C3996,$C3996,$F$19:$F3996)-SUMIF($C$19:$C3996,$C3996,$G$19:$G3996),"")</f>
        <v/>
      </c>
      <c r="I3996" s="296" t="n"/>
      <c r="J3996" s="252" t="n"/>
      <c r="K3996" s="252" t="n"/>
      <c r="L3996" s="298" t="n"/>
      <c r="M3996" s="254">
        <f>IF($B3996="","",--TEXT($B3996,"yyyymm"))</f>
        <v/>
      </c>
      <c r="N3996" s="0" t="n"/>
      <c r="O3996" s="0" t="n"/>
      <c r="P3996" s="0" t="n"/>
      <c r="Q3996" s="0" t="n"/>
      <c r="R3996" s="0" t="n"/>
      <c r="S3996" s="0" t="n"/>
      <c r="T3996" s="0" t="n"/>
      <c r="U3996" s="0" t="n"/>
      <c r="V3996" s="0" t="n"/>
      <c r="W3996" s="0" t="n"/>
      <c r="X3996" s="42" t="n"/>
      <c r="Y3996" s="42" t="n"/>
      <c r="Z3996" s="42" t="n"/>
    </row>
    <row r="3997" ht="23" customFormat="1" customHeight="1" s="204">
      <c r="A3997" s="255">
        <f>IF(B3997="","",COUNTA($B$5:B3997))</f>
        <v/>
      </c>
      <c r="B3997" s="294" t="n"/>
      <c r="C3997" s="247" t="n"/>
      <c r="D3997" s="248" t="n"/>
      <c r="E3997" s="295" t="n"/>
      <c r="F3997" s="296" t="n"/>
      <c r="G3997" s="296" t="n"/>
      <c r="H3997" s="299">
        <f>IFERROR(VLOOKUP($C3997,$C$5:$H$18,6,0)+SUMIF($C$19:$C3997,$C3997,$F$19:$F3997)-SUMIF($C$19:$C3997,$C3997,$G$19:$G3997),"")</f>
        <v/>
      </c>
      <c r="I3997" s="296" t="n"/>
      <c r="J3997" s="252" t="n"/>
      <c r="K3997" s="252" t="n"/>
      <c r="L3997" s="298" t="n"/>
      <c r="M3997" s="254">
        <f>IF($B3997="","",--TEXT($B3997,"yyyymm"))</f>
        <v/>
      </c>
      <c r="N3997" s="0" t="n"/>
      <c r="O3997" s="0" t="n"/>
      <c r="P3997" s="0" t="n"/>
      <c r="Q3997" s="0" t="n"/>
      <c r="R3997" s="0" t="n"/>
      <c r="S3997" s="0" t="n"/>
      <c r="T3997" s="0" t="n"/>
      <c r="U3997" s="0" t="n"/>
      <c r="V3997" s="0" t="n"/>
      <c r="W3997" s="0" t="n"/>
      <c r="X3997" s="42" t="n"/>
      <c r="Y3997" s="42" t="n"/>
      <c r="Z3997" s="42" t="n"/>
    </row>
    <row r="3998" ht="23" customFormat="1" customHeight="1" s="204">
      <c r="A3998" s="255">
        <f>IF(B3998="","",COUNTA($B$5:B3998))</f>
        <v/>
      </c>
      <c r="B3998" s="294" t="n"/>
      <c r="C3998" s="247" t="n"/>
      <c r="D3998" s="248" t="n"/>
      <c r="E3998" s="295" t="n"/>
      <c r="F3998" s="296" t="n"/>
      <c r="G3998" s="296" t="n"/>
      <c r="H3998" s="299">
        <f>IFERROR(VLOOKUP($C3998,$C$5:$H$18,6,0)+SUMIF($C$19:$C3998,$C3998,$F$19:$F3998)-SUMIF($C$19:$C3998,$C3998,$G$19:$G3998),"")</f>
        <v/>
      </c>
      <c r="I3998" s="296" t="n"/>
      <c r="J3998" s="252" t="n"/>
      <c r="K3998" s="252" t="n"/>
      <c r="L3998" s="298" t="n"/>
      <c r="M3998" s="254">
        <f>IF($B3998="","",--TEXT($B3998,"yyyymm"))</f>
        <v/>
      </c>
      <c r="N3998" s="0" t="n"/>
      <c r="O3998" s="0" t="n"/>
      <c r="P3998" s="0" t="n"/>
      <c r="Q3998" s="0" t="n"/>
      <c r="R3998" s="0" t="n"/>
      <c r="S3998" s="0" t="n"/>
      <c r="T3998" s="0" t="n"/>
      <c r="U3998" s="0" t="n"/>
      <c r="V3998" s="0" t="n"/>
      <c r="W3998" s="0" t="n"/>
      <c r="X3998" s="42" t="n"/>
      <c r="Y3998" s="42" t="n"/>
      <c r="Z3998" s="42" t="n"/>
    </row>
    <row r="3999" ht="23" customFormat="1" customHeight="1" s="204">
      <c r="A3999" s="255">
        <f>IF(B3999="","",COUNTA($B$5:B3999))</f>
        <v/>
      </c>
      <c r="B3999" s="294" t="n"/>
      <c r="C3999" s="247" t="n"/>
      <c r="D3999" s="248" t="n"/>
      <c r="E3999" s="295" t="n"/>
      <c r="F3999" s="296" t="n"/>
      <c r="G3999" s="296" t="n"/>
      <c r="H3999" s="299">
        <f>IFERROR(VLOOKUP($C3999,$C$5:$H$18,6,0)+SUMIF($C$19:$C3999,$C3999,$F$19:$F3999)-SUMIF($C$19:$C3999,$C3999,$G$19:$G3999),"")</f>
        <v/>
      </c>
      <c r="I3999" s="296" t="n"/>
      <c r="J3999" s="252" t="n"/>
      <c r="K3999" s="252" t="n"/>
      <c r="L3999" s="298" t="n"/>
      <c r="M3999" s="254">
        <f>IF($B3999="","",--TEXT($B3999,"yyyymm"))</f>
        <v/>
      </c>
      <c r="N3999" s="0" t="n"/>
      <c r="O3999" s="0" t="n"/>
      <c r="P3999" s="0" t="n"/>
      <c r="Q3999" s="0" t="n"/>
      <c r="R3999" s="0" t="n"/>
      <c r="S3999" s="0" t="n"/>
      <c r="T3999" s="0" t="n"/>
      <c r="U3999" s="0" t="n"/>
      <c r="V3999" s="0" t="n"/>
      <c r="W3999" s="0" t="n"/>
      <c r="X3999" s="42" t="n"/>
      <c r="Y3999" s="42" t="n"/>
      <c r="Z3999" s="42" t="n"/>
    </row>
    <row r="4000" ht="23" customFormat="1" customHeight="1" s="204">
      <c r="A4000" s="255">
        <f>IF(B4000="","",COUNTA($B$5:B4000))</f>
        <v/>
      </c>
      <c r="B4000" s="294" t="n"/>
      <c r="C4000" s="247" t="n"/>
      <c r="D4000" s="248" t="n"/>
      <c r="E4000" s="295" t="n"/>
      <c r="F4000" s="296" t="n"/>
      <c r="G4000" s="296" t="n"/>
      <c r="H4000" s="299">
        <f>IFERROR(VLOOKUP($C4000,$C$5:$H$18,6,0)+SUMIF($C$19:$C4000,$C4000,$F$19:$F4000)-SUMIF($C$19:$C4000,$C4000,$G$19:$G4000),"")</f>
        <v/>
      </c>
      <c r="I4000" s="296" t="n"/>
      <c r="J4000" s="252" t="n"/>
      <c r="K4000" s="252" t="n"/>
      <c r="L4000" s="298" t="n"/>
      <c r="M4000" s="254">
        <f>IF($B4000="","",--TEXT($B4000,"yyyymm"))</f>
        <v/>
      </c>
      <c r="N4000" s="0" t="n"/>
      <c r="O4000" s="0" t="n"/>
      <c r="P4000" s="0" t="n"/>
      <c r="Q4000" s="0" t="n"/>
      <c r="R4000" s="0" t="n"/>
      <c r="S4000" s="0" t="n"/>
      <c r="T4000" s="0" t="n"/>
      <c r="U4000" s="0" t="n"/>
      <c r="V4000" s="0" t="n"/>
      <c r="W4000" s="0" t="n"/>
      <c r="X4000" s="42" t="n"/>
      <c r="Y4000" s="42" t="n"/>
      <c r="Z4000" s="42" t="n"/>
    </row>
    <row r="4001" ht="23" customFormat="1" customHeight="1" s="204">
      <c r="A4001" s="255">
        <f>IF(B4001="","",COUNTA($B$5:B4001))</f>
        <v/>
      </c>
      <c r="B4001" s="294" t="n"/>
      <c r="C4001" s="247" t="n"/>
      <c r="D4001" s="248" t="n"/>
      <c r="E4001" s="295" t="n"/>
      <c r="F4001" s="296" t="n"/>
      <c r="G4001" s="296" t="n"/>
      <c r="H4001" s="299">
        <f>IFERROR(VLOOKUP($C4001,$C$5:$H$18,6,0)+SUMIF($C$19:$C4001,$C4001,$F$19:$F4001)-SUMIF($C$19:$C4001,$C4001,$G$19:$G4001),"")</f>
        <v/>
      </c>
      <c r="I4001" s="296" t="n"/>
      <c r="J4001" s="252" t="n"/>
      <c r="K4001" s="252" t="n"/>
      <c r="L4001" s="298" t="n"/>
      <c r="M4001" s="254">
        <f>IF($B4001="","",--TEXT($B4001,"yyyymm"))</f>
        <v/>
      </c>
      <c r="N4001" s="0" t="n"/>
      <c r="O4001" s="0" t="n"/>
      <c r="P4001" s="0" t="n"/>
      <c r="Q4001" s="0" t="n"/>
      <c r="R4001" s="0" t="n"/>
      <c r="S4001" s="0" t="n"/>
      <c r="T4001" s="0" t="n"/>
      <c r="U4001" s="0" t="n"/>
      <c r="V4001" s="0" t="n"/>
      <c r="W4001" s="0" t="n"/>
      <c r="X4001" s="42" t="n"/>
      <c r="Y4001" s="42" t="n"/>
      <c r="Z4001" s="42" t="n"/>
    </row>
    <row r="4002" ht="23" customFormat="1" customHeight="1" s="204">
      <c r="A4002" s="255">
        <f>IF(B4002="","",COUNTA($B$5:B4002))</f>
        <v/>
      </c>
      <c r="B4002" s="294" t="n"/>
      <c r="C4002" s="247" t="n"/>
      <c r="D4002" s="248" t="n"/>
      <c r="E4002" s="295" t="n"/>
      <c r="F4002" s="296" t="n"/>
      <c r="G4002" s="296" t="n"/>
      <c r="H4002" s="299">
        <f>IFERROR(VLOOKUP($C4002,$C$5:$H$18,6,0)+SUMIF($C$19:$C4002,$C4002,$F$19:$F4002)-SUMIF($C$19:$C4002,$C4002,$G$19:$G4002),"")</f>
        <v/>
      </c>
      <c r="I4002" s="296" t="n"/>
      <c r="J4002" s="252" t="n"/>
      <c r="K4002" s="252" t="n"/>
      <c r="L4002" s="298" t="n"/>
      <c r="M4002" s="254">
        <f>IF($B4002="","",--TEXT($B4002,"yyyymm"))</f>
        <v/>
      </c>
      <c r="N4002" s="0" t="n"/>
      <c r="O4002" s="0" t="n"/>
      <c r="P4002" s="0" t="n"/>
      <c r="Q4002" s="0" t="n"/>
      <c r="R4002" s="0" t="n"/>
      <c r="S4002" s="0" t="n"/>
      <c r="T4002" s="0" t="n"/>
      <c r="U4002" s="0" t="n"/>
      <c r="V4002" s="0" t="n"/>
      <c r="W4002" s="0" t="n"/>
      <c r="X4002" s="42" t="n"/>
      <c r="Y4002" s="42" t="n"/>
      <c r="Z4002" s="42" t="n"/>
    </row>
    <row r="4003" ht="23" customFormat="1" customHeight="1" s="204">
      <c r="A4003" s="255">
        <f>IF(B4003="","",COUNTA($B$5:B4003))</f>
        <v/>
      </c>
      <c r="B4003" s="294" t="n"/>
      <c r="C4003" s="247" t="n"/>
      <c r="D4003" s="248" t="n"/>
      <c r="E4003" s="295" t="n"/>
      <c r="F4003" s="296" t="n"/>
      <c r="G4003" s="296" t="n"/>
      <c r="H4003" s="299">
        <f>IFERROR(VLOOKUP($C4003,$C$5:$H$18,6,0)+SUMIF($C$19:$C4003,$C4003,$F$19:$F4003)-SUMIF($C$19:$C4003,$C4003,$G$19:$G4003),"")</f>
        <v/>
      </c>
      <c r="I4003" s="296" t="n"/>
      <c r="J4003" s="252" t="n"/>
      <c r="K4003" s="252" t="n"/>
      <c r="L4003" s="298" t="n"/>
      <c r="M4003" s="254">
        <f>IF($B4003="","",--TEXT($B4003,"yyyymm"))</f>
        <v/>
      </c>
      <c r="N4003" s="0" t="n"/>
      <c r="O4003" s="0" t="n"/>
      <c r="P4003" s="0" t="n"/>
      <c r="Q4003" s="0" t="n"/>
      <c r="R4003" s="0" t="n"/>
      <c r="S4003" s="0" t="n"/>
      <c r="T4003" s="0" t="n"/>
      <c r="U4003" s="0" t="n"/>
      <c r="V4003" s="0" t="n"/>
      <c r="W4003" s="0" t="n"/>
      <c r="X4003" s="42" t="n"/>
      <c r="Y4003" s="42" t="n"/>
      <c r="Z4003" s="42" t="n"/>
    </row>
    <row r="4004" ht="23" customFormat="1" customHeight="1" s="204">
      <c r="A4004" s="255">
        <f>IF(B4004="","",COUNTA($B$5:B4004))</f>
        <v/>
      </c>
      <c r="B4004" s="294" t="n"/>
      <c r="C4004" s="247" t="n"/>
      <c r="D4004" s="248" t="n"/>
      <c r="E4004" s="295" t="n"/>
      <c r="F4004" s="296" t="n"/>
      <c r="G4004" s="296" t="n"/>
      <c r="H4004" s="299">
        <f>IFERROR(VLOOKUP($C4004,$C$5:$H$18,6,0)+SUMIF($C$19:$C4004,$C4004,$F$19:$F4004)-SUMIF($C$19:$C4004,$C4004,$G$19:$G4004),"")</f>
        <v/>
      </c>
      <c r="I4004" s="296" t="n"/>
      <c r="J4004" s="252" t="n"/>
      <c r="K4004" s="252" t="n"/>
      <c r="L4004" s="298" t="n"/>
      <c r="M4004" s="254">
        <f>IF($B4004="","",--TEXT($B4004,"yyyymm"))</f>
        <v/>
      </c>
      <c r="N4004" s="0" t="n"/>
      <c r="O4004" s="0" t="n"/>
      <c r="P4004" s="0" t="n"/>
      <c r="Q4004" s="0" t="n"/>
      <c r="R4004" s="0" t="n"/>
      <c r="S4004" s="0" t="n"/>
      <c r="T4004" s="0" t="n"/>
      <c r="U4004" s="0" t="n"/>
      <c r="V4004" s="0" t="n"/>
      <c r="W4004" s="0" t="n"/>
      <c r="X4004" s="42" t="n"/>
      <c r="Y4004" s="42" t="n"/>
      <c r="Z4004" s="42" t="n"/>
    </row>
    <row r="4005" ht="23" customFormat="1" customHeight="1" s="204">
      <c r="A4005" s="255">
        <f>IF(B4005="","",COUNTA($B$5:B4005))</f>
        <v/>
      </c>
      <c r="B4005" s="294" t="n"/>
      <c r="C4005" s="247" t="n"/>
      <c r="D4005" s="248" t="n"/>
      <c r="E4005" s="295" t="n"/>
      <c r="F4005" s="296" t="n"/>
      <c r="G4005" s="296" t="n"/>
      <c r="H4005" s="299">
        <f>IFERROR(VLOOKUP($C4005,$C$5:$H$18,6,0)+SUMIF($C$19:$C4005,$C4005,$F$19:$F4005)-SUMIF($C$19:$C4005,$C4005,$G$19:$G4005),"")</f>
        <v/>
      </c>
      <c r="I4005" s="296" t="n"/>
      <c r="J4005" s="252" t="n"/>
      <c r="K4005" s="252" t="n"/>
      <c r="L4005" s="298" t="n"/>
      <c r="M4005" s="254">
        <f>IF($B4005="","",--TEXT($B4005,"yyyymm"))</f>
        <v/>
      </c>
      <c r="N4005" s="0" t="n"/>
      <c r="O4005" s="0" t="n"/>
      <c r="P4005" s="0" t="n"/>
      <c r="Q4005" s="0" t="n"/>
      <c r="R4005" s="0" t="n"/>
      <c r="S4005" s="0" t="n"/>
      <c r="T4005" s="0" t="n"/>
      <c r="U4005" s="0" t="n"/>
      <c r="V4005" s="0" t="n"/>
      <c r="W4005" s="0" t="n"/>
      <c r="X4005" s="42" t="n"/>
      <c r="Y4005" s="42" t="n"/>
      <c r="Z4005" s="42" t="n"/>
    </row>
    <row r="4006" ht="23" customFormat="1" customHeight="1" s="204">
      <c r="A4006" s="255">
        <f>IF(B4006="","",COUNTA($B$5:B4006))</f>
        <v/>
      </c>
      <c r="B4006" s="294" t="n"/>
      <c r="C4006" s="247" t="n"/>
      <c r="D4006" s="248" t="n"/>
      <c r="E4006" s="295" t="n"/>
      <c r="F4006" s="296" t="n"/>
      <c r="G4006" s="296" t="n"/>
      <c r="H4006" s="299">
        <f>IFERROR(VLOOKUP($C4006,$C$5:$H$18,6,0)+SUMIF($C$19:$C4006,$C4006,$F$19:$F4006)-SUMIF($C$19:$C4006,$C4006,$G$19:$G4006),"")</f>
        <v/>
      </c>
      <c r="I4006" s="296" t="n"/>
      <c r="J4006" s="252" t="n"/>
      <c r="K4006" s="252" t="n"/>
      <c r="L4006" s="298" t="n"/>
      <c r="M4006" s="254">
        <f>IF($B4006="","",--TEXT($B4006,"yyyymm"))</f>
        <v/>
      </c>
      <c r="N4006" s="0" t="n"/>
      <c r="O4006" s="0" t="n"/>
      <c r="P4006" s="0" t="n"/>
      <c r="Q4006" s="0" t="n"/>
      <c r="R4006" s="0" t="n"/>
      <c r="S4006" s="0" t="n"/>
      <c r="T4006" s="0" t="n"/>
      <c r="U4006" s="0" t="n"/>
      <c r="V4006" s="0" t="n"/>
      <c r="W4006" s="0" t="n"/>
      <c r="X4006" s="42" t="n"/>
      <c r="Y4006" s="42" t="n"/>
      <c r="Z4006" s="42" t="n"/>
    </row>
    <row r="4007" ht="23" customFormat="1" customHeight="1" s="204">
      <c r="A4007" s="255">
        <f>IF(B4007="","",COUNTA($B$5:B4007))</f>
        <v/>
      </c>
      <c r="B4007" s="294" t="n"/>
      <c r="C4007" s="247" t="n"/>
      <c r="D4007" s="248" t="n"/>
      <c r="E4007" s="295" t="n"/>
      <c r="F4007" s="296" t="n"/>
      <c r="G4007" s="296" t="n"/>
      <c r="H4007" s="299">
        <f>IFERROR(VLOOKUP($C4007,$C$5:$H$18,6,0)+SUMIF($C$19:$C4007,$C4007,$F$19:$F4007)-SUMIF($C$19:$C4007,$C4007,$G$19:$G4007),"")</f>
        <v/>
      </c>
      <c r="I4007" s="296" t="n"/>
      <c r="J4007" s="252" t="n"/>
      <c r="K4007" s="252" t="n"/>
      <c r="L4007" s="298" t="n"/>
      <c r="M4007" s="254">
        <f>IF($B4007="","",--TEXT($B4007,"yyyymm"))</f>
        <v/>
      </c>
      <c r="N4007" s="0" t="n"/>
      <c r="O4007" s="0" t="n"/>
      <c r="P4007" s="0" t="n"/>
      <c r="Q4007" s="0" t="n"/>
      <c r="R4007" s="0" t="n"/>
      <c r="S4007" s="0" t="n"/>
      <c r="T4007" s="0" t="n"/>
      <c r="U4007" s="0" t="n"/>
      <c r="V4007" s="0" t="n"/>
      <c r="W4007" s="0" t="n"/>
      <c r="X4007" s="42" t="n"/>
      <c r="Y4007" s="42" t="n"/>
      <c r="Z4007" s="42" t="n"/>
    </row>
    <row r="4008" ht="23" customFormat="1" customHeight="1" s="204">
      <c r="A4008" s="255">
        <f>IF(B4008="","",COUNTA($B$5:B4008))</f>
        <v/>
      </c>
      <c r="B4008" s="294" t="n"/>
      <c r="C4008" s="247" t="n"/>
      <c r="D4008" s="248" t="n"/>
      <c r="E4008" s="295" t="n"/>
      <c r="F4008" s="296" t="n"/>
      <c r="G4008" s="296" t="n"/>
      <c r="H4008" s="299">
        <f>IFERROR(VLOOKUP($C4008,$C$5:$H$18,6,0)+SUMIF($C$19:$C4008,$C4008,$F$19:$F4008)-SUMIF($C$19:$C4008,$C4008,$G$19:$G4008),"")</f>
        <v/>
      </c>
      <c r="I4008" s="296" t="n"/>
      <c r="J4008" s="252" t="n"/>
      <c r="K4008" s="252" t="n"/>
      <c r="L4008" s="298" t="n"/>
      <c r="M4008" s="254">
        <f>IF($B4008="","",--TEXT($B4008,"yyyymm"))</f>
        <v/>
      </c>
      <c r="N4008" s="0" t="n"/>
      <c r="O4008" s="0" t="n"/>
      <c r="P4008" s="0" t="n"/>
      <c r="Q4008" s="0" t="n"/>
      <c r="R4008" s="0" t="n"/>
      <c r="S4008" s="0" t="n"/>
      <c r="T4008" s="0" t="n"/>
      <c r="U4008" s="0" t="n"/>
      <c r="V4008" s="0" t="n"/>
      <c r="W4008" s="0" t="n"/>
      <c r="X4008" s="42" t="n"/>
      <c r="Y4008" s="42" t="n"/>
      <c r="Z4008" s="42" t="n"/>
    </row>
    <row r="4009" ht="23" customFormat="1" customHeight="1" s="204">
      <c r="A4009" s="255">
        <f>IF(B4009="","",COUNTA($B$5:B4009))</f>
        <v/>
      </c>
      <c r="B4009" s="294" t="n"/>
      <c r="C4009" s="247" t="n"/>
      <c r="D4009" s="248" t="n"/>
      <c r="E4009" s="295" t="n"/>
      <c r="F4009" s="296" t="n"/>
      <c r="G4009" s="296" t="n"/>
      <c r="H4009" s="299">
        <f>IFERROR(VLOOKUP($C4009,$C$5:$H$18,6,0)+SUMIF($C$19:$C4009,$C4009,$F$19:$F4009)-SUMIF($C$19:$C4009,$C4009,$G$19:$G4009),"")</f>
        <v/>
      </c>
      <c r="I4009" s="296" t="n"/>
      <c r="J4009" s="252" t="n"/>
      <c r="K4009" s="252" t="n"/>
      <c r="L4009" s="298" t="n"/>
      <c r="M4009" s="254">
        <f>IF($B4009="","",--TEXT($B4009,"yyyymm"))</f>
        <v/>
      </c>
      <c r="N4009" s="0" t="n"/>
      <c r="O4009" s="0" t="n"/>
      <c r="P4009" s="0" t="n"/>
      <c r="Q4009" s="0" t="n"/>
      <c r="R4009" s="0" t="n"/>
      <c r="S4009" s="0" t="n"/>
      <c r="T4009" s="0" t="n"/>
      <c r="U4009" s="0" t="n"/>
      <c r="V4009" s="0" t="n"/>
      <c r="W4009" s="0" t="n"/>
      <c r="X4009" s="42" t="n"/>
      <c r="Y4009" s="42" t="n"/>
      <c r="Z4009" s="42" t="n"/>
    </row>
    <row r="4010" ht="23" customFormat="1" customHeight="1" s="204">
      <c r="A4010" s="255">
        <f>IF(B4010="","",COUNTA($B$5:B4010))</f>
        <v/>
      </c>
      <c r="B4010" s="294" t="n"/>
      <c r="C4010" s="247" t="n"/>
      <c r="D4010" s="248" t="n"/>
      <c r="E4010" s="295" t="n"/>
      <c r="F4010" s="296" t="n"/>
      <c r="G4010" s="296" t="n"/>
      <c r="H4010" s="299">
        <f>IFERROR(VLOOKUP($C4010,$C$5:$H$18,6,0)+SUMIF($C$19:$C4010,$C4010,$F$19:$F4010)-SUMIF($C$19:$C4010,$C4010,$G$19:$G4010),"")</f>
        <v/>
      </c>
      <c r="I4010" s="296" t="n"/>
      <c r="J4010" s="252" t="n"/>
      <c r="K4010" s="252" t="n"/>
      <c r="L4010" s="298" t="n"/>
      <c r="M4010" s="254">
        <f>IF($B4010="","",--TEXT($B4010,"yyyymm"))</f>
        <v/>
      </c>
      <c r="N4010" s="0" t="n"/>
      <c r="O4010" s="0" t="n"/>
      <c r="P4010" s="0" t="n"/>
      <c r="Q4010" s="0" t="n"/>
      <c r="R4010" s="0" t="n"/>
      <c r="S4010" s="0" t="n"/>
      <c r="T4010" s="0" t="n"/>
      <c r="U4010" s="0" t="n"/>
      <c r="V4010" s="0" t="n"/>
      <c r="W4010" s="0" t="n"/>
      <c r="X4010" s="42" t="n"/>
      <c r="Y4010" s="42" t="n"/>
      <c r="Z4010" s="42" t="n"/>
    </row>
    <row r="4011" ht="23" customFormat="1" customHeight="1" s="204">
      <c r="A4011" s="255">
        <f>IF(B4011="","",COUNTA($B$5:B4011))</f>
        <v/>
      </c>
      <c r="B4011" s="294" t="n"/>
      <c r="C4011" s="247" t="n"/>
      <c r="D4011" s="248" t="n"/>
      <c r="E4011" s="295" t="n"/>
      <c r="F4011" s="296" t="n"/>
      <c r="G4011" s="296" t="n"/>
      <c r="H4011" s="299">
        <f>IFERROR(VLOOKUP($C4011,$C$5:$H$18,6,0)+SUMIF($C$19:$C4011,$C4011,$F$19:$F4011)-SUMIF($C$19:$C4011,$C4011,$G$19:$G4011),"")</f>
        <v/>
      </c>
      <c r="I4011" s="296" t="n"/>
      <c r="J4011" s="252" t="n"/>
      <c r="K4011" s="252" t="n"/>
      <c r="L4011" s="298" t="n"/>
      <c r="M4011" s="254">
        <f>IF($B4011="","",--TEXT($B4011,"yyyymm"))</f>
        <v/>
      </c>
      <c r="N4011" s="0" t="n"/>
      <c r="O4011" s="0" t="n"/>
      <c r="P4011" s="0" t="n"/>
      <c r="Q4011" s="0" t="n"/>
      <c r="R4011" s="0" t="n"/>
      <c r="S4011" s="0" t="n"/>
      <c r="T4011" s="0" t="n"/>
      <c r="U4011" s="0" t="n"/>
      <c r="V4011" s="0" t="n"/>
      <c r="W4011" s="0" t="n"/>
      <c r="X4011" s="42" t="n"/>
      <c r="Y4011" s="42" t="n"/>
      <c r="Z4011" s="42" t="n"/>
    </row>
    <row r="4012" ht="23" customFormat="1" customHeight="1" s="204">
      <c r="A4012" s="255">
        <f>IF(B4012="","",COUNTA($B$5:B4012))</f>
        <v/>
      </c>
      <c r="B4012" s="294" t="n"/>
      <c r="C4012" s="247" t="n"/>
      <c r="D4012" s="248" t="n"/>
      <c r="E4012" s="295" t="n"/>
      <c r="F4012" s="296" t="n"/>
      <c r="G4012" s="296" t="n"/>
      <c r="H4012" s="299">
        <f>IFERROR(VLOOKUP($C4012,$C$5:$H$18,6,0)+SUMIF($C$19:$C4012,$C4012,$F$19:$F4012)-SUMIF($C$19:$C4012,$C4012,$G$19:$G4012),"")</f>
        <v/>
      </c>
      <c r="I4012" s="296" t="n"/>
      <c r="J4012" s="252" t="n"/>
      <c r="K4012" s="252" t="n"/>
      <c r="L4012" s="298" t="n"/>
      <c r="M4012" s="254">
        <f>IF($B4012="","",--TEXT($B4012,"yyyymm"))</f>
        <v/>
      </c>
      <c r="N4012" s="0" t="n"/>
      <c r="O4012" s="0" t="n"/>
      <c r="P4012" s="0" t="n"/>
      <c r="Q4012" s="0" t="n"/>
      <c r="R4012" s="0" t="n"/>
      <c r="S4012" s="0" t="n"/>
      <c r="T4012" s="0" t="n"/>
      <c r="U4012" s="0" t="n"/>
      <c r="V4012" s="0" t="n"/>
      <c r="W4012" s="0" t="n"/>
      <c r="X4012" s="42" t="n"/>
      <c r="Y4012" s="42" t="n"/>
      <c r="Z4012" s="42" t="n"/>
    </row>
    <row r="4013" ht="23" customFormat="1" customHeight="1" s="204">
      <c r="A4013" s="255">
        <f>IF(B4013="","",COUNTA($B$5:B4013))</f>
        <v/>
      </c>
      <c r="B4013" s="294" t="n"/>
      <c r="C4013" s="247" t="n"/>
      <c r="D4013" s="248" t="n"/>
      <c r="E4013" s="295" t="n"/>
      <c r="F4013" s="296" t="n"/>
      <c r="G4013" s="296" t="n"/>
      <c r="H4013" s="299">
        <f>IFERROR(VLOOKUP($C4013,$C$5:$H$18,6,0)+SUMIF($C$19:$C4013,$C4013,$F$19:$F4013)-SUMIF($C$19:$C4013,$C4013,$G$19:$G4013),"")</f>
        <v/>
      </c>
      <c r="I4013" s="296" t="n"/>
      <c r="J4013" s="252" t="n"/>
      <c r="K4013" s="252" t="n"/>
      <c r="L4013" s="298" t="n"/>
      <c r="M4013" s="254">
        <f>IF($B4013="","",--TEXT($B4013,"yyyymm"))</f>
        <v/>
      </c>
      <c r="N4013" s="0" t="n"/>
      <c r="O4013" s="0" t="n"/>
      <c r="P4013" s="0" t="n"/>
      <c r="Q4013" s="0" t="n"/>
      <c r="R4013" s="0" t="n"/>
      <c r="S4013" s="0" t="n"/>
      <c r="T4013" s="0" t="n"/>
      <c r="U4013" s="0" t="n"/>
      <c r="V4013" s="0" t="n"/>
      <c r="W4013" s="0" t="n"/>
      <c r="X4013" s="42" t="n"/>
      <c r="Y4013" s="42" t="n"/>
      <c r="Z4013" s="42" t="n"/>
    </row>
    <row r="4014" ht="23" customFormat="1" customHeight="1" s="204">
      <c r="A4014" s="255">
        <f>IF(B4014="","",COUNTA($B$5:B4014))</f>
        <v/>
      </c>
      <c r="B4014" s="294" t="n"/>
      <c r="C4014" s="247" t="n"/>
      <c r="D4014" s="248" t="n"/>
      <c r="E4014" s="295" t="n"/>
      <c r="F4014" s="296" t="n"/>
      <c r="G4014" s="296" t="n"/>
      <c r="H4014" s="299">
        <f>IFERROR(VLOOKUP($C4014,$C$5:$H$18,6,0)+SUMIF($C$19:$C4014,$C4014,$F$19:$F4014)-SUMIF($C$19:$C4014,$C4014,$G$19:$G4014),"")</f>
        <v/>
      </c>
      <c r="I4014" s="296" t="n"/>
      <c r="J4014" s="252" t="n"/>
      <c r="K4014" s="252" t="n"/>
      <c r="L4014" s="298" t="n"/>
      <c r="M4014" s="254">
        <f>IF($B4014="","",--TEXT($B4014,"yyyymm"))</f>
        <v/>
      </c>
      <c r="N4014" s="0" t="n"/>
      <c r="O4014" s="0" t="n"/>
      <c r="P4014" s="0" t="n"/>
      <c r="Q4014" s="0" t="n"/>
      <c r="R4014" s="0" t="n"/>
      <c r="S4014" s="0" t="n"/>
      <c r="T4014" s="0" t="n"/>
      <c r="U4014" s="0" t="n"/>
      <c r="V4014" s="0" t="n"/>
      <c r="W4014" s="0" t="n"/>
      <c r="X4014" s="42" t="n"/>
      <c r="Y4014" s="42" t="n"/>
      <c r="Z4014" s="42" t="n"/>
    </row>
    <row r="4015" ht="23" customFormat="1" customHeight="1" s="204">
      <c r="A4015" s="255">
        <f>IF(B4015="","",COUNTA($B$5:B4015))</f>
        <v/>
      </c>
      <c r="B4015" s="294" t="n"/>
      <c r="C4015" s="247" t="n"/>
      <c r="D4015" s="248" t="n"/>
      <c r="E4015" s="295" t="n"/>
      <c r="F4015" s="296" t="n"/>
      <c r="G4015" s="296" t="n"/>
      <c r="H4015" s="299">
        <f>IFERROR(VLOOKUP($C4015,$C$5:$H$18,6,0)+SUMIF($C$19:$C4015,$C4015,$F$19:$F4015)-SUMIF($C$19:$C4015,$C4015,$G$19:$G4015),"")</f>
        <v/>
      </c>
      <c r="I4015" s="296" t="n"/>
      <c r="J4015" s="252" t="n"/>
      <c r="K4015" s="252" t="n"/>
      <c r="L4015" s="298" t="n"/>
      <c r="M4015" s="254">
        <f>IF($B4015="","",--TEXT($B4015,"yyyymm"))</f>
        <v/>
      </c>
      <c r="N4015" s="0" t="n"/>
      <c r="O4015" s="0" t="n"/>
      <c r="P4015" s="0" t="n"/>
      <c r="Q4015" s="0" t="n"/>
      <c r="R4015" s="0" t="n"/>
      <c r="S4015" s="0" t="n"/>
      <c r="T4015" s="0" t="n"/>
      <c r="U4015" s="0" t="n"/>
      <c r="V4015" s="0" t="n"/>
      <c r="W4015" s="0" t="n"/>
      <c r="X4015" s="42" t="n"/>
      <c r="Y4015" s="42" t="n"/>
      <c r="Z4015" s="42" t="n"/>
    </row>
    <row r="4016" ht="23" customFormat="1" customHeight="1" s="204">
      <c r="A4016" s="255">
        <f>IF(B4016="","",COUNTA($B$5:B4016))</f>
        <v/>
      </c>
      <c r="B4016" s="294" t="n"/>
      <c r="C4016" s="247" t="n"/>
      <c r="D4016" s="248" t="n"/>
      <c r="E4016" s="295" t="n"/>
      <c r="F4016" s="296" t="n"/>
      <c r="G4016" s="296" t="n"/>
      <c r="H4016" s="299">
        <f>IFERROR(VLOOKUP($C4016,$C$5:$H$18,6,0)+SUMIF($C$19:$C4016,$C4016,$F$19:$F4016)-SUMIF($C$19:$C4016,$C4016,$G$19:$G4016),"")</f>
        <v/>
      </c>
      <c r="I4016" s="296" t="n"/>
      <c r="J4016" s="252" t="n"/>
      <c r="K4016" s="252" t="n"/>
      <c r="L4016" s="298" t="n"/>
      <c r="M4016" s="254">
        <f>IF($B4016="","",--TEXT($B4016,"yyyymm"))</f>
        <v/>
      </c>
      <c r="N4016" s="0" t="n"/>
      <c r="O4016" s="0" t="n"/>
      <c r="P4016" s="0" t="n"/>
      <c r="Q4016" s="0" t="n"/>
      <c r="R4016" s="0" t="n"/>
      <c r="S4016" s="0" t="n"/>
      <c r="T4016" s="0" t="n"/>
      <c r="U4016" s="0" t="n"/>
      <c r="V4016" s="0" t="n"/>
      <c r="W4016" s="0" t="n"/>
      <c r="X4016" s="42" t="n"/>
      <c r="Y4016" s="42" t="n"/>
      <c r="Z4016" s="42" t="n"/>
    </row>
    <row r="4017" ht="23" customFormat="1" customHeight="1" s="204">
      <c r="A4017" s="255">
        <f>IF(B4017="","",COUNTA($B$5:B4017))</f>
        <v/>
      </c>
      <c r="B4017" s="294" t="n"/>
      <c r="C4017" s="247" t="n"/>
      <c r="D4017" s="248" t="n"/>
      <c r="E4017" s="295" t="n"/>
      <c r="F4017" s="296" t="n"/>
      <c r="G4017" s="296" t="n"/>
      <c r="H4017" s="299">
        <f>IFERROR(VLOOKUP($C4017,$C$5:$H$18,6,0)+SUMIF($C$19:$C4017,$C4017,$F$19:$F4017)-SUMIF($C$19:$C4017,$C4017,$G$19:$G4017),"")</f>
        <v/>
      </c>
      <c r="I4017" s="296" t="n"/>
      <c r="J4017" s="252" t="n"/>
      <c r="K4017" s="252" t="n"/>
      <c r="L4017" s="298" t="n"/>
      <c r="M4017" s="254">
        <f>IF($B4017="","",--TEXT($B4017,"yyyymm"))</f>
        <v/>
      </c>
      <c r="N4017" s="0" t="n"/>
      <c r="O4017" s="0" t="n"/>
      <c r="P4017" s="0" t="n"/>
      <c r="Q4017" s="0" t="n"/>
      <c r="R4017" s="0" t="n"/>
      <c r="S4017" s="0" t="n"/>
      <c r="T4017" s="0" t="n"/>
      <c r="U4017" s="0" t="n"/>
      <c r="V4017" s="0" t="n"/>
      <c r="W4017" s="0" t="n"/>
      <c r="X4017" s="42" t="n"/>
      <c r="Y4017" s="42" t="n"/>
      <c r="Z4017" s="42" t="n"/>
    </row>
    <row r="4018" ht="23" customFormat="1" customHeight="1" s="204">
      <c r="A4018" s="255">
        <f>IF(B4018="","",COUNTA($B$5:B4018))</f>
        <v/>
      </c>
      <c r="B4018" s="294" t="n"/>
      <c r="C4018" s="247" t="n"/>
      <c r="D4018" s="248" t="n"/>
      <c r="E4018" s="295" t="n"/>
      <c r="F4018" s="296" t="n"/>
      <c r="G4018" s="296" t="n"/>
      <c r="H4018" s="299">
        <f>IFERROR(VLOOKUP($C4018,$C$5:$H$18,6,0)+SUMIF($C$19:$C4018,$C4018,$F$19:$F4018)-SUMIF($C$19:$C4018,$C4018,$G$19:$G4018),"")</f>
        <v/>
      </c>
      <c r="I4018" s="296" t="n"/>
      <c r="J4018" s="252" t="n"/>
      <c r="K4018" s="252" t="n"/>
      <c r="L4018" s="298" t="n"/>
      <c r="M4018" s="254">
        <f>IF($B4018="","",--TEXT($B4018,"yyyymm"))</f>
        <v/>
      </c>
      <c r="N4018" s="0" t="n"/>
      <c r="O4018" s="0" t="n"/>
      <c r="P4018" s="0" t="n"/>
      <c r="Q4018" s="0" t="n"/>
      <c r="R4018" s="0" t="n"/>
      <c r="S4018" s="0" t="n"/>
      <c r="T4018" s="0" t="n"/>
      <c r="U4018" s="0" t="n"/>
      <c r="V4018" s="0" t="n"/>
      <c r="W4018" s="0" t="n"/>
      <c r="X4018" s="42" t="n"/>
      <c r="Y4018" s="42" t="n"/>
      <c r="Z4018" s="42" t="n"/>
    </row>
    <row r="4019" ht="23" customFormat="1" customHeight="1" s="204">
      <c r="A4019" s="255">
        <f>IF(B4019="","",COUNTA($B$5:B4019))</f>
        <v/>
      </c>
      <c r="B4019" s="294" t="n"/>
      <c r="C4019" s="247" t="n"/>
      <c r="D4019" s="248" t="n"/>
      <c r="E4019" s="295" t="n"/>
      <c r="F4019" s="296" t="n"/>
      <c r="G4019" s="296" t="n"/>
      <c r="H4019" s="299">
        <f>IFERROR(VLOOKUP($C4019,$C$5:$H$18,6,0)+SUMIF($C$19:$C4019,$C4019,$F$19:$F4019)-SUMIF($C$19:$C4019,$C4019,$G$19:$G4019),"")</f>
        <v/>
      </c>
      <c r="I4019" s="296" t="n"/>
      <c r="J4019" s="252" t="n"/>
      <c r="K4019" s="252" t="n"/>
      <c r="L4019" s="298" t="n"/>
      <c r="M4019" s="254">
        <f>IF($B4019="","",--TEXT($B4019,"yyyymm"))</f>
        <v/>
      </c>
      <c r="N4019" s="0" t="n"/>
      <c r="O4019" s="0" t="n"/>
      <c r="P4019" s="0" t="n"/>
      <c r="Q4019" s="0" t="n"/>
      <c r="R4019" s="0" t="n"/>
      <c r="S4019" s="0" t="n"/>
      <c r="T4019" s="0" t="n"/>
      <c r="U4019" s="0" t="n"/>
      <c r="V4019" s="0" t="n"/>
      <c r="W4019" s="0" t="n"/>
      <c r="X4019" s="42" t="n"/>
      <c r="Y4019" s="42" t="n"/>
      <c r="Z4019" s="42" t="n"/>
    </row>
    <row r="4020" ht="23" customFormat="1" customHeight="1" s="204">
      <c r="A4020" s="255">
        <f>IF(B4020="","",COUNTA($B$5:B4020))</f>
        <v/>
      </c>
      <c r="B4020" s="294" t="n"/>
      <c r="C4020" s="247" t="n"/>
      <c r="D4020" s="248" t="n"/>
      <c r="E4020" s="295" t="n"/>
      <c r="F4020" s="296" t="n"/>
      <c r="G4020" s="296" t="n"/>
      <c r="H4020" s="299">
        <f>IFERROR(VLOOKUP($C4020,$C$5:$H$18,6,0)+SUMIF($C$19:$C4020,$C4020,$F$19:$F4020)-SUMIF($C$19:$C4020,$C4020,$G$19:$G4020),"")</f>
        <v/>
      </c>
      <c r="I4020" s="296" t="n"/>
      <c r="J4020" s="252" t="n"/>
      <c r="K4020" s="252" t="n"/>
      <c r="L4020" s="298" t="n"/>
      <c r="M4020" s="254">
        <f>IF($B4020="","",--TEXT($B4020,"yyyymm"))</f>
        <v/>
      </c>
      <c r="N4020" s="0" t="n"/>
      <c r="O4020" s="0" t="n"/>
      <c r="P4020" s="0" t="n"/>
      <c r="Q4020" s="0" t="n"/>
      <c r="R4020" s="0" t="n"/>
      <c r="S4020" s="0" t="n"/>
      <c r="T4020" s="0" t="n"/>
      <c r="U4020" s="0" t="n"/>
      <c r="V4020" s="0" t="n"/>
      <c r="W4020" s="0" t="n"/>
      <c r="X4020" s="42" t="n"/>
      <c r="Y4020" s="42" t="n"/>
      <c r="Z4020" s="42" t="n"/>
    </row>
    <row r="4021" ht="23" customFormat="1" customHeight="1" s="204">
      <c r="A4021" s="255">
        <f>IF(B4021="","",COUNTA($B$5:B4021))</f>
        <v/>
      </c>
      <c r="B4021" s="294" t="n"/>
      <c r="C4021" s="247" t="n"/>
      <c r="D4021" s="248" t="n"/>
      <c r="E4021" s="295" t="n"/>
      <c r="F4021" s="296" t="n"/>
      <c r="G4021" s="296" t="n"/>
      <c r="H4021" s="299">
        <f>IFERROR(VLOOKUP($C4021,$C$5:$H$18,6,0)+SUMIF($C$19:$C4021,$C4021,$F$19:$F4021)-SUMIF($C$19:$C4021,$C4021,$G$19:$G4021),"")</f>
        <v/>
      </c>
      <c r="I4021" s="296" t="n"/>
      <c r="J4021" s="252" t="n"/>
      <c r="K4021" s="252" t="n"/>
      <c r="L4021" s="298" t="n"/>
      <c r="M4021" s="254">
        <f>IF($B4021="","",--TEXT($B4021,"yyyymm"))</f>
        <v/>
      </c>
      <c r="N4021" s="0" t="n"/>
      <c r="O4021" s="0" t="n"/>
      <c r="P4021" s="0" t="n"/>
      <c r="Q4021" s="0" t="n"/>
      <c r="R4021" s="0" t="n"/>
      <c r="S4021" s="0" t="n"/>
      <c r="T4021" s="0" t="n"/>
      <c r="U4021" s="0" t="n"/>
      <c r="V4021" s="0" t="n"/>
      <c r="W4021" s="0" t="n"/>
      <c r="X4021" s="42" t="n"/>
      <c r="Y4021" s="42" t="n"/>
      <c r="Z4021" s="42" t="n"/>
    </row>
    <row r="4022" ht="23" customFormat="1" customHeight="1" s="204">
      <c r="A4022" s="255">
        <f>IF(B4022="","",COUNTA($B$5:B4022))</f>
        <v/>
      </c>
      <c r="B4022" s="294" t="n"/>
      <c r="C4022" s="247" t="n"/>
      <c r="D4022" s="248" t="n"/>
      <c r="E4022" s="295" t="n"/>
      <c r="F4022" s="296" t="n"/>
      <c r="G4022" s="296" t="n"/>
      <c r="H4022" s="299">
        <f>IFERROR(VLOOKUP($C4022,$C$5:$H$18,6,0)+SUMIF($C$19:$C4022,$C4022,$F$19:$F4022)-SUMIF($C$19:$C4022,$C4022,$G$19:$G4022),"")</f>
        <v/>
      </c>
      <c r="I4022" s="296" t="n"/>
      <c r="J4022" s="252" t="n"/>
      <c r="K4022" s="252" t="n"/>
      <c r="L4022" s="298" t="n"/>
      <c r="M4022" s="254">
        <f>IF($B4022="","",--TEXT($B4022,"yyyymm"))</f>
        <v/>
      </c>
      <c r="N4022" s="0" t="n"/>
      <c r="O4022" s="0" t="n"/>
      <c r="P4022" s="0" t="n"/>
      <c r="Q4022" s="0" t="n"/>
      <c r="R4022" s="0" t="n"/>
      <c r="S4022" s="0" t="n"/>
      <c r="T4022" s="0" t="n"/>
      <c r="U4022" s="0" t="n"/>
      <c r="V4022" s="0" t="n"/>
      <c r="W4022" s="0" t="n"/>
      <c r="X4022" s="42" t="n"/>
      <c r="Y4022" s="42" t="n"/>
      <c r="Z4022" s="42" t="n"/>
    </row>
    <row r="4023" ht="23" customFormat="1" customHeight="1" s="204">
      <c r="A4023" s="255">
        <f>IF(B4023="","",COUNTA($B$5:B4023))</f>
        <v/>
      </c>
      <c r="B4023" s="294" t="n"/>
      <c r="C4023" s="247" t="n"/>
      <c r="D4023" s="248" t="n"/>
      <c r="E4023" s="295" t="n"/>
      <c r="F4023" s="296" t="n"/>
      <c r="G4023" s="296" t="n"/>
      <c r="H4023" s="299">
        <f>IFERROR(VLOOKUP($C4023,$C$5:$H$18,6,0)+SUMIF($C$19:$C4023,$C4023,$F$19:$F4023)-SUMIF($C$19:$C4023,$C4023,$G$19:$G4023),"")</f>
        <v/>
      </c>
      <c r="I4023" s="296" t="n"/>
      <c r="J4023" s="252" t="n"/>
      <c r="K4023" s="252" t="n"/>
      <c r="L4023" s="298" t="n"/>
      <c r="M4023" s="254">
        <f>IF($B4023="","",--TEXT($B4023,"yyyymm"))</f>
        <v/>
      </c>
      <c r="N4023" s="0" t="n"/>
      <c r="O4023" s="0" t="n"/>
      <c r="P4023" s="0" t="n"/>
      <c r="Q4023" s="0" t="n"/>
      <c r="R4023" s="0" t="n"/>
      <c r="S4023" s="0" t="n"/>
      <c r="T4023" s="0" t="n"/>
      <c r="U4023" s="0" t="n"/>
      <c r="V4023" s="0" t="n"/>
      <c r="W4023" s="0" t="n"/>
      <c r="X4023" s="42" t="n"/>
      <c r="Y4023" s="42" t="n"/>
      <c r="Z4023" s="42" t="n"/>
    </row>
    <row r="4024" ht="23" customFormat="1" customHeight="1" s="204">
      <c r="A4024" s="255">
        <f>IF(B4024="","",COUNTA($B$5:B4024))</f>
        <v/>
      </c>
      <c r="B4024" s="294" t="n"/>
      <c r="C4024" s="247" t="n"/>
      <c r="D4024" s="248" t="n"/>
      <c r="E4024" s="295" t="n"/>
      <c r="F4024" s="296" t="n"/>
      <c r="G4024" s="296" t="n"/>
      <c r="H4024" s="299">
        <f>IFERROR(VLOOKUP($C4024,$C$5:$H$18,6,0)+SUMIF($C$19:$C4024,$C4024,$F$19:$F4024)-SUMIF($C$19:$C4024,$C4024,$G$19:$G4024),"")</f>
        <v/>
      </c>
      <c r="I4024" s="296" t="n"/>
      <c r="J4024" s="252" t="n"/>
      <c r="K4024" s="252" t="n"/>
      <c r="L4024" s="298" t="n"/>
      <c r="M4024" s="254">
        <f>IF($B4024="","",--TEXT($B4024,"yyyymm"))</f>
        <v/>
      </c>
      <c r="N4024" s="0" t="n"/>
      <c r="O4024" s="0" t="n"/>
      <c r="P4024" s="0" t="n"/>
      <c r="Q4024" s="0" t="n"/>
      <c r="R4024" s="0" t="n"/>
      <c r="S4024" s="0" t="n"/>
      <c r="T4024" s="0" t="n"/>
      <c r="U4024" s="0" t="n"/>
      <c r="V4024" s="0" t="n"/>
      <c r="W4024" s="0" t="n"/>
      <c r="X4024" s="42" t="n"/>
      <c r="Y4024" s="42" t="n"/>
      <c r="Z4024" s="42" t="n"/>
    </row>
    <row r="4025" ht="23" customFormat="1" customHeight="1" s="204">
      <c r="A4025" s="255">
        <f>IF(B4025="","",COUNTA($B$5:B4025))</f>
        <v/>
      </c>
      <c r="B4025" s="294" t="n"/>
      <c r="C4025" s="247" t="n"/>
      <c r="D4025" s="248" t="n"/>
      <c r="E4025" s="295" t="n"/>
      <c r="F4025" s="296" t="n"/>
      <c r="G4025" s="296" t="n"/>
      <c r="H4025" s="299">
        <f>IFERROR(VLOOKUP($C4025,$C$5:$H$18,6,0)+SUMIF($C$19:$C4025,$C4025,$F$19:$F4025)-SUMIF($C$19:$C4025,$C4025,$G$19:$G4025),"")</f>
        <v/>
      </c>
      <c r="I4025" s="296" t="n"/>
      <c r="J4025" s="252" t="n"/>
      <c r="K4025" s="252" t="n"/>
      <c r="L4025" s="298" t="n"/>
      <c r="M4025" s="254">
        <f>IF($B4025="","",--TEXT($B4025,"yyyymm"))</f>
        <v/>
      </c>
      <c r="N4025" s="0" t="n"/>
      <c r="O4025" s="0" t="n"/>
      <c r="P4025" s="0" t="n"/>
      <c r="Q4025" s="0" t="n"/>
      <c r="R4025" s="0" t="n"/>
      <c r="S4025" s="0" t="n"/>
      <c r="T4025" s="0" t="n"/>
      <c r="U4025" s="0" t="n"/>
      <c r="V4025" s="0" t="n"/>
      <c r="W4025" s="0" t="n"/>
      <c r="X4025" s="42" t="n"/>
      <c r="Y4025" s="42" t="n"/>
      <c r="Z4025" s="42" t="n"/>
    </row>
    <row r="4026" ht="23" customFormat="1" customHeight="1" s="204">
      <c r="A4026" s="255">
        <f>IF(B4026="","",COUNTA($B$5:B4026))</f>
        <v/>
      </c>
      <c r="B4026" s="294" t="n"/>
      <c r="C4026" s="247" t="n"/>
      <c r="D4026" s="248" t="n"/>
      <c r="E4026" s="295" t="n"/>
      <c r="F4026" s="296" t="n"/>
      <c r="G4026" s="296" t="n"/>
      <c r="H4026" s="299">
        <f>IFERROR(VLOOKUP($C4026,$C$5:$H$18,6,0)+SUMIF($C$19:$C4026,$C4026,$F$19:$F4026)-SUMIF($C$19:$C4026,$C4026,$G$19:$G4026),"")</f>
        <v/>
      </c>
      <c r="I4026" s="296" t="n"/>
      <c r="J4026" s="252" t="n"/>
      <c r="K4026" s="252" t="n"/>
      <c r="L4026" s="298" t="n"/>
      <c r="M4026" s="254">
        <f>IF($B4026="","",--TEXT($B4026,"yyyymm"))</f>
        <v/>
      </c>
      <c r="N4026" s="0" t="n"/>
      <c r="O4026" s="0" t="n"/>
      <c r="P4026" s="0" t="n"/>
      <c r="Q4026" s="0" t="n"/>
      <c r="R4026" s="0" t="n"/>
      <c r="S4026" s="0" t="n"/>
      <c r="T4026" s="0" t="n"/>
      <c r="U4026" s="0" t="n"/>
      <c r="V4026" s="0" t="n"/>
      <c r="W4026" s="0" t="n"/>
      <c r="X4026" s="42" t="n"/>
      <c r="Y4026" s="42" t="n"/>
      <c r="Z4026" s="42" t="n"/>
    </row>
    <row r="4027" ht="23" customFormat="1" customHeight="1" s="204">
      <c r="A4027" s="255">
        <f>IF(B4027="","",COUNTA($B$5:B4027))</f>
        <v/>
      </c>
      <c r="B4027" s="294" t="n"/>
      <c r="C4027" s="247" t="n"/>
      <c r="D4027" s="248" t="n"/>
      <c r="E4027" s="295" t="n"/>
      <c r="F4027" s="296" t="n"/>
      <c r="G4027" s="296" t="n"/>
      <c r="H4027" s="299">
        <f>IFERROR(VLOOKUP($C4027,$C$5:$H$18,6,0)+SUMIF($C$19:$C4027,$C4027,$F$19:$F4027)-SUMIF($C$19:$C4027,$C4027,$G$19:$G4027),"")</f>
        <v/>
      </c>
      <c r="I4027" s="296" t="n"/>
      <c r="J4027" s="252" t="n"/>
      <c r="K4027" s="252" t="n"/>
      <c r="L4027" s="298" t="n"/>
      <c r="M4027" s="254">
        <f>IF($B4027="","",--TEXT($B4027,"yyyymm"))</f>
        <v/>
      </c>
      <c r="N4027" s="0" t="n"/>
      <c r="O4027" s="0" t="n"/>
      <c r="P4027" s="0" t="n"/>
      <c r="Q4027" s="0" t="n"/>
      <c r="R4027" s="0" t="n"/>
      <c r="S4027" s="0" t="n"/>
      <c r="T4027" s="0" t="n"/>
      <c r="U4027" s="0" t="n"/>
      <c r="V4027" s="0" t="n"/>
      <c r="W4027" s="0" t="n"/>
      <c r="X4027" s="42" t="n"/>
      <c r="Y4027" s="42" t="n"/>
      <c r="Z4027" s="42" t="n"/>
    </row>
    <row r="4028" ht="23" customFormat="1" customHeight="1" s="204">
      <c r="A4028" s="255">
        <f>IF(B4028="","",COUNTA($B$5:B4028))</f>
        <v/>
      </c>
      <c r="B4028" s="294" t="n"/>
      <c r="C4028" s="247" t="n"/>
      <c r="D4028" s="248" t="n"/>
      <c r="E4028" s="295" t="n"/>
      <c r="F4028" s="296" t="n"/>
      <c r="G4028" s="296" t="n"/>
      <c r="H4028" s="299">
        <f>IFERROR(VLOOKUP($C4028,$C$5:$H$18,6,0)+SUMIF($C$19:$C4028,$C4028,$F$19:$F4028)-SUMIF($C$19:$C4028,$C4028,$G$19:$G4028),"")</f>
        <v/>
      </c>
      <c r="I4028" s="296" t="n"/>
      <c r="J4028" s="252" t="n"/>
      <c r="K4028" s="252" t="n"/>
      <c r="L4028" s="298" t="n"/>
      <c r="M4028" s="254">
        <f>IF($B4028="","",--TEXT($B4028,"yyyymm"))</f>
        <v/>
      </c>
      <c r="N4028" s="0" t="n"/>
      <c r="O4028" s="0" t="n"/>
      <c r="P4028" s="0" t="n"/>
      <c r="Q4028" s="0" t="n"/>
      <c r="R4028" s="0" t="n"/>
      <c r="S4028" s="0" t="n"/>
      <c r="T4028" s="0" t="n"/>
      <c r="U4028" s="0" t="n"/>
      <c r="V4028" s="0" t="n"/>
      <c r="W4028" s="0" t="n"/>
      <c r="X4028" s="42" t="n"/>
      <c r="Y4028" s="42" t="n"/>
      <c r="Z4028" s="42" t="n"/>
    </row>
    <row r="4029" ht="23" customFormat="1" customHeight="1" s="204">
      <c r="A4029" s="255">
        <f>IF(B4029="","",COUNTA($B$5:B4029))</f>
        <v/>
      </c>
      <c r="B4029" s="294" t="n"/>
      <c r="C4029" s="247" t="n"/>
      <c r="D4029" s="248" t="n"/>
      <c r="E4029" s="295" t="n"/>
      <c r="F4029" s="296" t="n"/>
      <c r="G4029" s="296" t="n"/>
      <c r="H4029" s="299">
        <f>IFERROR(VLOOKUP($C4029,$C$5:$H$18,6,0)+SUMIF($C$19:$C4029,$C4029,$F$19:$F4029)-SUMIF($C$19:$C4029,$C4029,$G$19:$G4029),"")</f>
        <v/>
      </c>
      <c r="I4029" s="296" t="n"/>
      <c r="J4029" s="252" t="n"/>
      <c r="K4029" s="252" t="n"/>
      <c r="L4029" s="298" t="n"/>
      <c r="M4029" s="254">
        <f>IF($B4029="","",--TEXT($B4029,"yyyymm"))</f>
        <v/>
      </c>
      <c r="N4029" s="0" t="n"/>
      <c r="O4029" s="0" t="n"/>
      <c r="P4029" s="0" t="n"/>
      <c r="Q4029" s="0" t="n"/>
      <c r="R4029" s="0" t="n"/>
      <c r="S4029" s="0" t="n"/>
      <c r="T4029" s="0" t="n"/>
      <c r="U4029" s="0" t="n"/>
      <c r="V4029" s="0" t="n"/>
      <c r="W4029" s="0" t="n"/>
      <c r="X4029" s="42" t="n"/>
      <c r="Y4029" s="42" t="n"/>
      <c r="Z4029" s="42" t="n"/>
    </row>
    <row r="4030" ht="23" customFormat="1" customHeight="1" s="204">
      <c r="A4030" s="255">
        <f>IF(B4030="","",COUNTA($B$5:B4030))</f>
        <v/>
      </c>
      <c r="B4030" s="294" t="n"/>
      <c r="C4030" s="247" t="n"/>
      <c r="D4030" s="248" t="n"/>
      <c r="E4030" s="295" t="n"/>
      <c r="F4030" s="296" t="n"/>
      <c r="G4030" s="296" t="n"/>
      <c r="H4030" s="299">
        <f>IFERROR(VLOOKUP($C4030,$C$5:$H$18,6,0)+SUMIF($C$19:$C4030,$C4030,$F$19:$F4030)-SUMIF($C$19:$C4030,$C4030,$G$19:$G4030),"")</f>
        <v/>
      </c>
      <c r="I4030" s="296" t="n"/>
      <c r="J4030" s="252" t="n"/>
      <c r="K4030" s="252" t="n"/>
      <c r="L4030" s="298" t="n"/>
      <c r="M4030" s="254">
        <f>IF($B4030="","",--TEXT($B4030,"yyyymm"))</f>
        <v/>
      </c>
      <c r="N4030" s="0" t="n"/>
      <c r="O4030" s="0" t="n"/>
      <c r="P4030" s="0" t="n"/>
      <c r="Q4030" s="0" t="n"/>
      <c r="R4030" s="0" t="n"/>
      <c r="S4030" s="0" t="n"/>
      <c r="T4030" s="0" t="n"/>
      <c r="U4030" s="0" t="n"/>
      <c r="V4030" s="0" t="n"/>
      <c r="W4030" s="0" t="n"/>
      <c r="X4030" s="42" t="n"/>
      <c r="Y4030" s="42" t="n"/>
      <c r="Z4030" s="42" t="n"/>
    </row>
    <row r="4031" ht="23" customFormat="1" customHeight="1" s="204">
      <c r="A4031" s="255">
        <f>IF(B4031="","",COUNTA($B$5:B4031))</f>
        <v/>
      </c>
      <c r="B4031" s="294" t="n"/>
      <c r="C4031" s="247" t="n"/>
      <c r="D4031" s="248" t="n"/>
      <c r="E4031" s="295" t="n"/>
      <c r="F4031" s="296" t="n"/>
      <c r="G4031" s="296" t="n"/>
      <c r="H4031" s="299">
        <f>IFERROR(VLOOKUP($C4031,$C$5:$H$18,6,0)+SUMIF($C$19:$C4031,$C4031,$F$19:$F4031)-SUMIF($C$19:$C4031,$C4031,$G$19:$G4031),"")</f>
        <v/>
      </c>
      <c r="I4031" s="296" t="n"/>
      <c r="J4031" s="252" t="n"/>
      <c r="K4031" s="252" t="n"/>
      <c r="L4031" s="298" t="n"/>
      <c r="M4031" s="254">
        <f>IF($B4031="","",--TEXT($B4031,"yyyymm"))</f>
        <v/>
      </c>
      <c r="N4031" s="0" t="n"/>
      <c r="O4031" s="0" t="n"/>
      <c r="P4031" s="0" t="n"/>
      <c r="Q4031" s="0" t="n"/>
      <c r="R4031" s="0" t="n"/>
      <c r="S4031" s="0" t="n"/>
      <c r="T4031" s="0" t="n"/>
      <c r="U4031" s="0" t="n"/>
      <c r="V4031" s="0" t="n"/>
      <c r="W4031" s="0" t="n"/>
      <c r="X4031" s="42" t="n"/>
      <c r="Y4031" s="42" t="n"/>
      <c r="Z4031" s="42" t="n"/>
    </row>
    <row r="4032" ht="23" customFormat="1" customHeight="1" s="204">
      <c r="A4032" s="255">
        <f>IF(B4032="","",COUNTA($B$5:B4032))</f>
        <v/>
      </c>
      <c r="B4032" s="294" t="n"/>
      <c r="C4032" s="247" t="n"/>
      <c r="D4032" s="248" t="n"/>
      <c r="E4032" s="295" t="n"/>
      <c r="F4032" s="296" t="n"/>
      <c r="G4032" s="296" t="n"/>
      <c r="H4032" s="299">
        <f>IFERROR(VLOOKUP($C4032,$C$5:$H$18,6,0)+SUMIF($C$19:$C4032,$C4032,$F$19:$F4032)-SUMIF($C$19:$C4032,$C4032,$G$19:$G4032),"")</f>
        <v/>
      </c>
      <c r="I4032" s="296" t="n"/>
      <c r="J4032" s="252" t="n"/>
      <c r="K4032" s="252" t="n"/>
      <c r="L4032" s="298" t="n"/>
      <c r="M4032" s="254">
        <f>IF($B4032="","",--TEXT($B4032,"yyyymm"))</f>
        <v/>
      </c>
      <c r="N4032" s="0" t="n"/>
      <c r="O4032" s="0" t="n"/>
      <c r="P4032" s="0" t="n"/>
      <c r="Q4032" s="0" t="n"/>
      <c r="R4032" s="0" t="n"/>
      <c r="S4032" s="0" t="n"/>
      <c r="T4032" s="0" t="n"/>
      <c r="U4032" s="0" t="n"/>
      <c r="V4032" s="0" t="n"/>
      <c r="W4032" s="0" t="n"/>
      <c r="X4032" s="42" t="n"/>
      <c r="Y4032" s="42" t="n"/>
      <c r="Z4032" s="42" t="n"/>
    </row>
    <row r="4033" ht="23" customFormat="1" customHeight="1" s="204">
      <c r="A4033" s="255">
        <f>IF(B4033="","",COUNTA($B$5:B4033))</f>
        <v/>
      </c>
      <c r="B4033" s="294" t="n"/>
      <c r="C4033" s="247" t="n"/>
      <c r="D4033" s="248" t="n"/>
      <c r="E4033" s="295" t="n"/>
      <c r="F4033" s="296" t="n"/>
      <c r="G4033" s="296" t="n"/>
      <c r="H4033" s="299">
        <f>IFERROR(VLOOKUP($C4033,$C$5:$H$18,6,0)+SUMIF($C$19:$C4033,$C4033,$F$19:$F4033)-SUMIF($C$19:$C4033,$C4033,$G$19:$G4033),"")</f>
        <v/>
      </c>
      <c r="I4033" s="296" t="n"/>
      <c r="J4033" s="252" t="n"/>
      <c r="K4033" s="252" t="n"/>
      <c r="L4033" s="298" t="n"/>
      <c r="M4033" s="254">
        <f>IF($B4033="","",--TEXT($B4033,"yyyymm"))</f>
        <v/>
      </c>
      <c r="N4033" s="0" t="n"/>
      <c r="O4033" s="0" t="n"/>
      <c r="P4033" s="0" t="n"/>
      <c r="Q4033" s="0" t="n"/>
      <c r="R4033" s="0" t="n"/>
      <c r="S4033" s="0" t="n"/>
      <c r="T4033" s="0" t="n"/>
      <c r="U4033" s="0" t="n"/>
      <c r="V4033" s="0" t="n"/>
      <c r="W4033" s="0" t="n"/>
      <c r="X4033" s="42" t="n"/>
      <c r="Y4033" s="42" t="n"/>
      <c r="Z4033" s="42" t="n"/>
    </row>
    <row r="4034" ht="23" customFormat="1" customHeight="1" s="204">
      <c r="A4034" s="255">
        <f>IF(B4034="","",COUNTA($B$5:B4034))</f>
        <v/>
      </c>
      <c r="B4034" s="294" t="n"/>
      <c r="C4034" s="247" t="n"/>
      <c r="D4034" s="248" t="n"/>
      <c r="E4034" s="295" t="n"/>
      <c r="F4034" s="296" t="n"/>
      <c r="G4034" s="296" t="n"/>
      <c r="H4034" s="299">
        <f>IFERROR(VLOOKUP($C4034,$C$5:$H$18,6,0)+SUMIF($C$19:$C4034,$C4034,$F$19:$F4034)-SUMIF($C$19:$C4034,$C4034,$G$19:$G4034),"")</f>
        <v/>
      </c>
      <c r="I4034" s="296" t="n"/>
      <c r="J4034" s="252" t="n"/>
      <c r="K4034" s="252" t="n"/>
      <c r="L4034" s="298" t="n"/>
      <c r="M4034" s="254">
        <f>IF($B4034="","",--TEXT($B4034,"yyyymm"))</f>
        <v/>
      </c>
      <c r="N4034" s="0" t="n"/>
      <c r="O4034" s="0" t="n"/>
      <c r="P4034" s="0" t="n"/>
      <c r="Q4034" s="0" t="n"/>
      <c r="R4034" s="0" t="n"/>
      <c r="S4034" s="0" t="n"/>
      <c r="T4034" s="0" t="n"/>
      <c r="U4034" s="0" t="n"/>
      <c r="V4034" s="0" t="n"/>
      <c r="W4034" s="0" t="n"/>
      <c r="X4034" s="42" t="n"/>
      <c r="Y4034" s="42" t="n"/>
      <c r="Z4034" s="42" t="n"/>
    </row>
    <row r="4035" ht="23" customFormat="1" customHeight="1" s="204">
      <c r="A4035" s="255">
        <f>IF(B4035="","",COUNTA($B$5:B4035))</f>
        <v/>
      </c>
      <c r="B4035" s="294" t="n"/>
      <c r="C4035" s="247" t="n"/>
      <c r="D4035" s="248" t="n"/>
      <c r="E4035" s="295" t="n"/>
      <c r="F4035" s="296" t="n"/>
      <c r="G4035" s="296" t="n"/>
      <c r="H4035" s="299">
        <f>IFERROR(VLOOKUP($C4035,$C$5:$H$18,6,0)+SUMIF($C$19:$C4035,$C4035,$F$19:$F4035)-SUMIF($C$19:$C4035,$C4035,$G$19:$G4035),"")</f>
        <v/>
      </c>
      <c r="I4035" s="296" t="n"/>
      <c r="J4035" s="252" t="n"/>
      <c r="K4035" s="252" t="n"/>
      <c r="L4035" s="298" t="n"/>
      <c r="M4035" s="254">
        <f>IF($B4035="","",--TEXT($B4035,"yyyymm"))</f>
        <v/>
      </c>
      <c r="N4035" s="0" t="n"/>
      <c r="O4035" s="0" t="n"/>
      <c r="P4035" s="0" t="n"/>
      <c r="Q4035" s="0" t="n"/>
      <c r="R4035" s="0" t="n"/>
      <c r="S4035" s="0" t="n"/>
      <c r="T4035" s="0" t="n"/>
      <c r="U4035" s="0" t="n"/>
      <c r="V4035" s="0" t="n"/>
      <c r="W4035" s="0" t="n"/>
      <c r="X4035" s="42" t="n"/>
      <c r="Y4035" s="42" t="n"/>
      <c r="Z4035" s="42" t="n"/>
    </row>
    <row r="4036" ht="23" customFormat="1" customHeight="1" s="204">
      <c r="A4036" s="255">
        <f>IF(B4036="","",COUNTA($B$5:B4036))</f>
        <v/>
      </c>
      <c r="B4036" s="294" t="n"/>
      <c r="C4036" s="247" t="n"/>
      <c r="D4036" s="248" t="n"/>
      <c r="E4036" s="295" t="n"/>
      <c r="F4036" s="296" t="n"/>
      <c r="G4036" s="296" t="n"/>
      <c r="H4036" s="299">
        <f>IFERROR(VLOOKUP($C4036,$C$5:$H$18,6,0)+SUMIF($C$19:$C4036,$C4036,$F$19:$F4036)-SUMIF($C$19:$C4036,$C4036,$G$19:$G4036),"")</f>
        <v/>
      </c>
      <c r="I4036" s="296" t="n"/>
      <c r="J4036" s="252" t="n"/>
      <c r="K4036" s="252" t="n"/>
      <c r="L4036" s="298" t="n"/>
      <c r="M4036" s="254">
        <f>IF($B4036="","",--TEXT($B4036,"yyyymm"))</f>
        <v/>
      </c>
      <c r="N4036" s="0" t="n"/>
      <c r="O4036" s="0" t="n"/>
      <c r="P4036" s="0" t="n"/>
      <c r="Q4036" s="0" t="n"/>
      <c r="R4036" s="0" t="n"/>
      <c r="S4036" s="0" t="n"/>
      <c r="T4036" s="0" t="n"/>
      <c r="U4036" s="0" t="n"/>
      <c r="V4036" s="0" t="n"/>
      <c r="W4036" s="0" t="n"/>
      <c r="X4036" s="42" t="n"/>
      <c r="Y4036" s="42" t="n"/>
      <c r="Z4036" s="42" t="n"/>
    </row>
    <row r="4037" ht="23" customFormat="1" customHeight="1" s="204">
      <c r="A4037" s="255">
        <f>IF(B4037="","",COUNTA($B$5:B4037))</f>
        <v/>
      </c>
      <c r="B4037" s="294" t="n"/>
      <c r="C4037" s="247" t="n"/>
      <c r="D4037" s="248" t="n"/>
      <c r="E4037" s="295" t="n"/>
      <c r="F4037" s="296" t="n"/>
      <c r="G4037" s="296" t="n"/>
      <c r="H4037" s="299">
        <f>IFERROR(VLOOKUP($C4037,$C$5:$H$18,6,0)+SUMIF($C$19:$C4037,$C4037,$F$19:$F4037)-SUMIF($C$19:$C4037,$C4037,$G$19:$G4037),"")</f>
        <v/>
      </c>
      <c r="I4037" s="296" t="n"/>
      <c r="J4037" s="252" t="n"/>
      <c r="K4037" s="252" t="n"/>
      <c r="L4037" s="298" t="n"/>
      <c r="M4037" s="254">
        <f>IF($B4037="","",--TEXT($B4037,"yyyymm"))</f>
        <v/>
      </c>
      <c r="N4037" s="0" t="n"/>
      <c r="O4037" s="0" t="n"/>
      <c r="P4037" s="0" t="n"/>
      <c r="Q4037" s="0" t="n"/>
      <c r="R4037" s="0" t="n"/>
      <c r="S4037" s="0" t="n"/>
      <c r="T4037" s="0" t="n"/>
      <c r="U4037" s="0" t="n"/>
      <c r="V4037" s="0" t="n"/>
      <c r="W4037" s="0" t="n"/>
      <c r="X4037" s="42" t="n"/>
      <c r="Y4037" s="42" t="n"/>
      <c r="Z4037" s="42" t="n"/>
    </row>
    <row r="4038" ht="23" customFormat="1" customHeight="1" s="204">
      <c r="A4038" s="255">
        <f>IF(B4038="","",COUNTA($B$5:B4038))</f>
        <v/>
      </c>
      <c r="B4038" s="294" t="n"/>
      <c r="C4038" s="247" t="n"/>
      <c r="D4038" s="248" t="n"/>
      <c r="E4038" s="295" t="n"/>
      <c r="F4038" s="296" t="n"/>
      <c r="G4038" s="296" t="n"/>
      <c r="H4038" s="299">
        <f>IFERROR(VLOOKUP($C4038,$C$5:$H$18,6,0)+SUMIF($C$19:$C4038,$C4038,$F$19:$F4038)-SUMIF($C$19:$C4038,$C4038,$G$19:$G4038),"")</f>
        <v/>
      </c>
      <c r="I4038" s="296" t="n"/>
      <c r="J4038" s="252" t="n"/>
      <c r="K4038" s="252" t="n"/>
      <c r="L4038" s="298" t="n"/>
      <c r="M4038" s="254">
        <f>IF($B4038="","",--TEXT($B4038,"yyyymm"))</f>
        <v/>
      </c>
      <c r="N4038" s="0" t="n"/>
      <c r="O4038" s="0" t="n"/>
      <c r="P4038" s="0" t="n"/>
      <c r="Q4038" s="0" t="n"/>
      <c r="R4038" s="0" t="n"/>
      <c r="S4038" s="0" t="n"/>
      <c r="T4038" s="0" t="n"/>
      <c r="U4038" s="0" t="n"/>
      <c r="V4038" s="0" t="n"/>
      <c r="W4038" s="0" t="n"/>
      <c r="X4038" s="42" t="n"/>
      <c r="Y4038" s="42" t="n"/>
      <c r="Z4038" s="42" t="n"/>
    </row>
    <row r="4039" ht="23" customFormat="1" customHeight="1" s="204">
      <c r="A4039" s="255">
        <f>IF(B4039="","",COUNTA($B$5:B4039))</f>
        <v/>
      </c>
      <c r="B4039" s="294" t="n"/>
      <c r="C4039" s="247" t="n"/>
      <c r="D4039" s="248" t="n"/>
      <c r="E4039" s="295" t="n"/>
      <c r="F4039" s="296" t="n"/>
      <c r="G4039" s="296" t="n"/>
      <c r="H4039" s="299">
        <f>IFERROR(VLOOKUP($C4039,$C$5:$H$18,6,0)+SUMIF($C$19:$C4039,$C4039,$F$19:$F4039)-SUMIF($C$19:$C4039,$C4039,$G$19:$G4039),"")</f>
        <v/>
      </c>
      <c r="I4039" s="296" t="n"/>
      <c r="J4039" s="252" t="n"/>
      <c r="K4039" s="252" t="n"/>
      <c r="L4039" s="298" t="n"/>
      <c r="M4039" s="254">
        <f>IF($B4039="","",--TEXT($B4039,"yyyymm"))</f>
        <v/>
      </c>
      <c r="N4039" s="0" t="n"/>
      <c r="O4039" s="0" t="n"/>
      <c r="P4039" s="0" t="n"/>
      <c r="Q4039" s="0" t="n"/>
      <c r="R4039" s="0" t="n"/>
      <c r="S4039" s="0" t="n"/>
      <c r="T4039" s="0" t="n"/>
      <c r="U4039" s="0" t="n"/>
      <c r="V4039" s="0" t="n"/>
      <c r="W4039" s="0" t="n"/>
      <c r="X4039" s="42" t="n"/>
      <c r="Y4039" s="42" t="n"/>
      <c r="Z4039" s="42" t="n"/>
    </row>
    <row r="4040" ht="23" customFormat="1" customHeight="1" s="204">
      <c r="A4040" s="255">
        <f>IF(B4040="","",COUNTA($B$5:B4040))</f>
        <v/>
      </c>
      <c r="B4040" s="294" t="n"/>
      <c r="C4040" s="247" t="n"/>
      <c r="D4040" s="248" t="n"/>
      <c r="E4040" s="295" t="n"/>
      <c r="F4040" s="296" t="n"/>
      <c r="G4040" s="296" t="n"/>
      <c r="H4040" s="299">
        <f>IFERROR(VLOOKUP($C4040,$C$5:$H$18,6,0)+SUMIF($C$19:$C4040,$C4040,$F$19:$F4040)-SUMIF($C$19:$C4040,$C4040,$G$19:$G4040),"")</f>
        <v/>
      </c>
      <c r="I4040" s="296" t="n"/>
      <c r="J4040" s="252" t="n"/>
      <c r="K4040" s="252" t="n"/>
      <c r="L4040" s="298" t="n"/>
      <c r="M4040" s="254">
        <f>IF($B4040="","",--TEXT($B4040,"yyyymm"))</f>
        <v/>
      </c>
      <c r="N4040" s="0" t="n"/>
      <c r="O4040" s="0" t="n"/>
      <c r="P4040" s="0" t="n"/>
      <c r="Q4040" s="0" t="n"/>
      <c r="R4040" s="0" t="n"/>
      <c r="S4040" s="0" t="n"/>
      <c r="T4040" s="0" t="n"/>
      <c r="U4040" s="0" t="n"/>
      <c r="V4040" s="0" t="n"/>
      <c r="W4040" s="0" t="n"/>
      <c r="X4040" s="42" t="n"/>
      <c r="Y4040" s="42" t="n"/>
      <c r="Z4040" s="42" t="n"/>
    </row>
    <row r="4041" ht="23" customFormat="1" customHeight="1" s="204">
      <c r="A4041" s="255">
        <f>IF(B4041="","",COUNTA($B$5:B4041))</f>
        <v/>
      </c>
      <c r="B4041" s="294" t="n"/>
      <c r="C4041" s="247" t="n"/>
      <c r="D4041" s="248" t="n"/>
      <c r="E4041" s="295" t="n"/>
      <c r="F4041" s="296" t="n"/>
      <c r="G4041" s="296" t="n"/>
      <c r="H4041" s="299">
        <f>IFERROR(VLOOKUP($C4041,$C$5:$H$18,6,0)+SUMIF($C$19:$C4041,$C4041,$F$19:$F4041)-SUMIF($C$19:$C4041,$C4041,$G$19:$G4041),"")</f>
        <v/>
      </c>
      <c r="I4041" s="296" t="n"/>
      <c r="J4041" s="252" t="n"/>
      <c r="K4041" s="252" t="n"/>
      <c r="L4041" s="298" t="n"/>
      <c r="M4041" s="254">
        <f>IF($B4041="","",--TEXT($B4041,"yyyymm"))</f>
        <v/>
      </c>
      <c r="N4041" s="0" t="n"/>
      <c r="O4041" s="0" t="n"/>
      <c r="P4041" s="0" t="n"/>
      <c r="Q4041" s="0" t="n"/>
      <c r="R4041" s="0" t="n"/>
      <c r="S4041" s="0" t="n"/>
      <c r="T4041" s="0" t="n"/>
      <c r="U4041" s="0" t="n"/>
      <c r="V4041" s="0" t="n"/>
      <c r="W4041" s="0" t="n"/>
      <c r="X4041" s="42" t="n"/>
      <c r="Y4041" s="42" t="n"/>
      <c r="Z4041" s="42" t="n"/>
    </row>
    <row r="4042" ht="23" customFormat="1" customHeight="1" s="204">
      <c r="A4042" s="255">
        <f>IF(B4042="","",COUNTA($B$5:B4042))</f>
        <v/>
      </c>
      <c r="B4042" s="294" t="n"/>
      <c r="C4042" s="247" t="n"/>
      <c r="D4042" s="248" t="n"/>
      <c r="E4042" s="295" t="n"/>
      <c r="F4042" s="296" t="n"/>
      <c r="G4042" s="296" t="n"/>
      <c r="H4042" s="299">
        <f>IFERROR(VLOOKUP($C4042,$C$5:$H$18,6,0)+SUMIF($C$19:$C4042,$C4042,$F$19:$F4042)-SUMIF($C$19:$C4042,$C4042,$G$19:$G4042),"")</f>
        <v/>
      </c>
      <c r="I4042" s="296" t="n"/>
      <c r="J4042" s="252" t="n"/>
      <c r="K4042" s="252" t="n"/>
      <c r="L4042" s="298" t="n"/>
      <c r="M4042" s="254">
        <f>IF($B4042="","",--TEXT($B4042,"yyyymm"))</f>
        <v/>
      </c>
      <c r="N4042" s="0" t="n"/>
      <c r="O4042" s="0" t="n"/>
      <c r="P4042" s="0" t="n"/>
      <c r="Q4042" s="0" t="n"/>
      <c r="R4042" s="0" t="n"/>
      <c r="S4042" s="0" t="n"/>
      <c r="T4042" s="0" t="n"/>
      <c r="U4042" s="0" t="n"/>
      <c r="V4042" s="0" t="n"/>
      <c r="W4042" s="0" t="n"/>
      <c r="X4042" s="42" t="n"/>
      <c r="Y4042" s="42" t="n"/>
      <c r="Z4042" s="42" t="n"/>
    </row>
    <row r="4043" ht="23" customFormat="1" customHeight="1" s="204">
      <c r="A4043" s="255">
        <f>IF(B4043="","",COUNTA($B$5:B4043))</f>
        <v/>
      </c>
      <c r="B4043" s="294" t="n"/>
      <c r="C4043" s="247" t="n"/>
      <c r="D4043" s="248" t="n"/>
      <c r="E4043" s="295" t="n"/>
      <c r="F4043" s="296" t="n"/>
      <c r="G4043" s="296" t="n"/>
      <c r="H4043" s="299">
        <f>IFERROR(VLOOKUP($C4043,$C$5:$H$18,6,0)+SUMIF($C$19:$C4043,$C4043,$F$19:$F4043)-SUMIF($C$19:$C4043,$C4043,$G$19:$G4043),"")</f>
        <v/>
      </c>
      <c r="I4043" s="296" t="n"/>
      <c r="J4043" s="252" t="n"/>
      <c r="K4043" s="252" t="n"/>
      <c r="L4043" s="298" t="n"/>
      <c r="M4043" s="254">
        <f>IF($B4043="","",--TEXT($B4043,"yyyymm"))</f>
        <v/>
      </c>
      <c r="N4043" s="0" t="n"/>
      <c r="O4043" s="0" t="n"/>
      <c r="P4043" s="0" t="n"/>
      <c r="Q4043" s="0" t="n"/>
      <c r="R4043" s="0" t="n"/>
      <c r="S4043" s="0" t="n"/>
      <c r="T4043" s="0" t="n"/>
      <c r="U4043" s="0" t="n"/>
      <c r="V4043" s="0" t="n"/>
      <c r="W4043" s="0" t="n"/>
      <c r="X4043" s="42" t="n"/>
      <c r="Y4043" s="42" t="n"/>
      <c r="Z4043" s="42" t="n"/>
    </row>
    <row r="4044" ht="23" customFormat="1" customHeight="1" s="204">
      <c r="A4044" s="255">
        <f>IF(B4044="","",COUNTA($B$5:B4044))</f>
        <v/>
      </c>
      <c r="B4044" s="294" t="n"/>
      <c r="C4044" s="247" t="n"/>
      <c r="D4044" s="248" t="n"/>
      <c r="E4044" s="295" t="n"/>
      <c r="F4044" s="296" t="n"/>
      <c r="G4044" s="296" t="n"/>
      <c r="H4044" s="299">
        <f>IFERROR(VLOOKUP($C4044,$C$5:$H$18,6,0)+SUMIF($C$19:$C4044,$C4044,$F$19:$F4044)-SUMIF($C$19:$C4044,$C4044,$G$19:$G4044),"")</f>
        <v/>
      </c>
      <c r="I4044" s="296" t="n"/>
      <c r="J4044" s="252" t="n"/>
      <c r="K4044" s="252" t="n"/>
      <c r="L4044" s="298" t="n"/>
      <c r="M4044" s="254">
        <f>IF($B4044="","",--TEXT($B4044,"yyyymm"))</f>
        <v/>
      </c>
      <c r="N4044" s="0" t="n"/>
      <c r="O4044" s="0" t="n"/>
      <c r="P4044" s="0" t="n"/>
      <c r="Q4044" s="0" t="n"/>
      <c r="R4044" s="0" t="n"/>
      <c r="S4044" s="0" t="n"/>
      <c r="T4044" s="0" t="n"/>
      <c r="U4044" s="0" t="n"/>
      <c r="V4044" s="0" t="n"/>
      <c r="W4044" s="0" t="n"/>
      <c r="X4044" s="42" t="n"/>
      <c r="Y4044" s="42" t="n"/>
      <c r="Z4044" s="42" t="n"/>
    </row>
    <row r="4045" ht="23" customFormat="1" customHeight="1" s="204">
      <c r="A4045" s="255">
        <f>IF(B4045="","",COUNTA($B$5:B4045))</f>
        <v/>
      </c>
      <c r="B4045" s="294" t="n"/>
      <c r="C4045" s="247" t="n"/>
      <c r="D4045" s="248" t="n"/>
      <c r="E4045" s="295" t="n"/>
      <c r="F4045" s="296" t="n"/>
      <c r="G4045" s="296" t="n"/>
      <c r="H4045" s="299">
        <f>IFERROR(VLOOKUP($C4045,$C$5:$H$18,6,0)+SUMIF($C$19:$C4045,$C4045,$F$19:$F4045)-SUMIF($C$19:$C4045,$C4045,$G$19:$G4045),"")</f>
        <v/>
      </c>
      <c r="I4045" s="296" t="n"/>
      <c r="J4045" s="252" t="n"/>
      <c r="K4045" s="252" t="n"/>
      <c r="L4045" s="298" t="n"/>
      <c r="M4045" s="254">
        <f>IF($B4045="","",--TEXT($B4045,"yyyymm"))</f>
        <v/>
      </c>
      <c r="N4045" s="0" t="n"/>
      <c r="O4045" s="0" t="n"/>
      <c r="P4045" s="0" t="n"/>
      <c r="Q4045" s="0" t="n"/>
      <c r="R4045" s="0" t="n"/>
      <c r="S4045" s="0" t="n"/>
      <c r="T4045" s="0" t="n"/>
      <c r="U4045" s="0" t="n"/>
      <c r="V4045" s="0" t="n"/>
      <c r="W4045" s="0" t="n"/>
      <c r="X4045" s="42" t="n"/>
      <c r="Y4045" s="42" t="n"/>
      <c r="Z4045" s="42" t="n"/>
    </row>
    <row r="4046" ht="23" customFormat="1" customHeight="1" s="204">
      <c r="A4046" s="255">
        <f>IF(B4046="","",COUNTA($B$5:B4046))</f>
        <v/>
      </c>
      <c r="B4046" s="294" t="n"/>
      <c r="C4046" s="247" t="n"/>
      <c r="D4046" s="248" t="n"/>
      <c r="E4046" s="295" t="n"/>
      <c r="F4046" s="296" t="n"/>
      <c r="G4046" s="296" t="n"/>
      <c r="H4046" s="299">
        <f>IFERROR(VLOOKUP($C4046,$C$5:$H$18,6,0)+SUMIF($C$19:$C4046,$C4046,$F$19:$F4046)-SUMIF($C$19:$C4046,$C4046,$G$19:$G4046),"")</f>
        <v/>
      </c>
      <c r="I4046" s="296" t="n"/>
      <c r="J4046" s="252" t="n"/>
      <c r="K4046" s="252" t="n"/>
      <c r="L4046" s="298" t="n"/>
      <c r="M4046" s="254">
        <f>IF($B4046="","",--TEXT($B4046,"yyyymm"))</f>
        <v/>
      </c>
      <c r="N4046" s="0" t="n"/>
      <c r="O4046" s="0" t="n"/>
      <c r="P4046" s="0" t="n"/>
      <c r="Q4046" s="0" t="n"/>
      <c r="R4046" s="0" t="n"/>
      <c r="S4046" s="0" t="n"/>
      <c r="T4046" s="0" t="n"/>
      <c r="U4046" s="0" t="n"/>
      <c r="V4046" s="0" t="n"/>
      <c r="W4046" s="0" t="n"/>
      <c r="X4046" s="42" t="n"/>
      <c r="Y4046" s="42" t="n"/>
      <c r="Z4046" s="42" t="n"/>
    </row>
    <row r="4047" ht="23" customFormat="1" customHeight="1" s="204">
      <c r="A4047" s="255">
        <f>IF(B4047="","",COUNTA($B$5:B4047))</f>
        <v/>
      </c>
      <c r="B4047" s="294" t="n"/>
      <c r="C4047" s="247" t="n"/>
      <c r="D4047" s="248" t="n"/>
      <c r="E4047" s="295" t="n"/>
      <c r="F4047" s="296" t="n"/>
      <c r="G4047" s="296" t="n"/>
      <c r="H4047" s="299">
        <f>IFERROR(VLOOKUP($C4047,$C$5:$H$18,6,0)+SUMIF($C$19:$C4047,$C4047,$F$19:$F4047)-SUMIF($C$19:$C4047,$C4047,$G$19:$G4047),"")</f>
        <v/>
      </c>
      <c r="I4047" s="296" t="n"/>
      <c r="J4047" s="252" t="n"/>
      <c r="K4047" s="252" t="n"/>
      <c r="L4047" s="298" t="n"/>
      <c r="M4047" s="254">
        <f>IF($B4047="","",--TEXT($B4047,"yyyymm"))</f>
        <v/>
      </c>
      <c r="N4047" s="0" t="n"/>
      <c r="O4047" s="0" t="n"/>
      <c r="P4047" s="0" t="n"/>
      <c r="Q4047" s="0" t="n"/>
      <c r="R4047" s="0" t="n"/>
      <c r="S4047" s="0" t="n"/>
      <c r="T4047" s="0" t="n"/>
      <c r="U4047" s="0" t="n"/>
      <c r="V4047" s="0" t="n"/>
      <c r="W4047" s="0" t="n"/>
      <c r="X4047" s="42" t="n"/>
      <c r="Y4047" s="42" t="n"/>
      <c r="Z4047" s="42" t="n"/>
    </row>
    <row r="4048" ht="23" customFormat="1" customHeight="1" s="204">
      <c r="A4048" s="255">
        <f>IF(B4048="","",COUNTA($B$5:B4048))</f>
        <v/>
      </c>
      <c r="B4048" s="294" t="n"/>
      <c r="C4048" s="247" t="n"/>
      <c r="D4048" s="248" t="n"/>
      <c r="E4048" s="295" t="n"/>
      <c r="F4048" s="296" t="n"/>
      <c r="G4048" s="296" t="n"/>
      <c r="H4048" s="299">
        <f>IFERROR(VLOOKUP($C4048,$C$5:$H$18,6,0)+SUMIF($C$19:$C4048,$C4048,$F$19:$F4048)-SUMIF($C$19:$C4048,$C4048,$G$19:$G4048),"")</f>
        <v/>
      </c>
      <c r="I4048" s="296" t="n"/>
      <c r="J4048" s="252" t="n"/>
      <c r="K4048" s="252" t="n"/>
      <c r="L4048" s="298" t="n"/>
      <c r="M4048" s="254">
        <f>IF($B4048="","",--TEXT($B4048,"yyyymm"))</f>
        <v/>
      </c>
      <c r="N4048" s="0" t="n"/>
      <c r="O4048" s="0" t="n"/>
      <c r="P4048" s="0" t="n"/>
      <c r="Q4048" s="0" t="n"/>
      <c r="R4048" s="0" t="n"/>
      <c r="S4048" s="0" t="n"/>
      <c r="T4048" s="0" t="n"/>
      <c r="U4048" s="0" t="n"/>
      <c r="V4048" s="0" t="n"/>
      <c r="W4048" s="0" t="n"/>
      <c r="X4048" s="42" t="n"/>
      <c r="Y4048" s="42" t="n"/>
      <c r="Z4048" s="42" t="n"/>
    </row>
    <row r="4049" ht="23" customFormat="1" customHeight="1" s="204">
      <c r="A4049" s="255">
        <f>IF(B4049="","",COUNTA($B$5:B4049))</f>
        <v/>
      </c>
      <c r="B4049" s="294" t="n"/>
      <c r="C4049" s="247" t="n"/>
      <c r="D4049" s="248" t="n"/>
      <c r="E4049" s="295" t="n"/>
      <c r="F4049" s="296" t="n"/>
      <c r="G4049" s="296" t="n"/>
      <c r="H4049" s="299">
        <f>IFERROR(VLOOKUP($C4049,$C$5:$H$18,6,0)+SUMIF($C$19:$C4049,$C4049,$F$19:$F4049)-SUMIF($C$19:$C4049,$C4049,$G$19:$G4049),"")</f>
        <v/>
      </c>
      <c r="I4049" s="296" t="n"/>
      <c r="J4049" s="252" t="n"/>
      <c r="K4049" s="252" t="n"/>
      <c r="L4049" s="298" t="n"/>
      <c r="M4049" s="254">
        <f>IF($B4049="","",--TEXT($B4049,"yyyymm"))</f>
        <v/>
      </c>
      <c r="N4049" s="0" t="n"/>
      <c r="O4049" s="0" t="n"/>
      <c r="P4049" s="0" t="n"/>
      <c r="Q4049" s="0" t="n"/>
      <c r="R4049" s="0" t="n"/>
      <c r="S4049" s="0" t="n"/>
      <c r="T4049" s="0" t="n"/>
      <c r="U4049" s="0" t="n"/>
      <c r="V4049" s="0" t="n"/>
      <c r="W4049" s="0" t="n"/>
      <c r="X4049" s="42" t="n"/>
      <c r="Y4049" s="42" t="n"/>
      <c r="Z4049" s="42" t="n"/>
    </row>
    <row r="4050" ht="23" customFormat="1" customHeight="1" s="204">
      <c r="A4050" s="255">
        <f>IF(B4050="","",COUNTA($B$5:B4050))</f>
        <v/>
      </c>
      <c r="B4050" s="294" t="n"/>
      <c r="C4050" s="247" t="n"/>
      <c r="D4050" s="248" t="n"/>
      <c r="E4050" s="295" t="n"/>
      <c r="F4050" s="296" t="n"/>
      <c r="G4050" s="296" t="n"/>
      <c r="H4050" s="299">
        <f>IFERROR(VLOOKUP($C4050,$C$5:$H$18,6,0)+SUMIF($C$19:$C4050,$C4050,$F$19:$F4050)-SUMIF($C$19:$C4050,$C4050,$G$19:$G4050),"")</f>
        <v/>
      </c>
      <c r="I4050" s="296" t="n"/>
      <c r="J4050" s="252" t="n"/>
      <c r="K4050" s="252" t="n"/>
      <c r="L4050" s="298" t="n"/>
      <c r="M4050" s="254">
        <f>IF($B4050="","",--TEXT($B4050,"yyyymm"))</f>
        <v/>
      </c>
      <c r="N4050" s="0" t="n"/>
      <c r="O4050" s="0" t="n"/>
      <c r="P4050" s="0" t="n"/>
      <c r="Q4050" s="0" t="n"/>
      <c r="R4050" s="0" t="n"/>
      <c r="S4050" s="0" t="n"/>
      <c r="T4050" s="0" t="n"/>
      <c r="U4050" s="0" t="n"/>
      <c r="V4050" s="0" t="n"/>
      <c r="W4050" s="0" t="n"/>
      <c r="X4050" s="42" t="n"/>
      <c r="Y4050" s="42" t="n"/>
      <c r="Z4050" s="42" t="n"/>
    </row>
    <row r="4051" ht="23" customFormat="1" customHeight="1" s="204">
      <c r="A4051" s="255">
        <f>IF(B4051="","",COUNTA($B$5:B4051))</f>
        <v/>
      </c>
      <c r="B4051" s="294" t="n"/>
      <c r="C4051" s="247" t="n"/>
      <c r="D4051" s="248" t="n"/>
      <c r="E4051" s="295" t="n"/>
      <c r="F4051" s="296" t="n"/>
      <c r="G4051" s="296" t="n"/>
      <c r="H4051" s="299">
        <f>IFERROR(VLOOKUP($C4051,$C$5:$H$18,6,0)+SUMIF($C$19:$C4051,$C4051,$F$19:$F4051)-SUMIF($C$19:$C4051,$C4051,$G$19:$G4051),"")</f>
        <v/>
      </c>
      <c r="I4051" s="296" t="n"/>
      <c r="J4051" s="252" t="n"/>
      <c r="K4051" s="252" t="n"/>
      <c r="L4051" s="298" t="n"/>
      <c r="M4051" s="254">
        <f>IF($B4051="","",--TEXT($B4051,"yyyymm"))</f>
        <v/>
      </c>
      <c r="N4051" s="0" t="n"/>
      <c r="O4051" s="0" t="n"/>
      <c r="P4051" s="0" t="n"/>
      <c r="Q4051" s="0" t="n"/>
      <c r="R4051" s="0" t="n"/>
      <c r="S4051" s="0" t="n"/>
      <c r="T4051" s="0" t="n"/>
      <c r="U4051" s="0" t="n"/>
      <c r="V4051" s="0" t="n"/>
      <c r="W4051" s="0" t="n"/>
      <c r="X4051" s="42" t="n"/>
      <c r="Y4051" s="42" t="n"/>
      <c r="Z4051" s="42" t="n"/>
    </row>
    <row r="4052" ht="23" customFormat="1" customHeight="1" s="204">
      <c r="A4052" s="255">
        <f>IF(B4052="","",COUNTA($B$5:B4052))</f>
        <v/>
      </c>
      <c r="B4052" s="294" t="n"/>
      <c r="C4052" s="247" t="n"/>
      <c r="D4052" s="248" t="n"/>
      <c r="E4052" s="295" t="n"/>
      <c r="F4052" s="296" t="n"/>
      <c r="G4052" s="296" t="n"/>
      <c r="H4052" s="299">
        <f>IFERROR(VLOOKUP($C4052,$C$5:$H$18,6,0)+SUMIF($C$19:$C4052,$C4052,$F$19:$F4052)-SUMIF($C$19:$C4052,$C4052,$G$19:$G4052),"")</f>
        <v/>
      </c>
      <c r="I4052" s="296" t="n"/>
      <c r="J4052" s="252" t="n"/>
      <c r="K4052" s="252" t="n"/>
      <c r="L4052" s="298" t="n"/>
      <c r="M4052" s="254">
        <f>IF($B4052="","",--TEXT($B4052,"yyyymm"))</f>
        <v/>
      </c>
      <c r="N4052" s="0" t="n"/>
      <c r="O4052" s="0" t="n"/>
      <c r="P4052" s="0" t="n"/>
      <c r="Q4052" s="0" t="n"/>
      <c r="R4052" s="0" t="n"/>
      <c r="S4052" s="0" t="n"/>
      <c r="T4052" s="0" t="n"/>
      <c r="U4052" s="0" t="n"/>
      <c r="V4052" s="0" t="n"/>
      <c r="W4052" s="0" t="n"/>
      <c r="X4052" s="42" t="n"/>
      <c r="Y4052" s="42" t="n"/>
      <c r="Z4052" s="42" t="n"/>
    </row>
    <row r="4053" ht="23" customFormat="1" customHeight="1" s="204">
      <c r="A4053" s="255">
        <f>IF(B4053="","",COUNTA($B$5:B4053))</f>
        <v/>
      </c>
      <c r="B4053" s="294" t="n"/>
      <c r="C4053" s="247" t="n"/>
      <c r="D4053" s="248" t="n"/>
      <c r="E4053" s="295" t="n"/>
      <c r="F4053" s="296" t="n"/>
      <c r="G4053" s="296" t="n"/>
      <c r="H4053" s="299">
        <f>IFERROR(VLOOKUP($C4053,$C$5:$H$18,6,0)+SUMIF($C$19:$C4053,$C4053,$F$19:$F4053)-SUMIF($C$19:$C4053,$C4053,$G$19:$G4053),"")</f>
        <v/>
      </c>
      <c r="I4053" s="296" t="n"/>
      <c r="J4053" s="252" t="n"/>
      <c r="K4053" s="252" t="n"/>
      <c r="L4053" s="298" t="n"/>
      <c r="M4053" s="254">
        <f>IF($B4053="","",--TEXT($B4053,"yyyymm"))</f>
        <v/>
      </c>
      <c r="N4053" s="0" t="n"/>
      <c r="O4053" s="0" t="n"/>
      <c r="P4053" s="0" t="n"/>
      <c r="Q4053" s="0" t="n"/>
      <c r="R4053" s="0" t="n"/>
      <c r="S4053" s="0" t="n"/>
      <c r="T4053" s="0" t="n"/>
      <c r="U4053" s="0" t="n"/>
      <c r="V4053" s="0" t="n"/>
      <c r="W4053" s="0" t="n"/>
      <c r="X4053" s="42" t="n"/>
      <c r="Y4053" s="42" t="n"/>
      <c r="Z4053" s="42" t="n"/>
    </row>
    <row r="4054" ht="23" customFormat="1" customHeight="1" s="204">
      <c r="A4054" s="255">
        <f>IF(B4054="","",COUNTA($B$5:B4054))</f>
        <v/>
      </c>
      <c r="B4054" s="294" t="n"/>
      <c r="C4054" s="247" t="n"/>
      <c r="D4054" s="248" t="n"/>
      <c r="E4054" s="295" t="n"/>
      <c r="F4054" s="296" t="n"/>
      <c r="G4054" s="296" t="n"/>
      <c r="H4054" s="299">
        <f>IFERROR(VLOOKUP($C4054,$C$5:$H$18,6,0)+SUMIF($C$19:$C4054,$C4054,$F$19:$F4054)-SUMIF($C$19:$C4054,$C4054,$G$19:$G4054),"")</f>
        <v/>
      </c>
      <c r="I4054" s="296" t="n"/>
      <c r="J4054" s="252" t="n"/>
      <c r="K4054" s="252" t="n"/>
      <c r="L4054" s="298" t="n"/>
      <c r="M4054" s="254">
        <f>IF($B4054="","",--TEXT($B4054,"yyyymm"))</f>
        <v/>
      </c>
      <c r="N4054" s="0" t="n"/>
      <c r="O4054" s="0" t="n"/>
      <c r="P4054" s="0" t="n"/>
      <c r="Q4054" s="0" t="n"/>
      <c r="R4054" s="0" t="n"/>
      <c r="S4054" s="0" t="n"/>
      <c r="T4054" s="0" t="n"/>
      <c r="U4054" s="0" t="n"/>
      <c r="V4054" s="0" t="n"/>
      <c r="W4054" s="0" t="n"/>
      <c r="X4054" s="42" t="n"/>
      <c r="Y4054" s="42" t="n"/>
      <c r="Z4054" s="42" t="n"/>
    </row>
    <row r="4055" ht="23" customFormat="1" customHeight="1" s="204">
      <c r="A4055" s="255">
        <f>IF(B4055="","",COUNTA($B$5:B4055))</f>
        <v/>
      </c>
      <c r="B4055" s="294" t="n"/>
      <c r="C4055" s="247" t="n"/>
      <c r="D4055" s="248" t="n"/>
      <c r="E4055" s="295" t="n"/>
      <c r="F4055" s="296" t="n"/>
      <c r="G4055" s="296" t="n"/>
      <c r="H4055" s="299">
        <f>IFERROR(VLOOKUP($C4055,$C$5:$H$18,6,0)+SUMIF($C$19:$C4055,$C4055,$F$19:$F4055)-SUMIF($C$19:$C4055,$C4055,$G$19:$G4055),"")</f>
        <v/>
      </c>
      <c r="I4055" s="296" t="n"/>
      <c r="J4055" s="252" t="n"/>
      <c r="K4055" s="252" t="n"/>
      <c r="L4055" s="298" t="n"/>
      <c r="M4055" s="254">
        <f>IF($B4055="","",--TEXT($B4055,"yyyymm"))</f>
        <v/>
      </c>
      <c r="N4055" s="0" t="n"/>
      <c r="O4055" s="0" t="n"/>
      <c r="P4055" s="0" t="n"/>
      <c r="Q4055" s="0" t="n"/>
      <c r="R4055" s="0" t="n"/>
      <c r="S4055" s="0" t="n"/>
      <c r="T4055" s="0" t="n"/>
      <c r="U4055" s="0" t="n"/>
      <c r="V4055" s="0" t="n"/>
      <c r="W4055" s="0" t="n"/>
      <c r="X4055" s="42" t="n"/>
      <c r="Y4055" s="42" t="n"/>
      <c r="Z4055" s="42" t="n"/>
    </row>
    <row r="4056" ht="23" customFormat="1" customHeight="1" s="204">
      <c r="A4056" s="255">
        <f>IF(B4056="","",COUNTA($B$5:B4056))</f>
        <v/>
      </c>
      <c r="B4056" s="294" t="n"/>
      <c r="C4056" s="247" t="n"/>
      <c r="D4056" s="248" t="n"/>
      <c r="E4056" s="295" t="n"/>
      <c r="F4056" s="296" t="n"/>
      <c r="G4056" s="296" t="n"/>
      <c r="H4056" s="299">
        <f>IFERROR(VLOOKUP($C4056,$C$5:$H$18,6,0)+SUMIF($C$19:$C4056,$C4056,$F$19:$F4056)-SUMIF($C$19:$C4056,$C4056,$G$19:$G4056),"")</f>
        <v/>
      </c>
      <c r="I4056" s="296" t="n"/>
      <c r="J4056" s="252" t="n"/>
      <c r="K4056" s="252" t="n"/>
      <c r="L4056" s="298" t="n"/>
      <c r="M4056" s="254">
        <f>IF($B4056="","",--TEXT($B4056,"yyyymm"))</f>
        <v/>
      </c>
      <c r="N4056" s="0" t="n"/>
      <c r="O4056" s="0" t="n"/>
      <c r="P4056" s="0" t="n"/>
      <c r="Q4056" s="0" t="n"/>
      <c r="R4056" s="0" t="n"/>
      <c r="S4056" s="0" t="n"/>
      <c r="T4056" s="0" t="n"/>
      <c r="U4056" s="0" t="n"/>
      <c r="V4056" s="0" t="n"/>
      <c r="W4056" s="0" t="n"/>
      <c r="X4056" s="42" t="n"/>
      <c r="Y4056" s="42" t="n"/>
      <c r="Z4056" s="42" t="n"/>
    </row>
    <row r="4057" ht="23" customFormat="1" customHeight="1" s="204">
      <c r="A4057" s="255">
        <f>IF(B4057="","",COUNTA($B$5:B4057))</f>
        <v/>
      </c>
      <c r="B4057" s="294" t="n"/>
      <c r="C4057" s="247" t="n"/>
      <c r="D4057" s="248" t="n"/>
      <c r="E4057" s="295" t="n"/>
      <c r="F4057" s="296" t="n"/>
      <c r="G4057" s="296" t="n"/>
      <c r="H4057" s="299">
        <f>IFERROR(VLOOKUP($C4057,$C$5:$H$18,6,0)+SUMIF($C$19:$C4057,$C4057,$F$19:$F4057)-SUMIF($C$19:$C4057,$C4057,$G$19:$G4057),"")</f>
        <v/>
      </c>
      <c r="I4057" s="296" t="n"/>
      <c r="J4057" s="252" t="n"/>
      <c r="K4057" s="252" t="n"/>
      <c r="L4057" s="298" t="n"/>
      <c r="M4057" s="254">
        <f>IF($B4057="","",--TEXT($B4057,"yyyymm"))</f>
        <v/>
      </c>
      <c r="N4057" s="0" t="n"/>
      <c r="O4057" s="0" t="n"/>
      <c r="P4057" s="0" t="n"/>
      <c r="Q4057" s="0" t="n"/>
      <c r="R4057" s="0" t="n"/>
      <c r="S4057" s="0" t="n"/>
      <c r="T4057" s="0" t="n"/>
      <c r="U4057" s="0" t="n"/>
      <c r="V4057" s="0" t="n"/>
      <c r="W4057" s="0" t="n"/>
      <c r="X4057" s="42" t="n"/>
      <c r="Y4057" s="42" t="n"/>
      <c r="Z4057" s="42" t="n"/>
    </row>
    <row r="4058" ht="23" customFormat="1" customHeight="1" s="204">
      <c r="A4058" s="255">
        <f>IF(B4058="","",COUNTA($B$5:B4058))</f>
        <v/>
      </c>
      <c r="B4058" s="294" t="n"/>
      <c r="C4058" s="247" t="n"/>
      <c r="D4058" s="248" t="n"/>
      <c r="E4058" s="295" t="n"/>
      <c r="F4058" s="296" t="n"/>
      <c r="G4058" s="296" t="n"/>
      <c r="H4058" s="299">
        <f>IFERROR(VLOOKUP($C4058,$C$5:$H$18,6,0)+SUMIF($C$19:$C4058,$C4058,$F$19:$F4058)-SUMIF($C$19:$C4058,$C4058,$G$19:$G4058),"")</f>
        <v/>
      </c>
      <c r="I4058" s="296" t="n"/>
      <c r="J4058" s="252" t="n"/>
      <c r="K4058" s="252" t="n"/>
      <c r="L4058" s="298" t="n"/>
      <c r="M4058" s="254">
        <f>IF($B4058="","",--TEXT($B4058,"yyyymm"))</f>
        <v/>
      </c>
      <c r="N4058" s="0" t="n"/>
      <c r="O4058" s="0" t="n"/>
      <c r="P4058" s="0" t="n"/>
      <c r="Q4058" s="0" t="n"/>
      <c r="R4058" s="0" t="n"/>
      <c r="S4058" s="0" t="n"/>
      <c r="T4058" s="0" t="n"/>
      <c r="U4058" s="0" t="n"/>
      <c r="V4058" s="0" t="n"/>
      <c r="W4058" s="0" t="n"/>
      <c r="X4058" s="42" t="n"/>
      <c r="Y4058" s="42" t="n"/>
      <c r="Z4058" s="42" t="n"/>
    </row>
    <row r="4059" ht="23" customFormat="1" customHeight="1" s="204">
      <c r="A4059" s="255">
        <f>IF(B4059="","",COUNTA($B$5:B4059))</f>
        <v/>
      </c>
      <c r="B4059" s="294" t="n"/>
      <c r="C4059" s="247" t="n"/>
      <c r="D4059" s="248" t="n"/>
      <c r="E4059" s="295" t="n"/>
      <c r="F4059" s="296" t="n"/>
      <c r="G4059" s="296" t="n"/>
      <c r="H4059" s="299">
        <f>IFERROR(VLOOKUP($C4059,$C$5:$H$18,6,0)+SUMIF($C$19:$C4059,$C4059,$F$19:$F4059)-SUMIF($C$19:$C4059,$C4059,$G$19:$G4059),"")</f>
        <v/>
      </c>
      <c r="I4059" s="296" t="n"/>
      <c r="J4059" s="252" t="n"/>
      <c r="K4059" s="252" t="n"/>
      <c r="L4059" s="298" t="n"/>
      <c r="M4059" s="254">
        <f>IF($B4059="","",--TEXT($B4059,"yyyymm"))</f>
        <v/>
      </c>
      <c r="N4059" s="0" t="n"/>
      <c r="O4059" s="0" t="n"/>
      <c r="P4059" s="0" t="n"/>
      <c r="Q4059" s="0" t="n"/>
      <c r="R4059" s="0" t="n"/>
      <c r="S4059" s="0" t="n"/>
      <c r="T4059" s="0" t="n"/>
      <c r="U4059" s="0" t="n"/>
      <c r="V4059" s="0" t="n"/>
      <c r="W4059" s="0" t="n"/>
      <c r="X4059" s="42" t="n"/>
      <c r="Y4059" s="42" t="n"/>
      <c r="Z4059" s="42" t="n"/>
    </row>
    <row r="4060" ht="23" customFormat="1" customHeight="1" s="204">
      <c r="A4060" s="255">
        <f>IF(B4060="","",COUNTA($B$5:B4060))</f>
        <v/>
      </c>
      <c r="B4060" s="294" t="n"/>
      <c r="C4060" s="247" t="n"/>
      <c r="D4060" s="248" t="n"/>
      <c r="E4060" s="295" t="n"/>
      <c r="F4060" s="296" t="n"/>
      <c r="G4060" s="296" t="n"/>
      <c r="H4060" s="299">
        <f>IFERROR(VLOOKUP($C4060,$C$5:$H$18,6,0)+SUMIF($C$19:$C4060,$C4060,$F$19:$F4060)-SUMIF($C$19:$C4060,$C4060,$G$19:$G4060),"")</f>
        <v/>
      </c>
      <c r="I4060" s="296" t="n"/>
      <c r="J4060" s="252" t="n"/>
      <c r="K4060" s="252" t="n"/>
      <c r="L4060" s="298" t="n"/>
      <c r="M4060" s="254">
        <f>IF($B4060="","",--TEXT($B4060,"yyyymm"))</f>
        <v/>
      </c>
      <c r="N4060" s="0" t="n"/>
      <c r="O4060" s="0" t="n"/>
      <c r="P4060" s="0" t="n"/>
      <c r="Q4060" s="0" t="n"/>
      <c r="R4060" s="0" t="n"/>
      <c r="S4060" s="0" t="n"/>
      <c r="T4060" s="0" t="n"/>
      <c r="U4060" s="0" t="n"/>
      <c r="V4060" s="0" t="n"/>
      <c r="W4060" s="0" t="n"/>
      <c r="X4060" s="42" t="n"/>
      <c r="Y4060" s="42" t="n"/>
      <c r="Z4060" s="42" t="n"/>
    </row>
    <row r="4061" ht="23" customFormat="1" customHeight="1" s="204">
      <c r="A4061" s="255">
        <f>IF(B4061="","",COUNTA($B$5:B4061))</f>
        <v/>
      </c>
      <c r="B4061" s="294" t="n"/>
      <c r="C4061" s="247" t="n"/>
      <c r="D4061" s="248" t="n"/>
      <c r="E4061" s="295" t="n"/>
      <c r="F4061" s="296" t="n"/>
      <c r="G4061" s="296" t="n"/>
      <c r="H4061" s="299">
        <f>IFERROR(VLOOKUP($C4061,$C$5:$H$18,6,0)+SUMIF($C$19:$C4061,$C4061,$F$19:$F4061)-SUMIF($C$19:$C4061,$C4061,$G$19:$G4061),"")</f>
        <v/>
      </c>
      <c r="I4061" s="296" t="n"/>
      <c r="J4061" s="252" t="n"/>
      <c r="K4061" s="252" t="n"/>
      <c r="L4061" s="298" t="n"/>
      <c r="M4061" s="254">
        <f>IF($B4061="","",--TEXT($B4061,"yyyymm"))</f>
        <v/>
      </c>
      <c r="N4061" s="0" t="n"/>
      <c r="O4061" s="0" t="n"/>
      <c r="P4061" s="0" t="n"/>
      <c r="Q4061" s="0" t="n"/>
      <c r="R4061" s="0" t="n"/>
      <c r="S4061" s="0" t="n"/>
      <c r="T4061" s="0" t="n"/>
      <c r="U4061" s="0" t="n"/>
      <c r="V4061" s="0" t="n"/>
      <c r="W4061" s="0" t="n"/>
      <c r="X4061" s="42" t="n"/>
      <c r="Y4061" s="42" t="n"/>
      <c r="Z4061" s="42" t="n"/>
    </row>
    <row r="4062" ht="23" customFormat="1" customHeight="1" s="204">
      <c r="A4062" s="255">
        <f>IF(B4062="","",COUNTA($B$5:B4062))</f>
        <v/>
      </c>
      <c r="B4062" s="294" t="n"/>
      <c r="C4062" s="247" t="n"/>
      <c r="D4062" s="248" t="n"/>
      <c r="E4062" s="295" t="n"/>
      <c r="F4062" s="296" t="n"/>
      <c r="G4062" s="296" t="n"/>
      <c r="H4062" s="299">
        <f>IFERROR(VLOOKUP($C4062,$C$5:$H$18,6,0)+SUMIF($C$19:$C4062,$C4062,$F$19:$F4062)-SUMIF($C$19:$C4062,$C4062,$G$19:$G4062),"")</f>
        <v/>
      </c>
      <c r="I4062" s="296" t="n"/>
      <c r="J4062" s="252" t="n"/>
      <c r="K4062" s="252" t="n"/>
      <c r="L4062" s="298" t="n"/>
      <c r="M4062" s="254">
        <f>IF($B4062="","",--TEXT($B4062,"yyyymm"))</f>
        <v/>
      </c>
      <c r="N4062" s="0" t="n"/>
      <c r="O4062" s="0" t="n"/>
      <c r="P4062" s="0" t="n"/>
      <c r="Q4062" s="0" t="n"/>
      <c r="R4062" s="0" t="n"/>
      <c r="S4062" s="0" t="n"/>
      <c r="T4062" s="0" t="n"/>
      <c r="U4062" s="0" t="n"/>
      <c r="V4062" s="0" t="n"/>
      <c r="W4062" s="0" t="n"/>
      <c r="X4062" s="42" t="n"/>
      <c r="Y4062" s="42" t="n"/>
      <c r="Z4062" s="42" t="n"/>
    </row>
    <row r="4063" ht="23" customFormat="1" customHeight="1" s="204">
      <c r="A4063" s="255">
        <f>IF(B4063="","",COUNTA($B$5:B4063))</f>
        <v/>
      </c>
      <c r="B4063" s="294" t="n"/>
      <c r="C4063" s="247" t="n"/>
      <c r="D4063" s="248" t="n"/>
      <c r="E4063" s="295" t="n"/>
      <c r="F4063" s="296" t="n"/>
      <c r="G4063" s="296" t="n"/>
      <c r="H4063" s="299">
        <f>IFERROR(VLOOKUP($C4063,$C$5:$H$18,6,0)+SUMIF($C$19:$C4063,$C4063,$F$19:$F4063)-SUMIF($C$19:$C4063,$C4063,$G$19:$G4063),"")</f>
        <v/>
      </c>
      <c r="I4063" s="296" t="n"/>
      <c r="J4063" s="252" t="n"/>
      <c r="K4063" s="252" t="n"/>
      <c r="L4063" s="298" t="n"/>
      <c r="M4063" s="254">
        <f>IF($B4063="","",--TEXT($B4063,"yyyymm"))</f>
        <v/>
      </c>
      <c r="N4063" s="0" t="n"/>
      <c r="O4063" s="0" t="n"/>
      <c r="P4063" s="0" t="n"/>
      <c r="Q4063" s="0" t="n"/>
      <c r="R4063" s="0" t="n"/>
      <c r="S4063" s="0" t="n"/>
      <c r="T4063" s="0" t="n"/>
      <c r="U4063" s="0" t="n"/>
      <c r="V4063" s="0" t="n"/>
      <c r="W4063" s="0" t="n"/>
      <c r="X4063" s="42" t="n"/>
      <c r="Y4063" s="42" t="n"/>
      <c r="Z4063" s="42" t="n"/>
    </row>
    <row r="4064" ht="23" customFormat="1" customHeight="1" s="204">
      <c r="A4064" s="255">
        <f>IF(B4064="","",COUNTA($B$5:B4064))</f>
        <v/>
      </c>
      <c r="B4064" s="294" t="n"/>
      <c r="C4064" s="247" t="n"/>
      <c r="D4064" s="248" t="n"/>
      <c r="E4064" s="295" t="n"/>
      <c r="F4064" s="296" t="n"/>
      <c r="G4064" s="296" t="n"/>
      <c r="H4064" s="299">
        <f>IFERROR(VLOOKUP($C4064,$C$5:$H$18,6,0)+SUMIF($C$19:$C4064,$C4064,$F$19:$F4064)-SUMIF($C$19:$C4064,$C4064,$G$19:$G4064),"")</f>
        <v/>
      </c>
      <c r="I4064" s="296" t="n"/>
      <c r="J4064" s="252" t="n"/>
      <c r="K4064" s="252" t="n"/>
      <c r="L4064" s="298" t="n"/>
      <c r="M4064" s="254">
        <f>IF($B4064="","",--TEXT($B4064,"yyyymm"))</f>
        <v/>
      </c>
      <c r="N4064" s="0" t="n"/>
      <c r="O4064" s="0" t="n"/>
      <c r="P4064" s="0" t="n"/>
      <c r="Q4064" s="0" t="n"/>
      <c r="R4064" s="0" t="n"/>
      <c r="S4064" s="0" t="n"/>
      <c r="T4064" s="0" t="n"/>
      <c r="U4064" s="0" t="n"/>
      <c r="V4064" s="0" t="n"/>
      <c r="W4064" s="0" t="n"/>
      <c r="X4064" s="42" t="n"/>
      <c r="Y4064" s="42" t="n"/>
      <c r="Z4064" s="42" t="n"/>
    </row>
    <row r="4065" ht="23" customFormat="1" customHeight="1" s="204">
      <c r="A4065" s="255">
        <f>IF(B4065="","",COUNTA($B$5:B4065))</f>
        <v/>
      </c>
      <c r="B4065" s="294" t="n"/>
      <c r="C4065" s="247" t="n"/>
      <c r="D4065" s="248" t="n"/>
      <c r="E4065" s="295" t="n"/>
      <c r="F4065" s="296" t="n"/>
      <c r="G4065" s="296" t="n"/>
      <c r="H4065" s="299">
        <f>IFERROR(VLOOKUP($C4065,$C$5:$H$18,6,0)+SUMIF($C$19:$C4065,$C4065,$F$19:$F4065)-SUMIF($C$19:$C4065,$C4065,$G$19:$G4065),"")</f>
        <v/>
      </c>
      <c r="I4065" s="296" t="n"/>
      <c r="J4065" s="252" t="n"/>
      <c r="K4065" s="252" t="n"/>
      <c r="L4065" s="298" t="n"/>
      <c r="M4065" s="254">
        <f>IF($B4065="","",--TEXT($B4065,"yyyymm"))</f>
        <v/>
      </c>
      <c r="N4065" s="0" t="n"/>
      <c r="O4065" s="0" t="n"/>
      <c r="P4065" s="0" t="n"/>
      <c r="Q4065" s="0" t="n"/>
      <c r="R4065" s="0" t="n"/>
      <c r="S4065" s="0" t="n"/>
      <c r="T4065" s="0" t="n"/>
      <c r="U4065" s="0" t="n"/>
      <c r="V4065" s="0" t="n"/>
      <c r="W4065" s="0" t="n"/>
      <c r="X4065" s="42" t="n"/>
      <c r="Y4065" s="42" t="n"/>
      <c r="Z4065" s="42" t="n"/>
    </row>
    <row r="4066" ht="23" customFormat="1" customHeight="1" s="204">
      <c r="A4066" s="255">
        <f>IF(B4066="","",COUNTA($B$5:B4066))</f>
        <v/>
      </c>
      <c r="B4066" s="294" t="n"/>
      <c r="C4066" s="247" t="n"/>
      <c r="D4066" s="248" t="n"/>
      <c r="E4066" s="295" t="n"/>
      <c r="F4066" s="296" t="n"/>
      <c r="G4066" s="296" t="n"/>
      <c r="H4066" s="299">
        <f>IFERROR(VLOOKUP($C4066,$C$5:$H$18,6,0)+SUMIF($C$19:$C4066,$C4066,$F$19:$F4066)-SUMIF($C$19:$C4066,$C4066,$G$19:$G4066),"")</f>
        <v/>
      </c>
      <c r="I4066" s="296" t="n"/>
      <c r="J4066" s="252" t="n"/>
      <c r="K4066" s="252" t="n"/>
      <c r="L4066" s="298" t="n"/>
      <c r="M4066" s="254">
        <f>IF($B4066="","",--TEXT($B4066,"yyyymm"))</f>
        <v/>
      </c>
      <c r="N4066" s="0" t="n"/>
      <c r="O4066" s="0" t="n"/>
      <c r="P4066" s="0" t="n"/>
      <c r="Q4066" s="0" t="n"/>
      <c r="R4066" s="0" t="n"/>
      <c r="S4066" s="0" t="n"/>
      <c r="T4066" s="0" t="n"/>
      <c r="U4066" s="0" t="n"/>
      <c r="V4066" s="0" t="n"/>
      <c r="W4066" s="0" t="n"/>
      <c r="X4066" s="42" t="n"/>
      <c r="Y4066" s="42" t="n"/>
      <c r="Z4066" s="42" t="n"/>
    </row>
    <row r="4067" ht="23" customFormat="1" customHeight="1" s="204">
      <c r="A4067" s="255">
        <f>IF(B4067="","",COUNTA($B$5:B4067))</f>
        <v/>
      </c>
      <c r="B4067" s="294" t="n"/>
      <c r="C4067" s="247" t="n"/>
      <c r="D4067" s="248" t="n"/>
      <c r="E4067" s="295" t="n"/>
      <c r="F4067" s="296" t="n"/>
      <c r="G4067" s="296" t="n"/>
      <c r="H4067" s="299">
        <f>IFERROR(VLOOKUP($C4067,$C$5:$H$18,6,0)+SUMIF($C$19:$C4067,$C4067,$F$19:$F4067)-SUMIF($C$19:$C4067,$C4067,$G$19:$G4067),"")</f>
        <v/>
      </c>
      <c r="I4067" s="296" t="n"/>
      <c r="J4067" s="252" t="n"/>
      <c r="K4067" s="252" t="n"/>
      <c r="L4067" s="298" t="n"/>
      <c r="M4067" s="254">
        <f>IF($B4067="","",--TEXT($B4067,"yyyymm"))</f>
        <v/>
      </c>
      <c r="N4067" s="0" t="n"/>
      <c r="O4067" s="0" t="n"/>
      <c r="P4067" s="0" t="n"/>
      <c r="Q4067" s="0" t="n"/>
      <c r="R4067" s="0" t="n"/>
      <c r="S4067" s="0" t="n"/>
      <c r="T4067" s="0" t="n"/>
      <c r="U4067" s="0" t="n"/>
      <c r="V4067" s="0" t="n"/>
      <c r="W4067" s="0" t="n"/>
      <c r="X4067" s="42" t="n"/>
      <c r="Y4067" s="42" t="n"/>
      <c r="Z4067" s="42" t="n"/>
    </row>
    <row r="4068" ht="23" customFormat="1" customHeight="1" s="204">
      <c r="A4068" s="255">
        <f>IF(B4068="","",COUNTA($B$5:B4068))</f>
        <v/>
      </c>
      <c r="B4068" s="294" t="n"/>
      <c r="C4068" s="247" t="n"/>
      <c r="D4068" s="248" t="n"/>
      <c r="E4068" s="295" t="n"/>
      <c r="F4068" s="296" t="n"/>
      <c r="G4068" s="296" t="n"/>
      <c r="H4068" s="299">
        <f>IFERROR(VLOOKUP($C4068,$C$5:$H$18,6,0)+SUMIF($C$19:$C4068,$C4068,$F$19:$F4068)-SUMIF($C$19:$C4068,$C4068,$G$19:$G4068),"")</f>
        <v/>
      </c>
      <c r="I4068" s="296" t="n"/>
      <c r="J4068" s="252" t="n"/>
      <c r="K4068" s="252" t="n"/>
      <c r="L4068" s="298" t="n"/>
      <c r="M4068" s="254">
        <f>IF($B4068="","",--TEXT($B4068,"yyyymm"))</f>
        <v/>
      </c>
      <c r="N4068" s="0" t="n"/>
      <c r="O4068" s="0" t="n"/>
      <c r="P4068" s="0" t="n"/>
      <c r="Q4068" s="0" t="n"/>
      <c r="R4068" s="0" t="n"/>
      <c r="S4068" s="0" t="n"/>
      <c r="T4068" s="0" t="n"/>
      <c r="U4068" s="0" t="n"/>
      <c r="V4068" s="0" t="n"/>
      <c r="W4068" s="0" t="n"/>
      <c r="X4068" s="42" t="n"/>
      <c r="Y4068" s="42" t="n"/>
      <c r="Z4068" s="42" t="n"/>
    </row>
    <row r="4069" ht="23" customFormat="1" customHeight="1" s="204">
      <c r="A4069" s="255">
        <f>IF(B4069="","",COUNTA($B$5:B4069))</f>
        <v/>
      </c>
      <c r="B4069" s="294" t="n"/>
      <c r="C4069" s="247" t="n"/>
      <c r="D4069" s="248" t="n"/>
      <c r="E4069" s="295" t="n"/>
      <c r="F4069" s="296" t="n"/>
      <c r="G4069" s="296" t="n"/>
      <c r="H4069" s="299">
        <f>IFERROR(VLOOKUP($C4069,$C$5:$H$18,6,0)+SUMIF($C$19:$C4069,$C4069,$F$19:$F4069)-SUMIF($C$19:$C4069,$C4069,$G$19:$G4069),"")</f>
        <v/>
      </c>
      <c r="I4069" s="296" t="n"/>
      <c r="J4069" s="252" t="n"/>
      <c r="K4069" s="252" t="n"/>
      <c r="L4069" s="298" t="n"/>
      <c r="M4069" s="254">
        <f>IF($B4069="","",--TEXT($B4069,"yyyymm"))</f>
        <v/>
      </c>
      <c r="N4069" s="0" t="n"/>
      <c r="O4069" s="0" t="n"/>
      <c r="P4069" s="0" t="n"/>
      <c r="Q4069" s="0" t="n"/>
      <c r="R4069" s="0" t="n"/>
      <c r="S4069" s="0" t="n"/>
      <c r="T4069" s="0" t="n"/>
      <c r="U4069" s="0" t="n"/>
      <c r="V4069" s="0" t="n"/>
      <c r="W4069" s="0" t="n"/>
      <c r="X4069" s="42" t="n"/>
      <c r="Y4069" s="42" t="n"/>
      <c r="Z4069" s="42" t="n"/>
    </row>
    <row r="4070" ht="23" customFormat="1" customHeight="1" s="204">
      <c r="A4070" s="255">
        <f>IF(B4070="","",COUNTA($B$5:B4070))</f>
        <v/>
      </c>
      <c r="B4070" s="294" t="n"/>
      <c r="C4070" s="247" t="n"/>
      <c r="D4070" s="248" t="n"/>
      <c r="E4070" s="295" t="n"/>
      <c r="F4070" s="296" t="n"/>
      <c r="G4070" s="296" t="n"/>
      <c r="H4070" s="299">
        <f>IFERROR(VLOOKUP($C4070,$C$5:$H$18,6,0)+SUMIF($C$19:$C4070,$C4070,$F$19:$F4070)-SUMIF($C$19:$C4070,$C4070,$G$19:$G4070),"")</f>
        <v/>
      </c>
      <c r="I4070" s="296" t="n"/>
      <c r="J4070" s="252" t="n"/>
      <c r="K4070" s="252" t="n"/>
      <c r="L4070" s="298" t="n"/>
      <c r="M4070" s="254">
        <f>IF($B4070="","",--TEXT($B4070,"yyyymm"))</f>
        <v/>
      </c>
      <c r="N4070" s="0" t="n"/>
      <c r="O4070" s="0" t="n"/>
      <c r="P4070" s="0" t="n"/>
      <c r="Q4070" s="0" t="n"/>
      <c r="R4070" s="0" t="n"/>
      <c r="S4070" s="0" t="n"/>
      <c r="T4070" s="0" t="n"/>
      <c r="U4070" s="0" t="n"/>
      <c r="V4070" s="0" t="n"/>
      <c r="W4070" s="0" t="n"/>
      <c r="X4070" s="42" t="n"/>
      <c r="Y4070" s="42" t="n"/>
      <c r="Z4070" s="42" t="n"/>
    </row>
    <row r="4071" ht="23" customFormat="1" customHeight="1" s="204">
      <c r="A4071" s="255">
        <f>IF(B4071="","",COUNTA($B$5:B4071))</f>
        <v/>
      </c>
      <c r="B4071" s="294" t="n"/>
      <c r="C4071" s="247" t="n"/>
      <c r="D4071" s="248" t="n"/>
      <c r="E4071" s="295" t="n"/>
      <c r="F4071" s="296" t="n"/>
      <c r="G4071" s="296" t="n"/>
      <c r="H4071" s="299">
        <f>IFERROR(VLOOKUP($C4071,$C$5:$H$18,6,0)+SUMIF($C$19:$C4071,$C4071,$F$19:$F4071)-SUMIF($C$19:$C4071,$C4071,$G$19:$G4071),"")</f>
        <v/>
      </c>
      <c r="I4071" s="296" t="n"/>
      <c r="J4071" s="252" t="n"/>
      <c r="K4071" s="252" t="n"/>
      <c r="L4071" s="298" t="n"/>
      <c r="M4071" s="254">
        <f>IF($B4071="","",--TEXT($B4071,"yyyymm"))</f>
        <v/>
      </c>
      <c r="N4071" s="0" t="n"/>
      <c r="O4071" s="0" t="n"/>
      <c r="P4071" s="0" t="n"/>
      <c r="Q4071" s="0" t="n"/>
      <c r="R4071" s="0" t="n"/>
      <c r="S4071" s="0" t="n"/>
      <c r="T4071" s="0" t="n"/>
      <c r="U4071" s="0" t="n"/>
      <c r="V4071" s="0" t="n"/>
      <c r="W4071" s="0" t="n"/>
      <c r="X4071" s="42" t="n"/>
      <c r="Y4071" s="42" t="n"/>
      <c r="Z4071" s="42" t="n"/>
    </row>
    <row r="4072" ht="23" customFormat="1" customHeight="1" s="204">
      <c r="A4072" s="255">
        <f>IF(B4072="","",COUNTA($B$5:B4072))</f>
        <v/>
      </c>
      <c r="B4072" s="294" t="n"/>
      <c r="C4072" s="247" t="n"/>
      <c r="D4072" s="248" t="n"/>
      <c r="E4072" s="295" t="n"/>
      <c r="F4072" s="296" t="n"/>
      <c r="G4072" s="296" t="n"/>
      <c r="H4072" s="299">
        <f>IFERROR(VLOOKUP($C4072,$C$5:$H$18,6,0)+SUMIF($C$19:$C4072,$C4072,$F$19:$F4072)-SUMIF($C$19:$C4072,$C4072,$G$19:$G4072),"")</f>
        <v/>
      </c>
      <c r="I4072" s="296" t="n"/>
      <c r="J4072" s="252" t="n"/>
      <c r="K4072" s="252" t="n"/>
      <c r="L4072" s="298" t="n"/>
      <c r="M4072" s="254">
        <f>IF($B4072="","",--TEXT($B4072,"yyyymm"))</f>
        <v/>
      </c>
      <c r="N4072" s="0" t="n"/>
      <c r="O4072" s="0" t="n"/>
      <c r="P4072" s="0" t="n"/>
      <c r="Q4072" s="0" t="n"/>
      <c r="R4072" s="0" t="n"/>
      <c r="S4072" s="0" t="n"/>
      <c r="T4072" s="0" t="n"/>
      <c r="U4072" s="0" t="n"/>
      <c r="V4072" s="0" t="n"/>
      <c r="W4072" s="0" t="n"/>
      <c r="X4072" s="42" t="n"/>
      <c r="Y4072" s="42" t="n"/>
      <c r="Z4072" s="42" t="n"/>
    </row>
    <row r="4073" ht="23" customFormat="1" customHeight="1" s="204">
      <c r="A4073" s="255">
        <f>IF(B4073="","",COUNTA($B$5:B4073))</f>
        <v/>
      </c>
      <c r="B4073" s="294" t="n"/>
      <c r="C4073" s="247" t="n"/>
      <c r="D4073" s="248" t="n"/>
      <c r="E4073" s="295" t="n"/>
      <c r="F4073" s="296" t="n"/>
      <c r="G4073" s="296" t="n"/>
      <c r="H4073" s="299">
        <f>IFERROR(VLOOKUP($C4073,$C$5:$H$18,6,0)+SUMIF($C$19:$C4073,$C4073,$F$19:$F4073)-SUMIF($C$19:$C4073,$C4073,$G$19:$G4073),"")</f>
        <v/>
      </c>
      <c r="I4073" s="296" t="n"/>
      <c r="J4073" s="252" t="n"/>
      <c r="K4073" s="252" t="n"/>
      <c r="L4073" s="298" t="n"/>
      <c r="M4073" s="254">
        <f>IF($B4073="","",--TEXT($B4073,"yyyymm"))</f>
        <v/>
      </c>
      <c r="N4073" s="0" t="n"/>
      <c r="O4073" s="0" t="n"/>
      <c r="P4073" s="0" t="n"/>
      <c r="Q4073" s="0" t="n"/>
      <c r="R4073" s="0" t="n"/>
      <c r="S4073" s="0" t="n"/>
      <c r="T4073" s="0" t="n"/>
      <c r="U4073" s="0" t="n"/>
      <c r="V4073" s="0" t="n"/>
      <c r="W4073" s="0" t="n"/>
      <c r="X4073" s="42" t="n"/>
      <c r="Y4073" s="42" t="n"/>
      <c r="Z4073" s="42" t="n"/>
    </row>
    <row r="4074" ht="23" customFormat="1" customHeight="1" s="204">
      <c r="A4074" s="255">
        <f>IF(B4074="","",COUNTA($B$5:B4074))</f>
        <v/>
      </c>
      <c r="B4074" s="294" t="n"/>
      <c r="C4074" s="247" t="n"/>
      <c r="D4074" s="248" t="n"/>
      <c r="E4074" s="295" t="n"/>
      <c r="F4074" s="296" t="n"/>
      <c r="G4074" s="296" t="n"/>
      <c r="H4074" s="299">
        <f>IFERROR(VLOOKUP($C4074,$C$5:$H$18,6,0)+SUMIF($C$19:$C4074,$C4074,$F$19:$F4074)-SUMIF($C$19:$C4074,$C4074,$G$19:$G4074),"")</f>
        <v/>
      </c>
      <c r="I4074" s="296" t="n"/>
      <c r="J4074" s="252" t="n"/>
      <c r="K4074" s="252" t="n"/>
      <c r="L4074" s="298" t="n"/>
      <c r="M4074" s="254">
        <f>IF($B4074="","",--TEXT($B4074,"yyyymm"))</f>
        <v/>
      </c>
      <c r="N4074" s="0" t="n"/>
      <c r="O4074" s="0" t="n"/>
      <c r="P4074" s="0" t="n"/>
      <c r="Q4074" s="0" t="n"/>
      <c r="R4074" s="0" t="n"/>
      <c r="S4074" s="0" t="n"/>
      <c r="T4074" s="0" t="n"/>
      <c r="U4074" s="0" t="n"/>
      <c r="V4074" s="0" t="n"/>
      <c r="W4074" s="0" t="n"/>
      <c r="X4074" s="42" t="n"/>
      <c r="Y4074" s="42" t="n"/>
      <c r="Z4074" s="42" t="n"/>
    </row>
    <row r="4075" ht="23" customFormat="1" customHeight="1" s="204">
      <c r="A4075" s="255">
        <f>IF(B4075="","",COUNTA($B$5:B4075))</f>
        <v/>
      </c>
      <c r="B4075" s="294" t="n"/>
      <c r="C4075" s="247" t="n"/>
      <c r="D4075" s="248" t="n"/>
      <c r="E4075" s="295" t="n"/>
      <c r="F4075" s="296" t="n"/>
      <c r="G4075" s="296" t="n"/>
      <c r="H4075" s="299">
        <f>IFERROR(VLOOKUP($C4075,$C$5:$H$18,6,0)+SUMIF($C$19:$C4075,$C4075,$F$19:$F4075)-SUMIF($C$19:$C4075,$C4075,$G$19:$G4075),"")</f>
        <v/>
      </c>
      <c r="I4075" s="296" t="n"/>
      <c r="J4075" s="252" t="n"/>
      <c r="K4075" s="252" t="n"/>
      <c r="L4075" s="298" t="n"/>
      <c r="M4075" s="254">
        <f>IF($B4075="","",--TEXT($B4075,"yyyymm"))</f>
        <v/>
      </c>
      <c r="N4075" s="0" t="n"/>
      <c r="O4075" s="0" t="n"/>
      <c r="P4075" s="0" t="n"/>
      <c r="Q4075" s="0" t="n"/>
      <c r="R4075" s="0" t="n"/>
      <c r="S4075" s="0" t="n"/>
      <c r="T4075" s="0" t="n"/>
      <c r="U4075" s="0" t="n"/>
      <c r="V4075" s="0" t="n"/>
      <c r="W4075" s="0" t="n"/>
      <c r="X4075" s="42" t="n"/>
      <c r="Y4075" s="42" t="n"/>
      <c r="Z4075" s="42" t="n"/>
    </row>
    <row r="4076" ht="23" customFormat="1" customHeight="1" s="204">
      <c r="A4076" s="255">
        <f>IF(B4076="","",COUNTA($B$5:B4076))</f>
        <v/>
      </c>
      <c r="B4076" s="294" t="n"/>
      <c r="C4076" s="247" t="n"/>
      <c r="D4076" s="248" t="n"/>
      <c r="E4076" s="295" t="n"/>
      <c r="F4076" s="296" t="n"/>
      <c r="G4076" s="296" t="n"/>
      <c r="H4076" s="299">
        <f>IFERROR(VLOOKUP($C4076,$C$5:$H$18,6,0)+SUMIF($C$19:$C4076,$C4076,$F$19:$F4076)-SUMIF($C$19:$C4076,$C4076,$G$19:$G4076),"")</f>
        <v/>
      </c>
      <c r="I4076" s="296" t="n"/>
      <c r="J4076" s="252" t="n"/>
      <c r="K4076" s="252" t="n"/>
      <c r="L4076" s="298" t="n"/>
      <c r="M4076" s="254">
        <f>IF($B4076="","",--TEXT($B4076,"yyyymm"))</f>
        <v/>
      </c>
      <c r="N4076" s="0" t="n"/>
      <c r="O4076" s="0" t="n"/>
      <c r="P4076" s="0" t="n"/>
      <c r="Q4076" s="0" t="n"/>
      <c r="R4076" s="0" t="n"/>
      <c r="S4076" s="0" t="n"/>
      <c r="T4076" s="0" t="n"/>
      <c r="U4076" s="0" t="n"/>
      <c r="V4076" s="0" t="n"/>
      <c r="W4076" s="0" t="n"/>
      <c r="X4076" s="42" t="n"/>
      <c r="Y4076" s="42" t="n"/>
      <c r="Z4076" s="42" t="n"/>
    </row>
    <row r="4077" ht="23" customFormat="1" customHeight="1" s="204">
      <c r="A4077" s="255">
        <f>IF(B4077="","",COUNTA($B$5:B4077))</f>
        <v/>
      </c>
      <c r="B4077" s="294" t="n"/>
      <c r="C4077" s="247" t="n"/>
      <c r="D4077" s="248" t="n"/>
      <c r="E4077" s="295" t="n"/>
      <c r="F4077" s="296" t="n"/>
      <c r="G4077" s="296" t="n"/>
      <c r="H4077" s="299">
        <f>IFERROR(VLOOKUP($C4077,$C$5:$H$18,6,0)+SUMIF($C$19:$C4077,$C4077,$F$19:$F4077)-SUMIF($C$19:$C4077,$C4077,$G$19:$G4077),"")</f>
        <v/>
      </c>
      <c r="I4077" s="296" t="n"/>
      <c r="J4077" s="252" t="n"/>
      <c r="K4077" s="252" t="n"/>
      <c r="L4077" s="298" t="n"/>
      <c r="M4077" s="254">
        <f>IF($B4077="","",--TEXT($B4077,"yyyymm"))</f>
        <v/>
      </c>
      <c r="N4077" s="0" t="n"/>
      <c r="O4077" s="0" t="n"/>
      <c r="P4077" s="0" t="n"/>
      <c r="Q4077" s="0" t="n"/>
      <c r="R4077" s="0" t="n"/>
      <c r="S4077" s="0" t="n"/>
      <c r="T4077" s="0" t="n"/>
      <c r="U4077" s="0" t="n"/>
      <c r="V4077" s="0" t="n"/>
      <c r="W4077" s="0" t="n"/>
      <c r="X4077" s="42" t="n"/>
      <c r="Y4077" s="42" t="n"/>
      <c r="Z4077" s="42" t="n"/>
    </row>
    <row r="4078" ht="23" customFormat="1" customHeight="1" s="204">
      <c r="A4078" s="255">
        <f>IF(B4078="","",COUNTA($B$5:B4078))</f>
        <v/>
      </c>
      <c r="B4078" s="294" t="n"/>
      <c r="C4078" s="247" t="n"/>
      <c r="D4078" s="248" t="n"/>
      <c r="E4078" s="295" t="n"/>
      <c r="F4078" s="296" t="n"/>
      <c r="G4078" s="296" t="n"/>
      <c r="H4078" s="299">
        <f>IFERROR(VLOOKUP($C4078,$C$5:$H$18,6,0)+SUMIF($C$19:$C4078,$C4078,$F$19:$F4078)-SUMIF($C$19:$C4078,$C4078,$G$19:$G4078),"")</f>
        <v/>
      </c>
      <c r="I4078" s="296" t="n"/>
      <c r="J4078" s="252" t="n"/>
      <c r="K4078" s="252" t="n"/>
      <c r="L4078" s="298" t="n"/>
      <c r="M4078" s="254">
        <f>IF($B4078="","",--TEXT($B4078,"yyyymm"))</f>
        <v/>
      </c>
      <c r="N4078" s="0" t="n"/>
      <c r="O4078" s="0" t="n"/>
      <c r="P4078" s="0" t="n"/>
      <c r="Q4078" s="0" t="n"/>
      <c r="R4078" s="0" t="n"/>
      <c r="S4078" s="0" t="n"/>
      <c r="T4078" s="0" t="n"/>
      <c r="U4078" s="0" t="n"/>
      <c r="V4078" s="0" t="n"/>
      <c r="W4078" s="0" t="n"/>
      <c r="X4078" s="42" t="n"/>
      <c r="Y4078" s="42" t="n"/>
      <c r="Z4078" s="42" t="n"/>
    </row>
    <row r="4079" ht="23" customFormat="1" customHeight="1" s="204">
      <c r="A4079" s="255">
        <f>IF(B4079="","",COUNTA($B$5:B4079))</f>
        <v/>
      </c>
      <c r="B4079" s="294" t="n"/>
      <c r="C4079" s="247" t="n"/>
      <c r="D4079" s="248" t="n"/>
      <c r="E4079" s="295" t="n"/>
      <c r="F4079" s="296" t="n"/>
      <c r="G4079" s="296" t="n"/>
      <c r="H4079" s="299">
        <f>IFERROR(VLOOKUP($C4079,$C$5:$H$18,6,0)+SUMIF($C$19:$C4079,$C4079,$F$19:$F4079)-SUMIF($C$19:$C4079,$C4079,$G$19:$G4079),"")</f>
        <v/>
      </c>
      <c r="I4079" s="296" t="n"/>
      <c r="J4079" s="252" t="n"/>
      <c r="K4079" s="252" t="n"/>
      <c r="L4079" s="298" t="n"/>
      <c r="M4079" s="254">
        <f>IF($B4079="","",--TEXT($B4079,"yyyymm"))</f>
        <v/>
      </c>
      <c r="N4079" s="0" t="n"/>
      <c r="O4079" s="0" t="n"/>
      <c r="P4079" s="0" t="n"/>
      <c r="Q4079" s="0" t="n"/>
      <c r="R4079" s="0" t="n"/>
      <c r="S4079" s="0" t="n"/>
      <c r="T4079" s="0" t="n"/>
      <c r="U4079" s="0" t="n"/>
      <c r="V4079" s="0" t="n"/>
      <c r="W4079" s="0" t="n"/>
      <c r="X4079" s="42" t="n"/>
      <c r="Y4079" s="42" t="n"/>
      <c r="Z4079" s="42" t="n"/>
    </row>
    <row r="4080" ht="23" customFormat="1" customHeight="1" s="204">
      <c r="A4080" s="255">
        <f>IF(B4080="","",COUNTA($B$5:B4080))</f>
        <v/>
      </c>
      <c r="B4080" s="294" t="n"/>
      <c r="C4080" s="247" t="n"/>
      <c r="D4080" s="248" t="n"/>
      <c r="E4080" s="295" t="n"/>
      <c r="F4080" s="296" t="n"/>
      <c r="G4080" s="296" t="n"/>
      <c r="H4080" s="299">
        <f>IFERROR(VLOOKUP($C4080,$C$5:$H$18,6,0)+SUMIF($C$19:$C4080,$C4080,$F$19:$F4080)-SUMIF($C$19:$C4080,$C4080,$G$19:$G4080),"")</f>
        <v/>
      </c>
      <c r="I4080" s="296" t="n"/>
      <c r="J4080" s="252" t="n"/>
      <c r="K4080" s="252" t="n"/>
      <c r="L4080" s="298" t="n"/>
      <c r="M4080" s="254">
        <f>IF($B4080="","",--TEXT($B4080,"yyyymm"))</f>
        <v/>
      </c>
      <c r="N4080" s="0" t="n"/>
      <c r="O4080" s="0" t="n"/>
      <c r="P4080" s="0" t="n"/>
      <c r="Q4080" s="0" t="n"/>
      <c r="R4080" s="0" t="n"/>
      <c r="S4080" s="0" t="n"/>
      <c r="T4080" s="0" t="n"/>
      <c r="U4080" s="0" t="n"/>
      <c r="V4080" s="0" t="n"/>
      <c r="W4080" s="0" t="n"/>
      <c r="X4080" s="42" t="n"/>
      <c r="Y4080" s="42" t="n"/>
      <c r="Z4080" s="42" t="n"/>
    </row>
    <row r="4081" ht="23" customFormat="1" customHeight="1" s="204">
      <c r="A4081" s="255">
        <f>IF(B4081="","",COUNTA($B$5:B4081))</f>
        <v/>
      </c>
      <c r="B4081" s="294" t="n"/>
      <c r="C4081" s="247" t="n"/>
      <c r="D4081" s="248" t="n"/>
      <c r="E4081" s="295" t="n"/>
      <c r="F4081" s="296" t="n"/>
      <c r="G4081" s="296" t="n"/>
      <c r="H4081" s="299">
        <f>IFERROR(VLOOKUP($C4081,$C$5:$H$18,6,0)+SUMIF($C$19:$C4081,$C4081,$F$19:$F4081)-SUMIF($C$19:$C4081,$C4081,$G$19:$G4081),"")</f>
        <v/>
      </c>
      <c r="I4081" s="296" t="n"/>
      <c r="J4081" s="252" t="n"/>
      <c r="K4081" s="252" t="n"/>
      <c r="L4081" s="298" t="n"/>
      <c r="M4081" s="254">
        <f>IF($B4081="","",--TEXT($B4081,"yyyymm"))</f>
        <v/>
      </c>
      <c r="N4081" s="0" t="n"/>
      <c r="O4081" s="0" t="n"/>
      <c r="P4081" s="0" t="n"/>
      <c r="Q4081" s="0" t="n"/>
      <c r="R4081" s="0" t="n"/>
      <c r="S4081" s="0" t="n"/>
      <c r="T4081" s="0" t="n"/>
      <c r="U4081" s="0" t="n"/>
      <c r="V4081" s="0" t="n"/>
      <c r="W4081" s="0" t="n"/>
      <c r="X4081" s="42" t="n"/>
      <c r="Y4081" s="42" t="n"/>
      <c r="Z4081" s="42" t="n"/>
    </row>
    <row r="4082" ht="23" customFormat="1" customHeight="1" s="204">
      <c r="A4082" s="255">
        <f>IF(B4082="","",COUNTA($B$5:B4082))</f>
        <v/>
      </c>
      <c r="B4082" s="294" t="n"/>
      <c r="C4082" s="247" t="n"/>
      <c r="D4082" s="248" t="n"/>
      <c r="E4082" s="295" t="n"/>
      <c r="F4082" s="296" t="n"/>
      <c r="G4082" s="296" t="n"/>
      <c r="H4082" s="299">
        <f>IFERROR(VLOOKUP($C4082,$C$5:$H$18,6,0)+SUMIF($C$19:$C4082,$C4082,$F$19:$F4082)-SUMIF($C$19:$C4082,$C4082,$G$19:$G4082),"")</f>
        <v/>
      </c>
      <c r="I4082" s="296" t="n"/>
      <c r="J4082" s="252" t="n"/>
      <c r="K4082" s="252" t="n"/>
      <c r="L4082" s="298" t="n"/>
      <c r="M4082" s="254">
        <f>IF($B4082="","",--TEXT($B4082,"yyyymm"))</f>
        <v/>
      </c>
      <c r="N4082" s="0" t="n"/>
      <c r="O4082" s="0" t="n"/>
      <c r="P4082" s="0" t="n"/>
      <c r="Q4082" s="0" t="n"/>
      <c r="R4082" s="0" t="n"/>
      <c r="S4082" s="0" t="n"/>
      <c r="T4082" s="0" t="n"/>
      <c r="U4082" s="0" t="n"/>
      <c r="V4082" s="0" t="n"/>
      <c r="W4082" s="0" t="n"/>
      <c r="X4082" s="42" t="n"/>
      <c r="Y4082" s="42" t="n"/>
      <c r="Z4082" s="42" t="n"/>
    </row>
    <row r="4083" ht="23" customFormat="1" customHeight="1" s="204">
      <c r="A4083" s="255">
        <f>IF(B4083="","",COUNTA($B$5:B4083))</f>
        <v/>
      </c>
      <c r="B4083" s="294" t="n"/>
      <c r="C4083" s="247" t="n"/>
      <c r="D4083" s="248" t="n"/>
      <c r="E4083" s="295" t="n"/>
      <c r="F4083" s="296" t="n"/>
      <c r="G4083" s="296" t="n"/>
      <c r="H4083" s="299">
        <f>IFERROR(VLOOKUP($C4083,$C$5:$H$18,6,0)+SUMIF($C$19:$C4083,$C4083,$F$19:$F4083)-SUMIF($C$19:$C4083,$C4083,$G$19:$G4083),"")</f>
        <v/>
      </c>
      <c r="I4083" s="296" t="n"/>
      <c r="J4083" s="252" t="n"/>
      <c r="K4083" s="252" t="n"/>
      <c r="L4083" s="298" t="n"/>
      <c r="M4083" s="254">
        <f>IF($B4083="","",--TEXT($B4083,"yyyymm"))</f>
        <v/>
      </c>
      <c r="N4083" s="0" t="n"/>
      <c r="O4083" s="0" t="n"/>
      <c r="P4083" s="0" t="n"/>
      <c r="Q4083" s="0" t="n"/>
      <c r="R4083" s="0" t="n"/>
      <c r="S4083" s="0" t="n"/>
      <c r="T4083" s="0" t="n"/>
      <c r="U4083" s="0" t="n"/>
      <c r="V4083" s="0" t="n"/>
      <c r="W4083" s="0" t="n"/>
      <c r="X4083" s="42" t="n"/>
      <c r="Y4083" s="42" t="n"/>
      <c r="Z4083" s="42" t="n"/>
    </row>
    <row r="4084" ht="23" customFormat="1" customHeight="1" s="204">
      <c r="A4084" s="255">
        <f>IF(B4084="","",COUNTA($B$5:B4084))</f>
        <v/>
      </c>
      <c r="B4084" s="294" t="n"/>
      <c r="C4084" s="247" t="n"/>
      <c r="D4084" s="248" t="n"/>
      <c r="E4084" s="295" t="n"/>
      <c r="F4084" s="296" t="n"/>
      <c r="G4084" s="296" t="n"/>
      <c r="H4084" s="299">
        <f>IFERROR(VLOOKUP($C4084,$C$5:$H$18,6,0)+SUMIF($C$19:$C4084,$C4084,$F$19:$F4084)-SUMIF($C$19:$C4084,$C4084,$G$19:$G4084),"")</f>
        <v/>
      </c>
      <c r="I4084" s="296" t="n"/>
      <c r="J4084" s="252" t="n"/>
      <c r="K4084" s="252" t="n"/>
      <c r="L4084" s="298" t="n"/>
      <c r="M4084" s="254">
        <f>IF($B4084="","",--TEXT($B4084,"yyyymm"))</f>
        <v/>
      </c>
      <c r="N4084" s="0" t="n"/>
      <c r="O4084" s="0" t="n"/>
      <c r="P4084" s="0" t="n"/>
      <c r="Q4084" s="0" t="n"/>
      <c r="R4084" s="0" t="n"/>
      <c r="S4084" s="0" t="n"/>
      <c r="T4084" s="0" t="n"/>
      <c r="U4084" s="0" t="n"/>
      <c r="V4084" s="0" t="n"/>
      <c r="W4084" s="0" t="n"/>
      <c r="X4084" s="42" t="n"/>
      <c r="Y4084" s="42" t="n"/>
      <c r="Z4084" s="42" t="n"/>
    </row>
    <row r="4085" ht="23" customFormat="1" customHeight="1" s="204">
      <c r="A4085" s="255">
        <f>IF(B4085="","",COUNTA($B$5:B4085))</f>
        <v/>
      </c>
      <c r="B4085" s="294" t="n"/>
      <c r="C4085" s="247" t="n"/>
      <c r="D4085" s="248" t="n"/>
      <c r="E4085" s="295" t="n"/>
      <c r="F4085" s="296" t="n"/>
      <c r="G4085" s="296" t="n"/>
      <c r="H4085" s="299">
        <f>IFERROR(VLOOKUP($C4085,$C$5:$H$18,6,0)+SUMIF($C$19:$C4085,$C4085,$F$19:$F4085)-SUMIF($C$19:$C4085,$C4085,$G$19:$G4085),"")</f>
        <v/>
      </c>
      <c r="I4085" s="296" t="n"/>
      <c r="J4085" s="252" t="n"/>
      <c r="K4085" s="252" t="n"/>
      <c r="L4085" s="298" t="n"/>
      <c r="M4085" s="254">
        <f>IF($B4085="","",--TEXT($B4085,"yyyymm"))</f>
        <v/>
      </c>
      <c r="N4085" s="0" t="n"/>
      <c r="O4085" s="0" t="n"/>
      <c r="P4085" s="0" t="n"/>
      <c r="Q4085" s="0" t="n"/>
      <c r="R4085" s="0" t="n"/>
      <c r="S4085" s="0" t="n"/>
      <c r="T4085" s="0" t="n"/>
      <c r="U4085" s="0" t="n"/>
      <c r="V4085" s="0" t="n"/>
      <c r="W4085" s="0" t="n"/>
      <c r="X4085" s="42" t="n"/>
      <c r="Y4085" s="42" t="n"/>
      <c r="Z4085" s="42" t="n"/>
    </row>
    <row r="4086" ht="23" customFormat="1" customHeight="1" s="204">
      <c r="A4086" s="255">
        <f>IF(B4086="","",COUNTA($B$5:B4086))</f>
        <v/>
      </c>
      <c r="B4086" s="294" t="n"/>
      <c r="C4086" s="247" t="n"/>
      <c r="D4086" s="248" t="n"/>
      <c r="E4086" s="295" t="n"/>
      <c r="F4086" s="296" t="n"/>
      <c r="G4086" s="296" t="n"/>
      <c r="H4086" s="299">
        <f>IFERROR(VLOOKUP($C4086,$C$5:$H$18,6,0)+SUMIF($C$19:$C4086,$C4086,$F$19:$F4086)-SUMIF($C$19:$C4086,$C4086,$G$19:$G4086),"")</f>
        <v/>
      </c>
      <c r="I4086" s="296" t="n"/>
      <c r="J4086" s="252" t="n"/>
      <c r="K4086" s="252" t="n"/>
      <c r="L4086" s="298" t="n"/>
      <c r="M4086" s="254">
        <f>IF($B4086="","",--TEXT($B4086,"yyyymm"))</f>
        <v/>
      </c>
      <c r="N4086" s="0" t="n"/>
      <c r="O4086" s="0" t="n"/>
      <c r="P4086" s="0" t="n"/>
      <c r="Q4086" s="0" t="n"/>
      <c r="R4086" s="0" t="n"/>
      <c r="S4086" s="0" t="n"/>
      <c r="T4086" s="0" t="n"/>
      <c r="U4086" s="0" t="n"/>
      <c r="V4086" s="0" t="n"/>
      <c r="W4086" s="0" t="n"/>
      <c r="X4086" s="42" t="n"/>
      <c r="Y4086" s="42" t="n"/>
      <c r="Z4086" s="42" t="n"/>
    </row>
    <row r="4087" ht="23" customFormat="1" customHeight="1" s="204">
      <c r="A4087" s="255">
        <f>IF(B4087="","",COUNTA($B$5:B4087))</f>
        <v/>
      </c>
      <c r="B4087" s="294" t="n"/>
      <c r="C4087" s="247" t="n"/>
      <c r="D4087" s="248" t="n"/>
      <c r="E4087" s="295" t="n"/>
      <c r="F4087" s="296" t="n"/>
      <c r="G4087" s="296" t="n"/>
      <c r="H4087" s="299">
        <f>IFERROR(VLOOKUP($C4087,$C$5:$H$18,6,0)+SUMIF($C$19:$C4087,$C4087,$F$19:$F4087)-SUMIF($C$19:$C4087,$C4087,$G$19:$G4087),"")</f>
        <v/>
      </c>
      <c r="I4087" s="296" t="n"/>
      <c r="J4087" s="252" t="n"/>
      <c r="K4087" s="252" t="n"/>
      <c r="L4087" s="298" t="n"/>
      <c r="M4087" s="254">
        <f>IF($B4087="","",--TEXT($B4087,"yyyymm"))</f>
        <v/>
      </c>
      <c r="N4087" s="0" t="n"/>
      <c r="O4087" s="0" t="n"/>
      <c r="P4087" s="0" t="n"/>
      <c r="Q4087" s="0" t="n"/>
      <c r="R4087" s="0" t="n"/>
      <c r="S4087" s="0" t="n"/>
      <c r="T4087" s="0" t="n"/>
      <c r="U4087" s="0" t="n"/>
      <c r="V4087" s="0" t="n"/>
      <c r="W4087" s="0" t="n"/>
      <c r="X4087" s="42" t="n"/>
      <c r="Y4087" s="42" t="n"/>
      <c r="Z4087" s="42" t="n"/>
    </row>
    <row r="4088" ht="23" customFormat="1" customHeight="1" s="204">
      <c r="A4088" s="255">
        <f>IF(B4088="","",COUNTA($B$5:B4088))</f>
        <v/>
      </c>
      <c r="B4088" s="294" t="n"/>
      <c r="C4088" s="247" t="n"/>
      <c r="D4088" s="248" t="n"/>
      <c r="E4088" s="295" t="n"/>
      <c r="F4088" s="296" t="n"/>
      <c r="G4088" s="296" t="n"/>
      <c r="H4088" s="299">
        <f>IFERROR(VLOOKUP($C4088,$C$5:$H$18,6,0)+SUMIF($C$19:$C4088,$C4088,$F$19:$F4088)-SUMIF($C$19:$C4088,$C4088,$G$19:$G4088),"")</f>
        <v/>
      </c>
      <c r="I4088" s="296" t="n"/>
      <c r="J4088" s="252" t="n"/>
      <c r="K4088" s="252" t="n"/>
      <c r="L4088" s="298" t="n"/>
      <c r="M4088" s="254">
        <f>IF($B4088="","",--TEXT($B4088,"yyyymm"))</f>
        <v/>
      </c>
      <c r="N4088" s="0" t="n"/>
      <c r="O4088" s="0" t="n"/>
      <c r="P4088" s="0" t="n"/>
      <c r="Q4088" s="0" t="n"/>
      <c r="R4088" s="0" t="n"/>
      <c r="S4088" s="0" t="n"/>
      <c r="T4088" s="0" t="n"/>
      <c r="U4088" s="0" t="n"/>
      <c r="V4088" s="0" t="n"/>
      <c r="W4088" s="0" t="n"/>
      <c r="X4088" s="42" t="n"/>
      <c r="Y4088" s="42" t="n"/>
      <c r="Z4088" s="42" t="n"/>
    </row>
    <row r="4089" ht="23" customFormat="1" customHeight="1" s="204">
      <c r="A4089" s="255">
        <f>IF(B4089="","",COUNTA($B$5:B4089))</f>
        <v/>
      </c>
      <c r="B4089" s="294" t="n"/>
      <c r="C4089" s="247" t="n"/>
      <c r="D4089" s="248" t="n"/>
      <c r="E4089" s="295" t="n"/>
      <c r="F4089" s="296" t="n"/>
      <c r="G4089" s="296" t="n"/>
      <c r="H4089" s="299">
        <f>IFERROR(VLOOKUP($C4089,$C$5:$H$18,6,0)+SUMIF($C$19:$C4089,$C4089,$F$19:$F4089)-SUMIF($C$19:$C4089,$C4089,$G$19:$G4089),"")</f>
        <v/>
      </c>
      <c r="I4089" s="296" t="n"/>
      <c r="J4089" s="252" t="n"/>
      <c r="K4089" s="252" t="n"/>
      <c r="L4089" s="298" t="n"/>
      <c r="M4089" s="254">
        <f>IF($B4089="","",--TEXT($B4089,"yyyymm"))</f>
        <v/>
      </c>
      <c r="N4089" s="0" t="n"/>
      <c r="O4089" s="0" t="n"/>
      <c r="P4089" s="0" t="n"/>
      <c r="Q4089" s="0" t="n"/>
      <c r="R4089" s="0" t="n"/>
      <c r="S4089" s="0" t="n"/>
      <c r="T4089" s="0" t="n"/>
      <c r="U4089" s="0" t="n"/>
      <c r="V4089" s="0" t="n"/>
      <c r="W4089" s="0" t="n"/>
      <c r="X4089" s="42" t="n"/>
      <c r="Y4089" s="42" t="n"/>
      <c r="Z4089" s="42" t="n"/>
    </row>
    <row r="4090" ht="23" customFormat="1" customHeight="1" s="204">
      <c r="A4090" s="255">
        <f>IF(B4090="","",COUNTA($B$5:B4090))</f>
        <v/>
      </c>
      <c r="B4090" s="294" t="n"/>
      <c r="C4090" s="247" t="n"/>
      <c r="D4090" s="248" t="n"/>
      <c r="E4090" s="295" t="n"/>
      <c r="F4090" s="296" t="n"/>
      <c r="G4090" s="296" t="n"/>
      <c r="H4090" s="299">
        <f>IFERROR(VLOOKUP($C4090,$C$5:$H$18,6,0)+SUMIF($C$19:$C4090,$C4090,$F$19:$F4090)-SUMIF($C$19:$C4090,$C4090,$G$19:$G4090),"")</f>
        <v/>
      </c>
      <c r="I4090" s="296" t="n"/>
      <c r="J4090" s="252" t="n"/>
      <c r="K4090" s="252" t="n"/>
      <c r="L4090" s="298" t="n"/>
      <c r="M4090" s="254">
        <f>IF($B4090="","",--TEXT($B4090,"yyyymm"))</f>
        <v/>
      </c>
      <c r="N4090" s="0" t="n"/>
      <c r="O4090" s="0" t="n"/>
      <c r="P4090" s="0" t="n"/>
      <c r="Q4090" s="0" t="n"/>
      <c r="R4090" s="0" t="n"/>
      <c r="S4090" s="0" t="n"/>
      <c r="T4090" s="0" t="n"/>
      <c r="U4090" s="0" t="n"/>
      <c r="V4090" s="0" t="n"/>
      <c r="W4090" s="0" t="n"/>
      <c r="X4090" s="42" t="n"/>
      <c r="Y4090" s="42" t="n"/>
      <c r="Z4090" s="42" t="n"/>
    </row>
    <row r="4091" ht="23" customFormat="1" customHeight="1" s="204">
      <c r="A4091" s="255">
        <f>IF(B4091="","",COUNTA($B$5:B4091))</f>
        <v/>
      </c>
      <c r="B4091" s="294" t="n"/>
      <c r="C4091" s="247" t="n"/>
      <c r="D4091" s="248" t="n"/>
      <c r="E4091" s="295" t="n"/>
      <c r="F4091" s="296" t="n"/>
      <c r="G4091" s="296" t="n"/>
      <c r="H4091" s="299">
        <f>IFERROR(VLOOKUP($C4091,$C$5:$H$18,6,0)+SUMIF($C$19:$C4091,$C4091,$F$19:$F4091)-SUMIF($C$19:$C4091,$C4091,$G$19:$G4091),"")</f>
        <v/>
      </c>
      <c r="I4091" s="296" t="n"/>
      <c r="J4091" s="252" t="n"/>
      <c r="K4091" s="252" t="n"/>
      <c r="L4091" s="298" t="n"/>
      <c r="M4091" s="254">
        <f>IF($B4091="","",--TEXT($B4091,"yyyymm"))</f>
        <v/>
      </c>
      <c r="N4091" s="0" t="n"/>
      <c r="O4091" s="0" t="n"/>
      <c r="P4091" s="0" t="n"/>
      <c r="Q4091" s="0" t="n"/>
      <c r="R4091" s="0" t="n"/>
      <c r="S4091" s="0" t="n"/>
      <c r="T4091" s="0" t="n"/>
      <c r="U4091" s="0" t="n"/>
      <c r="V4091" s="0" t="n"/>
      <c r="W4091" s="0" t="n"/>
      <c r="X4091" s="42" t="n"/>
      <c r="Y4091" s="42" t="n"/>
      <c r="Z4091" s="42" t="n"/>
    </row>
    <row r="4092" ht="23" customFormat="1" customHeight="1" s="204">
      <c r="A4092" s="255">
        <f>IF(B4092="","",COUNTA($B$5:B4092))</f>
        <v/>
      </c>
      <c r="B4092" s="294" t="n"/>
      <c r="C4092" s="247" t="n"/>
      <c r="D4092" s="248" t="n"/>
      <c r="E4092" s="295" t="n"/>
      <c r="F4092" s="296" t="n"/>
      <c r="G4092" s="296" t="n"/>
      <c r="H4092" s="299">
        <f>IFERROR(VLOOKUP($C4092,$C$5:$H$18,6,0)+SUMIF($C$19:$C4092,$C4092,$F$19:$F4092)-SUMIF($C$19:$C4092,$C4092,$G$19:$G4092),"")</f>
        <v/>
      </c>
      <c r="I4092" s="296" t="n"/>
      <c r="J4092" s="252" t="n"/>
      <c r="K4092" s="252" t="n"/>
      <c r="L4092" s="298" t="n"/>
      <c r="M4092" s="254">
        <f>IF($B4092="","",--TEXT($B4092,"yyyymm"))</f>
        <v/>
      </c>
      <c r="N4092" s="0" t="n"/>
      <c r="O4092" s="0" t="n"/>
      <c r="P4092" s="0" t="n"/>
      <c r="Q4092" s="0" t="n"/>
      <c r="R4092" s="0" t="n"/>
      <c r="S4092" s="0" t="n"/>
      <c r="T4092" s="0" t="n"/>
      <c r="U4092" s="0" t="n"/>
      <c r="V4092" s="0" t="n"/>
      <c r="W4092" s="0" t="n"/>
      <c r="X4092" s="42" t="n"/>
      <c r="Y4092" s="42" t="n"/>
      <c r="Z4092" s="42" t="n"/>
    </row>
    <row r="4093" ht="23" customFormat="1" customHeight="1" s="204">
      <c r="A4093" s="255">
        <f>IF(B4093="","",COUNTA($B$5:B4093))</f>
        <v/>
      </c>
      <c r="B4093" s="294" t="n"/>
      <c r="C4093" s="247" t="n"/>
      <c r="D4093" s="248" t="n"/>
      <c r="E4093" s="295" t="n"/>
      <c r="F4093" s="296" t="n"/>
      <c r="G4093" s="296" t="n"/>
      <c r="H4093" s="299">
        <f>IFERROR(VLOOKUP($C4093,$C$5:$H$18,6,0)+SUMIF($C$19:$C4093,$C4093,$F$19:$F4093)-SUMIF($C$19:$C4093,$C4093,$G$19:$G4093),"")</f>
        <v/>
      </c>
      <c r="I4093" s="296" t="n"/>
      <c r="J4093" s="252" t="n"/>
      <c r="K4093" s="252" t="n"/>
      <c r="L4093" s="298" t="n"/>
      <c r="M4093" s="254">
        <f>IF($B4093="","",--TEXT($B4093,"yyyymm"))</f>
        <v/>
      </c>
      <c r="N4093" s="0" t="n"/>
      <c r="O4093" s="0" t="n"/>
      <c r="P4093" s="0" t="n"/>
      <c r="Q4093" s="0" t="n"/>
      <c r="R4093" s="0" t="n"/>
      <c r="S4093" s="0" t="n"/>
      <c r="T4093" s="0" t="n"/>
      <c r="U4093" s="0" t="n"/>
      <c r="V4093" s="0" t="n"/>
      <c r="W4093" s="0" t="n"/>
      <c r="X4093" s="42" t="n"/>
      <c r="Y4093" s="42" t="n"/>
      <c r="Z4093" s="42" t="n"/>
    </row>
    <row r="4094" ht="23" customFormat="1" customHeight="1" s="204">
      <c r="A4094" s="255">
        <f>IF(B4094="","",COUNTA($B$5:B4094))</f>
        <v/>
      </c>
      <c r="B4094" s="294" t="n"/>
      <c r="C4094" s="247" t="n"/>
      <c r="D4094" s="248" t="n"/>
      <c r="E4094" s="295" t="n"/>
      <c r="F4094" s="296" t="n"/>
      <c r="G4094" s="296" t="n"/>
      <c r="H4094" s="299">
        <f>IFERROR(VLOOKUP($C4094,$C$5:$H$18,6,0)+SUMIF($C$19:$C4094,$C4094,$F$19:$F4094)-SUMIF($C$19:$C4094,$C4094,$G$19:$G4094),"")</f>
        <v/>
      </c>
      <c r="I4094" s="296" t="n"/>
      <c r="J4094" s="252" t="n"/>
      <c r="K4094" s="252" t="n"/>
      <c r="L4094" s="298" t="n"/>
      <c r="M4094" s="254">
        <f>IF($B4094="","",--TEXT($B4094,"yyyymm"))</f>
        <v/>
      </c>
      <c r="N4094" s="0" t="n"/>
      <c r="O4094" s="0" t="n"/>
      <c r="P4094" s="0" t="n"/>
      <c r="Q4094" s="0" t="n"/>
      <c r="R4094" s="0" t="n"/>
      <c r="S4094" s="0" t="n"/>
      <c r="T4094" s="0" t="n"/>
      <c r="U4094" s="0" t="n"/>
      <c r="V4094" s="0" t="n"/>
      <c r="W4094" s="0" t="n"/>
      <c r="X4094" s="42" t="n"/>
      <c r="Y4094" s="42" t="n"/>
      <c r="Z4094" s="42" t="n"/>
    </row>
    <row r="4095" ht="23" customFormat="1" customHeight="1" s="204">
      <c r="A4095" s="255">
        <f>IF(B4095="","",COUNTA($B$5:B4095))</f>
        <v/>
      </c>
      <c r="B4095" s="294" t="n"/>
      <c r="C4095" s="247" t="n"/>
      <c r="D4095" s="248" t="n"/>
      <c r="E4095" s="295" t="n"/>
      <c r="F4095" s="296" t="n"/>
      <c r="G4095" s="296" t="n"/>
      <c r="H4095" s="299">
        <f>IFERROR(VLOOKUP($C4095,$C$5:$H$18,6,0)+SUMIF($C$19:$C4095,$C4095,$F$19:$F4095)-SUMIF($C$19:$C4095,$C4095,$G$19:$G4095),"")</f>
        <v/>
      </c>
      <c r="I4095" s="296" t="n"/>
      <c r="J4095" s="252" t="n"/>
      <c r="K4095" s="252" t="n"/>
      <c r="L4095" s="298" t="n"/>
      <c r="M4095" s="254">
        <f>IF($B4095="","",--TEXT($B4095,"yyyymm"))</f>
        <v/>
      </c>
      <c r="N4095" s="0" t="n"/>
      <c r="O4095" s="0" t="n"/>
      <c r="P4095" s="0" t="n"/>
      <c r="Q4095" s="0" t="n"/>
      <c r="R4095" s="0" t="n"/>
      <c r="S4095" s="0" t="n"/>
      <c r="T4095" s="0" t="n"/>
      <c r="U4095" s="0" t="n"/>
      <c r="V4095" s="0" t="n"/>
      <c r="W4095" s="0" t="n"/>
      <c r="X4095" s="42" t="n"/>
      <c r="Y4095" s="42" t="n"/>
      <c r="Z4095" s="42" t="n"/>
    </row>
    <row r="4096" ht="23" customFormat="1" customHeight="1" s="204">
      <c r="A4096" s="255">
        <f>IF(B4096="","",COUNTA($B$5:B4096))</f>
        <v/>
      </c>
      <c r="B4096" s="294" t="n"/>
      <c r="C4096" s="247" t="n"/>
      <c r="D4096" s="248" t="n"/>
      <c r="E4096" s="295" t="n"/>
      <c r="F4096" s="296" t="n"/>
      <c r="G4096" s="296" t="n"/>
      <c r="H4096" s="299">
        <f>IFERROR(VLOOKUP($C4096,$C$5:$H$18,6,0)+SUMIF($C$19:$C4096,$C4096,$F$19:$F4096)-SUMIF($C$19:$C4096,$C4096,$G$19:$G4096),"")</f>
        <v/>
      </c>
      <c r="I4096" s="296" t="n"/>
      <c r="J4096" s="252" t="n"/>
      <c r="K4096" s="252" t="n"/>
      <c r="L4096" s="298" t="n"/>
      <c r="M4096" s="254">
        <f>IF($B4096="","",--TEXT($B4096,"yyyymm"))</f>
        <v/>
      </c>
      <c r="N4096" s="0" t="n"/>
      <c r="O4096" s="0" t="n"/>
      <c r="P4096" s="0" t="n"/>
      <c r="Q4096" s="0" t="n"/>
      <c r="R4096" s="0" t="n"/>
      <c r="S4096" s="0" t="n"/>
      <c r="T4096" s="0" t="n"/>
      <c r="U4096" s="0" t="n"/>
      <c r="V4096" s="0" t="n"/>
      <c r="W4096" s="0" t="n"/>
      <c r="X4096" s="42" t="n"/>
      <c r="Y4096" s="42" t="n"/>
      <c r="Z4096" s="42" t="n"/>
    </row>
    <row r="4097" ht="23" customFormat="1" customHeight="1" s="204">
      <c r="A4097" s="255">
        <f>IF(B4097="","",COUNTA($B$5:B4097))</f>
        <v/>
      </c>
      <c r="B4097" s="294" t="n"/>
      <c r="C4097" s="247" t="n"/>
      <c r="D4097" s="248" t="n"/>
      <c r="E4097" s="295" t="n"/>
      <c r="F4097" s="296" t="n"/>
      <c r="G4097" s="296" t="n"/>
      <c r="H4097" s="299">
        <f>IFERROR(VLOOKUP($C4097,$C$5:$H$18,6,0)+SUMIF($C$19:$C4097,$C4097,$F$19:$F4097)-SUMIF($C$19:$C4097,$C4097,$G$19:$G4097),"")</f>
        <v/>
      </c>
      <c r="I4097" s="296" t="n"/>
      <c r="J4097" s="252" t="n"/>
      <c r="K4097" s="252" t="n"/>
      <c r="L4097" s="298" t="n"/>
      <c r="M4097" s="254">
        <f>IF($B4097="","",--TEXT($B4097,"yyyymm"))</f>
        <v/>
      </c>
      <c r="N4097" s="0" t="n"/>
      <c r="O4097" s="0" t="n"/>
      <c r="P4097" s="0" t="n"/>
      <c r="Q4097" s="0" t="n"/>
      <c r="R4097" s="0" t="n"/>
      <c r="S4097" s="0" t="n"/>
      <c r="T4097" s="0" t="n"/>
      <c r="U4097" s="0" t="n"/>
      <c r="V4097" s="0" t="n"/>
      <c r="W4097" s="0" t="n"/>
      <c r="X4097" s="42" t="n"/>
      <c r="Y4097" s="42" t="n"/>
      <c r="Z4097" s="42" t="n"/>
    </row>
    <row r="4098" ht="23" customFormat="1" customHeight="1" s="204">
      <c r="A4098" s="255">
        <f>IF(B4098="","",COUNTA($B$5:B4098))</f>
        <v/>
      </c>
      <c r="B4098" s="294" t="n"/>
      <c r="C4098" s="247" t="n"/>
      <c r="D4098" s="248" t="n"/>
      <c r="E4098" s="295" t="n"/>
      <c r="F4098" s="296" t="n"/>
      <c r="G4098" s="296" t="n"/>
      <c r="H4098" s="299">
        <f>IFERROR(VLOOKUP($C4098,$C$5:$H$18,6,0)+SUMIF($C$19:$C4098,$C4098,$F$19:$F4098)-SUMIF($C$19:$C4098,$C4098,$G$19:$G4098),"")</f>
        <v/>
      </c>
      <c r="I4098" s="296" t="n"/>
      <c r="J4098" s="252" t="n"/>
      <c r="K4098" s="252" t="n"/>
      <c r="L4098" s="298" t="n"/>
      <c r="M4098" s="254">
        <f>IF($B4098="","",--TEXT($B4098,"yyyymm"))</f>
        <v/>
      </c>
      <c r="N4098" s="0" t="n"/>
      <c r="O4098" s="0" t="n"/>
      <c r="P4098" s="0" t="n"/>
      <c r="Q4098" s="0" t="n"/>
      <c r="R4098" s="0" t="n"/>
      <c r="S4098" s="0" t="n"/>
      <c r="T4098" s="0" t="n"/>
      <c r="U4098" s="0" t="n"/>
      <c r="V4098" s="0" t="n"/>
      <c r="W4098" s="0" t="n"/>
      <c r="X4098" s="42" t="n"/>
      <c r="Y4098" s="42" t="n"/>
      <c r="Z4098" s="42" t="n"/>
    </row>
    <row r="4099" ht="23" customFormat="1" customHeight="1" s="204">
      <c r="A4099" s="255">
        <f>IF(B4099="","",COUNTA($B$5:B4099))</f>
        <v/>
      </c>
      <c r="B4099" s="294" t="n"/>
      <c r="C4099" s="247" t="n"/>
      <c r="D4099" s="248" t="n"/>
      <c r="E4099" s="295" t="n"/>
      <c r="F4099" s="296" t="n"/>
      <c r="G4099" s="296" t="n"/>
      <c r="H4099" s="299">
        <f>IFERROR(VLOOKUP($C4099,$C$5:$H$18,6,0)+SUMIF($C$19:$C4099,$C4099,$F$19:$F4099)-SUMIF($C$19:$C4099,$C4099,$G$19:$G4099),"")</f>
        <v/>
      </c>
      <c r="I4099" s="296" t="n"/>
      <c r="J4099" s="252" t="n"/>
      <c r="K4099" s="252" t="n"/>
      <c r="L4099" s="298" t="n"/>
      <c r="M4099" s="254">
        <f>IF($B4099="","",--TEXT($B4099,"yyyymm"))</f>
        <v/>
      </c>
      <c r="N4099" s="0" t="n"/>
      <c r="O4099" s="0" t="n"/>
      <c r="P4099" s="0" t="n"/>
      <c r="Q4099" s="0" t="n"/>
      <c r="R4099" s="0" t="n"/>
      <c r="S4099" s="0" t="n"/>
      <c r="T4099" s="0" t="n"/>
      <c r="U4099" s="0" t="n"/>
      <c r="V4099" s="0" t="n"/>
      <c r="W4099" s="0" t="n"/>
      <c r="X4099" s="42" t="n"/>
      <c r="Y4099" s="42" t="n"/>
      <c r="Z4099" s="42" t="n"/>
    </row>
    <row r="4100" ht="23" customFormat="1" customHeight="1" s="204">
      <c r="A4100" s="255">
        <f>IF(B4100="","",COUNTA($B$5:B4100))</f>
        <v/>
      </c>
      <c r="B4100" s="294" t="n"/>
      <c r="C4100" s="247" t="n"/>
      <c r="D4100" s="248" t="n"/>
      <c r="E4100" s="295" t="n"/>
      <c r="F4100" s="296" t="n"/>
      <c r="G4100" s="296" t="n"/>
      <c r="H4100" s="299">
        <f>IFERROR(VLOOKUP($C4100,$C$5:$H$18,6,0)+SUMIF($C$19:$C4100,$C4100,$F$19:$F4100)-SUMIF($C$19:$C4100,$C4100,$G$19:$G4100),"")</f>
        <v/>
      </c>
      <c r="I4100" s="296" t="n"/>
      <c r="J4100" s="252" t="n"/>
      <c r="K4100" s="252" t="n"/>
      <c r="L4100" s="298" t="n"/>
      <c r="M4100" s="254">
        <f>IF($B4100="","",--TEXT($B4100,"yyyymm"))</f>
        <v/>
      </c>
      <c r="N4100" s="0" t="n"/>
      <c r="O4100" s="0" t="n"/>
      <c r="P4100" s="0" t="n"/>
      <c r="Q4100" s="0" t="n"/>
      <c r="R4100" s="0" t="n"/>
      <c r="S4100" s="0" t="n"/>
      <c r="T4100" s="0" t="n"/>
      <c r="U4100" s="0" t="n"/>
      <c r="V4100" s="0" t="n"/>
      <c r="W4100" s="0" t="n"/>
      <c r="X4100" s="42" t="n"/>
      <c r="Y4100" s="42" t="n"/>
      <c r="Z4100" s="42" t="n"/>
    </row>
    <row r="4101" ht="23" customFormat="1" customHeight="1" s="204">
      <c r="A4101" s="255">
        <f>IF(B4101="","",COUNTA($B$5:B4101))</f>
        <v/>
      </c>
      <c r="B4101" s="294" t="n"/>
      <c r="C4101" s="247" t="n"/>
      <c r="D4101" s="248" t="n"/>
      <c r="E4101" s="295" t="n"/>
      <c r="F4101" s="296" t="n"/>
      <c r="G4101" s="296" t="n"/>
      <c r="H4101" s="299">
        <f>IFERROR(VLOOKUP($C4101,$C$5:$H$18,6,0)+SUMIF($C$19:$C4101,$C4101,$F$19:$F4101)-SUMIF($C$19:$C4101,$C4101,$G$19:$G4101),"")</f>
        <v/>
      </c>
      <c r="I4101" s="296" t="n"/>
      <c r="J4101" s="252" t="n"/>
      <c r="K4101" s="252" t="n"/>
      <c r="L4101" s="298" t="n"/>
      <c r="M4101" s="254">
        <f>IF($B4101="","",--TEXT($B4101,"yyyymm"))</f>
        <v/>
      </c>
      <c r="N4101" s="0" t="n"/>
      <c r="O4101" s="0" t="n"/>
      <c r="P4101" s="0" t="n"/>
      <c r="Q4101" s="0" t="n"/>
      <c r="R4101" s="0" t="n"/>
      <c r="S4101" s="0" t="n"/>
      <c r="T4101" s="0" t="n"/>
      <c r="U4101" s="0" t="n"/>
      <c r="V4101" s="0" t="n"/>
      <c r="W4101" s="0" t="n"/>
      <c r="X4101" s="42" t="n"/>
      <c r="Y4101" s="42" t="n"/>
      <c r="Z4101" s="42" t="n"/>
    </row>
    <row r="4102" ht="23" customFormat="1" customHeight="1" s="204">
      <c r="A4102" s="255">
        <f>IF(B4102="","",COUNTA($B$5:B4102))</f>
        <v/>
      </c>
      <c r="B4102" s="294" t="n"/>
      <c r="C4102" s="247" t="n"/>
      <c r="D4102" s="248" t="n"/>
      <c r="E4102" s="295" t="n"/>
      <c r="F4102" s="296" t="n"/>
      <c r="G4102" s="296" t="n"/>
      <c r="H4102" s="299">
        <f>IFERROR(VLOOKUP($C4102,$C$5:$H$18,6,0)+SUMIF($C$19:$C4102,$C4102,$F$19:$F4102)-SUMIF($C$19:$C4102,$C4102,$G$19:$G4102),"")</f>
        <v/>
      </c>
      <c r="I4102" s="296" t="n"/>
      <c r="J4102" s="252" t="n"/>
      <c r="K4102" s="252" t="n"/>
      <c r="L4102" s="298" t="n"/>
      <c r="M4102" s="254">
        <f>IF($B4102="","",--TEXT($B4102,"yyyymm"))</f>
        <v/>
      </c>
      <c r="N4102" s="0" t="n"/>
      <c r="O4102" s="0" t="n"/>
      <c r="P4102" s="0" t="n"/>
      <c r="Q4102" s="0" t="n"/>
      <c r="R4102" s="0" t="n"/>
      <c r="S4102" s="0" t="n"/>
      <c r="T4102" s="0" t="n"/>
      <c r="U4102" s="0" t="n"/>
      <c r="V4102" s="0" t="n"/>
      <c r="W4102" s="0" t="n"/>
      <c r="X4102" s="42" t="n"/>
      <c r="Y4102" s="42" t="n"/>
      <c r="Z4102" s="42" t="n"/>
    </row>
    <row r="4103" ht="23" customFormat="1" customHeight="1" s="204">
      <c r="A4103" s="255">
        <f>IF(B4103="","",COUNTA($B$5:B4103))</f>
        <v/>
      </c>
      <c r="B4103" s="294" t="n"/>
      <c r="C4103" s="247" t="n"/>
      <c r="D4103" s="248" t="n"/>
      <c r="E4103" s="295" t="n"/>
      <c r="F4103" s="296" t="n"/>
      <c r="G4103" s="296" t="n"/>
      <c r="H4103" s="299">
        <f>IFERROR(VLOOKUP($C4103,$C$5:$H$18,6,0)+SUMIF($C$19:$C4103,$C4103,$F$19:$F4103)-SUMIF($C$19:$C4103,$C4103,$G$19:$G4103),"")</f>
        <v/>
      </c>
      <c r="I4103" s="296" t="n"/>
      <c r="J4103" s="252" t="n"/>
      <c r="K4103" s="252" t="n"/>
      <c r="L4103" s="298" t="n"/>
      <c r="M4103" s="254">
        <f>IF($B4103="","",--TEXT($B4103,"yyyymm"))</f>
        <v/>
      </c>
      <c r="N4103" s="0" t="n"/>
      <c r="O4103" s="0" t="n"/>
      <c r="P4103" s="0" t="n"/>
      <c r="Q4103" s="0" t="n"/>
      <c r="R4103" s="0" t="n"/>
      <c r="S4103" s="0" t="n"/>
      <c r="T4103" s="0" t="n"/>
      <c r="U4103" s="0" t="n"/>
      <c r="V4103" s="0" t="n"/>
      <c r="W4103" s="0" t="n"/>
      <c r="X4103" s="42" t="n"/>
      <c r="Y4103" s="42" t="n"/>
      <c r="Z4103" s="42" t="n"/>
    </row>
    <row r="4104" ht="23" customFormat="1" customHeight="1" s="204">
      <c r="A4104" s="255">
        <f>IF(B4104="","",COUNTA($B$5:B4104))</f>
        <v/>
      </c>
      <c r="B4104" s="294" t="n"/>
      <c r="C4104" s="247" t="n"/>
      <c r="D4104" s="248" t="n"/>
      <c r="E4104" s="295" t="n"/>
      <c r="F4104" s="296" t="n"/>
      <c r="G4104" s="296" t="n"/>
      <c r="H4104" s="299">
        <f>IFERROR(VLOOKUP($C4104,$C$5:$H$18,6,0)+SUMIF($C$19:$C4104,$C4104,$F$19:$F4104)-SUMIF($C$19:$C4104,$C4104,$G$19:$G4104),"")</f>
        <v/>
      </c>
      <c r="I4104" s="296" t="n"/>
      <c r="J4104" s="252" t="n"/>
      <c r="K4104" s="252" t="n"/>
      <c r="L4104" s="298" t="n"/>
      <c r="M4104" s="254">
        <f>IF($B4104="","",--TEXT($B4104,"yyyymm"))</f>
        <v/>
      </c>
      <c r="N4104" s="0" t="n"/>
      <c r="O4104" s="0" t="n"/>
      <c r="P4104" s="0" t="n"/>
      <c r="Q4104" s="0" t="n"/>
      <c r="R4104" s="0" t="n"/>
      <c r="S4104" s="0" t="n"/>
      <c r="T4104" s="0" t="n"/>
      <c r="U4104" s="0" t="n"/>
      <c r="V4104" s="0" t="n"/>
      <c r="W4104" s="0" t="n"/>
      <c r="X4104" s="42" t="n"/>
      <c r="Y4104" s="42" t="n"/>
      <c r="Z4104" s="42" t="n"/>
    </row>
    <row r="4105" ht="23" customFormat="1" customHeight="1" s="204">
      <c r="A4105" s="255">
        <f>IF(B4105="","",COUNTA($B$5:B4105))</f>
        <v/>
      </c>
      <c r="B4105" s="294" t="n"/>
      <c r="C4105" s="247" t="n"/>
      <c r="D4105" s="248" t="n"/>
      <c r="E4105" s="295" t="n"/>
      <c r="F4105" s="296" t="n"/>
      <c r="G4105" s="296" t="n"/>
      <c r="H4105" s="299">
        <f>IFERROR(VLOOKUP($C4105,$C$5:$H$18,6,0)+SUMIF($C$19:$C4105,$C4105,$F$19:$F4105)-SUMIF($C$19:$C4105,$C4105,$G$19:$G4105),"")</f>
        <v/>
      </c>
      <c r="I4105" s="296" t="n"/>
      <c r="J4105" s="252" t="n"/>
      <c r="K4105" s="252" t="n"/>
      <c r="L4105" s="298" t="n"/>
      <c r="M4105" s="254">
        <f>IF($B4105="","",--TEXT($B4105,"yyyymm"))</f>
        <v/>
      </c>
      <c r="N4105" s="0" t="n"/>
      <c r="O4105" s="0" t="n"/>
      <c r="P4105" s="0" t="n"/>
      <c r="Q4105" s="0" t="n"/>
      <c r="R4105" s="0" t="n"/>
      <c r="S4105" s="0" t="n"/>
      <c r="T4105" s="0" t="n"/>
      <c r="U4105" s="0" t="n"/>
      <c r="V4105" s="0" t="n"/>
      <c r="W4105" s="0" t="n"/>
      <c r="X4105" s="42" t="n"/>
      <c r="Y4105" s="42" t="n"/>
      <c r="Z4105" s="42" t="n"/>
    </row>
    <row r="4106" ht="23" customFormat="1" customHeight="1" s="204">
      <c r="A4106" s="255">
        <f>IF(B4106="","",COUNTA($B$5:B4106))</f>
        <v/>
      </c>
      <c r="B4106" s="294" t="n"/>
      <c r="C4106" s="247" t="n"/>
      <c r="D4106" s="248" t="n"/>
      <c r="E4106" s="295" t="n"/>
      <c r="F4106" s="296" t="n"/>
      <c r="G4106" s="296" t="n"/>
      <c r="H4106" s="299">
        <f>IFERROR(VLOOKUP($C4106,$C$5:$H$18,6,0)+SUMIF($C$19:$C4106,$C4106,$F$19:$F4106)-SUMIF($C$19:$C4106,$C4106,$G$19:$G4106),"")</f>
        <v/>
      </c>
      <c r="I4106" s="296" t="n"/>
      <c r="J4106" s="252" t="n"/>
      <c r="K4106" s="252" t="n"/>
      <c r="L4106" s="298" t="n"/>
      <c r="M4106" s="254">
        <f>IF($B4106="","",--TEXT($B4106,"yyyymm"))</f>
        <v/>
      </c>
      <c r="N4106" s="0" t="n"/>
      <c r="O4106" s="0" t="n"/>
      <c r="P4106" s="0" t="n"/>
      <c r="Q4106" s="0" t="n"/>
      <c r="R4106" s="0" t="n"/>
      <c r="S4106" s="0" t="n"/>
      <c r="T4106" s="0" t="n"/>
      <c r="U4106" s="0" t="n"/>
      <c r="V4106" s="0" t="n"/>
      <c r="W4106" s="0" t="n"/>
      <c r="X4106" s="42" t="n"/>
      <c r="Y4106" s="42" t="n"/>
      <c r="Z4106" s="42" t="n"/>
    </row>
    <row r="4107" ht="23" customFormat="1" customHeight="1" s="204">
      <c r="A4107" s="255">
        <f>IF(B4107="","",COUNTA($B$5:B4107))</f>
        <v/>
      </c>
      <c r="B4107" s="294" t="n"/>
      <c r="C4107" s="247" t="n"/>
      <c r="D4107" s="248" t="n"/>
      <c r="E4107" s="295" t="n"/>
      <c r="F4107" s="296" t="n"/>
      <c r="G4107" s="296" t="n"/>
      <c r="H4107" s="299">
        <f>IFERROR(VLOOKUP($C4107,$C$5:$H$18,6,0)+SUMIF($C$19:$C4107,$C4107,$F$19:$F4107)-SUMIF($C$19:$C4107,$C4107,$G$19:$G4107),"")</f>
        <v/>
      </c>
      <c r="I4107" s="296" t="n"/>
      <c r="J4107" s="252" t="n"/>
      <c r="K4107" s="252" t="n"/>
      <c r="L4107" s="298" t="n"/>
      <c r="M4107" s="254">
        <f>IF($B4107="","",--TEXT($B4107,"yyyymm"))</f>
        <v/>
      </c>
      <c r="N4107" s="0" t="n"/>
      <c r="O4107" s="0" t="n"/>
      <c r="P4107" s="0" t="n"/>
      <c r="Q4107" s="0" t="n"/>
      <c r="R4107" s="0" t="n"/>
      <c r="S4107" s="0" t="n"/>
      <c r="T4107" s="0" t="n"/>
      <c r="U4107" s="0" t="n"/>
      <c r="V4107" s="0" t="n"/>
      <c r="W4107" s="0" t="n"/>
      <c r="X4107" s="42" t="n"/>
      <c r="Y4107" s="42" t="n"/>
      <c r="Z4107" s="42" t="n"/>
    </row>
    <row r="4108" ht="23" customFormat="1" customHeight="1" s="204">
      <c r="A4108" s="255">
        <f>IF(B4108="","",COUNTA($B$5:B4108))</f>
        <v/>
      </c>
      <c r="B4108" s="294" t="n"/>
      <c r="C4108" s="247" t="n"/>
      <c r="D4108" s="248" t="n"/>
      <c r="E4108" s="295" t="n"/>
      <c r="F4108" s="296" t="n"/>
      <c r="G4108" s="296" t="n"/>
      <c r="H4108" s="299">
        <f>IFERROR(VLOOKUP($C4108,$C$5:$H$18,6,0)+SUMIF($C$19:$C4108,$C4108,$F$19:$F4108)-SUMIF($C$19:$C4108,$C4108,$G$19:$G4108),"")</f>
        <v/>
      </c>
      <c r="I4108" s="296" t="n"/>
      <c r="J4108" s="252" t="n"/>
      <c r="K4108" s="252" t="n"/>
      <c r="L4108" s="298" t="n"/>
      <c r="M4108" s="254">
        <f>IF($B4108="","",--TEXT($B4108,"yyyymm"))</f>
        <v/>
      </c>
      <c r="N4108" s="0" t="n"/>
      <c r="O4108" s="0" t="n"/>
      <c r="P4108" s="0" t="n"/>
      <c r="Q4108" s="0" t="n"/>
      <c r="R4108" s="0" t="n"/>
      <c r="S4108" s="0" t="n"/>
      <c r="T4108" s="0" t="n"/>
      <c r="U4108" s="0" t="n"/>
      <c r="V4108" s="0" t="n"/>
      <c r="W4108" s="0" t="n"/>
      <c r="X4108" s="42" t="n"/>
      <c r="Y4108" s="42" t="n"/>
      <c r="Z4108" s="42" t="n"/>
    </row>
    <row r="4109" ht="23" customFormat="1" customHeight="1" s="204">
      <c r="A4109" s="255">
        <f>IF(B4109="","",COUNTA($B$5:B4109))</f>
        <v/>
      </c>
      <c r="B4109" s="294" t="n"/>
      <c r="C4109" s="247" t="n"/>
      <c r="D4109" s="248" t="n"/>
      <c r="E4109" s="295" t="n"/>
      <c r="F4109" s="296" t="n"/>
      <c r="G4109" s="296" t="n"/>
      <c r="H4109" s="299">
        <f>IFERROR(VLOOKUP($C4109,$C$5:$H$18,6,0)+SUMIF($C$19:$C4109,$C4109,$F$19:$F4109)-SUMIF($C$19:$C4109,$C4109,$G$19:$G4109),"")</f>
        <v/>
      </c>
      <c r="I4109" s="296" t="n"/>
      <c r="J4109" s="252" t="n"/>
      <c r="K4109" s="252" t="n"/>
      <c r="L4109" s="298" t="n"/>
      <c r="M4109" s="254">
        <f>IF($B4109="","",--TEXT($B4109,"yyyymm"))</f>
        <v/>
      </c>
      <c r="N4109" s="0" t="n"/>
      <c r="O4109" s="0" t="n"/>
      <c r="P4109" s="0" t="n"/>
      <c r="Q4109" s="0" t="n"/>
      <c r="R4109" s="0" t="n"/>
      <c r="S4109" s="0" t="n"/>
      <c r="T4109" s="0" t="n"/>
      <c r="U4109" s="0" t="n"/>
      <c r="V4109" s="0" t="n"/>
      <c r="W4109" s="0" t="n"/>
      <c r="X4109" s="42" t="n"/>
      <c r="Y4109" s="42" t="n"/>
      <c r="Z4109" s="42" t="n"/>
    </row>
    <row r="4110" ht="23" customFormat="1" customHeight="1" s="204">
      <c r="A4110" s="255">
        <f>IF(B4110="","",COUNTA($B$5:B4110))</f>
        <v/>
      </c>
      <c r="B4110" s="294" t="n"/>
      <c r="C4110" s="247" t="n"/>
      <c r="D4110" s="248" t="n"/>
      <c r="E4110" s="295" t="n"/>
      <c r="F4110" s="296" t="n"/>
      <c r="G4110" s="296" t="n"/>
      <c r="H4110" s="299">
        <f>IFERROR(VLOOKUP($C4110,$C$5:$H$18,6,0)+SUMIF($C$19:$C4110,$C4110,$F$19:$F4110)-SUMIF($C$19:$C4110,$C4110,$G$19:$G4110),"")</f>
        <v/>
      </c>
      <c r="I4110" s="296" t="n"/>
      <c r="J4110" s="252" t="n"/>
      <c r="K4110" s="252" t="n"/>
      <c r="L4110" s="298" t="n"/>
      <c r="M4110" s="254">
        <f>IF($B4110="","",--TEXT($B4110,"yyyymm"))</f>
        <v/>
      </c>
      <c r="N4110" s="0" t="n"/>
      <c r="O4110" s="0" t="n"/>
      <c r="P4110" s="0" t="n"/>
      <c r="Q4110" s="0" t="n"/>
      <c r="R4110" s="0" t="n"/>
      <c r="S4110" s="0" t="n"/>
      <c r="T4110" s="0" t="n"/>
      <c r="U4110" s="0" t="n"/>
      <c r="V4110" s="0" t="n"/>
      <c r="W4110" s="0" t="n"/>
      <c r="X4110" s="42" t="n"/>
      <c r="Y4110" s="42" t="n"/>
      <c r="Z4110" s="42" t="n"/>
    </row>
    <row r="4111" ht="23" customFormat="1" customHeight="1" s="204">
      <c r="A4111" s="255">
        <f>IF(B4111="","",COUNTA($B$5:B4111))</f>
        <v/>
      </c>
      <c r="B4111" s="294" t="n"/>
      <c r="C4111" s="247" t="n"/>
      <c r="D4111" s="248" t="n"/>
      <c r="E4111" s="295" t="n"/>
      <c r="F4111" s="296" t="n"/>
      <c r="G4111" s="296" t="n"/>
      <c r="H4111" s="299">
        <f>IFERROR(VLOOKUP($C4111,$C$5:$H$18,6,0)+SUMIF($C$19:$C4111,$C4111,$F$19:$F4111)-SUMIF($C$19:$C4111,$C4111,$G$19:$G4111),"")</f>
        <v/>
      </c>
      <c r="I4111" s="296" t="n"/>
      <c r="J4111" s="252" t="n"/>
      <c r="K4111" s="252" t="n"/>
      <c r="L4111" s="298" t="n"/>
      <c r="M4111" s="254">
        <f>IF($B4111="","",--TEXT($B4111,"yyyymm"))</f>
        <v/>
      </c>
      <c r="N4111" s="0" t="n"/>
      <c r="O4111" s="0" t="n"/>
      <c r="P4111" s="0" t="n"/>
      <c r="Q4111" s="0" t="n"/>
      <c r="R4111" s="0" t="n"/>
      <c r="S4111" s="0" t="n"/>
      <c r="T4111" s="0" t="n"/>
      <c r="U4111" s="0" t="n"/>
      <c r="V4111" s="0" t="n"/>
      <c r="W4111" s="0" t="n"/>
      <c r="X4111" s="42" t="n"/>
      <c r="Y4111" s="42" t="n"/>
      <c r="Z4111" s="42" t="n"/>
    </row>
    <row r="4112" ht="23" customFormat="1" customHeight="1" s="204">
      <c r="A4112" s="255">
        <f>IF(B4112="","",COUNTA($B$5:B4112))</f>
        <v/>
      </c>
      <c r="B4112" s="294" t="n"/>
      <c r="C4112" s="247" t="n"/>
      <c r="D4112" s="248" t="n"/>
      <c r="E4112" s="295" t="n"/>
      <c r="F4112" s="296" t="n"/>
      <c r="G4112" s="296" t="n"/>
      <c r="H4112" s="299">
        <f>IFERROR(VLOOKUP($C4112,$C$5:$H$18,6,0)+SUMIF($C$19:$C4112,$C4112,$F$19:$F4112)-SUMIF($C$19:$C4112,$C4112,$G$19:$G4112),"")</f>
        <v/>
      </c>
      <c r="I4112" s="296" t="n"/>
      <c r="J4112" s="252" t="n"/>
      <c r="K4112" s="252" t="n"/>
      <c r="L4112" s="298" t="n"/>
      <c r="M4112" s="254">
        <f>IF($B4112="","",--TEXT($B4112,"yyyymm"))</f>
        <v/>
      </c>
      <c r="N4112" s="0" t="n"/>
      <c r="O4112" s="0" t="n"/>
      <c r="P4112" s="0" t="n"/>
      <c r="Q4112" s="0" t="n"/>
      <c r="R4112" s="0" t="n"/>
      <c r="S4112" s="0" t="n"/>
      <c r="T4112" s="0" t="n"/>
      <c r="U4112" s="0" t="n"/>
      <c r="V4112" s="0" t="n"/>
      <c r="W4112" s="0" t="n"/>
      <c r="X4112" s="42" t="n"/>
      <c r="Y4112" s="42" t="n"/>
      <c r="Z4112" s="42" t="n"/>
    </row>
    <row r="4113" ht="23" customFormat="1" customHeight="1" s="204">
      <c r="A4113" s="255">
        <f>IF(B4113="","",COUNTA($B$5:B4113))</f>
        <v/>
      </c>
      <c r="B4113" s="294" t="n"/>
      <c r="C4113" s="247" t="n"/>
      <c r="D4113" s="248" t="n"/>
      <c r="E4113" s="295" t="n"/>
      <c r="F4113" s="296" t="n"/>
      <c r="G4113" s="296" t="n"/>
      <c r="H4113" s="299">
        <f>IFERROR(VLOOKUP($C4113,$C$5:$H$18,6,0)+SUMIF($C$19:$C4113,$C4113,$F$19:$F4113)-SUMIF($C$19:$C4113,$C4113,$G$19:$G4113),"")</f>
        <v/>
      </c>
      <c r="I4113" s="296" t="n"/>
      <c r="J4113" s="252" t="n"/>
      <c r="K4113" s="252" t="n"/>
      <c r="L4113" s="298" t="n"/>
      <c r="M4113" s="254">
        <f>IF($B4113="","",--TEXT($B4113,"yyyymm"))</f>
        <v/>
      </c>
      <c r="N4113" s="0" t="n"/>
      <c r="O4113" s="0" t="n"/>
      <c r="P4113" s="0" t="n"/>
      <c r="Q4113" s="0" t="n"/>
      <c r="R4113" s="0" t="n"/>
      <c r="S4113" s="0" t="n"/>
      <c r="T4113" s="0" t="n"/>
      <c r="U4113" s="0" t="n"/>
      <c r="V4113" s="0" t="n"/>
      <c r="W4113" s="0" t="n"/>
      <c r="X4113" s="42" t="n"/>
      <c r="Y4113" s="42" t="n"/>
      <c r="Z4113" s="42" t="n"/>
    </row>
    <row r="4114" ht="23" customFormat="1" customHeight="1" s="204">
      <c r="A4114" s="255">
        <f>IF(B4114="","",COUNTA($B$5:B4114))</f>
        <v/>
      </c>
      <c r="B4114" s="294" t="n"/>
      <c r="C4114" s="247" t="n"/>
      <c r="D4114" s="248" t="n"/>
      <c r="E4114" s="295" t="n"/>
      <c r="F4114" s="296" t="n"/>
      <c r="G4114" s="296" t="n"/>
      <c r="H4114" s="299">
        <f>IFERROR(VLOOKUP($C4114,$C$5:$H$18,6,0)+SUMIF($C$19:$C4114,$C4114,$F$19:$F4114)-SUMIF($C$19:$C4114,$C4114,$G$19:$G4114),"")</f>
        <v/>
      </c>
      <c r="I4114" s="296" t="n"/>
      <c r="J4114" s="252" t="n"/>
      <c r="K4114" s="252" t="n"/>
      <c r="L4114" s="298" t="n"/>
      <c r="M4114" s="254">
        <f>IF($B4114="","",--TEXT($B4114,"yyyymm"))</f>
        <v/>
      </c>
      <c r="N4114" s="0" t="n"/>
      <c r="O4114" s="0" t="n"/>
      <c r="P4114" s="0" t="n"/>
      <c r="Q4114" s="0" t="n"/>
      <c r="R4114" s="0" t="n"/>
      <c r="S4114" s="0" t="n"/>
      <c r="T4114" s="0" t="n"/>
      <c r="U4114" s="0" t="n"/>
      <c r="V4114" s="0" t="n"/>
      <c r="W4114" s="0" t="n"/>
      <c r="X4114" s="42" t="n"/>
      <c r="Y4114" s="42" t="n"/>
      <c r="Z4114" s="42" t="n"/>
    </row>
    <row r="4115" ht="23" customFormat="1" customHeight="1" s="204">
      <c r="A4115" s="255">
        <f>IF(B4115="","",COUNTA($B$5:B4115))</f>
        <v/>
      </c>
      <c r="B4115" s="294" t="n"/>
      <c r="C4115" s="247" t="n"/>
      <c r="D4115" s="248" t="n"/>
      <c r="E4115" s="295" t="n"/>
      <c r="F4115" s="296" t="n"/>
      <c r="G4115" s="296" t="n"/>
      <c r="H4115" s="299">
        <f>IFERROR(VLOOKUP($C4115,$C$5:$H$18,6,0)+SUMIF($C$19:$C4115,$C4115,$F$19:$F4115)-SUMIF($C$19:$C4115,$C4115,$G$19:$G4115),"")</f>
        <v/>
      </c>
      <c r="I4115" s="296" t="n"/>
      <c r="J4115" s="252" t="n"/>
      <c r="K4115" s="252" t="n"/>
      <c r="L4115" s="298" t="n"/>
      <c r="M4115" s="254">
        <f>IF($B4115="","",--TEXT($B4115,"yyyymm"))</f>
        <v/>
      </c>
      <c r="N4115" s="0" t="n"/>
      <c r="O4115" s="0" t="n"/>
      <c r="P4115" s="0" t="n"/>
      <c r="Q4115" s="0" t="n"/>
      <c r="R4115" s="0" t="n"/>
      <c r="S4115" s="0" t="n"/>
      <c r="T4115" s="0" t="n"/>
      <c r="U4115" s="0" t="n"/>
      <c r="V4115" s="0" t="n"/>
      <c r="W4115" s="0" t="n"/>
      <c r="X4115" s="42" t="n"/>
      <c r="Y4115" s="42" t="n"/>
      <c r="Z4115" s="42" t="n"/>
    </row>
    <row r="4116" ht="23" customFormat="1" customHeight="1" s="204">
      <c r="A4116" s="255">
        <f>IF(B4116="","",COUNTA($B$5:B4116))</f>
        <v/>
      </c>
      <c r="B4116" s="294" t="n"/>
      <c r="C4116" s="247" t="n"/>
      <c r="D4116" s="248" t="n"/>
      <c r="E4116" s="295" t="n"/>
      <c r="F4116" s="296" t="n"/>
      <c r="G4116" s="296" t="n"/>
      <c r="H4116" s="299">
        <f>IFERROR(VLOOKUP($C4116,$C$5:$H$18,6,0)+SUMIF($C$19:$C4116,$C4116,$F$19:$F4116)-SUMIF($C$19:$C4116,$C4116,$G$19:$G4116),"")</f>
        <v/>
      </c>
      <c r="I4116" s="296" t="n"/>
      <c r="J4116" s="252" t="n"/>
      <c r="K4116" s="252" t="n"/>
      <c r="L4116" s="298" t="n"/>
      <c r="M4116" s="254">
        <f>IF($B4116="","",--TEXT($B4116,"yyyymm"))</f>
        <v/>
      </c>
      <c r="N4116" s="0" t="n"/>
      <c r="O4116" s="0" t="n"/>
      <c r="P4116" s="0" t="n"/>
      <c r="Q4116" s="0" t="n"/>
      <c r="R4116" s="0" t="n"/>
      <c r="S4116" s="0" t="n"/>
      <c r="T4116" s="0" t="n"/>
      <c r="U4116" s="0" t="n"/>
      <c r="V4116" s="0" t="n"/>
      <c r="W4116" s="0" t="n"/>
      <c r="X4116" s="42" t="n"/>
      <c r="Y4116" s="42" t="n"/>
      <c r="Z4116" s="42" t="n"/>
    </row>
    <row r="4117" ht="23" customFormat="1" customHeight="1" s="204">
      <c r="A4117" s="255">
        <f>IF(B4117="","",COUNTA($B$5:B4117))</f>
        <v/>
      </c>
      <c r="B4117" s="294" t="n"/>
      <c r="C4117" s="247" t="n"/>
      <c r="D4117" s="248" t="n"/>
      <c r="E4117" s="295" t="n"/>
      <c r="F4117" s="296" t="n"/>
      <c r="G4117" s="296" t="n"/>
      <c r="H4117" s="299">
        <f>IFERROR(VLOOKUP($C4117,$C$5:$H$18,6,0)+SUMIF($C$19:$C4117,$C4117,$F$19:$F4117)-SUMIF($C$19:$C4117,$C4117,$G$19:$G4117),"")</f>
        <v/>
      </c>
      <c r="I4117" s="296" t="n"/>
      <c r="J4117" s="252" t="n"/>
      <c r="K4117" s="252" t="n"/>
      <c r="L4117" s="298" t="n"/>
      <c r="M4117" s="254">
        <f>IF($B4117="","",--TEXT($B4117,"yyyymm"))</f>
        <v/>
      </c>
      <c r="N4117" s="0" t="n"/>
      <c r="O4117" s="0" t="n"/>
      <c r="P4117" s="0" t="n"/>
      <c r="Q4117" s="0" t="n"/>
      <c r="R4117" s="0" t="n"/>
      <c r="S4117" s="0" t="n"/>
      <c r="T4117" s="0" t="n"/>
      <c r="U4117" s="0" t="n"/>
      <c r="V4117" s="0" t="n"/>
      <c r="W4117" s="0" t="n"/>
      <c r="X4117" s="42" t="n"/>
      <c r="Y4117" s="42" t="n"/>
      <c r="Z4117" s="42" t="n"/>
    </row>
    <row r="4118" ht="23" customFormat="1" customHeight="1" s="204">
      <c r="A4118" s="255">
        <f>IF(B4118="","",COUNTA($B$5:B4118))</f>
        <v/>
      </c>
      <c r="B4118" s="294" t="n"/>
      <c r="C4118" s="247" t="n"/>
      <c r="D4118" s="248" t="n"/>
      <c r="E4118" s="295" t="n"/>
      <c r="F4118" s="296" t="n"/>
      <c r="G4118" s="296" t="n"/>
      <c r="H4118" s="299">
        <f>IFERROR(VLOOKUP($C4118,$C$5:$H$18,6,0)+SUMIF($C$19:$C4118,$C4118,$F$19:$F4118)-SUMIF($C$19:$C4118,$C4118,$G$19:$G4118),"")</f>
        <v/>
      </c>
      <c r="I4118" s="296" t="n"/>
      <c r="J4118" s="252" t="n"/>
      <c r="K4118" s="252" t="n"/>
      <c r="L4118" s="298" t="n"/>
      <c r="M4118" s="254">
        <f>IF($B4118="","",--TEXT($B4118,"yyyymm"))</f>
        <v/>
      </c>
      <c r="N4118" s="0" t="n"/>
      <c r="O4118" s="0" t="n"/>
      <c r="P4118" s="0" t="n"/>
      <c r="Q4118" s="0" t="n"/>
      <c r="R4118" s="0" t="n"/>
      <c r="S4118" s="0" t="n"/>
      <c r="T4118" s="0" t="n"/>
      <c r="U4118" s="0" t="n"/>
      <c r="V4118" s="0" t="n"/>
      <c r="W4118" s="0" t="n"/>
      <c r="X4118" s="42" t="n"/>
      <c r="Y4118" s="42" t="n"/>
      <c r="Z4118" s="42" t="n"/>
    </row>
    <row r="4119" ht="23" customFormat="1" customHeight="1" s="204">
      <c r="A4119" s="255">
        <f>IF(B4119="","",COUNTA($B$5:B4119))</f>
        <v/>
      </c>
      <c r="B4119" s="294" t="n"/>
      <c r="C4119" s="247" t="n"/>
      <c r="D4119" s="248" t="n"/>
      <c r="E4119" s="295" t="n"/>
      <c r="F4119" s="296" t="n"/>
      <c r="G4119" s="296" t="n"/>
      <c r="H4119" s="299">
        <f>IFERROR(VLOOKUP($C4119,$C$5:$H$18,6,0)+SUMIF($C$19:$C4119,$C4119,$F$19:$F4119)-SUMIF($C$19:$C4119,$C4119,$G$19:$G4119),"")</f>
        <v/>
      </c>
      <c r="I4119" s="296" t="n"/>
      <c r="J4119" s="252" t="n"/>
      <c r="K4119" s="252" t="n"/>
      <c r="L4119" s="298" t="n"/>
      <c r="M4119" s="254">
        <f>IF($B4119="","",--TEXT($B4119,"yyyymm"))</f>
        <v/>
      </c>
      <c r="N4119" s="0" t="n"/>
      <c r="O4119" s="0" t="n"/>
      <c r="P4119" s="0" t="n"/>
      <c r="Q4119" s="0" t="n"/>
      <c r="R4119" s="0" t="n"/>
      <c r="S4119" s="0" t="n"/>
      <c r="T4119" s="0" t="n"/>
      <c r="U4119" s="0" t="n"/>
      <c r="V4119" s="0" t="n"/>
      <c r="W4119" s="0" t="n"/>
      <c r="X4119" s="42" t="n"/>
      <c r="Y4119" s="42" t="n"/>
      <c r="Z4119" s="42" t="n"/>
    </row>
    <row r="4120" ht="23" customFormat="1" customHeight="1" s="204">
      <c r="A4120" s="255">
        <f>IF(B4120="","",COUNTA($B$5:B4120))</f>
        <v/>
      </c>
      <c r="B4120" s="294" t="n"/>
      <c r="C4120" s="247" t="n"/>
      <c r="D4120" s="248" t="n"/>
      <c r="E4120" s="295" t="n"/>
      <c r="F4120" s="296" t="n"/>
      <c r="G4120" s="296" t="n"/>
      <c r="H4120" s="299">
        <f>IFERROR(VLOOKUP($C4120,$C$5:$H$18,6,0)+SUMIF($C$19:$C4120,$C4120,$F$19:$F4120)-SUMIF($C$19:$C4120,$C4120,$G$19:$G4120),"")</f>
        <v/>
      </c>
      <c r="I4120" s="296" t="n"/>
      <c r="J4120" s="252" t="n"/>
      <c r="K4120" s="252" t="n"/>
      <c r="L4120" s="298" t="n"/>
      <c r="M4120" s="254">
        <f>IF($B4120="","",--TEXT($B4120,"yyyymm"))</f>
        <v/>
      </c>
      <c r="N4120" s="0" t="n"/>
      <c r="O4120" s="0" t="n"/>
      <c r="P4120" s="0" t="n"/>
      <c r="Q4120" s="0" t="n"/>
      <c r="R4120" s="0" t="n"/>
      <c r="S4120" s="0" t="n"/>
      <c r="T4120" s="0" t="n"/>
      <c r="U4120" s="0" t="n"/>
      <c r="V4120" s="0" t="n"/>
      <c r="W4120" s="0" t="n"/>
      <c r="X4120" s="42" t="n"/>
      <c r="Y4120" s="42" t="n"/>
      <c r="Z4120" s="42" t="n"/>
    </row>
    <row r="4121" ht="23" customFormat="1" customHeight="1" s="204">
      <c r="A4121" s="255">
        <f>IF(B4121="","",COUNTA($B$5:B4121))</f>
        <v/>
      </c>
      <c r="B4121" s="294" t="n"/>
      <c r="C4121" s="247" t="n"/>
      <c r="D4121" s="248" t="n"/>
      <c r="E4121" s="295" t="n"/>
      <c r="F4121" s="296" t="n"/>
      <c r="G4121" s="296" t="n"/>
      <c r="H4121" s="299">
        <f>IFERROR(VLOOKUP($C4121,$C$5:$H$18,6,0)+SUMIF($C$19:$C4121,$C4121,$F$19:$F4121)-SUMIF($C$19:$C4121,$C4121,$G$19:$G4121),"")</f>
        <v/>
      </c>
      <c r="I4121" s="296" t="n"/>
      <c r="J4121" s="252" t="n"/>
      <c r="K4121" s="252" t="n"/>
      <c r="L4121" s="298" t="n"/>
      <c r="M4121" s="254">
        <f>IF($B4121="","",--TEXT($B4121,"yyyymm"))</f>
        <v/>
      </c>
      <c r="N4121" s="0" t="n"/>
      <c r="O4121" s="0" t="n"/>
      <c r="P4121" s="0" t="n"/>
      <c r="Q4121" s="0" t="n"/>
      <c r="R4121" s="0" t="n"/>
      <c r="S4121" s="0" t="n"/>
      <c r="T4121" s="0" t="n"/>
      <c r="U4121" s="0" t="n"/>
      <c r="V4121" s="0" t="n"/>
      <c r="W4121" s="0" t="n"/>
      <c r="X4121" s="42" t="n"/>
      <c r="Y4121" s="42" t="n"/>
      <c r="Z4121" s="42" t="n"/>
    </row>
    <row r="4122" ht="23" customFormat="1" customHeight="1" s="204">
      <c r="A4122" s="255">
        <f>IF(B4122="","",COUNTA($B$5:B4122))</f>
        <v/>
      </c>
      <c r="B4122" s="294" t="n"/>
      <c r="C4122" s="247" t="n"/>
      <c r="D4122" s="248" t="n"/>
      <c r="E4122" s="295" t="n"/>
      <c r="F4122" s="296" t="n"/>
      <c r="G4122" s="296" t="n"/>
      <c r="H4122" s="299">
        <f>IFERROR(VLOOKUP($C4122,$C$5:$H$18,6,0)+SUMIF($C$19:$C4122,$C4122,$F$19:$F4122)-SUMIF($C$19:$C4122,$C4122,$G$19:$G4122),"")</f>
        <v/>
      </c>
      <c r="I4122" s="296" t="n"/>
      <c r="J4122" s="252" t="n"/>
      <c r="K4122" s="252" t="n"/>
      <c r="L4122" s="298" t="n"/>
      <c r="M4122" s="254">
        <f>IF($B4122="","",--TEXT($B4122,"yyyymm"))</f>
        <v/>
      </c>
      <c r="N4122" s="0" t="n"/>
      <c r="O4122" s="0" t="n"/>
      <c r="P4122" s="0" t="n"/>
      <c r="Q4122" s="0" t="n"/>
      <c r="R4122" s="0" t="n"/>
      <c r="S4122" s="0" t="n"/>
      <c r="T4122" s="0" t="n"/>
      <c r="U4122" s="0" t="n"/>
      <c r="V4122" s="0" t="n"/>
      <c r="W4122" s="0" t="n"/>
      <c r="X4122" s="42" t="n"/>
      <c r="Y4122" s="42" t="n"/>
      <c r="Z4122" s="42" t="n"/>
    </row>
    <row r="4123" ht="23" customFormat="1" customHeight="1" s="204">
      <c r="A4123" s="255">
        <f>IF(B4123="","",COUNTA($B$5:B4123))</f>
        <v/>
      </c>
      <c r="B4123" s="294" t="n"/>
      <c r="C4123" s="247" t="n"/>
      <c r="D4123" s="248" t="n"/>
      <c r="E4123" s="295" t="n"/>
      <c r="F4123" s="296" t="n"/>
      <c r="G4123" s="296" t="n"/>
      <c r="H4123" s="299">
        <f>IFERROR(VLOOKUP($C4123,$C$5:$H$18,6,0)+SUMIF($C$19:$C4123,$C4123,$F$19:$F4123)-SUMIF($C$19:$C4123,$C4123,$G$19:$G4123),"")</f>
        <v/>
      </c>
      <c r="I4123" s="296" t="n"/>
      <c r="J4123" s="252" t="n"/>
      <c r="K4123" s="252" t="n"/>
      <c r="L4123" s="298" t="n"/>
      <c r="M4123" s="254">
        <f>IF($B4123="","",--TEXT($B4123,"yyyymm"))</f>
        <v/>
      </c>
      <c r="N4123" s="0" t="n"/>
      <c r="O4123" s="0" t="n"/>
      <c r="P4123" s="0" t="n"/>
      <c r="Q4123" s="0" t="n"/>
      <c r="R4123" s="0" t="n"/>
      <c r="S4123" s="0" t="n"/>
      <c r="T4123" s="0" t="n"/>
      <c r="U4123" s="0" t="n"/>
      <c r="V4123" s="0" t="n"/>
      <c r="W4123" s="0" t="n"/>
      <c r="X4123" s="42" t="n"/>
      <c r="Y4123" s="42" t="n"/>
      <c r="Z4123" s="42" t="n"/>
    </row>
    <row r="4124" ht="23" customFormat="1" customHeight="1" s="204">
      <c r="A4124" s="255">
        <f>IF(B4124="","",COUNTA($B$5:B4124))</f>
        <v/>
      </c>
      <c r="B4124" s="294" t="n"/>
      <c r="C4124" s="247" t="n"/>
      <c r="D4124" s="248" t="n"/>
      <c r="E4124" s="295" t="n"/>
      <c r="F4124" s="296" t="n"/>
      <c r="G4124" s="296" t="n"/>
      <c r="H4124" s="299">
        <f>IFERROR(VLOOKUP($C4124,$C$5:$H$18,6,0)+SUMIF($C$19:$C4124,$C4124,$F$19:$F4124)-SUMIF($C$19:$C4124,$C4124,$G$19:$G4124),"")</f>
        <v/>
      </c>
      <c r="I4124" s="296" t="n"/>
      <c r="J4124" s="252" t="n"/>
      <c r="K4124" s="252" t="n"/>
      <c r="L4124" s="298" t="n"/>
      <c r="M4124" s="254">
        <f>IF($B4124="","",--TEXT($B4124,"yyyymm"))</f>
        <v/>
      </c>
      <c r="N4124" s="0" t="n"/>
      <c r="O4124" s="0" t="n"/>
      <c r="P4124" s="0" t="n"/>
      <c r="Q4124" s="0" t="n"/>
      <c r="R4124" s="0" t="n"/>
      <c r="S4124" s="0" t="n"/>
      <c r="T4124" s="0" t="n"/>
      <c r="U4124" s="0" t="n"/>
      <c r="V4124" s="0" t="n"/>
      <c r="W4124" s="0" t="n"/>
      <c r="X4124" s="42" t="n"/>
      <c r="Y4124" s="42" t="n"/>
      <c r="Z4124" s="42" t="n"/>
    </row>
    <row r="4125" ht="23" customFormat="1" customHeight="1" s="204">
      <c r="A4125" s="255">
        <f>IF(B4125="","",COUNTA($B$5:B4125))</f>
        <v/>
      </c>
      <c r="B4125" s="294" t="n"/>
      <c r="C4125" s="247" t="n"/>
      <c r="D4125" s="248" t="n"/>
      <c r="E4125" s="295" t="n"/>
      <c r="F4125" s="296" t="n"/>
      <c r="G4125" s="296" t="n"/>
      <c r="H4125" s="299">
        <f>IFERROR(VLOOKUP($C4125,$C$5:$H$18,6,0)+SUMIF($C$19:$C4125,$C4125,$F$19:$F4125)-SUMIF($C$19:$C4125,$C4125,$G$19:$G4125),"")</f>
        <v/>
      </c>
      <c r="I4125" s="296" t="n"/>
      <c r="J4125" s="252" t="n"/>
      <c r="K4125" s="252" t="n"/>
      <c r="L4125" s="298" t="n"/>
      <c r="M4125" s="254">
        <f>IF($B4125="","",--TEXT($B4125,"yyyymm"))</f>
        <v/>
      </c>
      <c r="N4125" s="0" t="n"/>
      <c r="O4125" s="0" t="n"/>
      <c r="P4125" s="0" t="n"/>
      <c r="Q4125" s="0" t="n"/>
      <c r="R4125" s="0" t="n"/>
      <c r="S4125" s="0" t="n"/>
      <c r="T4125" s="0" t="n"/>
      <c r="U4125" s="0" t="n"/>
      <c r="V4125" s="0" t="n"/>
      <c r="W4125" s="0" t="n"/>
      <c r="X4125" s="42" t="n"/>
      <c r="Y4125" s="42" t="n"/>
      <c r="Z4125" s="42" t="n"/>
    </row>
    <row r="4126" ht="23" customFormat="1" customHeight="1" s="204">
      <c r="A4126" s="255">
        <f>IF(B4126="","",COUNTA($B$5:B4126))</f>
        <v/>
      </c>
      <c r="B4126" s="294" t="n"/>
      <c r="C4126" s="247" t="n"/>
      <c r="D4126" s="248" t="n"/>
      <c r="E4126" s="295" t="n"/>
      <c r="F4126" s="296" t="n"/>
      <c r="G4126" s="296" t="n"/>
      <c r="H4126" s="299">
        <f>IFERROR(VLOOKUP($C4126,$C$5:$H$18,6,0)+SUMIF($C$19:$C4126,$C4126,$F$19:$F4126)-SUMIF($C$19:$C4126,$C4126,$G$19:$G4126),"")</f>
        <v/>
      </c>
      <c r="I4126" s="296" t="n"/>
      <c r="J4126" s="252" t="n"/>
      <c r="K4126" s="252" t="n"/>
      <c r="L4126" s="298" t="n"/>
      <c r="M4126" s="254">
        <f>IF($B4126="","",--TEXT($B4126,"yyyymm"))</f>
        <v/>
      </c>
      <c r="N4126" s="0" t="n"/>
      <c r="O4126" s="0" t="n"/>
      <c r="P4126" s="0" t="n"/>
      <c r="Q4126" s="0" t="n"/>
      <c r="R4126" s="0" t="n"/>
      <c r="S4126" s="0" t="n"/>
      <c r="T4126" s="0" t="n"/>
      <c r="U4126" s="0" t="n"/>
      <c r="V4126" s="0" t="n"/>
      <c r="W4126" s="0" t="n"/>
      <c r="X4126" s="42" t="n"/>
      <c r="Y4126" s="42" t="n"/>
      <c r="Z4126" s="42" t="n"/>
    </row>
    <row r="4127" ht="23" customFormat="1" customHeight="1" s="204">
      <c r="A4127" s="255">
        <f>IF(B4127="","",COUNTA($B$5:B4127))</f>
        <v/>
      </c>
      <c r="B4127" s="294" t="n"/>
      <c r="C4127" s="247" t="n"/>
      <c r="D4127" s="248" t="n"/>
      <c r="E4127" s="295" t="n"/>
      <c r="F4127" s="296" t="n"/>
      <c r="G4127" s="296" t="n"/>
      <c r="H4127" s="299">
        <f>IFERROR(VLOOKUP($C4127,$C$5:$H$18,6,0)+SUMIF($C$19:$C4127,$C4127,$F$19:$F4127)-SUMIF($C$19:$C4127,$C4127,$G$19:$G4127),"")</f>
        <v/>
      </c>
      <c r="I4127" s="296" t="n"/>
      <c r="J4127" s="252" t="n"/>
      <c r="K4127" s="252" t="n"/>
      <c r="L4127" s="298" t="n"/>
      <c r="M4127" s="254">
        <f>IF($B4127="","",--TEXT($B4127,"yyyymm"))</f>
        <v/>
      </c>
      <c r="N4127" s="0" t="n"/>
      <c r="O4127" s="0" t="n"/>
      <c r="P4127" s="0" t="n"/>
      <c r="Q4127" s="0" t="n"/>
      <c r="R4127" s="0" t="n"/>
      <c r="S4127" s="0" t="n"/>
      <c r="T4127" s="0" t="n"/>
      <c r="U4127" s="0" t="n"/>
      <c r="V4127" s="0" t="n"/>
      <c r="W4127" s="0" t="n"/>
      <c r="X4127" s="42" t="n"/>
      <c r="Y4127" s="42" t="n"/>
      <c r="Z4127" s="42" t="n"/>
    </row>
    <row r="4128" ht="23" customFormat="1" customHeight="1" s="204">
      <c r="A4128" s="255">
        <f>IF(B4128="","",COUNTA($B$5:B4128))</f>
        <v/>
      </c>
      <c r="B4128" s="294" t="n"/>
      <c r="C4128" s="247" t="n"/>
      <c r="D4128" s="248" t="n"/>
      <c r="E4128" s="295" t="n"/>
      <c r="F4128" s="296" t="n"/>
      <c r="G4128" s="296" t="n"/>
      <c r="H4128" s="299">
        <f>IFERROR(VLOOKUP($C4128,$C$5:$H$18,6,0)+SUMIF($C$19:$C4128,$C4128,$F$19:$F4128)-SUMIF($C$19:$C4128,$C4128,$G$19:$G4128),"")</f>
        <v/>
      </c>
      <c r="I4128" s="296" t="n"/>
      <c r="J4128" s="252" t="n"/>
      <c r="K4128" s="252" t="n"/>
      <c r="L4128" s="298" t="n"/>
      <c r="M4128" s="254">
        <f>IF($B4128="","",--TEXT($B4128,"yyyymm"))</f>
        <v/>
      </c>
      <c r="N4128" s="0" t="n"/>
      <c r="O4128" s="0" t="n"/>
      <c r="P4128" s="0" t="n"/>
      <c r="Q4128" s="0" t="n"/>
      <c r="R4128" s="0" t="n"/>
      <c r="S4128" s="0" t="n"/>
      <c r="T4128" s="0" t="n"/>
      <c r="U4128" s="0" t="n"/>
      <c r="V4128" s="0" t="n"/>
      <c r="W4128" s="0" t="n"/>
      <c r="X4128" s="42" t="n"/>
      <c r="Y4128" s="42" t="n"/>
      <c r="Z4128" s="42" t="n"/>
    </row>
    <row r="4129" ht="23" customFormat="1" customHeight="1" s="204">
      <c r="A4129" s="255">
        <f>IF(B4129="","",COUNTA($B$5:B4129))</f>
        <v/>
      </c>
      <c r="B4129" s="294" t="n"/>
      <c r="C4129" s="247" t="n"/>
      <c r="D4129" s="248" t="n"/>
      <c r="E4129" s="295" t="n"/>
      <c r="F4129" s="296" t="n"/>
      <c r="G4129" s="296" t="n"/>
      <c r="H4129" s="299">
        <f>IFERROR(VLOOKUP($C4129,$C$5:$H$18,6,0)+SUMIF($C$19:$C4129,$C4129,$F$19:$F4129)-SUMIF($C$19:$C4129,$C4129,$G$19:$G4129),"")</f>
        <v/>
      </c>
      <c r="I4129" s="296" t="n"/>
      <c r="J4129" s="252" t="n"/>
      <c r="K4129" s="252" t="n"/>
      <c r="L4129" s="298" t="n"/>
      <c r="M4129" s="254">
        <f>IF($B4129="","",--TEXT($B4129,"yyyymm"))</f>
        <v/>
      </c>
      <c r="N4129" s="0" t="n"/>
      <c r="O4129" s="0" t="n"/>
      <c r="P4129" s="0" t="n"/>
      <c r="Q4129" s="0" t="n"/>
      <c r="R4129" s="0" t="n"/>
      <c r="S4129" s="0" t="n"/>
      <c r="T4129" s="0" t="n"/>
      <c r="U4129" s="0" t="n"/>
      <c r="V4129" s="0" t="n"/>
      <c r="W4129" s="0" t="n"/>
      <c r="X4129" s="42" t="n"/>
      <c r="Y4129" s="42" t="n"/>
      <c r="Z4129" s="42" t="n"/>
    </row>
    <row r="4130" ht="23" customFormat="1" customHeight="1" s="204">
      <c r="A4130" s="255">
        <f>IF(B4130="","",COUNTA($B$5:B4130))</f>
        <v/>
      </c>
      <c r="B4130" s="294" t="n"/>
      <c r="C4130" s="247" t="n"/>
      <c r="D4130" s="248" t="n"/>
      <c r="E4130" s="295" t="n"/>
      <c r="F4130" s="296" t="n"/>
      <c r="G4130" s="296" t="n"/>
      <c r="H4130" s="299">
        <f>IFERROR(VLOOKUP($C4130,$C$5:$H$18,6,0)+SUMIF($C$19:$C4130,$C4130,$F$19:$F4130)-SUMIF($C$19:$C4130,$C4130,$G$19:$G4130),"")</f>
        <v/>
      </c>
      <c r="I4130" s="296" t="n"/>
      <c r="J4130" s="252" t="n"/>
      <c r="K4130" s="252" t="n"/>
      <c r="L4130" s="298" t="n"/>
      <c r="M4130" s="254">
        <f>IF($B4130="","",--TEXT($B4130,"yyyymm"))</f>
        <v/>
      </c>
      <c r="N4130" s="0" t="n"/>
      <c r="O4130" s="0" t="n"/>
      <c r="P4130" s="0" t="n"/>
      <c r="Q4130" s="0" t="n"/>
      <c r="R4130" s="0" t="n"/>
      <c r="S4130" s="0" t="n"/>
      <c r="T4130" s="0" t="n"/>
      <c r="U4130" s="0" t="n"/>
      <c r="V4130" s="0" t="n"/>
      <c r="W4130" s="0" t="n"/>
      <c r="X4130" s="42" t="n"/>
      <c r="Y4130" s="42" t="n"/>
      <c r="Z4130" s="42" t="n"/>
    </row>
    <row r="4131" ht="23" customFormat="1" customHeight="1" s="204">
      <c r="A4131" s="255">
        <f>IF(B4131="","",COUNTA($B$5:B4131))</f>
        <v/>
      </c>
      <c r="B4131" s="294" t="n"/>
      <c r="C4131" s="247" t="n"/>
      <c r="D4131" s="248" t="n"/>
      <c r="E4131" s="295" t="n"/>
      <c r="F4131" s="296" t="n"/>
      <c r="G4131" s="296" t="n"/>
      <c r="H4131" s="299">
        <f>IFERROR(VLOOKUP($C4131,$C$5:$H$18,6,0)+SUMIF($C$19:$C4131,$C4131,$F$19:$F4131)-SUMIF($C$19:$C4131,$C4131,$G$19:$G4131),"")</f>
        <v/>
      </c>
      <c r="I4131" s="296" t="n"/>
      <c r="J4131" s="252" t="n"/>
      <c r="K4131" s="252" t="n"/>
      <c r="L4131" s="298" t="n"/>
      <c r="M4131" s="254">
        <f>IF($B4131="","",--TEXT($B4131,"yyyymm"))</f>
        <v/>
      </c>
      <c r="N4131" s="0" t="n"/>
      <c r="O4131" s="0" t="n"/>
      <c r="P4131" s="0" t="n"/>
      <c r="Q4131" s="0" t="n"/>
      <c r="R4131" s="0" t="n"/>
      <c r="S4131" s="0" t="n"/>
      <c r="T4131" s="0" t="n"/>
      <c r="U4131" s="0" t="n"/>
      <c r="V4131" s="0" t="n"/>
      <c r="W4131" s="0" t="n"/>
      <c r="X4131" s="42" t="n"/>
      <c r="Y4131" s="42" t="n"/>
      <c r="Z4131" s="42" t="n"/>
    </row>
    <row r="4132" ht="23" customFormat="1" customHeight="1" s="204">
      <c r="A4132" s="255">
        <f>IF(B4132="","",COUNTA($B$5:B4132))</f>
        <v/>
      </c>
      <c r="B4132" s="294" t="n"/>
      <c r="C4132" s="247" t="n"/>
      <c r="D4132" s="248" t="n"/>
      <c r="E4132" s="295" t="n"/>
      <c r="F4132" s="296" t="n"/>
      <c r="G4132" s="296" t="n"/>
      <c r="H4132" s="299">
        <f>IFERROR(VLOOKUP($C4132,$C$5:$H$18,6,0)+SUMIF($C$19:$C4132,$C4132,$F$19:$F4132)-SUMIF($C$19:$C4132,$C4132,$G$19:$G4132),"")</f>
        <v/>
      </c>
      <c r="I4132" s="296" t="n"/>
      <c r="J4132" s="252" t="n"/>
      <c r="K4132" s="252" t="n"/>
      <c r="L4132" s="298" t="n"/>
      <c r="M4132" s="254">
        <f>IF($B4132="","",--TEXT($B4132,"yyyymm"))</f>
        <v/>
      </c>
      <c r="N4132" s="0" t="n"/>
      <c r="O4132" s="0" t="n"/>
      <c r="P4132" s="0" t="n"/>
      <c r="Q4132" s="0" t="n"/>
      <c r="R4132" s="0" t="n"/>
      <c r="S4132" s="0" t="n"/>
      <c r="T4132" s="0" t="n"/>
      <c r="U4132" s="0" t="n"/>
      <c r="V4132" s="0" t="n"/>
      <c r="W4132" s="0" t="n"/>
      <c r="X4132" s="42" t="n"/>
      <c r="Y4132" s="42" t="n"/>
      <c r="Z4132" s="42" t="n"/>
    </row>
    <row r="4133" ht="23" customFormat="1" customHeight="1" s="204">
      <c r="A4133" s="255">
        <f>IF(B4133="","",COUNTA($B$5:B4133))</f>
        <v/>
      </c>
      <c r="B4133" s="294" t="n"/>
      <c r="C4133" s="247" t="n"/>
      <c r="D4133" s="248" t="n"/>
      <c r="E4133" s="295" t="n"/>
      <c r="F4133" s="296" t="n"/>
      <c r="G4133" s="296" t="n"/>
      <c r="H4133" s="299">
        <f>IFERROR(VLOOKUP($C4133,$C$5:$H$18,6,0)+SUMIF($C$19:$C4133,$C4133,$F$19:$F4133)-SUMIF($C$19:$C4133,$C4133,$G$19:$G4133),"")</f>
        <v/>
      </c>
      <c r="I4133" s="296" t="n"/>
      <c r="J4133" s="252" t="n"/>
      <c r="K4133" s="252" t="n"/>
      <c r="L4133" s="298" t="n"/>
      <c r="M4133" s="254">
        <f>IF($B4133="","",--TEXT($B4133,"yyyymm"))</f>
        <v/>
      </c>
      <c r="N4133" s="0" t="n"/>
      <c r="O4133" s="0" t="n"/>
      <c r="P4133" s="0" t="n"/>
      <c r="Q4133" s="0" t="n"/>
      <c r="R4133" s="0" t="n"/>
      <c r="S4133" s="0" t="n"/>
      <c r="T4133" s="0" t="n"/>
      <c r="U4133" s="0" t="n"/>
      <c r="V4133" s="0" t="n"/>
      <c r="W4133" s="0" t="n"/>
      <c r="X4133" s="42" t="n"/>
      <c r="Y4133" s="42" t="n"/>
      <c r="Z4133" s="42" t="n"/>
    </row>
    <row r="4134" ht="23" customFormat="1" customHeight="1" s="204">
      <c r="A4134" s="255">
        <f>IF(B4134="","",COUNTA($B$5:B4134))</f>
        <v/>
      </c>
      <c r="B4134" s="294" t="n"/>
      <c r="C4134" s="247" t="n"/>
      <c r="D4134" s="248" t="n"/>
      <c r="E4134" s="295" t="n"/>
      <c r="F4134" s="296" t="n"/>
      <c r="G4134" s="296" t="n"/>
      <c r="H4134" s="299">
        <f>IFERROR(VLOOKUP($C4134,$C$5:$H$18,6,0)+SUMIF($C$19:$C4134,$C4134,$F$19:$F4134)-SUMIF($C$19:$C4134,$C4134,$G$19:$G4134),"")</f>
        <v/>
      </c>
      <c r="I4134" s="296" t="n"/>
      <c r="J4134" s="252" t="n"/>
      <c r="K4134" s="252" t="n"/>
      <c r="L4134" s="298" t="n"/>
      <c r="M4134" s="254">
        <f>IF($B4134="","",--TEXT($B4134,"yyyymm"))</f>
        <v/>
      </c>
      <c r="N4134" s="0" t="n"/>
      <c r="O4134" s="0" t="n"/>
      <c r="P4134" s="0" t="n"/>
      <c r="Q4134" s="0" t="n"/>
      <c r="R4134" s="0" t="n"/>
      <c r="S4134" s="0" t="n"/>
      <c r="T4134" s="0" t="n"/>
      <c r="U4134" s="0" t="n"/>
      <c r="V4134" s="0" t="n"/>
      <c r="W4134" s="0" t="n"/>
      <c r="X4134" s="42" t="n"/>
      <c r="Y4134" s="42" t="n"/>
      <c r="Z4134" s="42" t="n"/>
    </row>
    <row r="4135" ht="23" customFormat="1" customHeight="1" s="204">
      <c r="A4135" s="255">
        <f>IF(B4135="","",COUNTA($B$5:B4135))</f>
        <v/>
      </c>
      <c r="B4135" s="294" t="n"/>
      <c r="C4135" s="247" t="n"/>
      <c r="D4135" s="248" t="n"/>
      <c r="E4135" s="295" t="n"/>
      <c r="F4135" s="296" t="n"/>
      <c r="G4135" s="296" t="n"/>
      <c r="H4135" s="299">
        <f>IFERROR(VLOOKUP($C4135,$C$5:$H$18,6,0)+SUMIF($C$19:$C4135,$C4135,$F$19:$F4135)-SUMIF($C$19:$C4135,$C4135,$G$19:$G4135),"")</f>
        <v/>
      </c>
      <c r="I4135" s="296" t="n"/>
      <c r="J4135" s="252" t="n"/>
      <c r="K4135" s="252" t="n"/>
      <c r="L4135" s="298" t="n"/>
      <c r="M4135" s="254">
        <f>IF($B4135="","",--TEXT($B4135,"yyyymm"))</f>
        <v/>
      </c>
      <c r="N4135" s="0" t="n"/>
      <c r="O4135" s="0" t="n"/>
      <c r="P4135" s="0" t="n"/>
      <c r="Q4135" s="0" t="n"/>
      <c r="R4135" s="0" t="n"/>
      <c r="S4135" s="0" t="n"/>
      <c r="T4135" s="0" t="n"/>
      <c r="U4135" s="0" t="n"/>
      <c r="V4135" s="0" t="n"/>
      <c r="W4135" s="0" t="n"/>
      <c r="X4135" s="42" t="n"/>
      <c r="Y4135" s="42" t="n"/>
      <c r="Z4135" s="42" t="n"/>
    </row>
    <row r="4136" ht="23" customFormat="1" customHeight="1" s="204">
      <c r="A4136" s="255">
        <f>IF(B4136="","",COUNTA($B$5:B4136))</f>
        <v/>
      </c>
      <c r="B4136" s="294" t="n"/>
      <c r="C4136" s="247" t="n"/>
      <c r="D4136" s="248" t="n"/>
      <c r="E4136" s="295" t="n"/>
      <c r="F4136" s="296" t="n"/>
      <c r="G4136" s="296" t="n"/>
      <c r="H4136" s="299">
        <f>IFERROR(VLOOKUP($C4136,$C$5:$H$18,6,0)+SUMIF($C$19:$C4136,$C4136,$F$19:$F4136)-SUMIF($C$19:$C4136,$C4136,$G$19:$G4136),"")</f>
        <v/>
      </c>
      <c r="I4136" s="296" t="n"/>
      <c r="J4136" s="252" t="n"/>
      <c r="K4136" s="252" t="n"/>
      <c r="L4136" s="298" t="n"/>
      <c r="M4136" s="254">
        <f>IF($B4136="","",--TEXT($B4136,"yyyymm"))</f>
        <v/>
      </c>
      <c r="N4136" s="0" t="n"/>
      <c r="O4136" s="0" t="n"/>
      <c r="P4136" s="0" t="n"/>
      <c r="Q4136" s="0" t="n"/>
      <c r="R4136" s="0" t="n"/>
      <c r="S4136" s="0" t="n"/>
      <c r="T4136" s="0" t="n"/>
      <c r="U4136" s="0" t="n"/>
      <c r="V4136" s="0" t="n"/>
      <c r="W4136" s="0" t="n"/>
      <c r="X4136" s="42" t="n"/>
      <c r="Y4136" s="42" t="n"/>
      <c r="Z4136" s="42" t="n"/>
    </row>
    <row r="4137" ht="23" customFormat="1" customHeight="1" s="204">
      <c r="A4137" s="255">
        <f>IF(B4137="","",COUNTA($B$5:B4137))</f>
        <v/>
      </c>
      <c r="B4137" s="294" t="n"/>
      <c r="C4137" s="247" t="n"/>
      <c r="D4137" s="248" t="n"/>
      <c r="E4137" s="295" t="n"/>
      <c r="F4137" s="296" t="n"/>
      <c r="G4137" s="296" t="n"/>
      <c r="H4137" s="299">
        <f>IFERROR(VLOOKUP($C4137,$C$5:$H$18,6,0)+SUMIF($C$19:$C4137,$C4137,$F$19:$F4137)-SUMIF($C$19:$C4137,$C4137,$G$19:$G4137),"")</f>
        <v/>
      </c>
      <c r="I4137" s="296" t="n"/>
      <c r="J4137" s="252" t="n"/>
      <c r="K4137" s="252" t="n"/>
      <c r="L4137" s="298" t="n"/>
      <c r="M4137" s="254">
        <f>IF($B4137="","",--TEXT($B4137,"yyyymm"))</f>
        <v/>
      </c>
      <c r="N4137" s="0" t="n"/>
      <c r="O4137" s="0" t="n"/>
      <c r="P4137" s="0" t="n"/>
      <c r="Q4137" s="0" t="n"/>
      <c r="R4137" s="0" t="n"/>
      <c r="S4137" s="0" t="n"/>
      <c r="T4137" s="0" t="n"/>
      <c r="U4137" s="0" t="n"/>
      <c r="V4137" s="0" t="n"/>
      <c r="W4137" s="0" t="n"/>
      <c r="X4137" s="42" t="n"/>
      <c r="Y4137" s="42" t="n"/>
      <c r="Z4137" s="42" t="n"/>
    </row>
    <row r="4138" ht="23" customFormat="1" customHeight="1" s="204">
      <c r="A4138" s="255">
        <f>IF(B4138="","",COUNTA($B$5:B4138))</f>
        <v/>
      </c>
      <c r="B4138" s="294" t="n"/>
      <c r="C4138" s="247" t="n"/>
      <c r="D4138" s="248" t="n"/>
      <c r="E4138" s="295" t="n"/>
      <c r="F4138" s="296" t="n"/>
      <c r="G4138" s="296" t="n"/>
      <c r="H4138" s="299">
        <f>IFERROR(VLOOKUP($C4138,$C$5:$H$18,6,0)+SUMIF($C$19:$C4138,$C4138,$F$19:$F4138)-SUMIF($C$19:$C4138,$C4138,$G$19:$G4138),"")</f>
        <v/>
      </c>
      <c r="I4138" s="296" t="n"/>
      <c r="J4138" s="252" t="n"/>
      <c r="K4138" s="252" t="n"/>
      <c r="L4138" s="298" t="n"/>
      <c r="M4138" s="254">
        <f>IF($B4138="","",--TEXT($B4138,"yyyymm"))</f>
        <v/>
      </c>
      <c r="N4138" s="0" t="n"/>
      <c r="O4138" s="0" t="n"/>
      <c r="P4138" s="0" t="n"/>
      <c r="Q4138" s="0" t="n"/>
      <c r="R4138" s="0" t="n"/>
      <c r="S4138" s="0" t="n"/>
      <c r="T4138" s="0" t="n"/>
      <c r="U4138" s="0" t="n"/>
      <c r="V4138" s="0" t="n"/>
      <c r="W4138" s="0" t="n"/>
      <c r="X4138" s="42" t="n"/>
      <c r="Y4138" s="42" t="n"/>
      <c r="Z4138" s="42" t="n"/>
    </row>
    <row r="4139" ht="23" customFormat="1" customHeight="1" s="204">
      <c r="A4139" s="255">
        <f>IF(B4139="","",COUNTA($B$5:B4139))</f>
        <v/>
      </c>
      <c r="B4139" s="294" t="n"/>
      <c r="C4139" s="247" t="n"/>
      <c r="D4139" s="248" t="n"/>
      <c r="E4139" s="295" t="n"/>
      <c r="F4139" s="296" t="n"/>
      <c r="G4139" s="296" t="n"/>
      <c r="H4139" s="299">
        <f>IFERROR(VLOOKUP($C4139,$C$5:$H$18,6,0)+SUMIF($C$19:$C4139,$C4139,$F$19:$F4139)-SUMIF($C$19:$C4139,$C4139,$G$19:$G4139),"")</f>
        <v/>
      </c>
      <c r="I4139" s="296" t="n"/>
      <c r="J4139" s="252" t="n"/>
      <c r="K4139" s="252" t="n"/>
      <c r="L4139" s="298" t="n"/>
      <c r="M4139" s="254">
        <f>IF($B4139="","",--TEXT($B4139,"yyyymm"))</f>
        <v/>
      </c>
      <c r="N4139" s="0" t="n"/>
      <c r="O4139" s="0" t="n"/>
      <c r="P4139" s="0" t="n"/>
      <c r="Q4139" s="0" t="n"/>
      <c r="R4139" s="0" t="n"/>
      <c r="S4139" s="0" t="n"/>
      <c r="T4139" s="0" t="n"/>
      <c r="U4139" s="0" t="n"/>
      <c r="V4139" s="0" t="n"/>
      <c r="W4139" s="0" t="n"/>
      <c r="X4139" s="42" t="n"/>
      <c r="Y4139" s="42" t="n"/>
      <c r="Z4139" s="42" t="n"/>
    </row>
    <row r="4140" ht="23" customFormat="1" customHeight="1" s="204">
      <c r="A4140" s="255">
        <f>IF(B4140="","",COUNTA($B$5:B4140))</f>
        <v/>
      </c>
      <c r="B4140" s="294" t="n"/>
      <c r="C4140" s="247" t="n"/>
      <c r="D4140" s="248" t="n"/>
      <c r="E4140" s="295" t="n"/>
      <c r="F4140" s="296" t="n"/>
      <c r="G4140" s="296" t="n"/>
      <c r="H4140" s="299">
        <f>IFERROR(VLOOKUP($C4140,$C$5:$H$18,6,0)+SUMIF($C$19:$C4140,$C4140,$F$19:$F4140)-SUMIF($C$19:$C4140,$C4140,$G$19:$G4140),"")</f>
        <v/>
      </c>
      <c r="I4140" s="296" t="n"/>
      <c r="J4140" s="252" t="n"/>
      <c r="K4140" s="252" t="n"/>
      <c r="L4140" s="298" t="n"/>
      <c r="M4140" s="254">
        <f>IF($B4140="","",--TEXT($B4140,"yyyymm"))</f>
        <v/>
      </c>
      <c r="N4140" s="0" t="n"/>
      <c r="O4140" s="0" t="n"/>
      <c r="P4140" s="0" t="n"/>
      <c r="Q4140" s="0" t="n"/>
      <c r="R4140" s="0" t="n"/>
      <c r="S4140" s="0" t="n"/>
      <c r="T4140" s="0" t="n"/>
      <c r="U4140" s="0" t="n"/>
      <c r="V4140" s="0" t="n"/>
      <c r="W4140" s="0" t="n"/>
      <c r="X4140" s="42" t="n"/>
      <c r="Y4140" s="42" t="n"/>
      <c r="Z4140" s="42" t="n"/>
    </row>
    <row r="4141" ht="23" customFormat="1" customHeight="1" s="204">
      <c r="A4141" s="255">
        <f>IF(B4141="","",COUNTA($B$5:B4141))</f>
        <v/>
      </c>
      <c r="B4141" s="294" t="n"/>
      <c r="C4141" s="247" t="n"/>
      <c r="D4141" s="248" t="n"/>
      <c r="E4141" s="295" t="n"/>
      <c r="F4141" s="296" t="n"/>
      <c r="G4141" s="296" t="n"/>
      <c r="H4141" s="299">
        <f>IFERROR(VLOOKUP($C4141,$C$5:$H$18,6,0)+SUMIF($C$19:$C4141,$C4141,$F$19:$F4141)-SUMIF($C$19:$C4141,$C4141,$G$19:$G4141),"")</f>
        <v/>
      </c>
      <c r="I4141" s="296" t="n"/>
      <c r="J4141" s="252" t="n"/>
      <c r="K4141" s="252" t="n"/>
      <c r="L4141" s="298" t="n"/>
      <c r="M4141" s="254">
        <f>IF($B4141="","",--TEXT($B4141,"yyyymm"))</f>
        <v/>
      </c>
      <c r="N4141" s="0" t="n"/>
      <c r="O4141" s="0" t="n"/>
      <c r="P4141" s="0" t="n"/>
      <c r="Q4141" s="0" t="n"/>
      <c r="R4141" s="0" t="n"/>
      <c r="S4141" s="0" t="n"/>
      <c r="T4141" s="0" t="n"/>
      <c r="U4141" s="0" t="n"/>
      <c r="V4141" s="0" t="n"/>
      <c r="W4141" s="0" t="n"/>
      <c r="X4141" s="42" t="n"/>
      <c r="Y4141" s="42" t="n"/>
      <c r="Z4141" s="42" t="n"/>
    </row>
    <row r="4142" ht="23" customFormat="1" customHeight="1" s="204">
      <c r="A4142" s="255">
        <f>IF(B4142="","",COUNTA($B$5:B4142))</f>
        <v/>
      </c>
      <c r="B4142" s="294" t="n"/>
      <c r="C4142" s="247" t="n"/>
      <c r="D4142" s="248" t="n"/>
      <c r="E4142" s="295" t="n"/>
      <c r="F4142" s="296" t="n"/>
      <c r="G4142" s="296" t="n"/>
      <c r="H4142" s="299">
        <f>IFERROR(VLOOKUP($C4142,$C$5:$H$18,6,0)+SUMIF($C$19:$C4142,$C4142,$F$19:$F4142)-SUMIF($C$19:$C4142,$C4142,$G$19:$G4142),"")</f>
        <v/>
      </c>
      <c r="I4142" s="296" t="n"/>
      <c r="J4142" s="252" t="n"/>
      <c r="K4142" s="252" t="n"/>
      <c r="L4142" s="298" t="n"/>
      <c r="M4142" s="254">
        <f>IF($B4142="","",--TEXT($B4142,"yyyymm"))</f>
        <v/>
      </c>
      <c r="N4142" s="0" t="n"/>
      <c r="O4142" s="0" t="n"/>
      <c r="P4142" s="0" t="n"/>
      <c r="Q4142" s="0" t="n"/>
      <c r="R4142" s="0" t="n"/>
      <c r="S4142" s="0" t="n"/>
      <c r="T4142" s="0" t="n"/>
      <c r="U4142" s="0" t="n"/>
      <c r="V4142" s="0" t="n"/>
      <c r="W4142" s="0" t="n"/>
      <c r="X4142" s="42" t="n"/>
      <c r="Y4142" s="42" t="n"/>
      <c r="Z4142" s="42" t="n"/>
    </row>
    <row r="4143" ht="23" customFormat="1" customHeight="1" s="204">
      <c r="A4143" s="255">
        <f>IF(B4143="","",COUNTA($B$5:B4143))</f>
        <v/>
      </c>
      <c r="B4143" s="294" t="n"/>
      <c r="C4143" s="247" t="n"/>
      <c r="D4143" s="248" t="n"/>
      <c r="E4143" s="295" t="n"/>
      <c r="F4143" s="296" t="n"/>
      <c r="G4143" s="296" t="n"/>
      <c r="H4143" s="299">
        <f>IFERROR(VLOOKUP($C4143,$C$5:$H$18,6,0)+SUMIF($C$19:$C4143,$C4143,$F$19:$F4143)-SUMIF($C$19:$C4143,$C4143,$G$19:$G4143),"")</f>
        <v/>
      </c>
      <c r="I4143" s="296" t="n"/>
      <c r="J4143" s="252" t="n"/>
      <c r="K4143" s="252" t="n"/>
      <c r="L4143" s="298" t="n"/>
      <c r="M4143" s="254">
        <f>IF($B4143="","",--TEXT($B4143,"yyyymm"))</f>
        <v/>
      </c>
      <c r="N4143" s="0" t="n"/>
      <c r="O4143" s="0" t="n"/>
      <c r="P4143" s="0" t="n"/>
      <c r="Q4143" s="0" t="n"/>
      <c r="R4143" s="0" t="n"/>
      <c r="S4143" s="0" t="n"/>
      <c r="T4143" s="0" t="n"/>
      <c r="U4143" s="0" t="n"/>
      <c r="V4143" s="0" t="n"/>
      <c r="W4143" s="0" t="n"/>
      <c r="X4143" s="42" t="n"/>
      <c r="Y4143" s="42" t="n"/>
      <c r="Z4143" s="42" t="n"/>
    </row>
    <row r="4144" ht="23" customFormat="1" customHeight="1" s="204">
      <c r="A4144" s="255">
        <f>IF(B4144="","",COUNTA($B$5:B4144))</f>
        <v/>
      </c>
      <c r="B4144" s="294" t="n"/>
      <c r="C4144" s="247" t="n"/>
      <c r="D4144" s="248" t="n"/>
      <c r="E4144" s="295" t="n"/>
      <c r="F4144" s="296" t="n"/>
      <c r="G4144" s="296" t="n"/>
      <c r="H4144" s="299">
        <f>IFERROR(VLOOKUP($C4144,$C$5:$H$18,6,0)+SUMIF($C$19:$C4144,$C4144,$F$19:$F4144)-SUMIF($C$19:$C4144,$C4144,$G$19:$G4144),"")</f>
        <v/>
      </c>
      <c r="I4144" s="296" t="n"/>
      <c r="J4144" s="252" t="n"/>
      <c r="K4144" s="252" t="n"/>
      <c r="L4144" s="298" t="n"/>
      <c r="M4144" s="254">
        <f>IF($B4144="","",--TEXT($B4144,"yyyymm"))</f>
        <v/>
      </c>
      <c r="N4144" s="0" t="n"/>
      <c r="O4144" s="0" t="n"/>
      <c r="P4144" s="0" t="n"/>
      <c r="Q4144" s="0" t="n"/>
      <c r="R4144" s="0" t="n"/>
      <c r="S4144" s="0" t="n"/>
      <c r="T4144" s="0" t="n"/>
      <c r="U4144" s="0" t="n"/>
      <c r="V4144" s="0" t="n"/>
      <c r="W4144" s="0" t="n"/>
      <c r="X4144" s="42" t="n"/>
      <c r="Y4144" s="42" t="n"/>
      <c r="Z4144" s="42" t="n"/>
    </row>
    <row r="4145" ht="23" customFormat="1" customHeight="1" s="204">
      <c r="A4145" s="255">
        <f>IF(B4145="","",COUNTA($B$5:B4145))</f>
        <v/>
      </c>
      <c r="B4145" s="294" t="n"/>
      <c r="C4145" s="247" t="n"/>
      <c r="D4145" s="248" t="n"/>
      <c r="E4145" s="295" t="n"/>
      <c r="F4145" s="296" t="n"/>
      <c r="G4145" s="296" t="n"/>
      <c r="H4145" s="299">
        <f>IFERROR(VLOOKUP($C4145,$C$5:$H$18,6,0)+SUMIF($C$19:$C4145,$C4145,$F$19:$F4145)-SUMIF($C$19:$C4145,$C4145,$G$19:$G4145),"")</f>
        <v/>
      </c>
      <c r="I4145" s="296" t="n"/>
      <c r="J4145" s="252" t="n"/>
      <c r="K4145" s="252" t="n"/>
      <c r="L4145" s="298" t="n"/>
      <c r="M4145" s="254">
        <f>IF($B4145="","",--TEXT($B4145,"yyyymm"))</f>
        <v/>
      </c>
      <c r="N4145" s="0" t="n"/>
      <c r="O4145" s="0" t="n"/>
      <c r="P4145" s="0" t="n"/>
      <c r="Q4145" s="0" t="n"/>
      <c r="R4145" s="0" t="n"/>
      <c r="S4145" s="0" t="n"/>
      <c r="T4145" s="0" t="n"/>
      <c r="U4145" s="0" t="n"/>
      <c r="V4145" s="0" t="n"/>
      <c r="W4145" s="0" t="n"/>
      <c r="X4145" s="42" t="n"/>
      <c r="Y4145" s="42" t="n"/>
      <c r="Z4145" s="42" t="n"/>
    </row>
    <row r="4146" ht="23" customFormat="1" customHeight="1" s="204">
      <c r="A4146" s="255">
        <f>IF(B4146="","",COUNTA($B$5:B4146))</f>
        <v/>
      </c>
      <c r="B4146" s="294" t="n"/>
      <c r="C4146" s="247" t="n"/>
      <c r="D4146" s="248" t="n"/>
      <c r="E4146" s="295" t="n"/>
      <c r="F4146" s="296" t="n"/>
      <c r="G4146" s="296" t="n"/>
      <c r="H4146" s="299">
        <f>IFERROR(VLOOKUP($C4146,$C$5:$H$18,6,0)+SUMIF($C$19:$C4146,$C4146,$F$19:$F4146)-SUMIF($C$19:$C4146,$C4146,$G$19:$G4146),"")</f>
        <v/>
      </c>
      <c r="I4146" s="296" t="n"/>
      <c r="J4146" s="252" t="n"/>
      <c r="K4146" s="252" t="n"/>
      <c r="L4146" s="298" t="n"/>
      <c r="M4146" s="254">
        <f>IF($B4146="","",--TEXT($B4146,"yyyymm"))</f>
        <v/>
      </c>
      <c r="N4146" s="0" t="n"/>
      <c r="O4146" s="0" t="n"/>
      <c r="P4146" s="0" t="n"/>
      <c r="Q4146" s="0" t="n"/>
      <c r="R4146" s="0" t="n"/>
      <c r="S4146" s="0" t="n"/>
      <c r="T4146" s="0" t="n"/>
      <c r="U4146" s="0" t="n"/>
      <c r="V4146" s="0" t="n"/>
      <c r="W4146" s="0" t="n"/>
      <c r="X4146" s="42" t="n"/>
      <c r="Y4146" s="42" t="n"/>
      <c r="Z4146" s="42" t="n"/>
    </row>
    <row r="4147" ht="23" customFormat="1" customHeight="1" s="204">
      <c r="A4147" s="255">
        <f>IF(B4147="","",COUNTA($B$5:B4147))</f>
        <v/>
      </c>
      <c r="B4147" s="294" t="n"/>
      <c r="C4147" s="247" t="n"/>
      <c r="D4147" s="248" t="n"/>
      <c r="E4147" s="295" t="n"/>
      <c r="F4147" s="296" t="n"/>
      <c r="G4147" s="296" t="n"/>
      <c r="H4147" s="299">
        <f>IFERROR(VLOOKUP($C4147,$C$5:$H$18,6,0)+SUMIF($C$19:$C4147,$C4147,$F$19:$F4147)-SUMIF($C$19:$C4147,$C4147,$G$19:$G4147),"")</f>
        <v/>
      </c>
      <c r="I4147" s="296" t="n"/>
      <c r="J4147" s="252" t="n"/>
      <c r="K4147" s="252" t="n"/>
      <c r="L4147" s="298" t="n"/>
      <c r="M4147" s="254">
        <f>IF($B4147="","",--TEXT($B4147,"yyyymm"))</f>
        <v/>
      </c>
      <c r="N4147" s="0" t="n"/>
      <c r="O4147" s="0" t="n"/>
      <c r="P4147" s="0" t="n"/>
      <c r="Q4147" s="0" t="n"/>
      <c r="R4147" s="0" t="n"/>
      <c r="S4147" s="0" t="n"/>
      <c r="T4147" s="0" t="n"/>
      <c r="U4147" s="0" t="n"/>
      <c r="V4147" s="0" t="n"/>
      <c r="W4147" s="0" t="n"/>
      <c r="X4147" s="42" t="n"/>
      <c r="Y4147" s="42" t="n"/>
      <c r="Z4147" s="42" t="n"/>
    </row>
    <row r="4148" ht="23" customFormat="1" customHeight="1" s="204">
      <c r="A4148" s="255">
        <f>IF(B4148="","",COUNTA($B$5:B4148))</f>
        <v/>
      </c>
      <c r="B4148" s="294" t="n"/>
      <c r="C4148" s="247" t="n"/>
      <c r="D4148" s="248" t="n"/>
      <c r="E4148" s="295" t="n"/>
      <c r="F4148" s="296" t="n"/>
      <c r="G4148" s="296" t="n"/>
      <c r="H4148" s="299">
        <f>IFERROR(VLOOKUP($C4148,$C$5:$H$18,6,0)+SUMIF($C$19:$C4148,$C4148,$F$19:$F4148)-SUMIF($C$19:$C4148,$C4148,$G$19:$G4148),"")</f>
        <v/>
      </c>
      <c r="I4148" s="296" t="n"/>
      <c r="J4148" s="252" t="n"/>
      <c r="K4148" s="252" t="n"/>
      <c r="L4148" s="298" t="n"/>
      <c r="M4148" s="254">
        <f>IF($B4148="","",--TEXT($B4148,"yyyymm"))</f>
        <v/>
      </c>
      <c r="N4148" s="0" t="n"/>
      <c r="O4148" s="0" t="n"/>
      <c r="P4148" s="0" t="n"/>
      <c r="Q4148" s="0" t="n"/>
      <c r="R4148" s="0" t="n"/>
      <c r="S4148" s="0" t="n"/>
      <c r="T4148" s="0" t="n"/>
      <c r="U4148" s="0" t="n"/>
      <c r="V4148" s="0" t="n"/>
      <c r="W4148" s="0" t="n"/>
      <c r="X4148" s="42" t="n"/>
      <c r="Y4148" s="42" t="n"/>
      <c r="Z4148" s="42" t="n"/>
    </row>
    <row r="4149" ht="23" customFormat="1" customHeight="1" s="204">
      <c r="A4149" s="255">
        <f>IF(B4149="","",COUNTA($B$5:B4149))</f>
        <v/>
      </c>
      <c r="B4149" s="294" t="n"/>
      <c r="C4149" s="247" t="n"/>
      <c r="D4149" s="248" t="n"/>
      <c r="E4149" s="295" t="n"/>
      <c r="F4149" s="296" t="n"/>
      <c r="G4149" s="296" t="n"/>
      <c r="H4149" s="299">
        <f>IFERROR(VLOOKUP($C4149,$C$5:$H$18,6,0)+SUMIF($C$19:$C4149,$C4149,$F$19:$F4149)-SUMIF($C$19:$C4149,$C4149,$G$19:$G4149),"")</f>
        <v/>
      </c>
      <c r="I4149" s="296" t="n"/>
      <c r="J4149" s="252" t="n"/>
      <c r="K4149" s="252" t="n"/>
      <c r="L4149" s="298" t="n"/>
      <c r="M4149" s="254">
        <f>IF($B4149="","",--TEXT($B4149,"yyyymm"))</f>
        <v/>
      </c>
      <c r="N4149" s="0" t="n"/>
      <c r="O4149" s="0" t="n"/>
      <c r="P4149" s="0" t="n"/>
      <c r="Q4149" s="0" t="n"/>
      <c r="R4149" s="0" t="n"/>
      <c r="S4149" s="0" t="n"/>
      <c r="T4149" s="0" t="n"/>
      <c r="U4149" s="0" t="n"/>
      <c r="V4149" s="0" t="n"/>
      <c r="W4149" s="0" t="n"/>
      <c r="X4149" s="42" t="n"/>
      <c r="Y4149" s="42" t="n"/>
      <c r="Z4149" s="42" t="n"/>
    </row>
    <row r="4150" ht="23" customFormat="1" customHeight="1" s="204">
      <c r="A4150" s="255">
        <f>IF(B4150="","",COUNTA($B$5:B4150))</f>
        <v/>
      </c>
      <c r="B4150" s="294" t="n"/>
      <c r="C4150" s="247" t="n"/>
      <c r="D4150" s="248" t="n"/>
      <c r="E4150" s="295" t="n"/>
      <c r="F4150" s="296" t="n"/>
      <c r="G4150" s="296" t="n"/>
      <c r="H4150" s="299">
        <f>IFERROR(VLOOKUP($C4150,$C$5:$H$18,6,0)+SUMIF($C$19:$C4150,$C4150,$F$19:$F4150)-SUMIF($C$19:$C4150,$C4150,$G$19:$G4150),"")</f>
        <v/>
      </c>
      <c r="I4150" s="296" t="n"/>
      <c r="J4150" s="252" t="n"/>
      <c r="K4150" s="252" t="n"/>
      <c r="L4150" s="298" t="n"/>
      <c r="M4150" s="254">
        <f>IF($B4150="","",--TEXT($B4150,"yyyymm"))</f>
        <v/>
      </c>
      <c r="N4150" s="0" t="n"/>
      <c r="O4150" s="0" t="n"/>
      <c r="P4150" s="0" t="n"/>
      <c r="Q4150" s="0" t="n"/>
      <c r="R4150" s="0" t="n"/>
      <c r="S4150" s="0" t="n"/>
      <c r="T4150" s="0" t="n"/>
      <c r="U4150" s="0" t="n"/>
      <c r="V4150" s="0" t="n"/>
      <c r="W4150" s="0" t="n"/>
      <c r="X4150" s="42" t="n"/>
      <c r="Y4150" s="42" t="n"/>
      <c r="Z4150" s="42" t="n"/>
    </row>
    <row r="4151" ht="23" customFormat="1" customHeight="1" s="204">
      <c r="A4151" s="255">
        <f>IF(B4151="","",COUNTA($B$5:B4151))</f>
        <v/>
      </c>
      <c r="B4151" s="294" t="n"/>
      <c r="C4151" s="247" t="n"/>
      <c r="D4151" s="248" t="n"/>
      <c r="E4151" s="295" t="n"/>
      <c r="F4151" s="296" t="n"/>
      <c r="G4151" s="296" t="n"/>
      <c r="H4151" s="299">
        <f>IFERROR(VLOOKUP($C4151,$C$5:$H$18,6,0)+SUMIF($C$19:$C4151,$C4151,$F$19:$F4151)-SUMIF($C$19:$C4151,$C4151,$G$19:$G4151),"")</f>
        <v/>
      </c>
      <c r="I4151" s="296" t="n"/>
      <c r="J4151" s="252" t="n"/>
      <c r="K4151" s="252" t="n"/>
      <c r="L4151" s="298" t="n"/>
      <c r="M4151" s="254">
        <f>IF($B4151="","",--TEXT($B4151,"yyyymm"))</f>
        <v/>
      </c>
      <c r="N4151" s="0" t="n"/>
      <c r="O4151" s="0" t="n"/>
      <c r="P4151" s="0" t="n"/>
      <c r="Q4151" s="0" t="n"/>
      <c r="R4151" s="0" t="n"/>
      <c r="S4151" s="0" t="n"/>
      <c r="T4151" s="0" t="n"/>
      <c r="U4151" s="0" t="n"/>
      <c r="V4151" s="0" t="n"/>
      <c r="W4151" s="0" t="n"/>
      <c r="X4151" s="42" t="n"/>
      <c r="Y4151" s="42" t="n"/>
      <c r="Z4151" s="42" t="n"/>
    </row>
    <row r="4152" ht="23" customFormat="1" customHeight="1" s="204">
      <c r="A4152" s="255">
        <f>IF(B4152="","",COUNTA($B$5:B4152))</f>
        <v/>
      </c>
      <c r="B4152" s="294" t="n"/>
      <c r="C4152" s="247" t="n"/>
      <c r="D4152" s="248" t="n"/>
      <c r="E4152" s="295" t="n"/>
      <c r="F4152" s="296" t="n"/>
      <c r="G4152" s="296" t="n"/>
      <c r="H4152" s="299">
        <f>IFERROR(VLOOKUP($C4152,$C$5:$H$18,6,0)+SUMIF($C$19:$C4152,$C4152,$F$19:$F4152)-SUMIF($C$19:$C4152,$C4152,$G$19:$G4152),"")</f>
        <v/>
      </c>
      <c r="I4152" s="296" t="n"/>
      <c r="J4152" s="252" t="n"/>
      <c r="K4152" s="252" t="n"/>
      <c r="L4152" s="298" t="n"/>
      <c r="M4152" s="254">
        <f>IF($B4152="","",--TEXT($B4152,"yyyymm"))</f>
        <v/>
      </c>
      <c r="N4152" s="0" t="n"/>
      <c r="O4152" s="0" t="n"/>
      <c r="P4152" s="0" t="n"/>
      <c r="Q4152" s="0" t="n"/>
      <c r="R4152" s="0" t="n"/>
      <c r="S4152" s="0" t="n"/>
      <c r="T4152" s="0" t="n"/>
      <c r="U4152" s="0" t="n"/>
      <c r="V4152" s="0" t="n"/>
      <c r="W4152" s="0" t="n"/>
      <c r="X4152" s="42" t="n"/>
      <c r="Y4152" s="42" t="n"/>
      <c r="Z4152" s="42" t="n"/>
    </row>
    <row r="4153" ht="23" customFormat="1" customHeight="1" s="204">
      <c r="A4153" s="255">
        <f>IF(B4153="","",COUNTA($B$5:B4153))</f>
        <v/>
      </c>
      <c r="B4153" s="294" t="n"/>
      <c r="C4153" s="247" t="n"/>
      <c r="D4153" s="248" t="n"/>
      <c r="E4153" s="295" t="n"/>
      <c r="F4153" s="296" t="n"/>
      <c r="G4153" s="296" t="n"/>
      <c r="H4153" s="299">
        <f>IFERROR(VLOOKUP($C4153,$C$5:$H$18,6,0)+SUMIF($C$19:$C4153,$C4153,$F$19:$F4153)-SUMIF($C$19:$C4153,$C4153,$G$19:$G4153),"")</f>
        <v/>
      </c>
      <c r="I4153" s="296" t="n"/>
      <c r="J4153" s="252" t="n"/>
      <c r="K4153" s="252" t="n"/>
      <c r="L4153" s="298" t="n"/>
      <c r="M4153" s="254">
        <f>IF($B4153="","",--TEXT($B4153,"yyyymm"))</f>
        <v/>
      </c>
      <c r="N4153" s="0" t="n"/>
      <c r="O4153" s="0" t="n"/>
      <c r="P4153" s="0" t="n"/>
      <c r="Q4153" s="0" t="n"/>
      <c r="R4153" s="0" t="n"/>
      <c r="S4153" s="0" t="n"/>
      <c r="T4153" s="0" t="n"/>
      <c r="U4153" s="0" t="n"/>
      <c r="V4153" s="0" t="n"/>
      <c r="W4153" s="0" t="n"/>
      <c r="X4153" s="42" t="n"/>
      <c r="Y4153" s="42" t="n"/>
      <c r="Z4153" s="42" t="n"/>
    </row>
    <row r="4154" ht="23" customFormat="1" customHeight="1" s="204">
      <c r="A4154" s="255">
        <f>IF(B4154="","",COUNTA($B$5:B4154))</f>
        <v/>
      </c>
      <c r="B4154" s="294" t="n"/>
      <c r="C4154" s="247" t="n"/>
      <c r="D4154" s="248" t="n"/>
      <c r="E4154" s="295" t="n"/>
      <c r="F4154" s="296" t="n"/>
      <c r="G4154" s="296" t="n"/>
      <c r="H4154" s="299">
        <f>IFERROR(VLOOKUP($C4154,$C$5:$H$18,6,0)+SUMIF($C$19:$C4154,$C4154,$F$19:$F4154)-SUMIF($C$19:$C4154,$C4154,$G$19:$G4154),"")</f>
        <v/>
      </c>
      <c r="I4154" s="296" t="n"/>
      <c r="J4154" s="252" t="n"/>
      <c r="K4154" s="252" t="n"/>
      <c r="L4154" s="298" t="n"/>
      <c r="M4154" s="254">
        <f>IF($B4154="","",--TEXT($B4154,"yyyymm"))</f>
        <v/>
      </c>
      <c r="N4154" s="0" t="n"/>
      <c r="O4154" s="0" t="n"/>
      <c r="P4154" s="0" t="n"/>
      <c r="Q4154" s="0" t="n"/>
      <c r="R4154" s="0" t="n"/>
      <c r="S4154" s="0" t="n"/>
      <c r="T4154" s="0" t="n"/>
      <c r="U4154" s="0" t="n"/>
      <c r="V4154" s="0" t="n"/>
      <c r="W4154" s="0" t="n"/>
      <c r="X4154" s="42" t="n"/>
      <c r="Y4154" s="42" t="n"/>
      <c r="Z4154" s="42" t="n"/>
    </row>
    <row r="4155" ht="23" customFormat="1" customHeight="1" s="204">
      <c r="A4155" s="255">
        <f>IF(B4155="","",COUNTA($B$5:B4155))</f>
        <v/>
      </c>
      <c r="B4155" s="294" t="n"/>
      <c r="C4155" s="247" t="n"/>
      <c r="D4155" s="248" t="n"/>
      <c r="E4155" s="295" t="n"/>
      <c r="F4155" s="296" t="n"/>
      <c r="G4155" s="296" t="n"/>
      <c r="H4155" s="299">
        <f>IFERROR(VLOOKUP($C4155,$C$5:$H$18,6,0)+SUMIF($C$19:$C4155,$C4155,$F$19:$F4155)-SUMIF($C$19:$C4155,$C4155,$G$19:$G4155),"")</f>
        <v/>
      </c>
      <c r="I4155" s="296" t="n"/>
      <c r="J4155" s="252" t="n"/>
      <c r="K4155" s="252" t="n"/>
      <c r="L4155" s="298" t="n"/>
      <c r="M4155" s="254">
        <f>IF($B4155="","",--TEXT($B4155,"yyyymm"))</f>
        <v/>
      </c>
      <c r="N4155" s="0" t="n"/>
      <c r="O4155" s="0" t="n"/>
      <c r="P4155" s="0" t="n"/>
      <c r="Q4155" s="0" t="n"/>
      <c r="R4155" s="0" t="n"/>
      <c r="S4155" s="0" t="n"/>
      <c r="T4155" s="0" t="n"/>
      <c r="U4155" s="0" t="n"/>
      <c r="V4155" s="0" t="n"/>
      <c r="W4155" s="0" t="n"/>
      <c r="X4155" s="42" t="n"/>
      <c r="Y4155" s="42" t="n"/>
      <c r="Z4155" s="42" t="n"/>
    </row>
    <row r="4156" ht="23" customFormat="1" customHeight="1" s="204">
      <c r="A4156" s="255">
        <f>IF(B4156="","",COUNTA($B$5:B4156))</f>
        <v/>
      </c>
      <c r="B4156" s="294" t="n"/>
      <c r="C4156" s="247" t="n"/>
      <c r="D4156" s="248" t="n"/>
      <c r="E4156" s="295" t="n"/>
      <c r="F4156" s="296" t="n"/>
      <c r="G4156" s="296" t="n"/>
      <c r="H4156" s="299">
        <f>IFERROR(VLOOKUP($C4156,$C$5:$H$18,6,0)+SUMIF($C$19:$C4156,$C4156,$F$19:$F4156)-SUMIF($C$19:$C4156,$C4156,$G$19:$G4156),"")</f>
        <v/>
      </c>
      <c r="I4156" s="296" t="n"/>
      <c r="J4156" s="252" t="n"/>
      <c r="K4156" s="252" t="n"/>
      <c r="L4156" s="298" t="n"/>
      <c r="M4156" s="254">
        <f>IF($B4156="","",--TEXT($B4156,"yyyymm"))</f>
        <v/>
      </c>
      <c r="N4156" s="0" t="n"/>
      <c r="O4156" s="0" t="n"/>
      <c r="P4156" s="0" t="n"/>
      <c r="Q4156" s="0" t="n"/>
      <c r="R4156" s="0" t="n"/>
      <c r="S4156" s="0" t="n"/>
      <c r="T4156" s="0" t="n"/>
      <c r="U4156" s="0" t="n"/>
      <c r="V4156" s="0" t="n"/>
      <c r="W4156" s="0" t="n"/>
      <c r="X4156" s="42" t="n"/>
      <c r="Y4156" s="42" t="n"/>
      <c r="Z4156" s="42" t="n"/>
    </row>
    <row r="4157" ht="23" customFormat="1" customHeight="1" s="204">
      <c r="A4157" s="255">
        <f>IF(B4157="","",COUNTA($B$5:B4157))</f>
        <v/>
      </c>
      <c r="B4157" s="294" t="n"/>
      <c r="C4157" s="247" t="n"/>
      <c r="D4157" s="248" t="n"/>
      <c r="E4157" s="295" t="n"/>
      <c r="F4157" s="296" t="n"/>
      <c r="G4157" s="296" t="n"/>
      <c r="H4157" s="299">
        <f>IFERROR(VLOOKUP($C4157,$C$5:$H$18,6,0)+SUMIF($C$19:$C4157,$C4157,$F$19:$F4157)-SUMIF($C$19:$C4157,$C4157,$G$19:$G4157),"")</f>
        <v/>
      </c>
      <c r="I4157" s="296" t="n"/>
      <c r="J4157" s="252" t="n"/>
      <c r="K4157" s="252" t="n"/>
      <c r="L4157" s="298" t="n"/>
      <c r="M4157" s="254">
        <f>IF($B4157="","",--TEXT($B4157,"yyyymm"))</f>
        <v/>
      </c>
      <c r="N4157" s="0" t="n"/>
      <c r="O4157" s="0" t="n"/>
      <c r="P4157" s="0" t="n"/>
      <c r="Q4157" s="0" t="n"/>
      <c r="R4157" s="0" t="n"/>
      <c r="S4157" s="0" t="n"/>
      <c r="T4157" s="0" t="n"/>
      <c r="U4157" s="0" t="n"/>
      <c r="V4157" s="0" t="n"/>
      <c r="W4157" s="0" t="n"/>
      <c r="X4157" s="42" t="n"/>
      <c r="Y4157" s="42" t="n"/>
      <c r="Z4157" s="42" t="n"/>
    </row>
    <row r="4158" ht="23" customFormat="1" customHeight="1" s="204">
      <c r="A4158" s="255">
        <f>IF(B4158="","",COUNTA($B$5:B4158))</f>
        <v/>
      </c>
      <c r="B4158" s="294" t="n"/>
      <c r="C4158" s="247" t="n"/>
      <c r="D4158" s="248" t="n"/>
      <c r="E4158" s="295" t="n"/>
      <c r="F4158" s="296" t="n"/>
      <c r="G4158" s="296" t="n"/>
      <c r="H4158" s="299">
        <f>IFERROR(VLOOKUP($C4158,$C$5:$H$18,6,0)+SUMIF($C$19:$C4158,$C4158,$F$19:$F4158)-SUMIF($C$19:$C4158,$C4158,$G$19:$G4158),"")</f>
        <v/>
      </c>
      <c r="I4158" s="296" t="n"/>
      <c r="J4158" s="252" t="n"/>
      <c r="K4158" s="252" t="n"/>
      <c r="L4158" s="298" t="n"/>
      <c r="M4158" s="254">
        <f>IF($B4158="","",--TEXT($B4158,"yyyymm"))</f>
        <v/>
      </c>
      <c r="N4158" s="0" t="n"/>
      <c r="O4158" s="0" t="n"/>
      <c r="P4158" s="0" t="n"/>
      <c r="Q4158" s="0" t="n"/>
      <c r="R4158" s="0" t="n"/>
      <c r="S4158" s="0" t="n"/>
      <c r="T4158" s="0" t="n"/>
      <c r="U4158" s="0" t="n"/>
      <c r="V4158" s="0" t="n"/>
      <c r="W4158" s="0" t="n"/>
      <c r="X4158" s="42" t="n"/>
      <c r="Y4158" s="42" t="n"/>
      <c r="Z4158" s="42" t="n"/>
    </row>
    <row r="4159" ht="23" customFormat="1" customHeight="1" s="204">
      <c r="A4159" s="255">
        <f>IF(B4159="","",COUNTA($B$5:B4159))</f>
        <v/>
      </c>
      <c r="B4159" s="294" t="n"/>
      <c r="C4159" s="247" t="n"/>
      <c r="D4159" s="248" t="n"/>
      <c r="E4159" s="295" t="n"/>
      <c r="F4159" s="296" t="n"/>
      <c r="G4159" s="296" t="n"/>
      <c r="H4159" s="299">
        <f>IFERROR(VLOOKUP($C4159,$C$5:$H$18,6,0)+SUMIF($C$19:$C4159,$C4159,$F$19:$F4159)-SUMIF($C$19:$C4159,$C4159,$G$19:$G4159),"")</f>
        <v/>
      </c>
      <c r="I4159" s="296" t="n"/>
      <c r="J4159" s="252" t="n"/>
      <c r="K4159" s="252" t="n"/>
      <c r="L4159" s="298" t="n"/>
      <c r="M4159" s="254">
        <f>IF($B4159="","",--TEXT($B4159,"yyyymm"))</f>
        <v/>
      </c>
      <c r="N4159" s="0" t="n"/>
      <c r="O4159" s="0" t="n"/>
      <c r="P4159" s="0" t="n"/>
      <c r="Q4159" s="0" t="n"/>
      <c r="R4159" s="0" t="n"/>
      <c r="S4159" s="0" t="n"/>
      <c r="T4159" s="0" t="n"/>
      <c r="U4159" s="0" t="n"/>
      <c r="V4159" s="0" t="n"/>
      <c r="W4159" s="0" t="n"/>
      <c r="X4159" s="42" t="n"/>
      <c r="Y4159" s="42" t="n"/>
      <c r="Z4159" s="42" t="n"/>
    </row>
    <row r="4160" ht="23" customFormat="1" customHeight="1" s="204">
      <c r="A4160" s="255">
        <f>IF(B4160="","",COUNTA($B$5:B4160))</f>
        <v/>
      </c>
      <c r="B4160" s="294" t="n"/>
      <c r="C4160" s="247" t="n"/>
      <c r="D4160" s="248" t="n"/>
      <c r="E4160" s="295" t="n"/>
      <c r="F4160" s="296" t="n"/>
      <c r="G4160" s="296" t="n"/>
      <c r="H4160" s="299">
        <f>IFERROR(VLOOKUP($C4160,$C$5:$H$18,6,0)+SUMIF($C$19:$C4160,$C4160,$F$19:$F4160)-SUMIF($C$19:$C4160,$C4160,$G$19:$G4160),"")</f>
        <v/>
      </c>
      <c r="I4160" s="296" t="n"/>
      <c r="J4160" s="252" t="n"/>
      <c r="K4160" s="252" t="n"/>
      <c r="L4160" s="298" t="n"/>
      <c r="M4160" s="254">
        <f>IF($B4160="","",--TEXT($B4160,"yyyymm"))</f>
        <v/>
      </c>
      <c r="N4160" s="0" t="n"/>
      <c r="O4160" s="0" t="n"/>
      <c r="P4160" s="0" t="n"/>
      <c r="Q4160" s="0" t="n"/>
      <c r="R4160" s="0" t="n"/>
      <c r="S4160" s="0" t="n"/>
      <c r="T4160" s="0" t="n"/>
      <c r="U4160" s="0" t="n"/>
      <c r="V4160" s="0" t="n"/>
      <c r="W4160" s="0" t="n"/>
      <c r="X4160" s="42" t="n"/>
      <c r="Y4160" s="42" t="n"/>
      <c r="Z4160" s="42" t="n"/>
    </row>
    <row r="4161" ht="23" customFormat="1" customHeight="1" s="204">
      <c r="A4161" s="255">
        <f>IF(B4161="","",COUNTA($B$5:B4161))</f>
        <v/>
      </c>
      <c r="B4161" s="294" t="n"/>
      <c r="C4161" s="247" t="n"/>
      <c r="D4161" s="248" t="n"/>
      <c r="E4161" s="295" t="n"/>
      <c r="F4161" s="296" t="n"/>
      <c r="G4161" s="296" t="n"/>
      <c r="H4161" s="299">
        <f>IFERROR(VLOOKUP($C4161,$C$5:$H$18,6,0)+SUMIF($C$19:$C4161,$C4161,$F$19:$F4161)-SUMIF($C$19:$C4161,$C4161,$G$19:$G4161),"")</f>
        <v/>
      </c>
      <c r="I4161" s="296" t="n"/>
      <c r="J4161" s="252" t="n"/>
      <c r="K4161" s="252" t="n"/>
      <c r="L4161" s="298" t="n"/>
      <c r="M4161" s="254">
        <f>IF($B4161="","",--TEXT($B4161,"yyyymm"))</f>
        <v/>
      </c>
      <c r="N4161" s="0" t="n"/>
      <c r="O4161" s="0" t="n"/>
      <c r="P4161" s="0" t="n"/>
      <c r="Q4161" s="0" t="n"/>
      <c r="R4161" s="0" t="n"/>
      <c r="S4161" s="0" t="n"/>
      <c r="T4161" s="0" t="n"/>
      <c r="U4161" s="0" t="n"/>
      <c r="V4161" s="0" t="n"/>
      <c r="W4161" s="0" t="n"/>
      <c r="X4161" s="42" t="n"/>
      <c r="Y4161" s="42" t="n"/>
      <c r="Z4161" s="42" t="n"/>
    </row>
    <row r="4162" ht="23" customFormat="1" customHeight="1" s="204">
      <c r="A4162" s="255">
        <f>IF(B4162="","",COUNTA($B$5:B4162))</f>
        <v/>
      </c>
      <c r="B4162" s="294" t="n"/>
      <c r="C4162" s="247" t="n"/>
      <c r="D4162" s="248" t="n"/>
      <c r="E4162" s="295" t="n"/>
      <c r="F4162" s="296" t="n"/>
      <c r="G4162" s="296" t="n"/>
      <c r="H4162" s="299">
        <f>IFERROR(VLOOKUP($C4162,$C$5:$H$18,6,0)+SUMIF($C$19:$C4162,$C4162,$F$19:$F4162)-SUMIF($C$19:$C4162,$C4162,$G$19:$G4162),"")</f>
        <v/>
      </c>
      <c r="I4162" s="296" t="n"/>
      <c r="J4162" s="252" t="n"/>
      <c r="K4162" s="252" t="n"/>
      <c r="L4162" s="298" t="n"/>
      <c r="M4162" s="254">
        <f>IF($B4162="","",--TEXT($B4162,"yyyymm"))</f>
        <v/>
      </c>
      <c r="N4162" s="0" t="n"/>
      <c r="O4162" s="0" t="n"/>
      <c r="P4162" s="0" t="n"/>
      <c r="Q4162" s="0" t="n"/>
      <c r="R4162" s="0" t="n"/>
      <c r="S4162" s="0" t="n"/>
      <c r="T4162" s="0" t="n"/>
      <c r="U4162" s="0" t="n"/>
      <c r="V4162" s="0" t="n"/>
      <c r="W4162" s="0" t="n"/>
      <c r="X4162" s="42" t="n"/>
      <c r="Y4162" s="42" t="n"/>
      <c r="Z4162" s="42" t="n"/>
    </row>
    <row r="4163" ht="23" customFormat="1" customHeight="1" s="204">
      <c r="A4163" s="255">
        <f>IF(B4163="","",COUNTA($B$5:B4163))</f>
        <v/>
      </c>
      <c r="B4163" s="294" t="n"/>
      <c r="C4163" s="247" t="n"/>
      <c r="D4163" s="248" t="n"/>
      <c r="E4163" s="295" t="n"/>
      <c r="F4163" s="296" t="n"/>
      <c r="G4163" s="296" t="n"/>
      <c r="H4163" s="299">
        <f>IFERROR(VLOOKUP($C4163,$C$5:$H$18,6,0)+SUMIF($C$19:$C4163,$C4163,$F$19:$F4163)-SUMIF($C$19:$C4163,$C4163,$G$19:$G4163),"")</f>
        <v/>
      </c>
      <c r="I4163" s="296" t="n"/>
      <c r="J4163" s="252" t="n"/>
      <c r="K4163" s="252" t="n"/>
      <c r="L4163" s="298" t="n"/>
      <c r="M4163" s="254">
        <f>IF($B4163="","",--TEXT($B4163,"yyyymm"))</f>
        <v/>
      </c>
      <c r="N4163" s="0" t="n"/>
      <c r="O4163" s="0" t="n"/>
      <c r="P4163" s="0" t="n"/>
      <c r="Q4163" s="0" t="n"/>
      <c r="R4163" s="0" t="n"/>
      <c r="S4163" s="0" t="n"/>
      <c r="T4163" s="0" t="n"/>
      <c r="U4163" s="0" t="n"/>
      <c r="V4163" s="0" t="n"/>
      <c r="W4163" s="0" t="n"/>
      <c r="X4163" s="42" t="n"/>
      <c r="Y4163" s="42" t="n"/>
      <c r="Z4163" s="42" t="n"/>
    </row>
    <row r="4164" ht="23" customFormat="1" customHeight="1" s="204">
      <c r="A4164" s="255">
        <f>IF(B4164="","",COUNTA($B$5:B4164))</f>
        <v/>
      </c>
      <c r="B4164" s="294" t="n"/>
      <c r="C4164" s="247" t="n"/>
      <c r="D4164" s="248" t="n"/>
      <c r="E4164" s="295" t="n"/>
      <c r="F4164" s="296" t="n"/>
      <c r="G4164" s="296" t="n"/>
      <c r="H4164" s="299">
        <f>IFERROR(VLOOKUP($C4164,$C$5:$H$18,6,0)+SUMIF($C$19:$C4164,$C4164,$F$19:$F4164)-SUMIF($C$19:$C4164,$C4164,$G$19:$G4164),"")</f>
        <v/>
      </c>
      <c r="I4164" s="296" t="n"/>
      <c r="J4164" s="252" t="n"/>
      <c r="K4164" s="252" t="n"/>
      <c r="L4164" s="298" t="n"/>
      <c r="M4164" s="254">
        <f>IF($B4164="","",--TEXT($B4164,"yyyymm"))</f>
        <v/>
      </c>
      <c r="N4164" s="0" t="n"/>
      <c r="O4164" s="0" t="n"/>
      <c r="P4164" s="0" t="n"/>
      <c r="Q4164" s="0" t="n"/>
      <c r="R4164" s="0" t="n"/>
      <c r="S4164" s="0" t="n"/>
      <c r="T4164" s="0" t="n"/>
      <c r="U4164" s="0" t="n"/>
      <c r="V4164" s="0" t="n"/>
      <c r="W4164" s="0" t="n"/>
      <c r="X4164" s="42" t="n"/>
      <c r="Y4164" s="42" t="n"/>
      <c r="Z4164" s="42" t="n"/>
    </row>
    <row r="4165" ht="23" customFormat="1" customHeight="1" s="204">
      <c r="A4165" s="255">
        <f>IF(B4165="","",COUNTA($B$5:B4165))</f>
        <v/>
      </c>
      <c r="B4165" s="294" t="n"/>
      <c r="C4165" s="247" t="n"/>
      <c r="D4165" s="248" t="n"/>
      <c r="E4165" s="295" t="n"/>
      <c r="F4165" s="296" t="n"/>
      <c r="G4165" s="296" t="n"/>
      <c r="H4165" s="299">
        <f>IFERROR(VLOOKUP($C4165,$C$5:$H$18,6,0)+SUMIF($C$19:$C4165,$C4165,$F$19:$F4165)-SUMIF($C$19:$C4165,$C4165,$G$19:$G4165),"")</f>
        <v/>
      </c>
      <c r="I4165" s="296" t="n"/>
      <c r="J4165" s="252" t="n"/>
      <c r="K4165" s="252" t="n"/>
      <c r="L4165" s="298" t="n"/>
      <c r="M4165" s="254">
        <f>IF($B4165="","",--TEXT($B4165,"yyyymm"))</f>
        <v/>
      </c>
      <c r="N4165" s="0" t="n"/>
      <c r="O4165" s="0" t="n"/>
      <c r="P4165" s="0" t="n"/>
      <c r="Q4165" s="0" t="n"/>
      <c r="R4165" s="0" t="n"/>
      <c r="S4165" s="0" t="n"/>
      <c r="T4165" s="0" t="n"/>
      <c r="U4165" s="0" t="n"/>
      <c r="V4165" s="0" t="n"/>
      <c r="W4165" s="0" t="n"/>
      <c r="X4165" s="42" t="n"/>
      <c r="Y4165" s="42" t="n"/>
      <c r="Z4165" s="42" t="n"/>
    </row>
    <row r="4166" ht="23" customFormat="1" customHeight="1" s="204">
      <c r="A4166" s="255">
        <f>IF(B4166="","",COUNTA($B$5:B4166))</f>
        <v/>
      </c>
      <c r="B4166" s="294" t="n"/>
      <c r="C4166" s="247" t="n"/>
      <c r="D4166" s="248" t="n"/>
      <c r="E4166" s="295" t="n"/>
      <c r="F4166" s="296" t="n"/>
      <c r="G4166" s="296" t="n"/>
      <c r="H4166" s="299">
        <f>IFERROR(VLOOKUP($C4166,$C$5:$H$18,6,0)+SUMIF($C$19:$C4166,$C4166,$F$19:$F4166)-SUMIF($C$19:$C4166,$C4166,$G$19:$G4166),"")</f>
        <v/>
      </c>
      <c r="I4166" s="296" t="n"/>
      <c r="J4166" s="252" t="n"/>
      <c r="K4166" s="252" t="n"/>
      <c r="L4166" s="298" t="n"/>
      <c r="M4166" s="254">
        <f>IF($B4166="","",--TEXT($B4166,"yyyymm"))</f>
        <v/>
      </c>
      <c r="N4166" s="0" t="n"/>
      <c r="O4166" s="0" t="n"/>
      <c r="P4166" s="0" t="n"/>
      <c r="Q4166" s="0" t="n"/>
      <c r="R4166" s="0" t="n"/>
      <c r="S4166" s="0" t="n"/>
      <c r="T4166" s="0" t="n"/>
      <c r="U4166" s="0" t="n"/>
      <c r="V4166" s="0" t="n"/>
      <c r="W4166" s="0" t="n"/>
      <c r="X4166" s="42" t="n"/>
      <c r="Y4166" s="42" t="n"/>
      <c r="Z4166" s="42" t="n"/>
    </row>
    <row r="4167" ht="23" customFormat="1" customHeight="1" s="204">
      <c r="A4167" s="255">
        <f>IF(B4167="","",COUNTA($B$5:B4167))</f>
        <v/>
      </c>
      <c r="B4167" s="294" t="n"/>
      <c r="C4167" s="247" t="n"/>
      <c r="D4167" s="248" t="n"/>
      <c r="E4167" s="295" t="n"/>
      <c r="F4167" s="296" t="n"/>
      <c r="G4167" s="296" t="n"/>
      <c r="H4167" s="299">
        <f>IFERROR(VLOOKUP($C4167,$C$5:$H$18,6,0)+SUMIF($C$19:$C4167,$C4167,$F$19:$F4167)-SUMIF($C$19:$C4167,$C4167,$G$19:$G4167),"")</f>
        <v/>
      </c>
      <c r="I4167" s="296" t="n"/>
      <c r="J4167" s="252" t="n"/>
      <c r="K4167" s="252" t="n"/>
      <c r="L4167" s="298" t="n"/>
      <c r="M4167" s="254">
        <f>IF($B4167="","",--TEXT($B4167,"yyyymm"))</f>
        <v/>
      </c>
      <c r="N4167" s="0" t="n"/>
      <c r="O4167" s="0" t="n"/>
      <c r="P4167" s="0" t="n"/>
      <c r="Q4167" s="0" t="n"/>
      <c r="R4167" s="0" t="n"/>
      <c r="S4167" s="0" t="n"/>
      <c r="T4167" s="0" t="n"/>
      <c r="U4167" s="0" t="n"/>
      <c r="V4167" s="0" t="n"/>
      <c r="W4167" s="0" t="n"/>
      <c r="X4167" s="42" t="n"/>
      <c r="Y4167" s="42" t="n"/>
      <c r="Z4167" s="42" t="n"/>
    </row>
    <row r="4168" ht="23" customFormat="1" customHeight="1" s="204">
      <c r="A4168" s="255">
        <f>IF(B4168="","",COUNTA($B$5:B4168))</f>
        <v/>
      </c>
      <c r="B4168" s="294" t="n"/>
      <c r="C4168" s="247" t="n"/>
      <c r="D4168" s="248" t="n"/>
      <c r="E4168" s="295" t="n"/>
      <c r="F4168" s="296" t="n"/>
      <c r="G4168" s="296" t="n"/>
      <c r="H4168" s="299">
        <f>IFERROR(VLOOKUP($C4168,$C$5:$H$18,6,0)+SUMIF($C$19:$C4168,$C4168,$F$19:$F4168)-SUMIF($C$19:$C4168,$C4168,$G$19:$G4168),"")</f>
        <v/>
      </c>
      <c r="I4168" s="296" t="n"/>
      <c r="J4168" s="252" t="n"/>
      <c r="K4168" s="252" t="n"/>
      <c r="L4168" s="298" t="n"/>
      <c r="M4168" s="254">
        <f>IF($B4168="","",--TEXT($B4168,"yyyymm"))</f>
        <v/>
      </c>
      <c r="N4168" s="0" t="n"/>
      <c r="O4168" s="0" t="n"/>
      <c r="P4168" s="0" t="n"/>
      <c r="Q4168" s="0" t="n"/>
      <c r="R4168" s="0" t="n"/>
      <c r="S4168" s="0" t="n"/>
      <c r="T4168" s="0" t="n"/>
      <c r="U4168" s="0" t="n"/>
      <c r="V4168" s="0" t="n"/>
      <c r="W4168" s="0" t="n"/>
      <c r="X4168" s="42" t="n"/>
      <c r="Y4168" s="42" t="n"/>
      <c r="Z4168" s="42" t="n"/>
    </row>
    <row r="4169" ht="23" customFormat="1" customHeight="1" s="204">
      <c r="A4169" s="255">
        <f>IF(B4169="","",COUNTA($B$5:B4169))</f>
        <v/>
      </c>
      <c r="B4169" s="294" t="n"/>
      <c r="C4169" s="247" t="n"/>
      <c r="D4169" s="248" t="n"/>
      <c r="E4169" s="295" t="n"/>
      <c r="F4169" s="296" t="n"/>
      <c r="G4169" s="296" t="n"/>
      <c r="H4169" s="299">
        <f>IFERROR(VLOOKUP($C4169,$C$5:$H$18,6,0)+SUMIF($C$19:$C4169,$C4169,$F$19:$F4169)-SUMIF($C$19:$C4169,$C4169,$G$19:$G4169),"")</f>
        <v/>
      </c>
      <c r="I4169" s="296" t="n"/>
      <c r="J4169" s="252" t="n"/>
      <c r="K4169" s="252" t="n"/>
      <c r="L4169" s="298" t="n"/>
      <c r="M4169" s="254">
        <f>IF($B4169="","",--TEXT($B4169,"yyyymm"))</f>
        <v/>
      </c>
      <c r="N4169" s="0" t="n"/>
      <c r="O4169" s="0" t="n"/>
      <c r="P4169" s="0" t="n"/>
      <c r="Q4169" s="0" t="n"/>
      <c r="R4169" s="0" t="n"/>
      <c r="S4169" s="0" t="n"/>
      <c r="T4169" s="0" t="n"/>
      <c r="U4169" s="0" t="n"/>
      <c r="V4169" s="0" t="n"/>
      <c r="W4169" s="0" t="n"/>
      <c r="X4169" s="42" t="n"/>
      <c r="Y4169" s="42" t="n"/>
      <c r="Z4169" s="42" t="n"/>
    </row>
    <row r="4170" ht="23" customFormat="1" customHeight="1" s="204">
      <c r="A4170" s="255">
        <f>IF(B4170="","",COUNTA($B$5:B4170))</f>
        <v/>
      </c>
      <c r="B4170" s="294" t="n"/>
      <c r="C4170" s="247" t="n"/>
      <c r="D4170" s="248" t="n"/>
      <c r="E4170" s="295" t="n"/>
      <c r="F4170" s="296" t="n"/>
      <c r="G4170" s="296" t="n"/>
      <c r="H4170" s="299">
        <f>IFERROR(VLOOKUP($C4170,$C$5:$H$18,6,0)+SUMIF($C$19:$C4170,$C4170,$F$19:$F4170)-SUMIF($C$19:$C4170,$C4170,$G$19:$G4170),"")</f>
        <v/>
      </c>
      <c r="I4170" s="296" t="n"/>
      <c r="J4170" s="252" t="n"/>
      <c r="K4170" s="252" t="n"/>
      <c r="L4170" s="298" t="n"/>
      <c r="M4170" s="254">
        <f>IF($B4170="","",--TEXT($B4170,"yyyymm"))</f>
        <v/>
      </c>
      <c r="N4170" s="0" t="n"/>
      <c r="O4170" s="0" t="n"/>
      <c r="P4170" s="0" t="n"/>
      <c r="Q4170" s="0" t="n"/>
      <c r="R4170" s="0" t="n"/>
      <c r="S4170" s="0" t="n"/>
      <c r="T4170" s="0" t="n"/>
      <c r="U4170" s="0" t="n"/>
      <c r="V4170" s="0" t="n"/>
      <c r="W4170" s="0" t="n"/>
      <c r="X4170" s="42" t="n"/>
      <c r="Y4170" s="42" t="n"/>
      <c r="Z4170" s="42" t="n"/>
    </row>
    <row r="4171" ht="23" customFormat="1" customHeight="1" s="204">
      <c r="A4171" s="255">
        <f>IF(B4171="","",COUNTA($B$5:B4171))</f>
        <v/>
      </c>
      <c r="B4171" s="294" t="n"/>
      <c r="C4171" s="247" t="n"/>
      <c r="D4171" s="248" t="n"/>
      <c r="E4171" s="295" t="n"/>
      <c r="F4171" s="296" t="n"/>
      <c r="G4171" s="296" t="n"/>
      <c r="H4171" s="299">
        <f>IFERROR(VLOOKUP($C4171,$C$5:$H$18,6,0)+SUMIF($C$19:$C4171,$C4171,$F$19:$F4171)-SUMIF($C$19:$C4171,$C4171,$G$19:$G4171),"")</f>
        <v/>
      </c>
      <c r="I4171" s="296" t="n"/>
      <c r="J4171" s="252" t="n"/>
      <c r="K4171" s="252" t="n"/>
      <c r="L4171" s="298" t="n"/>
      <c r="M4171" s="254">
        <f>IF($B4171="","",--TEXT($B4171,"yyyymm"))</f>
        <v/>
      </c>
      <c r="N4171" s="0" t="n"/>
      <c r="O4171" s="0" t="n"/>
      <c r="P4171" s="0" t="n"/>
      <c r="Q4171" s="0" t="n"/>
      <c r="R4171" s="0" t="n"/>
      <c r="S4171" s="0" t="n"/>
      <c r="T4171" s="0" t="n"/>
      <c r="U4171" s="0" t="n"/>
      <c r="V4171" s="0" t="n"/>
      <c r="W4171" s="0" t="n"/>
      <c r="X4171" s="42" t="n"/>
      <c r="Y4171" s="42" t="n"/>
      <c r="Z4171" s="42" t="n"/>
    </row>
    <row r="4172" ht="23" customFormat="1" customHeight="1" s="204">
      <c r="A4172" s="255">
        <f>IF(B4172="","",COUNTA($B$5:B4172))</f>
        <v/>
      </c>
      <c r="B4172" s="294" t="n"/>
      <c r="C4172" s="247" t="n"/>
      <c r="D4172" s="248" t="n"/>
      <c r="E4172" s="295" t="n"/>
      <c r="F4172" s="296" t="n"/>
      <c r="G4172" s="296" t="n"/>
      <c r="H4172" s="299">
        <f>IFERROR(VLOOKUP($C4172,$C$5:$H$18,6,0)+SUMIF($C$19:$C4172,$C4172,$F$19:$F4172)-SUMIF($C$19:$C4172,$C4172,$G$19:$G4172),"")</f>
        <v/>
      </c>
      <c r="I4172" s="296" t="n"/>
      <c r="J4172" s="252" t="n"/>
      <c r="K4172" s="252" t="n"/>
      <c r="L4172" s="298" t="n"/>
      <c r="M4172" s="254">
        <f>IF($B4172="","",--TEXT($B4172,"yyyymm"))</f>
        <v/>
      </c>
      <c r="N4172" s="0" t="n"/>
      <c r="O4172" s="0" t="n"/>
      <c r="P4172" s="0" t="n"/>
      <c r="Q4172" s="0" t="n"/>
      <c r="R4172" s="0" t="n"/>
      <c r="S4172" s="0" t="n"/>
      <c r="T4172" s="0" t="n"/>
      <c r="U4172" s="0" t="n"/>
      <c r="V4172" s="0" t="n"/>
      <c r="W4172" s="0" t="n"/>
      <c r="X4172" s="42" t="n"/>
      <c r="Y4172" s="42" t="n"/>
      <c r="Z4172" s="42" t="n"/>
    </row>
    <row r="4173" ht="23" customFormat="1" customHeight="1" s="204">
      <c r="A4173" s="255">
        <f>IF(B4173="","",COUNTA($B$5:B4173))</f>
        <v/>
      </c>
      <c r="B4173" s="294" t="n"/>
      <c r="C4173" s="247" t="n"/>
      <c r="D4173" s="248" t="n"/>
      <c r="E4173" s="295" t="n"/>
      <c r="F4173" s="296" t="n"/>
      <c r="G4173" s="296" t="n"/>
      <c r="H4173" s="299">
        <f>IFERROR(VLOOKUP($C4173,$C$5:$H$18,6,0)+SUMIF($C$19:$C4173,$C4173,$F$19:$F4173)-SUMIF($C$19:$C4173,$C4173,$G$19:$G4173),"")</f>
        <v/>
      </c>
      <c r="I4173" s="296" t="n"/>
      <c r="J4173" s="252" t="n"/>
      <c r="K4173" s="252" t="n"/>
      <c r="L4173" s="298" t="n"/>
      <c r="M4173" s="254">
        <f>IF($B4173="","",--TEXT($B4173,"yyyymm"))</f>
        <v/>
      </c>
      <c r="N4173" s="0" t="n"/>
      <c r="O4173" s="0" t="n"/>
      <c r="P4173" s="0" t="n"/>
      <c r="Q4173" s="0" t="n"/>
      <c r="R4173" s="0" t="n"/>
      <c r="S4173" s="0" t="n"/>
      <c r="T4173" s="0" t="n"/>
      <c r="U4173" s="0" t="n"/>
      <c r="V4173" s="0" t="n"/>
      <c r="W4173" s="0" t="n"/>
      <c r="X4173" s="42" t="n"/>
      <c r="Y4173" s="42" t="n"/>
      <c r="Z4173" s="42" t="n"/>
    </row>
    <row r="4174" ht="23" customFormat="1" customHeight="1" s="204">
      <c r="A4174" s="255">
        <f>IF(B4174="","",COUNTA($B$5:B4174))</f>
        <v/>
      </c>
      <c r="B4174" s="294" t="n"/>
      <c r="C4174" s="247" t="n"/>
      <c r="D4174" s="248" t="n"/>
      <c r="E4174" s="295" t="n"/>
      <c r="F4174" s="296" t="n"/>
      <c r="G4174" s="296" t="n"/>
      <c r="H4174" s="299">
        <f>IFERROR(VLOOKUP($C4174,$C$5:$H$18,6,0)+SUMIF($C$19:$C4174,$C4174,$F$19:$F4174)-SUMIF($C$19:$C4174,$C4174,$G$19:$G4174),"")</f>
        <v/>
      </c>
      <c r="I4174" s="296" t="n"/>
      <c r="J4174" s="252" t="n"/>
      <c r="K4174" s="252" t="n"/>
      <c r="L4174" s="298" t="n"/>
      <c r="M4174" s="254">
        <f>IF($B4174="","",--TEXT($B4174,"yyyymm"))</f>
        <v/>
      </c>
      <c r="N4174" s="0" t="n"/>
      <c r="O4174" s="0" t="n"/>
      <c r="P4174" s="0" t="n"/>
      <c r="Q4174" s="0" t="n"/>
      <c r="R4174" s="0" t="n"/>
      <c r="S4174" s="0" t="n"/>
      <c r="T4174" s="0" t="n"/>
      <c r="U4174" s="0" t="n"/>
      <c r="V4174" s="0" t="n"/>
      <c r="W4174" s="0" t="n"/>
      <c r="X4174" s="42" t="n"/>
      <c r="Y4174" s="42" t="n"/>
      <c r="Z4174" s="42" t="n"/>
    </row>
    <row r="4175" ht="23" customFormat="1" customHeight="1" s="204">
      <c r="A4175" s="255">
        <f>IF(B4175="","",COUNTA($B$5:B4175))</f>
        <v/>
      </c>
      <c r="B4175" s="294" t="n"/>
      <c r="C4175" s="247" t="n"/>
      <c r="D4175" s="248" t="n"/>
      <c r="E4175" s="295" t="n"/>
      <c r="F4175" s="296" t="n"/>
      <c r="G4175" s="296" t="n"/>
      <c r="H4175" s="299">
        <f>IFERROR(VLOOKUP($C4175,$C$5:$H$18,6,0)+SUMIF($C$19:$C4175,$C4175,$F$19:$F4175)-SUMIF($C$19:$C4175,$C4175,$G$19:$G4175),"")</f>
        <v/>
      </c>
      <c r="I4175" s="296" t="n"/>
      <c r="J4175" s="252" t="n"/>
      <c r="K4175" s="252" t="n"/>
      <c r="L4175" s="298" t="n"/>
      <c r="M4175" s="254">
        <f>IF($B4175="","",--TEXT($B4175,"yyyymm"))</f>
        <v/>
      </c>
      <c r="N4175" s="0" t="n"/>
      <c r="O4175" s="0" t="n"/>
      <c r="P4175" s="0" t="n"/>
      <c r="Q4175" s="0" t="n"/>
      <c r="R4175" s="0" t="n"/>
      <c r="S4175" s="0" t="n"/>
      <c r="T4175" s="0" t="n"/>
      <c r="U4175" s="0" t="n"/>
      <c r="V4175" s="0" t="n"/>
      <c r="W4175" s="0" t="n"/>
      <c r="X4175" s="42" t="n"/>
      <c r="Y4175" s="42" t="n"/>
      <c r="Z4175" s="42" t="n"/>
    </row>
    <row r="4176" ht="23" customFormat="1" customHeight="1" s="204">
      <c r="A4176" s="255">
        <f>IF(B4176="","",COUNTA($B$5:B4176))</f>
        <v/>
      </c>
      <c r="B4176" s="294" t="n"/>
      <c r="C4176" s="247" t="n"/>
      <c r="D4176" s="248" t="n"/>
      <c r="E4176" s="295" t="n"/>
      <c r="F4176" s="296" t="n"/>
      <c r="G4176" s="296" t="n"/>
      <c r="H4176" s="299">
        <f>IFERROR(VLOOKUP($C4176,$C$5:$H$18,6,0)+SUMIF($C$19:$C4176,$C4176,$F$19:$F4176)-SUMIF($C$19:$C4176,$C4176,$G$19:$G4176),"")</f>
        <v/>
      </c>
      <c r="I4176" s="296" t="n"/>
      <c r="J4176" s="252" t="n"/>
      <c r="K4176" s="252" t="n"/>
      <c r="L4176" s="298" t="n"/>
      <c r="M4176" s="254">
        <f>IF($B4176="","",--TEXT($B4176,"yyyymm"))</f>
        <v/>
      </c>
      <c r="N4176" s="0" t="n"/>
      <c r="O4176" s="0" t="n"/>
      <c r="P4176" s="0" t="n"/>
      <c r="Q4176" s="0" t="n"/>
      <c r="R4176" s="0" t="n"/>
      <c r="S4176" s="0" t="n"/>
      <c r="T4176" s="0" t="n"/>
      <c r="U4176" s="0" t="n"/>
      <c r="V4176" s="0" t="n"/>
      <c r="W4176" s="0" t="n"/>
      <c r="X4176" s="42" t="n"/>
      <c r="Y4176" s="42" t="n"/>
      <c r="Z4176" s="42" t="n"/>
    </row>
    <row r="4177" ht="23" customFormat="1" customHeight="1" s="204">
      <c r="A4177" s="255">
        <f>IF(B4177="","",COUNTA($B$5:B4177))</f>
        <v/>
      </c>
      <c r="B4177" s="294" t="n"/>
      <c r="C4177" s="247" t="n"/>
      <c r="D4177" s="248" t="n"/>
      <c r="E4177" s="295" t="n"/>
      <c r="F4177" s="296" t="n"/>
      <c r="G4177" s="296" t="n"/>
      <c r="H4177" s="299">
        <f>IFERROR(VLOOKUP($C4177,$C$5:$H$18,6,0)+SUMIF($C$19:$C4177,$C4177,$F$19:$F4177)-SUMIF($C$19:$C4177,$C4177,$G$19:$G4177),"")</f>
        <v/>
      </c>
      <c r="I4177" s="296" t="n"/>
      <c r="J4177" s="252" t="n"/>
      <c r="K4177" s="252" t="n"/>
      <c r="L4177" s="298" t="n"/>
      <c r="M4177" s="254">
        <f>IF($B4177="","",--TEXT($B4177,"yyyymm"))</f>
        <v/>
      </c>
      <c r="N4177" s="0" t="n"/>
      <c r="O4177" s="0" t="n"/>
      <c r="P4177" s="0" t="n"/>
      <c r="Q4177" s="0" t="n"/>
      <c r="R4177" s="0" t="n"/>
      <c r="S4177" s="0" t="n"/>
      <c r="T4177" s="0" t="n"/>
      <c r="U4177" s="0" t="n"/>
      <c r="V4177" s="0" t="n"/>
      <c r="W4177" s="0" t="n"/>
      <c r="X4177" s="42" t="n"/>
      <c r="Y4177" s="42" t="n"/>
      <c r="Z4177" s="42" t="n"/>
    </row>
    <row r="4178" ht="23" customFormat="1" customHeight="1" s="204">
      <c r="A4178" s="255">
        <f>IF(B4178="","",COUNTA($B$5:B4178))</f>
        <v/>
      </c>
      <c r="B4178" s="294" t="n"/>
      <c r="C4178" s="247" t="n"/>
      <c r="D4178" s="248" t="n"/>
      <c r="E4178" s="295" t="n"/>
      <c r="F4178" s="296" t="n"/>
      <c r="G4178" s="296" t="n"/>
      <c r="H4178" s="299">
        <f>IFERROR(VLOOKUP($C4178,$C$5:$H$18,6,0)+SUMIF($C$19:$C4178,$C4178,$F$19:$F4178)-SUMIF($C$19:$C4178,$C4178,$G$19:$G4178),"")</f>
        <v/>
      </c>
      <c r="I4178" s="296" t="n"/>
      <c r="J4178" s="252" t="n"/>
      <c r="K4178" s="252" t="n"/>
      <c r="L4178" s="298" t="n"/>
      <c r="M4178" s="254">
        <f>IF($B4178="","",--TEXT($B4178,"yyyymm"))</f>
        <v/>
      </c>
      <c r="N4178" s="0" t="n"/>
      <c r="O4178" s="0" t="n"/>
      <c r="P4178" s="0" t="n"/>
      <c r="Q4178" s="0" t="n"/>
      <c r="R4178" s="0" t="n"/>
      <c r="S4178" s="0" t="n"/>
      <c r="T4178" s="0" t="n"/>
      <c r="U4178" s="0" t="n"/>
      <c r="V4178" s="0" t="n"/>
      <c r="W4178" s="0" t="n"/>
      <c r="X4178" s="42" t="n"/>
      <c r="Y4178" s="42" t="n"/>
      <c r="Z4178" s="42" t="n"/>
    </row>
    <row r="4179" ht="23" customFormat="1" customHeight="1" s="204">
      <c r="A4179" s="255">
        <f>IF(B4179="","",COUNTA($B$5:B4179))</f>
        <v/>
      </c>
      <c r="B4179" s="294" t="n"/>
      <c r="C4179" s="247" t="n"/>
      <c r="D4179" s="248" t="n"/>
      <c r="E4179" s="295" t="n"/>
      <c r="F4179" s="296" t="n"/>
      <c r="G4179" s="296" t="n"/>
      <c r="H4179" s="299">
        <f>IFERROR(VLOOKUP($C4179,$C$5:$H$18,6,0)+SUMIF($C$19:$C4179,$C4179,$F$19:$F4179)-SUMIF($C$19:$C4179,$C4179,$G$19:$G4179),"")</f>
        <v/>
      </c>
      <c r="I4179" s="296" t="n"/>
      <c r="J4179" s="252" t="n"/>
      <c r="K4179" s="252" t="n"/>
      <c r="L4179" s="298" t="n"/>
      <c r="M4179" s="254">
        <f>IF($B4179="","",--TEXT($B4179,"yyyymm"))</f>
        <v/>
      </c>
      <c r="N4179" s="0" t="n"/>
      <c r="O4179" s="0" t="n"/>
      <c r="P4179" s="0" t="n"/>
      <c r="Q4179" s="0" t="n"/>
      <c r="R4179" s="0" t="n"/>
      <c r="S4179" s="0" t="n"/>
      <c r="T4179" s="0" t="n"/>
      <c r="U4179" s="0" t="n"/>
      <c r="V4179" s="0" t="n"/>
      <c r="W4179" s="0" t="n"/>
      <c r="X4179" s="42" t="n"/>
      <c r="Y4179" s="42" t="n"/>
      <c r="Z4179" s="42" t="n"/>
    </row>
    <row r="4180" ht="23" customFormat="1" customHeight="1" s="204">
      <c r="A4180" s="255">
        <f>IF(B4180="","",COUNTA($B$5:B4180))</f>
        <v/>
      </c>
      <c r="B4180" s="294" t="n"/>
      <c r="C4180" s="247" t="n"/>
      <c r="D4180" s="248" t="n"/>
      <c r="E4180" s="295" t="n"/>
      <c r="F4180" s="296" t="n"/>
      <c r="G4180" s="296" t="n"/>
      <c r="H4180" s="299">
        <f>IFERROR(VLOOKUP($C4180,$C$5:$H$18,6,0)+SUMIF($C$19:$C4180,$C4180,$F$19:$F4180)-SUMIF($C$19:$C4180,$C4180,$G$19:$G4180),"")</f>
        <v/>
      </c>
      <c r="I4180" s="296" t="n"/>
      <c r="J4180" s="252" t="n"/>
      <c r="K4180" s="252" t="n"/>
      <c r="L4180" s="298" t="n"/>
      <c r="M4180" s="254">
        <f>IF($B4180="","",--TEXT($B4180,"yyyymm"))</f>
        <v/>
      </c>
      <c r="N4180" s="0" t="n"/>
      <c r="O4180" s="0" t="n"/>
      <c r="P4180" s="0" t="n"/>
      <c r="Q4180" s="0" t="n"/>
      <c r="R4180" s="0" t="n"/>
      <c r="S4180" s="0" t="n"/>
      <c r="T4180" s="0" t="n"/>
      <c r="U4180" s="0" t="n"/>
      <c r="V4180" s="0" t="n"/>
      <c r="W4180" s="0" t="n"/>
      <c r="X4180" s="42" t="n"/>
      <c r="Y4180" s="42" t="n"/>
      <c r="Z4180" s="42" t="n"/>
    </row>
    <row r="4181" ht="23" customFormat="1" customHeight="1" s="204">
      <c r="A4181" s="255">
        <f>IF(B4181="","",COUNTA($B$5:B4181))</f>
        <v/>
      </c>
      <c r="B4181" s="294" t="n"/>
      <c r="C4181" s="247" t="n"/>
      <c r="D4181" s="248" t="n"/>
      <c r="E4181" s="295" t="n"/>
      <c r="F4181" s="296" t="n"/>
      <c r="G4181" s="296" t="n"/>
      <c r="H4181" s="299">
        <f>IFERROR(VLOOKUP($C4181,$C$5:$H$18,6,0)+SUMIF($C$19:$C4181,$C4181,$F$19:$F4181)-SUMIF($C$19:$C4181,$C4181,$G$19:$G4181),"")</f>
        <v/>
      </c>
      <c r="I4181" s="296" t="n"/>
      <c r="J4181" s="252" t="n"/>
      <c r="K4181" s="252" t="n"/>
      <c r="L4181" s="298" t="n"/>
      <c r="M4181" s="254">
        <f>IF($B4181="","",--TEXT($B4181,"yyyymm"))</f>
        <v/>
      </c>
      <c r="N4181" s="0" t="n"/>
      <c r="O4181" s="0" t="n"/>
      <c r="P4181" s="0" t="n"/>
      <c r="Q4181" s="0" t="n"/>
      <c r="R4181" s="0" t="n"/>
      <c r="S4181" s="0" t="n"/>
      <c r="T4181" s="0" t="n"/>
      <c r="U4181" s="0" t="n"/>
      <c r="V4181" s="0" t="n"/>
      <c r="W4181" s="0" t="n"/>
      <c r="X4181" s="42" t="n"/>
      <c r="Y4181" s="42" t="n"/>
      <c r="Z4181" s="42" t="n"/>
    </row>
    <row r="4182" ht="23" customFormat="1" customHeight="1" s="204">
      <c r="A4182" s="255">
        <f>IF(B4182="","",COUNTA($B$5:B4182))</f>
        <v/>
      </c>
      <c r="B4182" s="294" t="n"/>
      <c r="C4182" s="247" t="n"/>
      <c r="D4182" s="248" t="n"/>
      <c r="E4182" s="295" t="n"/>
      <c r="F4182" s="296" t="n"/>
      <c r="G4182" s="296" t="n"/>
      <c r="H4182" s="299">
        <f>IFERROR(VLOOKUP($C4182,$C$5:$H$18,6,0)+SUMIF($C$19:$C4182,$C4182,$F$19:$F4182)-SUMIF($C$19:$C4182,$C4182,$G$19:$G4182),"")</f>
        <v/>
      </c>
      <c r="I4182" s="296" t="n"/>
      <c r="J4182" s="252" t="n"/>
      <c r="K4182" s="252" t="n"/>
      <c r="L4182" s="298" t="n"/>
      <c r="M4182" s="254">
        <f>IF($B4182="","",--TEXT($B4182,"yyyymm"))</f>
        <v/>
      </c>
      <c r="N4182" s="0" t="n"/>
      <c r="O4182" s="0" t="n"/>
      <c r="P4182" s="0" t="n"/>
      <c r="Q4182" s="0" t="n"/>
      <c r="R4182" s="0" t="n"/>
      <c r="S4182" s="0" t="n"/>
      <c r="T4182" s="0" t="n"/>
      <c r="U4182" s="0" t="n"/>
      <c r="V4182" s="0" t="n"/>
      <c r="W4182" s="0" t="n"/>
      <c r="X4182" s="42" t="n"/>
      <c r="Y4182" s="42" t="n"/>
      <c r="Z4182" s="42" t="n"/>
    </row>
    <row r="4183" ht="23" customFormat="1" customHeight="1" s="204">
      <c r="A4183" s="255">
        <f>IF(B4183="","",COUNTA($B$5:B4183))</f>
        <v/>
      </c>
      <c r="B4183" s="294" t="n"/>
      <c r="C4183" s="247" t="n"/>
      <c r="D4183" s="248" t="n"/>
      <c r="E4183" s="295" t="n"/>
      <c r="F4183" s="296" t="n"/>
      <c r="G4183" s="296" t="n"/>
      <c r="H4183" s="299">
        <f>IFERROR(VLOOKUP($C4183,$C$5:$H$18,6,0)+SUMIF($C$19:$C4183,$C4183,$F$19:$F4183)-SUMIF($C$19:$C4183,$C4183,$G$19:$G4183),"")</f>
        <v/>
      </c>
      <c r="I4183" s="296" t="n"/>
      <c r="J4183" s="252" t="n"/>
      <c r="K4183" s="252" t="n"/>
      <c r="L4183" s="298" t="n"/>
      <c r="M4183" s="254">
        <f>IF($B4183="","",--TEXT($B4183,"yyyymm"))</f>
        <v/>
      </c>
      <c r="N4183" s="0" t="n"/>
      <c r="O4183" s="0" t="n"/>
      <c r="P4183" s="0" t="n"/>
      <c r="Q4183" s="0" t="n"/>
      <c r="R4183" s="0" t="n"/>
      <c r="S4183" s="0" t="n"/>
      <c r="T4183" s="0" t="n"/>
      <c r="U4183" s="0" t="n"/>
      <c r="V4183" s="0" t="n"/>
      <c r="W4183" s="0" t="n"/>
      <c r="X4183" s="42" t="n"/>
      <c r="Y4183" s="42" t="n"/>
      <c r="Z4183" s="42" t="n"/>
    </row>
    <row r="4184" ht="23" customFormat="1" customHeight="1" s="204">
      <c r="A4184" s="255">
        <f>IF(B4184="","",COUNTA($B$5:B4184))</f>
        <v/>
      </c>
      <c r="B4184" s="294" t="n"/>
      <c r="C4184" s="247" t="n"/>
      <c r="D4184" s="248" t="n"/>
      <c r="E4184" s="295" t="n"/>
      <c r="F4184" s="296" t="n"/>
      <c r="G4184" s="296" t="n"/>
      <c r="H4184" s="299">
        <f>IFERROR(VLOOKUP($C4184,$C$5:$H$18,6,0)+SUMIF($C$19:$C4184,$C4184,$F$19:$F4184)-SUMIF($C$19:$C4184,$C4184,$G$19:$G4184),"")</f>
        <v/>
      </c>
      <c r="I4184" s="296" t="n"/>
      <c r="J4184" s="252" t="n"/>
      <c r="K4184" s="252" t="n"/>
      <c r="L4184" s="298" t="n"/>
      <c r="M4184" s="254">
        <f>IF($B4184="","",--TEXT($B4184,"yyyymm"))</f>
        <v/>
      </c>
      <c r="N4184" s="0" t="n"/>
      <c r="O4184" s="0" t="n"/>
      <c r="P4184" s="0" t="n"/>
      <c r="Q4184" s="0" t="n"/>
      <c r="R4184" s="0" t="n"/>
      <c r="S4184" s="0" t="n"/>
      <c r="T4184" s="0" t="n"/>
      <c r="U4184" s="0" t="n"/>
      <c r="V4184" s="0" t="n"/>
      <c r="W4184" s="0" t="n"/>
      <c r="X4184" s="42" t="n"/>
      <c r="Y4184" s="42" t="n"/>
      <c r="Z4184" s="42" t="n"/>
    </row>
    <row r="4185" ht="23" customFormat="1" customHeight="1" s="204">
      <c r="A4185" s="255">
        <f>IF(B4185="","",COUNTA($B$5:B4185))</f>
        <v/>
      </c>
      <c r="B4185" s="294" t="n"/>
      <c r="C4185" s="247" t="n"/>
      <c r="D4185" s="248" t="n"/>
      <c r="E4185" s="295" t="n"/>
      <c r="F4185" s="296" t="n"/>
      <c r="G4185" s="296" t="n"/>
      <c r="H4185" s="299">
        <f>IFERROR(VLOOKUP($C4185,$C$5:$H$18,6,0)+SUMIF($C$19:$C4185,$C4185,$F$19:$F4185)-SUMIF($C$19:$C4185,$C4185,$G$19:$G4185),"")</f>
        <v/>
      </c>
      <c r="I4185" s="296" t="n"/>
      <c r="J4185" s="252" t="n"/>
      <c r="K4185" s="252" t="n"/>
      <c r="L4185" s="298" t="n"/>
      <c r="M4185" s="254">
        <f>IF($B4185="","",--TEXT($B4185,"yyyymm"))</f>
        <v/>
      </c>
      <c r="N4185" s="0" t="n"/>
      <c r="O4185" s="0" t="n"/>
      <c r="P4185" s="0" t="n"/>
      <c r="Q4185" s="0" t="n"/>
      <c r="R4185" s="0" t="n"/>
      <c r="S4185" s="0" t="n"/>
      <c r="T4185" s="0" t="n"/>
      <c r="U4185" s="0" t="n"/>
      <c r="V4185" s="0" t="n"/>
      <c r="W4185" s="0" t="n"/>
      <c r="X4185" s="42" t="n"/>
      <c r="Y4185" s="42" t="n"/>
      <c r="Z4185" s="42" t="n"/>
    </row>
    <row r="4186" ht="23" customFormat="1" customHeight="1" s="204">
      <c r="A4186" s="255">
        <f>IF(B4186="","",COUNTA($B$5:B4186))</f>
        <v/>
      </c>
      <c r="B4186" s="294" t="n"/>
      <c r="C4186" s="247" t="n"/>
      <c r="D4186" s="248" t="n"/>
      <c r="E4186" s="295" t="n"/>
      <c r="F4186" s="296" t="n"/>
      <c r="G4186" s="296" t="n"/>
      <c r="H4186" s="299">
        <f>IFERROR(VLOOKUP($C4186,$C$5:$H$18,6,0)+SUMIF($C$19:$C4186,$C4186,$F$19:$F4186)-SUMIF($C$19:$C4186,$C4186,$G$19:$G4186),"")</f>
        <v/>
      </c>
      <c r="I4186" s="296" t="n"/>
      <c r="J4186" s="252" t="n"/>
      <c r="K4186" s="252" t="n"/>
      <c r="L4186" s="298" t="n"/>
      <c r="M4186" s="254">
        <f>IF($B4186="","",--TEXT($B4186,"yyyymm"))</f>
        <v/>
      </c>
      <c r="N4186" s="0" t="n"/>
      <c r="O4186" s="0" t="n"/>
      <c r="P4186" s="0" t="n"/>
      <c r="Q4186" s="0" t="n"/>
      <c r="R4186" s="0" t="n"/>
      <c r="S4186" s="0" t="n"/>
      <c r="T4186" s="0" t="n"/>
      <c r="U4186" s="0" t="n"/>
      <c r="V4186" s="0" t="n"/>
      <c r="W4186" s="0" t="n"/>
      <c r="X4186" s="42" t="n"/>
      <c r="Y4186" s="42" t="n"/>
      <c r="Z4186" s="42" t="n"/>
    </row>
    <row r="4187" ht="23" customFormat="1" customHeight="1" s="204">
      <c r="A4187" s="255">
        <f>IF(B4187="","",COUNTA($B$5:B4187))</f>
        <v/>
      </c>
      <c r="B4187" s="294" t="n"/>
      <c r="C4187" s="247" t="n"/>
      <c r="D4187" s="248" t="n"/>
      <c r="E4187" s="295" t="n"/>
      <c r="F4187" s="296" t="n"/>
      <c r="G4187" s="296" t="n"/>
      <c r="H4187" s="299">
        <f>IFERROR(VLOOKUP($C4187,$C$5:$H$18,6,0)+SUMIF($C$19:$C4187,$C4187,$F$19:$F4187)-SUMIF($C$19:$C4187,$C4187,$G$19:$G4187),"")</f>
        <v/>
      </c>
      <c r="I4187" s="296" t="n"/>
      <c r="J4187" s="252" t="n"/>
      <c r="K4187" s="252" t="n"/>
      <c r="L4187" s="298" t="n"/>
      <c r="M4187" s="254">
        <f>IF($B4187="","",--TEXT($B4187,"yyyymm"))</f>
        <v/>
      </c>
      <c r="N4187" s="0" t="n"/>
      <c r="O4187" s="0" t="n"/>
      <c r="P4187" s="0" t="n"/>
      <c r="Q4187" s="0" t="n"/>
      <c r="R4187" s="0" t="n"/>
      <c r="S4187" s="0" t="n"/>
      <c r="T4187" s="0" t="n"/>
      <c r="U4187" s="0" t="n"/>
      <c r="V4187" s="0" t="n"/>
      <c r="W4187" s="0" t="n"/>
      <c r="X4187" s="42" t="n"/>
      <c r="Y4187" s="42" t="n"/>
      <c r="Z4187" s="42" t="n"/>
    </row>
    <row r="4188" ht="23" customFormat="1" customHeight="1" s="204">
      <c r="A4188" s="255">
        <f>IF(B4188="","",COUNTA($B$5:B4188))</f>
        <v/>
      </c>
      <c r="B4188" s="294" t="n"/>
      <c r="C4188" s="247" t="n"/>
      <c r="D4188" s="248" t="n"/>
      <c r="E4188" s="295" t="n"/>
      <c r="F4188" s="296" t="n"/>
      <c r="G4188" s="296" t="n"/>
      <c r="H4188" s="299">
        <f>IFERROR(VLOOKUP($C4188,$C$5:$H$18,6,0)+SUMIF($C$19:$C4188,$C4188,$F$19:$F4188)-SUMIF($C$19:$C4188,$C4188,$G$19:$G4188),"")</f>
        <v/>
      </c>
      <c r="I4188" s="296" t="n"/>
      <c r="J4188" s="252" t="n"/>
      <c r="K4188" s="252" t="n"/>
      <c r="L4188" s="298" t="n"/>
      <c r="M4188" s="254">
        <f>IF($B4188="","",--TEXT($B4188,"yyyymm"))</f>
        <v/>
      </c>
      <c r="N4188" s="0" t="n"/>
      <c r="O4188" s="0" t="n"/>
      <c r="P4188" s="0" t="n"/>
      <c r="Q4188" s="0" t="n"/>
      <c r="R4188" s="0" t="n"/>
      <c r="S4188" s="0" t="n"/>
      <c r="T4188" s="0" t="n"/>
      <c r="U4188" s="0" t="n"/>
      <c r="V4188" s="0" t="n"/>
      <c r="W4188" s="0" t="n"/>
      <c r="X4188" s="42" t="n"/>
      <c r="Y4188" s="42" t="n"/>
      <c r="Z4188" s="42" t="n"/>
    </row>
    <row r="4189" ht="23" customFormat="1" customHeight="1" s="204">
      <c r="A4189" s="255">
        <f>IF(B4189="","",COUNTA($B$5:B4189))</f>
        <v/>
      </c>
      <c r="B4189" s="294" t="n"/>
      <c r="C4189" s="247" t="n"/>
      <c r="D4189" s="248" t="n"/>
      <c r="E4189" s="295" t="n"/>
      <c r="F4189" s="296" t="n"/>
      <c r="G4189" s="296" t="n"/>
      <c r="H4189" s="299">
        <f>IFERROR(VLOOKUP($C4189,$C$5:$H$18,6,0)+SUMIF($C$19:$C4189,$C4189,$F$19:$F4189)-SUMIF($C$19:$C4189,$C4189,$G$19:$G4189),"")</f>
        <v/>
      </c>
      <c r="I4189" s="296" t="n"/>
      <c r="J4189" s="252" t="n"/>
      <c r="K4189" s="252" t="n"/>
      <c r="L4189" s="298" t="n"/>
      <c r="M4189" s="254">
        <f>IF($B4189="","",--TEXT($B4189,"yyyymm"))</f>
        <v/>
      </c>
      <c r="N4189" s="0" t="n"/>
      <c r="O4189" s="0" t="n"/>
      <c r="P4189" s="0" t="n"/>
      <c r="Q4189" s="0" t="n"/>
      <c r="R4189" s="0" t="n"/>
      <c r="S4189" s="0" t="n"/>
      <c r="T4189" s="0" t="n"/>
      <c r="U4189" s="0" t="n"/>
      <c r="V4189" s="0" t="n"/>
      <c r="W4189" s="0" t="n"/>
      <c r="X4189" s="42" t="n"/>
      <c r="Y4189" s="42" t="n"/>
      <c r="Z4189" s="42" t="n"/>
    </row>
    <row r="4190" ht="23" customFormat="1" customHeight="1" s="204">
      <c r="A4190" s="255">
        <f>IF(B4190="","",COUNTA($B$5:B4190))</f>
        <v/>
      </c>
      <c r="B4190" s="294" t="n"/>
      <c r="C4190" s="247" t="n"/>
      <c r="D4190" s="248" t="n"/>
      <c r="E4190" s="295" t="n"/>
      <c r="F4190" s="296" t="n"/>
      <c r="G4190" s="296" t="n"/>
      <c r="H4190" s="299">
        <f>IFERROR(VLOOKUP($C4190,$C$5:$H$18,6,0)+SUMIF($C$19:$C4190,$C4190,$F$19:$F4190)-SUMIF($C$19:$C4190,$C4190,$G$19:$G4190),"")</f>
        <v/>
      </c>
      <c r="I4190" s="296" t="n"/>
      <c r="J4190" s="252" t="n"/>
      <c r="K4190" s="252" t="n"/>
      <c r="L4190" s="298" t="n"/>
      <c r="M4190" s="254">
        <f>IF($B4190="","",--TEXT($B4190,"yyyymm"))</f>
        <v/>
      </c>
      <c r="N4190" s="0" t="n"/>
      <c r="O4190" s="0" t="n"/>
      <c r="P4190" s="0" t="n"/>
      <c r="Q4190" s="0" t="n"/>
      <c r="R4190" s="0" t="n"/>
      <c r="S4190" s="0" t="n"/>
      <c r="T4190" s="0" t="n"/>
      <c r="U4190" s="0" t="n"/>
      <c r="V4190" s="0" t="n"/>
      <c r="W4190" s="0" t="n"/>
      <c r="X4190" s="42" t="n"/>
      <c r="Y4190" s="42" t="n"/>
      <c r="Z4190" s="42" t="n"/>
    </row>
    <row r="4191" ht="23" customFormat="1" customHeight="1" s="204">
      <c r="A4191" s="255">
        <f>IF(B4191="","",COUNTA($B$5:B4191))</f>
        <v/>
      </c>
      <c r="B4191" s="294" t="n"/>
      <c r="C4191" s="247" t="n"/>
      <c r="D4191" s="248" t="n"/>
      <c r="E4191" s="295" t="n"/>
      <c r="F4191" s="296" t="n"/>
      <c r="G4191" s="296" t="n"/>
      <c r="H4191" s="299">
        <f>IFERROR(VLOOKUP($C4191,$C$5:$H$18,6,0)+SUMIF($C$19:$C4191,$C4191,$F$19:$F4191)-SUMIF($C$19:$C4191,$C4191,$G$19:$G4191),"")</f>
        <v/>
      </c>
      <c r="I4191" s="296" t="n"/>
      <c r="J4191" s="252" t="n"/>
      <c r="K4191" s="252" t="n"/>
      <c r="L4191" s="298" t="n"/>
      <c r="M4191" s="254">
        <f>IF($B4191="","",--TEXT($B4191,"yyyymm"))</f>
        <v/>
      </c>
      <c r="N4191" s="0" t="n"/>
      <c r="O4191" s="0" t="n"/>
      <c r="P4191" s="0" t="n"/>
      <c r="Q4191" s="0" t="n"/>
      <c r="R4191" s="0" t="n"/>
      <c r="S4191" s="0" t="n"/>
      <c r="T4191" s="0" t="n"/>
      <c r="U4191" s="0" t="n"/>
      <c r="V4191" s="0" t="n"/>
      <c r="W4191" s="0" t="n"/>
      <c r="X4191" s="42" t="n"/>
      <c r="Y4191" s="42" t="n"/>
      <c r="Z4191" s="42" t="n"/>
    </row>
    <row r="4192" ht="23" customFormat="1" customHeight="1" s="204">
      <c r="A4192" s="255">
        <f>IF(B4192="","",COUNTA($B$5:B4192))</f>
        <v/>
      </c>
      <c r="B4192" s="294" t="n"/>
      <c r="C4192" s="247" t="n"/>
      <c r="D4192" s="248" t="n"/>
      <c r="E4192" s="295" t="n"/>
      <c r="F4192" s="296" t="n"/>
      <c r="G4192" s="296" t="n"/>
      <c r="H4192" s="299">
        <f>IFERROR(VLOOKUP($C4192,$C$5:$H$18,6,0)+SUMIF($C$19:$C4192,$C4192,$F$19:$F4192)-SUMIF($C$19:$C4192,$C4192,$G$19:$G4192),"")</f>
        <v/>
      </c>
      <c r="I4192" s="296" t="n"/>
      <c r="J4192" s="252" t="n"/>
      <c r="K4192" s="252" t="n"/>
      <c r="L4192" s="298" t="n"/>
      <c r="M4192" s="254">
        <f>IF($B4192="","",--TEXT($B4192,"yyyymm"))</f>
        <v/>
      </c>
      <c r="N4192" s="0" t="n"/>
      <c r="O4192" s="0" t="n"/>
      <c r="P4192" s="0" t="n"/>
      <c r="Q4192" s="0" t="n"/>
      <c r="R4192" s="0" t="n"/>
      <c r="S4192" s="0" t="n"/>
      <c r="T4192" s="0" t="n"/>
      <c r="U4192" s="0" t="n"/>
      <c r="V4192" s="0" t="n"/>
      <c r="W4192" s="0" t="n"/>
      <c r="X4192" s="42" t="n"/>
      <c r="Y4192" s="42" t="n"/>
      <c r="Z4192" s="42" t="n"/>
    </row>
    <row r="4193" ht="23" customFormat="1" customHeight="1" s="204">
      <c r="A4193" s="255">
        <f>IF(B4193="","",COUNTA($B$5:B4193))</f>
        <v/>
      </c>
      <c r="B4193" s="294" t="n"/>
      <c r="C4193" s="247" t="n"/>
      <c r="D4193" s="248" t="n"/>
      <c r="E4193" s="295" t="n"/>
      <c r="F4193" s="296" t="n"/>
      <c r="G4193" s="296" t="n"/>
      <c r="H4193" s="299">
        <f>IFERROR(VLOOKUP($C4193,$C$5:$H$18,6,0)+SUMIF($C$19:$C4193,$C4193,$F$19:$F4193)-SUMIF($C$19:$C4193,$C4193,$G$19:$G4193),"")</f>
        <v/>
      </c>
      <c r="I4193" s="296" t="n"/>
      <c r="J4193" s="252" t="n"/>
      <c r="K4193" s="252" t="n"/>
      <c r="L4193" s="298" t="n"/>
      <c r="M4193" s="254">
        <f>IF($B4193="","",--TEXT($B4193,"yyyymm"))</f>
        <v/>
      </c>
      <c r="N4193" s="0" t="n"/>
      <c r="O4193" s="0" t="n"/>
      <c r="P4193" s="0" t="n"/>
      <c r="Q4193" s="0" t="n"/>
      <c r="R4193" s="0" t="n"/>
      <c r="S4193" s="0" t="n"/>
      <c r="T4193" s="0" t="n"/>
      <c r="U4193" s="0" t="n"/>
      <c r="V4193" s="0" t="n"/>
      <c r="W4193" s="0" t="n"/>
      <c r="X4193" s="42" t="n"/>
      <c r="Y4193" s="42" t="n"/>
      <c r="Z4193" s="42" t="n"/>
    </row>
    <row r="4194" ht="23" customFormat="1" customHeight="1" s="204">
      <c r="A4194" s="255">
        <f>IF(B4194="","",COUNTA($B$5:B4194))</f>
        <v/>
      </c>
      <c r="B4194" s="294" t="n"/>
      <c r="C4194" s="247" t="n"/>
      <c r="D4194" s="248" t="n"/>
      <c r="E4194" s="295" t="n"/>
      <c r="F4194" s="296" t="n"/>
      <c r="G4194" s="296" t="n"/>
      <c r="H4194" s="299">
        <f>IFERROR(VLOOKUP($C4194,$C$5:$H$18,6,0)+SUMIF($C$19:$C4194,$C4194,$F$19:$F4194)-SUMIF($C$19:$C4194,$C4194,$G$19:$G4194),"")</f>
        <v/>
      </c>
      <c r="I4194" s="296" t="n"/>
      <c r="J4194" s="252" t="n"/>
      <c r="K4194" s="252" t="n"/>
      <c r="L4194" s="298" t="n"/>
      <c r="M4194" s="254">
        <f>IF($B4194="","",--TEXT($B4194,"yyyymm"))</f>
        <v/>
      </c>
      <c r="N4194" s="0" t="n"/>
      <c r="O4194" s="0" t="n"/>
      <c r="P4194" s="0" t="n"/>
      <c r="Q4194" s="0" t="n"/>
      <c r="R4194" s="0" t="n"/>
      <c r="S4194" s="0" t="n"/>
      <c r="T4194" s="0" t="n"/>
      <c r="U4194" s="0" t="n"/>
      <c r="V4194" s="0" t="n"/>
      <c r="W4194" s="0" t="n"/>
      <c r="X4194" s="42" t="n"/>
      <c r="Y4194" s="42" t="n"/>
      <c r="Z4194" s="42" t="n"/>
    </row>
    <row r="4195" ht="23" customFormat="1" customHeight="1" s="204">
      <c r="A4195" s="255">
        <f>IF(B4195="","",COUNTA($B$5:B4195))</f>
        <v/>
      </c>
      <c r="B4195" s="294" t="n"/>
      <c r="C4195" s="247" t="n"/>
      <c r="D4195" s="248" t="n"/>
      <c r="E4195" s="295" t="n"/>
      <c r="F4195" s="296" t="n"/>
      <c r="G4195" s="296" t="n"/>
      <c r="H4195" s="299">
        <f>IFERROR(VLOOKUP($C4195,$C$5:$H$18,6,0)+SUMIF($C$19:$C4195,$C4195,$F$19:$F4195)-SUMIF($C$19:$C4195,$C4195,$G$19:$G4195),"")</f>
        <v/>
      </c>
      <c r="I4195" s="296" t="n"/>
      <c r="J4195" s="252" t="n"/>
      <c r="K4195" s="252" t="n"/>
      <c r="L4195" s="298" t="n"/>
      <c r="M4195" s="254">
        <f>IF($B4195="","",--TEXT($B4195,"yyyymm"))</f>
        <v/>
      </c>
      <c r="N4195" s="0" t="n"/>
      <c r="O4195" s="0" t="n"/>
      <c r="P4195" s="0" t="n"/>
      <c r="Q4195" s="0" t="n"/>
      <c r="R4195" s="0" t="n"/>
      <c r="S4195" s="0" t="n"/>
      <c r="T4195" s="0" t="n"/>
      <c r="U4195" s="0" t="n"/>
      <c r="V4195" s="0" t="n"/>
      <c r="W4195" s="0" t="n"/>
      <c r="X4195" s="42" t="n"/>
      <c r="Y4195" s="42" t="n"/>
      <c r="Z4195" s="42" t="n"/>
    </row>
    <row r="4196" ht="23" customFormat="1" customHeight="1" s="204">
      <c r="A4196" s="255">
        <f>IF(B4196="","",COUNTA($B$5:B4196))</f>
        <v/>
      </c>
      <c r="B4196" s="294" t="n"/>
      <c r="C4196" s="247" t="n"/>
      <c r="D4196" s="248" t="n"/>
      <c r="E4196" s="295" t="n"/>
      <c r="F4196" s="296" t="n"/>
      <c r="G4196" s="296" t="n"/>
      <c r="H4196" s="299">
        <f>IFERROR(VLOOKUP($C4196,$C$5:$H$18,6,0)+SUMIF($C$19:$C4196,$C4196,$F$19:$F4196)-SUMIF($C$19:$C4196,$C4196,$G$19:$G4196),"")</f>
        <v/>
      </c>
      <c r="I4196" s="296" t="n"/>
      <c r="J4196" s="252" t="n"/>
      <c r="K4196" s="252" t="n"/>
      <c r="L4196" s="298" t="n"/>
      <c r="M4196" s="254">
        <f>IF($B4196="","",--TEXT($B4196,"yyyymm"))</f>
        <v/>
      </c>
      <c r="N4196" s="0" t="n"/>
      <c r="O4196" s="0" t="n"/>
      <c r="P4196" s="0" t="n"/>
      <c r="Q4196" s="0" t="n"/>
      <c r="R4196" s="0" t="n"/>
      <c r="S4196" s="0" t="n"/>
      <c r="T4196" s="0" t="n"/>
      <c r="U4196" s="0" t="n"/>
      <c r="V4196" s="0" t="n"/>
      <c r="W4196" s="0" t="n"/>
      <c r="X4196" s="42" t="n"/>
      <c r="Y4196" s="42" t="n"/>
      <c r="Z4196" s="42" t="n"/>
    </row>
    <row r="4197" ht="23" customFormat="1" customHeight="1" s="204">
      <c r="A4197" s="255">
        <f>IF(B4197="","",COUNTA($B$5:B4197))</f>
        <v/>
      </c>
      <c r="B4197" s="294" t="n"/>
      <c r="C4197" s="247" t="n"/>
      <c r="D4197" s="248" t="n"/>
      <c r="E4197" s="295" t="n"/>
      <c r="F4197" s="296" t="n"/>
      <c r="G4197" s="296" t="n"/>
      <c r="H4197" s="299">
        <f>IFERROR(VLOOKUP($C4197,$C$5:$H$18,6,0)+SUMIF($C$19:$C4197,$C4197,$F$19:$F4197)-SUMIF($C$19:$C4197,$C4197,$G$19:$G4197),"")</f>
        <v/>
      </c>
      <c r="I4197" s="296" t="n"/>
      <c r="J4197" s="252" t="n"/>
      <c r="K4197" s="252" t="n"/>
      <c r="L4197" s="298" t="n"/>
      <c r="M4197" s="254">
        <f>IF($B4197="","",--TEXT($B4197,"yyyymm"))</f>
        <v/>
      </c>
      <c r="N4197" s="0" t="n"/>
      <c r="O4197" s="0" t="n"/>
      <c r="P4197" s="0" t="n"/>
      <c r="Q4197" s="0" t="n"/>
      <c r="R4197" s="0" t="n"/>
      <c r="S4197" s="0" t="n"/>
      <c r="T4197" s="0" t="n"/>
      <c r="U4197" s="0" t="n"/>
      <c r="V4197" s="0" t="n"/>
      <c r="W4197" s="0" t="n"/>
      <c r="X4197" s="42" t="n"/>
      <c r="Y4197" s="42" t="n"/>
      <c r="Z4197" s="42" t="n"/>
    </row>
    <row r="4198" ht="23" customFormat="1" customHeight="1" s="204">
      <c r="A4198" s="255">
        <f>IF(B4198="","",COUNTA($B$5:B4198))</f>
        <v/>
      </c>
      <c r="B4198" s="294" t="n"/>
      <c r="C4198" s="247" t="n"/>
      <c r="D4198" s="248" t="n"/>
      <c r="E4198" s="295" t="n"/>
      <c r="F4198" s="296" t="n"/>
      <c r="G4198" s="296" t="n"/>
      <c r="H4198" s="299">
        <f>IFERROR(VLOOKUP($C4198,$C$5:$H$18,6,0)+SUMIF($C$19:$C4198,$C4198,$F$19:$F4198)-SUMIF($C$19:$C4198,$C4198,$G$19:$G4198),"")</f>
        <v/>
      </c>
      <c r="I4198" s="296" t="n"/>
      <c r="J4198" s="252" t="n"/>
      <c r="K4198" s="252" t="n"/>
      <c r="L4198" s="298" t="n"/>
      <c r="M4198" s="254">
        <f>IF($B4198="","",--TEXT($B4198,"yyyymm"))</f>
        <v/>
      </c>
      <c r="N4198" s="0" t="n"/>
      <c r="O4198" s="0" t="n"/>
      <c r="P4198" s="0" t="n"/>
      <c r="Q4198" s="0" t="n"/>
      <c r="R4198" s="0" t="n"/>
      <c r="S4198" s="0" t="n"/>
      <c r="T4198" s="0" t="n"/>
      <c r="U4198" s="0" t="n"/>
      <c r="V4198" s="0" t="n"/>
      <c r="W4198" s="0" t="n"/>
      <c r="X4198" s="42" t="n"/>
      <c r="Y4198" s="42" t="n"/>
      <c r="Z4198" s="42" t="n"/>
    </row>
    <row r="4199" ht="23" customFormat="1" customHeight="1" s="204">
      <c r="A4199" s="255">
        <f>IF(B4199="","",COUNTA($B$5:B4199))</f>
        <v/>
      </c>
      <c r="B4199" s="294" t="n"/>
      <c r="C4199" s="247" t="n"/>
      <c r="D4199" s="248" t="n"/>
      <c r="E4199" s="295" t="n"/>
      <c r="F4199" s="296" t="n"/>
      <c r="G4199" s="296" t="n"/>
      <c r="H4199" s="299">
        <f>IFERROR(VLOOKUP($C4199,$C$5:$H$18,6,0)+SUMIF($C$19:$C4199,$C4199,$F$19:$F4199)-SUMIF($C$19:$C4199,$C4199,$G$19:$G4199),"")</f>
        <v/>
      </c>
      <c r="I4199" s="296" t="n"/>
      <c r="J4199" s="252" t="n"/>
      <c r="K4199" s="252" t="n"/>
      <c r="L4199" s="298" t="n"/>
      <c r="M4199" s="254">
        <f>IF($B4199="","",--TEXT($B4199,"yyyymm"))</f>
        <v/>
      </c>
      <c r="N4199" s="0" t="n"/>
      <c r="O4199" s="0" t="n"/>
      <c r="P4199" s="0" t="n"/>
      <c r="Q4199" s="0" t="n"/>
      <c r="R4199" s="0" t="n"/>
      <c r="S4199" s="0" t="n"/>
      <c r="T4199" s="0" t="n"/>
      <c r="U4199" s="0" t="n"/>
      <c r="V4199" s="0" t="n"/>
      <c r="W4199" s="0" t="n"/>
      <c r="X4199" s="42" t="n"/>
      <c r="Y4199" s="42" t="n"/>
      <c r="Z4199" s="42" t="n"/>
    </row>
    <row r="4200" ht="23" customFormat="1" customHeight="1" s="204">
      <c r="A4200" s="255">
        <f>IF(B4200="","",COUNTA($B$5:B4200))</f>
        <v/>
      </c>
      <c r="B4200" s="294" t="n"/>
      <c r="C4200" s="247" t="n"/>
      <c r="D4200" s="248" t="n"/>
      <c r="E4200" s="295" t="n"/>
      <c r="F4200" s="296" t="n"/>
      <c r="G4200" s="296" t="n"/>
      <c r="H4200" s="299">
        <f>IFERROR(VLOOKUP($C4200,$C$5:$H$18,6,0)+SUMIF($C$19:$C4200,$C4200,$F$19:$F4200)-SUMIF($C$19:$C4200,$C4200,$G$19:$G4200),"")</f>
        <v/>
      </c>
      <c r="I4200" s="296" t="n"/>
      <c r="J4200" s="252" t="n"/>
      <c r="K4200" s="252" t="n"/>
      <c r="L4200" s="298" t="n"/>
      <c r="M4200" s="254">
        <f>IF($B4200="","",--TEXT($B4200,"yyyymm"))</f>
        <v/>
      </c>
      <c r="N4200" s="0" t="n"/>
      <c r="O4200" s="0" t="n"/>
      <c r="P4200" s="0" t="n"/>
      <c r="Q4200" s="0" t="n"/>
      <c r="R4200" s="0" t="n"/>
      <c r="S4200" s="0" t="n"/>
      <c r="T4200" s="0" t="n"/>
      <c r="U4200" s="0" t="n"/>
      <c r="V4200" s="0" t="n"/>
      <c r="W4200" s="0" t="n"/>
      <c r="X4200" s="42" t="n"/>
      <c r="Y4200" s="42" t="n"/>
      <c r="Z4200" s="42" t="n"/>
    </row>
    <row r="4201" ht="23" customFormat="1" customHeight="1" s="204">
      <c r="A4201" s="255">
        <f>IF(B4201="","",COUNTA($B$5:B4201))</f>
        <v/>
      </c>
      <c r="B4201" s="294" t="n"/>
      <c r="C4201" s="247" t="n"/>
      <c r="D4201" s="248" t="n"/>
      <c r="E4201" s="295" t="n"/>
      <c r="F4201" s="296" t="n"/>
      <c r="G4201" s="296" t="n"/>
      <c r="H4201" s="299">
        <f>IFERROR(VLOOKUP($C4201,$C$5:$H$18,6,0)+SUMIF($C$19:$C4201,$C4201,$F$19:$F4201)-SUMIF($C$19:$C4201,$C4201,$G$19:$G4201),"")</f>
        <v/>
      </c>
      <c r="I4201" s="296" t="n"/>
      <c r="J4201" s="252" t="n"/>
      <c r="K4201" s="252" t="n"/>
      <c r="L4201" s="298" t="n"/>
      <c r="M4201" s="254">
        <f>IF($B4201="","",--TEXT($B4201,"yyyymm"))</f>
        <v/>
      </c>
      <c r="N4201" s="0" t="n"/>
      <c r="O4201" s="0" t="n"/>
      <c r="P4201" s="0" t="n"/>
      <c r="Q4201" s="0" t="n"/>
      <c r="R4201" s="0" t="n"/>
      <c r="S4201" s="0" t="n"/>
      <c r="T4201" s="0" t="n"/>
      <c r="U4201" s="0" t="n"/>
      <c r="V4201" s="0" t="n"/>
      <c r="W4201" s="0" t="n"/>
      <c r="X4201" s="42" t="n"/>
      <c r="Y4201" s="42" t="n"/>
      <c r="Z4201" s="42" t="n"/>
    </row>
    <row r="4202" ht="23" customFormat="1" customHeight="1" s="204">
      <c r="A4202" s="255">
        <f>IF(B4202="","",COUNTA($B$5:B4202))</f>
        <v/>
      </c>
      <c r="B4202" s="294" t="n"/>
      <c r="C4202" s="247" t="n"/>
      <c r="D4202" s="248" t="n"/>
      <c r="E4202" s="295" t="n"/>
      <c r="F4202" s="296" t="n"/>
      <c r="G4202" s="296" t="n"/>
      <c r="H4202" s="299">
        <f>IFERROR(VLOOKUP($C4202,$C$5:$H$18,6,0)+SUMIF($C$19:$C4202,$C4202,$F$19:$F4202)-SUMIF($C$19:$C4202,$C4202,$G$19:$G4202),"")</f>
        <v/>
      </c>
      <c r="I4202" s="296" t="n"/>
      <c r="J4202" s="252" t="n"/>
      <c r="K4202" s="252" t="n"/>
      <c r="L4202" s="298" t="n"/>
      <c r="M4202" s="254">
        <f>IF($B4202="","",--TEXT($B4202,"yyyymm"))</f>
        <v/>
      </c>
      <c r="N4202" s="0" t="n"/>
      <c r="O4202" s="0" t="n"/>
      <c r="P4202" s="0" t="n"/>
      <c r="Q4202" s="0" t="n"/>
      <c r="R4202" s="0" t="n"/>
      <c r="S4202" s="0" t="n"/>
      <c r="T4202" s="0" t="n"/>
      <c r="U4202" s="0" t="n"/>
      <c r="V4202" s="0" t="n"/>
      <c r="W4202" s="0" t="n"/>
      <c r="X4202" s="42" t="n"/>
      <c r="Y4202" s="42" t="n"/>
      <c r="Z4202" s="42" t="n"/>
    </row>
    <row r="4203" ht="23" customFormat="1" customHeight="1" s="204">
      <c r="A4203" s="255">
        <f>IF(B4203="","",COUNTA($B$5:B4203))</f>
        <v/>
      </c>
      <c r="B4203" s="294" t="n"/>
      <c r="C4203" s="247" t="n"/>
      <c r="D4203" s="248" t="n"/>
      <c r="E4203" s="295" t="n"/>
      <c r="F4203" s="296" t="n"/>
      <c r="G4203" s="296" t="n"/>
      <c r="H4203" s="299">
        <f>IFERROR(VLOOKUP($C4203,$C$5:$H$18,6,0)+SUMIF($C$19:$C4203,$C4203,$F$19:$F4203)-SUMIF($C$19:$C4203,$C4203,$G$19:$G4203),"")</f>
        <v/>
      </c>
      <c r="I4203" s="296" t="n"/>
      <c r="J4203" s="252" t="n"/>
      <c r="K4203" s="252" t="n"/>
      <c r="L4203" s="298" t="n"/>
      <c r="M4203" s="254">
        <f>IF($B4203="","",--TEXT($B4203,"yyyymm"))</f>
        <v/>
      </c>
      <c r="N4203" s="0" t="n"/>
      <c r="O4203" s="0" t="n"/>
      <c r="P4203" s="0" t="n"/>
      <c r="Q4203" s="0" t="n"/>
      <c r="R4203" s="0" t="n"/>
      <c r="S4203" s="0" t="n"/>
      <c r="T4203" s="0" t="n"/>
      <c r="U4203" s="0" t="n"/>
      <c r="V4203" s="0" t="n"/>
      <c r="W4203" s="0" t="n"/>
      <c r="X4203" s="42" t="n"/>
      <c r="Y4203" s="42" t="n"/>
      <c r="Z4203" s="42" t="n"/>
    </row>
    <row r="4204" ht="23" customFormat="1" customHeight="1" s="204">
      <c r="A4204" s="255">
        <f>IF(B4204="","",COUNTA($B$5:B4204))</f>
        <v/>
      </c>
      <c r="B4204" s="294" t="n"/>
      <c r="C4204" s="247" t="n"/>
      <c r="D4204" s="248" t="n"/>
      <c r="E4204" s="295" t="n"/>
      <c r="F4204" s="296" t="n"/>
      <c r="G4204" s="296" t="n"/>
      <c r="H4204" s="299">
        <f>IFERROR(VLOOKUP($C4204,$C$5:$H$18,6,0)+SUMIF($C$19:$C4204,$C4204,$F$19:$F4204)-SUMIF($C$19:$C4204,$C4204,$G$19:$G4204),"")</f>
        <v/>
      </c>
      <c r="I4204" s="296" t="n"/>
      <c r="J4204" s="252" t="n"/>
      <c r="K4204" s="252" t="n"/>
      <c r="L4204" s="298" t="n"/>
      <c r="M4204" s="254">
        <f>IF($B4204="","",--TEXT($B4204,"yyyymm"))</f>
        <v/>
      </c>
      <c r="N4204" s="0" t="n"/>
      <c r="O4204" s="0" t="n"/>
      <c r="P4204" s="0" t="n"/>
      <c r="Q4204" s="0" t="n"/>
      <c r="R4204" s="0" t="n"/>
      <c r="S4204" s="0" t="n"/>
      <c r="T4204" s="0" t="n"/>
      <c r="U4204" s="0" t="n"/>
      <c r="V4204" s="0" t="n"/>
      <c r="W4204" s="0" t="n"/>
      <c r="X4204" s="42" t="n"/>
      <c r="Y4204" s="42" t="n"/>
      <c r="Z4204" s="42" t="n"/>
    </row>
    <row r="4205" ht="23" customFormat="1" customHeight="1" s="204">
      <c r="A4205" s="255">
        <f>IF(B4205="","",COUNTA($B$5:B4205))</f>
        <v/>
      </c>
      <c r="B4205" s="294" t="n"/>
      <c r="C4205" s="247" t="n"/>
      <c r="D4205" s="248" t="n"/>
      <c r="E4205" s="295" t="n"/>
      <c r="F4205" s="296" t="n"/>
      <c r="G4205" s="296" t="n"/>
      <c r="H4205" s="299">
        <f>IFERROR(VLOOKUP($C4205,$C$5:$H$18,6,0)+SUMIF($C$19:$C4205,$C4205,$F$19:$F4205)-SUMIF($C$19:$C4205,$C4205,$G$19:$G4205),"")</f>
        <v/>
      </c>
      <c r="I4205" s="296" t="n"/>
      <c r="J4205" s="252" t="n"/>
      <c r="K4205" s="252" t="n"/>
      <c r="L4205" s="298" t="n"/>
      <c r="M4205" s="254">
        <f>IF($B4205="","",--TEXT($B4205,"yyyymm"))</f>
        <v/>
      </c>
      <c r="N4205" s="0" t="n"/>
      <c r="O4205" s="0" t="n"/>
      <c r="P4205" s="0" t="n"/>
      <c r="Q4205" s="0" t="n"/>
      <c r="R4205" s="0" t="n"/>
      <c r="S4205" s="0" t="n"/>
      <c r="T4205" s="0" t="n"/>
      <c r="U4205" s="0" t="n"/>
      <c r="V4205" s="0" t="n"/>
      <c r="W4205" s="0" t="n"/>
      <c r="X4205" s="42" t="n"/>
      <c r="Y4205" s="42" t="n"/>
      <c r="Z4205" s="42" t="n"/>
    </row>
    <row r="4206" ht="23" customFormat="1" customHeight="1" s="204">
      <c r="A4206" s="255">
        <f>IF(B4206="","",COUNTA($B$5:B4206))</f>
        <v/>
      </c>
      <c r="B4206" s="294" t="n"/>
      <c r="C4206" s="247" t="n"/>
      <c r="D4206" s="248" t="n"/>
      <c r="E4206" s="295" t="n"/>
      <c r="F4206" s="296" t="n"/>
      <c r="G4206" s="296" t="n"/>
      <c r="H4206" s="299">
        <f>IFERROR(VLOOKUP($C4206,$C$5:$H$18,6,0)+SUMIF($C$19:$C4206,$C4206,$F$19:$F4206)-SUMIF($C$19:$C4206,$C4206,$G$19:$G4206),"")</f>
        <v/>
      </c>
      <c r="I4206" s="296" t="n"/>
      <c r="J4206" s="252" t="n"/>
      <c r="K4206" s="252" t="n"/>
      <c r="L4206" s="298" t="n"/>
      <c r="M4206" s="254">
        <f>IF($B4206="","",--TEXT($B4206,"yyyymm"))</f>
        <v/>
      </c>
      <c r="N4206" s="0" t="n"/>
      <c r="O4206" s="0" t="n"/>
      <c r="P4206" s="0" t="n"/>
      <c r="Q4206" s="0" t="n"/>
      <c r="R4206" s="0" t="n"/>
      <c r="S4206" s="0" t="n"/>
      <c r="T4206" s="0" t="n"/>
      <c r="U4206" s="0" t="n"/>
      <c r="V4206" s="0" t="n"/>
      <c r="W4206" s="0" t="n"/>
      <c r="X4206" s="42" t="n"/>
      <c r="Y4206" s="42" t="n"/>
      <c r="Z4206" s="42" t="n"/>
    </row>
    <row r="4207" ht="23" customFormat="1" customHeight="1" s="204">
      <c r="A4207" s="255">
        <f>IF(B4207="","",COUNTA($B$5:B4207))</f>
        <v/>
      </c>
      <c r="B4207" s="294" t="n"/>
      <c r="C4207" s="247" t="n"/>
      <c r="D4207" s="248" t="n"/>
      <c r="E4207" s="295" t="n"/>
      <c r="F4207" s="296" t="n"/>
      <c r="G4207" s="296" t="n"/>
      <c r="H4207" s="299">
        <f>IFERROR(VLOOKUP($C4207,$C$5:$H$18,6,0)+SUMIF($C$19:$C4207,$C4207,$F$19:$F4207)-SUMIF($C$19:$C4207,$C4207,$G$19:$G4207),"")</f>
        <v/>
      </c>
      <c r="I4207" s="296" t="n"/>
      <c r="J4207" s="252" t="n"/>
      <c r="K4207" s="252" t="n"/>
      <c r="L4207" s="298" t="n"/>
      <c r="M4207" s="254">
        <f>IF($B4207="","",--TEXT($B4207,"yyyymm"))</f>
        <v/>
      </c>
      <c r="N4207" s="0" t="n"/>
      <c r="O4207" s="0" t="n"/>
      <c r="P4207" s="0" t="n"/>
      <c r="Q4207" s="0" t="n"/>
      <c r="R4207" s="0" t="n"/>
      <c r="S4207" s="0" t="n"/>
      <c r="T4207" s="0" t="n"/>
      <c r="U4207" s="0" t="n"/>
      <c r="V4207" s="0" t="n"/>
      <c r="W4207" s="0" t="n"/>
      <c r="X4207" s="42" t="n"/>
      <c r="Y4207" s="42" t="n"/>
      <c r="Z4207" s="42" t="n"/>
    </row>
    <row r="4208" ht="23" customFormat="1" customHeight="1" s="204">
      <c r="A4208" s="255">
        <f>IF(B4208="","",COUNTA($B$5:B4208))</f>
        <v/>
      </c>
      <c r="B4208" s="294" t="n"/>
      <c r="C4208" s="247" t="n"/>
      <c r="D4208" s="248" t="n"/>
      <c r="E4208" s="295" t="n"/>
      <c r="F4208" s="296" t="n"/>
      <c r="G4208" s="296" t="n"/>
      <c r="H4208" s="299">
        <f>IFERROR(VLOOKUP($C4208,$C$5:$H$18,6,0)+SUMIF($C$19:$C4208,$C4208,$F$19:$F4208)-SUMIF($C$19:$C4208,$C4208,$G$19:$G4208),"")</f>
        <v/>
      </c>
      <c r="I4208" s="296" t="n"/>
      <c r="J4208" s="252" t="n"/>
      <c r="K4208" s="252" t="n"/>
      <c r="L4208" s="298" t="n"/>
      <c r="M4208" s="254">
        <f>IF($B4208="","",--TEXT($B4208,"yyyymm"))</f>
        <v/>
      </c>
      <c r="N4208" s="0" t="n"/>
      <c r="O4208" s="0" t="n"/>
      <c r="P4208" s="0" t="n"/>
      <c r="Q4208" s="0" t="n"/>
      <c r="R4208" s="0" t="n"/>
      <c r="S4208" s="0" t="n"/>
      <c r="T4208" s="0" t="n"/>
      <c r="U4208" s="0" t="n"/>
      <c r="V4208" s="0" t="n"/>
      <c r="W4208" s="0" t="n"/>
      <c r="X4208" s="42" t="n"/>
      <c r="Y4208" s="42" t="n"/>
      <c r="Z4208" s="42" t="n"/>
    </row>
    <row r="4209" ht="23" customFormat="1" customHeight="1" s="204">
      <c r="A4209" s="255">
        <f>IF(B4209="","",COUNTA($B$5:B4209))</f>
        <v/>
      </c>
      <c r="B4209" s="294" t="n"/>
      <c r="C4209" s="247" t="n"/>
      <c r="D4209" s="248" t="n"/>
      <c r="E4209" s="295" t="n"/>
      <c r="F4209" s="296" t="n"/>
      <c r="G4209" s="296" t="n"/>
      <c r="H4209" s="299">
        <f>IFERROR(VLOOKUP($C4209,$C$5:$H$18,6,0)+SUMIF($C$19:$C4209,$C4209,$F$19:$F4209)-SUMIF($C$19:$C4209,$C4209,$G$19:$G4209),"")</f>
        <v/>
      </c>
      <c r="I4209" s="296" t="n"/>
      <c r="J4209" s="252" t="n"/>
      <c r="K4209" s="252" t="n"/>
      <c r="L4209" s="298" t="n"/>
      <c r="M4209" s="254">
        <f>IF($B4209="","",--TEXT($B4209,"yyyymm"))</f>
        <v/>
      </c>
      <c r="N4209" s="0" t="n"/>
      <c r="O4209" s="0" t="n"/>
      <c r="P4209" s="0" t="n"/>
      <c r="Q4209" s="0" t="n"/>
      <c r="R4209" s="0" t="n"/>
      <c r="S4209" s="0" t="n"/>
      <c r="T4209" s="0" t="n"/>
      <c r="U4209" s="0" t="n"/>
      <c r="V4209" s="0" t="n"/>
      <c r="W4209" s="0" t="n"/>
      <c r="X4209" s="42" t="n"/>
      <c r="Y4209" s="42" t="n"/>
      <c r="Z4209" s="42" t="n"/>
    </row>
    <row r="4210" ht="23" customFormat="1" customHeight="1" s="204">
      <c r="A4210" s="255">
        <f>IF(B4210="","",COUNTA($B$5:B4210))</f>
        <v/>
      </c>
      <c r="B4210" s="294" t="n"/>
      <c r="C4210" s="247" t="n"/>
      <c r="D4210" s="248" t="n"/>
      <c r="E4210" s="295" t="n"/>
      <c r="F4210" s="296" t="n"/>
      <c r="G4210" s="296" t="n"/>
      <c r="H4210" s="299">
        <f>IFERROR(VLOOKUP($C4210,$C$5:$H$18,6,0)+SUMIF($C$19:$C4210,$C4210,$F$19:$F4210)-SUMIF($C$19:$C4210,$C4210,$G$19:$G4210),"")</f>
        <v/>
      </c>
      <c r="I4210" s="296" t="n"/>
      <c r="J4210" s="252" t="n"/>
      <c r="K4210" s="252" t="n"/>
      <c r="L4210" s="298" t="n"/>
      <c r="M4210" s="254">
        <f>IF($B4210="","",--TEXT($B4210,"yyyymm"))</f>
        <v/>
      </c>
      <c r="N4210" s="0" t="n"/>
      <c r="O4210" s="0" t="n"/>
      <c r="P4210" s="0" t="n"/>
      <c r="Q4210" s="0" t="n"/>
      <c r="R4210" s="0" t="n"/>
      <c r="S4210" s="0" t="n"/>
      <c r="T4210" s="0" t="n"/>
      <c r="U4210" s="0" t="n"/>
      <c r="V4210" s="0" t="n"/>
      <c r="W4210" s="0" t="n"/>
      <c r="X4210" s="42" t="n"/>
      <c r="Y4210" s="42" t="n"/>
      <c r="Z4210" s="42" t="n"/>
    </row>
    <row r="4211" ht="23" customFormat="1" customHeight="1" s="204">
      <c r="A4211" s="255">
        <f>IF(B4211="","",COUNTA($B$5:B4211))</f>
        <v/>
      </c>
      <c r="B4211" s="294" t="n"/>
      <c r="C4211" s="247" t="n"/>
      <c r="D4211" s="248" t="n"/>
      <c r="E4211" s="295" t="n"/>
      <c r="F4211" s="296" t="n"/>
      <c r="G4211" s="296" t="n"/>
      <c r="H4211" s="299">
        <f>IFERROR(VLOOKUP($C4211,$C$5:$H$18,6,0)+SUMIF($C$19:$C4211,$C4211,$F$19:$F4211)-SUMIF($C$19:$C4211,$C4211,$G$19:$G4211),"")</f>
        <v/>
      </c>
      <c r="I4211" s="296" t="n"/>
      <c r="J4211" s="252" t="n"/>
      <c r="K4211" s="252" t="n"/>
      <c r="L4211" s="298" t="n"/>
      <c r="M4211" s="254">
        <f>IF($B4211="","",--TEXT($B4211,"yyyymm"))</f>
        <v/>
      </c>
      <c r="N4211" s="0" t="n"/>
      <c r="O4211" s="0" t="n"/>
      <c r="P4211" s="0" t="n"/>
      <c r="Q4211" s="0" t="n"/>
      <c r="R4211" s="0" t="n"/>
      <c r="S4211" s="0" t="n"/>
      <c r="T4211" s="0" t="n"/>
      <c r="U4211" s="0" t="n"/>
      <c r="V4211" s="0" t="n"/>
      <c r="W4211" s="0" t="n"/>
      <c r="X4211" s="42" t="n"/>
      <c r="Y4211" s="42" t="n"/>
      <c r="Z4211" s="42" t="n"/>
    </row>
    <row r="4212" ht="23" customFormat="1" customHeight="1" s="204">
      <c r="A4212" s="255">
        <f>IF(B4212="","",COUNTA($B$5:B4212))</f>
        <v/>
      </c>
      <c r="B4212" s="294" t="n"/>
      <c r="C4212" s="247" t="n"/>
      <c r="D4212" s="248" t="n"/>
      <c r="E4212" s="295" t="n"/>
      <c r="F4212" s="296" t="n"/>
      <c r="G4212" s="296" t="n"/>
      <c r="H4212" s="299">
        <f>IFERROR(VLOOKUP($C4212,$C$5:$H$18,6,0)+SUMIF($C$19:$C4212,$C4212,$F$19:$F4212)-SUMIF($C$19:$C4212,$C4212,$G$19:$G4212),"")</f>
        <v/>
      </c>
      <c r="I4212" s="296" t="n"/>
      <c r="J4212" s="252" t="n"/>
      <c r="K4212" s="252" t="n"/>
      <c r="L4212" s="298" t="n"/>
      <c r="M4212" s="254">
        <f>IF($B4212="","",--TEXT($B4212,"yyyymm"))</f>
        <v/>
      </c>
      <c r="N4212" s="0" t="n"/>
      <c r="O4212" s="0" t="n"/>
      <c r="P4212" s="0" t="n"/>
      <c r="Q4212" s="0" t="n"/>
      <c r="R4212" s="0" t="n"/>
      <c r="S4212" s="0" t="n"/>
      <c r="T4212" s="0" t="n"/>
      <c r="U4212" s="0" t="n"/>
      <c r="V4212" s="0" t="n"/>
      <c r="W4212" s="0" t="n"/>
      <c r="X4212" s="42" t="n"/>
      <c r="Y4212" s="42" t="n"/>
      <c r="Z4212" s="42" t="n"/>
    </row>
    <row r="4213" ht="23" customFormat="1" customHeight="1" s="204">
      <c r="A4213" s="255">
        <f>IF(B4213="","",COUNTA($B$5:B4213))</f>
        <v/>
      </c>
      <c r="B4213" s="294" t="n"/>
      <c r="C4213" s="247" t="n"/>
      <c r="D4213" s="248" t="n"/>
      <c r="E4213" s="295" t="n"/>
      <c r="F4213" s="296" t="n"/>
      <c r="G4213" s="296" t="n"/>
      <c r="H4213" s="299">
        <f>IFERROR(VLOOKUP($C4213,$C$5:$H$18,6,0)+SUMIF($C$19:$C4213,$C4213,$F$19:$F4213)-SUMIF($C$19:$C4213,$C4213,$G$19:$G4213),"")</f>
        <v/>
      </c>
      <c r="I4213" s="296" t="n"/>
      <c r="J4213" s="252" t="n"/>
      <c r="K4213" s="252" t="n"/>
      <c r="L4213" s="298" t="n"/>
      <c r="M4213" s="254">
        <f>IF($B4213="","",--TEXT($B4213,"yyyymm"))</f>
        <v/>
      </c>
      <c r="N4213" s="0" t="n"/>
      <c r="O4213" s="0" t="n"/>
      <c r="P4213" s="0" t="n"/>
      <c r="Q4213" s="0" t="n"/>
      <c r="R4213" s="0" t="n"/>
      <c r="S4213" s="0" t="n"/>
      <c r="T4213" s="0" t="n"/>
      <c r="U4213" s="0" t="n"/>
      <c r="V4213" s="0" t="n"/>
      <c r="W4213" s="0" t="n"/>
      <c r="X4213" s="42" t="n"/>
      <c r="Y4213" s="42" t="n"/>
      <c r="Z4213" s="42" t="n"/>
    </row>
    <row r="4214" ht="23" customFormat="1" customHeight="1" s="204">
      <c r="A4214" s="255">
        <f>IF(B4214="","",COUNTA($B$5:B4214))</f>
        <v/>
      </c>
      <c r="B4214" s="294" t="n"/>
      <c r="C4214" s="247" t="n"/>
      <c r="D4214" s="248" t="n"/>
      <c r="E4214" s="295" t="n"/>
      <c r="F4214" s="296" t="n"/>
      <c r="G4214" s="296" t="n"/>
      <c r="H4214" s="299">
        <f>IFERROR(VLOOKUP($C4214,$C$5:$H$18,6,0)+SUMIF($C$19:$C4214,$C4214,$F$19:$F4214)-SUMIF($C$19:$C4214,$C4214,$G$19:$G4214),"")</f>
        <v/>
      </c>
      <c r="I4214" s="296" t="n"/>
      <c r="J4214" s="252" t="n"/>
      <c r="K4214" s="252" t="n"/>
      <c r="L4214" s="298" t="n"/>
      <c r="M4214" s="254">
        <f>IF($B4214="","",--TEXT($B4214,"yyyymm"))</f>
        <v/>
      </c>
      <c r="N4214" s="0" t="n"/>
      <c r="O4214" s="0" t="n"/>
      <c r="P4214" s="0" t="n"/>
      <c r="Q4214" s="0" t="n"/>
      <c r="R4214" s="0" t="n"/>
      <c r="S4214" s="0" t="n"/>
      <c r="T4214" s="0" t="n"/>
      <c r="U4214" s="0" t="n"/>
      <c r="V4214" s="0" t="n"/>
      <c r="W4214" s="0" t="n"/>
      <c r="X4214" s="42" t="n"/>
      <c r="Y4214" s="42" t="n"/>
      <c r="Z4214" s="42" t="n"/>
    </row>
    <row r="4215" ht="23" customFormat="1" customHeight="1" s="204">
      <c r="A4215" s="255">
        <f>IF(B4215="","",COUNTA($B$5:B4215))</f>
        <v/>
      </c>
      <c r="B4215" s="294" t="n"/>
      <c r="C4215" s="247" t="n"/>
      <c r="D4215" s="248" t="n"/>
      <c r="E4215" s="295" t="n"/>
      <c r="F4215" s="296" t="n"/>
      <c r="G4215" s="296" t="n"/>
      <c r="H4215" s="299">
        <f>IFERROR(VLOOKUP($C4215,$C$5:$H$18,6,0)+SUMIF($C$19:$C4215,$C4215,$F$19:$F4215)-SUMIF($C$19:$C4215,$C4215,$G$19:$G4215),"")</f>
        <v/>
      </c>
      <c r="I4215" s="296" t="n"/>
      <c r="J4215" s="252" t="n"/>
      <c r="K4215" s="252" t="n"/>
      <c r="L4215" s="298" t="n"/>
      <c r="M4215" s="254">
        <f>IF($B4215="","",--TEXT($B4215,"yyyymm"))</f>
        <v/>
      </c>
      <c r="N4215" s="0" t="n"/>
      <c r="O4215" s="0" t="n"/>
      <c r="P4215" s="0" t="n"/>
      <c r="Q4215" s="0" t="n"/>
      <c r="R4215" s="0" t="n"/>
      <c r="S4215" s="0" t="n"/>
      <c r="T4215" s="0" t="n"/>
      <c r="U4215" s="0" t="n"/>
      <c r="V4215" s="0" t="n"/>
      <c r="W4215" s="0" t="n"/>
      <c r="X4215" s="42" t="n"/>
      <c r="Y4215" s="42" t="n"/>
      <c r="Z4215" s="42" t="n"/>
    </row>
    <row r="4216" ht="23" customFormat="1" customHeight="1" s="204">
      <c r="A4216" s="255">
        <f>IF(B4216="","",COUNTA($B$5:B4216))</f>
        <v/>
      </c>
      <c r="B4216" s="294" t="n"/>
      <c r="C4216" s="247" t="n"/>
      <c r="D4216" s="248" t="n"/>
      <c r="E4216" s="295" t="n"/>
      <c r="F4216" s="296" t="n"/>
      <c r="G4216" s="296" t="n"/>
      <c r="H4216" s="299">
        <f>IFERROR(VLOOKUP($C4216,$C$5:$H$18,6,0)+SUMIF($C$19:$C4216,$C4216,$F$19:$F4216)-SUMIF($C$19:$C4216,$C4216,$G$19:$G4216),"")</f>
        <v/>
      </c>
      <c r="I4216" s="296" t="n"/>
      <c r="J4216" s="252" t="n"/>
      <c r="K4216" s="252" t="n"/>
      <c r="L4216" s="298" t="n"/>
      <c r="M4216" s="254">
        <f>IF($B4216="","",--TEXT($B4216,"yyyymm"))</f>
        <v/>
      </c>
      <c r="N4216" s="0" t="n"/>
      <c r="O4216" s="0" t="n"/>
      <c r="P4216" s="0" t="n"/>
      <c r="Q4216" s="0" t="n"/>
      <c r="R4216" s="0" t="n"/>
      <c r="S4216" s="0" t="n"/>
      <c r="T4216" s="0" t="n"/>
      <c r="U4216" s="0" t="n"/>
      <c r="V4216" s="0" t="n"/>
      <c r="W4216" s="0" t="n"/>
      <c r="X4216" s="42" t="n"/>
      <c r="Y4216" s="42" t="n"/>
      <c r="Z4216" s="42" t="n"/>
    </row>
    <row r="4217" ht="23" customFormat="1" customHeight="1" s="204">
      <c r="A4217" s="255">
        <f>IF(B4217="","",COUNTA($B$5:B4217))</f>
        <v/>
      </c>
      <c r="B4217" s="294" t="n"/>
      <c r="C4217" s="247" t="n"/>
      <c r="D4217" s="248" t="n"/>
      <c r="E4217" s="295" t="n"/>
      <c r="F4217" s="296" t="n"/>
      <c r="G4217" s="296" t="n"/>
      <c r="H4217" s="299">
        <f>IFERROR(VLOOKUP($C4217,$C$5:$H$18,6,0)+SUMIF($C$19:$C4217,$C4217,$F$19:$F4217)-SUMIF($C$19:$C4217,$C4217,$G$19:$G4217),"")</f>
        <v/>
      </c>
      <c r="I4217" s="296" t="n"/>
      <c r="J4217" s="252" t="n"/>
      <c r="K4217" s="252" t="n"/>
      <c r="L4217" s="298" t="n"/>
      <c r="M4217" s="254">
        <f>IF($B4217="","",--TEXT($B4217,"yyyymm"))</f>
        <v/>
      </c>
      <c r="N4217" s="0" t="n"/>
      <c r="O4217" s="0" t="n"/>
      <c r="P4217" s="0" t="n"/>
      <c r="Q4217" s="0" t="n"/>
      <c r="R4217" s="0" t="n"/>
      <c r="S4217" s="0" t="n"/>
      <c r="T4217" s="0" t="n"/>
      <c r="U4217" s="0" t="n"/>
      <c r="V4217" s="0" t="n"/>
      <c r="W4217" s="0" t="n"/>
      <c r="X4217" s="42" t="n"/>
      <c r="Y4217" s="42" t="n"/>
      <c r="Z4217" s="42" t="n"/>
    </row>
    <row r="4218" ht="23" customFormat="1" customHeight="1" s="204">
      <c r="A4218" s="255">
        <f>IF(B4218="","",COUNTA($B$5:B4218))</f>
        <v/>
      </c>
      <c r="B4218" s="294" t="n"/>
      <c r="C4218" s="247" t="n"/>
      <c r="D4218" s="248" t="n"/>
      <c r="E4218" s="295" t="n"/>
      <c r="F4218" s="296" t="n"/>
      <c r="G4218" s="296" t="n"/>
      <c r="H4218" s="299">
        <f>IFERROR(VLOOKUP($C4218,$C$5:$H$18,6,0)+SUMIF($C$19:$C4218,$C4218,$F$19:$F4218)-SUMIF($C$19:$C4218,$C4218,$G$19:$G4218),"")</f>
        <v/>
      </c>
      <c r="I4218" s="296" t="n"/>
      <c r="J4218" s="252" t="n"/>
      <c r="K4218" s="252" t="n"/>
      <c r="L4218" s="298" t="n"/>
      <c r="M4218" s="254">
        <f>IF($B4218="","",--TEXT($B4218,"yyyymm"))</f>
        <v/>
      </c>
      <c r="N4218" s="0" t="n"/>
      <c r="O4218" s="0" t="n"/>
      <c r="P4218" s="0" t="n"/>
      <c r="Q4218" s="0" t="n"/>
      <c r="R4218" s="0" t="n"/>
      <c r="S4218" s="0" t="n"/>
      <c r="T4218" s="0" t="n"/>
      <c r="U4218" s="0" t="n"/>
      <c r="V4218" s="0" t="n"/>
      <c r="W4218" s="0" t="n"/>
      <c r="X4218" s="42" t="n"/>
      <c r="Y4218" s="42" t="n"/>
      <c r="Z4218" s="42" t="n"/>
    </row>
    <row r="4219" ht="23" customFormat="1" customHeight="1" s="204">
      <c r="A4219" s="255">
        <f>IF(B4219="","",COUNTA($B$5:B4219))</f>
        <v/>
      </c>
      <c r="B4219" s="294" t="n"/>
      <c r="C4219" s="247" t="n"/>
      <c r="D4219" s="248" t="n"/>
      <c r="E4219" s="295" t="n"/>
      <c r="F4219" s="296" t="n"/>
      <c r="G4219" s="296" t="n"/>
      <c r="H4219" s="299">
        <f>IFERROR(VLOOKUP($C4219,$C$5:$H$18,6,0)+SUMIF($C$19:$C4219,$C4219,$F$19:$F4219)-SUMIF($C$19:$C4219,$C4219,$G$19:$G4219),"")</f>
        <v/>
      </c>
      <c r="I4219" s="296" t="n"/>
      <c r="J4219" s="252" t="n"/>
      <c r="K4219" s="252" t="n"/>
      <c r="L4219" s="298" t="n"/>
      <c r="M4219" s="254">
        <f>IF($B4219="","",--TEXT($B4219,"yyyymm"))</f>
        <v/>
      </c>
      <c r="N4219" s="0" t="n"/>
      <c r="O4219" s="0" t="n"/>
      <c r="P4219" s="0" t="n"/>
      <c r="Q4219" s="0" t="n"/>
      <c r="R4219" s="0" t="n"/>
      <c r="S4219" s="0" t="n"/>
      <c r="T4219" s="0" t="n"/>
      <c r="U4219" s="0" t="n"/>
      <c r="V4219" s="0" t="n"/>
      <c r="W4219" s="0" t="n"/>
      <c r="X4219" s="42" t="n"/>
      <c r="Y4219" s="42" t="n"/>
      <c r="Z4219" s="42" t="n"/>
    </row>
    <row r="4220" ht="23" customFormat="1" customHeight="1" s="204">
      <c r="A4220" s="255">
        <f>IF(B4220="","",COUNTA($B$5:B4220))</f>
        <v/>
      </c>
      <c r="B4220" s="294" t="n"/>
      <c r="C4220" s="247" t="n"/>
      <c r="D4220" s="248" t="n"/>
      <c r="E4220" s="295" t="n"/>
      <c r="F4220" s="296" t="n"/>
      <c r="G4220" s="296" t="n"/>
      <c r="H4220" s="299">
        <f>IFERROR(VLOOKUP($C4220,$C$5:$H$18,6,0)+SUMIF($C$19:$C4220,$C4220,$F$19:$F4220)-SUMIF($C$19:$C4220,$C4220,$G$19:$G4220),"")</f>
        <v/>
      </c>
      <c r="I4220" s="296" t="n"/>
      <c r="J4220" s="252" t="n"/>
      <c r="K4220" s="252" t="n"/>
      <c r="L4220" s="298" t="n"/>
      <c r="M4220" s="254">
        <f>IF($B4220="","",--TEXT($B4220,"yyyymm"))</f>
        <v/>
      </c>
      <c r="N4220" s="0" t="n"/>
      <c r="O4220" s="0" t="n"/>
      <c r="P4220" s="0" t="n"/>
      <c r="Q4220" s="0" t="n"/>
      <c r="R4220" s="0" t="n"/>
      <c r="S4220" s="0" t="n"/>
      <c r="T4220" s="0" t="n"/>
      <c r="U4220" s="0" t="n"/>
      <c r="V4220" s="0" t="n"/>
      <c r="W4220" s="0" t="n"/>
      <c r="X4220" s="42" t="n"/>
      <c r="Y4220" s="42" t="n"/>
      <c r="Z4220" s="42" t="n"/>
    </row>
    <row r="4221" ht="23" customFormat="1" customHeight="1" s="204">
      <c r="A4221" s="255">
        <f>IF(B4221="","",COUNTA($B$5:B4221))</f>
        <v/>
      </c>
      <c r="B4221" s="294" t="n"/>
      <c r="C4221" s="247" t="n"/>
      <c r="D4221" s="248" t="n"/>
      <c r="E4221" s="295" t="n"/>
      <c r="F4221" s="296" t="n"/>
      <c r="G4221" s="296" t="n"/>
      <c r="H4221" s="299">
        <f>IFERROR(VLOOKUP($C4221,$C$5:$H$18,6,0)+SUMIF($C$19:$C4221,$C4221,$F$19:$F4221)-SUMIF($C$19:$C4221,$C4221,$G$19:$G4221),"")</f>
        <v/>
      </c>
      <c r="I4221" s="296" t="n"/>
      <c r="J4221" s="252" t="n"/>
      <c r="K4221" s="252" t="n"/>
      <c r="L4221" s="298" t="n"/>
      <c r="M4221" s="254">
        <f>IF($B4221="","",--TEXT($B4221,"yyyymm"))</f>
        <v/>
      </c>
      <c r="N4221" s="0" t="n"/>
      <c r="O4221" s="0" t="n"/>
      <c r="P4221" s="0" t="n"/>
      <c r="Q4221" s="0" t="n"/>
      <c r="R4221" s="0" t="n"/>
      <c r="S4221" s="0" t="n"/>
      <c r="T4221" s="0" t="n"/>
      <c r="U4221" s="0" t="n"/>
      <c r="V4221" s="0" t="n"/>
      <c r="W4221" s="0" t="n"/>
      <c r="X4221" s="42" t="n"/>
      <c r="Y4221" s="42" t="n"/>
      <c r="Z4221" s="42" t="n"/>
    </row>
    <row r="4222" ht="23" customFormat="1" customHeight="1" s="204">
      <c r="A4222" s="255">
        <f>IF(B4222="","",COUNTA($B$5:B4222))</f>
        <v/>
      </c>
      <c r="B4222" s="294" t="n"/>
      <c r="C4222" s="247" t="n"/>
      <c r="D4222" s="248" t="n"/>
      <c r="E4222" s="295" t="n"/>
      <c r="F4222" s="296" t="n"/>
      <c r="G4222" s="296" t="n"/>
      <c r="H4222" s="299">
        <f>IFERROR(VLOOKUP($C4222,$C$5:$H$18,6,0)+SUMIF($C$19:$C4222,$C4222,$F$19:$F4222)-SUMIF($C$19:$C4222,$C4222,$G$19:$G4222),"")</f>
        <v/>
      </c>
      <c r="I4222" s="296" t="n"/>
      <c r="J4222" s="252" t="n"/>
      <c r="K4222" s="252" t="n"/>
      <c r="L4222" s="298" t="n"/>
      <c r="M4222" s="254">
        <f>IF($B4222="","",--TEXT($B4222,"yyyymm"))</f>
        <v/>
      </c>
      <c r="N4222" s="0" t="n"/>
      <c r="O4222" s="0" t="n"/>
      <c r="P4222" s="0" t="n"/>
      <c r="Q4222" s="0" t="n"/>
      <c r="R4222" s="0" t="n"/>
      <c r="S4222" s="0" t="n"/>
      <c r="T4222" s="0" t="n"/>
      <c r="U4222" s="0" t="n"/>
      <c r="V4222" s="0" t="n"/>
      <c r="W4222" s="0" t="n"/>
      <c r="X4222" s="42" t="n"/>
      <c r="Y4222" s="42" t="n"/>
      <c r="Z4222" s="42" t="n"/>
    </row>
    <row r="4223" ht="23" customFormat="1" customHeight="1" s="204">
      <c r="A4223" s="255">
        <f>IF(B4223="","",COUNTA($B$5:B4223))</f>
        <v/>
      </c>
      <c r="B4223" s="294" t="n"/>
      <c r="C4223" s="247" t="n"/>
      <c r="D4223" s="248" t="n"/>
      <c r="E4223" s="295" t="n"/>
      <c r="F4223" s="296" t="n"/>
      <c r="G4223" s="296" t="n"/>
      <c r="H4223" s="299">
        <f>IFERROR(VLOOKUP($C4223,$C$5:$H$18,6,0)+SUMIF($C$19:$C4223,$C4223,$F$19:$F4223)-SUMIF($C$19:$C4223,$C4223,$G$19:$G4223),"")</f>
        <v/>
      </c>
      <c r="I4223" s="296" t="n"/>
      <c r="J4223" s="252" t="n"/>
      <c r="K4223" s="252" t="n"/>
      <c r="L4223" s="298" t="n"/>
      <c r="M4223" s="254">
        <f>IF($B4223="","",--TEXT($B4223,"yyyymm"))</f>
        <v/>
      </c>
      <c r="N4223" s="0" t="n"/>
      <c r="O4223" s="0" t="n"/>
      <c r="P4223" s="0" t="n"/>
      <c r="Q4223" s="0" t="n"/>
      <c r="R4223" s="0" t="n"/>
      <c r="S4223" s="0" t="n"/>
      <c r="T4223" s="0" t="n"/>
      <c r="U4223" s="0" t="n"/>
      <c r="V4223" s="0" t="n"/>
      <c r="W4223" s="0" t="n"/>
      <c r="X4223" s="42" t="n"/>
      <c r="Y4223" s="42" t="n"/>
      <c r="Z4223" s="42" t="n"/>
    </row>
    <row r="4224" ht="23" customFormat="1" customHeight="1" s="204">
      <c r="A4224" s="255">
        <f>IF(B4224="","",COUNTA($B$5:B4224))</f>
        <v/>
      </c>
      <c r="B4224" s="294" t="n"/>
      <c r="C4224" s="247" t="n"/>
      <c r="D4224" s="248" t="n"/>
      <c r="E4224" s="295" t="n"/>
      <c r="F4224" s="296" t="n"/>
      <c r="G4224" s="296" t="n"/>
      <c r="H4224" s="299">
        <f>IFERROR(VLOOKUP($C4224,$C$5:$H$18,6,0)+SUMIF($C$19:$C4224,$C4224,$F$19:$F4224)-SUMIF($C$19:$C4224,$C4224,$G$19:$G4224),"")</f>
        <v/>
      </c>
      <c r="I4224" s="296" t="n"/>
      <c r="J4224" s="252" t="n"/>
      <c r="K4224" s="252" t="n"/>
      <c r="L4224" s="298" t="n"/>
      <c r="M4224" s="254">
        <f>IF($B4224="","",--TEXT($B4224,"yyyymm"))</f>
        <v/>
      </c>
      <c r="N4224" s="0" t="n"/>
      <c r="O4224" s="0" t="n"/>
      <c r="P4224" s="0" t="n"/>
      <c r="Q4224" s="0" t="n"/>
      <c r="R4224" s="0" t="n"/>
      <c r="S4224" s="0" t="n"/>
      <c r="T4224" s="0" t="n"/>
      <c r="U4224" s="0" t="n"/>
      <c r="V4224" s="0" t="n"/>
      <c r="W4224" s="0" t="n"/>
      <c r="X4224" s="42" t="n"/>
      <c r="Y4224" s="42" t="n"/>
      <c r="Z4224" s="42" t="n"/>
    </row>
    <row r="4225" ht="23" customFormat="1" customHeight="1" s="204">
      <c r="A4225" s="255">
        <f>IF(B4225="","",COUNTA($B$5:B4225))</f>
        <v/>
      </c>
      <c r="B4225" s="294" t="n"/>
      <c r="C4225" s="247" t="n"/>
      <c r="D4225" s="248" t="n"/>
      <c r="E4225" s="295" t="n"/>
      <c r="F4225" s="296" t="n"/>
      <c r="G4225" s="296" t="n"/>
      <c r="H4225" s="299">
        <f>IFERROR(VLOOKUP($C4225,$C$5:$H$18,6,0)+SUMIF($C$19:$C4225,$C4225,$F$19:$F4225)-SUMIF($C$19:$C4225,$C4225,$G$19:$G4225),"")</f>
        <v/>
      </c>
      <c r="I4225" s="296" t="n"/>
      <c r="J4225" s="252" t="n"/>
      <c r="K4225" s="252" t="n"/>
      <c r="L4225" s="298" t="n"/>
      <c r="M4225" s="254">
        <f>IF($B4225="","",--TEXT($B4225,"yyyymm"))</f>
        <v/>
      </c>
      <c r="N4225" s="0" t="n"/>
      <c r="O4225" s="0" t="n"/>
      <c r="P4225" s="0" t="n"/>
      <c r="Q4225" s="0" t="n"/>
      <c r="R4225" s="0" t="n"/>
      <c r="S4225" s="0" t="n"/>
      <c r="T4225" s="0" t="n"/>
      <c r="U4225" s="0" t="n"/>
      <c r="V4225" s="0" t="n"/>
      <c r="W4225" s="0" t="n"/>
      <c r="X4225" s="42" t="n"/>
      <c r="Y4225" s="42" t="n"/>
      <c r="Z4225" s="42" t="n"/>
    </row>
    <row r="4226" ht="23" customFormat="1" customHeight="1" s="204">
      <c r="A4226" s="255">
        <f>IF(B4226="","",COUNTA($B$5:B4226))</f>
        <v/>
      </c>
      <c r="B4226" s="294" t="n"/>
      <c r="C4226" s="247" t="n"/>
      <c r="D4226" s="248" t="n"/>
      <c r="E4226" s="295" t="n"/>
      <c r="F4226" s="296" t="n"/>
      <c r="G4226" s="296" t="n"/>
      <c r="H4226" s="299">
        <f>IFERROR(VLOOKUP($C4226,$C$5:$H$18,6,0)+SUMIF($C$19:$C4226,$C4226,$F$19:$F4226)-SUMIF($C$19:$C4226,$C4226,$G$19:$G4226),"")</f>
        <v/>
      </c>
      <c r="I4226" s="296" t="n"/>
      <c r="J4226" s="252" t="n"/>
      <c r="K4226" s="252" t="n"/>
      <c r="L4226" s="298" t="n"/>
      <c r="M4226" s="254">
        <f>IF($B4226="","",--TEXT($B4226,"yyyymm"))</f>
        <v/>
      </c>
      <c r="N4226" s="0" t="n"/>
      <c r="O4226" s="0" t="n"/>
      <c r="P4226" s="0" t="n"/>
      <c r="Q4226" s="0" t="n"/>
      <c r="R4226" s="0" t="n"/>
      <c r="S4226" s="0" t="n"/>
      <c r="T4226" s="0" t="n"/>
      <c r="U4226" s="0" t="n"/>
      <c r="V4226" s="0" t="n"/>
      <c r="W4226" s="0" t="n"/>
      <c r="X4226" s="42" t="n"/>
      <c r="Y4226" s="42" t="n"/>
      <c r="Z4226" s="42" t="n"/>
    </row>
    <row r="4227" ht="23" customFormat="1" customHeight="1" s="204">
      <c r="A4227" s="255">
        <f>IF(B4227="","",COUNTA($B$5:B4227))</f>
        <v/>
      </c>
      <c r="B4227" s="294" t="n"/>
      <c r="C4227" s="247" t="n"/>
      <c r="D4227" s="248" t="n"/>
      <c r="E4227" s="295" t="n"/>
      <c r="F4227" s="296" t="n"/>
      <c r="G4227" s="296" t="n"/>
      <c r="H4227" s="299">
        <f>IFERROR(VLOOKUP($C4227,$C$5:$H$18,6,0)+SUMIF($C$19:$C4227,$C4227,$F$19:$F4227)-SUMIF($C$19:$C4227,$C4227,$G$19:$G4227),"")</f>
        <v/>
      </c>
      <c r="I4227" s="296" t="n"/>
      <c r="J4227" s="252" t="n"/>
      <c r="K4227" s="252" t="n"/>
      <c r="L4227" s="298" t="n"/>
      <c r="M4227" s="254">
        <f>IF($B4227="","",--TEXT($B4227,"yyyymm"))</f>
        <v/>
      </c>
      <c r="N4227" s="0" t="n"/>
      <c r="O4227" s="0" t="n"/>
      <c r="P4227" s="0" t="n"/>
      <c r="Q4227" s="0" t="n"/>
      <c r="R4227" s="0" t="n"/>
      <c r="S4227" s="0" t="n"/>
      <c r="T4227" s="0" t="n"/>
      <c r="U4227" s="0" t="n"/>
      <c r="V4227" s="0" t="n"/>
      <c r="W4227" s="0" t="n"/>
      <c r="X4227" s="42" t="n"/>
      <c r="Y4227" s="42" t="n"/>
      <c r="Z4227" s="42" t="n"/>
    </row>
    <row r="4228" ht="23" customFormat="1" customHeight="1" s="204">
      <c r="A4228" s="255">
        <f>IF(B4228="","",COUNTA($B$5:B4228))</f>
        <v/>
      </c>
      <c r="B4228" s="294" t="n"/>
      <c r="C4228" s="247" t="n"/>
      <c r="D4228" s="248" t="n"/>
      <c r="E4228" s="295" t="n"/>
      <c r="F4228" s="296" t="n"/>
      <c r="G4228" s="296" t="n"/>
      <c r="H4228" s="299">
        <f>IFERROR(VLOOKUP($C4228,$C$5:$H$18,6,0)+SUMIF($C$19:$C4228,$C4228,$F$19:$F4228)-SUMIF($C$19:$C4228,$C4228,$G$19:$G4228),"")</f>
        <v/>
      </c>
      <c r="I4228" s="296" t="n"/>
      <c r="J4228" s="252" t="n"/>
      <c r="K4228" s="252" t="n"/>
      <c r="L4228" s="298" t="n"/>
      <c r="M4228" s="254">
        <f>IF($B4228="","",--TEXT($B4228,"yyyymm"))</f>
        <v/>
      </c>
      <c r="N4228" s="0" t="n"/>
      <c r="O4228" s="0" t="n"/>
      <c r="P4228" s="0" t="n"/>
      <c r="Q4228" s="0" t="n"/>
      <c r="R4228" s="0" t="n"/>
      <c r="S4228" s="0" t="n"/>
      <c r="T4228" s="0" t="n"/>
      <c r="U4228" s="0" t="n"/>
      <c r="V4228" s="0" t="n"/>
      <c r="W4228" s="0" t="n"/>
      <c r="X4228" s="42" t="n"/>
      <c r="Y4228" s="42" t="n"/>
      <c r="Z4228" s="42" t="n"/>
    </row>
    <row r="4229" ht="23" customFormat="1" customHeight="1" s="204">
      <c r="A4229" s="255">
        <f>IF(B4229="","",COUNTA($B$5:B4229))</f>
        <v/>
      </c>
      <c r="B4229" s="294" t="n"/>
      <c r="C4229" s="247" t="n"/>
      <c r="D4229" s="248" t="n"/>
      <c r="E4229" s="295" t="n"/>
      <c r="F4229" s="296" t="n"/>
      <c r="G4229" s="296" t="n"/>
      <c r="H4229" s="299">
        <f>IFERROR(VLOOKUP($C4229,$C$5:$H$18,6,0)+SUMIF($C$19:$C4229,$C4229,$F$19:$F4229)-SUMIF($C$19:$C4229,$C4229,$G$19:$G4229),"")</f>
        <v/>
      </c>
      <c r="I4229" s="296" t="n"/>
      <c r="J4229" s="252" t="n"/>
      <c r="K4229" s="252" t="n"/>
      <c r="L4229" s="298" t="n"/>
      <c r="M4229" s="254">
        <f>IF($B4229="","",--TEXT($B4229,"yyyymm"))</f>
        <v/>
      </c>
      <c r="N4229" s="0" t="n"/>
      <c r="O4229" s="0" t="n"/>
      <c r="P4229" s="0" t="n"/>
      <c r="Q4229" s="0" t="n"/>
      <c r="R4229" s="0" t="n"/>
      <c r="S4229" s="0" t="n"/>
      <c r="T4229" s="0" t="n"/>
      <c r="U4229" s="0" t="n"/>
      <c r="V4229" s="0" t="n"/>
      <c r="W4229" s="0" t="n"/>
      <c r="X4229" s="42" t="n"/>
      <c r="Y4229" s="42" t="n"/>
      <c r="Z4229" s="42" t="n"/>
    </row>
    <row r="4230" ht="23" customFormat="1" customHeight="1" s="204">
      <c r="A4230" s="255">
        <f>IF(B4230="","",COUNTA($B$5:B4230))</f>
        <v/>
      </c>
      <c r="B4230" s="294" t="n"/>
      <c r="C4230" s="247" t="n"/>
      <c r="D4230" s="248" t="n"/>
      <c r="E4230" s="295" t="n"/>
      <c r="F4230" s="296" t="n"/>
      <c r="G4230" s="296" t="n"/>
      <c r="H4230" s="299">
        <f>IFERROR(VLOOKUP($C4230,$C$5:$H$18,6,0)+SUMIF($C$19:$C4230,$C4230,$F$19:$F4230)-SUMIF($C$19:$C4230,$C4230,$G$19:$G4230),"")</f>
        <v/>
      </c>
      <c r="I4230" s="296" t="n"/>
      <c r="J4230" s="252" t="n"/>
      <c r="K4230" s="252" t="n"/>
      <c r="L4230" s="298" t="n"/>
      <c r="M4230" s="254">
        <f>IF($B4230="","",--TEXT($B4230,"yyyymm"))</f>
        <v/>
      </c>
      <c r="N4230" s="0" t="n"/>
      <c r="O4230" s="0" t="n"/>
      <c r="P4230" s="0" t="n"/>
      <c r="Q4230" s="0" t="n"/>
      <c r="R4230" s="0" t="n"/>
      <c r="S4230" s="0" t="n"/>
      <c r="T4230" s="0" t="n"/>
      <c r="U4230" s="0" t="n"/>
      <c r="V4230" s="0" t="n"/>
      <c r="W4230" s="0" t="n"/>
      <c r="X4230" s="42" t="n"/>
      <c r="Y4230" s="42" t="n"/>
      <c r="Z4230" s="42" t="n"/>
    </row>
    <row r="4231" ht="23" customFormat="1" customHeight="1" s="204">
      <c r="A4231" s="255">
        <f>IF(B4231="","",COUNTA($B$5:B4231))</f>
        <v/>
      </c>
      <c r="B4231" s="294" t="n"/>
      <c r="C4231" s="247" t="n"/>
      <c r="D4231" s="248" t="n"/>
      <c r="E4231" s="295" t="n"/>
      <c r="F4231" s="296" t="n"/>
      <c r="G4231" s="296" t="n"/>
      <c r="H4231" s="299">
        <f>IFERROR(VLOOKUP($C4231,$C$5:$H$18,6,0)+SUMIF($C$19:$C4231,$C4231,$F$19:$F4231)-SUMIF($C$19:$C4231,$C4231,$G$19:$G4231),"")</f>
        <v/>
      </c>
      <c r="I4231" s="296" t="n"/>
      <c r="J4231" s="252" t="n"/>
      <c r="K4231" s="252" t="n"/>
      <c r="L4231" s="298" t="n"/>
      <c r="M4231" s="254">
        <f>IF($B4231="","",--TEXT($B4231,"yyyymm"))</f>
        <v/>
      </c>
      <c r="N4231" s="0" t="n"/>
      <c r="O4231" s="0" t="n"/>
      <c r="P4231" s="0" t="n"/>
      <c r="Q4231" s="0" t="n"/>
      <c r="R4231" s="0" t="n"/>
      <c r="S4231" s="0" t="n"/>
      <c r="T4231" s="0" t="n"/>
      <c r="U4231" s="0" t="n"/>
      <c r="V4231" s="0" t="n"/>
      <c r="W4231" s="0" t="n"/>
      <c r="X4231" s="42" t="n"/>
      <c r="Y4231" s="42" t="n"/>
      <c r="Z4231" s="42" t="n"/>
    </row>
    <row r="4232" ht="23" customFormat="1" customHeight="1" s="204">
      <c r="A4232" s="255">
        <f>IF(B4232="","",COUNTA($B$5:B4232))</f>
        <v/>
      </c>
      <c r="B4232" s="294" t="n"/>
      <c r="C4232" s="247" t="n"/>
      <c r="D4232" s="248" t="n"/>
      <c r="E4232" s="295" t="n"/>
      <c r="F4232" s="296" t="n"/>
      <c r="G4232" s="296" t="n"/>
      <c r="H4232" s="299">
        <f>IFERROR(VLOOKUP($C4232,$C$5:$H$18,6,0)+SUMIF($C$19:$C4232,$C4232,$F$19:$F4232)-SUMIF($C$19:$C4232,$C4232,$G$19:$G4232),"")</f>
        <v/>
      </c>
      <c r="I4232" s="296" t="n"/>
      <c r="J4232" s="252" t="n"/>
      <c r="K4232" s="252" t="n"/>
      <c r="L4232" s="298" t="n"/>
      <c r="M4232" s="254">
        <f>IF($B4232="","",--TEXT($B4232,"yyyymm"))</f>
        <v/>
      </c>
      <c r="N4232" s="0" t="n"/>
      <c r="O4232" s="0" t="n"/>
      <c r="P4232" s="0" t="n"/>
      <c r="Q4232" s="0" t="n"/>
      <c r="R4232" s="0" t="n"/>
      <c r="S4232" s="0" t="n"/>
      <c r="T4232" s="0" t="n"/>
      <c r="U4232" s="0" t="n"/>
      <c r="V4232" s="0" t="n"/>
      <c r="W4232" s="0" t="n"/>
      <c r="X4232" s="42" t="n"/>
      <c r="Y4232" s="42" t="n"/>
      <c r="Z4232" s="42" t="n"/>
    </row>
    <row r="4233" ht="23" customFormat="1" customHeight="1" s="204">
      <c r="A4233" s="255">
        <f>IF(B4233="","",COUNTA($B$5:B4233))</f>
        <v/>
      </c>
      <c r="B4233" s="294" t="n"/>
      <c r="C4233" s="247" t="n"/>
      <c r="D4233" s="248" t="n"/>
      <c r="E4233" s="295" t="n"/>
      <c r="F4233" s="296" t="n"/>
      <c r="G4233" s="296" t="n"/>
      <c r="H4233" s="299">
        <f>IFERROR(VLOOKUP($C4233,$C$5:$H$18,6,0)+SUMIF($C$19:$C4233,$C4233,$F$19:$F4233)-SUMIF($C$19:$C4233,$C4233,$G$19:$G4233),"")</f>
        <v/>
      </c>
      <c r="I4233" s="296" t="n"/>
      <c r="J4233" s="252" t="n"/>
      <c r="K4233" s="252" t="n"/>
      <c r="L4233" s="298" t="n"/>
      <c r="M4233" s="254">
        <f>IF($B4233="","",--TEXT($B4233,"yyyymm"))</f>
        <v/>
      </c>
      <c r="N4233" s="0" t="n"/>
      <c r="O4233" s="0" t="n"/>
      <c r="P4233" s="0" t="n"/>
      <c r="Q4233" s="0" t="n"/>
      <c r="R4233" s="0" t="n"/>
      <c r="S4233" s="0" t="n"/>
      <c r="T4233" s="0" t="n"/>
      <c r="U4233" s="0" t="n"/>
      <c r="V4233" s="0" t="n"/>
      <c r="W4233" s="0" t="n"/>
      <c r="X4233" s="42" t="n"/>
      <c r="Y4233" s="42" t="n"/>
      <c r="Z4233" s="42" t="n"/>
    </row>
    <row r="4234" ht="23" customFormat="1" customHeight="1" s="204">
      <c r="A4234" s="255">
        <f>IF(B4234="","",COUNTA($B$5:B4234))</f>
        <v/>
      </c>
      <c r="B4234" s="294" t="n"/>
      <c r="C4234" s="247" t="n"/>
      <c r="D4234" s="248" t="n"/>
      <c r="E4234" s="295" t="n"/>
      <c r="F4234" s="296" t="n"/>
      <c r="G4234" s="296" t="n"/>
      <c r="H4234" s="299">
        <f>IFERROR(VLOOKUP($C4234,$C$5:$H$18,6,0)+SUMIF($C$19:$C4234,$C4234,$F$19:$F4234)-SUMIF($C$19:$C4234,$C4234,$G$19:$G4234),"")</f>
        <v/>
      </c>
      <c r="I4234" s="296" t="n"/>
      <c r="J4234" s="252" t="n"/>
      <c r="K4234" s="252" t="n"/>
      <c r="L4234" s="298" t="n"/>
      <c r="M4234" s="254">
        <f>IF($B4234="","",--TEXT($B4234,"yyyymm"))</f>
        <v/>
      </c>
      <c r="N4234" s="0" t="n"/>
      <c r="O4234" s="0" t="n"/>
      <c r="P4234" s="0" t="n"/>
      <c r="Q4234" s="0" t="n"/>
      <c r="R4234" s="0" t="n"/>
      <c r="S4234" s="0" t="n"/>
      <c r="T4234" s="0" t="n"/>
      <c r="U4234" s="0" t="n"/>
      <c r="V4234" s="0" t="n"/>
      <c r="W4234" s="0" t="n"/>
      <c r="X4234" s="42" t="n"/>
      <c r="Y4234" s="42" t="n"/>
      <c r="Z4234" s="42" t="n"/>
    </row>
    <row r="4235" ht="23" customFormat="1" customHeight="1" s="204">
      <c r="A4235" s="255">
        <f>IF(B4235="","",COUNTA($B$5:B4235))</f>
        <v/>
      </c>
      <c r="B4235" s="294" t="n"/>
      <c r="C4235" s="247" t="n"/>
      <c r="D4235" s="248" t="n"/>
      <c r="E4235" s="295" t="n"/>
      <c r="F4235" s="296" t="n"/>
      <c r="G4235" s="296" t="n"/>
      <c r="H4235" s="299">
        <f>IFERROR(VLOOKUP($C4235,$C$5:$H$18,6,0)+SUMIF($C$19:$C4235,$C4235,$F$19:$F4235)-SUMIF($C$19:$C4235,$C4235,$G$19:$G4235),"")</f>
        <v/>
      </c>
      <c r="I4235" s="296" t="n"/>
      <c r="J4235" s="252" t="n"/>
      <c r="K4235" s="252" t="n"/>
      <c r="L4235" s="298" t="n"/>
      <c r="M4235" s="254">
        <f>IF($B4235="","",--TEXT($B4235,"yyyymm"))</f>
        <v/>
      </c>
      <c r="N4235" s="0" t="n"/>
      <c r="O4235" s="0" t="n"/>
      <c r="P4235" s="0" t="n"/>
      <c r="Q4235" s="0" t="n"/>
      <c r="R4235" s="0" t="n"/>
      <c r="S4235" s="0" t="n"/>
      <c r="T4235" s="0" t="n"/>
      <c r="U4235" s="0" t="n"/>
      <c r="V4235" s="0" t="n"/>
      <c r="W4235" s="0" t="n"/>
      <c r="X4235" s="42" t="n"/>
      <c r="Y4235" s="42" t="n"/>
      <c r="Z4235" s="42" t="n"/>
    </row>
    <row r="4236" ht="23" customFormat="1" customHeight="1" s="204">
      <c r="A4236" s="255">
        <f>IF(B4236="","",COUNTA($B$5:B4236))</f>
        <v/>
      </c>
      <c r="B4236" s="294" t="n"/>
      <c r="C4236" s="247" t="n"/>
      <c r="D4236" s="248" t="n"/>
      <c r="E4236" s="295" t="n"/>
      <c r="F4236" s="296" t="n"/>
      <c r="G4236" s="296" t="n"/>
      <c r="H4236" s="299">
        <f>IFERROR(VLOOKUP($C4236,$C$5:$H$18,6,0)+SUMIF($C$19:$C4236,$C4236,$F$19:$F4236)-SUMIF($C$19:$C4236,$C4236,$G$19:$G4236),"")</f>
        <v/>
      </c>
      <c r="I4236" s="296" t="n"/>
      <c r="J4236" s="252" t="n"/>
      <c r="K4236" s="252" t="n"/>
      <c r="L4236" s="298" t="n"/>
      <c r="M4236" s="254">
        <f>IF($B4236="","",--TEXT($B4236,"yyyymm"))</f>
        <v/>
      </c>
      <c r="N4236" s="0" t="n"/>
      <c r="O4236" s="0" t="n"/>
      <c r="P4236" s="0" t="n"/>
      <c r="Q4236" s="0" t="n"/>
      <c r="R4236" s="0" t="n"/>
      <c r="S4236" s="0" t="n"/>
      <c r="T4236" s="0" t="n"/>
      <c r="U4236" s="0" t="n"/>
      <c r="V4236" s="0" t="n"/>
      <c r="W4236" s="0" t="n"/>
      <c r="X4236" s="42" t="n"/>
      <c r="Y4236" s="42" t="n"/>
      <c r="Z4236" s="42" t="n"/>
    </row>
    <row r="4237" ht="23" customFormat="1" customHeight="1" s="204">
      <c r="A4237" s="255">
        <f>IF(B4237="","",COUNTA($B$5:B4237))</f>
        <v/>
      </c>
      <c r="B4237" s="294" t="n"/>
      <c r="C4237" s="247" t="n"/>
      <c r="D4237" s="248" t="n"/>
      <c r="E4237" s="295" t="n"/>
      <c r="F4237" s="296" t="n"/>
      <c r="G4237" s="296" t="n"/>
      <c r="H4237" s="299">
        <f>IFERROR(VLOOKUP($C4237,$C$5:$H$18,6,0)+SUMIF($C$19:$C4237,$C4237,$F$19:$F4237)-SUMIF($C$19:$C4237,$C4237,$G$19:$G4237),"")</f>
        <v/>
      </c>
      <c r="I4237" s="296" t="n"/>
      <c r="J4237" s="252" t="n"/>
      <c r="K4237" s="252" t="n"/>
      <c r="L4237" s="298" t="n"/>
      <c r="M4237" s="254">
        <f>IF($B4237="","",--TEXT($B4237,"yyyymm"))</f>
        <v/>
      </c>
      <c r="N4237" s="0" t="n"/>
      <c r="O4237" s="0" t="n"/>
      <c r="P4237" s="0" t="n"/>
      <c r="Q4237" s="0" t="n"/>
      <c r="R4237" s="0" t="n"/>
      <c r="S4237" s="0" t="n"/>
      <c r="T4237" s="0" t="n"/>
      <c r="U4237" s="0" t="n"/>
      <c r="V4237" s="0" t="n"/>
      <c r="W4237" s="0" t="n"/>
      <c r="X4237" s="42" t="n"/>
      <c r="Y4237" s="42" t="n"/>
      <c r="Z4237" s="42" t="n"/>
    </row>
    <row r="4238" ht="23" customFormat="1" customHeight="1" s="204">
      <c r="A4238" s="255">
        <f>IF(B4238="","",COUNTA($B$5:B4238))</f>
        <v/>
      </c>
      <c r="B4238" s="294" t="n"/>
      <c r="C4238" s="247" t="n"/>
      <c r="D4238" s="248" t="n"/>
      <c r="E4238" s="295" t="n"/>
      <c r="F4238" s="296" t="n"/>
      <c r="G4238" s="296" t="n"/>
      <c r="H4238" s="299">
        <f>IFERROR(VLOOKUP($C4238,$C$5:$H$18,6,0)+SUMIF($C$19:$C4238,$C4238,$F$19:$F4238)-SUMIF($C$19:$C4238,$C4238,$G$19:$G4238),"")</f>
        <v/>
      </c>
      <c r="I4238" s="296" t="n"/>
      <c r="J4238" s="252" t="n"/>
      <c r="K4238" s="252" t="n"/>
      <c r="L4238" s="298" t="n"/>
      <c r="M4238" s="254">
        <f>IF($B4238="","",--TEXT($B4238,"yyyymm"))</f>
        <v/>
      </c>
      <c r="N4238" s="0" t="n"/>
      <c r="O4238" s="0" t="n"/>
      <c r="P4238" s="0" t="n"/>
      <c r="Q4238" s="0" t="n"/>
      <c r="R4238" s="0" t="n"/>
      <c r="S4238" s="0" t="n"/>
      <c r="T4238" s="0" t="n"/>
      <c r="U4238" s="0" t="n"/>
      <c r="V4238" s="0" t="n"/>
      <c r="W4238" s="0" t="n"/>
      <c r="X4238" s="42" t="n"/>
      <c r="Y4238" s="42" t="n"/>
      <c r="Z4238" s="42" t="n"/>
    </row>
    <row r="4239" ht="23" customFormat="1" customHeight="1" s="204">
      <c r="A4239" s="255">
        <f>IF(B4239="","",COUNTA($B$5:B4239))</f>
        <v/>
      </c>
      <c r="B4239" s="294" t="n"/>
      <c r="C4239" s="247" t="n"/>
      <c r="D4239" s="248" t="n"/>
      <c r="E4239" s="295" t="n"/>
      <c r="F4239" s="296" t="n"/>
      <c r="G4239" s="296" t="n"/>
      <c r="H4239" s="299">
        <f>IFERROR(VLOOKUP($C4239,$C$5:$H$18,6,0)+SUMIF($C$19:$C4239,$C4239,$F$19:$F4239)-SUMIF($C$19:$C4239,$C4239,$G$19:$G4239),"")</f>
        <v/>
      </c>
      <c r="I4239" s="296" t="n"/>
      <c r="J4239" s="252" t="n"/>
      <c r="K4239" s="252" t="n"/>
      <c r="L4239" s="298" t="n"/>
      <c r="M4239" s="254">
        <f>IF($B4239="","",--TEXT($B4239,"yyyymm"))</f>
        <v/>
      </c>
      <c r="N4239" s="0" t="n"/>
      <c r="O4239" s="0" t="n"/>
      <c r="P4239" s="0" t="n"/>
      <c r="Q4239" s="0" t="n"/>
      <c r="R4239" s="0" t="n"/>
      <c r="S4239" s="0" t="n"/>
      <c r="T4239" s="0" t="n"/>
      <c r="U4239" s="0" t="n"/>
      <c r="V4239" s="0" t="n"/>
      <c r="W4239" s="0" t="n"/>
      <c r="X4239" s="42" t="n"/>
      <c r="Y4239" s="42" t="n"/>
      <c r="Z4239" s="42" t="n"/>
    </row>
    <row r="4240" ht="23" customFormat="1" customHeight="1" s="204">
      <c r="A4240" s="255">
        <f>IF(B4240="","",COUNTA($B$5:B4240))</f>
        <v/>
      </c>
      <c r="B4240" s="294" t="n"/>
      <c r="C4240" s="247" t="n"/>
      <c r="D4240" s="248" t="n"/>
      <c r="E4240" s="295" t="n"/>
      <c r="F4240" s="296" t="n"/>
      <c r="G4240" s="296" t="n"/>
      <c r="H4240" s="299">
        <f>IFERROR(VLOOKUP($C4240,$C$5:$H$18,6,0)+SUMIF($C$19:$C4240,$C4240,$F$19:$F4240)-SUMIF($C$19:$C4240,$C4240,$G$19:$G4240),"")</f>
        <v/>
      </c>
      <c r="I4240" s="296" t="n"/>
      <c r="J4240" s="252" t="n"/>
      <c r="K4240" s="252" t="n"/>
      <c r="L4240" s="298" t="n"/>
      <c r="M4240" s="254">
        <f>IF($B4240="","",--TEXT($B4240,"yyyymm"))</f>
        <v/>
      </c>
      <c r="N4240" s="0" t="n"/>
      <c r="O4240" s="0" t="n"/>
      <c r="P4240" s="0" t="n"/>
      <c r="Q4240" s="0" t="n"/>
      <c r="R4240" s="0" t="n"/>
      <c r="S4240" s="0" t="n"/>
      <c r="T4240" s="0" t="n"/>
      <c r="U4240" s="0" t="n"/>
      <c r="V4240" s="0" t="n"/>
      <c r="W4240" s="0" t="n"/>
      <c r="X4240" s="42" t="n"/>
      <c r="Y4240" s="42" t="n"/>
      <c r="Z4240" s="42" t="n"/>
    </row>
    <row r="4241" ht="23" customFormat="1" customHeight="1" s="204">
      <c r="A4241" s="255">
        <f>IF(B4241="","",COUNTA($B$5:B4241))</f>
        <v/>
      </c>
      <c r="B4241" s="294" t="n"/>
      <c r="C4241" s="247" t="n"/>
      <c r="D4241" s="248" t="n"/>
      <c r="E4241" s="295" t="n"/>
      <c r="F4241" s="296" t="n"/>
      <c r="G4241" s="296" t="n"/>
      <c r="H4241" s="299">
        <f>IFERROR(VLOOKUP($C4241,$C$5:$H$18,6,0)+SUMIF($C$19:$C4241,$C4241,$F$19:$F4241)-SUMIF($C$19:$C4241,$C4241,$G$19:$G4241),"")</f>
        <v/>
      </c>
      <c r="I4241" s="296" t="n"/>
      <c r="J4241" s="252" t="n"/>
      <c r="K4241" s="252" t="n"/>
      <c r="L4241" s="298" t="n"/>
      <c r="M4241" s="254">
        <f>IF($B4241="","",--TEXT($B4241,"yyyymm"))</f>
        <v/>
      </c>
      <c r="N4241" s="0" t="n"/>
      <c r="O4241" s="0" t="n"/>
      <c r="P4241" s="0" t="n"/>
      <c r="Q4241" s="0" t="n"/>
      <c r="R4241" s="0" t="n"/>
      <c r="S4241" s="0" t="n"/>
      <c r="T4241" s="0" t="n"/>
      <c r="U4241" s="0" t="n"/>
      <c r="V4241" s="0" t="n"/>
      <c r="W4241" s="0" t="n"/>
      <c r="X4241" s="42" t="n"/>
      <c r="Y4241" s="42" t="n"/>
      <c r="Z4241" s="42" t="n"/>
    </row>
    <row r="4242" ht="23" customFormat="1" customHeight="1" s="204">
      <c r="A4242" s="255">
        <f>IF(B4242="","",COUNTA($B$5:B4242))</f>
        <v/>
      </c>
      <c r="B4242" s="294" t="n"/>
      <c r="C4242" s="247" t="n"/>
      <c r="D4242" s="248" t="n"/>
      <c r="E4242" s="295" t="n"/>
      <c r="F4242" s="296" t="n"/>
      <c r="G4242" s="296" t="n"/>
      <c r="H4242" s="299">
        <f>IFERROR(VLOOKUP($C4242,$C$5:$H$18,6,0)+SUMIF($C$19:$C4242,$C4242,$F$19:$F4242)-SUMIF($C$19:$C4242,$C4242,$G$19:$G4242),"")</f>
        <v/>
      </c>
      <c r="I4242" s="296" t="n"/>
      <c r="J4242" s="252" t="n"/>
      <c r="K4242" s="252" t="n"/>
      <c r="L4242" s="298" t="n"/>
      <c r="M4242" s="254">
        <f>IF($B4242="","",--TEXT($B4242,"yyyymm"))</f>
        <v/>
      </c>
      <c r="N4242" s="0" t="n"/>
      <c r="O4242" s="0" t="n"/>
      <c r="P4242" s="0" t="n"/>
      <c r="Q4242" s="0" t="n"/>
      <c r="R4242" s="0" t="n"/>
      <c r="S4242" s="0" t="n"/>
      <c r="T4242" s="0" t="n"/>
      <c r="U4242" s="0" t="n"/>
      <c r="V4242" s="0" t="n"/>
      <c r="W4242" s="0" t="n"/>
      <c r="X4242" s="42" t="n"/>
      <c r="Y4242" s="42" t="n"/>
      <c r="Z4242" s="42" t="n"/>
    </row>
    <row r="4243" ht="23" customFormat="1" customHeight="1" s="204">
      <c r="A4243" s="255">
        <f>IF(B4243="","",COUNTA($B$5:B4243))</f>
        <v/>
      </c>
      <c r="B4243" s="294" t="n"/>
      <c r="C4243" s="247" t="n"/>
      <c r="D4243" s="248" t="n"/>
      <c r="E4243" s="295" t="n"/>
      <c r="F4243" s="296" t="n"/>
      <c r="G4243" s="296" t="n"/>
      <c r="H4243" s="299">
        <f>IFERROR(VLOOKUP($C4243,$C$5:$H$18,6,0)+SUMIF($C$19:$C4243,$C4243,$F$19:$F4243)-SUMIF($C$19:$C4243,$C4243,$G$19:$G4243),"")</f>
        <v/>
      </c>
      <c r="I4243" s="296" t="n"/>
      <c r="J4243" s="252" t="n"/>
      <c r="K4243" s="252" t="n"/>
      <c r="L4243" s="298" t="n"/>
      <c r="M4243" s="254">
        <f>IF($B4243="","",--TEXT($B4243,"yyyymm"))</f>
        <v/>
      </c>
      <c r="N4243" s="0" t="n"/>
      <c r="O4243" s="0" t="n"/>
      <c r="P4243" s="0" t="n"/>
      <c r="Q4243" s="0" t="n"/>
      <c r="R4243" s="0" t="n"/>
      <c r="S4243" s="0" t="n"/>
      <c r="T4243" s="0" t="n"/>
      <c r="U4243" s="0" t="n"/>
      <c r="V4243" s="0" t="n"/>
      <c r="W4243" s="0" t="n"/>
      <c r="X4243" s="42" t="n"/>
      <c r="Y4243" s="42" t="n"/>
      <c r="Z4243" s="42" t="n"/>
    </row>
    <row r="4244" ht="23" customFormat="1" customHeight="1" s="204">
      <c r="A4244" s="255">
        <f>IF(B4244="","",COUNTA($B$5:B4244))</f>
        <v/>
      </c>
      <c r="B4244" s="294" t="n"/>
      <c r="C4244" s="247" t="n"/>
      <c r="D4244" s="248" t="n"/>
      <c r="E4244" s="295" t="n"/>
      <c r="F4244" s="296" t="n"/>
      <c r="G4244" s="296" t="n"/>
      <c r="H4244" s="299">
        <f>IFERROR(VLOOKUP($C4244,$C$5:$H$18,6,0)+SUMIF($C$19:$C4244,$C4244,$F$19:$F4244)-SUMIF($C$19:$C4244,$C4244,$G$19:$G4244),"")</f>
        <v/>
      </c>
      <c r="I4244" s="296" t="n"/>
      <c r="J4244" s="252" t="n"/>
      <c r="K4244" s="252" t="n"/>
      <c r="L4244" s="298" t="n"/>
      <c r="M4244" s="254">
        <f>IF($B4244="","",--TEXT($B4244,"yyyymm"))</f>
        <v/>
      </c>
      <c r="N4244" s="0" t="n"/>
      <c r="O4244" s="0" t="n"/>
      <c r="P4244" s="0" t="n"/>
      <c r="Q4244" s="0" t="n"/>
      <c r="R4244" s="0" t="n"/>
      <c r="S4244" s="0" t="n"/>
      <c r="T4244" s="0" t="n"/>
      <c r="U4244" s="0" t="n"/>
      <c r="V4244" s="0" t="n"/>
      <c r="W4244" s="0" t="n"/>
      <c r="X4244" s="42" t="n"/>
      <c r="Y4244" s="42" t="n"/>
      <c r="Z4244" s="42" t="n"/>
    </row>
    <row r="4245" ht="23" customFormat="1" customHeight="1" s="204">
      <c r="A4245" s="255">
        <f>IF(B4245="","",COUNTA($B$5:B4245))</f>
        <v/>
      </c>
      <c r="B4245" s="294" t="n"/>
      <c r="C4245" s="247" t="n"/>
      <c r="D4245" s="248" t="n"/>
      <c r="E4245" s="295" t="n"/>
      <c r="F4245" s="296" t="n"/>
      <c r="G4245" s="296" t="n"/>
      <c r="H4245" s="299">
        <f>IFERROR(VLOOKUP($C4245,$C$5:$H$18,6,0)+SUMIF($C$19:$C4245,$C4245,$F$19:$F4245)-SUMIF($C$19:$C4245,$C4245,$G$19:$G4245),"")</f>
        <v/>
      </c>
      <c r="I4245" s="296" t="n"/>
      <c r="J4245" s="252" t="n"/>
      <c r="K4245" s="252" t="n"/>
      <c r="L4245" s="298" t="n"/>
      <c r="M4245" s="254">
        <f>IF($B4245="","",--TEXT($B4245,"yyyymm"))</f>
        <v/>
      </c>
      <c r="N4245" s="0" t="n"/>
      <c r="O4245" s="0" t="n"/>
      <c r="P4245" s="0" t="n"/>
      <c r="Q4245" s="0" t="n"/>
      <c r="R4245" s="0" t="n"/>
      <c r="S4245" s="0" t="n"/>
      <c r="T4245" s="0" t="n"/>
      <c r="U4245" s="0" t="n"/>
      <c r="V4245" s="0" t="n"/>
      <c r="W4245" s="0" t="n"/>
      <c r="X4245" s="42" t="n"/>
      <c r="Y4245" s="42" t="n"/>
      <c r="Z4245" s="42" t="n"/>
    </row>
    <row r="4246" ht="23" customFormat="1" customHeight="1" s="204">
      <c r="A4246" s="255">
        <f>IF(B4246="","",COUNTA($B$5:B4246))</f>
        <v/>
      </c>
      <c r="B4246" s="294" t="n"/>
      <c r="C4246" s="247" t="n"/>
      <c r="D4246" s="248" t="n"/>
      <c r="E4246" s="295" t="n"/>
      <c r="F4246" s="296" t="n"/>
      <c r="G4246" s="296" t="n"/>
      <c r="H4246" s="299">
        <f>IFERROR(VLOOKUP($C4246,$C$5:$H$18,6,0)+SUMIF($C$19:$C4246,$C4246,$F$19:$F4246)-SUMIF($C$19:$C4246,$C4246,$G$19:$G4246),"")</f>
        <v/>
      </c>
      <c r="I4246" s="296" t="n"/>
      <c r="J4246" s="252" t="n"/>
      <c r="K4246" s="252" t="n"/>
      <c r="L4246" s="298" t="n"/>
      <c r="M4246" s="254">
        <f>IF($B4246="","",--TEXT($B4246,"yyyymm"))</f>
        <v/>
      </c>
      <c r="N4246" s="0" t="n"/>
      <c r="O4246" s="0" t="n"/>
      <c r="P4246" s="0" t="n"/>
      <c r="Q4246" s="0" t="n"/>
      <c r="R4246" s="0" t="n"/>
      <c r="S4246" s="0" t="n"/>
      <c r="T4246" s="0" t="n"/>
      <c r="U4246" s="0" t="n"/>
      <c r="V4246" s="0" t="n"/>
      <c r="W4246" s="0" t="n"/>
      <c r="X4246" s="42" t="n"/>
      <c r="Y4246" s="42" t="n"/>
      <c r="Z4246" s="42" t="n"/>
    </row>
    <row r="4247" ht="23" customFormat="1" customHeight="1" s="204">
      <c r="A4247" s="255">
        <f>IF(B4247="","",COUNTA($B$5:B4247))</f>
        <v/>
      </c>
      <c r="B4247" s="294" t="n"/>
      <c r="C4247" s="247" t="n"/>
      <c r="D4247" s="248" t="n"/>
      <c r="E4247" s="295" t="n"/>
      <c r="F4247" s="296" t="n"/>
      <c r="G4247" s="296" t="n"/>
      <c r="H4247" s="299">
        <f>IFERROR(VLOOKUP($C4247,$C$5:$H$18,6,0)+SUMIF($C$19:$C4247,$C4247,$F$19:$F4247)-SUMIF($C$19:$C4247,$C4247,$G$19:$G4247),"")</f>
        <v/>
      </c>
      <c r="I4247" s="296" t="n"/>
      <c r="J4247" s="252" t="n"/>
      <c r="K4247" s="252" t="n"/>
      <c r="L4247" s="298" t="n"/>
      <c r="M4247" s="254">
        <f>IF($B4247="","",--TEXT($B4247,"yyyymm"))</f>
        <v/>
      </c>
      <c r="N4247" s="0" t="n"/>
      <c r="O4247" s="0" t="n"/>
      <c r="P4247" s="0" t="n"/>
      <c r="Q4247" s="0" t="n"/>
      <c r="R4247" s="0" t="n"/>
      <c r="S4247" s="0" t="n"/>
      <c r="T4247" s="0" t="n"/>
      <c r="U4247" s="0" t="n"/>
      <c r="V4247" s="0" t="n"/>
      <c r="W4247" s="0" t="n"/>
      <c r="X4247" s="42" t="n"/>
      <c r="Y4247" s="42" t="n"/>
      <c r="Z4247" s="42" t="n"/>
    </row>
    <row r="4248" ht="23" customFormat="1" customHeight="1" s="204">
      <c r="A4248" s="255">
        <f>IF(B4248="","",COUNTA($B$5:B4248))</f>
        <v/>
      </c>
      <c r="B4248" s="294" t="n"/>
      <c r="C4248" s="247" t="n"/>
      <c r="D4248" s="248" t="n"/>
      <c r="E4248" s="295" t="n"/>
      <c r="F4248" s="296" t="n"/>
      <c r="G4248" s="296" t="n"/>
      <c r="H4248" s="299">
        <f>IFERROR(VLOOKUP($C4248,$C$5:$H$18,6,0)+SUMIF($C$19:$C4248,$C4248,$F$19:$F4248)-SUMIF($C$19:$C4248,$C4248,$G$19:$G4248),"")</f>
        <v/>
      </c>
      <c r="I4248" s="296" t="n"/>
      <c r="J4248" s="252" t="n"/>
      <c r="K4248" s="252" t="n"/>
      <c r="L4248" s="298" t="n"/>
      <c r="M4248" s="254">
        <f>IF($B4248="","",--TEXT($B4248,"yyyymm"))</f>
        <v/>
      </c>
      <c r="N4248" s="0" t="n"/>
      <c r="O4248" s="0" t="n"/>
      <c r="P4248" s="0" t="n"/>
      <c r="Q4248" s="0" t="n"/>
      <c r="R4248" s="0" t="n"/>
      <c r="S4248" s="0" t="n"/>
      <c r="T4248" s="0" t="n"/>
      <c r="U4248" s="0" t="n"/>
      <c r="V4248" s="0" t="n"/>
      <c r="W4248" s="0" t="n"/>
      <c r="X4248" s="42" t="n"/>
      <c r="Y4248" s="42" t="n"/>
      <c r="Z4248" s="42" t="n"/>
    </row>
    <row r="4249" ht="23" customFormat="1" customHeight="1" s="204">
      <c r="A4249" s="255">
        <f>IF(B4249="","",COUNTA($B$5:B4249))</f>
        <v/>
      </c>
      <c r="B4249" s="294" t="n"/>
      <c r="C4249" s="247" t="n"/>
      <c r="D4249" s="248" t="n"/>
      <c r="E4249" s="295" t="n"/>
      <c r="F4249" s="296" t="n"/>
      <c r="G4249" s="296" t="n"/>
      <c r="H4249" s="299">
        <f>IFERROR(VLOOKUP($C4249,$C$5:$H$18,6,0)+SUMIF($C$19:$C4249,$C4249,$F$19:$F4249)-SUMIF($C$19:$C4249,$C4249,$G$19:$G4249),"")</f>
        <v/>
      </c>
      <c r="I4249" s="296" t="n"/>
      <c r="J4249" s="252" t="n"/>
      <c r="K4249" s="252" t="n"/>
      <c r="L4249" s="298" t="n"/>
      <c r="M4249" s="254">
        <f>IF($B4249="","",--TEXT($B4249,"yyyymm"))</f>
        <v/>
      </c>
      <c r="N4249" s="0" t="n"/>
      <c r="O4249" s="0" t="n"/>
      <c r="P4249" s="0" t="n"/>
      <c r="Q4249" s="0" t="n"/>
      <c r="R4249" s="0" t="n"/>
      <c r="S4249" s="0" t="n"/>
      <c r="T4249" s="0" t="n"/>
      <c r="U4249" s="0" t="n"/>
      <c r="V4249" s="0" t="n"/>
      <c r="W4249" s="0" t="n"/>
      <c r="X4249" s="42" t="n"/>
      <c r="Y4249" s="42" t="n"/>
      <c r="Z4249" s="42" t="n"/>
    </row>
    <row r="4250" ht="23" customFormat="1" customHeight="1" s="204">
      <c r="A4250" s="255">
        <f>IF(B4250="","",COUNTA($B$5:B4250))</f>
        <v/>
      </c>
      <c r="B4250" s="294" t="n"/>
      <c r="C4250" s="247" t="n"/>
      <c r="D4250" s="248" t="n"/>
      <c r="E4250" s="295" t="n"/>
      <c r="F4250" s="296" t="n"/>
      <c r="G4250" s="296" t="n"/>
      <c r="H4250" s="299">
        <f>IFERROR(VLOOKUP($C4250,$C$5:$H$18,6,0)+SUMIF($C$19:$C4250,$C4250,$F$19:$F4250)-SUMIF($C$19:$C4250,$C4250,$G$19:$G4250),"")</f>
        <v/>
      </c>
      <c r="I4250" s="296" t="n"/>
      <c r="J4250" s="252" t="n"/>
      <c r="K4250" s="252" t="n"/>
      <c r="L4250" s="298" t="n"/>
      <c r="M4250" s="254">
        <f>IF($B4250="","",--TEXT($B4250,"yyyymm"))</f>
        <v/>
      </c>
      <c r="N4250" s="0" t="n"/>
      <c r="O4250" s="0" t="n"/>
      <c r="P4250" s="0" t="n"/>
      <c r="Q4250" s="0" t="n"/>
      <c r="R4250" s="0" t="n"/>
      <c r="S4250" s="0" t="n"/>
      <c r="T4250" s="0" t="n"/>
      <c r="U4250" s="0" t="n"/>
      <c r="V4250" s="0" t="n"/>
      <c r="W4250" s="0" t="n"/>
      <c r="X4250" s="42" t="n"/>
      <c r="Y4250" s="42" t="n"/>
      <c r="Z4250" s="42" t="n"/>
    </row>
    <row r="4251" ht="23" customFormat="1" customHeight="1" s="204">
      <c r="A4251" s="255">
        <f>IF(B4251="","",COUNTA($B$5:B4251))</f>
        <v/>
      </c>
      <c r="B4251" s="294" t="n"/>
      <c r="C4251" s="247" t="n"/>
      <c r="D4251" s="248" t="n"/>
      <c r="E4251" s="295" t="n"/>
      <c r="F4251" s="296" t="n"/>
      <c r="G4251" s="296" t="n"/>
      <c r="H4251" s="299">
        <f>IFERROR(VLOOKUP($C4251,$C$5:$H$18,6,0)+SUMIF($C$19:$C4251,$C4251,$F$19:$F4251)-SUMIF($C$19:$C4251,$C4251,$G$19:$G4251),"")</f>
        <v/>
      </c>
      <c r="I4251" s="296" t="n"/>
      <c r="J4251" s="252" t="n"/>
      <c r="K4251" s="252" t="n"/>
      <c r="L4251" s="298" t="n"/>
      <c r="M4251" s="254">
        <f>IF($B4251="","",--TEXT($B4251,"yyyymm"))</f>
        <v/>
      </c>
      <c r="N4251" s="0" t="n"/>
      <c r="O4251" s="0" t="n"/>
      <c r="P4251" s="0" t="n"/>
      <c r="Q4251" s="0" t="n"/>
      <c r="R4251" s="0" t="n"/>
      <c r="S4251" s="0" t="n"/>
      <c r="T4251" s="0" t="n"/>
      <c r="U4251" s="0" t="n"/>
      <c r="V4251" s="0" t="n"/>
      <c r="W4251" s="0" t="n"/>
      <c r="X4251" s="42" t="n"/>
      <c r="Y4251" s="42" t="n"/>
      <c r="Z4251" s="42" t="n"/>
    </row>
    <row r="4252" ht="23" customFormat="1" customHeight="1" s="204">
      <c r="A4252" s="255">
        <f>IF(B4252="","",COUNTA($B$5:B4252))</f>
        <v/>
      </c>
      <c r="B4252" s="294" t="n"/>
      <c r="C4252" s="247" t="n"/>
      <c r="D4252" s="248" t="n"/>
      <c r="E4252" s="295" t="n"/>
      <c r="F4252" s="296" t="n"/>
      <c r="G4252" s="296" t="n"/>
      <c r="H4252" s="299">
        <f>IFERROR(VLOOKUP($C4252,$C$5:$H$18,6,0)+SUMIF($C$19:$C4252,$C4252,$F$19:$F4252)-SUMIF($C$19:$C4252,$C4252,$G$19:$G4252),"")</f>
        <v/>
      </c>
      <c r="I4252" s="296" t="n"/>
      <c r="J4252" s="252" t="n"/>
      <c r="K4252" s="252" t="n"/>
      <c r="L4252" s="298" t="n"/>
      <c r="M4252" s="254">
        <f>IF($B4252="","",--TEXT($B4252,"yyyymm"))</f>
        <v/>
      </c>
      <c r="N4252" s="0" t="n"/>
      <c r="O4252" s="0" t="n"/>
      <c r="P4252" s="0" t="n"/>
      <c r="Q4252" s="0" t="n"/>
      <c r="R4252" s="0" t="n"/>
      <c r="S4252" s="0" t="n"/>
      <c r="T4252" s="0" t="n"/>
      <c r="U4252" s="0" t="n"/>
      <c r="V4252" s="0" t="n"/>
      <c r="W4252" s="0" t="n"/>
      <c r="X4252" s="42" t="n"/>
      <c r="Y4252" s="42" t="n"/>
      <c r="Z4252" s="42" t="n"/>
    </row>
    <row r="4253" ht="23" customFormat="1" customHeight="1" s="204">
      <c r="A4253" s="255">
        <f>IF(B4253="","",COUNTA($B$5:B4253))</f>
        <v/>
      </c>
      <c r="B4253" s="294" t="n"/>
      <c r="C4253" s="247" t="n"/>
      <c r="D4253" s="248" t="n"/>
      <c r="E4253" s="295" t="n"/>
      <c r="F4253" s="296" t="n"/>
      <c r="G4253" s="296" t="n"/>
      <c r="H4253" s="299">
        <f>IFERROR(VLOOKUP($C4253,$C$5:$H$18,6,0)+SUMIF($C$19:$C4253,$C4253,$F$19:$F4253)-SUMIF($C$19:$C4253,$C4253,$G$19:$G4253),"")</f>
        <v/>
      </c>
      <c r="I4253" s="296" t="n"/>
      <c r="J4253" s="252" t="n"/>
      <c r="K4253" s="252" t="n"/>
      <c r="L4253" s="298" t="n"/>
      <c r="M4253" s="254">
        <f>IF($B4253="","",--TEXT($B4253,"yyyymm"))</f>
        <v/>
      </c>
      <c r="N4253" s="0" t="n"/>
      <c r="O4253" s="0" t="n"/>
      <c r="P4253" s="0" t="n"/>
      <c r="Q4253" s="0" t="n"/>
      <c r="R4253" s="0" t="n"/>
      <c r="S4253" s="0" t="n"/>
      <c r="T4253" s="0" t="n"/>
      <c r="U4253" s="0" t="n"/>
      <c r="V4253" s="0" t="n"/>
      <c r="W4253" s="0" t="n"/>
      <c r="X4253" s="42" t="n"/>
      <c r="Y4253" s="42" t="n"/>
      <c r="Z4253" s="42" t="n"/>
    </row>
    <row r="4254" ht="23" customFormat="1" customHeight="1" s="204">
      <c r="A4254" s="255">
        <f>IF(B4254="","",COUNTA($B$5:B4254))</f>
        <v/>
      </c>
      <c r="B4254" s="294" t="n"/>
      <c r="C4254" s="247" t="n"/>
      <c r="D4254" s="248" t="n"/>
      <c r="E4254" s="295" t="n"/>
      <c r="F4254" s="296" t="n"/>
      <c r="G4254" s="296" t="n"/>
      <c r="H4254" s="299">
        <f>IFERROR(VLOOKUP($C4254,$C$5:$H$18,6,0)+SUMIF($C$19:$C4254,$C4254,$F$19:$F4254)-SUMIF($C$19:$C4254,$C4254,$G$19:$G4254),"")</f>
        <v/>
      </c>
      <c r="I4254" s="296" t="n"/>
      <c r="J4254" s="252" t="n"/>
      <c r="K4254" s="252" t="n"/>
      <c r="L4254" s="298" t="n"/>
      <c r="M4254" s="254">
        <f>IF($B4254="","",--TEXT($B4254,"yyyymm"))</f>
        <v/>
      </c>
      <c r="N4254" s="0" t="n"/>
      <c r="O4254" s="0" t="n"/>
      <c r="P4254" s="0" t="n"/>
      <c r="Q4254" s="0" t="n"/>
      <c r="R4254" s="0" t="n"/>
      <c r="S4254" s="0" t="n"/>
      <c r="T4254" s="0" t="n"/>
      <c r="U4254" s="0" t="n"/>
      <c r="V4254" s="0" t="n"/>
      <c r="W4254" s="0" t="n"/>
      <c r="X4254" s="42" t="n"/>
      <c r="Y4254" s="42" t="n"/>
      <c r="Z4254" s="42" t="n"/>
    </row>
    <row r="4255" ht="23" customFormat="1" customHeight="1" s="204">
      <c r="A4255" s="255">
        <f>IF(B4255="","",COUNTA($B$5:B4255))</f>
        <v/>
      </c>
      <c r="B4255" s="294" t="n"/>
      <c r="C4255" s="247" t="n"/>
      <c r="D4255" s="248" t="n"/>
      <c r="E4255" s="295" t="n"/>
      <c r="F4255" s="296" t="n"/>
      <c r="G4255" s="296" t="n"/>
      <c r="H4255" s="299">
        <f>IFERROR(VLOOKUP($C4255,$C$5:$H$18,6,0)+SUMIF($C$19:$C4255,$C4255,$F$19:$F4255)-SUMIF($C$19:$C4255,$C4255,$G$19:$G4255),"")</f>
        <v/>
      </c>
      <c r="I4255" s="296" t="n"/>
      <c r="J4255" s="252" t="n"/>
      <c r="K4255" s="252" t="n"/>
      <c r="L4255" s="298" t="n"/>
      <c r="M4255" s="254">
        <f>IF($B4255="","",--TEXT($B4255,"yyyymm"))</f>
        <v/>
      </c>
      <c r="N4255" s="0" t="n"/>
      <c r="O4255" s="0" t="n"/>
      <c r="P4255" s="0" t="n"/>
      <c r="Q4255" s="0" t="n"/>
      <c r="R4255" s="0" t="n"/>
      <c r="S4255" s="0" t="n"/>
      <c r="T4255" s="0" t="n"/>
      <c r="U4255" s="0" t="n"/>
      <c r="V4255" s="0" t="n"/>
      <c r="W4255" s="0" t="n"/>
      <c r="X4255" s="42" t="n"/>
      <c r="Y4255" s="42" t="n"/>
      <c r="Z4255" s="42" t="n"/>
    </row>
    <row r="4256" ht="23" customFormat="1" customHeight="1" s="204">
      <c r="A4256" s="255">
        <f>IF(B4256="","",COUNTA($B$5:B4256))</f>
        <v/>
      </c>
      <c r="B4256" s="294" t="n"/>
      <c r="C4256" s="247" t="n"/>
      <c r="D4256" s="248" t="n"/>
      <c r="E4256" s="295" t="n"/>
      <c r="F4256" s="296" t="n"/>
      <c r="G4256" s="296" t="n"/>
      <c r="H4256" s="299">
        <f>IFERROR(VLOOKUP($C4256,$C$5:$H$18,6,0)+SUMIF($C$19:$C4256,$C4256,$F$19:$F4256)-SUMIF($C$19:$C4256,$C4256,$G$19:$G4256),"")</f>
        <v/>
      </c>
      <c r="I4256" s="296" t="n"/>
      <c r="J4256" s="252" t="n"/>
      <c r="K4256" s="252" t="n"/>
      <c r="L4256" s="298" t="n"/>
      <c r="M4256" s="254">
        <f>IF($B4256="","",--TEXT($B4256,"yyyymm"))</f>
        <v/>
      </c>
      <c r="N4256" s="0" t="n"/>
      <c r="O4256" s="0" t="n"/>
      <c r="P4256" s="0" t="n"/>
      <c r="Q4256" s="0" t="n"/>
      <c r="R4256" s="0" t="n"/>
      <c r="S4256" s="0" t="n"/>
      <c r="T4256" s="0" t="n"/>
      <c r="U4256" s="0" t="n"/>
      <c r="V4256" s="0" t="n"/>
      <c r="W4256" s="0" t="n"/>
      <c r="X4256" s="42" t="n"/>
      <c r="Y4256" s="42" t="n"/>
      <c r="Z4256" s="42" t="n"/>
    </row>
    <row r="4257" ht="23" customFormat="1" customHeight="1" s="204">
      <c r="A4257" s="255">
        <f>IF(B4257="","",COUNTA($B$5:B4257))</f>
        <v/>
      </c>
      <c r="B4257" s="294" t="n"/>
      <c r="C4257" s="247" t="n"/>
      <c r="D4257" s="248" t="n"/>
      <c r="E4257" s="295" t="n"/>
      <c r="F4257" s="296" t="n"/>
      <c r="G4257" s="296" t="n"/>
      <c r="H4257" s="299">
        <f>IFERROR(VLOOKUP($C4257,$C$5:$H$18,6,0)+SUMIF($C$19:$C4257,$C4257,$F$19:$F4257)-SUMIF($C$19:$C4257,$C4257,$G$19:$G4257),"")</f>
        <v/>
      </c>
      <c r="I4257" s="296" t="n"/>
      <c r="J4257" s="252" t="n"/>
      <c r="K4257" s="252" t="n"/>
      <c r="L4257" s="298" t="n"/>
      <c r="M4257" s="254">
        <f>IF($B4257="","",--TEXT($B4257,"yyyymm"))</f>
        <v/>
      </c>
      <c r="N4257" s="0" t="n"/>
      <c r="O4257" s="0" t="n"/>
      <c r="P4257" s="0" t="n"/>
      <c r="Q4257" s="0" t="n"/>
      <c r="R4257" s="0" t="n"/>
      <c r="S4257" s="0" t="n"/>
      <c r="T4257" s="0" t="n"/>
      <c r="U4257" s="0" t="n"/>
      <c r="V4257" s="0" t="n"/>
      <c r="W4257" s="0" t="n"/>
      <c r="X4257" s="42" t="n"/>
      <c r="Y4257" s="42" t="n"/>
      <c r="Z4257" s="42" t="n"/>
    </row>
    <row r="4258" ht="23" customFormat="1" customHeight="1" s="204">
      <c r="A4258" s="255">
        <f>IF(B4258="","",COUNTA($B$5:B4258))</f>
        <v/>
      </c>
      <c r="B4258" s="294" t="n"/>
      <c r="C4258" s="247" t="n"/>
      <c r="D4258" s="248" t="n"/>
      <c r="E4258" s="295" t="n"/>
      <c r="F4258" s="296" t="n"/>
      <c r="G4258" s="296" t="n"/>
      <c r="H4258" s="299">
        <f>IFERROR(VLOOKUP($C4258,$C$5:$H$18,6,0)+SUMIF($C$19:$C4258,$C4258,$F$19:$F4258)-SUMIF($C$19:$C4258,$C4258,$G$19:$G4258),"")</f>
        <v/>
      </c>
      <c r="I4258" s="296" t="n"/>
      <c r="J4258" s="252" t="n"/>
      <c r="K4258" s="252" t="n"/>
      <c r="L4258" s="298" t="n"/>
      <c r="M4258" s="254">
        <f>IF($B4258="","",--TEXT($B4258,"yyyymm"))</f>
        <v/>
      </c>
      <c r="N4258" s="0" t="n"/>
      <c r="O4258" s="0" t="n"/>
      <c r="P4258" s="0" t="n"/>
      <c r="Q4258" s="0" t="n"/>
      <c r="R4258" s="0" t="n"/>
      <c r="S4258" s="0" t="n"/>
      <c r="T4258" s="0" t="n"/>
      <c r="U4258" s="0" t="n"/>
      <c r="V4258" s="0" t="n"/>
      <c r="W4258" s="0" t="n"/>
      <c r="X4258" s="42" t="n"/>
      <c r="Y4258" s="42" t="n"/>
      <c r="Z4258" s="42" t="n"/>
    </row>
    <row r="4259" ht="23" customFormat="1" customHeight="1" s="204">
      <c r="A4259" s="255">
        <f>IF(B4259="","",COUNTA($B$5:B4259))</f>
        <v/>
      </c>
      <c r="B4259" s="294" t="n"/>
      <c r="C4259" s="247" t="n"/>
      <c r="D4259" s="248" t="n"/>
      <c r="E4259" s="295" t="n"/>
      <c r="F4259" s="296" t="n"/>
      <c r="G4259" s="296" t="n"/>
      <c r="H4259" s="299">
        <f>IFERROR(VLOOKUP($C4259,$C$5:$H$18,6,0)+SUMIF($C$19:$C4259,$C4259,$F$19:$F4259)-SUMIF($C$19:$C4259,$C4259,$G$19:$G4259),"")</f>
        <v/>
      </c>
      <c r="I4259" s="296" t="n"/>
      <c r="J4259" s="252" t="n"/>
      <c r="K4259" s="252" t="n"/>
      <c r="L4259" s="298" t="n"/>
      <c r="M4259" s="254">
        <f>IF($B4259="","",--TEXT($B4259,"yyyymm"))</f>
        <v/>
      </c>
      <c r="N4259" s="0" t="n"/>
      <c r="O4259" s="0" t="n"/>
      <c r="P4259" s="0" t="n"/>
      <c r="Q4259" s="0" t="n"/>
      <c r="R4259" s="0" t="n"/>
      <c r="S4259" s="0" t="n"/>
      <c r="T4259" s="0" t="n"/>
      <c r="U4259" s="0" t="n"/>
      <c r="V4259" s="0" t="n"/>
      <c r="W4259" s="0" t="n"/>
      <c r="X4259" s="42" t="n"/>
      <c r="Y4259" s="42" t="n"/>
      <c r="Z4259" s="42" t="n"/>
    </row>
    <row r="4260" ht="23" customFormat="1" customHeight="1" s="204">
      <c r="A4260" s="255">
        <f>IF(B4260="","",COUNTA($B$5:B4260))</f>
        <v/>
      </c>
      <c r="B4260" s="294" t="n"/>
      <c r="C4260" s="247" t="n"/>
      <c r="D4260" s="248" t="n"/>
      <c r="E4260" s="295" t="n"/>
      <c r="F4260" s="296" t="n"/>
      <c r="G4260" s="296" t="n"/>
      <c r="H4260" s="299">
        <f>IFERROR(VLOOKUP($C4260,$C$5:$H$18,6,0)+SUMIF($C$19:$C4260,$C4260,$F$19:$F4260)-SUMIF($C$19:$C4260,$C4260,$G$19:$G4260),"")</f>
        <v/>
      </c>
      <c r="I4260" s="296" t="n"/>
      <c r="J4260" s="252" t="n"/>
      <c r="K4260" s="252" t="n"/>
      <c r="L4260" s="298" t="n"/>
      <c r="M4260" s="254">
        <f>IF($B4260="","",--TEXT($B4260,"yyyymm"))</f>
        <v/>
      </c>
      <c r="N4260" s="0" t="n"/>
      <c r="O4260" s="0" t="n"/>
      <c r="P4260" s="0" t="n"/>
      <c r="Q4260" s="0" t="n"/>
      <c r="R4260" s="0" t="n"/>
      <c r="S4260" s="0" t="n"/>
      <c r="T4260" s="0" t="n"/>
      <c r="U4260" s="0" t="n"/>
      <c r="V4260" s="0" t="n"/>
      <c r="W4260" s="0" t="n"/>
      <c r="X4260" s="42" t="n"/>
      <c r="Y4260" s="42" t="n"/>
      <c r="Z4260" s="42" t="n"/>
    </row>
    <row r="4261" ht="23" customFormat="1" customHeight="1" s="204">
      <c r="A4261" s="255">
        <f>IF(B4261="","",COUNTA($B$5:B4261))</f>
        <v/>
      </c>
      <c r="B4261" s="294" t="n"/>
      <c r="C4261" s="247" t="n"/>
      <c r="D4261" s="248" t="n"/>
      <c r="E4261" s="295" t="n"/>
      <c r="F4261" s="296" t="n"/>
      <c r="G4261" s="296" t="n"/>
      <c r="H4261" s="299">
        <f>IFERROR(VLOOKUP($C4261,$C$5:$H$18,6,0)+SUMIF($C$19:$C4261,$C4261,$F$19:$F4261)-SUMIF($C$19:$C4261,$C4261,$G$19:$G4261),"")</f>
        <v/>
      </c>
      <c r="I4261" s="296" t="n"/>
      <c r="J4261" s="252" t="n"/>
      <c r="K4261" s="252" t="n"/>
      <c r="L4261" s="298" t="n"/>
      <c r="M4261" s="254">
        <f>IF($B4261="","",--TEXT($B4261,"yyyymm"))</f>
        <v/>
      </c>
      <c r="N4261" s="0" t="n"/>
      <c r="O4261" s="0" t="n"/>
      <c r="P4261" s="0" t="n"/>
      <c r="Q4261" s="0" t="n"/>
      <c r="R4261" s="0" t="n"/>
      <c r="S4261" s="0" t="n"/>
      <c r="T4261" s="0" t="n"/>
      <c r="U4261" s="0" t="n"/>
      <c r="V4261" s="0" t="n"/>
      <c r="W4261" s="0" t="n"/>
      <c r="X4261" s="42" t="n"/>
      <c r="Y4261" s="42" t="n"/>
      <c r="Z4261" s="42" t="n"/>
    </row>
    <row r="4262" ht="23" customFormat="1" customHeight="1" s="204">
      <c r="A4262" s="255">
        <f>IF(B4262="","",COUNTA($B$5:B4262))</f>
        <v/>
      </c>
      <c r="B4262" s="294" t="n"/>
      <c r="C4262" s="247" t="n"/>
      <c r="D4262" s="248" t="n"/>
      <c r="E4262" s="295" t="n"/>
      <c r="F4262" s="296" t="n"/>
      <c r="G4262" s="296" t="n"/>
      <c r="H4262" s="299">
        <f>IFERROR(VLOOKUP($C4262,$C$5:$H$18,6,0)+SUMIF($C$19:$C4262,$C4262,$F$19:$F4262)-SUMIF($C$19:$C4262,$C4262,$G$19:$G4262),"")</f>
        <v/>
      </c>
      <c r="I4262" s="296" t="n"/>
      <c r="J4262" s="252" t="n"/>
      <c r="K4262" s="252" t="n"/>
      <c r="L4262" s="298" t="n"/>
      <c r="M4262" s="254">
        <f>IF($B4262="","",--TEXT($B4262,"yyyymm"))</f>
        <v/>
      </c>
      <c r="N4262" s="0" t="n"/>
      <c r="O4262" s="0" t="n"/>
      <c r="P4262" s="0" t="n"/>
      <c r="Q4262" s="0" t="n"/>
      <c r="R4262" s="0" t="n"/>
      <c r="S4262" s="0" t="n"/>
      <c r="T4262" s="0" t="n"/>
      <c r="U4262" s="0" t="n"/>
      <c r="V4262" s="0" t="n"/>
      <c r="W4262" s="0" t="n"/>
      <c r="X4262" s="42" t="n"/>
      <c r="Y4262" s="42" t="n"/>
      <c r="Z4262" s="42" t="n"/>
    </row>
    <row r="4263" ht="23" customFormat="1" customHeight="1" s="204">
      <c r="A4263" s="255">
        <f>IF(B4263="","",COUNTA($B$5:B4263))</f>
        <v/>
      </c>
      <c r="B4263" s="294" t="n"/>
      <c r="C4263" s="247" t="n"/>
      <c r="D4263" s="248" t="n"/>
      <c r="E4263" s="295" t="n"/>
      <c r="F4263" s="296" t="n"/>
      <c r="G4263" s="296" t="n"/>
      <c r="H4263" s="299">
        <f>IFERROR(VLOOKUP($C4263,$C$5:$H$18,6,0)+SUMIF($C$19:$C4263,$C4263,$F$19:$F4263)-SUMIF($C$19:$C4263,$C4263,$G$19:$G4263),"")</f>
        <v/>
      </c>
      <c r="I4263" s="296" t="n"/>
      <c r="J4263" s="252" t="n"/>
      <c r="K4263" s="252" t="n"/>
      <c r="L4263" s="298" t="n"/>
      <c r="M4263" s="254">
        <f>IF($B4263="","",--TEXT($B4263,"yyyymm"))</f>
        <v/>
      </c>
      <c r="N4263" s="0" t="n"/>
      <c r="O4263" s="0" t="n"/>
      <c r="P4263" s="0" t="n"/>
      <c r="Q4263" s="0" t="n"/>
      <c r="R4263" s="0" t="n"/>
      <c r="S4263" s="0" t="n"/>
      <c r="T4263" s="0" t="n"/>
      <c r="U4263" s="0" t="n"/>
      <c r="V4263" s="0" t="n"/>
      <c r="W4263" s="0" t="n"/>
      <c r="X4263" s="42" t="n"/>
      <c r="Y4263" s="42" t="n"/>
      <c r="Z4263" s="42" t="n"/>
    </row>
    <row r="4264" ht="23" customFormat="1" customHeight="1" s="204">
      <c r="A4264" s="255">
        <f>IF(B4264="","",COUNTA($B$5:B4264))</f>
        <v/>
      </c>
      <c r="B4264" s="294" t="n"/>
      <c r="C4264" s="247" t="n"/>
      <c r="D4264" s="248" t="n"/>
      <c r="E4264" s="295" t="n"/>
      <c r="F4264" s="296" t="n"/>
      <c r="G4264" s="296" t="n"/>
      <c r="H4264" s="299">
        <f>IFERROR(VLOOKUP($C4264,$C$5:$H$18,6,0)+SUMIF($C$19:$C4264,$C4264,$F$19:$F4264)-SUMIF($C$19:$C4264,$C4264,$G$19:$G4264),"")</f>
        <v/>
      </c>
      <c r="I4264" s="296" t="n"/>
      <c r="J4264" s="252" t="n"/>
      <c r="K4264" s="252" t="n"/>
      <c r="L4264" s="298" t="n"/>
      <c r="M4264" s="254">
        <f>IF($B4264="","",--TEXT($B4264,"yyyymm"))</f>
        <v/>
      </c>
      <c r="N4264" s="0" t="n"/>
      <c r="O4264" s="0" t="n"/>
      <c r="P4264" s="0" t="n"/>
      <c r="Q4264" s="0" t="n"/>
      <c r="R4264" s="0" t="n"/>
      <c r="S4264" s="0" t="n"/>
      <c r="T4264" s="0" t="n"/>
      <c r="U4264" s="0" t="n"/>
      <c r="V4264" s="0" t="n"/>
      <c r="W4264" s="0" t="n"/>
      <c r="X4264" s="42" t="n"/>
      <c r="Y4264" s="42" t="n"/>
      <c r="Z4264" s="42" t="n"/>
    </row>
    <row r="4265" ht="23" customFormat="1" customHeight="1" s="204">
      <c r="A4265" s="255">
        <f>IF(B4265="","",COUNTA($B$5:B4265))</f>
        <v/>
      </c>
      <c r="B4265" s="294" t="n"/>
      <c r="C4265" s="247" t="n"/>
      <c r="D4265" s="248" t="n"/>
      <c r="E4265" s="295" t="n"/>
      <c r="F4265" s="296" t="n"/>
      <c r="G4265" s="296" t="n"/>
      <c r="H4265" s="299">
        <f>IFERROR(VLOOKUP($C4265,$C$5:$H$18,6,0)+SUMIF($C$19:$C4265,$C4265,$F$19:$F4265)-SUMIF($C$19:$C4265,$C4265,$G$19:$G4265),"")</f>
        <v/>
      </c>
      <c r="I4265" s="296" t="n"/>
      <c r="J4265" s="252" t="n"/>
      <c r="K4265" s="252" t="n"/>
      <c r="L4265" s="298" t="n"/>
      <c r="M4265" s="254">
        <f>IF($B4265="","",--TEXT($B4265,"yyyymm"))</f>
        <v/>
      </c>
      <c r="N4265" s="0" t="n"/>
      <c r="O4265" s="0" t="n"/>
      <c r="P4265" s="0" t="n"/>
      <c r="Q4265" s="0" t="n"/>
      <c r="R4265" s="0" t="n"/>
      <c r="S4265" s="0" t="n"/>
      <c r="T4265" s="0" t="n"/>
      <c r="U4265" s="0" t="n"/>
      <c r="V4265" s="0" t="n"/>
      <c r="W4265" s="0" t="n"/>
      <c r="X4265" s="42" t="n"/>
      <c r="Y4265" s="42" t="n"/>
      <c r="Z4265" s="42" t="n"/>
    </row>
    <row r="4266" ht="23" customFormat="1" customHeight="1" s="204">
      <c r="A4266" s="255">
        <f>IF(B4266="","",COUNTA($B$5:B4266))</f>
        <v/>
      </c>
      <c r="B4266" s="294" t="n"/>
      <c r="C4266" s="247" t="n"/>
      <c r="D4266" s="248" t="n"/>
      <c r="E4266" s="295" t="n"/>
      <c r="F4266" s="296" t="n"/>
      <c r="G4266" s="296" t="n"/>
      <c r="H4266" s="299">
        <f>IFERROR(VLOOKUP($C4266,$C$5:$H$18,6,0)+SUMIF($C$19:$C4266,$C4266,$F$19:$F4266)-SUMIF($C$19:$C4266,$C4266,$G$19:$G4266),"")</f>
        <v/>
      </c>
      <c r="I4266" s="296" t="n"/>
      <c r="J4266" s="252" t="n"/>
      <c r="K4266" s="252" t="n"/>
      <c r="L4266" s="298" t="n"/>
      <c r="M4266" s="254">
        <f>IF($B4266="","",--TEXT($B4266,"yyyymm"))</f>
        <v/>
      </c>
      <c r="N4266" s="0" t="n"/>
      <c r="O4266" s="0" t="n"/>
      <c r="P4266" s="0" t="n"/>
      <c r="Q4266" s="0" t="n"/>
      <c r="R4266" s="0" t="n"/>
      <c r="S4266" s="0" t="n"/>
      <c r="T4266" s="0" t="n"/>
      <c r="U4266" s="0" t="n"/>
      <c r="V4266" s="0" t="n"/>
      <c r="W4266" s="0" t="n"/>
      <c r="X4266" s="42" t="n"/>
      <c r="Y4266" s="42" t="n"/>
      <c r="Z4266" s="42" t="n"/>
    </row>
    <row r="4267" ht="23" customFormat="1" customHeight="1" s="204">
      <c r="A4267" s="255">
        <f>IF(B4267="","",COUNTA($B$5:B4267))</f>
        <v/>
      </c>
      <c r="B4267" s="294" t="n"/>
      <c r="C4267" s="247" t="n"/>
      <c r="D4267" s="248" t="n"/>
      <c r="E4267" s="295" t="n"/>
      <c r="F4267" s="296" t="n"/>
      <c r="G4267" s="296" t="n"/>
      <c r="H4267" s="299">
        <f>IFERROR(VLOOKUP($C4267,$C$5:$H$18,6,0)+SUMIF($C$19:$C4267,$C4267,$F$19:$F4267)-SUMIF($C$19:$C4267,$C4267,$G$19:$G4267),"")</f>
        <v/>
      </c>
      <c r="I4267" s="296" t="n"/>
      <c r="J4267" s="252" t="n"/>
      <c r="K4267" s="252" t="n"/>
      <c r="L4267" s="298" t="n"/>
      <c r="M4267" s="254">
        <f>IF($B4267="","",--TEXT($B4267,"yyyymm"))</f>
        <v/>
      </c>
      <c r="N4267" s="0" t="n"/>
      <c r="O4267" s="0" t="n"/>
      <c r="P4267" s="0" t="n"/>
      <c r="Q4267" s="0" t="n"/>
      <c r="R4267" s="0" t="n"/>
      <c r="S4267" s="0" t="n"/>
      <c r="T4267" s="0" t="n"/>
      <c r="U4267" s="0" t="n"/>
      <c r="V4267" s="0" t="n"/>
      <c r="W4267" s="0" t="n"/>
      <c r="X4267" s="42" t="n"/>
      <c r="Y4267" s="42" t="n"/>
      <c r="Z4267" s="42" t="n"/>
    </row>
    <row r="4268" ht="23" customFormat="1" customHeight="1" s="204">
      <c r="A4268" s="255">
        <f>IF(B4268="","",COUNTA($B$5:B4268))</f>
        <v/>
      </c>
      <c r="B4268" s="294" t="n"/>
      <c r="C4268" s="247" t="n"/>
      <c r="D4268" s="248" t="n"/>
      <c r="E4268" s="295" t="n"/>
      <c r="F4268" s="296" t="n"/>
      <c r="G4268" s="296" t="n"/>
      <c r="H4268" s="299">
        <f>IFERROR(VLOOKUP($C4268,$C$5:$H$18,6,0)+SUMIF($C$19:$C4268,$C4268,$F$19:$F4268)-SUMIF($C$19:$C4268,$C4268,$G$19:$G4268),"")</f>
        <v/>
      </c>
      <c r="I4268" s="296" t="n"/>
      <c r="J4268" s="252" t="n"/>
      <c r="K4268" s="252" t="n"/>
      <c r="L4268" s="298" t="n"/>
      <c r="M4268" s="254">
        <f>IF($B4268="","",--TEXT($B4268,"yyyymm"))</f>
        <v/>
      </c>
      <c r="N4268" s="0" t="n"/>
      <c r="O4268" s="0" t="n"/>
      <c r="P4268" s="0" t="n"/>
      <c r="Q4268" s="0" t="n"/>
      <c r="R4268" s="0" t="n"/>
      <c r="S4268" s="0" t="n"/>
      <c r="T4268" s="0" t="n"/>
      <c r="U4268" s="0" t="n"/>
      <c r="V4268" s="0" t="n"/>
      <c r="W4268" s="0" t="n"/>
      <c r="X4268" s="42" t="n"/>
      <c r="Y4268" s="42" t="n"/>
      <c r="Z4268" s="42" t="n"/>
    </row>
    <row r="4269" ht="23" customFormat="1" customHeight="1" s="204">
      <c r="A4269" s="255">
        <f>IF(B4269="","",COUNTA($B$5:B4269))</f>
        <v/>
      </c>
      <c r="B4269" s="294" t="n"/>
      <c r="C4269" s="247" t="n"/>
      <c r="D4269" s="248" t="n"/>
      <c r="E4269" s="295" t="n"/>
      <c r="F4269" s="296" t="n"/>
      <c r="G4269" s="296" t="n"/>
      <c r="H4269" s="299">
        <f>IFERROR(VLOOKUP($C4269,$C$5:$H$18,6,0)+SUMIF($C$19:$C4269,$C4269,$F$19:$F4269)-SUMIF($C$19:$C4269,$C4269,$G$19:$G4269),"")</f>
        <v/>
      </c>
      <c r="I4269" s="296" t="n"/>
      <c r="J4269" s="252" t="n"/>
      <c r="K4269" s="252" t="n"/>
      <c r="L4269" s="298" t="n"/>
      <c r="M4269" s="254">
        <f>IF($B4269="","",--TEXT($B4269,"yyyymm"))</f>
        <v/>
      </c>
      <c r="N4269" s="0" t="n"/>
      <c r="O4269" s="0" t="n"/>
      <c r="P4269" s="0" t="n"/>
      <c r="Q4269" s="0" t="n"/>
      <c r="R4269" s="0" t="n"/>
      <c r="S4269" s="0" t="n"/>
      <c r="T4269" s="0" t="n"/>
      <c r="U4269" s="0" t="n"/>
      <c r="V4269" s="0" t="n"/>
      <c r="W4269" s="0" t="n"/>
      <c r="X4269" s="42" t="n"/>
      <c r="Y4269" s="42" t="n"/>
      <c r="Z4269" s="42" t="n"/>
    </row>
    <row r="4270" ht="23" customFormat="1" customHeight="1" s="204">
      <c r="A4270" s="255">
        <f>IF(B4270="","",COUNTA($B$5:B4270))</f>
        <v/>
      </c>
      <c r="B4270" s="294" t="n"/>
      <c r="C4270" s="247" t="n"/>
      <c r="D4270" s="248" t="n"/>
      <c r="E4270" s="295" t="n"/>
      <c r="F4270" s="296" t="n"/>
      <c r="G4270" s="296" t="n"/>
      <c r="H4270" s="299">
        <f>IFERROR(VLOOKUP($C4270,$C$5:$H$18,6,0)+SUMIF($C$19:$C4270,$C4270,$F$19:$F4270)-SUMIF($C$19:$C4270,$C4270,$G$19:$G4270),"")</f>
        <v/>
      </c>
      <c r="I4270" s="296" t="n"/>
      <c r="J4270" s="252" t="n"/>
      <c r="K4270" s="252" t="n"/>
      <c r="L4270" s="298" t="n"/>
      <c r="M4270" s="254">
        <f>IF($B4270="","",--TEXT($B4270,"yyyymm"))</f>
        <v/>
      </c>
      <c r="N4270" s="0" t="n"/>
      <c r="O4270" s="0" t="n"/>
      <c r="P4270" s="0" t="n"/>
      <c r="Q4270" s="0" t="n"/>
      <c r="R4270" s="0" t="n"/>
      <c r="S4270" s="0" t="n"/>
      <c r="T4270" s="0" t="n"/>
      <c r="U4270" s="0" t="n"/>
      <c r="V4270" s="0" t="n"/>
      <c r="W4270" s="0" t="n"/>
      <c r="X4270" s="42" t="n"/>
      <c r="Y4270" s="42" t="n"/>
      <c r="Z4270" s="42" t="n"/>
    </row>
    <row r="4271" ht="23" customFormat="1" customHeight="1" s="204">
      <c r="A4271" s="255">
        <f>IF(B4271="","",COUNTA($B$5:B4271))</f>
        <v/>
      </c>
      <c r="B4271" s="294" t="n"/>
      <c r="C4271" s="247" t="n"/>
      <c r="D4271" s="248" t="n"/>
      <c r="E4271" s="295" t="n"/>
      <c r="F4271" s="296" t="n"/>
      <c r="G4271" s="296" t="n"/>
      <c r="H4271" s="299">
        <f>IFERROR(VLOOKUP($C4271,$C$5:$H$18,6,0)+SUMIF($C$19:$C4271,$C4271,$F$19:$F4271)-SUMIF($C$19:$C4271,$C4271,$G$19:$G4271),"")</f>
        <v/>
      </c>
      <c r="I4271" s="296" t="n"/>
      <c r="J4271" s="252" t="n"/>
      <c r="K4271" s="252" t="n"/>
      <c r="L4271" s="298" t="n"/>
      <c r="M4271" s="254">
        <f>IF($B4271="","",--TEXT($B4271,"yyyymm"))</f>
        <v/>
      </c>
      <c r="N4271" s="0" t="n"/>
      <c r="O4271" s="0" t="n"/>
      <c r="P4271" s="0" t="n"/>
      <c r="Q4271" s="0" t="n"/>
      <c r="R4271" s="0" t="n"/>
      <c r="S4271" s="0" t="n"/>
      <c r="T4271" s="0" t="n"/>
      <c r="U4271" s="0" t="n"/>
      <c r="V4271" s="0" t="n"/>
      <c r="W4271" s="0" t="n"/>
      <c r="X4271" s="42" t="n"/>
      <c r="Y4271" s="42" t="n"/>
      <c r="Z4271" s="42" t="n"/>
    </row>
    <row r="4272" ht="23" customFormat="1" customHeight="1" s="204">
      <c r="A4272" s="255">
        <f>IF(B4272="","",COUNTA($B$5:B4272))</f>
        <v/>
      </c>
      <c r="B4272" s="294" t="n"/>
      <c r="C4272" s="247" t="n"/>
      <c r="D4272" s="248" t="n"/>
      <c r="E4272" s="295" t="n"/>
      <c r="F4272" s="296" t="n"/>
      <c r="G4272" s="296" t="n"/>
      <c r="H4272" s="299">
        <f>IFERROR(VLOOKUP($C4272,$C$5:$H$18,6,0)+SUMIF($C$19:$C4272,$C4272,$F$19:$F4272)-SUMIF($C$19:$C4272,$C4272,$G$19:$G4272),"")</f>
        <v/>
      </c>
      <c r="I4272" s="296" t="n"/>
      <c r="J4272" s="252" t="n"/>
      <c r="K4272" s="252" t="n"/>
      <c r="L4272" s="298" t="n"/>
      <c r="M4272" s="254">
        <f>IF($B4272="","",--TEXT($B4272,"yyyymm"))</f>
        <v/>
      </c>
      <c r="N4272" s="0" t="n"/>
      <c r="O4272" s="0" t="n"/>
      <c r="P4272" s="0" t="n"/>
      <c r="Q4272" s="0" t="n"/>
      <c r="R4272" s="0" t="n"/>
      <c r="S4272" s="0" t="n"/>
      <c r="T4272" s="0" t="n"/>
      <c r="U4272" s="0" t="n"/>
      <c r="V4272" s="0" t="n"/>
      <c r="W4272" s="0" t="n"/>
      <c r="X4272" s="42" t="n"/>
      <c r="Y4272" s="42" t="n"/>
      <c r="Z4272" s="42" t="n"/>
    </row>
    <row r="4273" ht="23" customFormat="1" customHeight="1" s="204">
      <c r="A4273" s="255">
        <f>IF(B4273="","",COUNTA($B$5:B4273))</f>
        <v/>
      </c>
      <c r="B4273" s="294" t="n"/>
      <c r="C4273" s="247" t="n"/>
      <c r="D4273" s="248" t="n"/>
      <c r="E4273" s="295" t="n"/>
      <c r="F4273" s="296" t="n"/>
      <c r="G4273" s="296" t="n"/>
      <c r="H4273" s="299">
        <f>IFERROR(VLOOKUP($C4273,$C$5:$H$18,6,0)+SUMIF($C$19:$C4273,$C4273,$F$19:$F4273)-SUMIF($C$19:$C4273,$C4273,$G$19:$G4273),"")</f>
        <v/>
      </c>
      <c r="I4273" s="296" t="n"/>
      <c r="J4273" s="252" t="n"/>
      <c r="K4273" s="252" t="n"/>
      <c r="L4273" s="298" t="n"/>
      <c r="M4273" s="254">
        <f>IF($B4273="","",--TEXT($B4273,"yyyymm"))</f>
        <v/>
      </c>
      <c r="N4273" s="0" t="n"/>
      <c r="O4273" s="0" t="n"/>
      <c r="P4273" s="0" t="n"/>
      <c r="Q4273" s="0" t="n"/>
      <c r="R4273" s="0" t="n"/>
      <c r="S4273" s="0" t="n"/>
      <c r="T4273" s="0" t="n"/>
      <c r="U4273" s="0" t="n"/>
      <c r="V4273" s="0" t="n"/>
      <c r="W4273" s="0" t="n"/>
      <c r="X4273" s="42" t="n"/>
      <c r="Y4273" s="42" t="n"/>
      <c r="Z4273" s="42" t="n"/>
    </row>
    <row r="4274" ht="23" customFormat="1" customHeight="1" s="204">
      <c r="A4274" s="255">
        <f>IF(B4274="","",COUNTA($B$5:B4274))</f>
        <v/>
      </c>
      <c r="B4274" s="294" t="n"/>
      <c r="C4274" s="247" t="n"/>
      <c r="D4274" s="248" t="n"/>
      <c r="E4274" s="295" t="n"/>
      <c r="F4274" s="296" t="n"/>
      <c r="G4274" s="296" t="n"/>
      <c r="H4274" s="299">
        <f>IFERROR(VLOOKUP($C4274,$C$5:$H$18,6,0)+SUMIF($C$19:$C4274,$C4274,$F$19:$F4274)-SUMIF($C$19:$C4274,$C4274,$G$19:$G4274),"")</f>
        <v/>
      </c>
      <c r="I4274" s="296" t="n"/>
      <c r="J4274" s="252" t="n"/>
      <c r="K4274" s="252" t="n"/>
      <c r="L4274" s="298" t="n"/>
      <c r="M4274" s="254">
        <f>IF($B4274="","",--TEXT($B4274,"yyyymm"))</f>
        <v/>
      </c>
      <c r="N4274" s="0" t="n"/>
      <c r="O4274" s="0" t="n"/>
      <c r="P4274" s="0" t="n"/>
      <c r="Q4274" s="0" t="n"/>
      <c r="R4274" s="0" t="n"/>
      <c r="S4274" s="0" t="n"/>
      <c r="T4274" s="0" t="n"/>
      <c r="U4274" s="0" t="n"/>
      <c r="V4274" s="0" t="n"/>
      <c r="W4274" s="0" t="n"/>
      <c r="X4274" s="42" t="n"/>
      <c r="Y4274" s="42" t="n"/>
      <c r="Z4274" s="42" t="n"/>
    </row>
    <row r="4275" ht="23" customFormat="1" customHeight="1" s="204">
      <c r="A4275" s="255">
        <f>IF(B4275="","",COUNTA($B$5:B4275))</f>
        <v/>
      </c>
      <c r="B4275" s="294" t="n"/>
      <c r="C4275" s="247" t="n"/>
      <c r="D4275" s="248" t="n"/>
      <c r="E4275" s="295" t="n"/>
      <c r="F4275" s="296" t="n"/>
      <c r="G4275" s="296" t="n"/>
      <c r="H4275" s="299">
        <f>IFERROR(VLOOKUP($C4275,$C$5:$H$18,6,0)+SUMIF($C$19:$C4275,$C4275,$F$19:$F4275)-SUMIF($C$19:$C4275,$C4275,$G$19:$G4275),"")</f>
        <v/>
      </c>
      <c r="I4275" s="296" t="n"/>
      <c r="J4275" s="252" t="n"/>
      <c r="K4275" s="252" t="n"/>
      <c r="L4275" s="298" t="n"/>
      <c r="M4275" s="254">
        <f>IF($B4275="","",--TEXT($B4275,"yyyymm"))</f>
        <v/>
      </c>
      <c r="N4275" s="0" t="n"/>
      <c r="O4275" s="0" t="n"/>
      <c r="P4275" s="0" t="n"/>
      <c r="Q4275" s="0" t="n"/>
      <c r="R4275" s="0" t="n"/>
      <c r="S4275" s="0" t="n"/>
      <c r="T4275" s="0" t="n"/>
      <c r="U4275" s="0" t="n"/>
      <c r="V4275" s="0" t="n"/>
      <c r="W4275" s="0" t="n"/>
      <c r="X4275" s="42" t="n"/>
      <c r="Y4275" s="42" t="n"/>
      <c r="Z4275" s="42" t="n"/>
    </row>
    <row r="4276" ht="23" customFormat="1" customHeight="1" s="204">
      <c r="A4276" s="255">
        <f>IF(B4276="","",COUNTA($B$5:B4276))</f>
        <v/>
      </c>
      <c r="B4276" s="294" t="n"/>
      <c r="C4276" s="247" t="n"/>
      <c r="D4276" s="248" t="n"/>
      <c r="E4276" s="295" t="n"/>
      <c r="F4276" s="296" t="n"/>
      <c r="G4276" s="296" t="n"/>
      <c r="H4276" s="299">
        <f>IFERROR(VLOOKUP($C4276,$C$5:$H$18,6,0)+SUMIF($C$19:$C4276,$C4276,$F$19:$F4276)-SUMIF($C$19:$C4276,$C4276,$G$19:$G4276),"")</f>
        <v/>
      </c>
      <c r="I4276" s="296" t="n"/>
      <c r="J4276" s="252" t="n"/>
      <c r="K4276" s="252" t="n"/>
      <c r="L4276" s="298" t="n"/>
      <c r="M4276" s="254">
        <f>IF($B4276="","",--TEXT($B4276,"yyyymm"))</f>
        <v/>
      </c>
      <c r="N4276" s="0" t="n"/>
      <c r="O4276" s="0" t="n"/>
      <c r="P4276" s="0" t="n"/>
      <c r="Q4276" s="0" t="n"/>
      <c r="R4276" s="0" t="n"/>
      <c r="S4276" s="0" t="n"/>
      <c r="T4276" s="0" t="n"/>
      <c r="U4276" s="0" t="n"/>
      <c r="V4276" s="0" t="n"/>
      <c r="W4276" s="0" t="n"/>
      <c r="X4276" s="42" t="n"/>
      <c r="Y4276" s="42" t="n"/>
      <c r="Z4276" s="42" t="n"/>
    </row>
    <row r="4277" ht="23" customFormat="1" customHeight="1" s="204">
      <c r="A4277" s="255">
        <f>IF(B4277="","",COUNTA($B$5:B4277))</f>
        <v/>
      </c>
      <c r="B4277" s="294" t="n"/>
      <c r="C4277" s="247" t="n"/>
      <c r="D4277" s="248" t="n"/>
      <c r="E4277" s="295" t="n"/>
      <c r="F4277" s="296" t="n"/>
      <c r="G4277" s="296" t="n"/>
      <c r="H4277" s="299">
        <f>IFERROR(VLOOKUP($C4277,$C$5:$H$18,6,0)+SUMIF($C$19:$C4277,$C4277,$F$19:$F4277)-SUMIF($C$19:$C4277,$C4277,$G$19:$G4277),"")</f>
        <v/>
      </c>
      <c r="I4277" s="296" t="n"/>
      <c r="J4277" s="252" t="n"/>
      <c r="K4277" s="252" t="n"/>
      <c r="L4277" s="298" t="n"/>
      <c r="M4277" s="254">
        <f>IF($B4277="","",--TEXT($B4277,"yyyymm"))</f>
        <v/>
      </c>
      <c r="N4277" s="0" t="n"/>
      <c r="O4277" s="0" t="n"/>
      <c r="P4277" s="0" t="n"/>
      <c r="Q4277" s="0" t="n"/>
      <c r="R4277" s="0" t="n"/>
      <c r="S4277" s="0" t="n"/>
      <c r="T4277" s="0" t="n"/>
      <c r="U4277" s="0" t="n"/>
      <c r="V4277" s="0" t="n"/>
      <c r="W4277" s="0" t="n"/>
      <c r="X4277" s="42" t="n"/>
      <c r="Y4277" s="42" t="n"/>
      <c r="Z4277" s="42" t="n"/>
    </row>
    <row r="4278" ht="23" customFormat="1" customHeight="1" s="204">
      <c r="A4278" s="255">
        <f>IF(B4278="","",COUNTA($B$5:B4278))</f>
        <v/>
      </c>
      <c r="B4278" s="294" t="n"/>
      <c r="C4278" s="247" t="n"/>
      <c r="D4278" s="248" t="n"/>
      <c r="E4278" s="295" t="n"/>
      <c r="F4278" s="296" t="n"/>
      <c r="G4278" s="296" t="n"/>
      <c r="H4278" s="299">
        <f>IFERROR(VLOOKUP($C4278,$C$5:$H$18,6,0)+SUMIF($C$19:$C4278,$C4278,$F$19:$F4278)-SUMIF($C$19:$C4278,$C4278,$G$19:$G4278),"")</f>
        <v/>
      </c>
      <c r="I4278" s="296" t="n"/>
      <c r="J4278" s="252" t="n"/>
      <c r="K4278" s="252" t="n"/>
      <c r="L4278" s="298" t="n"/>
      <c r="M4278" s="254">
        <f>IF($B4278="","",--TEXT($B4278,"yyyymm"))</f>
        <v/>
      </c>
      <c r="N4278" s="0" t="n"/>
      <c r="O4278" s="0" t="n"/>
      <c r="P4278" s="0" t="n"/>
      <c r="Q4278" s="0" t="n"/>
      <c r="R4278" s="0" t="n"/>
      <c r="S4278" s="0" t="n"/>
      <c r="T4278" s="0" t="n"/>
      <c r="U4278" s="0" t="n"/>
      <c r="V4278" s="0" t="n"/>
      <c r="W4278" s="0" t="n"/>
      <c r="X4278" s="42" t="n"/>
      <c r="Y4278" s="42" t="n"/>
      <c r="Z4278" s="42" t="n"/>
    </row>
    <row r="4279" ht="23" customFormat="1" customHeight="1" s="204">
      <c r="A4279" s="255">
        <f>IF(B4279="","",COUNTA($B$5:B4279))</f>
        <v/>
      </c>
      <c r="B4279" s="294" t="n"/>
      <c r="C4279" s="247" t="n"/>
      <c r="D4279" s="248" t="n"/>
      <c r="E4279" s="295" t="n"/>
      <c r="F4279" s="296" t="n"/>
      <c r="G4279" s="296" t="n"/>
      <c r="H4279" s="299">
        <f>IFERROR(VLOOKUP($C4279,$C$5:$H$18,6,0)+SUMIF($C$19:$C4279,$C4279,$F$19:$F4279)-SUMIF($C$19:$C4279,$C4279,$G$19:$G4279),"")</f>
        <v/>
      </c>
      <c r="I4279" s="296" t="n"/>
      <c r="J4279" s="252" t="n"/>
      <c r="K4279" s="252" t="n"/>
      <c r="L4279" s="298" t="n"/>
      <c r="M4279" s="254">
        <f>IF($B4279="","",--TEXT($B4279,"yyyymm"))</f>
        <v/>
      </c>
      <c r="N4279" s="0" t="n"/>
      <c r="O4279" s="0" t="n"/>
      <c r="P4279" s="0" t="n"/>
      <c r="Q4279" s="0" t="n"/>
      <c r="R4279" s="0" t="n"/>
      <c r="S4279" s="0" t="n"/>
      <c r="T4279" s="0" t="n"/>
      <c r="U4279" s="0" t="n"/>
      <c r="V4279" s="0" t="n"/>
      <c r="W4279" s="0" t="n"/>
      <c r="X4279" s="42" t="n"/>
      <c r="Y4279" s="42" t="n"/>
      <c r="Z4279" s="42" t="n"/>
    </row>
    <row r="4280" ht="23" customFormat="1" customHeight="1" s="204">
      <c r="A4280" s="255">
        <f>IF(B4280="","",COUNTA($B$5:B4280))</f>
        <v/>
      </c>
      <c r="B4280" s="294" t="n"/>
      <c r="C4280" s="247" t="n"/>
      <c r="D4280" s="248" t="n"/>
      <c r="E4280" s="295" t="n"/>
      <c r="F4280" s="296" t="n"/>
      <c r="G4280" s="296" t="n"/>
      <c r="H4280" s="299">
        <f>IFERROR(VLOOKUP($C4280,$C$5:$H$18,6,0)+SUMIF($C$19:$C4280,$C4280,$F$19:$F4280)-SUMIF($C$19:$C4280,$C4280,$G$19:$G4280),"")</f>
        <v/>
      </c>
      <c r="I4280" s="296" t="n"/>
      <c r="J4280" s="252" t="n"/>
      <c r="K4280" s="252" t="n"/>
      <c r="L4280" s="298" t="n"/>
      <c r="M4280" s="254">
        <f>IF($B4280="","",--TEXT($B4280,"yyyymm"))</f>
        <v/>
      </c>
      <c r="N4280" s="0" t="n"/>
      <c r="O4280" s="0" t="n"/>
      <c r="P4280" s="0" t="n"/>
      <c r="Q4280" s="0" t="n"/>
      <c r="R4280" s="0" t="n"/>
      <c r="S4280" s="0" t="n"/>
      <c r="T4280" s="0" t="n"/>
      <c r="U4280" s="0" t="n"/>
      <c r="V4280" s="0" t="n"/>
      <c r="W4280" s="0" t="n"/>
      <c r="X4280" s="42" t="n"/>
      <c r="Y4280" s="42" t="n"/>
      <c r="Z4280" s="42" t="n"/>
    </row>
    <row r="4281" ht="23" customFormat="1" customHeight="1" s="204">
      <c r="A4281" s="255">
        <f>IF(B4281="","",COUNTA($B$5:B4281))</f>
        <v/>
      </c>
      <c r="B4281" s="294" t="n"/>
      <c r="C4281" s="247" t="n"/>
      <c r="D4281" s="248" t="n"/>
      <c r="E4281" s="295" t="n"/>
      <c r="F4281" s="296" t="n"/>
      <c r="G4281" s="296" t="n"/>
      <c r="H4281" s="299">
        <f>IFERROR(VLOOKUP($C4281,$C$5:$H$18,6,0)+SUMIF($C$19:$C4281,$C4281,$F$19:$F4281)-SUMIF($C$19:$C4281,$C4281,$G$19:$G4281),"")</f>
        <v/>
      </c>
      <c r="I4281" s="296" t="n"/>
      <c r="J4281" s="252" t="n"/>
      <c r="K4281" s="252" t="n"/>
      <c r="L4281" s="298" t="n"/>
      <c r="M4281" s="254">
        <f>IF($B4281="","",--TEXT($B4281,"yyyymm"))</f>
        <v/>
      </c>
      <c r="N4281" s="0" t="n"/>
      <c r="O4281" s="0" t="n"/>
      <c r="P4281" s="0" t="n"/>
      <c r="Q4281" s="0" t="n"/>
      <c r="R4281" s="0" t="n"/>
      <c r="S4281" s="0" t="n"/>
      <c r="T4281" s="0" t="n"/>
      <c r="U4281" s="0" t="n"/>
      <c r="V4281" s="0" t="n"/>
      <c r="W4281" s="0" t="n"/>
      <c r="X4281" s="42" t="n"/>
      <c r="Y4281" s="42" t="n"/>
      <c r="Z4281" s="42" t="n"/>
    </row>
    <row r="4282" ht="23" customFormat="1" customHeight="1" s="204">
      <c r="A4282" s="255">
        <f>IF(B4282="","",COUNTA($B$5:B4282))</f>
        <v/>
      </c>
      <c r="B4282" s="294" t="n"/>
      <c r="C4282" s="247" t="n"/>
      <c r="D4282" s="248" t="n"/>
      <c r="E4282" s="295" t="n"/>
      <c r="F4282" s="296" t="n"/>
      <c r="G4282" s="296" t="n"/>
      <c r="H4282" s="299">
        <f>IFERROR(VLOOKUP($C4282,$C$5:$H$18,6,0)+SUMIF($C$19:$C4282,$C4282,$F$19:$F4282)-SUMIF($C$19:$C4282,$C4282,$G$19:$G4282),"")</f>
        <v/>
      </c>
      <c r="I4282" s="296" t="n"/>
      <c r="J4282" s="252" t="n"/>
      <c r="K4282" s="252" t="n"/>
      <c r="L4282" s="298" t="n"/>
      <c r="M4282" s="254">
        <f>IF($B4282="","",--TEXT($B4282,"yyyymm"))</f>
        <v/>
      </c>
      <c r="N4282" s="0" t="n"/>
      <c r="O4282" s="0" t="n"/>
      <c r="P4282" s="0" t="n"/>
      <c r="Q4282" s="0" t="n"/>
      <c r="R4282" s="0" t="n"/>
      <c r="S4282" s="0" t="n"/>
      <c r="T4282" s="0" t="n"/>
      <c r="U4282" s="0" t="n"/>
      <c r="V4282" s="0" t="n"/>
      <c r="W4282" s="0" t="n"/>
      <c r="X4282" s="42" t="n"/>
      <c r="Y4282" s="42" t="n"/>
      <c r="Z4282" s="42" t="n"/>
    </row>
    <row r="4283" ht="23" customFormat="1" customHeight="1" s="204">
      <c r="A4283" s="255">
        <f>IF(B4283="","",COUNTA($B$5:B4283))</f>
        <v/>
      </c>
      <c r="B4283" s="294" t="n"/>
      <c r="C4283" s="247" t="n"/>
      <c r="D4283" s="248" t="n"/>
      <c r="E4283" s="295" t="n"/>
      <c r="F4283" s="296" t="n"/>
      <c r="G4283" s="296" t="n"/>
      <c r="H4283" s="299">
        <f>IFERROR(VLOOKUP($C4283,$C$5:$H$18,6,0)+SUMIF($C$19:$C4283,$C4283,$F$19:$F4283)-SUMIF($C$19:$C4283,$C4283,$G$19:$G4283),"")</f>
        <v/>
      </c>
      <c r="I4283" s="296" t="n"/>
      <c r="J4283" s="252" t="n"/>
      <c r="K4283" s="252" t="n"/>
      <c r="L4283" s="298" t="n"/>
      <c r="M4283" s="254">
        <f>IF($B4283="","",--TEXT($B4283,"yyyymm"))</f>
        <v/>
      </c>
      <c r="N4283" s="0" t="n"/>
      <c r="O4283" s="0" t="n"/>
      <c r="P4283" s="0" t="n"/>
      <c r="Q4283" s="0" t="n"/>
      <c r="R4283" s="0" t="n"/>
      <c r="S4283" s="0" t="n"/>
      <c r="T4283" s="0" t="n"/>
      <c r="U4283" s="0" t="n"/>
      <c r="V4283" s="0" t="n"/>
      <c r="W4283" s="0" t="n"/>
      <c r="X4283" s="42" t="n"/>
      <c r="Y4283" s="42" t="n"/>
      <c r="Z4283" s="42" t="n"/>
    </row>
    <row r="4284" ht="23" customFormat="1" customHeight="1" s="204">
      <c r="A4284" s="255">
        <f>IF(B4284="","",COUNTA($B$5:B4284))</f>
        <v/>
      </c>
      <c r="B4284" s="294" t="n"/>
      <c r="C4284" s="247" t="n"/>
      <c r="D4284" s="248" t="n"/>
      <c r="E4284" s="295" t="n"/>
      <c r="F4284" s="296" t="n"/>
      <c r="G4284" s="296" t="n"/>
      <c r="H4284" s="299">
        <f>IFERROR(VLOOKUP($C4284,$C$5:$H$18,6,0)+SUMIF($C$19:$C4284,$C4284,$F$19:$F4284)-SUMIF($C$19:$C4284,$C4284,$G$19:$G4284),"")</f>
        <v/>
      </c>
      <c r="I4284" s="296" t="n"/>
      <c r="J4284" s="252" t="n"/>
      <c r="K4284" s="252" t="n"/>
      <c r="L4284" s="298" t="n"/>
      <c r="M4284" s="254">
        <f>IF($B4284="","",--TEXT($B4284,"yyyymm"))</f>
        <v/>
      </c>
      <c r="N4284" s="0" t="n"/>
      <c r="O4284" s="0" t="n"/>
      <c r="P4284" s="0" t="n"/>
      <c r="Q4284" s="0" t="n"/>
      <c r="R4284" s="0" t="n"/>
      <c r="S4284" s="0" t="n"/>
      <c r="T4284" s="0" t="n"/>
      <c r="U4284" s="0" t="n"/>
      <c r="V4284" s="0" t="n"/>
      <c r="W4284" s="0" t="n"/>
      <c r="X4284" s="42" t="n"/>
      <c r="Y4284" s="42" t="n"/>
      <c r="Z4284" s="42" t="n"/>
    </row>
    <row r="4285" ht="23" customFormat="1" customHeight="1" s="204">
      <c r="A4285" s="255">
        <f>IF(B4285="","",COUNTA($B$5:B4285))</f>
        <v/>
      </c>
      <c r="B4285" s="294" t="n"/>
      <c r="C4285" s="247" t="n"/>
      <c r="D4285" s="248" t="n"/>
      <c r="E4285" s="295" t="n"/>
      <c r="F4285" s="296" t="n"/>
      <c r="G4285" s="296" t="n"/>
      <c r="H4285" s="299">
        <f>IFERROR(VLOOKUP($C4285,$C$5:$H$18,6,0)+SUMIF($C$19:$C4285,$C4285,$F$19:$F4285)-SUMIF($C$19:$C4285,$C4285,$G$19:$G4285),"")</f>
        <v/>
      </c>
      <c r="I4285" s="296" t="n"/>
      <c r="J4285" s="252" t="n"/>
      <c r="K4285" s="252" t="n"/>
      <c r="L4285" s="298" t="n"/>
      <c r="M4285" s="254">
        <f>IF($B4285="","",--TEXT($B4285,"yyyymm"))</f>
        <v/>
      </c>
      <c r="N4285" s="0" t="n"/>
      <c r="O4285" s="0" t="n"/>
      <c r="P4285" s="0" t="n"/>
      <c r="Q4285" s="0" t="n"/>
      <c r="R4285" s="0" t="n"/>
      <c r="S4285" s="0" t="n"/>
      <c r="T4285" s="0" t="n"/>
      <c r="U4285" s="0" t="n"/>
      <c r="V4285" s="0" t="n"/>
      <c r="W4285" s="0" t="n"/>
      <c r="X4285" s="42" t="n"/>
      <c r="Y4285" s="42" t="n"/>
      <c r="Z4285" s="42" t="n"/>
    </row>
    <row r="4286" ht="23" customFormat="1" customHeight="1" s="204">
      <c r="A4286" s="255">
        <f>IF(B4286="","",COUNTA($B$5:B4286))</f>
        <v/>
      </c>
      <c r="B4286" s="294" t="n"/>
      <c r="C4286" s="247" t="n"/>
      <c r="D4286" s="248" t="n"/>
      <c r="E4286" s="295" t="n"/>
      <c r="F4286" s="296" t="n"/>
      <c r="G4286" s="296" t="n"/>
      <c r="H4286" s="299">
        <f>IFERROR(VLOOKUP($C4286,$C$5:$H$18,6,0)+SUMIF($C$19:$C4286,$C4286,$F$19:$F4286)-SUMIF($C$19:$C4286,$C4286,$G$19:$G4286),"")</f>
        <v/>
      </c>
      <c r="I4286" s="296" t="n"/>
      <c r="J4286" s="252" t="n"/>
      <c r="K4286" s="252" t="n"/>
      <c r="L4286" s="298" t="n"/>
      <c r="M4286" s="254">
        <f>IF($B4286="","",--TEXT($B4286,"yyyymm"))</f>
        <v/>
      </c>
      <c r="N4286" s="0" t="n"/>
      <c r="O4286" s="0" t="n"/>
      <c r="P4286" s="0" t="n"/>
      <c r="Q4286" s="0" t="n"/>
      <c r="R4286" s="0" t="n"/>
      <c r="S4286" s="0" t="n"/>
      <c r="T4286" s="0" t="n"/>
      <c r="U4286" s="0" t="n"/>
      <c r="V4286" s="0" t="n"/>
      <c r="W4286" s="0" t="n"/>
      <c r="X4286" s="42" t="n"/>
      <c r="Y4286" s="42" t="n"/>
      <c r="Z4286" s="42" t="n"/>
    </row>
    <row r="4287" ht="23" customFormat="1" customHeight="1" s="204">
      <c r="A4287" s="255">
        <f>IF(B4287="","",COUNTA($B$5:B4287))</f>
        <v/>
      </c>
      <c r="B4287" s="294" t="n"/>
      <c r="C4287" s="247" t="n"/>
      <c r="D4287" s="248" t="n"/>
      <c r="E4287" s="295" t="n"/>
      <c r="F4287" s="296" t="n"/>
      <c r="G4287" s="296" t="n"/>
      <c r="H4287" s="299">
        <f>IFERROR(VLOOKUP($C4287,$C$5:$H$18,6,0)+SUMIF($C$19:$C4287,$C4287,$F$19:$F4287)-SUMIF($C$19:$C4287,$C4287,$G$19:$G4287),"")</f>
        <v/>
      </c>
      <c r="I4287" s="296" t="n"/>
      <c r="J4287" s="252" t="n"/>
      <c r="K4287" s="252" t="n"/>
      <c r="L4287" s="298" t="n"/>
      <c r="M4287" s="254">
        <f>IF($B4287="","",--TEXT($B4287,"yyyymm"))</f>
        <v/>
      </c>
      <c r="N4287" s="0" t="n"/>
      <c r="O4287" s="0" t="n"/>
      <c r="P4287" s="0" t="n"/>
      <c r="Q4287" s="0" t="n"/>
      <c r="R4287" s="0" t="n"/>
      <c r="S4287" s="0" t="n"/>
      <c r="T4287" s="0" t="n"/>
      <c r="U4287" s="0" t="n"/>
      <c r="V4287" s="0" t="n"/>
      <c r="W4287" s="0" t="n"/>
      <c r="X4287" s="42" t="n"/>
      <c r="Y4287" s="42" t="n"/>
      <c r="Z4287" s="42" t="n"/>
    </row>
    <row r="4288" ht="23" customFormat="1" customHeight="1" s="204">
      <c r="A4288" s="255">
        <f>IF(B4288="","",COUNTA($B$5:B4288))</f>
        <v/>
      </c>
      <c r="B4288" s="294" t="n"/>
      <c r="C4288" s="247" t="n"/>
      <c r="D4288" s="248" t="n"/>
      <c r="E4288" s="295" t="n"/>
      <c r="F4288" s="296" t="n"/>
      <c r="G4288" s="296" t="n"/>
      <c r="H4288" s="299">
        <f>IFERROR(VLOOKUP($C4288,$C$5:$H$18,6,0)+SUMIF($C$19:$C4288,$C4288,$F$19:$F4288)-SUMIF($C$19:$C4288,$C4288,$G$19:$G4288),"")</f>
        <v/>
      </c>
      <c r="I4288" s="296" t="n"/>
      <c r="J4288" s="252" t="n"/>
      <c r="K4288" s="252" t="n"/>
      <c r="L4288" s="298" t="n"/>
      <c r="M4288" s="254">
        <f>IF($B4288="","",--TEXT($B4288,"yyyymm"))</f>
        <v/>
      </c>
      <c r="N4288" s="0" t="n"/>
      <c r="O4288" s="0" t="n"/>
      <c r="P4288" s="0" t="n"/>
      <c r="Q4288" s="0" t="n"/>
      <c r="R4288" s="0" t="n"/>
      <c r="S4288" s="0" t="n"/>
      <c r="T4288" s="0" t="n"/>
      <c r="U4288" s="0" t="n"/>
      <c r="V4288" s="0" t="n"/>
      <c r="W4288" s="0" t="n"/>
      <c r="X4288" s="42" t="n"/>
      <c r="Y4288" s="42" t="n"/>
      <c r="Z4288" s="42" t="n"/>
    </row>
    <row r="4289" ht="23" customFormat="1" customHeight="1" s="204">
      <c r="A4289" s="255">
        <f>IF(B4289="","",COUNTA($B$5:B4289))</f>
        <v/>
      </c>
      <c r="B4289" s="294" t="n"/>
      <c r="C4289" s="247" t="n"/>
      <c r="D4289" s="248" t="n"/>
      <c r="E4289" s="295" t="n"/>
      <c r="F4289" s="296" t="n"/>
      <c r="G4289" s="296" t="n"/>
      <c r="H4289" s="299">
        <f>IFERROR(VLOOKUP($C4289,$C$5:$H$18,6,0)+SUMIF($C$19:$C4289,$C4289,$F$19:$F4289)-SUMIF($C$19:$C4289,$C4289,$G$19:$G4289),"")</f>
        <v/>
      </c>
      <c r="I4289" s="296" t="n"/>
      <c r="J4289" s="252" t="n"/>
      <c r="K4289" s="252" t="n"/>
      <c r="L4289" s="298" t="n"/>
      <c r="M4289" s="254">
        <f>IF($B4289="","",--TEXT($B4289,"yyyymm"))</f>
        <v/>
      </c>
      <c r="N4289" s="0" t="n"/>
      <c r="O4289" s="0" t="n"/>
      <c r="P4289" s="0" t="n"/>
      <c r="Q4289" s="0" t="n"/>
      <c r="R4289" s="0" t="n"/>
      <c r="S4289" s="0" t="n"/>
      <c r="T4289" s="0" t="n"/>
      <c r="U4289" s="0" t="n"/>
      <c r="V4289" s="0" t="n"/>
      <c r="W4289" s="0" t="n"/>
      <c r="X4289" s="42" t="n"/>
      <c r="Y4289" s="42" t="n"/>
      <c r="Z4289" s="42" t="n"/>
    </row>
    <row r="4290" ht="23" customFormat="1" customHeight="1" s="204">
      <c r="A4290" s="255">
        <f>IF(B4290="","",COUNTA($B$5:B4290))</f>
        <v/>
      </c>
      <c r="B4290" s="294" t="n"/>
      <c r="C4290" s="247" t="n"/>
      <c r="D4290" s="248" t="n"/>
      <c r="E4290" s="295" t="n"/>
      <c r="F4290" s="296" t="n"/>
      <c r="G4290" s="296" t="n"/>
      <c r="H4290" s="299">
        <f>IFERROR(VLOOKUP($C4290,$C$5:$H$18,6,0)+SUMIF($C$19:$C4290,$C4290,$F$19:$F4290)-SUMIF($C$19:$C4290,$C4290,$G$19:$G4290),"")</f>
        <v/>
      </c>
      <c r="I4290" s="296" t="n"/>
      <c r="J4290" s="252" t="n"/>
      <c r="K4290" s="252" t="n"/>
      <c r="L4290" s="298" t="n"/>
      <c r="M4290" s="254">
        <f>IF($B4290="","",--TEXT($B4290,"yyyymm"))</f>
        <v/>
      </c>
      <c r="N4290" s="0" t="n"/>
      <c r="O4290" s="0" t="n"/>
      <c r="P4290" s="0" t="n"/>
      <c r="Q4290" s="0" t="n"/>
      <c r="R4290" s="0" t="n"/>
      <c r="S4290" s="0" t="n"/>
      <c r="T4290" s="0" t="n"/>
      <c r="U4290" s="0" t="n"/>
      <c r="V4290" s="0" t="n"/>
      <c r="W4290" s="0" t="n"/>
      <c r="X4290" s="42" t="n"/>
      <c r="Y4290" s="42" t="n"/>
      <c r="Z4290" s="42" t="n"/>
    </row>
    <row r="4291" ht="23" customFormat="1" customHeight="1" s="204">
      <c r="A4291" s="255">
        <f>IF(B4291="","",COUNTA($B$5:B4291))</f>
        <v/>
      </c>
      <c r="B4291" s="294" t="n"/>
      <c r="C4291" s="247" t="n"/>
      <c r="D4291" s="248" t="n"/>
      <c r="E4291" s="295" t="n"/>
      <c r="F4291" s="296" t="n"/>
      <c r="G4291" s="296" t="n"/>
      <c r="H4291" s="299">
        <f>IFERROR(VLOOKUP($C4291,$C$5:$H$18,6,0)+SUMIF($C$19:$C4291,$C4291,$F$19:$F4291)-SUMIF($C$19:$C4291,$C4291,$G$19:$G4291),"")</f>
        <v/>
      </c>
      <c r="I4291" s="296" t="n"/>
      <c r="J4291" s="252" t="n"/>
      <c r="K4291" s="252" t="n"/>
      <c r="L4291" s="298" t="n"/>
      <c r="M4291" s="254">
        <f>IF($B4291="","",--TEXT($B4291,"yyyymm"))</f>
        <v/>
      </c>
      <c r="N4291" s="0" t="n"/>
      <c r="O4291" s="0" t="n"/>
      <c r="P4291" s="0" t="n"/>
      <c r="Q4291" s="0" t="n"/>
      <c r="R4291" s="0" t="n"/>
      <c r="S4291" s="0" t="n"/>
      <c r="T4291" s="0" t="n"/>
      <c r="U4291" s="0" t="n"/>
      <c r="V4291" s="0" t="n"/>
      <c r="W4291" s="0" t="n"/>
      <c r="X4291" s="42" t="n"/>
      <c r="Y4291" s="42" t="n"/>
      <c r="Z4291" s="42" t="n"/>
    </row>
    <row r="4292" ht="23" customFormat="1" customHeight="1" s="204">
      <c r="A4292" s="255">
        <f>IF(B4292="","",COUNTA($B$5:B4292))</f>
        <v/>
      </c>
      <c r="B4292" s="294" t="n"/>
      <c r="C4292" s="247" t="n"/>
      <c r="D4292" s="248" t="n"/>
      <c r="E4292" s="295" t="n"/>
      <c r="F4292" s="296" t="n"/>
      <c r="G4292" s="296" t="n"/>
      <c r="H4292" s="299">
        <f>IFERROR(VLOOKUP($C4292,$C$5:$H$18,6,0)+SUMIF($C$19:$C4292,$C4292,$F$19:$F4292)-SUMIF($C$19:$C4292,$C4292,$G$19:$G4292),"")</f>
        <v/>
      </c>
      <c r="I4292" s="296" t="n"/>
      <c r="J4292" s="252" t="n"/>
      <c r="K4292" s="252" t="n"/>
      <c r="L4292" s="298" t="n"/>
      <c r="M4292" s="254">
        <f>IF($B4292="","",--TEXT($B4292,"yyyymm"))</f>
        <v/>
      </c>
      <c r="N4292" s="0" t="n"/>
      <c r="O4292" s="0" t="n"/>
      <c r="P4292" s="0" t="n"/>
      <c r="Q4292" s="0" t="n"/>
      <c r="R4292" s="0" t="n"/>
      <c r="S4292" s="0" t="n"/>
      <c r="T4292" s="0" t="n"/>
      <c r="U4292" s="0" t="n"/>
      <c r="V4292" s="0" t="n"/>
      <c r="W4292" s="0" t="n"/>
      <c r="X4292" s="42" t="n"/>
      <c r="Y4292" s="42" t="n"/>
      <c r="Z4292" s="42" t="n"/>
    </row>
    <row r="4293" ht="23" customFormat="1" customHeight="1" s="204">
      <c r="A4293" s="255">
        <f>IF(B4293="","",COUNTA($B$5:B4293))</f>
        <v/>
      </c>
      <c r="B4293" s="294" t="n"/>
      <c r="C4293" s="247" t="n"/>
      <c r="D4293" s="248" t="n"/>
      <c r="E4293" s="295" t="n"/>
      <c r="F4293" s="296" t="n"/>
      <c r="G4293" s="296" t="n"/>
      <c r="H4293" s="299">
        <f>IFERROR(VLOOKUP($C4293,$C$5:$H$18,6,0)+SUMIF($C$19:$C4293,$C4293,$F$19:$F4293)-SUMIF($C$19:$C4293,$C4293,$G$19:$G4293),"")</f>
        <v/>
      </c>
      <c r="I4293" s="296" t="n"/>
      <c r="J4293" s="252" t="n"/>
      <c r="K4293" s="252" t="n"/>
      <c r="L4293" s="298" t="n"/>
      <c r="M4293" s="254">
        <f>IF($B4293="","",--TEXT($B4293,"yyyymm"))</f>
        <v/>
      </c>
      <c r="N4293" s="0" t="n"/>
      <c r="O4293" s="0" t="n"/>
      <c r="P4293" s="0" t="n"/>
      <c r="Q4293" s="0" t="n"/>
      <c r="R4293" s="0" t="n"/>
      <c r="S4293" s="0" t="n"/>
      <c r="T4293" s="0" t="n"/>
      <c r="U4293" s="0" t="n"/>
      <c r="V4293" s="0" t="n"/>
      <c r="W4293" s="0" t="n"/>
      <c r="X4293" s="42" t="n"/>
      <c r="Y4293" s="42" t="n"/>
      <c r="Z4293" s="42" t="n"/>
    </row>
    <row r="4294" ht="23" customFormat="1" customHeight="1" s="204">
      <c r="A4294" s="255">
        <f>IF(B4294="","",COUNTA($B$5:B4294))</f>
        <v/>
      </c>
      <c r="B4294" s="294" t="n"/>
      <c r="C4294" s="247" t="n"/>
      <c r="D4294" s="248" t="n"/>
      <c r="E4294" s="295" t="n"/>
      <c r="F4294" s="296" t="n"/>
      <c r="G4294" s="296" t="n"/>
      <c r="H4294" s="299">
        <f>IFERROR(VLOOKUP($C4294,$C$5:$H$18,6,0)+SUMIF($C$19:$C4294,$C4294,$F$19:$F4294)-SUMIF($C$19:$C4294,$C4294,$G$19:$G4294),"")</f>
        <v/>
      </c>
      <c r="I4294" s="296" t="n"/>
      <c r="J4294" s="252" t="n"/>
      <c r="K4294" s="252" t="n"/>
      <c r="L4294" s="298" t="n"/>
      <c r="M4294" s="254">
        <f>IF($B4294="","",--TEXT($B4294,"yyyymm"))</f>
        <v/>
      </c>
      <c r="N4294" s="0" t="n"/>
      <c r="O4294" s="0" t="n"/>
      <c r="P4294" s="0" t="n"/>
      <c r="Q4294" s="0" t="n"/>
      <c r="R4294" s="0" t="n"/>
      <c r="S4294" s="0" t="n"/>
      <c r="T4294" s="0" t="n"/>
      <c r="U4294" s="0" t="n"/>
      <c r="V4294" s="0" t="n"/>
      <c r="W4294" s="0" t="n"/>
      <c r="X4294" s="42" t="n"/>
      <c r="Y4294" s="42" t="n"/>
      <c r="Z4294" s="42" t="n"/>
    </row>
    <row r="4295" ht="23" customFormat="1" customHeight="1" s="204">
      <c r="A4295" s="255">
        <f>IF(B4295="","",COUNTA($B$5:B4295))</f>
        <v/>
      </c>
      <c r="B4295" s="294" t="n"/>
      <c r="C4295" s="247" t="n"/>
      <c r="D4295" s="248" t="n"/>
      <c r="E4295" s="295" t="n"/>
      <c r="F4295" s="296" t="n"/>
      <c r="G4295" s="296" t="n"/>
      <c r="H4295" s="299">
        <f>IFERROR(VLOOKUP($C4295,$C$5:$H$18,6,0)+SUMIF($C$19:$C4295,$C4295,$F$19:$F4295)-SUMIF($C$19:$C4295,$C4295,$G$19:$G4295),"")</f>
        <v/>
      </c>
      <c r="I4295" s="296" t="n"/>
      <c r="J4295" s="252" t="n"/>
      <c r="K4295" s="252" t="n"/>
      <c r="L4295" s="298" t="n"/>
      <c r="M4295" s="254">
        <f>IF($B4295="","",--TEXT($B4295,"yyyymm"))</f>
        <v/>
      </c>
      <c r="N4295" s="0" t="n"/>
      <c r="O4295" s="0" t="n"/>
      <c r="P4295" s="0" t="n"/>
      <c r="Q4295" s="0" t="n"/>
      <c r="R4295" s="0" t="n"/>
      <c r="S4295" s="0" t="n"/>
      <c r="T4295" s="0" t="n"/>
      <c r="U4295" s="0" t="n"/>
      <c r="V4295" s="0" t="n"/>
      <c r="W4295" s="0" t="n"/>
      <c r="X4295" s="42" t="n"/>
      <c r="Y4295" s="42" t="n"/>
      <c r="Z4295" s="42" t="n"/>
    </row>
    <row r="4296" ht="23" customFormat="1" customHeight="1" s="204">
      <c r="A4296" s="255">
        <f>IF(B4296="","",COUNTA($B$5:B4296))</f>
        <v/>
      </c>
      <c r="B4296" s="294" t="n"/>
      <c r="C4296" s="247" t="n"/>
      <c r="D4296" s="248" t="n"/>
      <c r="E4296" s="295" t="n"/>
      <c r="F4296" s="296" t="n"/>
      <c r="G4296" s="296" t="n"/>
      <c r="H4296" s="299">
        <f>IFERROR(VLOOKUP($C4296,$C$5:$H$18,6,0)+SUMIF($C$19:$C4296,$C4296,$F$19:$F4296)-SUMIF($C$19:$C4296,$C4296,$G$19:$G4296),"")</f>
        <v/>
      </c>
      <c r="I4296" s="296" t="n"/>
      <c r="J4296" s="252" t="n"/>
      <c r="K4296" s="252" t="n"/>
      <c r="L4296" s="298" t="n"/>
      <c r="M4296" s="254">
        <f>IF($B4296="","",--TEXT($B4296,"yyyymm"))</f>
        <v/>
      </c>
      <c r="N4296" s="0" t="n"/>
      <c r="O4296" s="0" t="n"/>
      <c r="P4296" s="0" t="n"/>
      <c r="Q4296" s="0" t="n"/>
      <c r="R4296" s="0" t="n"/>
      <c r="S4296" s="0" t="n"/>
      <c r="T4296" s="0" t="n"/>
      <c r="U4296" s="0" t="n"/>
      <c r="V4296" s="0" t="n"/>
      <c r="W4296" s="0" t="n"/>
      <c r="X4296" s="42" t="n"/>
      <c r="Y4296" s="42" t="n"/>
      <c r="Z4296" s="42" t="n"/>
    </row>
    <row r="4297" ht="23" customFormat="1" customHeight="1" s="204">
      <c r="A4297" s="255">
        <f>IF(B4297="","",COUNTA($B$5:B4297))</f>
        <v/>
      </c>
      <c r="B4297" s="294" t="n"/>
      <c r="C4297" s="247" t="n"/>
      <c r="D4297" s="248" t="n"/>
      <c r="E4297" s="295" t="n"/>
      <c r="F4297" s="296" t="n"/>
      <c r="G4297" s="296" t="n"/>
      <c r="H4297" s="299">
        <f>IFERROR(VLOOKUP($C4297,$C$5:$H$18,6,0)+SUMIF($C$19:$C4297,$C4297,$F$19:$F4297)-SUMIF($C$19:$C4297,$C4297,$G$19:$G4297),"")</f>
        <v/>
      </c>
      <c r="I4297" s="296" t="n"/>
      <c r="J4297" s="252" t="n"/>
      <c r="K4297" s="252" t="n"/>
      <c r="L4297" s="298" t="n"/>
      <c r="M4297" s="254">
        <f>IF($B4297="","",--TEXT($B4297,"yyyymm"))</f>
        <v/>
      </c>
      <c r="N4297" s="0" t="n"/>
      <c r="O4297" s="0" t="n"/>
      <c r="P4297" s="0" t="n"/>
      <c r="Q4297" s="0" t="n"/>
      <c r="R4297" s="0" t="n"/>
      <c r="S4297" s="0" t="n"/>
      <c r="T4297" s="0" t="n"/>
      <c r="U4297" s="0" t="n"/>
      <c r="V4297" s="0" t="n"/>
      <c r="W4297" s="0" t="n"/>
      <c r="X4297" s="42" t="n"/>
      <c r="Y4297" s="42" t="n"/>
      <c r="Z4297" s="42" t="n"/>
    </row>
    <row r="4298" ht="23" customFormat="1" customHeight="1" s="204">
      <c r="A4298" s="255">
        <f>IF(B4298="","",COUNTA($B$5:B4298))</f>
        <v/>
      </c>
      <c r="B4298" s="294" t="n"/>
      <c r="C4298" s="247" t="n"/>
      <c r="D4298" s="248" t="n"/>
      <c r="E4298" s="295" t="n"/>
      <c r="F4298" s="296" t="n"/>
      <c r="G4298" s="296" t="n"/>
      <c r="H4298" s="299">
        <f>IFERROR(VLOOKUP($C4298,$C$5:$H$18,6,0)+SUMIF($C$19:$C4298,$C4298,$F$19:$F4298)-SUMIF($C$19:$C4298,$C4298,$G$19:$G4298),"")</f>
        <v/>
      </c>
      <c r="I4298" s="296" t="n"/>
      <c r="J4298" s="252" t="n"/>
      <c r="K4298" s="252" t="n"/>
      <c r="L4298" s="298" t="n"/>
      <c r="M4298" s="254">
        <f>IF($B4298="","",--TEXT($B4298,"yyyymm"))</f>
        <v/>
      </c>
      <c r="N4298" s="0" t="n"/>
      <c r="O4298" s="0" t="n"/>
      <c r="P4298" s="0" t="n"/>
      <c r="Q4298" s="0" t="n"/>
      <c r="R4298" s="0" t="n"/>
      <c r="S4298" s="0" t="n"/>
      <c r="T4298" s="0" t="n"/>
      <c r="U4298" s="0" t="n"/>
      <c r="V4298" s="0" t="n"/>
      <c r="W4298" s="0" t="n"/>
      <c r="X4298" s="42" t="n"/>
      <c r="Y4298" s="42" t="n"/>
      <c r="Z4298" s="42" t="n"/>
    </row>
    <row r="4299" ht="23" customFormat="1" customHeight="1" s="204">
      <c r="A4299" s="255">
        <f>IF(B4299="","",COUNTA($B$5:B4299))</f>
        <v/>
      </c>
      <c r="B4299" s="294" t="n"/>
      <c r="C4299" s="247" t="n"/>
      <c r="D4299" s="248" t="n"/>
      <c r="E4299" s="295" t="n"/>
      <c r="F4299" s="296" t="n"/>
      <c r="G4299" s="296" t="n"/>
      <c r="H4299" s="299">
        <f>IFERROR(VLOOKUP($C4299,$C$5:$H$18,6,0)+SUMIF($C$19:$C4299,$C4299,$F$19:$F4299)-SUMIF($C$19:$C4299,$C4299,$G$19:$G4299),"")</f>
        <v/>
      </c>
      <c r="I4299" s="296" t="n"/>
      <c r="J4299" s="252" t="n"/>
      <c r="K4299" s="252" t="n"/>
      <c r="L4299" s="298" t="n"/>
      <c r="M4299" s="254">
        <f>IF($B4299="","",--TEXT($B4299,"yyyymm"))</f>
        <v/>
      </c>
      <c r="N4299" s="0" t="n"/>
      <c r="O4299" s="0" t="n"/>
      <c r="P4299" s="0" t="n"/>
      <c r="Q4299" s="0" t="n"/>
      <c r="R4299" s="0" t="n"/>
      <c r="S4299" s="0" t="n"/>
      <c r="T4299" s="0" t="n"/>
      <c r="U4299" s="0" t="n"/>
      <c r="V4299" s="0" t="n"/>
      <c r="W4299" s="0" t="n"/>
      <c r="X4299" s="42" t="n"/>
      <c r="Y4299" s="42" t="n"/>
      <c r="Z4299" s="42" t="n"/>
    </row>
    <row r="4300" ht="23" customFormat="1" customHeight="1" s="204">
      <c r="A4300" s="255">
        <f>IF(B4300="","",COUNTA($B$5:B4300))</f>
        <v/>
      </c>
      <c r="B4300" s="294" t="n"/>
      <c r="C4300" s="247" t="n"/>
      <c r="D4300" s="248" t="n"/>
      <c r="E4300" s="295" t="n"/>
      <c r="F4300" s="296" t="n"/>
      <c r="G4300" s="296" t="n"/>
      <c r="H4300" s="299">
        <f>IFERROR(VLOOKUP($C4300,$C$5:$H$18,6,0)+SUMIF($C$19:$C4300,$C4300,$F$19:$F4300)-SUMIF($C$19:$C4300,$C4300,$G$19:$G4300),"")</f>
        <v/>
      </c>
      <c r="I4300" s="296" t="n"/>
      <c r="J4300" s="252" t="n"/>
      <c r="K4300" s="252" t="n"/>
      <c r="L4300" s="298" t="n"/>
      <c r="M4300" s="254">
        <f>IF($B4300="","",--TEXT($B4300,"yyyymm"))</f>
        <v/>
      </c>
      <c r="N4300" s="0" t="n"/>
      <c r="O4300" s="0" t="n"/>
      <c r="P4300" s="0" t="n"/>
      <c r="Q4300" s="0" t="n"/>
      <c r="R4300" s="0" t="n"/>
      <c r="S4300" s="0" t="n"/>
      <c r="T4300" s="0" t="n"/>
      <c r="U4300" s="0" t="n"/>
      <c r="V4300" s="0" t="n"/>
      <c r="W4300" s="0" t="n"/>
      <c r="X4300" s="42" t="n"/>
      <c r="Y4300" s="42" t="n"/>
      <c r="Z4300" s="42" t="n"/>
    </row>
    <row r="4301" ht="23" customFormat="1" customHeight="1" s="204">
      <c r="A4301" s="255">
        <f>IF(B4301="","",COUNTA($B$5:B4301))</f>
        <v/>
      </c>
      <c r="B4301" s="294" t="n"/>
      <c r="C4301" s="247" t="n"/>
      <c r="D4301" s="248" t="n"/>
      <c r="E4301" s="295" t="n"/>
      <c r="F4301" s="296" t="n"/>
      <c r="G4301" s="296" t="n"/>
      <c r="H4301" s="299">
        <f>IFERROR(VLOOKUP($C4301,$C$5:$H$18,6,0)+SUMIF($C$19:$C4301,$C4301,$F$19:$F4301)-SUMIF($C$19:$C4301,$C4301,$G$19:$G4301),"")</f>
        <v/>
      </c>
      <c r="I4301" s="296" t="n"/>
      <c r="J4301" s="252" t="n"/>
      <c r="K4301" s="252" t="n"/>
      <c r="L4301" s="298" t="n"/>
      <c r="M4301" s="254">
        <f>IF($B4301="","",--TEXT($B4301,"yyyymm"))</f>
        <v/>
      </c>
      <c r="N4301" s="0" t="n"/>
      <c r="O4301" s="0" t="n"/>
      <c r="P4301" s="0" t="n"/>
      <c r="Q4301" s="0" t="n"/>
      <c r="R4301" s="0" t="n"/>
      <c r="S4301" s="0" t="n"/>
      <c r="T4301" s="0" t="n"/>
      <c r="U4301" s="0" t="n"/>
      <c r="V4301" s="0" t="n"/>
      <c r="W4301" s="0" t="n"/>
      <c r="X4301" s="42" t="n"/>
      <c r="Y4301" s="42" t="n"/>
      <c r="Z4301" s="42" t="n"/>
    </row>
    <row r="4302" ht="23" customFormat="1" customHeight="1" s="204">
      <c r="A4302" s="255">
        <f>IF(B4302="","",COUNTA($B$5:B4302))</f>
        <v/>
      </c>
      <c r="B4302" s="294" t="n"/>
      <c r="C4302" s="247" t="n"/>
      <c r="D4302" s="248" t="n"/>
      <c r="E4302" s="295" t="n"/>
      <c r="F4302" s="296" t="n"/>
      <c r="G4302" s="296" t="n"/>
      <c r="H4302" s="299">
        <f>IFERROR(VLOOKUP($C4302,$C$5:$H$18,6,0)+SUMIF($C$19:$C4302,$C4302,$F$19:$F4302)-SUMIF($C$19:$C4302,$C4302,$G$19:$G4302),"")</f>
        <v/>
      </c>
      <c r="I4302" s="296" t="n"/>
      <c r="J4302" s="252" t="n"/>
      <c r="K4302" s="252" t="n"/>
      <c r="L4302" s="298" t="n"/>
      <c r="M4302" s="254">
        <f>IF($B4302="","",--TEXT($B4302,"yyyymm"))</f>
        <v/>
      </c>
      <c r="N4302" s="0" t="n"/>
      <c r="O4302" s="0" t="n"/>
      <c r="P4302" s="0" t="n"/>
      <c r="Q4302" s="0" t="n"/>
      <c r="R4302" s="0" t="n"/>
      <c r="S4302" s="0" t="n"/>
      <c r="T4302" s="0" t="n"/>
      <c r="U4302" s="0" t="n"/>
      <c r="V4302" s="0" t="n"/>
      <c r="W4302" s="0" t="n"/>
      <c r="X4302" s="42" t="n"/>
      <c r="Y4302" s="42" t="n"/>
      <c r="Z4302" s="42" t="n"/>
    </row>
    <row r="4303" ht="23" customFormat="1" customHeight="1" s="204">
      <c r="A4303" s="255">
        <f>IF(B4303="","",COUNTA($B$5:B4303))</f>
        <v/>
      </c>
      <c r="B4303" s="294" t="n"/>
      <c r="C4303" s="247" t="n"/>
      <c r="D4303" s="248" t="n"/>
      <c r="E4303" s="295" t="n"/>
      <c r="F4303" s="296" t="n"/>
      <c r="G4303" s="296" t="n"/>
      <c r="H4303" s="299">
        <f>IFERROR(VLOOKUP($C4303,$C$5:$H$18,6,0)+SUMIF($C$19:$C4303,$C4303,$F$19:$F4303)-SUMIF($C$19:$C4303,$C4303,$G$19:$G4303),"")</f>
        <v/>
      </c>
      <c r="I4303" s="296" t="n"/>
      <c r="J4303" s="252" t="n"/>
      <c r="K4303" s="252" t="n"/>
      <c r="L4303" s="298" t="n"/>
      <c r="M4303" s="254">
        <f>IF($B4303="","",--TEXT($B4303,"yyyymm"))</f>
        <v/>
      </c>
      <c r="N4303" s="0" t="n"/>
      <c r="O4303" s="0" t="n"/>
      <c r="P4303" s="0" t="n"/>
      <c r="Q4303" s="0" t="n"/>
      <c r="R4303" s="0" t="n"/>
      <c r="S4303" s="0" t="n"/>
      <c r="T4303" s="0" t="n"/>
      <c r="U4303" s="0" t="n"/>
      <c r="V4303" s="0" t="n"/>
      <c r="W4303" s="0" t="n"/>
      <c r="X4303" s="42" t="n"/>
      <c r="Y4303" s="42" t="n"/>
      <c r="Z4303" s="42" t="n"/>
    </row>
    <row r="4304" ht="23" customFormat="1" customHeight="1" s="204">
      <c r="A4304" s="255">
        <f>IF(B4304="","",COUNTA($B$5:B4304))</f>
        <v/>
      </c>
      <c r="B4304" s="294" t="n"/>
      <c r="C4304" s="247" t="n"/>
      <c r="D4304" s="248" t="n"/>
      <c r="E4304" s="295" t="n"/>
      <c r="F4304" s="296" t="n"/>
      <c r="G4304" s="296" t="n"/>
      <c r="H4304" s="299">
        <f>IFERROR(VLOOKUP($C4304,$C$5:$H$18,6,0)+SUMIF($C$19:$C4304,$C4304,$F$19:$F4304)-SUMIF($C$19:$C4304,$C4304,$G$19:$G4304),"")</f>
        <v/>
      </c>
      <c r="I4304" s="296" t="n"/>
      <c r="J4304" s="252" t="n"/>
      <c r="K4304" s="252" t="n"/>
      <c r="L4304" s="298" t="n"/>
      <c r="M4304" s="254">
        <f>IF($B4304="","",--TEXT($B4304,"yyyymm"))</f>
        <v/>
      </c>
      <c r="N4304" s="0" t="n"/>
      <c r="O4304" s="0" t="n"/>
      <c r="P4304" s="0" t="n"/>
      <c r="Q4304" s="0" t="n"/>
      <c r="R4304" s="0" t="n"/>
      <c r="S4304" s="0" t="n"/>
      <c r="T4304" s="0" t="n"/>
      <c r="U4304" s="0" t="n"/>
      <c r="V4304" s="0" t="n"/>
      <c r="W4304" s="0" t="n"/>
      <c r="X4304" s="42" t="n"/>
      <c r="Y4304" s="42" t="n"/>
      <c r="Z4304" s="42" t="n"/>
    </row>
    <row r="4305" ht="23" customFormat="1" customHeight="1" s="204">
      <c r="A4305" s="255">
        <f>IF(B4305="","",COUNTA($B$5:B4305))</f>
        <v/>
      </c>
      <c r="B4305" s="294" t="n"/>
      <c r="C4305" s="247" t="n"/>
      <c r="D4305" s="248" t="n"/>
      <c r="E4305" s="295" t="n"/>
      <c r="F4305" s="296" t="n"/>
      <c r="G4305" s="296" t="n"/>
      <c r="H4305" s="299">
        <f>IFERROR(VLOOKUP($C4305,$C$5:$H$18,6,0)+SUMIF($C$19:$C4305,$C4305,$F$19:$F4305)-SUMIF($C$19:$C4305,$C4305,$G$19:$G4305),"")</f>
        <v/>
      </c>
      <c r="I4305" s="296" t="n"/>
      <c r="J4305" s="252" t="n"/>
      <c r="K4305" s="252" t="n"/>
      <c r="L4305" s="298" t="n"/>
      <c r="M4305" s="254">
        <f>IF($B4305="","",--TEXT($B4305,"yyyymm"))</f>
        <v/>
      </c>
      <c r="N4305" s="0" t="n"/>
      <c r="O4305" s="0" t="n"/>
      <c r="P4305" s="0" t="n"/>
      <c r="Q4305" s="0" t="n"/>
      <c r="R4305" s="0" t="n"/>
      <c r="S4305" s="0" t="n"/>
      <c r="T4305" s="0" t="n"/>
      <c r="U4305" s="0" t="n"/>
      <c r="V4305" s="0" t="n"/>
      <c r="W4305" s="0" t="n"/>
      <c r="X4305" s="42" t="n"/>
      <c r="Y4305" s="42" t="n"/>
      <c r="Z4305" s="42" t="n"/>
    </row>
    <row r="4306" ht="23" customFormat="1" customHeight="1" s="204">
      <c r="A4306" s="255">
        <f>IF(B4306="","",COUNTA($B$5:B4306))</f>
        <v/>
      </c>
      <c r="B4306" s="294" t="n"/>
      <c r="C4306" s="247" t="n"/>
      <c r="D4306" s="248" t="n"/>
      <c r="E4306" s="295" t="n"/>
      <c r="F4306" s="296" t="n"/>
      <c r="G4306" s="296" t="n"/>
      <c r="H4306" s="299">
        <f>IFERROR(VLOOKUP($C4306,$C$5:$H$18,6,0)+SUMIF($C$19:$C4306,$C4306,$F$19:$F4306)-SUMIF($C$19:$C4306,$C4306,$G$19:$G4306),"")</f>
        <v/>
      </c>
      <c r="I4306" s="296" t="n"/>
      <c r="J4306" s="252" t="n"/>
      <c r="K4306" s="252" t="n"/>
      <c r="L4306" s="298" t="n"/>
      <c r="M4306" s="254">
        <f>IF($B4306="","",--TEXT($B4306,"yyyymm"))</f>
        <v/>
      </c>
      <c r="N4306" s="0" t="n"/>
      <c r="O4306" s="0" t="n"/>
      <c r="P4306" s="0" t="n"/>
      <c r="Q4306" s="0" t="n"/>
      <c r="R4306" s="0" t="n"/>
      <c r="S4306" s="0" t="n"/>
      <c r="T4306" s="0" t="n"/>
      <c r="U4306" s="0" t="n"/>
      <c r="V4306" s="0" t="n"/>
      <c r="W4306" s="0" t="n"/>
      <c r="X4306" s="42" t="n"/>
      <c r="Y4306" s="42" t="n"/>
      <c r="Z4306" s="42" t="n"/>
    </row>
    <row r="4307" ht="23" customFormat="1" customHeight="1" s="204">
      <c r="A4307" s="255">
        <f>IF(B4307="","",COUNTA($B$5:B4307))</f>
        <v/>
      </c>
      <c r="B4307" s="294" t="n"/>
      <c r="C4307" s="247" t="n"/>
      <c r="D4307" s="248" t="n"/>
      <c r="E4307" s="295" t="n"/>
      <c r="F4307" s="296" t="n"/>
      <c r="G4307" s="296" t="n"/>
      <c r="H4307" s="299">
        <f>IFERROR(VLOOKUP($C4307,$C$5:$H$18,6,0)+SUMIF($C$19:$C4307,$C4307,$F$19:$F4307)-SUMIF($C$19:$C4307,$C4307,$G$19:$G4307),"")</f>
        <v/>
      </c>
      <c r="I4307" s="296" t="n"/>
      <c r="J4307" s="252" t="n"/>
      <c r="K4307" s="252" t="n"/>
      <c r="L4307" s="298" t="n"/>
      <c r="M4307" s="254">
        <f>IF($B4307="","",--TEXT($B4307,"yyyymm"))</f>
        <v/>
      </c>
      <c r="N4307" s="0" t="n"/>
      <c r="O4307" s="0" t="n"/>
      <c r="P4307" s="0" t="n"/>
      <c r="Q4307" s="0" t="n"/>
      <c r="R4307" s="0" t="n"/>
      <c r="S4307" s="0" t="n"/>
      <c r="T4307" s="0" t="n"/>
      <c r="U4307" s="0" t="n"/>
      <c r="V4307" s="0" t="n"/>
      <c r="W4307" s="0" t="n"/>
      <c r="X4307" s="42" t="n"/>
      <c r="Y4307" s="42" t="n"/>
      <c r="Z4307" s="42" t="n"/>
    </row>
    <row r="4308" ht="23" customFormat="1" customHeight="1" s="204">
      <c r="A4308" s="255">
        <f>IF(B4308="","",COUNTA($B$5:B4308))</f>
        <v/>
      </c>
      <c r="B4308" s="294" t="n"/>
      <c r="C4308" s="247" t="n"/>
      <c r="D4308" s="248" t="n"/>
      <c r="E4308" s="295" t="n"/>
      <c r="F4308" s="296" t="n"/>
      <c r="G4308" s="296" t="n"/>
      <c r="H4308" s="299">
        <f>IFERROR(VLOOKUP($C4308,$C$5:$H$18,6,0)+SUMIF($C$19:$C4308,$C4308,$F$19:$F4308)-SUMIF($C$19:$C4308,$C4308,$G$19:$G4308),"")</f>
        <v/>
      </c>
      <c r="I4308" s="296" t="n"/>
      <c r="J4308" s="252" t="n"/>
      <c r="K4308" s="252" t="n"/>
      <c r="L4308" s="298" t="n"/>
      <c r="M4308" s="254">
        <f>IF($B4308="","",--TEXT($B4308,"yyyymm"))</f>
        <v/>
      </c>
      <c r="N4308" s="0" t="n"/>
      <c r="O4308" s="0" t="n"/>
      <c r="P4308" s="0" t="n"/>
      <c r="Q4308" s="0" t="n"/>
      <c r="R4308" s="0" t="n"/>
      <c r="S4308" s="0" t="n"/>
      <c r="T4308" s="0" t="n"/>
      <c r="U4308" s="0" t="n"/>
      <c r="V4308" s="0" t="n"/>
      <c r="W4308" s="0" t="n"/>
      <c r="X4308" s="42" t="n"/>
      <c r="Y4308" s="42" t="n"/>
      <c r="Z4308" s="42" t="n"/>
    </row>
    <row r="4309" ht="23" customFormat="1" customHeight="1" s="204">
      <c r="A4309" s="255">
        <f>IF(B4309="","",COUNTA($B$5:B4309))</f>
        <v/>
      </c>
      <c r="B4309" s="294" t="n"/>
      <c r="C4309" s="247" t="n"/>
      <c r="D4309" s="248" t="n"/>
      <c r="E4309" s="295" t="n"/>
      <c r="F4309" s="296" t="n"/>
      <c r="G4309" s="296" t="n"/>
      <c r="H4309" s="299">
        <f>IFERROR(VLOOKUP($C4309,$C$5:$H$18,6,0)+SUMIF($C$19:$C4309,$C4309,$F$19:$F4309)-SUMIF($C$19:$C4309,$C4309,$G$19:$G4309),"")</f>
        <v/>
      </c>
      <c r="I4309" s="296" t="n"/>
      <c r="J4309" s="252" t="n"/>
      <c r="K4309" s="252" t="n"/>
      <c r="L4309" s="298" t="n"/>
      <c r="M4309" s="254">
        <f>IF($B4309="","",--TEXT($B4309,"yyyymm"))</f>
        <v/>
      </c>
      <c r="N4309" s="0" t="n"/>
      <c r="O4309" s="0" t="n"/>
      <c r="P4309" s="0" t="n"/>
      <c r="Q4309" s="0" t="n"/>
      <c r="R4309" s="0" t="n"/>
      <c r="S4309" s="0" t="n"/>
      <c r="T4309" s="0" t="n"/>
      <c r="U4309" s="0" t="n"/>
      <c r="V4309" s="0" t="n"/>
      <c r="W4309" s="0" t="n"/>
      <c r="X4309" s="42" t="n"/>
      <c r="Y4309" s="42" t="n"/>
      <c r="Z4309" s="42" t="n"/>
    </row>
    <row r="4310" ht="23" customFormat="1" customHeight="1" s="204">
      <c r="A4310" s="255">
        <f>IF(B4310="","",COUNTA($B$5:B4310))</f>
        <v/>
      </c>
      <c r="B4310" s="294" t="n"/>
      <c r="C4310" s="247" t="n"/>
      <c r="D4310" s="248" t="n"/>
      <c r="E4310" s="295" t="n"/>
      <c r="F4310" s="296" t="n"/>
      <c r="G4310" s="296" t="n"/>
      <c r="H4310" s="299">
        <f>IFERROR(VLOOKUP($C4310,$C$5:$H$18,6,0)+SUMIF($C$19:$C4310,$C4310,$F$19:$F4310)-SUMIF($C$19:$C4310,$C4310,$G$19:$G4310),"")</f>
        <v/>
      </c>
      <c r="I4310" s="296" t="n"/>
      <c r="J4310" s="252" t="n"/>
      <c r="K4310" s="252" t="n"/>
      <c r="L4310" s="298" t="n"/>
      <c r="M4310" s="254">
        <f>IF($B4310="","",--TEXT($B4310,"yyyymm"))</f>
        <v/>
      </c>
      <c r="N4310" s="0" t="n"/>
      <c r="O4310" s="0" t="n"/>
      <c r="P4310" s="0" t="n"/>
      <c r="Q4310" s="0" t="n"/>
      <c r="R4310" s="0" t="n"/>
      <c r="S4310" s="0" t="n"/>
      <c r="T4310" s="0" t="n"/>
      <c r="U4310" s="0" t="n"/>
      <c r="V4310" s="0" t="n"/>
      <c r="W4310" s="0" t="n"/>
      <c r="X4310" s="42" t="n"/>
      <c r="Y4310" s="42" t="n"/>
      <c r="Z4310" s="42" t="n"/>
    </row>
    <row r="4311" ht="23" customFormat="1" customHeight="1" s="204">
      <c r="A4311" s="255">
        <f>IF(B4311="","",COUNTA($B$5:B4311))</f>
        <v/>
      </c>
      <c r="B4311" s="294" t="n"/>
      <c r="C4311" s="247" t="n"/>
      <c r="D4311" s="248" t="n"/>
      <c r="E4311" s="295" t="n"/>
      <c r="F4311" s="296" t="n"/>
      <c r="G4311" s="296" t="n"/>
      <c r="H4311" s="299">
        <f>IFERROR(VLOOKUP($C4311,$C$5:$H$18,6,0)+SUMIF($C$19:$C4311,$C4311,$F$19:$F4311)-SUMIF($C$19:$C4311,$C4311,$G$19:$G4311),"")</f>
        <v/>
      </c>
      <c r="I4311" s="296" t="n"/>
      <c r="J4311" s="252" t="n"/>
      <c r="K4311" s="252" t="n"/>
      <c r="L4311" s="298" t="n"/>
      <c r="M4311" s="254">
        <f>IF($B4311="","",--TEXT($B4311,"yyyymm"))</f>
        <v/>
      </c>
      <c r="N4311" s="0" t="n"/>
      <c r="O4311" s="0" t="n"/>
      <c r="P4311" s="0" t="n"/>
      <c r="Q4311" s="0" t="n"/>
      <c r="R4311" s="0" t="n"/>
      <c r="S4311" s="0" t="n"/>
      <c r="T4311" s="0" t="n"/>
      <c r="U4311" s="0" t="n"/>
      <c r="V4311" s="0" t="n"/>
      <c r="W4311" s="0" t="n"/>
      <c r="X4311" s="42" t="n"/>
      <c r="Y4311" s="42" t="n"/>
      <c r="Z4311" s="42" t="n"/>
    </row>
    <row r="4312" ht="23" customFormat="1" customHeight="1" s="204">
      <c r="A4312" s="255">
        <f>IF(B4312="","",COUNTA($B$5:B4312))</f>
        <v/>
      </c>
      <c r="B4312" s="294" t="n"/>
      <c r="C4312" s="247" t="n"/>
      <c r="D4312" s="248" t="n"/>
      <c r="E4312" s="295" t="n"/>
      <c r="F4312" s="296" t="n"/>
      <c r="G4312" s="296" t="n"/>
      <c r="H4312" s="299">
        <f>IFERROR(VLOOKUP($C4312,$C$5:$H$18,6,0)+SUMIF($C$19:$C4312,$C4312,$F$19:$F4312)-SUMIF($C$19:$C4312,$C4312,$G$19:$G4312),"")</f>
        <v/>
      </c>
      <c r="I4312" s="296" t="n"/>
      <c r="J4312" s="252" t="n"/>
      <c r="K4312" s="252" t="n"/>
      <c r="L4312" s="298" t="n"/>
      <c r="M4312" s="254">
        <f>IF($B4312="","",--TEXT($B4312,"yyyymm"))</f>
        <v/>
      </c>
      <c r="N4312" s="0" t="n"/>
      <c r="O4312" s="0" t="n"/>
      <c r="P4312" s="0" t="n"/>
      <c r="Q4312" s="0" t="n"/>
      <c r="R4312" s="0" t="n"/>
      <c r="S4312" s="0" t="n"/>
      <c r="T4312" s="0" t="n"/>
      <c r="U4312" s="0" t="n"/>
      <c r="V4312" s="0" t="n"/>
      <c r="W4312" s="0" t="n"/>
      <c r="X4312" s="42" t="n"/>
      <c r="Y4312" s="42" t="n"/>
      <c r="Z4312" s="42" t="n"/>
    </row>
    <row r="4313" ht="23" customFormat="1" customHeight="1" s="204">
      <c r="A4313" s="255">
        <f>IF(B4313="","",COUNTA($B$5:B4313))</f>
        <v/>
      </c>
      <c r="B4313" s="294" t="n"/>
      <c r="C4313" s="247" t="n"/>
      <c r="D4313" s="248" t="n"/>
      <c r="E4313" s="295" t="n"/>
      <c r="F4313" s="296" t="n"/>
      <c r="G4313" s="296" t="n"/>
      <c r="H4313" s="299">
        <f>IFERROR(VLOOKUP($C4313,$C$5:$H$18,6,0)+SUMIF($C$19:$C4313,$C4313,$F$19:$F4313)-SUMIF($C$19:$C4313,$C4313,$G$19:$G4313),"")</f>
        <v/>
      </c>
      <c r="I4313" s="296" t="n"/>
      <c r="J4313" s="252" t="n"/>
      <c r="K4313" s="252" t="n"/>
      <c r="L4313" s="298" t="n"/>
      <c r="M4313" s="254">
        <f>IF($B4313="","",--TEXT($B4313,"yyyymm"))</f>
        <v/>
      </c>
      <c r="N4313" s="0" t="n"/>
      <c r="O4313" s="0" t="n"/>
      <c r="P4313" s="0" t="n"/>
      <c r="Q4313" s="0" t="n"/>
      <c r="R4313" s="0" t="n"/>
      <c r="S4313" s="0" t="n"/>
      <c r="T4313" s="0" t="n"/>
      <c r="U4313" s="0" t="n"/>
      <c r="V4313" s="0" t="n"/>
      <c r="W4313" s="0" t="n"/>
      <c r="X4313" s="42" t="n"/>
      <c r="Y4313" s="42" t="n"/>
      <c r="Z4313" s="42" t="n"/>
    </row>
    <row r="4314" ht="23" customFormat="1" customHeight="1" s="204">
      <c r="A4314" s="255">
        <f>IF(B4314="","",COUNTA($B$5:B4314))</f>
        <v/>
      </c>
      <c r="B4314" s="294" t="n"/>
      <c r="C4314" s="247" t="n"/>
      <c r="D4314" s="248" t="n"/>
      <c r="E4314" s="295" t="n"/>
      <c r="F4314" s="296" t="n"/>
      <c r="G4314" s="296" t="n"/>
      <c r="H4314" s="299">
        <f>IFERROR(VLOOKUP($C4314,$C$5:$H$18,6,0)+SUMIF($C$19:$C4314,$C4314,$F$19:$F4314)-SUMIF($C$19:$C4314,$C4314,$G$19:$G4314),"")</f>
        <v/>
      </c>
      <c r="I4314" s="296" t="n"/>
      <c r="J4314" s="252" t="n"/>
      <c r="K4314" s="252" t="n"/>
      <c r="L4314" s="298" t="n"/>
      <c r="M4314" s="254">
        <f>IF($B4314="","",--TEXT($B4314,"yyyymm"))</f>
        <v/>
      </c>
      <c r="N4314" s="0" t="n"/>
      <c r="O4314" s="0" t="n"/>
      <c r="P4314" s="0" t="n"/>
      <c r="Q4314" s="0" t="n"/>
      <c r="R4314" s="0" t="n"/>
      <c r="S4314" s="0" t="n"/>
      <c r="T4314" s="0" t="n"/>
      <c r="U4314" s="0" t="n"/>
      <c r="V4314" s="0" t="n"/>
      <c r="W4314" s="0" t="n"/>
      <c r="X4314" s="42" t="n"/>
      <c r="Y4314" s="42" t="n"/>
      <c r="Z4314" s="42" t="n"/>
    </row>
    <row r="4315" ht="23" customFormat="1" customHeight="1" s="204">
      <c r="A4315" s="255">
        <f>IF(B4315="","",COUNTA($B$5:B4315))</f>
        <v/>
      </c>
      <c r="B4315" s="294" t="n"/>
      <c r="C4315" s="247" t="n"/>
      <c r="D4315" s="248" t="n"/>
      <c r="E4315" s="295" t="n"/>
      <c r="F4315" s="296" t="n"/>
      <c r="G4315" s="296" t="n"/>
      <c r="H4315" s="299">
        <f>IFERROR(VLOOKUP($C4315,$C$5:$H$18,6,0)+SUMIF($C$19:$C4315,$C4315,$F$19:$F4315)-SUMIF($C$19:$C4315,$C4315,$G$19:$G4315),"")</f>
        <v/>
      </c>
      <c r="I4315" s="296" t="n"/>
      <c r="J4315" s="252" t="n"/>
      <c r="K4315" s="252" t="n"/>
      <c r="L4315" s="298" t="n"/>
      <c r="M4315" s="254">
        <f>IF($B4315="","",--TEXT($B4315,"yyyymm"))</f>
        <v/>
      </c>
      <c r="N4315" s="0" t="n"/>
      <c r="O4315" s="0" t="n"/>
      <c r="P4315" s="0" t="n"/>
      <c r="Q4315" s="0" t="n"/>
      <c r="R4315" s="0" t="n"/>
      <c r="S4315" s="0" t="n"/>
      <c r="T4315" s="0" t="n"/>
      <c r="U4315" s="0" t="n"/>
      <c r="V4315" s="0" t="n"/>
      <c r="W4315" s="0" t="n"/>
      <c r="X4315" s="42" t="n"/>
      <c r="Y4315" s="42" t="n"/>
      <c r="Z4315" s="42" t="n"/>
    </row>
    <row r="4316" ht="23" customFormat="1" customHeight="1" s="204">
      <c r="A4316" s="255">
        <f>IF(B4316="","",COUNTA($B$5:B4316))</f>
        <v/>
      </c>
      <c r="B4316" s="294" t="n"/>
      <c r="C4316" s="247" t="n"/>
      <c r="D4316" s="248" t="n"/>
      <c r="E4316" s="295" t="n"/>
      <c r="F4316" s="296" t="n"/>
      <c r="G4316" s="296" t="n"/>
      <c r="H4316" s="299">
        <f>IFERROR(VLOOKUP($C4316,$C$5:$H$18,6,0)+SUMIF($C$19:$C4316,$C4316,$F$19:$F4316)-SUMIF($C$19:$C4316,$C4316,$G$19:$G4316),"")</f>
        <v/>
      </c>
      <c r="I4316" s="296" t="n"/>
      <c r="J4316" s="252" t="n"/>
      <c r="K4316" s="252" t="n"/>
      <c r="L4316" s="298" t="n"/>
      <c r="M4316" s="254">
        <f>IF($B4316="","",--TEXT($B4316,"yyyymm"))</f>
        <v/>
      </c>
      <c r="N4316" s="0" t="n"/>
      <c r="O4316" s="0" t="n"/>
      <c r="P4316" s="0" t="n"/>
      <c r="Q4316" s="0" t="n"/>
      <c r="R4316" s="0" t="n"/>
      <c r="S4316" s="0" t="n"/>
      <c r="T4316" s="0" t="n"/>
      <c r="U4316" s="0" t="n"/>
      <c r="V4316" s="0" t="n"/>
      <c r="W4316" s="0" t="n"/>
      <c r="X4316" s="42" t="n"/>
      <c r="Y4316" s="42" t="n"/>
      <c r="Z4316" s="42" t="n"/>
    </row>
    <row r="4317" ht="23" customFormat="1" customHeight="1" s="204">
      <c r="A4317" s="255">
        <f>IF(B4317="","",COUNTA($B$5:B4317))</f>
        <v/>
      </c>
      <c r="B4317" s="294" t="n"/>
      <c r="C4317" s="247" t="n"/>
      <c r="D4317" s="248" t="n"/>
      <c r="E4317" s="295" t="n"/>
      <c r="F4317" s="296" t="n"/>
      <c r="G4317" s="296" t="n"/>
      <c r="H4317" s="299">
        <f>IFERROR(VLOOKUP($C4317,$C$5:$H$18,6,0)+SUMIF($C$19:$C4317,$C4317,$F$19:$F4317)-SUMIF($C$19:$C4317,$C4317,$G$19:$G4317),"")</f>
        <v/>
      </c>
      <c r="I4317" s="296" t="n"/>
      <c r="J4317" s="252" t="n"/>
      <c r="K4317" s="252" t="n"/>
      <c r="L4317" s="298" t="n"/>
      <c r="M4317" s="254">
        <f>IF($B4317="","",--TEXT($B4317,"yyyymm"))</f>
        <v/>
      </c>
      <c r="N4317" s="0" t="n"/>
      <c r="O4317" s="0" t="n"/>
      <c r="P4317" s="0" t="n"/>
      <c r="Q4317" s="0" t="n"/>
      <c r="R4317" s="0" t="n"/>
      <c r="S4317" s="0" t="n"/>
      <c r="T4317" s="0" t="n"/>
      <c r="U4317" s="0" t="n"/>
      <c r="V4317" s="0" t="n"/>
      <c r="W4317" s="0" t="n"/>
      <c r="X4317" s="42" t="n"/>
      <c r="Y4317" s="42" t="n"/>
      <c r="Z4317" s="42" t="n"/>
    </row>
    <row r="4318" ht="23" customFormat="1" customHeight="1" s="204">
      <c r="A4318" s="255">
        <f>IF(B4318="","",COUNTA($B$5:B4318))</f>
        <v/>
      </c>
      <c r="B4318" s="294" t="n"/>
      <c r="C4318" s="247" t="n"/>
      <c r="D4318" s="248" t="n"/>
      <c r="E4318" s="295" t="n"/>
      <c r="F4318" s="296" t="n"/>
      <c r="G4318" s="296" t="n"/>
      <c r="H4318" s="299">
        <f>IFERROR(VLOOKUP($C4318,$C$5:$H$18,6,0)+SUMIF($C$19:$C4318,$C4318,$F$19:$F4318)-SUMIF($C$19:$C4318,$C4318,$G$19:$G4318),"")</f>
        <v/>
      </c>
      <c r="I4318" s="296" t="n"/>
      <c r="J4318" s="252" t="n"/>
      <c r="K4318" s="252" t="n"/>
      <c r="L4318" s="298" t="n"/>
      <c r="M4318" s="254">
        <f>IF($B4318="","",--TEXT($B4318,"yyyymm"))</f>
        <v/>
      </c>
      <c r="N4318" s="0" t="n"/>
      <c r="O4318" s="0" t="n"/>
      <c r="P4318" s="0" t="n"/>
      <c r="Q4318" s="0" t="n"/>
      <c r="R4318" s="0" t="n"/>
      <c r="S4318" s="0" t="n"/>
      <c r="T4318" s="0" t="n"/>
      <c r="U4318" s="0" t="n"/>
      <c r="V4318" s="0" t="n"/>
      <c r="W4318" s="0" t="n"/>
      <c r="X4318" s="42" t="n"/>
      <c r="Y4318" s="42" t="n"/>
      <c r="Z4318" s="42" t="n"/>
    </row>
    <row r="4319" ht="23" customFormat="1" customHeight="1" s="204">
      <c r="A4319" s="255">
        <f>IF(B4319="","",COUNTA($B$5:B4319))</f>
        <v/>
      </c>
      <c r="B4319" s="294" t="n"/>
      <c r="C4319" s="247" t="n"/>
      <c r="D4319" s="248" t="n"/>
      <c r="E4319" s="295" t="n"/>
      <c r="F4319" s="296" t="n"/>
      <c r="G4319" s="296" t="n"/>
      <c r="H4319" s="299">
        <f>IFERROR(VLOOKUP($C4319,$C$5:$H$18,6,0)+SUMIF($C$19:$C4319,$C4319,$F$19:$F4319)-SUMIF($C$19:$C4319,$C4319,$G$19:$G4319),"")</f>
        <v/>
      </c>
      <c r="I4319" s="296" t="n"/>
      <c r="J4319" s="252" t="n"/>
      <c r="K4319" s="252" t="n"/>
      <c r="L4319" s="298" t="n"/>
      <c r="M4319" s="254">
        <f>IF($B4319="","",--TEXT($B4319,"yyyymm"))</f>
        <v/>
      </c>
      <c r="N4319" s="0" t="n"/>
      <c r="O4319" s="0" t="n"/>
      <c r="P4319" s="0" t="n"/>
      <c r="Q4319" s="0" t="n"/>
      <c r="R4319" s="0" t="n"/>
      <c r="S4319" s="0" t="n"/>
      <c r="T4319" s="0" t="n"/>
      <c r="U4319" s="0" t="n"/>
      <c r="V4319" s="0" t="n"/>
      <c r="W4319" s="0" t="n"/>
      <c r="X4319" s="42" t="n"/>
      <c r="Y4319" s="42" t="n"/>
      <c r="Z4319" s="42" t="n"/>
    </row>
    <row r="4320" ht="23" customFormat="1" customHeight="1" s="204">
      <c r="A4320" s="255">
        <f>IF(B4320="","",COUNTA($B$5:B4320))</f>
        <v/>
      </c>
      <c r="B4320" s="294" t="n"/>
      <c r="C4320" s="247" t="n"/>
      <c r="D4320" s="248" t="n"/>
      <c r="E4320" s="295" t="n"/>
      <c r="F4320" s="296" t="n"/>
      <c r="G4320" s="296" t="n"/>
      <c r="H4320" s="299">
        <f>IFERROR(VLOOKUP($C4320,$C$5:$H$18,6,0)+SUMIF($C$19:$C4320,$C4320,$F$19:$F4320)-SUMIF($C$19:$C4320,$C4320,$G$19:$G4320),"")</f>
        <v/>
      </c>
      <c r="I4320" s="296" t="n"/>
      <c r="J4320" s="252" t="n"/>
      <c r="K4320" s="252" t="n"/>
      <c r="L4320" s="298" t="n"/>
      <c r="M4320" s="254">
        <f>IF($B4320="","",--TEXT($B4320,"yyyymm"))</f>
        <v/>
      </c>
      <c r="N4320" s="0" t="n"/>
      <c r="O4320" s="0" t="n"/>
      <c r="P4320" s="0" t="n"/>
      <c r="Q4320" s="0" t="n"/>
      <c r="R4320" s="0" t="n"/>
      <c r="S4320" s="0" t="n"/>
      <c r="T4320" s="0" t="n"/>
      <c r="U4320" s="0" t="n"/>
      <c r="V4320" s="0" t="n"/>
      <c r="W4320" s="0" t="n"/>
      <c r="X4320" s="42" t="n"/>
      <c r="Y4320" s="42" t="n"/>
      <c r="Z4320" s="42" t="n"/>
    </row>
    <row r="4321" ht="23" customFormat="1" customHeight="1" s="204">
      <c r="A4321" s="255">
        <f>IF(B4321="","",COUNTA($B$5:B4321))</f>
        <v/>
      </c>
      <c r="B4321" s="294" t="n"/>
      <c r="C4321" s="247" t="n"/>
      <c r="D4321" s="248" t="n"/>
      <c r="E4321" s="295" t="n"/>
      <c r="F4321" s="296" t="n"/>
      <c r="G4321" s="296" t="n"/>
      <c r="H4321" s="299">
        <f>IFERROR(VLOOKUP($C4321,$C$5:$H$18,6,0)+SUMIF($C$19:$C4321,$C4321,$F$19:$F4321)-SUMIF($C$19:$C4321,$C4321,$G$19:$G4321),"")</f>
        <v/>
      </c>
      <c r="I4321" s="296" t="n"/>
      <c r="J4321" s="252" t="n"/>
      <c r="K4321" s="252" t="n"/>
      <c r="L4321" s="298" t="n"/>
      <c r="M4321" s="254">
        <f>IF($B4321="","",--TEXT($B4321,"yyyymm"))</f>
        <v/>
      </c>
      <c r="N4321" s="0" t="n"/>
      <c r="O4321" s="0" t="n"/>
      <c r="P4321" s="0" t="n"/>
      <c r="Q4321" s="0" t="n"/>
      <c r="R4321" s="0" t="n"/>
      <c r="S4321" s="0" t="n"/>
      <c r="T4321" s="0" t="n"/>
      <c r="U4321" s="0" t="n"/>
      <c r="V4321" s="0" t="n"/>
      <c r="W4321" s="0" t="n"/>
      <c r="X4321" s="42" t="n"/>
      <c r="Y4321" s="42" t="n"/>
      <c r="Z4321" s="42" t="n"/>
    </row>
    <row r="4322" ht="23" customFormat="1" customHeight="1" s="204">
      <c r="A4322" s="255">
        <f>IF(B4322="","",COUNTA($B$5:B4322))</f>
        <v/>
      </c>
      <c r="B4322" s="294" t="n"/>
      <c r="C4322" s="247" t="n"/>
      <c r="D4322" s="248" t="n"/>
      <c r="E4322" s="295" t="n"/>
      <c r="F4322" s="296" t="n"/>
      <c r="G4322" s="296" t="n"/>
      <c r="H4322" s="299">
        <f>IFERROR(VLOOKUP($C4322,$C$5:$H$18,6,0)+SUMIF($C$19:$C4322,$C4322,$F$19:$F4322)-SUMIF($C$19:$C4322,$C4322,$G$19:$G4322),"")</f>
        <v/>
      </c>
      <c r="I4322" s="296" t="n"/>
      <c r="J4322" s="252" t="n"/>
      <c r="K4322" s="252" t="n"/>
      <c r="L4322" s="298" t="n"/>
      <c r="M4322" s="254">
        <f>IF($B4322="","",--TEXT($B4322,"yyyymm"))</f>
        <v/>
      </c>
      <c r="N4322" s="0" t="n"/>
      <c r="O4322" s="0" t="n"/>
      <c r="P4322" s="0" t="n"/>
      <c r="Q4322" s="0" t="n"/>
      <c r="R4322" s="0" t="n"/>
      <c r="S4322" s="0" t="n"/>
      <c r="T4322" s="0" t="n"/>
      <c r="U4322" s="0" t="n"/>
      <c r="V4322" s="0" t="n"/>
      <c r="W4322" s="0" t="n"/>
      <c r="X4322" s="42" t="n"/>
      <c r="Y4322" s="42" t="n"/>
      <c r="Z4322" s="42" t="n"/>
    </row>
    <row r="4323" ht="23" customFormat="1" customHeight="1" s="204">
      <c r="A4323" s="255">
        <f>IF(B4323="","",COUNTA($B$5:B4323))</f>
        <v/>
      </c>
      <c r="B4323" s="294" t="n"/>
      <c r="C4323" s="247" t="n"/>
      <c r="D4323" s="248" t="n"/>
      <c r="E4323" s="295" t="n"/>
      <c r="F4323" s="296" t="n"/>
      <c r="G4323" s="296" t="n"/>
      <c r="H4323" s="299">
        <f>IFERROR(VLOOKUP($C4323,$C$5:$H$18,6,0)+SUMIF($C$19:$C4323,$C4323,$F$19:$F4323)-SUMIF($C$19:$C4323,$C4323,$G$19:$G4323),"")</f>
        <v/>
      </c>
      <c r="I4323" s="296" t="n"/>
      <c r="J4323" s="252" t="n"/>
      <c r="K4323" s="252" t="n"/>
      <c r="L4323" s="298" t="n"/>
      <c r="M4323" s="254">
        <f>IF($B4323="","",--TEXT($B4323,"yyyymm"))</f>
        <v/>
      </c>
      <c r="N4323" s="0" t="n"/>
      <c r="O4323" s="0" t="n"/>
      <c r="P4323" s="0" t="n"/>
      <c r="Q4323" s="0" t="n"/>
      <c r="R4323" s="0" t="n"/>
      <c r="S4323" s="0" t="n"/>
      <c r="T4323" s="0" t="n"/>
      <c r="U4323" s="0" t="n"/>
      <c r="V4323" s="0" t="n"/>
      <c r="W4323" s="0" t="n"/>
      <c r="X4323" s="42" t="n"/>
      <c r="Y4323" s="42" t="n"/>
      <c r="Z4323" s="42" t="n"/>
    </row>
    <row r="4324" ht="23" customFormat="1" customHeight="1" s="204">
      <c r="A4324" s="255">
        <f>IF(B4324="","",COUNTA($B$5:B4324))</f>
        <v/>
      </c>
      <c r="B4324" s="294" t="n"/>
      <c r="C4324" s="247" t="n"/>
      <c r="D4324" s="248" t="n"/>
      <c r="E4324" s="295" t="n"/>
      <c r="F4324" s="296" t="n"/>
      <c r="G4324" s="296" t="n"/>
      <c r="H4324" s="299">
        <f>IFERROR(VLOOKUP($C4324,$C$5:$H$18,6,0)+SUMIF($C$19:$C4324,$C4324,$F$19:$F4324)-SUMIF($C$19:$C4324,$C4324,$G$19:$G4324),"")</f>
        <v/>
      </c>
      <c r="I4324" s="296" t="n"/>
      <c r="J4324" s="252" t="n"/>
      <c r="K4324" s="252" t="n"/>
      <c r="L4324" s="298" t="n"/>
      <c r="M4324" s="254">
        <f>IF($B4324="","",--TEXT($B4324,"yyyymm"))</f>
        <v/>
      </c>
      <c r="N4324" s="0" t="n"/>
      <c r="O4324" s="0" t="n"/>
      <c r="P4324" s="0" t="n"/>
      <c r="Q4324" s="0" t="n"/>
      <c r="R4324" s="0" t="n"/>
      <c r="S4324" s="0" t="n"/>
      <c r="T4324" s="0" t="n"/>
      <c r="U4324" s="0" t="n"/>
      <c r="V4324" s="0" t="n"/>
      <c r="W4324" s="0" t="n"/>
      <c r="X4324" s="42" t="n"/>
      <c r="Y4324" s="42" t="n"/>
      <c r="Z4324" s="42" t="n"/>
    </row>
    <row r="4325" ht="23" customFormat="1" customHeight="1" s="204">
      <c r="A4325" s="255">
        <f>IF(B4325="","",COUNTA($B$5:B4325))</f>
        <v/>
      </c>
      <c r="B4325" s="294" t="n"/>
      <c r="C4325" s="247" t="n"/>
      <c r="D4325" s="248" t="n"/>
      <c r="E4325" s="295" t="n"/>
      <c r="F4325" s="296" t="n"/>
      <c r="G4325" s="296" t="n"/>
      <c r="H4325" s="299">
        <f>IFERROR(VLOOKUP($C4325,$C$5:$H$18,6,0)+SUMIF($C$19:$C4325,$C4325,$F$19:$F4325)-SUMIF($C$19:$C4325,$C4325,$G$19:$G4325),"")</f>
        <v/>
      </c>
      <c r="I4325" s="296" t="n"/>
      <c r="J4325" s="252" t="n"/>
      <c r="K4325" s="252" t="n"/>
      <c r="L4325" s="298" t="n"/>
      <c r="M4325" s="254">
        <f>IF($B4325="","",--TEXT($B4325,"yyyymm"))</f>
        <v/>
      </c>
      <c r="N4325" s="0" t="n"/>
      <c r="O4325" s="0" t="n"/>
      <c r="P4325" s="0" t="n"/>
      <c r="Q4325" s="0" t="n"/>
      <c r="R4325" s="0" t="n"/>
      <c r="S4325" s="0" t="n"/>
      <c r="T4325" s="0" t="n"/>
      <c r="U4325" s="0" t="n"/>
      <c r="V4325" s="0" t="n"/>
      <c r="W4325" s="0" t="n"/>
      <c r="X4325" s="42" t="n"/>
      <c r="Y4325" s="42" t="n"/>
      <c r="Z4325" s="42" t="n"/>
    </row>
    <row r="4326" ht="23" customFormat="1" customHeight="1" s="204">
      <c r="A4326" s="255">
        <f>IF(B4326="","",COUNTA($B$5:B4326))</f>
        <v/>
      </c>
      <c r="B4326" s="294" t="n"/>
      <c r="C4326" s="247" t="n"/>
      <c r="D4326" s="248" t="n"/>
      <c r="E4326" s="295" t="n"/>
      <c r="F4326" s="296" t="n"/>
      <c r="G4326" s="296" t="n"/>
      <c r="H4326" s="299">
        <f>IFERROR(VLOOKUP($C4326,$C$5:$H$18,6,0)+SUMIF($C$19:$C4326,$C4326,$F$19:$F4326)-SUMIF($C$19:$C4326,$C4326,$G$19:$G4326),"")</f>
        <v/>
      </c>
      <c r="I4326" s="296" t="n"/>
      <c r="J4326" s="252" t="n"/>
      <c r="K4326" s="252" t="n"/>
      <c r="L4326" s="298" t="n"/>
      <c r="M4326" s="254">
        <f>IF($B4326="","",--TEXT($B4326,"yyyymm"))</f>
        <v/>
      </c>
      <c r="N4326" s="0" t="n"/>
      <c r="O4326" s="0" t="n"/>
      <c r="P4326" s="0" t="n"/>
      <c r="Q4326" s="0" t="n"/>
      <c r="R4326" s="0" t="n"/>
      <c r="S4326" s="0" t="n"/>
      <c r="T4326" s="0" t="n"/>
      <c r="U4326" s="0" t="n"/>
      <c r="V4326" s="0" t="n"/>
      <c r="W4326" s="0" t="n"/>
      <c r="X4326" s="42" t="n"/>
      <c r="Y4326" s="42" t="n"/>
      <c r="Z4326" s="42" t="n"/>
    </row>
    <row r="4327" ht="23" customFormat="1" customHeight="1" s="204">
      <c r="A4327" s="255">
        <f>IF(B4327="","",COUNTA($B$5:B4327))</f>
        <v/>
      </c>
      <c r="B4327" s="294" t="n"/>
      <c r="C4327" s="247" t="n"/>
      <c r="D4327" s="248" t="n"/>
      <c r="E4327" s="295" t="n"/>
      <c r="F4327" s="296" t="n"/>
      <c r="G4327" s="296" t="n"/>
      <c r="H4327" s="299">
        <f>IFERROR(VLOOKUP($C4327,$C$5:$H$18,6,0)+SUMIF($C$19:$C4327,$C4327,$F$19:$F4327)-SUMIF($C$19:$C4327,$C4327,$G$19:$G4327),"")</f>
        <v/>
      </c>
      <c r="I4327" s="296" t="n"/>
      <c r="J4327" s="252" t="n"/>
      <c r="K4327" s="252" t="n"/>
      <c r="L4327" s="298" t="n"/>
      <c r="M4327" s="254">
        <f>IF($B4327="","",--TEXT($B4327,"yyyymm"))</f>
        <v/>
      </c>
      <c r="N4327" s="0" t="n"/>
      <c r="O4327" s="0" t="n"/>
      <c r="P4327" s="0" t="n"/>
      <c r="Q4327" s="0" t="n"/>
      <c r="R4327" s="0" t="n"/>
      <c r="S4327" s="0" t="n"/>
      <c r="T4327" s="0" t="n"/>
      <c r="U4327" s="0" t="n"/>
      <c r="V4327" s="0" t="n"/>
      <c r="W4327" s="0" t="n"/>
      <c r="X4327" s="42" t="n"/>
      <c r="Y4327" s="42" t="n"/>
      <c r="Z4327" s="42" t="n"/>
    </row>
    <row r="4328" ht="23" customFormat="1" customHeight="1" s="204">
      <c r="A4328" s="255">
        <f>IF(B4328="","",COUNTA($B$5:B4328))</f>
        <v/>
      </c>
      <c r="B4328" s="294" t="n"/>
      <c r="C4328" s="247" t="n"/>
      <c r="D4328" s="248" t="n"/>
      <c r="E4328" s="295" t="n"/>
      <c r="F4328" s="296" t="n"/>
      <c r="G4328" s="296" t="n"/>
      <c r="H4328" s="299">
        <f>IFERROR(VLOOKUP($C4328,$C$5:$H$18,6,0)+SUMIF($C$19:$C4328,$C4328,$F$19:$F4328)-SUMIF($C$19:$C4328,$C4328,$G$19:$G4328),"")</f>
        <v/>
      </c>
      <c r="I4328" s="296" t="n"/>
      <c r="J4328" s="252" t="n"/>
      <c r="K4328" s="252" t="n"/>
      <c r="L4328" s="298" t="n"/>
      <c r="M4328" s="254">
        <f>IF($B4328="","",--TEXT($B4328,"yyyymm"))</f>
        <v/>
      </c>
      <c r="N4328" s="0" t="n"/>
      <c r="O4328" s="0" t="n"/>
      <c r="P4328" s="0" t="n"/>
      <c r="Q4328" s="0" t="n"/>
      <c r="R4328" s="0" t="n"/>
      <c r="S4328" s="0" t="n"/>
      <c r="T4328" s="0" t="n"/>
      <c r="U4328" s="0" t="n"/>
      <c r="V4328" s="0" t="n"/>
      <c r="W4328" s="0" t="n"/>
      <c r="X4328" s="42" t="n"/>
      <c r="Y4328" s="42" t="n"/>
      <c r="Z4328" s="42" t="n"/>
    </row>
    <row r="4329" ht="23" customFormat="1" customHeight="1" s="204">
      <c r="A4329" s="255">
        <f>IF(B4329="","",COUNTA($B$5:B4329))</f>
        <v/>
      </c>
      <c r="B4329" s="294" t="n"/>
      <c r="C4329" s="247" t="n"/>
      <c r="D4329" s="248" t="n"/>
      <c r="E4329" s="295" t="n"/>
      <c r="F4329" s="296" t="n"/>
      <c r="G4329" s="296" t="n"/>
      <c r="H4329" s="299">
        <f>IFERROR(VLOOKUP($C4329,$C$5:$H$18,6,0)+SUMIF($C$19:$C4329,$C4329,$F$19:$F4329)-SUMIF($C$19:$C4329,$C4329,$G$19:$G4329),"")</f>
        <v/>
      </c>
      <c r="I4329" s="296" t="n"/>
      <c r="J4329" s="252" t="n"/>
      <c r="K4329" s="252" t="n"/>
      <c r="L4329" s="298" t="n"/>
      <c r="M4329" s="254">
        <f>IF($B4329="","",--TEXT($B4329,"yyyymm"))</f>
        <v/>
      </c>
      <c r="N4329" s="0" t="n"/>
      <c r="O4329" s="0" t="n"/>
      <c r="P4329" s="0" t="n"/>
      <c r="Q4329" s="0" t="n"/>
      <c r="R4329" s="0" t="n"/>
      <c r="S4329" s="0" t="n"/>
      <c r="T4329" s="0" t="n"/>
      <c r="U4329" s="0" t="n"/>
      <c r="V4329" s="0" t="n"/>
      <c r="W4329" s="0" t="n"/>
      <c r="X4329" s="42" t="n"/>
      <c r="Y4329" s="42" t="n"/>
      <c r="Z4329" s="42" t="n"/>
    </row>
    <row r="4330" ht="23" customFormat="1" customHeight="1" s="204">
      <c r="A4330" s="255">
        <f>IF(B4330="","",COUNTA($B$5:B4330))</f>
        <v/>
      </c>
      <c r="B4330" s="294" t="n"/>
      <c r="C4330" s="247" t="n"/>
      <c r="D4330" s="248" t="n"/>
      <c r="E4330" s="295" t="n"/>
      <c r="F4330" s="296" t="n"/>
      <c r="G4330" s="296" t="n"/>
      <c r="H4330" s="299">
        <f>IFERROR(VLOOKUP($C4330,$C$5:$H$18,6,0)+SUMIF($C$19:$C4330,$C4330,$F$19:$F4330)-SUMIF($C$19:$C4330,$C4330,$G$19:$G4330),"")</f>
        <v/>
      </c>
      <c r="I4330" s="296" t="n"/>
      <c r="J4330" s="252" t="n"/>
      <c r="K4330" s="252" t="n"/>
      <c r="L4330" s="298" t="n"/>
      <c r="M4330" s="254">
        <f>IF($B4330="","",--TEXT($B4330,"yyyymm"))</f>
        <v/>
      </c>
      <c r="N4330" s="0" t="n"/>
      <c r="O4330" s="0" t="n"/>
      <c r="P4330" s="0" t="n"/>
      <c r="Q4330" s="0" t="n"/>
      <c r="R4330" s="0" t="n"/>
      <c r="S4330" s="0" t="n"/>
      <c r="T4330" s="0" t="n"/>
      <c r="U4330" s="0" t="n"/>
      <c r="V4330" s="0" t="n"/>
      <c r="W4330" s="0" t="n"/>
      <c r="X4330" s="42" t="n"/>
      <c r="Y4330" s="42" t="n"/>
      <c r="Z4330" s="42" t="n"/>
    </row>
    <row r="4331" ht="23" customFormat="1" customHeight="1" s="204">
      <c r="A4331" s="255">
        <f>IF(B4331="","",COUNTA($B$5:B4331))</f>
        <v/>
      </c>
      <c r="B4331" s="294" t="n"/>
      <c r="C4331" s="247" t="n"/>
      <c r="D4331" s="248" t="n"/>
      <c r="E4331" s="295" t="n"/>
      <c r="F4331" s="296" t="n"/>
      <c r="G4331" s="296" t="n"/>
      <c r="H4331" s="299">
        <f>IFERROR(VLOOKUP($C4331,$C$5:$H$18,6,0)+SUMIF($C$19:$C4331,$C4331,$F$19:$F4331)-SUMIF($C$19:$C4331,$C4331,$G$19:$G4331),"")</f>
        <v/>
      </c>
      <c r="I4331" s="296" t="n"/>
      <c r="J4331" s="252" t="n"/>
      <c r="K4331" s="252" t="n"/>
      <c r="L4331" s="298" t="n"/>
      <c r="M4331" s="254">
        <f>IF($B4331="","",--TEXT($B4331,"yyyymm"))</f>
        <v/>
      </c>
      <c r="N4331" s="0" t="n"/>
      <c r="O4331" s="0" t="n"/>
      <c r="P4331" s="0" t="n"/>
      <c r="Q4331" s="0" t="n"/>
      <c r="R4331" s="0" t="n"/>
      <c r="S4331" s="0" t="n"/>
      <c r="T4331" s="0" t="n"/>
      <c r="U4331" s="0" t="n"/>
      <c r="V4331" s="0" t="n"/>
      <c r="W4331" s="0" t="n"/>
      <c r="X4331" s="42" t="n"/>
      <c r="Y4331" s="42" t="n"/>
      <c r="Z4331" s="42" t="n"/>
    </row>
    <row r="4332" ht="23" customFormat="1" customHeight="1" s="204">
      <c r="A4332" s="255">
        <f>IF(B4332="","",COUNTA($B$5:B4332))</f>
        <v/>
      </c>
      <c r="B4332" s="294" t="n"/>
      <c r="C4332" s="247" t="n"/>
      <c r="D4332" s="248" t="n"/>
      <c r="E4332" s="295" t="n"/>
      <c r="F4332" s="296" t="n"/>
      <c r="G4332" s="296" t="n"/>
      <c r="H4332" s="299">
        <f>IFERROR(VLOOKUP($C4332,$C$5:$H$18,6,0)+SUMIF($C$19:$C4332,$C4332,$F$19:$F4332)-SUMIF($C$19:$C4332,$C4332,$G$19:$G4332),"")</f>
        <v/>
      </c>
      <c r="I4332" s="296" t="n"/>
      <c r="J4332" s="252" t="n"/>
      <c r="K4332" s="252" t="n"/>
      <c r="L4332" s="298" t="n"/>
      <c r="M4332" s="254">
        <f>IF($B4332="","",--TEXT($B4332,"yyyymm"))</f>
        <v/>
      </c>
      <c r="N4332" s="0" t="n"/>
      <c r="O4332" s="0" t="n"/>
      <c r="P4332" s="0" t="n"/>
      <c r="Q4332" s="0" t="n"/>
      <c r="R4332" s="0" t="n"/>
      <c r="S4332" s="0" t="n"/>
      <c r="T4332" s="0" t="n"/>
      <c r="U4332" s="0" t="n"/>
      <c r="V4332" s="0" t="n"/>
      <c r="W4332" s="0" t="n"/>
      <c r="X4332" s="42" t="n"/>
      <c r="Y4332" s="42" t="n"/>
      <c r="Z4332" s="42" t="n"/>
    </row>
    <row r="4333" ht="23" customFormat="1" customHeight="1" s="204">
      <c r="A4333" s="255">
        <f>IF(B4333="","",COUNTA($B$5:B4333))</f>
        <v/>
      </c>
      <c r="B4333" s="294" t="n"/>
      <c r="C4333" s="247" t="n"/>
      <c r="D4333" s="248" t="n"/>
      <c r="E4333" s="295" t="n"/>
      <c r="F4333" s="296" t="n"/>
      <c r="G4333" s="296" t="n"/>
      <c r="H4333" s="299">
        <f>IFERROR(VLOOKUP($C4333,$C$5:$H$18,6,0)+SUMIF($C$19:$C4333,$C4333,$F$19:$F4333)-SUMIF($C$19:$C4333,$C4333,$G$19:$G4333),"")</f>
        <v/>
      </c>
      <c r="I4333" s="296" t="n"/>
      <c r="J4333" s="252" t="n"/>
      <c r="K4333" s="252" t="n"/>
      <c r="L4333" s="298" t="n"/>
      <c r="M4333" s="254">
        <f>IF($B4333="","",--TEXT($B4333,"yyyymm"))</f>
        <v/>
      </c>
      <c r="N4333" s="0" t="n"/>
      <c r="O4333" s="0" t="n"/>
      <c r="P4333" s="0" t="n"/>
      <c r="Q4333" s="0" t="n"/>
      <c r="R4333" s="0" t="n"/>
      <c r="S4333" s="0" t="n"/>
      <c r="T4333" s="0" t="n"/>
      <c r="U4333" s="0" t="n"/>
      <c r="V4333" s="0" t="n"/>
      <c r="W4333" s="0" t="n"/>
      <c r="X4333" s="42" t="n"/>
      <c r="Y4333" s="42" t="n"/>
      <c r="Z4333" s="42" t="n"/>
    </row>
    <row r="4334" ht="23" customFormat="1" customHeight="1" s="204">
      <c r="A4334" s="255">
        <f>IF(B4334="","",COUNTA($B$5:B4334))</f>
        <v/>
      </c>
      <c r="B4334" s="294" t="n"/>
      <c r="C4334" s="247" t="n"/>
      <c r="D4334" s="248" t="n"/>
      <c r="E4334" s="295" t="n"/>
      <c r="F4334" s="296" t="n"/>
      <c r="G4334" s="296" t="n"/>
      <c r="H4334" s="299">
        <f>IFERROR(VLOOKUP($C4334,$C$5:$H$18,6,0)+SUMIF($C$19:$C4334,$C4334,$F$19:$F4334)-SUMIF($C$19:$C4334,$C4334,$G$19:$G4334),"")</f>
        <v/>
      </c>
      <c r="I4334" s="296" t="n"/>
      <c r="J4334" s="252" t="n"/>
      <c r="K4334" s="252" t="n"/>
      <c r="L4334" s="298" t="n"/>
      <c r="M4334" s="254">
        <f>IF($B4334="","",--TEXT($B4334,"yyyymm"))</f>
        <v/>
      </c>
      <c r="N4334" s="0" t="n"/>
      <c r="O4334" s="0" t="n"/>
      <c r="P4334" s="0" t="n"/>
      <c r="Q4334" s="0" t="n"/>
      <c r="R4334" s="0" t="n"/>
      <c r="S4334" s="0" t="n"/>
      <c r="T4334" s="0" t="n"/>
      <c r="U4334" s="0" t="n"/>
      <c r="V4334" s="0" t="n"/>
      <c r="W4334" s="0" t="n"/>
      <c r="X4334" s="42" t="n"/>
      <c r="Y4334" s="42" t="n"/>
      <c r="Z4334" s="42" t="n"/>
    </row>
    <row r="4335" ht="23" customFormat="1" customHeight="1" s="204">
      <c r="A4335" s="255">
        <f>IF(B4335="","",COUNTA($B$5:B4335))</f>
        <v/>
      </c>
      <c r="B4335" s="294" t="n"/>
      <c r="C4335" s="247" t="n"/>
      <c r="D4335" s="248" t="n"/>
      <c r="E4335" s="295" t="n"/>
      <c r="F4335" s="296" t="n"/>
      <c r="G4335" s="296" t="n"/>
      <c r="H4335" s="299">
        <f>IFERROR(VLOOKUP($C4335,$C$5:$H$18,6,0)+SUMIF($C$19:$C4335,$C4335,$F$19:$F4335)-SUMIF($C$19:$C4335,$C4335,$G$19:$G4335),"")</f>
        <v/>
      </c>
      <c r="I4335" s="296" t="n"/>
      <c r="J4335" s="252" t="n"/>
      <c r="K4335" s="252" t="n"/>
      <c r="L4335" s="298" t="n"/>
      <c r="M4335" s="254">
        <f>IF($B4335="","",--TEXT($B4335,"yyyymm"))</f>
        <v/>
      </c>
      <c r="N4335" s="0" t="n"/>
      <c r="O4335" s="0" t="n"/>
      <c r="P4335" s="0" t="n"/>
      <c r="Q4335" s="0" t="n"/>
      <c r="R4335" s="0" t="n"/>
      <c r="S4335" s="0" t="n"/>
      <c r="T4335" s="0" t="n"/>
      <c r="U4335" s="0" t="n"/>
      <c r="V4335" s="0" t="n"/>
      <c r="W4335" s="0" t="n"/>
      <c r="X4335" s="42" t="n"/>
      <c r="Y4335" s="42" t="n"/>
      <c r="Z4335" s="42" t="n"/>
    </row>
    <row r="4336" ht="23" customFormat="1" customHeight="1" s="204">
      <c r="A4336" s="255">
        <f>IF(B4336="","",COUNTA($B$5:B4336))</f>
        <v/>
      </c>
      <c r="B4336" s="294" t="n"/>
      <c r="C4336" s="247" t="n"/>
      <c r="D4336" s="248" t="n"/>
      <c r="E4336" s="295" t="n"/>
      <c r="F4336" s="296" t="n"/>
      <c r="G4336" s="296" t="n"/>
      <c r="H4336" s="299">
        <f>IFERROR(VLOOKUP($C4336,$C$5:$H$18,6,0)+SUMIF($C$19:$C4336,$C4336,$F$19:$F4336)-SUMIF($C$19:$C4336,$C4336,$G$19:$G4336),"")</f>
        <v/>
      </c>
      <c r="I4336" s="296" t="n"/>
      <c r="J4336" s="252" t="n"/>
      <c r="K4336" s="252" t="n"/>
      <c r="L4336" s="298" t="n"/>
      <c r="M4336" s="254">
        <f>IF($B4336="","",--TEXT($B4336,"yyyymm"))</f>
        <v/>
      </c>
      <c r="N4336" s="0" t="n"/>
      <c r="O4336" s="0" t="n"/>
      <c r="P4336" s="0" t="n"/>
      <c r="Q4336" s="0" t="n"/>
      <c r="R4336" s="0" t="n"/>
      <c r="S4336" s="0" t="n"/>
      <c r="T4336" s="0" t="n"/>
      <c r="U4336" s="0" t="n"/>
      <c r="V4336" s="0" t="n"/>
      <c r="W4336" s="0" t="n"/>
      <c r="X4336" s="42" t="n"/>
      <c r="Y4336" s="42" t="n"/>
      <c r="Z4336" s="42" t="n"/>
    </row>
    <row r="4337" ht="23" customFormat="1" customHeight="1" s="204">
      <c r="A4337" s="255">
        <f>IF(B4337="","",COUNTA($B$5:B4337))</f>
        <v/>
      </c>
      <c r="B4337" s="294" t="n"/>
      <c r="C4337" s="247" t="n"/>
      <c r="D4337" s="248" t="n"/>
      <c r="E4337" s="295" t="n"/>
      <c r="F4337" s="296" t="n"/>
      <c r="G4337" s="296" t="n"/>
      <c r="H4337" s="299">
        <f>IFERROR(VLOOKUP($C4337,$C$5:$H$18,6,0)+SUMIF($C$19:$C4337,$C4337,$F$19:$F4337)-SUMIF($C$19:$C4337,$C4337,$G$19:$G4337),"")</f>
        <v/>
      </c>
      <c r="I4337" s="296" t="n"/>
      <c r="J4337" s="252" t="n"/>
      <c r="K4337" s="252" t="n"/>
      <c r="L4337" s="298" t="n"/>
      <c r="M4337" s="254">
        <f>IF($B4337="","",--TEXT($B4337,"yyyymm"))</f>
        <v/>
      </c>
      <c r="N4337" s="0" t="n"/>
      <c r="O4337" s="0" t="n"/>
      <c r="P4337" s="0" t="n"/>
      <c r="Q4337" s="0" t="n"/>
      <c r="R4337" s="0" t="n"/>
      <c r="S4337" s="0" t="n"/>
      <c r="T4337" s="0" t="n"/>
      <c r="U4337" s="0" t="n"/>
      <c r="V4337" s="0" t="n"/>
      <c r="W4337" s="0" t="n"/>
      <c r="X4337" s="42" t="n"/>
      <c r="Y4337" s="42" t="n"/>
      <c r="Z4337" s="42" t="n"/>
    </row>
    <row r="4338" ht="23" customFormat="1" customHeight="1" s="204">
      <c r="A4338" s="255">
        <f>IF(B4338="","",COUNTA($B$5:B4338))</f>
        <v/>
      </c>
      <c r="B4338" s="294" t="n"/>
      <c r="C4338" s="247" t="n"/>
      <c r="D4338" s="248" t="n"/>
      <c r="E4338" s="295" t="n"/>
      <c r="F4338" s="296" t="n"/>
      <c r="G4338" s="296" t="n"/>
      <c r="H4338" s="299">
        <f>IFERROR(VLOOKUP($C4338,$C$5:$H$18,6,0)+SUMIF($C$19:$C4338,$C4338,$F$19:$F4338)-SUMIF($C$19:$C4338,$C4338,$G$19:$G4338),"")</f>
        <v/>
      </c>
      <c r="I4338" s="296" t="n"/>
      <c r="J4338" s="252" t="n"/>
      <c r="K4338" s="252" t="n"/>
      <c r="L4338" s="298" t="n"/>
      <c r="M4338" s="254">
        <f>IF($B4338="","",--TEXT($B4338,"yyyymm"))</f>
        <v/>
      </c>
      <c r="N4338" s="0" t="n"/>
      <c r="O4338" s="0" t="n"/>
      <c r="P4338" s="0" t="n"/>
      <c r="Q4338" s="0" t="n"/>
      <c r="R4338" s="0" t="n"/>
      <c r="S4338" s="0" t="n"/>
      <c r="T4338" s="0" t="n"/>
      <c r="U4338" s="0" t="n"/>
      <c r="V4338" s="0" t="n"/>
      <c r="W4338" s="0" t="n"/>
      <c r="X4338" s="42" t="n"/>
      <c r="Y4338" s="42" t="n"/>
      <c r="Z4338" s="42" t="n"/>
    </row>
    <row r="4339" ht="23" customFormat="1" customHeight="1" s="204">
      <c r="A4339" s="255">
        <f>IF(B4339="","",COUNTA($B$5:B4339))</f>
        <v/>
      </c>
      <c r="B4339" s="294" t="n"/>
      <c r="C4339" s="247" t="n"/>
      <c r="D4339" s="248" t="n"/>
      <c r="E4339" s="295" t="n"/>
      <c r="F4339" s="296" t="n"/>
      <c r="G4339" s="296" t="n"/>
      <c r="H4339" s="299">
        <f>IFERROR(VLOOKUP($C4339,$C$5:$H$18,6,0)+SUMIF($C$19:$C4339,$C4339,$F$19:$F4339)-SUMIF($C$19:$C4339,$C4339,$G$19:$G4339),"")</f>
        <v/>
      </c>
      <c r="I4339" s="296" t="n"/>
      <c r="J4339" s="252" t="n"/>
      <c r="K4339" s="252" t="n"/>
      <c r="L4339" s="298" t="n"/>
      <c r="M4339" s="254">
        <f>IF($B4339="","",--TEXT($B4339,"yyyymm"))</f>
        <v/>
      </c>
      <c r="N4339" s="0" t="n"/>
      <c r="O4339" s="0" t="n"/>
      <c r="P4339" s="0" t="n"/>
      <c r="Q4339" s="0" t="n"/>
      <c r="R4339" s="0" t="n"/>
      <c r="S4339" s="0" t="n"/>
      <c r="T4339" s="0" t="n"/>
      <c r="U4339" s="0" t="n"/>
      <c r="V4339" s="0" t="n"/>
      <c r="W4339" s="0" t="n"/>
      <c r="X4339" s="42" t="n"/>
      <c r="Y4339" s="42" t="n"/>
      <c r="Z4339" s="42" t="n"/>
    </row>
    <row r="4340" ht="23" customFormat="1" customHeight="1" s="204">
      <c r="A4340" s="255">
        <f>IF(B4340="","",COUNTA($B$5:B4340))</f>
        <v/>
      </c>
      <c r="B4340" s="294" t="n"/>
      <c r="C4340" s="247" t="n"/>
      <c r="D4340" s="248" t="n"/>
      <c r="E4340" s="295" t="n"/>
      <c r="F4340" s="296" t="n"/>
      <c r="G4340" s="296" t="n"/>
      <c r="H4340" s="299">
        <f>IFERROR(VLOOKUP($C4340,$C$5:$H$18,6,0)+SUMIF($C$19:$C4340,$C4340,$F$19:$F4340)-SUMIF($C$19:$C4340,$C4340,$G$19:$G4340),"")</f>
        <v/>
      </c>
      <c r="I4340" s="296" t="n"/>
      <c r="J4340" s="252" t="n"/>
      <c r="K4340" s="252" t="n"/>
      <c r="L4340" s="298" t="n"/>
      <c r="M4340" s="254">
        <f>IF($B4340="","",--TEXT($B4340,"yyyymm"))</f>
        <v/>
      </c>
      <c r="N4340" s="0" t="n"/>
      <c r="O4340" s="0" t="n"/>
      <c r="P4340" s="0" t="n"/>
      <c r="Q4340" s="0" t="n"/>
      <c r="R4340" s="0" t="n"/>
      <c r="S4340" s="0" t="n"/>
      <c r="T4340" s="0" t="n"/>
      <c r="U4340" s="0" t="n"/>
      <c r="V4340" s="0" t="n"/>
      <c r="W4340" s="0" t="n"/>
      <c r="X4340" s="42" t="n"/>
      <c r="Y4340" s="42" t="n"/>
      <c r="Z4340" s="42" t="n"/>
    </row>
    <row r="4341" ht="23" customFormat="1" customHeight="1" s="204">
      <c r="A4341" s="255">
        <f>IF(B4341="","",COUNTA($B$5:B4341))</f>
        <v/>
      </c>
      <c r="B4341" s="294" t="n"/>
      <c r="C4341" s="247" t="n"/>
      <c r="D4341" s="248" t="n"/>
      <c r="E4341" s="295" t="n"/>
      <c r="F4341" s="296" t="n"/>
      <c r="G4341" s="296" t="n"/>
      <c r="H4341" s="299">
        <f>IFERROR(VLOOKUP($C4341,$C$5:$H$18,6,0)+SUMIF($C$19:$C4341,$C4341,$F$19:$F4341)-SUMIF($C$19:$C4341,$C4341,$G$19:$G4341),"")</f>
        <v/>
      </c>
      <c r="I4341" s="296" t="n"/>
      <c r="J4341" s="252" t="n"/>
      <c r="K4341" s="252" t="n"/>
      <c r="L4341" s="298" t="n"/>
      <c r="M4341" s="254">
        <f>IF($B4341="","",--TEXT($B4341,"yyyymm"))</f>
        <v/>
      </c>
      <c r="N4341" s="0" t="n"/>
      <c r="O4341" s="0" t="n"/>
      <c r="P4341" s="0" t="n"/>
      <c r="Q4341" s="0" t="n"/>
      <c r="R4341" s="0" t="n"/>
      <c r="S4341" s="0" t="n"/>
      <c r="T4341" s="0" t="n"/>
      <c r="U4341" s="0" t="n"/>
      <c r="V4341" s="0" t="n"/>
      <c r="W4341" s="0" t="n"/>
      <c r="X4341" s="42" t="n"/>
      <c r="Y4341" s="42" t="n"/>
      <c r="Z4341" s="42" t="n"/>
    </row>
    <row r="4342" ht="23" customFormat="1" customHeight="1" s="204">
      <c r="A4342" s="255">
        <f>IF(B4342="","",COUNTA($B$5:B4342))</f>
        <v/>
      </c>
      <c r="B4342" s="294" t="n"/>
      <c r="C4342" s="247" t="n"/>
      <c r="D4342" s="248" t="n"/>
      <c r="E4342" s="295" t="n"/>
      <c r="F4342" s="296" t="n"/>
      <c r="G4342" s="296" t="n"/>
      <c r="H4342" s="299">
        <f>IFERROR(VLOOKUP($C4342,$C$5:$H$18,6,0)+SUMIF($C$19:$C4342,$C4342,$F$19:$F4342)-SUMIF($C$19:$C4342,$C4342,$G$19:$G4342),"")</f>
        <v/>
      </c>
      <c r="I4342" s="296" t="n"/>
      <c r="J4342" s="252" t="n"/>
      <c r="K4342" s="252" t="n"/>
      <c r="L4342" s="298" t="n"/>
      <c r="M4342" s="254">
        <f>IF($B4342="","",--TEXT($B4342,"yyyymm"))</f>
        <v/>
      </c>
      <c r="N4342" s="0" t="n"/>
      <c r="O4342" s="0" t="n"/>
      <c r="P4342" s="0" t="n"/>
      <c r="Q4342" s="0" t="n"/>
      <c r="R4342" s="0" t="n"/>
      <c r="S4342" s="0" t="n"/>
      <c r="T4342" s="0" t="n"/>
      <c r="U4342" s="0" t="n"/>
      <c r="V4342" s="0" t="n"/>
      <c r="W4342" s="0" t="n"/>
      <c r="X4342" s="42" t="n"/>
      <c r="Y4342" s="42" t="n"/>
      <c r="Z4342" s="42" t="n"/>
    </row>
    <row r="4343" ht="23" customFormat="1" customHeight="1" s="204">
      <c r="A4343" s="255">
        <f>IF(B4343="","",COUNTA($B$5:B4343))</f>
        <v/>
      </c>
      <c r="B4343" s="294" t="n"/>
      <c r="C4343" s="247" t="n"/>
      <c r="D4343" s="248" t="n"/>
      <c r="E4343" s="295" t="n"/>
      <c r="F4343" s="296" t="n"/>
      <c r="G4343" s="296" t="n"/>
      <c r="H4343" s="299">
        <f>IFERROR(VLOOKUP($C4343,$C$5:$H$18,6,0)+SUMIF($C$19:$C4343,$C4343,$F$19:$F4343)-SUMIF($C$19:$C4343,$C4343,$G$19:$G4343),"")</f>
        <v/>
      </c>
      <c r="I4343" s="296" t="n"/>
      <c r="J4343" s="252" t="n"/>
      <c r="K4343" s="252" t="n"/>
      <c r="L4343" s="298" t="n"/>
      <c r="M4343" s="254">
        <f>IF($B4343="","",--TEXT($B4343,"yyyymm"))</f>
        <v/>
      </c>
      <c r="N4343" s="0" t="n"/>
      <c r="O4343" s="0" t="n"/>
      <c r="P4343" s="0" t="n"/>
      <c r="Q4343" s="0" t="n"/>
      <c r="R4343" s="0" t="n"/>
      <c r="S4343" s="0" t="n"/>
      <c r="T4343" s="0" t="n"/>
      <c r="U4343" s="0" t="n"/>
      <c r="V4343" s="0" t="n"/>
      <c r="W4343" s="0" t="n"/>
      <c r="X4343" s="42" t="n"/>
      <c r="Y4343" s="42" t="n"/>
      <c r="Z4343" s="42" t="n"/>
    </row>
    <row r="4344" ht="23" customFormat="1" customHeight="1" s="204">
      <c r="A4344" s="255">
        <f>IF(B4344="","",COUNTA($B$5:B4344))</f>
        <v/>
      </c>
      <c r="B4344" s="294" t="n"/>
      <c r="C4344" s="247" t="n"/>
      <c r="D4344" s="248" t="n"/>
      <c r="E4344" s="295" t="n"/>
      <c r="F4344" s="296" t="n"/>
      <c r="G4344" s="296" t="n"/>
      <c r="H4344" s="299">
        <f>IFERROR(VLOOKUP($C4344,$C$5:$H$18,6,0)+SUMIF($C$19:$C4344,$C4344,$F$19:$F4344)-SUMIF($C$19:$C4344,$C4344,$G$19:$G4344),"")</f>
        <v/>
      </c>
      <c r="I4344" s="296" t="n"/>
      <c r="J4344" s="252" t="n"/>
      <c r="K4344" s="252" t="n"/>
      <c r="L4344" s="298" t="n"/>
      <c r="M4344" s="254">
        <f>IF($B4344="","",--TEXT($B4344,"yyyymm"))</f>
        <v/>
      </c>
      <c r="N4344" s="0" t="n"/>
      <c r="O4344" s="0" t="n"/>
      <c r="P4344" s="0" t="n"/>
      <c r="Q4344" s="0" t="n"/>
      <c r="R4344" s="0" t="n"/>
      <c r="S4344" s="0" t="n"/>
      <c r="T4344" s="0" t="n"/>
      <c r="U4344" s="0" t="n"/>
      <c r="V4344" s="0" t="n"/>
      <c r="W4344" s="0" t="n"/>
      <c r="X4344" s="42" t="n"/>
      <c r="Y4344" s="42" t="n"/>
      <c r="Z4344" s="42" t="n"/>
    </row>
    <row r="4345" ht="23" customFormat="1" customHeight="1" s="204">
      <c r="A4345" s="255">
        <f>IF(B4345="","",COUNTA($B$5:B4345))</f>
        <v/>
      </c>
      <c r="B4345" s="294" t="n"/>
      <c r="C4345" s="247" t="n"/>
      <c r="D4345" s="248" t="n"/>
      <c r="E4345" s="295" t="n"/>
      <c r="F4345" s="296" t="n"/>
      <c r="G4345" s="296" t="n"/>
      <c r="H4345" s="299">
        <f>IFERROR(VLOOKUP($C4345,$C$5:$H$18,6,0)+SUMIF($C$19:$C4345,$C4345,$F$19:$F4345)-SUMIF($C$19:$C4345,$C4345,$G$19:$G4345),"")</f>
        <v/>
      </c>
      <c r="I4345" s="296" t="n"/>
      <c r="J4345" s="252" t="n"/>
      <c r="K4345" s="252" t="n"/>
      <c r="L4345" s="298" t="n"/>
      <c r="M4345" s="254">
        <f>IF($B4345="","",--TEXT($B4345,"yyyymm"))</f>
        <v/>
      </c>
      <c r="N4345" s="0" t="n"/>
      <c r="O4345" s="0" t="n"/>
      <c r="P4345" s="0" t="n"/>
      <c r="Q4345" s="0" t="n"/>
      <c r="R4345" s="0" t="n"/>
      <c r="S4345" s="0" t="n"/>
      <c r="T4345" s="0" t="n"/>
      <c r="U4345" s="0" t="n"/>
      <c r="V4345" s="0" t="n"/>
      <c r="W4345" s="0" t="n"/>
      <c r="X4345" s="42" t="n"/>
      <c r="Y4345" s="42" t="n"/>
      <c r="Z4345" s="42" t="n"/>
    </row>
    <row r="4346" ht="23" customFormat="1" customHeight="1" s="204">
      <c r="A4346" s="255">
        <f>IF(B4346="","",COUNTA($B$5:B4346))</f>
        <v/>
      </c>
      <c r="B4346" s="294" t="n"/>
      <c r="C4346" s="247" t="n"/>
      <c r="D4346" s="248" t="n"/>
      <c r="E4346" s="295" t="n"/>
      <c r="F4346" s="296" t="n"/>
      <c r="G4346" s="296" t="n"/>
      <c r="H4346" s="299">
        <f>IFERROR(VLOOKUP($C4346,$C$5:$H$18,6,0)+SUMIF($C$19:$C4346,$C4346,$F$19:$F4346)-SUMIF($C$19:$C4346,$C4346,$G$19:$G4346),"")</f>
        <v/>
      </c>
      <c r="I4346" s="296" t="n"/>
      <c r="J4346" s="252" t="n"/>
      <c r="K4346" s="252" t="n"/>
      <c r="L4346" s="298" t="n"/>
      <c r="M4346" s="254">
        <f>IF($B4346="","",--TEXT($B4346,"yyyymm"))</f>
        <v/>
      </c>
      <c r="N4346" s="0" t="n"/>
      <c r="O4346" s="0" t="n"/>
      <c r="P4346" s="0" t="n"/>
      <c r="Q4346" s="0" t="n"/>
      <c r="R4346" s="0" t="n"/>
      <c r="S4346" s="0" t="n"/>
      <c r="T4346" s="0" t="n"/>
      <c r="U4346" s="0" t="n"/>
      <c r="V4346" s="0" t="n"/>
      <c r="W4346" s="0" t="n"/>
      <c r="X4346" s="42" t="n"/>
      <c r="Y4346" s="42" t="n"/>
      <c r="Z4346" s="42" t="n"/>
    </row>
    <row r="4347" ht="23" customFormat="1" customHeight="1" s="204">
      <c r="A4347" s="255">
        <f>IF(B4347="","",COUNTA($B$5:B4347))</f>
        <v/>
      </c>
      <c r="B4347" s="294" t="n"/>
      <c r="C4347" s="247" t="n"/>
      <c r="D4347" s="248" t="n"/>
      <c r="E4347" s="295" t="n"/>
      <c r="F4347" s="296" t="n"/>
      <c r="G4347" s="296" t="n"/>
      <c r="H4347" s="299">
        <f>IFERROR(VLOOKUP($C4347,$C$5:$H$18,6,0)+SUMIF($C$19:$C4347,$C4347,$F$19:$F4347)-SUMIF($C$19:$C4347,$C4347,$G$19:$G4347),"")</f>
        <v/>
      </c>
      <c r="I4347" s="296" t="n"/>
      <c r="J4347" s="252" t="n"/>
      <c r="K4347" s="252" t="n"/>
      <c r="L4347" s="298" t="n"/>
      <c r="M4347" s="254">
        <f>IF($B4347="","",--TEXT($B4347,"yyyymm"))</f>
        <v/>
      </c>
      <c r="N4347" s="0" t="n"/>
      <c r="O4347" s="0" t="n"/>
      <c r="P4347" s="0" t="n"/>
      <c r="Q4347" s="0" t="n"/>
      <c r="R4347" s="0" t="n"/>
      <c r="S4347" s="0" t="n"/>
      <c r="T4347" s="0" t="n"/>
      <c r="U4347" s="0" t="n"/>
      <c r="V4347" s="0" t="n"/>
      <c r="W4347" s="0" t="n"/>
      <c r="X4347" s="42" t="n"/>
      <c r="Y4347" s="42" t="n"/>
      <c r="Z4347" s="42" t="n"/>
    </row>
    <row r="4348" ht="23" customFormat="1" customHeight="1" s="204">
      <c r="A4348" s="255">
        <f>IF(B4348="","",COUNTA($B$5:B4348))</f>
        <v/>
      </c>
      <c r="B4348" s="294" t="n"/>
      <c r="C4348" s="247" t="n"/>
      <c r="D4348" s="248" t="n"/>
      <c r="E4348" s="295" t="n"/>
      <c r="F4348" s="296" t="n"/>
      <c r="G4348" s="296" t="n"/>
      <c r="H4348" s="299">
        <f>IFERROR(VLOOKUP($C4348,$C$5:$H$18,6,0)+SUMIF($C$19:$C4348,$C4348,$F$19:$F4348)-SUMIF($C$19:$C4348,$C4348,$G$19:$G4348),"")</f>
        <v/>
      </c>
      <c r="I4348" s="296" t="n"/>
      <c r="J4348" s="252" t="n"/>
      <c r="K4348" s="252" t="n"/>
      <c r="L4348" s="298" t="n"/>
      <c r="M4348" s="254">
        <f>IF($B4348="","",--TEXT($B4348,"yyyymm"))</f>
        <v/>
      </c>
      <c r="N4348" s="0" t="n"/>
      <c r="O4348" s="0" t="n"/>
      <c r="P4348" s="0" t="n"/>
      <c r="Q4348" s="0" t="n"/>
      <c r="R4348" s="0" t="n"/>
      <c r="S4348" s="0" t="n"/>
      <c r="T4348" s="0" t="n"/>
      <c r="U4348" s="0" t="n"/>
      <c r="V4348" s="0" t="n"/>
      <c r="W4348" s="0" t="n"/>
      <c r="X4348" s="42" t="n"/>
      <c r="Y4348" s="42" t="n"/>
      <c r="Z4348" s="42" t="n"/>
    </row>
    <row r="4349" ht="23" customFormat="1" customHeight="1" s="204">
      <c r="A4349" s="255">
        <f>IF(B4349="","",COUNTA($B$5:B4349))</f>
        <v/>
      </c>
      <c r="B4349" s="294" t="n"/>
      <c r="C4349" s="247" t="n"/>
      <c r="D4349" s="248" t="n"/>
      <c r="E4349" s="295" t="n"/>
      <c r="F4349" s="296" t="n"/>
      <c r="G4349" s="296" t="n"/>
      <c r="H4349" s="299">
        <f>IFERROR(VLOOKUP($C4349,$C$5:$H$18,6,0)+SUMIF($C$19:$C4349,$C4349,$F$19:$F4349)-SUMIF($C$19:$C4349,$C4349,$G$19:$G4349),"")</f>
        <v/>
      </c>
      <c r="I4349" s="296" t="n"/>
      <c r="J4349" s="252" t="n"/>
      <c r="K4349" s="252" t="n"/>
      <c r="L4349" s="298" t="n"/>
      <c r="M4349" s="254">
        <f>IF($B4349="","",--TEXT($B4349,"yyyymm"))</f>
        <v/>
      </c>
      <c r="N4349" s="0" t="n"/>
      <c r="O4349" s="0" t="n"/>
      <c r="P4349" s="0" t="n"/>
      <c r="Q4349" s="0" t="n"/>
      <c r="R4349" s="0" t="n"/>
      <c r="S4349" s="0" t="n"/>
      <c r="T4349" s="0" t="n"/>
      <c r="U4349" s="0" t="n"/>
      <c r="V4349" s="0" t="n"/>
      <c r="W4349" s="0" t="n"/>
      <c r="X4349" s="42" t="n"/>
      <c r="Y4349" s="42" t="n"/>
      <c r="Z4349" s="42" t="n"/>
    </row>
    <row r="4350" ht="23" customFormat="1" customHeight="1" s="204">
      <c r="A4350" s="255">
        <f>IF(B4350="","",COUNTA($B$5:B4350))</f>
        <v/>
      </c>
      <c r="B4350" s="294" t="n"/>
      <c r="C4350" s="247" t="n"/>
      <c r="D4350" s="248" t="n"/>
      <c r="E4350" s="295" t="n"/>
      <c r="F4350" s="296" t="n"/>
      <c r="G4350" s="296" t="n"/>
      <c r="H4350" s="299">
        <f>IFERROR(VLOOKUP($C4350,$C$5:$H$18,6,0)+SUMIF($C$19:$C4350,$C4350,$F$19:$F4350)-SUMIF($C$19:$C4350,$C4350,$G$19:$G4350),"")</f>
        <v/>
      </c>
      <c r="I4350" s="296" t="n"/>
      <c r="J4350" s="252" t="n"/>
      <c r="K4350" s="252" t="n"/>
      <c r="L4350" s="298" t="n"/>
      <c r="M4350" s="254">
        <f>IF($B4350="","",--TEXT($B4350,"yyyymm"))</f>
        <v/>
      </c>
      <c r="N4350" s="0" t="n"/>
      <c r="O4350" s="0" t="n"/>
      <c r="P4350" s="0" t="n"/>
      <c r="Q4350" s="0" t="n"/>
      <c r="R4350" s="0" t="n"/>
      <c r="S4350" s="0" t="n"/>
      <c r="T4350" s="0" t="n"/>
      <c r="U4350" s="0" t="n"/>
      <c r="V4350" s="0" t="n"/>
      <c r="W4350" s="0" t="n"/>
      <c r="X4350" s="42" t="n"/>
      <c r="Y4350" s="42" t="n"/>
      <c r="Z4350" s="42" t="n"/>
    </row>
    <row r="4351" ht="23" customFormat="1" customHeight="1" s="204">
      <c r="A4351" s="255">
        <f>IF(B4351="","",COUNTA($B$5:B4351))</f>
        <v/>
      </c>
      <c r="B4351" s="294" t="n"/>
      <c r="C4351" s="247" t="n"/>
      <c r="D4351" s="248" t="n"/>
      <c r="E4351" s="295" t="n"/>
      <c r="F4351" s="296" t="n"/>
      <c r="G4351" s="296" t="n"/>
      <c r="H4351" s="299">
        <f>IFERROR(VLOOKUP($C4351,$C$5:$H$18,6,0)+SUMIF($C$19:$C4351,$C4351,$F$19:$F4351)-SUMIF($C$19:$C4351,$C4351,$G$19:$G4351),"")</f>
        <v/>
      </c>
      <c r="I4351" s="296" t="n"/>
      <c r="J4351" s="252" t="n"/>
      <c r="K4351" s="252" t="n"/>
      <c r="L4351" s="298" t="n"/>
      <c r="M4351" s="254">
        <f>IF($B4351="","",--TEXT($B4351,"yyyymm"))</f>
        <v/>
      </c>
      <c r="N4351" s="0" t="n"/>
      <c r="O4351" s="0" t="n"/>
      <c r="P4351" s="0" t="n"/>
      <c r="Q4351" s="0" t="n"/>
      <c r="R4351" s="0" t="n"/>
      <c r="S4351" s="0" t="n"/>
      <c r="T4351" s="0" t="n"/>
      <c r="U4351" s="0" t="n"/>
      <c r="V4351" s="0" t="n"/>
      <c r="W4351" s="0" t="n"/>
      <c r="X4351" s="42" t="n"/>
      <c r="Y4351" s="42" t="n"/>
      <c r="Z4351" s="42" t="n"/>
    </row>
    <row r="4352" ht="23" customFormat="1" customHeight="1" s="204">
      <c r="A4352" s="255">
        <f>IF(B4352="","",COUNTA($B$5:B4352))</f>
        <v/>
      </c>
      <c r="B4352" s="294" t="n"/>
      <c r="C4352" s="247" t="n"/>
      <c r="D4352" s="248" t="n"/>
      <c r="E4352" s="295" t="n"/>
      <c r="F4352" s="296" t="n"/>
      <c r="G4352" s="296" t="n"/>
      <c r="H4352" s="299">
        <f>IFERROR(VLOOKUP($C4352,$C$5:$H$18,6,0)+SUMIF($C$19:$C4352,$C4352,$F$19:$F4352)-SUMIF($C$19:$C4352,$C4352,$G$19:$G4352),"")</f>
        <v/>
      </c>
      <c r="I4352" s="296" t="n"/>
      <c r="J4352" s="252" t="n"/>
      <c r="K4352" s="252" t="n"/>
      <c r="L4352" s="298" t="n"/>
      <c r="M4352" s="254">
        <f>IF($B4352="","",--TEXT($B4352,"yyyymm"))</f>
        <v/>
      </c>
      <c r="N4352" s="0" t="n"/>
      <c r="O4352" s="0" t="n"/>
      <c r="P4352" s="0" t="n"/>
      <c r="Q4352" s="0" t="n"/>
      <c r="R4352" s="0" t="n"/>
      <c r="S4352" s="0" t="n"/>
      <c r="T4352" s="0" t="n"/>
      <c r="U4352" s="0" t="n"/>
      <c r="V4352" s="0" t="n"/>
      <c r="W4352" s="0" t="n"/>
      <c r="X4352" s="42" t="n"/>
      <c r="Y4352" s="42" t="n"/>
      <c r="Z4352" s="42" t="n"/>
    </row>
    <row r="4353" ht="23" customFormat="1" customHeight="1" s="204">
      <c r="A4353" s="255">
        <f>IF(B4353="","",COUNTA($B$5:B4353))</f>
        <v/>
      </c>
      <c r="B4353" s="294" t="n"/>
      <c r="C4353" s="247" t="n"/>
      <c r="D4353" s="248" t="n"/>
      <c r="E4353" s="295" t="n"/>
      <c r="F4353" s="296" t="n"/>
      <c r="G4353" s="296" t="n"/>
      <c r="H4353" s="299">
        <f>IFERROR(VLOOKUP($C4353,$C$5:$H$18,6,0)+SUMIF($C$19:$C4353,$C4353,$F$19:$F4353)-SUMIF($C$19:$C4353,$C4353,$G$19:$G4353),"")</f>
        <v/>
      </c>
      <c r="I4353" s="296" t="n"/>
      <c r="J4353" s="252" t="n"/>
      <c r="K4353" s="252" t="n"/>
      <c r="L4353" s="298" t="n"/>
      <c r="M4353" s="254">
        <f>IF($B4353="","",--TEXT($B4353,"yyyymm"))</f>
        <v/>
      </c>
      <c r="N4353" s="0" t="n"/>
      <c r="O4353" s="0" t="n"/>
      <c r="P4353" s="0" t="n"/>
      <c r="Q4353" s="0" t="n"/>
      <c r="R4353" s="0" t="n"/>
      <c r="S4353" s="0" t="n"/>
      <c r="T4353" s="0" t="n"/>
      <c r="U4353" s="0" t="n"/>
      <c r="V4353" s="0" t="n"/>
      <c r="W4353" s="0" t="n"/>
      <c r="X4353" s="42" t="n"/>
      <c r="Y4353" s="42" t="n"/>
      <c r="Z4353" s="42" t="n"/>
    </row>
    <row r="4354" ht="23" customFormat="1" customHeight="1" s="204">
      <c r="A4354" s="255">
        <f>IF(B4354="","",COUNTA($B$5:B4354))</f>
        <v/>
      </c>
      <c r="B4354" s="294" t="n"/>
      <c r="C4354" s="247" t="n"/>
      <c r="D4354" s="248" t="n"/>
      <c r="E4354" s="295" t="n"/>
      <c r="F4354" s="296" t="n"/>
      <c r="G4354" s="296" t="n"/>
      <c r="H4354" s="299">
        <f>IFERROR(VLOOKUP($C4354,$C$5:$H$18,6,0)+SUMIF($C$19:$C4354,$C4354,$F$19:$F4354)-SUMIF($C$19:$C4354,$C4354,$G$19:$G4354),"")</f>
        <v/>
      </c>
      <c r="I4354" s="296" t="n"/>
      <c r="J4354" s="252" t="n"/>
      <c r="K4354" s="252" t="n"/>
      <c r="L4354" s="298" t="n"/>
      <c r="M4354" s="254">
        <f>IF($B4354="","",--TEXT($B4354,"yyyymm"))</f>
        <v/>
      </c>
      <c r="N4354" s="0" t="n"/>
      <c r="O4354" s="0" t="n"/>
      <c r="P4354" s="0" t="n"/>
      <c r="Q4354" s="0" t="n"/>
      <c r="R4354" s="0" t="n"/>
      <c r="S4354" s="0" t="n"/>
      <c r="T4354" s="0" t="n"/>
      <c r="U4354" s="0" t="n"/>
      <c r="V4354" s="0" t="n"/>
      <c r="W4354" s="0" t="n"/>
      <c r="X4354" s="42" t="n"/>
      <c r="Y4354" s="42" t="n"/>
      <c r="Z4354" s="42" t="n"/>
    </row>
    <row r="4355" ht="23" customFormat="1" customHeight="1" s="204">
      <c r="A4355" s="255">
        <f>IF(B4355="","",COUNTA($B$5:B4355))</f>
        <v/>
      </c>
      <c r="B4355" s="294" t="n"/>
      <c r="C4355" s="247" t="n"/>
      <c r="D4355" s="248" t="n"/>
      <c r="E4355" s="295" t="n"/>
      <c r="F4355" s="296" t="n"/>
      <c r="G4355" s="296" t="n"/>
      <c r="H4355" s="299">
        <f>IFERROR(VLOOKUP($C4355,$C$5:$H$18,6,0)+SUMIF($C$19:$C4355,$C4355,$F$19:$F4355)-SUMIF($C$19:$C4355,$C4355,$G$19:$G4355),"")</f>
        <v/>
      </c>
      <c r="I4355" s="296" t="n"/>
      <c r="J4355" s="252" t="n"/>
      <c r="K4355" s="252" t="n"/>
      <c r="L4355" s="298" t="n"/>
      <c r="M4355" s="254">
        <f>IF($B4355="","",--TEXT($B4355,"yyyymm"))</f>
        <v/>
      </c>
      <c r="N4355" s="0" t="n"/>
      <c r="O4355" s="0" t="n"/>
      <c r="P4355" s="0" t="n"/>
      <c r="Q4355" s="0" t="n"/>
      <c r="R4355" s="0" t="n"/>
      <c r="S4355" s="0" t="n"/>
      <c r="T4355" s="0" t="n"/>
      <c r="U4355" s="0" t="n"/>
      <c r="V4355" s="0" t="n"/>
      <c r="W4355" s="0" t="n"/>
      <c r="X4355" s="42" t="n"/>
      <c r="Y4355" s="42" t="n"/>
      <c r="Z4355" s="42" t="n"/>
    </row>
    <row r="4356" ht="23" customFormat="1" customHeight="1" s="204">
      <c r="A4356" s="255">
        <f>IF(B4356="","",COUNTA($B$5:B4356))</f>
        <v/>
      </c>
      <c r="B4356" s="294" t="n"/>
      <c r="C4356" s="247" t="n"/>
      <c r="D4356" s="248" t="n"/>
      <c r="E4356" s="295" t="n"/>
      <c r="F4356" s="296" t="n"/>
      <c r="G4356" s="296" t="n"/>
      <c r="H4356" s="299">
        <f>IFERROR(VLOOKUP($C4356,$C$5:$H$18,6,0)+SUMIF($C$19:$C4356,$C4356,$F$19:$F4356)-SUMIF($C$19:$C4356,$C4356,$G$19:$G4356),"")</f>
        <v/>
      </c>
      <c r="I4356" s="296" t="n"/>
      <c r="J4356" s="252" t="n"/>
      <c r="K4356" s="252" t="n"/>
      <c r="L4356" s="298" t="n"/>
      <c r="M4356" s="254">
        <f>IF($B4356="","",--TEXT($B4356,"yyyymm"))</f>
        <v/>
      </c>
      <c r="N4356" s="0" t="n"/>
      <c r="O4356" s="0" t="n"/>
      <c r="P4356" s="0" t="n"/>
      <c r="Q4356" s="0" t="n"/>
      <c r="R4356" s="0" t="n"/>
      <c r="S4356" s="0" t="n"/>
      <c r="T4356" s="0" t="n"/>
      <c r="U4356" s="0" t="n"/>
      <c r="V4356" s="0" t="n"/>
      <c r="W4356" s="0" t="n"/>
      <c r="X4356" s="42" t="n"/>
      <c r="Y4356" s="42" t="n"/>
      <c r="Z4356" s="42" t="n"/>
    </row>
    <row r="4357" ht="23" customFormat="1" customHeight="1" s="204">
      <c r="A4357" s="255">
        <f>IF(B4357="","",COUNTA($B$5:B4357))</f>
        <v/>
      </c>
      <c r="B4357" s="294" t="n"/>
      <c r="C4357" s="247" t="n"/>
      <c r="D4357" s="248" t="n"/>
      <c r="E4357" s="295" t="n"/>
      <c r="F4357" s="296" t="n"/>
      <c r="G4357" s="296" t="n"/>
      <c r="H4357" s="299">
        <f>IFERROR(VLOOKUP($C4357,$C$5:$H$18,6,0)+SUMIF($C$19:$C4357,$C4357,$F$19:$F4357)-SUMIF($C$19:$C4357,$C4357,$G$19:$G4357),"")</f>
        <v/>
      </c>
      <c r="I4357" s="296" t="n"/>
      <c r="J4357" s="252" t="n"/>
      <c r="K4357" s="252" t="n"/>
      <c r="L4357" s="298" t="n"/>
      <c r="M4357" s="254">
        <f>IF($B4357="","",--TEXT($B4357,"yyyymm"))</f>
        <v/>
      </c>
      <c r="N4357" s="0" t="n"/>
      <c r="O4357" s="0" t="n"/>
      <c r="P4357" s="0" t="n"/>
      <c r="Q4357" s="0" t="n"/>
      <c r="R4357" s="0" t="n"/>
      <c r="S4357" s="0" t="n"/>
      <c r="T4357" s="0" t="n"/>
      <c r="U4357" s="0" t="n"/>
      <c r="V4357" s="0" t="n"/>
      <c r="W4357" s="0" t="n"/>
      <c r="X4357" s="42" t="n"/>
      <c r="Y4357" s="42" t="n"/>
      <c r="Z4357" s="42" t="n"/>
    </row>
    <row r="4358" ht="23" customFormat="1" customHeight="1" s="204">
      <c r="A4358" s="255">
        <f>IF(B4358="","",COUNTA($B$5:B4358))</f>
        <v/>
      </c>
      <c r="B4358" s="294" t="n"/>
      <c r="C4358" s="247" t="n"/>
      <c r="D4358" s="248" t="n"/>
      <c r="E4358" s="295" t="n"/>
      <c r="F4358" s="296" t="n"/>
      <c r="G4358" s="296" t="n"/>
      <c r="H4358" s="299">
        <f>IFERROR(VLOOKUP($C4358,$C$5:$H$18,6,0)+SUMIF($C$19:$C4358,$C4358,$F$19:$F4358)-SUMIF($C$19:$C4358,$C4358,$G$19:$G4358),"")</f>
        <v/>
      </c>
      <c r="I4358" s="296" t="n"/>
      <c r="J4358" s="252" t="n"/>
      <c r="K4358" s="252" t="n"/>
      <c r="L4358" s="298" t="n"/>
      <c r="M4358" s="254">
        <f>IF($B4358="","",--TEXT($B4358,"yyyymm"))</f>
        <v/>
      </c>
      <c r="N4358" s="0" t="n"/>
      <c r="O4358" s="0" t="n"/>
      <c r="P4358" s="0" t="n"/>
      <c r="Q4358" s="0" t="n"/>
      <c r="R4358" s="0" t="n"/>
      <c r="S4358" s="0" t="n"/>
      <c r="T4358" s="0" t="n"/>
      <c r="U4358" s="0" t="n"/>
      <c r="V4358" s="0" t="n"/>
      <c r="W4358" s="0" t="n"/>
      <c r="X4358" s="42" t="n"/>
      <c r="Y4358" s="42" t="n"/>
      <c r="Z4358" s="42" t="n"/>
    </row>
    <row r="4359" ht="23" customFormat="1" customHeight="1" s="204">
      <c r="A4359" s="255">
        <f>IF(B4359="","",COUNTA($B$5:B4359))</f>
        <v/>
      </c>
      <c r="B4359" s="294" t="n"/>
      <c r="C4359" s="247" t="n"/>
      <c r="D4359" s="248" t="n"/>
      <c r="E4359" s="295" t="n"/>
      <c r="F4359" s="296" t="n"/>
      <c r="G4359" s="296" t="n"/>
      <c r="H4359" s="299">
        <f>IFERROR(VLOOKUP($C4359,$C$5:$H$18,6,0)+SUMIF($C$19:$C4359,$C4359,$F$19:$F4359)-SUMIF($C$19:$C4359,$C4359,$G$19:$G4359),"")</f>
        <v/>
      </c>
      <c r="I4359" s="296" t="n"/>
      <c r="J4359" s="252" t="n"/>
      <c r="K4359" s="252" t="n"/>
      <c r="L4359" s="298" t="n"/>
      <c r="M4359" s="254">
        <f>IF($B4359="","",--TEXT($B4359,"yyyymm"))</f>
        <v/>
      </c>
      <c r="N4359" s="0" t="n"/>
      <c r="O4359" s="0" t="n"/>
      <c r="P4359" s="0" t="n"/>
      <c r="Q4359" s="0" t="n"/>
      <c r="R4359" s="0" t="n"/>
      <c r="S4359" s="0" t="n"/>
      <c r="T4359" s="0" t="n"/>
      <c r="U4359" s="0" t="n"/>
      <c r="V4359" s="0" t="n"/>
      <c r="W4359" s="0" t="n"/>
      <c r="X4359" s="42" t="n"/>
      <c r="Y4359" s="42" t="n"/>
      <c r="Z4359" s="42" t="n"/>
    </row>
    <row r="4360" ht="23" customFormat="1" customHeight="1" s="204">
      <c r="A4360" s="255">
        <f>IF(B4360="","",COUNTA($B$5:B4360))</f>
        <v/>
      </c>
      <c r="B4360" s="294" t="n"/>
      <c r="C4360" s="247" t="n"/>
      <c r="D4360" s="248" t="n"/>
      <c r="E4360" s="295" t="n"/>
      <c r="F4360" s="296" t="n"/>
      <c r="G4360" s="296" t="n"/>
      <c r="H4360" s="299">
        <f>IFERROR(VLOOKUP($C4360,$C$5:$H$18,6,0)+SUMIF($C$19:$C4360,$C4360,$F$19:$F4360)-SUMIF($C$19:$C4360,$C4360,$G$19:$G4360),"")</f>
        <v/>
      </c>
      <c r="I4360" s="296" t="n"/>
      <c r="J4360" s="252" t="n"/>
      <c r="K4360" s="252" t="n"/>
      <c r="L4360" s="298" t="n"/>
      <c r="M4360" s="254">
        <f>IF($B4360="","",--TEXT($B4360,"yyyymm"))</f>
        <v/>
      </c>
      <c r="N4360" s="0" t="n"/>
      <c r="O4360" s="0" t="n"/>
      <c r="P4360" s="0" t="n"/>
      <c r="Q4360" s="0" t="n"/>
      <c r="R4360" s="0" t="n"/>
      <c r="S4360" s="0" t="n"/>
      <c r="T4360" s="0" t="n"/>
      <c r="U4360" s="0" t="n"/>
      <c r="V4360" s="0" t="n"/>
      <c r="W4360" s="0" t="n"/>
      <c r="X4360" s="42" t="n"/>
      <c r="Y4360" s="42" t="n"/>
      <c r="Z4360" s="42" t="n"/>
    </row>
    <row r="4361" ht="23" customFormat="1" customHeight="1" s="204">
      <c r="A4361" s="255">
        <f>IF(B4361="","",COUNTA($B$5:B4361))</f>
        <v/>
      </c>
      <c r="B4361" s="294" t="n"/>
      <c r="C4361" s="247" t="n"/>
      <c r="D4361" s="248" t="n"/>
      <c r="E4361" s="295" t="n"/>
      <c r="F4361" s="296" t="n"/>
      <c r="G4361" s="296" t="n"/>
      <c r="H4361" s="299">
        <f>IFERROR(VLOOKUP($C4361,$C$5:$H$18,6,0)+SUMIF($C$19:$C4361,$C4361,$F$19:$F4361)-SUMIF($C$19:$C4361,$C4361,$G$19:$G4361),"")</f>
        <v/>
      </c>
      <c r="I4361" s="296" t="n"/>
      <c r="J4361" s="252" t="n"/>
      <c r="K4361" s="252" t="n"/>
      <c r="L4361" s="298" t="n"/>
      <c r="M4361" s="254">
        <f>IF($B4361="","",--TEXT($B4361,"yyyymm"))</f>
        <v/>
      </c>
      <c r="N4361" s="0" t="n"/>
      <c r="O4361" s="0" t="n"/>
      <c r="P4361" s="0" t="n"/>
      <c r="Q4361" s="0" t="n"/>
      <c r="R4361" s="0" t="n"/>
      <c r="S4361" s="0" t="n"/>
      <c r="T4361" s="0" t="n"/>
      <c r="U4361" s="0" t="n"/>
      <c r="V4361" s="0" t="n"/>
      <c r="W4361" s="0" t="n"/>
      <c r="X4361" s="42" t="n"/>
      <c r="Y4361" s="42" t="n"/>
      <c r="Z4361" s="42" t="n"/>
    </row>
    <row r="4362" ht="23" customFormat="1" customHeight="1" s="204">
      <c r="A4362" s="255">
        <f>IF(B4362="","",COUNTA($B$5:B4362))</f>
        <v/>
      </c>
      <c r="B4362" s="294" t="n"/>
      <c r="C4362" s="247" t="n"/>
      <c r="D4362" s="248" t="n"/>
      <c r="E4362" s="295" t="n"/>
      <c r="F4362" s="296" t="n"/>
      <c r="G4362" s="296" t="n"/>
      <c r="H4362" s="299">
        <f>IFERROR(VLOOKUP($C4362,$C$5:$H$18,6,0)+SUMIF($C$19:$C4362,$C4362,$F$19:$F4362)-SUMIF($C$19:$C4362,$C4362,$G$19:$G4362),"")</f>
        <v/>
      </c>
      <c r="I4362" s="296" t="n"/>
      <c r="J4362" s="252" t="n"/>
      <c r="K4362" s="252" t="n"/>
      <c r="L4362" s="298" t="n"/>
      <c r="M4362" s="254">
        <f>IF($B4362="","",--TEXT($B4362,"yyyymm"))</f>
        <v/>
      </c>
      <c r="N4362" s="0" t="n"/>
      <c r="O4362" s="0" t="n"/>
      <c r="P4362" s="0" t="n"/>
      <c r="Q4362" s="0" t="n"/>
      <c r="R4362" s="0" t="n"/>
      <c r="S4362" s="0" t="n"/>
      <c r="T4362" s="0" t="n"/>
      <c r="U4362" s="0" t="n"/>
      <c r="V4362" s="0" t="n"/>
      <c r="W4362" s="0" t="n"/>
      <c r="X4362" s="42" t="n"/>
      <c r="Y4362" s="42" t="n"/>
      <c r="Z4362" s="42" t="n"/>
    </row>
    <row r="4363" ht="23" customFormat="1" customHeight="1" s="204">
      <c r="A4363" s="255">
        <f>IF(B4363="","",COUNTA($B$5:B4363))</f>
        <v/>
      </c>
      <c r="B4363" s="294" t="n"/>
      <c r="C4363" s="247" t="n"/>
      <c r="D4363" s="248" t="n"/>
      <c r="E4363" s="295" t="n"/>
      <c r="F4363" s="296" t="n"/>
      <c r="G4363" s="296" t="n"/>
      <c r="H4363" s="299">
        <f>IFERROR(VLOOKUP($C4363,$C$5:$H$18,6,0)+SUMIF($C$19:$C4363,$C4363,$F$19:$F4363)-SUMIF($C$19:$C4363,$C4363,$G$19:$G4363),"")</f>
        <v/>
      </c>
      <c r="I4363" s="296" t="n"/>
      <c r="J4363" s="252" t="n"/>
      <c r="K4363" s="252" t="n"/>
      <c r="L4363" s="298" t="n"/>
      <c r="M4363" s="254">
        <f>IF($B4363="","",--TEXT($B4363,"yyyymm"))</f>
        <v/>
      </c>
      <c r="N4363" s="0" t="n"/>
      <c r="O4363" s="0" t="n"/>
      <c r="P4363" s="0" t="n"/>
      <c r="Q4363" s="0" t="n"/>
      <c r="R4363" s="0" t="n"/>
      <c r="S4363" s="0" t="n"/>
      <c r="T4363" s="0" t="n"/>
      <c r="U4363" s="0" t="n"/>
      <c r="V4363" s="0" t="n"/>
      <c r="W4363" s="0" t="n"/>
      <c r="X4363" s="42" t="n"/>
      <c r="Y4363" s="42" t="n"/>
      <c r="Z4363" s="42" t="n"/>
    </row>
    <row r="4364" ht="23" customFormat="1" customHeight="1" s="204">
      <c r="A4364" s="255">
        <f>IF(B4364="","",COUNTA($B$5:B4364))</f>
        <v/>
      </c>
      <c r="B4364" s="294" t="n"/>
      <c r="C4364" s="247" t="n"/>
      <c r="D4364" s="248" t="n"/>
      <c r="E4364" s="295" t="n"/>
      <c r="F4364" s="296" t="n"/>
      <c r="G4364" s="296" t="n"/>
      <c r="H4364" s="299">
        <f>IFERROR(VLOOKUP($C4364,$C$5:$H$18,6,0)+SUMIF($C$19:$C4364,$C4364,$F$19:$F4364)-SUMIF($C$19:$C4364,$C4364,$G$19:$G4364),"")</f>
        <v/>
      </c>
      <c r="I4364" s="296" t="n"/>
      <c r="J4364" s="252" t="n"/>
      <c r="K4364" s="252" t="n"/>
      <c r="L4364" s="298" t="n"/>
      <c r="M4364" s="254">
        <f>IF($B4364="","",--TEXT($B4364,"yyyymm"))</f>
        <v/>
      </c>
      <c r="N4364" s="0" t="n"/>
      <c r="O4364" s="0" t="n"/>
      <c r="P4364" s="0" t="n"/>
      <c r="Q4364" s="0" t="n"/>
      <c r="R4364" s="0" t="n"/>
      <c r="S4364" s="0" t="n"/>
      <c r="T4364" s="0" t="n"/>
      <c r="U4364" s="0" t="n"/>
      <c r="V4364" s="0" t="n"/>
      <c r="W4364" s="0" t="n"/>
      <c r="X4364" s="42" t="n"/>
      <c r="Y4364" s="42" t="n"/>
      <c r="Z4364" s="42" t="n"/>
    </row>
    <row r="4365" ht="23" customFormat="1" customHeight="1" s="204">
      <c r="A4365" s="255">
        <f>IF(B4365="","",COUNTA($B$5:B4365))</f>
        <v/>
      </c>
      <c r="B4365" s="294" t="n"/>
      <c r="C4365" s="247" t="n"/>
      <c r="D4365" s="248" t="n"/>
      <c r="E4365" s="295" t="n"/>
      <c r="F4365" s="296" t="n"/>
      <c r="G4365" s="296" t="n"/>
      <c r="H4365" s="299">
        <f>IFERROR(VLOOKUP($C4365,$C$5:$H$18,6,0)+SUMIF($C$19:$C4365,$C4365,$F$19:$F4365)-SUMIF($C$19:$C4365,$C4365,$G$19:$G4365),"")</f>
        <v/>
      </c>
      <c r="I4365" s="296" t="n"/>
      <c r="J4365" s="252" t="n"/>
      <c r="K4365" s="252" t="n"/>
      <c r="L4365" s="298" t="n"/>
      <c r="M4365" s="254">
        <f>IF($B4365="","",--TEXT($B4365,"yyyymm"))</f>
        <v/>
      </c>
      <c r="N4365" s="0" t="n"/>
      <c r="O4365" s="0" t="n"/>
      <c r="P4365" s="0" t="n"/>
      <c r="Q4365" s="0" t="n"/>
      <c r="R4365" s="0" t="n"/>
      <c r="S4365" s="0" t="n"/>
      <c r="T4365" s="0" t="n"/>
      <c r="U4365" s="0" t="n"/>
      <c r="V4365" s="0" t="n"/>
      <c r="W4365" s="0" t="n"/>
      <c r="X4365" s="42" t="n"/>
      <c r="Y4365" s="42" t="n"/>
      <c r="Z4365" s="42" t="n"/>
    </row>
    <row r="4366" ht="23" customFormat="1" customHeight="1" s="204">
      <c r="A4366" s="255">
        <f>IF(B4366="","",COUNTA($B$5:B4366))</f>
        <v/>
      </c>
      <c r="B4366" s="294" t="n"/>
      <c r="C4366" s="247" t="n"/>
      <c r="D4366" s="248" t="n"/>
      <c r="E4366" s="295" t="n"/>
      <c r="F4366" s="296" t="n"/>
      <c r="G4366" s="296" t="n"/>
      <c r="H4366" s="299">
        <f>IFERROR(VLOOKUP($C4366,$C$5:$H$18,6,0)+SUMIF($C$19:$C4366,$C4366,$F$19:$F4366)-SUMIF($C$19:$C4366,$C4366,$G$19:$G4366),"")</f>
        <v/>
      </c>
      <c r="I4366" s="296" t="n"/>
      <c r="J4366" s="252" t="n"/>
      <c r="K4366" s="252" t="n"/>
      <c r="L4366" s="298" t="n"/>
      <c r="M4366" s="254">
        <f>IF($B4366="","",--TEXT($B4366,"yyyymm"))</f>
        <v/>
      </c>
      <c r="N4366" s="0" t="n"/>
      <c r="O4366" s="0" t="n"/>
      <c r="P4366" s="0" t="n"/>
      <c r="Q4366" s="0" t="n"/>
      <c r="R4366" s="0" t="n"/>
      <c r="S4366" s="0" t="n"/>
      <c r="T4366" s="0" t="n"/>
      <c r="U4366" s="0" t="n"/>
      <c r="V4366" s="0" t="n"/>
      <c r="W4366" s="0" t="n"/>
      <c r="X4366" s="42" t="n"/>
      <c r="Y4366" s="42" t="n"/>
      <c r="Z4366" s="42" t="n"/>
    </row>
    <row r="4367" ht="23" customFormat="1" customHeight="1" s="204">
      <c r="A4367" s="255">
        <f>IF(B4367="","",COUNTA($B$5:B4367))</f>
        <v/>
      </c>
      <c r="B4367" s="294" t="n"/>
      <c r="C4367" s="247" t="n"/>
      <c r="D4367" s="248" t="n"/>
      <c r="E4367" s="295" t="n"/>
      <c r="F4367" s="296" t="n"/>
      <c r="G4367" s="296" t="n"/>
      <c r="H4367" s="299">
        <f>IFERROR(VLOOKUP($C4367,$C$5:$H$18,6,0)+SUMIF($C$19:$C4367,$C4367,$F$19:$F4367)-SUMIF($C$19:$C4367,$C4367,$G$19:$G4367),"")</f>
        <v/>
      </c>
      <c r="I4367" s="296" t="n"/>
      <c r="J4367" s="252" t="n"/>
      <c r="K4367" s="252" t="n"/>
      <c r="L4367" s="298" t="n"/>
      <c r="M4367" s="254">
        <f>IF($B4367="","",--TEXT($B4367,"yyyymm"))</f>
        <v/>
      </c>
      <c r="N4367" s="0" t="n"/>
      <c r="O4367" s="0" t="n"/>
      <c r="P4367" s="0" t="n"/>
      <c r="Q4367" s="0" t="n"/>
      <c r="R4367" s="0" t="n"/>
      <c r="S4367" s="0" t="n"/>
      <c r="T4367" s="0" t="n"/>
      <c r="U4367" s="0" t="n"/>
      <c r="V4367" s="0" t="n"/>
      <c r="W4367" s="0" t="n"/>
      <c r="X4367" s="42" t="n"/>
      <c r="Y4367" s="42" t="n"/>
      <c r="Z4367" s="42" t="n"/>
    </row>
    <row r="4368" ht="23" customFormat="1" customHeight="1" s="204">
      <c r="A4368" s="255">
        <f>IF(B4368="","",COUNTA($B$5:B4368))</f>
        <v/>
      </c>
      <c r="B4368" s="294" t="n"/>
      <c r="C4368" s="247" t="n"/>
      <c r="D4368" s="248" t="n"/>
      <c r="E4368" s="295" t="n"/>
      <c r="F4368" s="296" t="n"/>
      <c r="G4368" s="296" t="n"/>
      <c r="H4368" s="299">
        <f>IFERROR(VLOOKUP($C4368,$C$5:$H$18,6,0)+SUMIF($C$19:$C4368,$C4368,$F$19:$F4368)-SUMIF($C$19:$C4368,$C4368,$G$19:$G4368),"")</f>
        <v/>
      </c>
      <c r="I4368" s="296" t="n"/>
      <c r="J4368" s="252" t="n"/>
      <c r="K4368" s="252" t="n"/>
      <c r="L4368" s="298" t="n"/>
      <c r="M4368" s="254">
        <f>IF($B4368="","",--TEXT($B4368,"yyyymm"))</f>
        <v/>
      </c>
      <c r="N4368" s="0" t="n"/>
      <c r="O4368" s="0" t="n"/>
      <c r="P4368" s="0" t="n"/>
      <c r="Q4368" s="0" t="n"/>
      <c r="R4368" s="0" t="n"/>
      <c r="S4368" s="0" t="n"/>
      <c r="T4368" s="0" t="n"/>
      <c r="U4368" s="0" t="n"/>
      <c r="V4368" s="0" t="n"/>
      <c r="W4368" s="0" t="n"/>
      <c r="X4368" s="42" t="n"/>
      <c r="Y4368" s="42" t="n"/>
      <c r="Z4368" s="42" t="n"/>
    </row>
    <row r="4369" ht="23" customFormat="1" customHeight="1" s="204">
      <c r="A4369" s="255">
        <f>IF(B4369="","",COUNTA($B$5:B4369))</f>
        <v/>
      </c>
      <c r="B4369" s="294" t="n"/>
      <c r="C4369" s="247" t="n"/>
      <c r="D4369" s="248" t="n"/>
      <c r="E4369" s="295" t="n"/>
      <c r="F4369" s="296" t="n"/>
      <c r="G4369" s="296" t="n"/>
      <c r="H4369" s="299">
        <f>IFERROR(VLOOKUP($C4369,$C$5:$H$18,6,0)+SUMIF($C$19:$C4369,$C4369,$F$19:$F4369)-SUMIF($C$19:$C4369,$C4369,$G$19:$G4369),"")</f>
        <v/>
      </c>
      <c r="I4369" s="296" t="n"/>
      <c r="J4369" s="252" t="n"/>
      <c r="K4369" s="252" t="n"/>
      <c r="L4369" s="298" t="n"/>
      <c r="M4369" s="254">
        <f>IF($B4369="","",--TEXT($B4369,"yyyymm"))</f>
        <v/>
      </c>
      <c r="N4369" s="0" t="n"/>
      <c r="O4369" s="0" t="n"/>
      <c r="P4369" s="0" t="n"/>
      <c r="Q4369" s="0" t="n"/>
      <c r="R4369" s="0" t="n"/>
      <c r="S4369" s="0" t="n"/>
      <c r="T4369" s="0" t="n"/>
      <c r="U4369" s="0" t="n"/>
      <c r="V4369" s="0" t="n"/>
      <c r="W4369" s="0" t="n"/>
      <c r="X4369" s="42" t="n"/>
      <c r="Y4369" s="42" t="n"/>
      <c r="Z4369" s="42" t="n"/>
    </row>
    <row r="4370" ht="23" customFormat="1" customHeight="1" s="204">
      <c r="A4370" s="255">
        <f>IF(B4370="","",COUNTA($B$5:B4370))</f>
        <v/>
      </c>
      <c r="B4370" s="294" t="n"/>
      <c r="C4370" s="247" t="n"/>
      <c r="D4370" s="248" t="n"/>
      <c r="E4370" s="295" t="n"/>
      <c r="F4370" s="296" t="n"/>
      <c r="G4370" s="296" t="n"/>
      <c r="H4370" s="299">
        <f>IFERROR(VLOOKUP($C4370,$C$5:$H$18,6,0)+SUMIF($C$19:$C4370,$C4370,$F$19:$F4370)-SUMIF($C$19:$C4370,$C4370,$G$19:$G4370),"")</f>
        <v/>
      </c>
      <c r="I4370" s="296" t="n"/>
      <c r="J4370" s="252" t="n"/>
      <c r="K4370" s="252" t="n"/>
      <c r="L4370" s="298" t="n"/>
      <c r="M4370" s="254">
        <f>IF($B4370="","",--TEXT($B4370,"yyyymm"))</f>
        <v/>
      </c>
      <c r="N4370" s="0" t="n"/>
      <c r="O4370" s="0" t="n"/>
      <c r="P4370" s="0" t="n"/>
      <c r="Q4370" s="0" t="n"/>
      <c r="R4370" s="0" t="n"/>
      <c r="S4370" s="0" t="n"/>
      <c r="T4370" s="0" t="n"/>
      <c r="U4370" s="0" t="n"/>
      <c r="V4370" s="0" t="n"/>
      <c r="W4370" s="0" t="n"/>
      <c r="X4370" s="42" t="n"/>
      <c r="Y4370" s="42" t="n"/>
      <c r="Z4370" s="42" t="n"/>
    </row>
    <row r="4371" ht="23" customFormat="1" customHeight="1" s="204">
      <c r="A4371" s="255">
        <f>IF(B4371="","",COUNTA($B$5:B4371))</f>
        <v/>
      </c>
      <c r="B4371" s="294" t="n"/>
      <c r="C4371" s="247" t="n"/>
      <c r="D4371" s="248" t="n"/>
      <c r="E4371" s="295" t="n"/>
      <c r="F4371" s="296" t="n"/>
      <c r="G4371" s="296" t="n"/>
      <c r="H4371" s="299">
        <f>IFERROR(VLOOKUP($C4371,$C$5:$H$18,6,0)+SUMIF($C$19:$C4371,$C4371,$F$19:$F4371)-SUMIF($C$19:$C4371,$C4371,$G$19:$G4371),"")</f>
        <v/>
      </c>
      <c r="I4371" s="296" t="n"/>
      <c r="J4371" s="252" t="n"/>
      <c r="K4371" s="252" t="n"/>
      <c r="L4371" s="298" t="n"/>
      <c r="M4371" s="254">
        <f>IF($B4371="","",--TEXT($B4371,"yyyymm"))</f>
        <v/>
      </c>
      <c r="N4371" s="0" t="n"/>
      <c r="O4371" s="0" t="n"/>
      <c r="P4371" s="0" t="n"/>
      <c r="Q4371" s="0" t="n"/>
      <c r="R4371" s="0" t="n"/>
      <c r="S4371" s="0" t="n"/>
      <c r="T4371" s="0" t="n"/>
      <c r="U4371" s="0" t="n"/>
      <c r="V4371" s="0" t="n"/>
      <c r="W4371" s="0" t="n"/>
      <c r="X4371" s="42" t="n"/>
      <c r="Y4371" s="42" t="n"/>
      <c r="Z4371" s="42" t="n"/>
    </row>
    <row r="4372" ht="23" customFormat="1" customHeight="1" s="204">
      <c r="A4372" s="255">
        <f>IF(B4372="","",COUNTA($B$5:B4372))</f>
        <v/>
      </c>
      <c r="B4372" s="294" t="n"/>
      <c r="C4372" s="247" t="n"/>
      <c r="D4372" s="248" t="n"/>
      <c r="E4372" s="295" t="n"/>
      <c r="F4372" s="296" t="n"/>
      <c r="G4372" s="296" t="n"/>
      <c r="H4372" s="299">
        <f>IFERROR(VLOOKUP($C4372,$C$5:$H$18,6,0)+SUMIF($C$19:$C4372,$C4372,$F$19:$F4372)-SUMIF($C$19:$C4372,$C4372,$G$19:$G4372),"")</f>
        <v/>
      </c>
      <c r="I4372" s="296" t="n"/>
      <c r="J4372" s="252" t="n"/>
      <c r="K4372" s="252" t="n"/>
      <c r="L4372" s="298" t="n"/>
      <c r="M4372" s="254">
        <f>IF($B4372="","",--TEXT($B4372,"yyyymm"))</f>
        <v/>
      </c>
      <c r="N4372" s="0" t="n"/>
      <c r="O4372" s="0" t="n"/>
      <c r="P4372" s="0" t="n"/>
      <c r="Q4372" s="0" t="n"/>
      <c r="R4372" s="0" t="n"/>
      <c r="S4372" s="0" t="n"/>
      <c r="T4372" s="0" t="n"/>
      <c r="U4372" s="0" t="n"/>
      <c r="V4372" s="0" t="n"/>
      <c r="W4372" s="0" t="n"/>
      <c r="X4372" s="42" t="n"/>
      <c r="Y4372" s="42" t="n"/>
      <c r="Z4372" s="42" t="n"/>
    </row>
    <row r="4373" ht="23" customFormat="1" customHeight="1" s="204">
      <c r="A4373" s="255">
        <f>IF(B4373="","",COUNTA($B$5:B4373))</f>
        <v/>
      </c>
      <c r="B4373" s="294" t="n"/>
      <c r="C4373" s="247" t="n"/>
      <c r="D4373" s="248" t="n"/>
      <c r="E4373" s="295" t="n"/>
      <c r="F4373" s="296" t="n"/>
      <c r="G4373" s="296" t="n"/>
      <c r="H4373" s="299">
        <f>IFERROR(VLOOKUP($C4373,$C$5:$H$18,6,0)+SUMIF($C$19:$C4373,$C4373,$F$19:$F4373)-SUMIF($C$19:$C4373,$C4373,$G$19:$G4373),"")</f>
        <v/>
      </c>
      <c r="I4373" s="296" t="n"/>
      <c r="J4373" s="252" t="n"/>
      <c r="K4373" s="252" t="n"/>
      <c r="L4373" s="298" t="n"/>
      <c r="M4373" s="254">
        <f>IF($B4373="","",--TEXT($B4373,"yyyymm"))</f>
        <v/>
      </c>
      <c r="N4373" s="0" t="n"/>
      <c r="O4373" s="0" t="n"/>
      <c r="P4373" s="0" t="n"/>
      <c r="Q4373" s="0" t="n"/>
      <c r="R4373" s="0" t="n"/>
      <c r="S4373" s="0" t="n"/>
      <c r="T4373" s="0" t="n"/>
      <c r="U4373" s="0" t="n"/>
      <c r="V4373" s="0" t="n"/>
      <c r="W4373" s="0" t="n"/>
      <c r="X4373" s="42" t="n"/>
      <c r="Y4373" s="42" t="n"/>
      <c r="Z4373" s="42" t="n"/>
    </row>
    <row r="4374" ht="23" customFormat="1" customHeight="1" s="204">
      <c r="A4374" s="255">
        <f>IF(B4374="","",COUNTA($B$5:B4374))</f>
        <v/>
      </c>
      <c r="B4374" s="294" t="n"/>
      <c r="C4374" s="247" t="n"/>
      <c r="D4374" s="248" t="n"/>
      <c r="E4374" s="295" t="n"/>
      <c r="F4374" s="296" t="n"/>
      <c r="G4374" s="296" t="n"/>
      <c r="H4374" s="299">
        <f>IFERROR(VLOOKUP($C4374,$C$5:$H$18,6,0)+SUMIF($C$19:$C4374,$C4374,$F$19:$F4374)-SUMIF($C$19:$C4374,$C4374,$G$19:$G4374),"")</f>
        <v/>
      </c>
      <c r="I4374" s="296" t="n"/>
      <c r="J4374" s="252" t="n"/>
      <c r="K4374" s="252" t="n"/>
      <c r="L4374" s="298" t="n"/>
      <c r="M4374" s="254">
        <f>IF($B4374="","",--TEXT($B4374,"yyyymm"))</f>
        <v/>
      </c>
      <c r="N4374" s="0" t="n"/>
      <c r="O4374" s="0" t="n"/>
      <c r="P4374" s="0" t="n"/>
      <c r="Q4374" s="0" t="n"/>
      <c r="R4374" s="0" t="n"/>
      <c r="S4374" s="0" t="n"/>
      <c r="T4374" s="0" t="n"/>
      <c r="U4374" s="0" t="n"/>
      <c r="V4374" s="0" t="n"/>
      <c r="W4374" s="0" t="n"/>
      <c r="X4374" s="42" t="n"/>
      <c r="Y4374" s="42" t="n"/>
      <c r="Z4374" s="42" t="n"/>
    </row>
    <row r="4375" ht="23" customFormat="1" customHeight="1" s="204">
      <c r="A4375" s="255">
        <f>IF(B4375="","",COUNTA($B$5:B4375))</f>
        <v/>
      </c>
      <c r="B4375" s="294" t="n"/>
      <c r="C4375" s="247" t="n"/>
      <c r="D4375" s="248" t="n"/>
      <c r="E4375" s="295" t="n"/>
      <c r="F4375" s="296" t="n"/>
      <c r="G4375" s="296" t="n"/>
      <c r="H4375" s="299">
        <f>IFERROR(VLOOKUP($C4375,$C$5:$H$18,6,0)+SUMIF($C$19:$C4375,$C4375,$F$19:$F4375)-SUMIF($C$19:$C4375,$C4375,$G$19:$G4375),"")</f>
        <v/>
      </c>
      <c r="I4375" s="296" t="n"/>
      <c r="J4375" s="252" t="n"/>
      <c r="K4375" s="252" t="n"/>
      <c r="L4375" s="298" t="n"/>
      <c r="M4375" s="254">
        <f>IF($B4375="","",--TEXT($B4375,"yyyymm"))</f>
        <v/>
      </c>
      <c r="N4375" s="0" t="n"/>
      <c r="O4375" s="0" t="n"/>
      <c r="P4375" s="0" t="n"/>
      <c r="Q4375" s="0" t="n"/>
      <c r="R4375" s="0" t="n"/>
      <c r="S4375" s="0" t="n"/>
      <c r="T4375" s="0" t="n"/>
      <c r="U4375" s="0" t="n"/>
      <c r="V4375" s="0" t="n"/>
      <c r="W4375" s="0" t="n"/>
      <c r="X4375" s="42" t="n"/>
      <c r="Y4375" s="42" t="n"/>
      <c r="Z4375" s="42" t="n"/>
    </row>
    <row r="4376" ht="23" customFormat="1" customHeight="1" s="204">
      <c r="A4376" s="255">
        <f>IF(B4376="","",COUNTA($B$5:B4376))</f>
        <v/>
      </c>
      <c r="B4376" s="294" t="n"/>
      <c r="C4376" s="247" t="n"/>
      <c r="D4376" s="248" t="n"/>
      <c r="E4376" s="295" t="n"/>
      <c r="F4376" s="296" t="n"/>
      <c r="G4376" s="296" t="n"/>
      <c r="H4376" s="299">
        <f>IFERROR(VLOOKUP($C4376,$C$5:$H$18,6,0)+SUMIF($C$19:$C4376,$C4376,$F$19:$F4376)-SUMIF($C$19:$C4376,$C4376,$G$19:$G4376),"")</f>
        <v/>
      </c>
      <c r="I4376" s="296" t="n"/>
      <c r="J4376" s="252" t="n"/>
      <c r="K4376" s="252" t="n"/>
      <c r="L4376" s="298" t="n"/>
      <c r="M4376" s="254">
        <f>IF($B4376="","",--TEXT($B4376,"yyyymm"))</f>
        <v/>
      </c>
      <c r="N4376" s="0" t="n"/>
      <c r="O4376" s="0" t="n"/>
      <c r="P4376" s="0" t="n"/>
      <c r="Q4376" s="0" t="n"/>
      <c r="R4376" s="0" t="n"/>
      <c r="S4376" s="0" t="n"/>
      <c r="T4376" s="0" t="n"/>
      <c r="U4376" s="0" t="n"/>
      <c r="V4376" s="0" t="n"/>
      <c r="W4376" s="0" t="n"/>
      <c r="X4376" s="42" t="n"/>
      <c r="Y4376" s="42" t="n"/>
      <c r="Z4376" s="42" t="n"/>
    </row>
    <row r="4377" ht="23" customFormat="1" customHeight="1" s="204">
      <c r="A4377" s="255">
        <f>IF(B4377="","",COUNTA($B$5:B4377))</f>
        <v/>
      </c>
      <c r="B4377" s="294" t="n"/>
      <c r="C4377" s="247" t="n"/>
      <c r="D4377" s="248" t="n"/>
      <c r="E4377" s="295" t="n"/>
      <c r="F4377" s="296" t="n"/>
      <c r="G4377" s="296" t="n"/>
      <c r="H4377" s="299">
        <f>IFERROR(VLOOKUP($C4377,$C$5:$H$18,6,0)+SUMIF($C$19:$C4377,$C4377,$F$19:$F4377)-SUMIF($C$19:$C4377,$C4377,$G$19:$G4377),"")</f>
        <v/>
      </c>
      <c r="I4377" s="296" t="n"/>
      <c r="J4377" s="252" t="n"/>
      <c r="K4377" s="252" t="n"/>
      <c r="L4377" s="298" t="n"/>
      <c r="M4377" s="254">
        <f>IF($B4377="","",--TEXT($B4377,"yyyymm"))</f>
        <v/>
      </c>
      <c r="N4377" s="0" t="n"/>
      <c r="O4377" s="0" t="n"/>
      <c r="P4377" s="0" t="n"/>
      <c r="Q4377" s="0" t="n"/>
      <c r="R4377" s="0" t="n"/>
      <c r="S4377" s="0" t="n"/>
      <c r="T4377" s="0" t="n"/>
      <c r="U4377" s="0" t="n"/>
      <c r="V4377" s="0" t="n"/>
      <c r="W4377" s="0" t="n"/>
      <c r="X4377" s="42" t="n"/>
      <c r="Y4377" s="42" t="n"/>
      <c r="Z4377" s="42" t="n"/>
    </row>
    <row r="4378" ht="23" customFormat="1" customHeight="1" s="204">
      <c r="A4378" s="255">
        <f>IF(B4378="","",COUNTA($B$5:B4378))</f>
        <v/>
      </c>
      <c r="B4378" s="294" t="n"/>
      <c r="C4378" s="247" t="n"/>
      <c r="D4378" s="248" t="n"/>
      <c r="E4378" s="295" t="n"/>
      <c r="F4378" s="296" t="n"/>
      <c r="G4378" s="296" t="n"/>
      <c r="H4378" s="299">
        <f>IFERROR(VLOOKUP($C4378,$C$5:$H$18,6,0)+SUMIF($C$19:$C4378,$C4378,$F$19:$F4378)-SUMIF($C$19:$C4378,$C4378,$G$19:$G4378),"")</f>
        <v/>
      </c>
      <c r="I4378" s="296" t="n"/>
      <c r="J4378" s="252" t="n"/>
      <c r="K4378" s="252" t="n"/>
      <c r="L4378" s="298" t="n"/>
      <c r="M4378" s="254">
        <f>IF($B4378="","",--TEXT($B4378,"yyyymm"))</f>
        <v/>
      </c>
      <c r="N4378" s="0" t="n"/>
      <c r="O4378" s="0" t="n"/>
      <c r="P4378" s="0" t="n"/>
      <c r="Q4378" s="0" t="n"/>
      <c r="R4378" s="0" t="n"/>
      <c r="S4378" s="0" t="n"/>
      <c r="T4378" s="0" t="n"/>
      <c r="U4378" s="0" t="n"/>
      <c r="V4378" s="0" t="n"/>
      <c r="W4378" s="0" t="n"/>
      <c r="X4378" s="42" t="n"/>
      <c r="Y4378" s="42" t="n"/>
      <c r="Z4378" s="42" t="n"/>
    </row>
    <row r="4379" ht="23" customFormat="1" customHeight="1" s="204">
      <c r="A4379" s="255">
        <f>IF(B4379="","",COUNTA($B$5:B4379))</f>
        <v/>
      </c>
      <c r="B4379" s="294" t="n"/>
      <c r="C4379" s="247" t="n"/>
      <c r="D4379" s="248" t="n"/>
      <c r="E4379" s="295" t="n"/>
      <c r="F4379" s="296" t="n"/>
      <c r="G4379" s="296" t="n"/>
      <c r="H4379" s="299">
        <f>IFERROR(VLOOKUP($C4379,$C$5:$H$18,6,0)+SUMIF($C$19:$C4379,$C4379,$F$19:$F4379)-SUMIF($C$19:$C4379,$C4379,$G$19:$G4379),"")</f>
        <v/>
      </c>
      <c r="I4379" s="296" t="n"/>
      <c r="J4379" s="252" t="n"/>
      <c r="K4379" s="252" t="n"/>
      <c r="L4379" s="298" t="n"/>
      <c r="M4379" s="254">
        <f>IF($B4379="","",--TEXT($B4379,"yyyymm"))</f>
        <v/>
      </c>
      <c r="N4379" s="0" t="n"/>
      <c r="O4379" s="0" t="n"/>
      <c r="P4379" s="0" t="n"/>
      <c r="Q4379" s="0" t="n"/>
      <c r="R4379" s="0" t="n"/>
      <c r="S4379" s="0" t="n"/>
      <c r="T4379" s="0" t="n"/>
      <c r="U4379" s="0" t="n"/>
      <c r="V4379" s="0" t="n"/>
      <c r="W4379" s="0" t="n"/>
      <c r="X4379" s="42" t="n"/>
      <c r="Y4379" s="42" t="n"/>
      <c r="Z4379" s="42" t="n"/>
    </row>
    <row r="4380" ht="23" customFormat="1" customHeight="1" s="204">
      <c r="A4380" s="255">
        <f>IF(B4380="","",COUNTA($B$5:B4380))</f>
        <v/>
      </c>
      <c r="B4380" s="294" t="n"/>
      <c r="C4380" s="247" t="n"/>
      <c r="D4380" s="248" t="n"/>
      <c r="E4380" s="295" t="n"/>
      <c r="F4380" s="296" t="n"/>
      <c r="G4380" s="296" t="n"/>
      <c r="H4380" s="299">
        <f>IFERROR(VLOOKUP($C4380,$C$5:$H$18,6,0)+SUMIF($C$19:$C4380,$C4380,$F$19:$F4380)-SUMIF($C$19:$C4380,$C4380,$G$19:$G4380),"")</f>
        <v/>
      </c>
      <c r="I4380" s="296" t="n"/>
      <c r="J4380" s="252" t="n"/>
      <c r="K4380" s="252" t="n"/>
      <c r="L4380" s="298" t="n"/>
      <c r="M4380" s="254">
        <f>IF($B4380="","",--TEXT($B4380,"yyyymm"))</f>
        <v/>
      </c>
      <c r="N4380" s="0" t="n"/>
      <c r="O4380" s="0" t="n"/>
      <c r="P4380" s="0" t="n"/>
      <c r="Q4380" s="0" t="n"/>
      <c r="R4380" s="0" t="n"/>
      <c r="S4380" s="0" t="n"/>
      <c r="T4380" s="0" t="n"/>
      <c r="U4380" s="0" t="n"/>
      <c r="V4380" s="0" t="n"/>
      <c r="W4380" s="0" t="n"/>
      <c r="X4380" s="42" t="n"/>
      <c r="Y4380" s="42" t="n"/>
      <c r="Z4380" s="42" t="n"/>
    </row>
    <row r="4381" ht="23" customFormat="1" customHeight="1" s="204">
      <c r="A4381" s="255">
        <f>IF(B4381="","",COUNTA($B$5:B4381))</f>
        <v/>
      </c>
      <c r="B4381" s="294" t="n"/>
      <c r="C4381" s="247" t="n"/>
      <c r="D4381" s="248" t="n"/>
      <c r="E4381" s="295" t="n"/>
      <c r="F4381" s="296" t="n"/>
      <c r="G4381" s="296" t="n"/>
      <c r="H4381" s="299">
        <f>IFERROR(VLOOKUP($C4381,$C$5:$H$18,6,0)+SUMIF($C$19:$C4381,$C4381,$F$19:$F4381)-SUMIF($C$19:$C4381,$C4381,$G$19:$G4381),"")</f>
        <v/>
      </c>
      <c r="I4381" s="296" t="n"/>
      <c r="J4381" s="252" t="n"/>
      <c r="K4381" s="252" t="n"/>
      <c r="L4381" s="298" t="n"/>
      <c r="M4381" s="254">
        <f>IF($B4381="","",--TEXT($B4381,"yyyymm"))</f>
        <v/>
      </c>
      <c r="N4381" s="0" t="n"/>
      <c r="O4381" s="0" t="n"/>
      <c r="P4381" s="0" t="n"/>
      <c r="Q4381" s="0" t="n"/>
      <c r="R4381" s="0" t="n"/>
      <c r="S4381" s="0" t="n"/>
      <c r="T4381" s="0" t="n"/>
      <c r="U4381" s="0" t="n"/>
      <c r="V4381" s="0" t="n"/>
      <c r="W4381" s="0" t="n"/>
      <c r="X4381" s="42" t="n"/>
      <c r="Y4381" s="42" t="n"/>
      <c r="Z4381" s="42" t="n"/>
    </row>
    <row r="4382" ht="23" customFormat="1" customHeight="1" s="204">
      <c r="A4382" s="255">
        <f>IF(B4382="","",COUNTA($B$5:B4382))</f>
        <v/>
      </c>
      <c r="B4382" s="294" t="n"/>
      <c r="C4382" s="247" t="n"/>
      <c r="D4382" s="248" t="n"/>
      <c r="E4382" s="295" t="n"/>
      <c r="F4382" s="296" t="n"/>
      <c r="G4382" s="296" t="n"/>
      <c r="H4382" s="299">
        <f>IFERROR(VLOOKUP($C4382,$C$5:$H$18,6,0)+SUMIF($C$19:$C4382,$C4382,$F$19:$F4382)-SUMIF($C$19:$C4382,$C4382,$G$19:$G4382),"")</f>
        <v/>
      </c>
      <c r="I4382" s="296" t="n"/>
      <c r="J4382" s="252" t="n"/>
      <c r="K4382" s="252" t="n"/>
      <c r="L4382" s="298" t="n"/>
      <c r="M4382" s="254">
        <f>IF($B4382="","",--TEXT($B4382,"yyyymm"))</f>
        <v/>
      </c>
      <c r="N4382" s="0" t="n"/>
      <c r="O4382" s="0" t="n"/>
      <c r="P4382" s="0" t="n"/>
      <c r="Q4382" s="0" t="n"/>
      <c r="R4382" s="0" t="n"/>
      <c r="S4382" s="0" t="n"/>
      <c r="T4382" s="0" t="n"/>
      <c r="U4382" s="0" t="n"/>
      <c r="V4382" s="0" t="n"/>
      <c r="W4382" s="0" t="n"/>
      <c r="X4382" s="42" t="n"/>
      <c r="Y4382" s="42" t="n"/>
      <c r="Z4382" s="42" t="n"/>
    </row>
    <row r="4383" ht="23" customFormat="1" customHeight="1" s="204">
      <c r="A4383" s="255">
        <f>IF(B4383="","",COUNTA($B$5:B4383))</f>
        <v/>
      </c>
      <c r="B4383" s="294" t="n"/>
      <c r="C4383" s="247" t="n"/>
      <c r="D4383" s="248" t="n"/>
      <c r="E4383" s="295" t="n"/>
      <c r="F4383" s="296" t="n"/>
      <c r="G4383" s="296" t="n"/>
      <c r="H4383" s="299">
        <f>IFERROR(VLOOKUP($C4383,$C$5:$H$18,6,0)+SUMIF($C$19:$C4383,$C4383,$F$19:$F4383)-SUMIF($C$19:$C4383,$C4383,$G$19:$G4383),"")</f>
        <v/>
      </c>
      <c r="I4383" s="296" t="n"/>
      <c r="J4383" s="252" t="n"/>
      <c r="K4383" s="252" t="n"/>
      <c r="L4383" s="298" t="n"/>
      <c r="M4383" s="254">
        <f>IF($B4383="","",--TEXT($B4383,"yyyymm"))</f>
        <v/>
      </c>
      <c r="N4383" s="0" t="n"/>
      <c r="O4383" s="0" t="n"/>
      <c r="P4383" s="0" t="n"/>
      <c r="Q4383" s="0" t="n"/>
      <c r="R4383" s="0" t="n"/>
      <c r="S4383" s="0" t="n"/>
      <c r="T4383" s="0" t="n"/>
      <c r="U4383" s="0" t="n"/>
      <c r="V4383" s="0" t="n"/>
      <c r="W4383" s="0" t="n"/>
      <c r="X4383" s="42" t="n"/>
      <c r="Y4383" s="42" t="n"/>
      <c r="Z4383" s="42" t="n"/>
    </row>
    <row r="4384" ht="23" customFormat="1" customHeight="1" s="204">
      <c r="A4384" s="255">
        <f>IF(B4384="","",COUNTA($B$5:B4384))</f>
        <v/>
      </c>
      <c r="B4384" s="294" t="n"/>
      <c r="C4384" s="247" t="n"/>
      <c r="D4384" s="248" t="n"/>
      <c r="E4384" s="295" t="n"/>
      <c r="F4384" s="296" t="n"/>
      <c r="G4384" s="296" t="n"/>
      <c r="H4384" s="299">
        <f>IFERROR(VLOOKUP($C4384,$C$5:$H$18,6,0)+SUMIF($C$19:$C4384,$C4384,$F$19:$F4384)-SUMIF($C$19:$C4384,$C4384,$G$19:$G4384),"")</f>
        <v/>
      </c>
      <c r="I4384" s="296" t="n"/>
      <c r="J4384" s="252" t="n"/>
      <c r="K4384" s="252" t="n"/>
      <c r="L4384" s="298" t="n"/>
      <c r="M4384" s="254">
        <f>IF($B4384="","",--TEXT($B4384,"yyyymm"))</f>
        <v/>
      </c>
      <c r="N4384" s="0" t="n"/>
      <c r="O4384" s="0" t="n"/>
      <c r="P4384" s="0" t="n"/>
      <c r="Q4384" s="0" t="n"/>
      <c r="R4384" s="0" t="n"/>
      <c r="S4384" s="0" t="n"/>
      <c r="T4384" s="0" t="n"/>
      <c r="U4384" s="0" t="n"/>
      <c r="V4384" s="0" t="n"/>
      <c r="W4384" s="0" t="n"/>
      <c r="X4384" s="42" t="n"/>
      <c r="Y4384" s="42" t="n"/>
      <c r="Z4384" s="42" t="n"/>
    </row>
    <row r="4385" ht="23" customFormat="1" customHeight="1" s="204">
      <c r="A4385" s="255">
        <f>IF(B4385="","",COUNTA($B$5:B4385))</f>
        <v/>
      </c>
      <c r="B4385" s="294" t="n"/>
      <c r="C4385" s="247" t="n"/>
      <c r="D4385" s="248" t="n"/>
      <c r="E4385" s="295" t="n"/>
      <c r="F4385" s="296" t="n"/>
      <c r="G4385" s="296" t="n"/>
      <c r="H4385" s="299">
        <f>IFERROR(VLOOKUP($C4385,$C$5:$H$18,6,0)+SUMIF($C$19:$C4385,$C4385,$F$19:$F4385)-SUMIF($C$19:$C4385,$C4385,$G$19:$G4385),"")</f>
        <v/>
      </c>
      <c r="I4385" s="296" t="n"/>
      <c r="J4385" s="252" t="n"/>
      <c r="K4385" s="252" t="n"/>
      <c r="L4385" s="298" t="n"/>
      <c r="M4385" s="254">
        <f>IF($B4385="","",--TEXT($B4385,"yyyymm"))</f>
        <v/>
      </c>
      <c r="N4385" s="0" t="n"/>
      <c r="O4385" s="0" t="n"/>
      <c r="P4385" s="0" t="n"/>
      <c r="Q4385" s="0" t="n"/>
      <c r="R4385" s="0" t="n"/>
      <c r="S4385" s="0" t="n"/>
      <c r="T4385" s="0" t="n"/>
      <c r="U4385" s="0" t="n"/>
      <c r="V4385" s="0" t="n"/>
      <c r="W4385" s="0" t="n"/>
      <c r="X4385" s="42" t="n"/>
      <c r="Y4385" s="42" t="n"/>
      <c r="Z4385" s="42" t="n"/>
    </row>
    <row r="4386" ht="23" customFormat="1" customHeight="1" s="204">
      <c r="A4386" s="255">
        <f>IF(B4386="","",COUNTA($B$5:B4386))</f>
        <v/>
      </c>
      <c r="B4386" s="294" t="n"/>
      <c r="C4386" s="247" t="n"/>
      <c r="D4386" s="248" t="n"/>
      <c r="E4386" s="295" t="n"/>
      <c r="F4386" s="296" t="n"/>
      <c r="G4386" s="296" t="n"/>
      <c r="H4386" s="299">
        <f>IFERROR(VLOOKUP($C4386,$C$5:$H$18,6,0)+SUMIF($C$19:$C4386,$C4386,$F$19:$F4386)-SUMIF($C$19:$C4386,$C4386,$G$19:$G4386),"")</f>
        <v/>
      </c>
      <c r="I4386" s="296" t="n"/>
      <c r="J4386" s="252" t="n"/>
      <c r="K4386" s="252" t="n"/>
      <c r="L4386" s="298" t="n"/>
      <c r="M4386" s="254">
        <f>IF($B4386="","",--TEXT($B4386,"yyyymm"))</f>
        <v/>
      </c>
      <c r="N4386" s="0" t="n"/>
      <c r="O4386" s="0" t="n"/>
      <c r="P4386" s="0" t="n"/>
      <c r="Q4386" s="0" t="n"/>
      <c r="R4386" s="0" t="n"/>
      <c r="S4386" s="0" t="n"/>
      <c r="T4386" s="0" t="n"/>
      <c r="U4386" s="0" t="n"/>
      <c r="V4386" s="0" t="n"/>
      <c r="W4386" s="0" t="n"/>
      <c r="X4386" s="42" t="n"/>
      <c r="Y4386" s="42" t="n"/>
      <c r="Z4386" s="42" t="n"/>
    </row>
    <row r="4387" ht="23" customFormat="1" customHeight="1" s="204">
      <c r="A4387" s="255">
        <f>IF(B4387="","",COUNTA($B$5:B4387))</f>
        <v/>
      </c>
      <c r="B4387" s="294" t="n"/>
      <c r="C4387" s="247" t="n"/>
      <c r="D4387" s="248" t="n"/>
      <c r="E4387" s="295" t="n"/>
      <c r="F4387" s="296" t="n"/>
      <c r="G4387" s="296" t="n"/>
      <c r="H4387" s="299">
        <f>IFERROR(VLOOKUP($C4387,$C$5:$H$18,6,0)+SUMIF($C$19:$C4387,$C4387,$F$19:$F4387)-SUMIF($C$19:$C4387,$C4387,$G$19:$G4387),"")</f>
        <v/>
      </c>
      <c r="I4387" s="296" t="n"/>
      <c r="J4387" s="252" t="n"/>
      <c r="K4387" s="252" t="n"/>
      <c r="L4387" s="298" t="n"/>
      <c r="M4387" s="254">
        <f>IF($B4387="","",--TEXT($B4387,"yyyymm"))</f>
        <v/>
      </c>
      <c r="N4387" s="0" t="n"/>
      <c r="O4387" s="0" t="n"/>
      <c r="P4387" s="0" t="n"/>
      <c r="Q4387" s="0" t="n"/>
      <c r="R4387" s="0" t="n"/>
      <c r="S4387" s="0" t="n"/>
      <c r="T4387" s="0" t="n"/>
      <c r="U4387" s="0" t="n"/>
      <c r="V4387" s="0" t="n"/>
      <c r="W4387" s="0" t="n"/>
      <c r="X4387" s="42" t="n"/>
      <c r="Y4387" s="42" t="n"/>
      <c r="Z4387" s="42" t="n"/>
    </row>
    <row r="4388" ht="23" customFormat="1" customHeight="1" s="204">
      <c r="A4388" s="255">
        <f>IF(B4388="","",COUNTA($B$5:B4388))</f>
        <v/>
      </c>
      <c r="B4388" s="294" t="n"/>
      <c r="C4388" s="247" t="n"/>
      <c r="D4388" s="248" t="n"/>
      <c r="E4388" s="295" t="n"/>
      <c r="F4388" s="296" t="n"/>
      <c r="G4388" s="296" t="n"/>
      <c r="H4388" s="299">
        <f>IFERROR(VLOOKUP($C4388,$C$5:$H$18,6,0)+SUMIF($C$19:$C4388,$C4388,$F$19:$F4388)-SUMIF($C$19:$C4388,$C4388,$G$19:$G4388),"")</f>
        <v/>
      </c>
      <c r="I4388" s="296" t="n"/>
      <c r="J4388" s="252" t="n"/>
      <c r="K4388" s="252" t="n"/>
      <c r="L4388" s="298" t="n"/>
      <c r="M4388" s="254">
        <f>IF($B4388="","",--TEXT($B4388,"yyyymm"))</f>
        <v/>
      </c>
      <c r="N4388" s="0" t="n"/>
      <c r="O4388" s="0" t="n"/>
      <c r="P4388" s="0" t="n"/>
      <c r="Q4388" s="0" t="n"/>
      <c r="R4388" s="0" t="n"/>
      <c r="S4388" s="0" t="n"/>
      <c r="T4388" s="0" t="n"/>
      <c r="U4388" s="0" t="n"/>
      <c r="V4388" s="0" t="n"/>
      <c r="W4388" s="0" t="n"/>
      <c r="X4388" s="42" t="n"/>
      <c r="Y4388" s="42" t="n"/>
      <c r="Z4388" s="42" t="n"/>
    </row>
    <row r="4389" ht="23" customFormat="1" customHeight="1" s="204">
      <c r="A4389" s="255">
        <f>IF(B4389="","",COUNTA($B$5:B4389))</f>
        <v/>
      </c>
      <c r="B4389" s="294" t="n"/>
      <c r="C4389" s="247" t="n"/>
      <c r="D4389" s="248" t="n"/>
      <c r="E4389" s="295" t="n"/>
      <c r="F4389" s="296" t="n"/>
      <c r="G4389" s="296" t="n"/>
      <c r="H4389" s="299">
        <f>IFERROR(VLOOKUP($C4389,$C$5:$H$18,6,0)+SUMIF($C$19:$C4389,$C4389,$F$19:$F4389)-SUMIF($C$19:$C4389,$C4389,$G$19:$G4389),"")</f>
        <v/>
      </c>
      <c r="I4389" s="296" t="n"/>
      <c r="J4389" s="252" t="n"/>
      <c r="K4389" s="252" t="n"/>
      <c r="L4389" s="298" t="n"/>
      <c r="M4389" s="254">
        <f>IF($B4389="","",--TEXT($B4389,"yyyymm"))</f>
        <v/>
      </c>
      <c r="N4389" s="0" t="n"/>
      <c r="O4389" s="0" t="n"/>
      <c r="P4389" s="0" t="n"/>
      <c r="Q4389" s="0" t="n"/>
      <c r="R4389" s="0" t="n"/>
      <c r="S4389" s="0" t="n"/>
      <c r="T4389" s="0" t="n"/>
      <c r="U4389" s="0" t="n"/>
      <c r="V4389" s="0" t="n"/>
      <c r="W4389" s="0" t="n"/>
      <c r="X4389" s="42" t="n"/>
      <c r="Y4389" s="42" t="n"/>
      <c r="Z4389" s="42" t="n"/>
    </row>
    <row r="4390" ht="23" customFormat="1" customHeight="1" s="204">
      <c r="A4390" s="255">
        <f>IF(B4390="","",COUNTA($B$5:B4390))</f>
        <v/>
      </c>
      <c r="B4390" s="294" t="n"/>
      <c r="C4390" s="247" t="n"/>
      <c r="D4390" s="248" t="n"/>
      <c r="E4390" s="295" t="n"/>
      <c r="F4390" s="296" t="n"/>
      <c r="G4390" s="296" t="n"/>
      <c r="H4390" s="299">
        <f>IFERROR(VLOOKUP($C4390,$C$5:$H$18,6,0)+SUMIF($C$19:$C4390,$C4390,$F$19:$F4390)-SUMIF($C$19:$C4390,$C4390,$G$19:$G4390),"")</f>
        <v/>
      </c>
      <c r="I4390" s="296" t="n"/>
      <c r="J4390" s="252" t="n"/>
      <c r="K4390" s="252" t="n"/>
      <c r="L4390" s="298" t="n"/>
      <c r="M4390" s="254">
        <f>IF($B4390="","",--TEXT($B4390,"yyyymm"))</f>
        <v/>
      </c>
      <c r="N4390" s="0" t="n"/>
      <c r="O4390" s="0" t="n"/>
      <c r="P4390" s="0" t="n"/>
      <c r="Q4390" s="0" t="n"/>
      <c r="R4390" s="0" t="n"/>
      <c r="S4390" s="0" t="n"/>
      <c r="T4390" s="0" t="n"/>
      <c r="U4390" s="0" t="n"/>
      <c r="V4390" s="0" t="n"/>
      <c r="W4390" s="0" t="n"/>
      <c r="X4390" s="42" t="n"/>
      <c r="Y4390" s="42" t="n"/>
      <c r="Z4390" s="42" t="n"/>
    </row>
    <row r="4391" ht="23" customFormat="1" customHeight="1" s="204">
      <c r="A4391" s="255">
        <f>IF(B4391="","",COUNTA($B$5:B4391))</f>
        <v/>
      </c>
      <c r="B4391" s="294" t="n"/>
      <c r="C4391" s="247" t="n"/>
      <c r="D4391" s="248" t="n"/>
      <c r="E4391" s="295" t="n"/>
      <c r="F4391" s="296" t="n"/>
      <c r="G4391" s="296" t="n"/>
      <c r="H4391" s="299">
        <f>IFERROR(VLOOKUP($C4391,$C$5:$H$18,6,0)+SUMIF($C$19:$C4391,$C4391,$F$19:$F4391)-SUMIF($C$19:$C4391,$C4391,$G$19:$G4391),"")</f>
        <v/>
      </c>
      <c r="I4391" s="296" t="n"/>
      <c r="J4391" s="252" t="n"/>
      <c r="K4391" s="252" t="n"/>
      <c r="L4391" s="298" t="n"/>
      <c r="M4391" s="254">
        <f>IF($B4391="","",--TEXT($B4391,"yyyymm"))</f>
        <v/>
      </c>
      <c r="N4391" s="0" t="n"/>
      <c r="O4391" s="0" t="n"/>
      <c r="P4391" s="0" t="n"/>
      <c r="Q4391" s="0" t="n"/>
      <c r="R4391" s="0" t="n"/>
      <c r="S4391" s="0" t="n"/>
      <c r="T4391" s="0" t="n"/>
      <c r="U4391" s="0" t="n"/>
      <c r="V4391" s="0" t="n"/>
      <c r="W4391" s="0" t="n"/>
      <c r="X4391" s="42" t="n"/>
      <c r="Y4391" s="42" t="n"/>
      <c r="Z4391" s="42" t="n"/>
    </row>
    <row r="4392" ht="23" customFormat="1" customHeight="1" s="204">
      <c r="A4392" s="255">
        <f>IF(B4392="","",COUNTA($B$5:B4392))</f>
        <v/>
      </c>
      <c r="B4392" s="294" t="n"/>
      <c r="C4392" s="247" t="n"/>
      <c r="D4392" s="248" t="n"/>
      <c r="E4392" s="295" t="n"/>
      <c r="F4392" s="296" t="n"/>
      <c r="G4392" s="296" t="n"/>
      <c r="H4392" s="299">
        <f>IFERROR(VLOOKUP($C4392,$C$5:$H$18,6,0)+SUMIF($C$19:$C4392,$C4392,$F$19:$F4392)-SUMIF($C$19:$C4392,$C4392,$G$19:$G4392),"")</f>
        <v/>
      </c>
      <c r="I4392" s="296" t="n"/>
      <c r="J4392" s="252" t="n"/>
      <c r="K4392" s="252" t="n"/>
      <c r="L4392" s="298" t="n"/>
      <c r="M4392" s="254">
        <f>IF($B4392="","",--TEXT($B4392,"yyyymm"))</f>
        <v/>
      </c>
      <c r="N4392" s="0" t="n"/>
      <c r="O4392" s="0" t="n"/>
      <c r="P4392" s="0" t="n"/>
      <c r="Q4392" s="0" t="n"/>
      <c r="R4392" s="0" t="n"/>
      <c r="S4392" s="0" t="n"/>
      <c r="T4392" s="0" t="n"/>
      <c r="U4392" s="0" t="n"/>
      <c r="V4392" s="0" t="n"/>
      <c r="W4392" s="0" t="n"/>
      <c r="X4392" s="42" t="n"/>
      <c r="Y4392" s="42" t="n"/>
      <c r="Z4392" s="42" t="n"/>
    </row>
    <row r="4393" ht="23" customFormat="1" customHeight="1" s="204">
      <c r="A4393" s="255">
        <f>IF(B4393="","",COUNTA($B$5:B4393))</f>
        <v/>
      </c>
      <c r="B4393" s="294" t="n"/>
      <c r="C4393" s="247" t="n"/>
      <c r="D4393" s="248" t="n"/>
      <c r="E4393" s="295" t="n"/>
      <c r="F4393" s="296" t="n"/>
      <c r="G4393" s="296" t="n"/>
      <c r="H4393" s="299">
        <f>IFERROR(VLOOKUP($C4393,$C$5:$H$18,6,0)+SUMIF($C$19:$C4393,$C4393,$F$19:$F4393)-SUMIF($C$19:$C4393,$C4393,$G$19:$G4393),"")</f>
        <v/>
      </c>
      <c r="I4393" s="296" t="n"/>
      <c r="J4393" s="252" t="n"/>
      <c r="K4393" s="252" t="n"/>
      <c r="L4393" s="298" t="n"/>
      <c r="M4393" s="254">
        <f>IF($B4393="","",--TEXT($B4393,"yyyymm"))</f>
        <v/>
      </c>
      <c r="N4393" s="0" t="n"/>
      <c r="O4393" s="0" t="n"/>
      <c r="P4393" s="0" t="n"/>
      <c r="Q4393" s="0" t="n"/>
      <c r="R4393" s="0" t="n"/>
      <c r="S4393" s="0" t="n"/>
      <c r="T4393" s="0" t="n"/>
      <c r="U4393" s="0" t="n"/>
      <c r="V4393" s="0" t="n"/>
      <c r="W4393" s="0" t="n"/>
      <c r="X4393" s="42" t="n"/>
      <c r="Y4393" s="42" t="n"/>
      <c r="Z4393" s="42" t="n"/>
    </row>
    <row r="4394" ht="23" customFormat="1" customHeight="1" s="204">
      <c r="A4394" s="255">
        <f>IF(B4394="","",COUNTA($B$5:B4394))</f>
        <v/>
      </c>
      <c r="B4394" s="294" t="n"/>
      <c r="C4394" s="247" t="n"/>
      <c r="D4394" s="248" t="n"/>
      <c r="E4394" s="295" t="n"/>
      <c r="F4394" s="296" t="n"/>
      <c r="G4394" s="296" t="n"/>
      <c r="H4394" s="299">
        <f>IFERROR(VLOOKUP($C4394,$C$5:$H$18,6,0)+SUMIF($C$19:$C4394,$C4394,$F$19:$F4394)-SUMIF($C$19:$C4394,$C4394,$G$19:$G4394),"")</f>
        <v/>
      </c>
      <c r="I4394" s="296" t="n"/>
      <c r="J4394" s="252" t="n"/>
      <c r="K4394" s="252" t="n"/>
      <c r="L4394" s="298" t="n"/>
      <c r="M4394" s="254">
        <f>IF($B4394="","",--TEXT($B4394,"yyyymm"))</f>
        <v/>
      </c>
      <c r="N4394" s="0" t="n"/>
      <c r="O4394" s="0" t="n"/>
      <c r="P4394" s="0" t="n"/>
      <c r="Q4394" s="0" t="n"/>
      <c r="R4394" s="0" t="n"/>
      <c r="S4394" s="0" t="n"/>
      <c r="T4394" s="0" t="n"/>
      <c r="U4394" s="0" t="n"/>
      <c r="V4394" s="0" t="n"/>
      <c r="W4394" s="0" t="n"/>
      <c r="X4394" s="42" t="n"/>
      <c r="Y4394" s="42" t="n"/>
      <c r="Z4394" s="42" t="n"/>
    </row>
    <row r="4395" ht="23" customFormat="1" customHeight="1" s="204">
      <c r="A4395" s="255">
        <f>IF(B4395="","",COUNTA($B$5:B4395))</f>
        <v/>
      </c>
      <c r="B4395" s="294" t="n"/>
      <c r="C4395" s="247" t="n"/>
      <c r="D4395" s="248" t="n"/>
      <c r="E4395" s="295" t="n"/>
      <c r="F4395" s="296" t="n"/>
      <c r="G4395" s="296" t="n"/>
      <c r="H4395" s="299">
        <f>IFERROR(VLOOKUP($C4395,$C$5:$H$18,6,0)+SUMIF($C$19:$C4395,$C4395,$F$19:$F4395)-SUMIF($C$19:$C4395,$C4395,$G$19:$G4395),"")</f>
        <v/>
      </c>
      <c r="I4395" s="296" t="n"/>
      <c r="J4395" s="252" t="n"/>
      <c r="K4395" s="252" t="n"/>
      <c r="L4395" s="298" t="n"/>
      <c r="M4395" s="254">
        <f>IF($B4395="","",--TEXT($B4395,"yyyymm"))</f>
        <v/>
      </c>
      <c r="N4395" s="0" t="n"/>
      <c r="O4395" s="0" t="n"/>
      <c r="P4395" s="0" t="n"/>
      <c r="Q4395" s="0" t="n"/>
      <c r="R4395" s="0" t="n"/>
      <c r="S4395" s="0" t="n"/>
      <c r="T4395" s="0" t="n"/>
      <c r="U4395" s="0" t="n"/>
      <c r="V4395" s="0" t="n"/>
      <c r="W4395" s="0" t="n"/>
      <c r="X4395" s="42" t="n"/>
      <c r="Y4395" s="42" t="n"/>
      <c r="Z4395" s="42" t="n"/>
    </row>
    <row r="4396" ht="23" customFormat="1" customHeight="1" s="204">
      <c r="A4396" s="255">
        <f>IF(B4396="","",COUNTA($B$5:B4396))</f>
        <v/>
      </c>
      <c r="B4396" s="294" t="n"/>
      <c r="C4396" s="247" t="n"/>
      <c r="D4396" s="248" t="n"/>
      <c r="E4396" s="295" t="n"/>
      <c r="F4396" s="296" t="n"/>
      <c r="G4396" s="296" t="n"/>
      <c r="H4396" s="299">
        <f>IFERROR(VLOOKUP($C4396,$C$5:$H$18,6,0)+SUMIF($C$19:$C4396,$C4396,$F$19:$F4396)-SUMIF($C$19:$C4396,$C4396,$G$19:$G4396),"")</f>
        <v/>
      </c>
      <c r="I4396" s="296" t="n"/>
      <c r="J4396" s="252" t="n"/>
      <c r="K4396" s="252" t="n"/>
      <c r="L4396" s="298" t="n"/>
      <c r="M4396" s="254">
        <f>IF($B4396="","",--TEXT($B4396,"yyyymm"))</f>
        <v/>
      </c>
      <c r="N4396" s="0" t="n"/>
      <c r="O4396" s="0" t="n"/>
      <c r="P4396" s="0" t="n"/>
      <c r="Q4396" s="0" t="n"/>
      <c r="R4396" s="0" t="n"/>
      <c r="S4396" s="0" t="n"/>
      <c r="T4396" s="0" t="n"/>
      <c r="U4396" s="0" t="n"/>
      <c r="V4396" s="0" t="n"/>
      <c r="W4396" s="0" t="n"/>
      <c r="X4396" s="42" t="n"/>
      <c r="Y4396" s="42" t="n"/>
      <c r="Z4396" s="42" t="n"/>
    </row>
    <row r="4397" ht="23" customFormat="1" customHeight="1" s="204">
      <c r="A4397" s="255">
        <f>IF(B4397="","",COUNTA($B$5:B4397))</f>
        <v/>
      </c>
      <c r="B4397" s="294" t="n"/>
      <c r="C4397" s="247" t="n"/>
      <c r="D4397" s="248" t="n"/>
      <c r="E4397" s="295" t="n"/>
      <c r="F4397" s="296" t="n"/>
      <c r="G4397" s="296" t="n"/>
      <c r="H4397" s="299">
        <f>IFERROR(VLOOKUP($C4397,$C$5:$H$18,6,0)+SUMIF($C$19:$C4397,$C4397,$F$19:$F4397)-SUMIF($C$19:$C4397,$C4397,$G$19:$G4397),"")</f>
        <v/>
      </c>
      <c r="I4397" s="296" t="n"/>
      <c r="J4397" s="252" t="n"/>
      <c r="K4397" s="252" t="n"/>
      <c r="L4397" s="298" t="n"/>
      <c r="M4397" s="254">
        <f>IF($B4397="","",--TEXT($B4397,"yyyymm"))</f>
        <v/>
      </c>
      <c r="N4397" s="0" t="n"/>
      <c r="O4397" s="0" t="n"/>
      <c r="P4397" s="0" t="n"/>
      <c r="Q4397" s="0" t="n"/>
      <c r="R4397" s="0" t="n"/>
      <c r="S4397" s="0" t="n"/>
      <c r="T4397" s="0" t="n"/>
      <c r="U4397" s="0" t="n"/>
      <c r="V4397" s="0" t="n"/>
      <c r="W4397" s="0" t="n"/>
      <c r="X4397" s="42" t="n"/>
      <c r="Y4397" s="42" t="n"/>
      <c r="Z4397" s="42" t="n"/>
    </row>
    <row r="4398" ht="23" customFormat="1" customHeight="1" s="204">
      <c r="A4398" s="255">
        <f>IF(B4398="","",COUNTA($B$5:B4398))</f>
        <v/>
      </c>
      <c r="B4398" s="294" t="n"/>
      <c r="C4398" s="247" t="n"/>
      <c r="D4398" s="248" t="n"/>
      <c r="E4398" s="295" t="n"/>
      <c r="F4398" s="296" t="n"/>
      <c r="G4398" s="296" t="n"/>
      <c r="H4398" s="299">
        <f>IFERROR(VLOOKUP($C4398,$C$5:$H$18,6,0)+SUMIF($C$19:$C4398,$C4398,$F$19:$F4398)-SUMIF($C$19:$C4398,$C4398,$G$19:$G4398),"")</f>
        <v/>
      </c>
      <c r="I4398" s="296" t="n"/>
      <c r="J4398" s="252" t="n"/>
      <c r="K4398" s="252" t="n"/>
      <c r="L4398" s="298" t="n"/>
      <c r="M4398" s="254">
        <f>IF($B4398="","",--TEXT($B4398,"yyyymm"))</f>
        <v/>
      </c>
      <c r="N4398" s="0" t="n"/>
      <c r="O4398" s="0" t="n"/>
      <c r="P4398" s="0" t="n"/>
      <c r="Q4398" s="0" t="n"/>
      <c r="R4398" s="0" t="n"/>
      <c r="S4398" s="0" t="n"/>
      <c r="T4398" s="0" t="n"/>
      <c r="U4398" s="0" t="n"/>
      <c r="V4398" s="0" t="n"/>
      <c r="W4398" s="0" t="n"/>
      <c r="X4398" s="42" t="n"/>
      <c r="Y4398" s="42" t="n"/>
      <c r="Z4398" s="42" t="n"/>
    </row>
    <row r="4399" ht="23" customFormat="1" customHeight="1" s="204">
      <c r="A4399" s="255">
        <f>IF(B4399="","",COUNTA($B$5:B4399))</f>
        <v/>
      </c>
      <c r="B4399" s="294" t="n"/>
      <c r="C4399" s="247" t="n"/>
      <c r="D4399" s="248" t="n"/>
      <c r="E4399" s="295" t="n"/>
      <c r="F4399" s="296" t="n"/>
      <c r="G4399" s="296" t="n"/>
      <c r="H4399" s="299">
        <f>IFERROR(VLOOKUP($C4399,$C$5:$H$18,6,0)+SUMIF($C$19:$C4399,$C4399,$F$19:$F4399)-SUMIF($C$19:$C4399,$C4399,$G$19:$G4399),"")</f>
        <v/>
      </c>
      <c r="I4399" s="296" t="n"/>
      <c r="J4399" s="252" t="n"/>
      <c r="K4399" s="252" t="n"/>
      <c r="L4399" s="298" t="n"/>
      <c r="M4399" s="254">
        <f>IF($B4399="","",--TEXT($B4399,"yyyymm"))</f>
        <v/>
      </c>
      <c r="N4399" s="0" t="n"/>
      <c r="O4399" s="0" t="n"/>
      <c r="P4399" s="0" t="n"/>
      <c r="Q4399" s="0" t="n"/>
      <c r="R4399" s="0" t="n"/>
      <c r="S4399" s="0" t="n"/>
      <c r="T4399" s="0" t="n"/>
      <c r="U4399" s="0" t="n"/>
      <c r="V4399" s="0" t="n"/>
      <c r="W4399" s="0" t="n"/>
      <c r="X4399" s="42" t="n"/>
      <c r="Y4399" s="42" t="n"/>
      <c r="Z4399" s="42" t="n"/>
    </row>
    <row r="4400" ht="23" customFormat="1" customHeight="1" s="204">
      <c r="A4400" s="255">
        <f>IF(B4400="","",COUNTA($B$5:B4400))</f>
        <v/>
      </c>
      <c r="B4400" s="294" t="n"/>
      <c r="C4400" s="247" t="n"/>
      <c r="D4400" s="248" t="n"/>
      <c r="E4400" s="295" t="n"/>
      <c r="F4400" s="296" t="n"/>
      <c r="G4400" s="296" t="n"/>
      <c r="H4400" s="299">
        <f>IFERROR(VLOOKUP($C4400,$C$5:$H$18,6,0)+SUMIF($C$19:$C4400,$C4400,$F$19:$F4400)-SUMIF($C$19:$C4400,$C4400,$G$19:$G4400),"")</f>
        <v/>
      </c>
      <c r="I4400" s="296" t="n"/>
      <c r="J4400" s="252" t="n"/>
      <c r="K4400" s="252" t="n"/>
      <c r="L4400" s="298" t="n"/>
      <c r="M4400" s="254">
        <f>IF($B4400="","",--TEXT($B4400,"yyyymm"))</f>
        <v/>
      </c>
      <c r="N4400" s="0" t="n"/>
      <c r="O4400" s="0" t="n"/>
      <c r="P4400" s="0" t="n"/>
      <c r="Q4400" s="0" t="n"/>
      <c r="R4400" s="0" t="n"/>
      <c r="S4400" s="0" t="n"/>
      <c r="T4400" s="0" t="n"/>
      <c r="U4400" s="0" t="n"/>
      <c r="V4400" s="0" t="n"/>
      <c r="W4400" s="0" t="n"/>
      <c r="X4400" s="42" t="n"/>
      <c r="Y4400" s="42" t="n"/>
      <c r="Z4400" s="42" t="n"/>
    </row>
    <row r="4401" ht="23" customFormat="1" customHeight="1" s="204">
      <c r="A4401" s="255">
        <f>IF(B4401="","",COUNTA($B$5:B4401))</f>
        <v/>
      </c>
      <c r="B4401" s="294" t="n"/>
      <c r="C4401" s="247" t="n"/>
      <c r="D4401" s="248" t="n"/>
      <c r="E4401" s="295" t="n"/>
      <c r="F4401" s="296" t="n"/>
      <c r="G4401" s="296" t="n"/>
      <c r="H4401" s="299">
        <f>IFERROR(VLOOKUP($C4401,$C$5:$H$18,6,0)+SUMIF($C$19:$C4401,$C4401,$F$19:$F4401)-SUMIF($C$19:$C4401,$C4401,$G$19:$G4401),"")</f>
        <v/>
      </c>
      <c r="I4401" s="296" t="n"/>
      <c r="J4401" s="252" t="n"/>
      <c r="K4401" s="252" t="n"/>
      <c r="L4401" s="298" t="n"/>
      <c r="M4401" s="254">
        <f>IF($B4401="","",--TEXT($B4401,"yyyymm"))</f>
        <v/>
      </c>
      <c r="N4401" s="0" t="n"/>
      <c r="O4401" s="0" t="n"/>
      <c r="P4401" s="0" t="n"/>
      <c r="Q4401" s="0" t="n"/>
      <c r="R4401" s="0" t="n"/>
      <c r="S4401" s="0" t="n"/>
      <c r="T4401" s="0" t="n"/>
      <c r="U4401" s="0" t="n"/>
      <c r="V4401" s="0" t="n"/>
      <c r="W4401" s="0" t="n"/>
      <c r="X4401" s="42" t="n"/>
      <c r="Y4401" s="42" t="n"/>
      <c r="Z4401" s="42" t="n"/>
    </row>
    <row r="4402" ht="23" customFormat="1" customHeight="1" s="204">
      <c r="A4402" s="255">
        <f>IF(B4402="","",COUNTA($B$5:B4402))</f>
        <v/>
      </c>
      <c r="B4402" s="294" t="n"/>
      <c r="C4402" s="247" t="n"/>
      <c r="D4402" s="248" t="n"/>
      <c r="E4402" s="295" t="n"/>
      <c r="F4402" s="296" t="n"/>
      <c r="G4402" s="296" t="n"/>
      <c r="H4402" s="299">
        <f>IFERROR(VLOOKUP($C4402,$C$5:$H$18,6,0)+SUMIF($C$19:$C4402,$C4402,$F$19:$F4402)-SUMIF($C$19:$C4402,$C4402,$G$19:$G4402),"")</f>
        <v/>
      </c>
      <c r="I4402" s="296" t="n"/>
      <c r="J4402" s="252" t="n"/>
      <c r="K4402" s="252" t="n"/>
      <c r="L4402" s="298" t="n"/>
      <c r="M4402" s="254">
        <f>IF($B4402="","",--TEXT($B4402,"yyyymm"))</f>
        <v/>
      </c>
      <c r="N4402" s="0" t="n"/>
      <c r="O4402" s="0" t="n"/>
      <c r="P4402" s="0" t="n"/>
      <c r="Q4402" s="0" t="n"/>
      <c r="R4402" s="0" t="n"/>
      <c r="S4402" s="0" t="n"/>
      <c r="T4402" s="0" t="n"/>
      <c r="U4402" s="0" t="n"/>
      <c r="V4402" s="0" t="n"/>
      <c r="W4402" s="0" t="n"/>
      <c r="X4402" s="42" t="n"/>
      <c r="Y4402" s="42" t="n"/>
      <c r="Z4402" s="42" t="n"/>
    </row>
    <row r="4403" ht="23" customFormat="1" customHeight="1" s="204">
      <c r="A4403" s="255">
        <f>IF(B4403="","",COUNTA($B$5:B4403))</f>
        <v/>
      </c>
      <c r="B4403" s="294" t="n"/>
      <c r="C4403" s="247" t="n"/>
      <c r="D4403" s="248" t="n"/>
      <c r="E4403" s="295" t="n"/>
      <c r="F4403" s="296" t="n"/>
      <c r="G4403" s="296" t="n"/>
      <c r="H4403" s="299">
        <f>IFERROR(VLOOKUP($C4403,$C$5:$H$18,6,0)+SUMIF($C$19:$C4403,$C4403,$F$19:$F4403)-SUMIF($C$19:$C4403,$C4403,$G$19:$G4403),"")</f>
        <v/>
      </c>
      <c r="I4403" s="296" t="n"/>
      <c r="J4403" s="252" t="n"/>
      <c r="K4403" s="252" t="n"/>
      <c r="L4403" s="298" t="n"/>
      <c r="M4403" s="254">
        <f>IF($B4403="","",--TEXT($B4403,"yyyymm"))</f>
        <v/>
      </c>
      <c r="N4403" s="0" t="n"/>
      <c r="O4403" s="0" t="n"/>
      <c r="P4403" s="0" t="n"/>
      <c r="Q4403" s="0" t="n"/>
      <c r="R4403" s="0" t="n"/>
      <c r="S4403" s="0" t="n"/>
      <c r="T4403" s="0" t="n"/>
      <c r="U4403" s="0" t="n"/>
      <c r="V4403" s="0" t="n"/>
      <c r="W4403" s="0" t="n"/>
      <c r="X4403" s="42" t="n"/>
      <c r="Y4403" s="42" t="n"/>
      <c r="Z4403" s="42" t="n"/>
    </row>
    <row r="4404" ht="23" customFormat="1" customHeight="1" s="204">
      <c r="A4404" s="255">
        <f>IF(B4404="","",COUNTA($B$5:B4404))</f>
        <v/>
      </c>
      <c r="B4404" s="294" t="n"/>
      <c r="C4404" s="247" t="n"/>
      <c r="D4404" s="248" t="n"/>
      <c r="E4404" s="295" t="n"/>
      <c r="F4404" s="296" t="n"/>
      <c r="G4404" s="296" t="n"/>
      <c r="H4404" s="299">
        <f>IFERROR(VLOOKUP($C4404,$C$5:$H$18,6,0)+SUMIF($C$19:$C4404,$C4404,$F$19:$F4404)-SUMIF($C$19:$C4404,$C4404,$G$19:$G4404),"")</f>
        <v/>
      </c>
      <c r="I4404" s="296" t="n"/>
      <c r="J4404" s="252" t="n"/>
      <c r="K4404" s="252" t="n"/>
      <c r="L4404" s="298" t="n"/>
      <c r="M4404" s="254">
        <f>IF($B4404="","",--TEXT($B4404,"yyyymm"))</f>
        <v/>
      </c>
      <c r="N4404" s="0" t="n"/>
      <c r="O4404" s="0" t="n"/>
      <c r="P4404" s="0" t="n"/>
      <c r="Q4404" s="0" t="n"/>
      <c r="R4404" s="0" t="n"/>
      <c r="S4404" s="0" t="n"/>
      <c r="T4404" s="0" t="n"/>
      <c r="U4404" s="0" t="n"/>
      <c r="V4404" s="0" t="n"/>
      <c r="W4404" s="0" t="n"/>
      <c r="X4404" s="42" t="n"/>
      <c r="Y4404" s="42" t="n"/>
      <c r="Z4404" s="42" t="n"/>
    </row>
    <row r="4405" ht="23" customFormat="1" customHeight="1" s="204">
      <c r="A4405" s="255">
        <f>IF(B4405="","",COUNTA($B$5:B4405))</f>
        <v/>
      </c>
      <c r="B4405" s="294" t="n"/>
      <c r="C4405" s="247" t="n"/>
      <c r="D4405" s="248" t="n"/>
      <c r="E4405" s="295" t="n"/>
      <c r="F4405" s="296" t="n"/>
      <c r="G4405" s="296" t="n"/>
      <c r="H4405" s="299">
        <f>IFERROR(VLOOKUP($C4405,$C$5:$H$18,6,0)+SUMIF($C$19:$C4405,$C4405,$F$19:$F4405)-SUMIF($C$19:$C4405,$C4405,$G$19:$G4405),"")</f>
        <v/>
      </c>
      <c r="I4405" s="296" t="n"/>
      <c r="J4405" s="252" t="n"/>
      <c r="K4405" s="252" t="n"/>
      <c r="L4405" s="298" t="n"/>
      <c r="M4405" s="254">
        <f>IF($B4405="","",--TEXT($B4405,"yyyymm"))</f>
        <v/>
      </c>
      <c r="N4405" s="0" t="n"/>
      <c r="O4405" s="0" t="n"/>
      <c r="P4405" s="0" t="n"/>
      <c r="Q4405" s="0" t="n"/>
      <c r="R4405" s="0" t="n"/>
      <c r="S4405" s="0" t="n"/>
      <c r="T4405" s="0" t="n"/>
      <c r="U4405" s="0" t="n"/>
      <c r="V4405" s="0" t="n"/>
      <c r="W4405" s="0" t="n"/>
      <c r="X4405" s="42" t="n"/>
      <c r="Y4405" s="42" t="n"/>
      <c r="Z4405" s="42" t="n"/>
    </row>
    <row r="4406" ht="23" customFormat="1" customHeight="1" s="204">
      <c r="A4406" s="255">
        <f>IF(B4406="","",COUNTA($B$5:B4406))</f>
        <v/>
      </c>
      <c r="B4406" s="294" t="n"/>
      <c r="C4406" s="247" t="n"/>
      <c r="D4406" s="248" t="n"/>
      <c r="E4406" s="295" t="n"/>
      <c r="F4406" s="296" t="n"/>
      <c r="G4406" s="296" t="n"/>
      <c r="H4406" s="299">
        <f>IFERROR(VLOOKUP($C4406,$C$5:$H$18,6,0)+SUMIF($C$19:$C4406,$C4406,$F$19:$F4406)-SUMIF($C$19:$C4406,$C4406,$G$19:$G4406),"")</f>
        <v/>
      </c>
      <c r="I4406" s="296" t="n"/>
      <c r="J4406" s="252" t="n"/>
      <c r="K4406" s="252" t="n"/>
      <c r="L4406" s="298" t="n"/>
      <c r="M4406" s="254">
        <f>IF($B4406="","",--TEXT($B4406,"yyyymm"))</f>
        <v/>
      </c>
      <c r="N4406" s="0" t="n"/>
      <c r="O4406" s="0" t="n"/>
      <c r="P4406" s="0" t="n"/>
      <c r="Q4406" s="0" t="n"/>
      <c r="R4406" s="0" t="n"/>
      <c r="S4406" s="0" t="n"/>
      <c r="T4406" s="0" t="n"/>
      <c r="U4406" s="0" t="n"/>
      <c r="V4406" s="0" t="n"/>
      <c r="W4406" s="0" t="n"/>
      <c r="X4406" s="42" t="n"/>
      <c r="Y4406" s="42" t="n"/>
      <c r="Z4406" s="42" t="n"/>
    </row>
    <row r="4407" ht="23" customFormat="1" customHeight="1" s="204">
      <c r="A4407" s="255">
        <f>IF(B4407="","",COUNTA($B$5:B4407))</f>
        <v/>
      </c>
      <c r="B4407" s="294" t="n"/>
      <c r="C4407" s="247" t="n"/>
      <c r="D4407" s="248" t="n"/>
      <c r="E4407" s="295" t="n"/>
      <c r="F4407" s="296" t="n"/>
      <c r="G4407" s="296" t="n"/>
      <c r="H4407" s="299">
        <f>IFERROR(VLOOKUP($C4407,$C$5:$H$18,6,0)+SUMIF($C$19:$C4407,$C4407,$F$19:$F4407)-SUMIF($C$19:$C4407,$C4407,$G$19:$G4407),"")</f>
        <v/>
      </c>
      <c r="I4407" s="296" t="n"/>
      <c r="J4407" s="252" t="n"/>
      <c r="K4407" s="252" t="n"/>
      <c r="L4407" s="298" t="n"/>
      <c r="M4407" s="254">
        <f>IF($B4407="","",--TEXT($B4407,"yyyymm"))</f>
        <v/>
      </c>
      <c r="N4407" s="0" t="n"/>
      <c r="O4407" s="0" t="n"/>
      <c r="P4407" s="0" t="n"/>
      <c r="Q4407" s="0" t="n"/>
      <c r="R4407" s="0" t="n"/>
      <c r="S4407" s="0" t="n"/>
      <c r="T4407" s="0" t="n"/>
      <c r="U4407" s="0" t="n"/>
      <c r="V4407" s="0" t="n"/>
      <c r="W4407" s="0" t="n"/>
      <c r="X4407" s="42" t="n"/>
      <c r="Y4407" s="42" t="n"/>
      <c r="Z4407" s="42" t="n"/>
    </row>
    <row r="4408" ht="23" customFormat="1" customHeight="1" s="204">
      <c r="A4408" s="255">
        <f>IF(B4408="","",COUNTA($B$5:B4408))</f>
        <v/>
      </c>
      <c r="B4408" s="294" t="n"/>
      <c r="C4408" s="247" t="n"/>
      <c r="D4408" s="248" t="n"/>
      <c r="E4408" s="295" t="n"/>
      <c r="F4408" s="296" t="n"/>
      <c r="G4408" s="296" t="n"/>
      <c r="H4408" s="299">
        <f>IFERROR(VLOOKUP($C4408,$C$5:$H$18,6,0)+SUMIF($C$19:$C4408,$C4408,$F$19:$F4408)-SUMIF($C$19:$C4408,$C4408,$G$19:$G4408),"")</f>
        <v/>
      </c>
      <c r="I4408" s="296" t="n"/>
      <c r="J4408" s="252" t="n"/>
      <c r="K4408" s="252" t="n"/>
      <c r="L4408" s="298" t="n"/>
      <c r="M4408" s="254">
        <f>IF($B4408="","",--TEXT($B4408,"yyyymm"))</f>
        <v/>
      </c>
      <c r="N4408" s="0" t="n"/>
      <c r="O4408" s="0" t="n"/>
      <c r="P4408" s="0" t="n"/>
      <c r="Q4408" s="0" t="n"/>
      <c r="R4408" s="0" t="n"/>
      <c r="S4408" s="0" t="n"/>
      <c r="T4408" s="0" t="n"/>
      <c r="U4408" s="0" t="n"/>
      <c r="V4408" s="0" t="n"/>
      <c r="W4408" s="0" t="n"/>
      <c r="X4408" s="42" t="n"/>
      <c r="Y4408" s="42" t="n"/>
      <c r="Z4408" s="42" t="n"/>
    </row>
    <row r="4409" ht="23" customFormat="1" customHeight="1" s="204">
      <c r="A4409" s="255">
        <f>IF(B4409="","",COUNTA($B$5:B4409))</f>
        <v/>
      </c>
      <c r="B4409" s="294" t="n"/>
      <c r="C4409" s="247" t="n"/>
      <c r="D4409" s="248" t="n"/>
      <c r="E4409" s="295" t="n"/>
      <c r="F4409" s="296" t="n"/>
      <c r="G4409" s="296" t="n"/>
      <c r="H4409" s="299">
        <f>IFERROR(VLOOKUP($C4409,$C$5:$H$18,6,0)+SUMIF($C$19:$C4409,$C4409,$F$19:$F4409)-SUMIF($C$19:$C4409,$C4409,$G$19:$G4409),"")</f>
        <v/>
      </c>
      <c r="I4409" s="296" t="n"/>
      <c r="J4409" s="252" t="n"/>
      <c r="K4409" s="252" t="n"/>
      <c r="L4409" s="298" t="n"/>
      <c r="M4409" s="254">
        <f>IF($B4409="","",--TEXT($B4409,"yyyymm"))</f>
        <v/>
      </c>
      <c r="N4409" s="0" t="n"/>
      <c r="O4409" s="0" t="n"/>
      <c r="P4409" s="0" t="n"/>
      <c r="Q4409" s="0" t="n"/>
      <c r="R4409" s="0" t="n"/>
      <c r="S4409" s="0" t="n"/>
      <c r="T4409" s="0" t="n"/>
      <c r="U4409" s="0" t="n"/>
      <c r="V4409" s="0" t="n"/>
      <c r="W4409" s="0" t="n"/>
      <c r="X4409" s="42" t="n"/>
      <c r="Y4409" s="42" t="n"/>
      <c r="Z4409" s="42" t="n"/>
    </row>
    <row r="4410" ht="23" customFormat="1" customHeight="1" s="204">
      <c r="A4410" s="255">
        <f>IF(B4410="","",COUNTA($B$5:B4410))</f>
        <v/>
      </c>
      <c r="B4410" s="294" t="n"/>
      <c r="C4410" s="247" t="n"/>
      <c r="D4410" s="248" t="n"/>
      <c r="E4410" s="295" t="n"/>
      <c r="F4410" s="296" t="n"/>
      <c r="G4410" s="296" t="n"/>
      <c r="H4410" s="299">
        <f>IFERROR(VLOOKUP($C4410,$C$5:$H$18,6,0)+SUMIF($C$19:$C4410,$C4410,$F$19:$F4410)-SUMIF($C$19:$C4410,$C4410,$G$19:$G4410),"")</f>
        <v/>
      </c>
      <c r="I4410" s="296" t="n"/>
      <c r="J4410" s="252" t="n"/>
      <c r="K4410" s="252" t="n"/>
      <c r="L4410" s="298" t="n"/>
      <c r="M4410" s="254">
        <f>IF($B4410="","",--TEXT($B4410,"yyyymm"))</f>
        <v/>
      </c>
      <c r="N4410" s="0" t="n"/>
      <c r="O4410" s="0" t="n"/>
      <c r="P4410" s="0" t="n"/>
      <c r="Q4410" s="0" t="n"/>
      <c r="R4410" s="0" t="n"/>
      <c r="S4410" s="0" t="n"/>
      <c r="T4410" s="0" t="n"/>
      <c r="U4410" s="0" t="n"/>
      <c r="V4410" s="0" t="n"/>
      <c r="W4410" s="0" t="n"/>
      <c r="X4410" s="42" t="n"/>
      <c r="Y4410" s="42" t="n"/>
      <c r="Z4410" s="42" t="n"/>
    </row>
    <row r="4411" ht="23" customFormat="1" customHeight="1" s="204">
      <c r="A4411" s="255">
        <f>IF(B4411="","",COUNTA($B$5:B4411))</f>
        <v/>
      </c>
      <c r="B4411" s="294" t="n"/>
      <c r="C4411" s="247" t="n"/>
      <c r="D4411" s="248" t="n"/>
      <c r="E4411" s="295" t="n"/>
      <c r="F4411" s="296" t="n"/>
      <c r="G4411" s="296" t="n"/>
      <c r="H4411" s="299">
        <f>IFERROR(VLOOKUP($C4411,$C$5:$H$18,6,0)+SUMIF($C$19:$C4411,$C4411,$F$19:$F4411)-SUMIF($C$19:$C4411,$C4411,$G$19:$G4411),"")</f>
        <v/>
      </c>
      <c r="I4411" s="296" t="n"/>
      <c r="J4411" s="252" t="n"/>
      <c r="K4411" s="252" t="n"/>
      <c r="L4411" s="298" t="n"/>
      <c r="M4411" s="254">
        <f>IF($B4411="","",--TEXT($B4411,"yyyymm"))</f>
        <v/>
      </c>
      <c r="N4411" s="0" t="n"/>
      <c r="O4411" s="0" t="n"/>
      <c r="P4411" s="0" t="n"/>
      <c r="Q4411" s="0" t="n"/>
      <c r="R4411" s="0" t="n"/>
      <c r="S4411" s="0" t="n"/>
      <c r="T4411" s="0" t="n"/>
      <c r="U4411" s="0" t="n"/>
      <c r="V4411" s="0" t="n"/>
      <c r="W4411" s="0" t="n"/>
      <c r="X4411" s="42" t="n"/>
      <c r="Y4411" s="42" t="n"/>
      <c r="Z4411" s="42" t="n"/>
    </row>
    <row r="4412" ht="23" customFormat="1" customHeight="1" s="204">
      <c r="A4412" s="255">
        <f>IF(B4412="","",COUNTA($B$5:B4412))</f>
        <v/>
      </c>
      <c r="B4412" s="294" t="n"/>
      <c r="C4412" s="247" t="n"/>
      <c r="D4412" s="248" t="n"/>
      <c r="E4412" s="295" t="n"/>
      <c r="F4412" s="296" t="n"/>
      <c r="G4412" s="296" t="n"/>
      <c r="H4412" s="299">
        <f>IFERROR(VLOOKUP($C4412,$C$5:$H$18,6,0)+SUMIF($C$19:$C4412,$C4412,$F$19:$F4412)-SUMIF($C$19:$C4412,$C4412,$G$19:$G4412),"")</f>
        <v/>
      </c>
      <c r="I4412" s="296" t="n"/>
      <c r="J4412" s="252" t="n"/>
      <c r="K4412" s="252" t="n"/>
      <c r="L4412" s="298" t="n"/>
      <c r="M4412" s="254">
        <f>IF($B4412="","",--TEXT($B4412,"yyyymm"))</f>
        <v/>
      </c>
      <c r="N4412" s="0" t="n"/>
      <c r="O4412" s="0" t="n"/>
      <c r="P4412" s="0" t="n"/>
      <c r="Q4412" s="0" t="n"/>
      <c r="R4412" s="0" t="n"/>
      <c r="S4412" s="0" t="n"/>
      <c r="T4412" s="0" t="n"/>
      <c r="U4412" s="0" t="n"/>
      <c r="V4412" s="0" t="n"/>
      <c r="W4412" s="0" t="n"/>
      <c r="X4412" s="42" t="n"/>
      <c r="Y4412" s="42" t="n"/>
      <c r="Z4412" s="42" t="n"/>
    </row>
    <row r="4413" ht="23" customFormat="1" customHeight="1" s="204">
      <c r="A4413" s="255">
        <f>IF(B4413="","",COUNTA($B$5:B4413))</f>
        <v/>
      </c>
      <c r="B4413" s="294" t="n"/>
      <c r="C4413" s="247" t="n"/>
      <c r="D4413" s="248" t="n"/>
      <c r="E4413" s="295" t="n"/>
      <c r="F4413" s="296" t="n"/>
      <c r="G4413" s="296" t="n"/>
      <c r="H4413" s="299">
        <f>IFERROR(VLOOKUP($C4413,$C$5:$H$18,6,0)+SUMIF($C$19:$C4413,$C4413,$F$19:$F4413)-SUMIF($C$19:$C4413,$C4413,$G$19:$G4413),"")</f>
        <v/>
      </c>
      <c r="I4413" s="296" t="n"/>
      <c r="J4413" s="252" t="n"/>
      <c r="K4413" s="252" t="n"/>
      <c r="L4413" s="298" t="n"/>
      <c r="M4413" s="254">
        <f>IF($B4413="","",--TEXT($B4413,"yyyymm"))</f>
        <v/>
      </c>
      <c r="N4413" s="0" t="n"/>
      <c r="O4413" s="0" t="n"/>
      <c r="P4413" s="0" t="n"/>
      <c r="Q4413" s="0" t="n"/>
      <c r="R4413" s="0" t="n"/>
      <c r="S4413" s="0" t="n"/>
      <c r="T4413" s="0" t="n"/>
      <c r="U4413" s="0" t="n"/>
      <c r="V4413" s="0" t="n"/>
      <c r="W4413" s="0" t="n"/>
      <c r="X4413" s="42" t="n"/>
      <c r="Y4413" s="42" t="n"/>
      <c r="Z4413" s="42" t="n"/>
    </row>
    <row r="4414" ht="23" customFormat="1" customHeight="1" s="204">
      <c r="A4414" s="255">
        <f>IF(B4414="","",COUNTA($B$5:B4414))</f>
        <v/>
      </c>
      <c r="B4414" s="294" t="n"/>
      <c r="C4414" s="247" t="n"/>
      <c r="D4414" s="248" t="n"/>
      <c r="E4414" s="295" t="n"/>
      <c r="F4414" s="296" t="n"/>
      <c r="G4414" s="296" t="n"/>
      <c r="H4414" s="299">
        <f>IFERROR(VLOOKUP($C4414,$C$5:$H$18,6,0)+SUMIF($C$19:$C4414,$C4414,$F$19:$F4414)-SUMIF($C$19:$C4414,$C4414,$G$19:$G4414),"")</f>
        <v/>
      </c>
      <c r="I4414" s="296" t="n"/>
      <c r="J4414" s="252" t="n"/>
      <c r="K4414" s="252" t="n"/>
      <c r="L4414" s="298" t="n"/>
      <c r="M4414" s="254">
        <f>IF($B4414="","",--TEXT($B4414,"yyyymm"))</f>
        <v/>
      </c>
      <c r="N4414" s="0" t="n"/>
      <c r="O4414" s="0" t="n"/>
      <c r="P4414" s="0" t="n"/>
      <c r="Q4414" s="0" t="n"/>
      <c r="R4414" s="0" t="n"/>
      <c r="S4414" s="0" t="n"/>
      <c r="T4414" s="0" t="n"/>
      <c r="U4414" s="0" t="n"/>
      <c r="V4414" s="0" t="n"/>
      <c r="W4414" s="0" t="n"/>
      <c r="X4414" s="42" t="n"/>
      <c r="Y4414" s="42" t="n"/>
      <c r="Z4414" s="42" t="n"/>
    </row>
    <row r="4415" ht="23" customFormat="1" customHeight="1" s="204">
      <c r="A4415" s="255">
        <f>IF(B4415="","",COUNTA($B$5:B4415))</f>
        <v/>
      </c>
      <c r="B4415" s="294" t="n"/>
      <c r="C4415" s="247" t="n"/>
      <c r="D4415" s="248" t="n"/>
      <c r="E4415" s="295" t="n"/>
      <c r="F4415" s="296" t="n"/>
      <c r="G4415" s="296" t="n"/>
      <c r="H4415" s="299">
        <f>IFERROR(VLOOKUP($C4415,$C$5:$H$18,6,0)+SUMIF($C$19:$C4415,$C4415,$F$19:$F4415)-SUMIF($C$19:$C4415,$C4415,$G$19:$G4415),"")</f>
        <v/>
      </c>
      <c r="I4415" s="296" t="n"/>
      <c r="J4415" s="252" t="n"/>
      <c r="K4415" s="252" t="n"/>
      <c r="L4415" s="298" t="n"/>
      <c r="M4415" s="254">
        <f>IF($B4415="","",--TEXT($B4415,"yyyymm"))</f>
        <v/>
      </c>
      <c r="N4415" s="0" t="n"/>
      <c r="O4415" s="0" t="n"/>
      <c r="P4415" s="0" t="n"/>
      <c r="Q4415" s="0" t="n"/>
      <c r="R4415" s="0" t="n"/>
      <c r="S4415" s="0" t="n"/>
      <c r="T4415" s="0" t="n"/>
      <c r="U4415" s="0" t="n"/>
      <c r="V4415" s="0" t="n"/>
      <c r="W4415" s="0" t="n"/>
      <c r="X4415" s="42" t="n"/>
      <c r="Y4415" s="42" t="n"/>
      <c r="Z4415" s="42" t="n"/>
    </row>
    <row r="4416" ht="23" customFormat="1" customHeight="1" s="204">
      <c r="A4416" s="255">
        <f>IF(B4416="","",COUNTA($B$5:B4416))</f>
        <v/>
      </c>
      <c r="B4416" s="294" t="n"/>
      <c r="C4416" s="247" t="n"/>
      <c r="D4416" s="248" t="n"/>
      <c r="E4416" s="295" t="n"/>
      <c r="F4416" s="296" t="n"/>
      <c r="G4416" s="296" t="n"/>
      <c r="H4416" s="299">
        <f>IFERROR(VLOOKUP($C4416,$C$5:$H$18,6,0)+SUMIF($C$19:$C4416,$C4416,$F$19:$F4416)-SUMIF($C$19:$C4416,$C4416,$G$19:$G4416),"")</f>
        <v/>
      </c>
      <c r="I4416" s="296" t="n"/>
      <c r="J4416" s="252" t="n"/>
      <c r="K4416" s="252" t="n"/>
      <c r="L4416" s="298" t="n"/>
      <c r="M4416" s="254">
        <f>IF($B4416="","",--TEXT($B4416,"yyyymm"))</f>
        <v/>
      </c>
      <c r="N4416" s="0" t="n"/>
      <c r="O4416" s="0" t="n"/>
      <c r="P4416" s="0" t="n"/>
      <c r="Q4416" s="0" t="n"/>
      <c r="R4416" s="0" t="n"/>
      <c r="S4416" s="0" t="n"/>
      <c r="T4416" s="0" t="n"/>
      <c r="U4416" s="0" t="n"/>
      <c r="V4416" s="0" t="n"/>
      <c r="W4416" s="0" t="n"/>
      <c r="X4416" s="42" t="n"/>
      <c r="Y4416" s="42" t="n"/>
      <c r="Z4416" s="42" t="n"/>
    </row>
    <row r="4417" ht="23" customFormat="1" customHeight="1" s="204">
      <c r="A4417" s="255">
        <f>IF(B4417="","",COUNTA($B$5:B4417))</f>
        <v/>
      </c>
      <c r="B4417" s="294" t="n"/>
      <c r="C4417" s="247" t="n"/>
      <c r="D4417" s="248" t="n"/>
      <c r="E4417" s="295" t="n"/>
      <c r="F4417" s="296" t="n"/>
      <c r="G4417" s="296" t="n"/>
      <c r="H4417" s="299">
        <f>IFERROR(VLOOKUP($C4417,$C$5:$H$18,6,0)+SUMIF($C$19:$C4417,$C4417,$F$19:$F4417)-SUMIF($C$19:$C4417,$C4417,$G$19:$G4417),"")</f>
        <v/>
      </c>
      <c r="I4417" s="296" t="n"/>
      <c r="J4417" s="252" t="n"/>
      <c r="K4417" s="252" t="n"/>
      <c r="L4417" s="298" t="n"/>
      <c r="M4417" s="254">
        <f>IF($B4417="","",--TEXT($B4417,"yyyymm"))</f>
        <v/>
      </c>
      <c r="N4417" s="0" t="n"/>
      <c r="O4417" s="0" t="n"/>
      <c r="P4417" s="0" t="n"/>
      <c r="Q4417" s="0" t="n"/>
      <c r="R4417" s="0" t="n"/>
      <c r="S4417" s="0" t="n"/>
      <c r="T4417" s="0" t="n"/>
      <c r="U4417" s="0" t="n"/>
      <c r="V4417" s="0" t="n"/>
      <c r="W4417" s="0" t="n"/>
      <c r="X4417" s="42" t="n"/>
      <c r="Y4417" s="42" t="n"/>
      <c r="Z4417" s="42" t="n"/>
    </row>
    <row r="4418" ht="23" customFormat="1" customHeight="1" s="204">
      <c r="A4418" s="255">
        <f>IF(B4418="","",COUNTA($B$5:B4418))</f>
        <v/>
      </c>
      <c r="B4418" s="294" t="n"/>
      <c r="C4418" s="247" t="n"/>
      <c r="D4418" s="248" t="n"/>
      <c r="E4418" s="295" t="n"/>
      <c r="F4418" s="296" t="n"/>
      <c r="G4418" s="296" t="n"/>
      <c r="H4418" s="299">
        <f>IFERROR(VLOOKUP($C4418,$C$5:$H$18,6,0)+SUMIF($C$19:$C4418,$C4418,$F$19:$F4418)-SUMIF($C$19:$C4418,$C4418,$G$19:$G4418),"")</f>
        <v/>
      </c>
      <c r="I4418" s="296" t="n"/>
      <c r="J4418" s="252" t="n"/>
      <c r="K4418" s="252" t="n"/>
      <c r="L4418" s="298" t="n"/>
      <c r="M4418" s="254">
        <f>IF($B4418="","",--TEXT($B4418,"yyyymm"))</f>
        <v/>
      </c>
      <c r="N4418" s="0" t="n"/>
      <c r="O4418" s="0" t="n"/>
      <c r="P4418" s="0" t="n"/>
      <c r="Q4418" s="0" t="n"/>
      <c r="R4418" s="0" t="n"/>
      <c r="S4418" s="0" t="n"/>
      <c r="T4418" s="0" t="n"/>
      <c r="U4418" s="0" t="n"/>
      <c r="V4418" s="0" t="n"/>
      <c r="W4418" s="0" t="n"/>
      <c r="X4418" s="42" t="n"/>
      <c r="Y4418" s="42" t="n"/>
      <c r="Z4418" s="42" t="n"/>
    </row>
    <row r="4419" ht="23" customFormat="1" customHeight="1" s="204">
      <c r="A4419" s="255">
        <f>IF(B4419="","",COUNTA($B$5:B4419))</f>
        <v/>
      </c>
      <c r="B4419" s="294" t="n"/>
      <c r="C4419" s="247" t="n"/>
      <c r="D4419" s="248" t="n"/>
      <c r="E4419" s="295" t="n"/>
      <c r="F4419" s="296" t="n"/>
      <c r="G4419" s="296" t="n"/>
      <c r="H4419" s="299">
        <f>IFERROR(VLOOKUP($C4419,$C$5:$H$18,6,0)+SUMIF($C$19:$C4419,$C4419,$F$19:$F4419)-SUMIF($C$19:$C4419,$C4419,$G$19:$G4419),"")</f>
        <v/>
      </c>
      <c r="I4419" s="296" t="n"/>
      <c r="J4419" s="252" t="n"/>
      <c r="K4419" s="252" t="n"/>
      <c r="L4419" s="298" t="n"/>
      <c r="M4419" s="254">
        <f>IF($B4419="","",--TEXT($B4419,"yyyymm"))</f>
        <v/>
      </c>
      <c r="N4419" s="0" t="n"/>
      <c r="O4419" s="0" t="n"/>
      <c r="P4419" s="0" t="n"/>
      <c r="Q4419" s="0" t="n"/>
      <c r="R4419" s="0" t="n"/>
      <c r="S4419" s="0" t="n"/>
      <c r="T4419" s="0" t="n"/>
      <c r="U4419" s="0" t="n"/>
      <c r="V4419" s="0" t="n"/>
      <c r="W4419" s="0" t="n"/>
      <c r="X4419" s="42" t="n"/>
      <c r="Y4419" s="42" t="n"/>
      <c r="Z4419" s="42" t="n"/>
    </row>
    <row r="4420" ht="23" customFormat="1" customHeight="1" s="204">
      <c r="A4420" s="255">
        <f>IF(B4420="","",COUNTA($B$5:B4420))</f>
        <v/>
      </c>
      <c r="B4420" s="294" t="n"/>
      <c r="C4420" s="247" t="n"/>
      <c r="D4420" s="248" t="n"/>
      <c r="E4420" s="295" t="n"/>
      <c r="F4420" s="296" t="n"/>
      <c r="G4420" s="296" t="n"/>
      <c r="H4420" s="299">
        <f>IFERROR(VLOOKUP($C4420,$C$5:$H$18,6,0)+SUMIF($C$19:$C4420,$C4420,$F$19:$F4420)-SUMIF($C$19:$C4420,$C4420,$G$19:$G4420),"")</f>
        <v/>
      </c>
      <c r="I4420" s="296" t="n"/>
      <c r="J4420" s="252" t="n"/>
      <c r="K4420" s="252" t="n"/>
      <c r="L4420" s="298" t="n"/>
      <c r="M4420" s="254">
        <f>IF($B4420="","",--TEXT($B4420,"yyyymm"))</f>
        <v/>
      </c>
      <c r="N4420" s="0" t="n"/>
      <c r="O4420" s="0" t="n"/>
      <c r="P4420" s="0" t="n"/>
      <c r="Q4420" s="0" t="n"/>
      <c r="R4420" s="0" t="n"/>
      <c r="S4420" s="0" t="n"/>
      <c r="T4420" s="0" t="n"/>
      <c r="U4420" s="0" t="n"/>
      <c r="V4420" s="0" t="n"/>
      <c r="W4420" s="0" t="n"/>
      <c r="X4420" s="42" t="n"/>
      <c r="Y4420" s="42" t="n"/>
      <c r="Z4420" s="42" t="n"/>
    </row>
    <row r="4421" ht="23" customFormat="1" customHeight="1" s="204">
      <c r="A4421" s="255">
        <f>IF(B4421="","",COUNTA($B$5:B4421))</f>
        <v/>
      </c>
      <c r="B4421" s="294" t="n"/>
      <c r="C4421" s="247" t="n"/>
      <c r="D4421" s="248" t="n"/>
      <c r="E4421" s="295" t="n"/>
      <c r="F4421" s="296" t="n"/>
      <c r="G4421" s="296" t="n"/>
      <c r="H4421" s="299">
        <f>IFERROR(VLOOKUP($C4421,$C$5:$H$18,6,0)+SUMIF($C$19:$C4421,$C4421,$F$19:$F4421)-SUMIF($C$19:$C4421,$C4421,$G$19:$G4421),"")</f>
        <v/>
      </c>
      <c r="I4421" s="296" t="n"/>
      <c r="J4421" s="252" t="n"/>
      <c r="K4421" s="252" t="n"/>
      <c r="L4421" s="298" t="n"/>
      <c r="M4421" s="254">
        <f>IF($B4421="","",--TEXT($B4421,"yyyymm"))</f>
        <v/>
      </c>
      <c r="N4421" s="0" t="n"/>
      <c r="O4421" s="0" t="n"/>
      <c r="P4421" s="0" t="n"/>
      <c r="Q4421" s="0" t="n"/>
      <c r="R4421" s="0" t="n"/>
      <c r="S4421" s="0" t="n"/>
      <c r="T4421" s="0" t="n"/>
      <c r="U4421" s="0" t="n"/>
      <c r="V4421" s="0" t="n"/>
      <c r="W4421" s="0" t="n"/>
      <c r="X4421" s="42" t="n"/>
      <c r="Y4421" s="42" t="n"/>
      <c r="Z4421" s="42" t="n"/>
    </row>
    <row r="4422" ht="23" customFormat="1" customHeight="1" s="204">
      <c r="A4422" s="255">
        <f>IF(B4422="","",COUNTA($B$5:B4422))</f>
        <v/>
      </c>
      <c r="B4422" s="294" t="n"/>
      <c r="C4422" s="247" t="n"/>
      <c r="D4422" s="248" t="n"/>
      <c r="E4422" s="295" t="n"/>
      <c r="F4422" s="296" t="n"/>
      <c r="G4422" s="296" t="n"/>
      <c r="H4422" s="299">
        <f>IFERROR(VLOOKUP($C4422,$C$5:$H$18,6,0)+SUMIF($C$19:$C4422,$C4422,$F$19:$F4422)-SUMIF($C$19:$C4422,$C4422,$G$19:$G4422),"")</f>
        <v/>
      </c>
      <c r="I4422" s="296" t="n"/>
      <c r="J4422" s="252" t="n"/>
      <c r="K4422" s="252" t="n"/>
      <c r="L4422" s="298" t="n"/>
      <c r="M4422" s="254">
        <f>IF($B4422="","",--TEXT($B4422,"yyyymm"))</f>
        <v/>
      </c>
      <c r="N4422" s="0" t="n"/>
      <c r="O4422" s="0" t="n"/>
      <c r="P4422" s="0" t="n"/>
      <c r="Q4422" s="0" t="n"/>
      <c r="R4422" s="0" t="n"/>
      <c r="S4422" s="0" t="n"/>
      <c r="T4422" s="0" t="n"/>
      <c r="U4422" s="0" t="n"/>
      <c r="V4422" s="0" t="n"/>
      <c r="W4422" s="0" t="n"/>
      <c r="X4422" s="42" t="n"/>
      <c r="Y4422" s="42" t="n"/>
      <c r="Z4422" s="42" t="n"/>
    </row>
    <row r="4423" ht="23" customFormat="1" customHeight="1" s="204">
      <c r="A4423" s="255">
        <f>IF(B4423="","",COUNTA($B$5:B4423))</f>
        <v/>
      </c>
      <c r="B4423" s="294" t="n"/>
      <c r="C4423" s="247" t="n"/>
      <c r="D4423" s="248" t="n"/>
      <c r="E4423" s="295" t="n"/>
      <c r="F4423" s="296" t="n"/>
      <c r="G4423" s="296" t="n"/>
      <c r="H4423" s="299">
        <f>IFERROR(VLOOKUP($C4423,$C$5:$H$18,6,0)+SUMIF($C$19:$C4423,$C4423,$F$19:$F4423)-SUMIF($C$19:$C4423,$C4423,$G$19:$G4423),"")</f>
        <v/>
      </c>
      <c r="I4423" s="296" t="n"/>
      <c r="J4423" s="252" t="n"/>
      <c r="K4423" s="252" t="n"/>
      <c r="L4423" s="298" t="n"/>
      <c r="M4423" s="254">
        <f>IF($B4423="","",--TEXT($B4423,"yyyymm"))</f>
        <v/>
      </c>
      <c r="N4423" s="0" t="n"/>
      <c r="O4423" s="0" t="n"/>
      <c r="P4423" s="0" t="n"/>
      <c r="Q4423" s="0" t="n"/>
      <c r="R4423" s="0" t="n"/>
      <c r="S4423" s="0" t="n"/>
      <c r="T4423" s="0" t="n"/>
      <c r="U4423" s="0" t="n"/>
      <c r="V4423" s="0" t="n"/>
      <c r="W4423" s="0" t="n"/>
      <c r="X4423" s="42" t="n"/>
      <c r="Y4423" s="42" t="n"/>
      <c r="Z4423" s="42" t="n"/>
    </row>
    <row r="4424" ht="23" customFormat="1" customHeight="1" s="204">
      <c r="A4424" s="255">
        <f>IF(B4424="","",COUNTA($B$5:B4424))</f>
        <v/>
      </c>
      <c r="B4424" s="294" t="n"/>
      <c r="C4424" s="247" t="n"/>
      <c r="D4424" s="248" t="n"/>
      <c r="E4424" s="295" t="n"/>
      <c r="F4424" s="296" t="n"/>
      <c r="G4424" s="296" t="n"/>
      <c r="H4424" s="299">
        <f>IFERROR(VLOOKUP($C4424,$C$5:$H$18,6,0)+SUMIF($C$19:$C4424,$C4424,$F$19:$F4424)-SUMIF($C$19:$C4424,$C4424,$G$19:$G4424),"")</f>
        <v/>
      </c>
      <c r="I4424" s="296" t="n"/>
      <c r="J4424" s="252" t="n"/>
      <c r="K4424" s="252" t="n"/>
      <c r="L4424" s="298" t="n"/>
      <c r="M4424" s="254">
        <f>IF($B4424="","",--TEXT($B4424,"yyyymm"))</f>
        <v/>
      </c>
      <c r="N4424" s="0" t="n"/>
      <c r="O4424" s="0" t="n"/>
      <c r="P4424" s="0" t="n"/>
      <c r="Q4424" s="0" t="n"/>
      <c r="R4424" s="0" t="n"/>
      <c r="S4424" s="0" t="n"/>
      <c r="T4424" s="0" t="n"/>
      <c r="U4424" s="0" t="n"/>
      <c r="V4424" s="0" t="n"/>
      <c r="W4424" s="0" t="n"/>
      <c r="X4424" s="42" t="n"/>
      <c r="Y4424" s="42" t="n"/>
      <c r="Z4424" s="42" t="n"/>
    </row>
    <row r="4425" ht="23" customFormat="1" customHeight="1" s="204">
      <c r="A4425" s="255">
        <f>IF(B4425="","",COUNTA($B$5:B4425))</f>
        <v/>
      </c>
      <c r="B4425" s="294" t="n"/>
      <c r="C4425" s="247" t="n"/>
      <c r="D4425" s="248" t="n"/>
      <c r="E4425" s="295" t="n"/>
      <c r="F4425" s="296" t="n"/>
      <c r="G4425" s="296" t="n"/>
      <c r="H4425" s="299">
        <f>IFERROR(VLOOKUP($C4425,$C$5:$H$18,6,0)+SUMIF($C$19:$C4425,$C4425,$F$19:$F4425)-SUMIF($C$19:$C4425,$C4425,$G$19:$G4425),"")</f>
        <v/>
      </c>
      <c r="I4425" s="296" t="n"/>
      <c r="J4425" s="252" t="n"/>
      <c r="K4425" s="252" t="n"/>
      <c r="L4425" s="298" t="n"/>
      <c r="M4425" s="254">
        <f>IF($B4425="","",--TEXT($B4425,"yyyymm"))</f>
        <v/>
      </c>
      <c r="N4425" s="0" t="n"/>
      <c r="O4425" s="0" t="n"/>
      <c r="P4425" s="0" t="n"/>
      <c r="Q4425" s="0" t="n"/>
      <c r="R4425" s="0" t="n"/>
      <c r="S4425" s="0" t="n"/>
      <c r="T4425" s="0" t="n"/>
      <c r="U4425" s="0" t="n"/>
      <c r="V4425" s="0" t="n"/>
      <c r="W4425" s="0" t="n"/>
      <c r="X4425" s="42" t="n"/>
      <c r="Y4425" s="42" t="n"/>
      <c r="Z4425" s="42" t="n"/>
    </row>
    <row r="4426" ht="23" customFormat="1" customHeight="1" s="204">
      <c r="A4426" s="255">
        <f>IF(B4426="","",COUNTA($B$5:B4426))</f>
        <v/>
      </c>
      <c r="B4426" s="294" t="n"/>
      <c r="C4426" s="247" t="n"/>
      <c r="D4426" s="248" t="n"/>
      <c r="E4426" s="295" t="n"/>
      <c r="F4426" s="296" t="n"/>
      <c r="G4426" s="296" t="n"/>
      <c r="H4426" s="299">
        <f>IFERROR(VLOOKUP($C4426,$C$5:$H$18,6,0)+SUMIF($C$19:$C4426,$C4426,$F$19:$F4426)-SUMIF($C$19:$C4426,$C4426,$G$19:$G4426),"")</f>
        <v/>
      </c>
      <c r="I4426" s="296" t="n"/>
      <c r="J4426" s="252" t="n"/>
      <c r="K4426" s="252" t="n"/>
      <c r="L4426" s="298" t="n"/>
      <c r="M4426" s="254">
        <f>IF($B4426="","",--TEXT($B4426,"yyyymm"))</f>
        <v/>
      </c>
      <c r="N4426" s="0" t="n"/>
      <c r="O4426" s="0" t="n"/>
      <c r="P4426" s="0" t="n"/>
      <c r="Q4426" s="0" t="n"/>
      <c r="R4426" s="0" t="n"/>
      <c r="S4426" s="0" t="n"/>
      <c r="T4426" s="0" t="n"/>
      <c r="U4426" s="0" t="n"/>
      <c r="V4426" s="0" t="n"/>
      <c r="W4426" s="0" t="n"/>
      <c r="X4426" s="42" t="n"/>
      <c r="Y4426" s="42" t="n"/>
      <c r="Z4426" s="42" t="n"/>
    </row>
    <row r="4427" ht="23" customFormat="1" customHeight="1" s="204">
      <c r="A4427" s="255">
        <f>IF(B4427="","",COUNTA($B$5:B4427))</f>
        <v/>
      </c>
      <c r="B4427" s="294" t="n"/>
      <c r="C4427" s="247" t="n"/>
      <c r="D4427" s="248" t="n"/>
      <c r="E4427" s="295" t="n"/>
      <c r="F4427" s="296" t="n"/>
      <c r="G4427" s="296" t="n"/>
      <c r="H4427" s="299">
        <f>IFERROR(VLOOKUP($C4427,$C$5:$H$18,6,0)+SUMIF($C$19:$C4427,$C4427,$F$19:$F4427)-SUMIF($C$19:$C4427,$C4427,$G$19:$G4427),"")</f>
        <v/>
      </c>
      <c r="I4427" s="296" t="n"/>
      <c r="J4427" s="252" t="n"/>
      <c r="K4427" s="252" t="n"/>
      <c r="L4427" s="298" t="n"/>
      <c r="M4427" s="254">
        <f>IF($B4427="","",--TEXT($B4427,"yyyymm"))</f>
        <v/>
      </c>
      <c r="N4427" s="0" t="n"/>
      <c r="O4427" s="0" t="n"/>
      <c r="P4427" s="0" t="n"/>
      <c r="Q4427" s="0" t="n"/>
      <c r="R4427" s="0" t="n"/>
      <c r="S4427" s="0" t="n"/>
      <c r="T4427" s="0" t="n"/>
      <c r="U4427" s="0" t="n"/>
      <c r="V4427" s="0" t="n"/>
      <c r="W4427" s="0" t="n"/>
      <c r="X4427" s="42" t="n"/>
      <c r="Y4427" s="42" t="n"/>
      <c r="Z4427" s="42" t="n"/>
    </row>
    <row r="4428" ht="23" customFormat="1" customHeight="1" s="204">
      <c r="A4428" s="255">
        <f>IF(B4428="","",COUNTA($B$5:B4428))</f>
        <v/>
      </c>
      <c r="B4428" s="294" t="n"/>
      <c r="C4428" s="247" t="n"/>
      <c r="D4428" s="248" t="n"/>
      <c r="E4428" s="295" t="n"/>
      <c r="F4428" s="296" t="n"/>
      <c r="G4428" s="296" t="n"/>
      <c r="H4428" s="299">
        <f>IFERROR(VLOOKUP($C4428,$C$5:$H$18,6,0)+SUMIF($C$19:$C4428,$C4428,$F$19:$F4428)-SUMIF($C$19:$C4428,$C4428,$G$19:$G4428),"")</f>
        <v/>
      </c>
      <c r="I4428" s="296" t="n"/>
      <c r="J4428" s="252" t="n"/>
      <c r="K4428" s="252" t="n"/>
      <c r="L4428" s="298" t="n"/>
      <c r="M4428" s="254">
        <f>IF($B4428="","",--TEXT($B4428,"yyyymm"))</f>
        <v/>
      </c>
      <c r="N4428" s="0" t="n"/>
      <c r="O4428" s="0" t="n"/>
      <c r="P4428" s="0" t="n"/>
      <c r="Q4428" s="0" t="n"/>
      <c r="R4428" s="0" t="n"/>
      <c r="S4428" s="0" t="n"/>
      <c r="T4428" s="0" t="n"/>
      <c r="U4428" s="0" t="n"/>
      <c r="V4428" s="0" t="n"/>
      <c r="W4428" s="0" t="n"/>
      <c r="X4428" s="42" t="n"/>
      <c r="Y4428" s="42" t="n"/>
      <c r="Z4428" s="42" t="n"/>
    </row>
    <row r="4429" ht="23" customFormat="1" customHeight="1" s="204">
      <c r="A4429" s="255">
        <f>IF(B4429="","",COUNTA($B$5:B4429))</f>
        <v/>
      </c>
      <c r="B4429" s="294" t="n"/>
      <c r="C4429" s="247" t="n"/>
      <c r="D4429" s="248" t="n"/>
      <c r="E4429" s="295" t="n"/>
      <c r="F4429" s="296" t="n"/>
      <c r="G4429" s="296" t="n"/>
      <c r="H4429" s="299">
        <f>IFERROR(VLOOKUP($C4429,$C$5:$H$18,6,0)+SUMIF($C$19:$C4429,$C4429,$F$19:$F4429)-SUMIF($C$19:$C4429,$C4429,$G$19:$G4429),"")</f>
        <v/>
      </c>
      <c r="I4429" s="296" t="n"/>
      <c r="J4429" s="252" t="n"/>
      <c r="K4429" s="252" t="n"/>
      <c r="L4429" s="298" t="n"/>
      <c r="M4429" s="254">
        <f>IF($B4429="","",--TEXT($B4429,"yyyymm"))</f>
        <v/>
      </c>
      <c r="N4429" s="0" t="n"/>
      <c r="O4429" s="0" t="n"/>
      <c r="P4429" s="0" t="n"/>
      <c r="Q4429" s="0" t="n"/>
      <c r="R4429" s="0" t="n"/>
      <c r="S4429" s="0" t="n"/>
      <c r="T4429" s="0" t="n"/>
      <c r="U4429" s="0" t="n"/>
      <c r="V4429" s="0" t="n"/>
      <c r="W4429" s="0" t="n"/>
      <c r="X4429" s="42" t="n"/>
      <c r="Y4429" s="42" t="n"/>
      <c r="Z4429" s="42" t="n"/>
    </row>
    <row r="4430" ht="23" customFormat="1" customHeight="1" s="204">
      <c r="A4430" s="255">
        <f>IF(B4430="","",COUNTA($B$5:B4430))</f>
        <v/>
      </c>
      <c r="B4430" s="294" t="n"/>
      <c r="C4430" s="247" t="n"/>
      <c r="D4430" s="248" t="n"/>
      <c r="E4430" s="295" t="n"/>
      <c r="F4430" s="296" t="n"/>
      <c r="G4430" s="296" t="n"/>
      <c r="H4430" s="299">
        <f>IFERROR(VLOOKUP($C4430,$C$5:$H$18,6,0)+SUMIF($C$19:$C4430,$C4430,$F$19:$F4430)-SUMIF($C$19:$C4430,$C4430,$G$19:$G4430),"")</f>
        <v/>
      </c>
      <c r="I4430" s="296" t="n"/>
      <c r="J4430" s="252" t="n"/>
      <c r="K4430" s="252" t="n"/>
      <c r="L4430" s="298" t="n"/>
      <c r="M4430" s="254">
        <f>IF($B4430="","",--TEXT($B4430,"yyyymm"))</f>
        <v/>
      </c>
      <c r="N4430" s="0" t="n"/>
      <c r="O4430" s="0" t="n"/>
      <c r="P4430" s="0" t="n"/>
      <c r="Q4430" s="0" t="n"/>
      <c r="R4430" s="0" t="n"/>
      <c r="S4430" s="0" t="n"/>
      <c r="T4430" s="0" t="n"/>
      <c r="U4430" s="0" t="n"/>
      <c r="V4430" s="0" t="n"/>
      <c r="W4430" s="0" t="n"/>
      <c r="X4430" s="42" t="n"/>
      <c r="Y4430" s="42" t="n"/>
      <c r="Z4430" s="42" t="n"/>
    </row>
    <row r="4431" ht="23" customFormat="1" customHeight="1" s="204">
      <c r="A4431" s="255">
        <f>IF(B4431="","",COUNTA($B$5:B4431))</f>
        <v/>
      </c>
      <c r="B4431" s="294" t="n"/>
      <c r="C4431" s="247" t="n"/>
      <c r="D4431" s="248" t="n"/>
      <c r="E4431" s="295" t="n"/>
      <c r="F4431" s="296" t="n"/>
      <c r="G4431" s="296" t="n"/>
      <c r="H4431" s="299">
        <f>IFERROR(VLOOKUP($C4431,$C$5:$H$18,6,0)+SUMIF($C$19:$C4431,$C4431,$F$19:$F4431)-SUMIF($C$19:$C4431,$C4431,$G$19:$G4431),"")</f>
        <v/>
      </c>
      <c r="I4431" s="296" t="n"/>
      <c r="J4431" s="252" t="n"/>
      <c r="K4431" s="252" t="n"/>
      <c r="L4431" s="298" t="n"/>
      <c r="M4431" s="254">
        <f>IF($B4431="","",--TEXT($B4431,"yyyymm"))</f>
        <v/>
      </c>
      <c r="N4431" s="0" t="n"/>
      <c r="O4431" s="0" t="n"/>
      <c r="P4431" s="0" t="n"/>
      <c r="Q4431" s="0" t="n"/>
      <c r="R4431" s="0" t="n"/>
      <c r="S4431" s="0" t="n"/>
      <c r="T4431" s="0" t="n"/>
      <c r="U4431" s="0" t="n"/>
      <c r="V4431" s="0" t="n"/>
      <c r="W4431" s="0" t="n"/>
      <c r="X4431" s="42" t="n"/>
      <c r="Y4431" s="42" t="n"/>
      <c r="Z4431" s="42" t="n"/>
    </row>
    <row r="4432" ht="23" customFormat="1" customHeight="1" s="204">
      <c r="A4432" s="255">
        <f>IF(B4432="","",COUNTA($B$5:B4432))</f>
        <v/>
      </c>
      <c r="B4432" s="294" t="n"/>
      <c r="C4432" s="247" t="n"/>
      <c r="D4432" s="248" t="n"/>
      <c r="E4432" s="295" t="n"/>
      <c r="F4432" s="296" t="n"/>
      <c r="G4432" s="296" t="n"/>
      <c r="H4432" s="299">
        <f>IFERROR(VLOOKUP($C4432,$C$5:$H$18,6,0)+SUMIF($C$19:$C4432,$C4432,$F$19:$F4432)-SUMIF($C$19:$C4432,$C4432,$G$19:$G4432),"")</f>
        <v/>
      </c>
      <c r="I4432" s="296" t="n"/>
      <c r="J4432" s="252" t="n"/>
      <c r="K4432" s="252" t="n"/>
      <c r="L4432" s="298" t="n"/>
      <c r="M4432" s="254">
        <f>IF($B4432="","",--TEXT($B4432,"yyyymm"))</f>
        <v/>
      </c>
      <c r="N4432" s="0" t="n"/>
      <c r="O4432" s="0" t="n"/>
      <c r="P4432" s="0" t="n"/>
      <c r="Q4432" s="0" t="n"/>
      <c r="R4432" s="0" t="n"/>
      <c r="S4432" s="0" t="n"/>
      <c r="T4432" s="0" t="n"/>
      <c r="U4432" s="0" t="n"/>
      <c r="V4432" s="0" t="n"/>
      <c r="W4432" s="0" t="n"/>
      <c r="X4432" s="42" t="n"/>
      <c r="Y4432" s="42" t="n"/>
      <c r="Z4432" s="42" t="n"/>
    </row>
    <row r="4433" ht="23" customFormat="1" customHeight="1" s="204">
      <c r="A4433" s="255">
        <f>IF(B4433="","",COUNTA($B$5:B4433))</f>
        <v/>
      </c>
      <c r="B4433" s="294" t="n"/>
      <c r="C4433" s="247" t="n"/>
      <c r="D4433" s="248" t="n"/>
      <c r="E4433" s="295" t="n"/>
      <c r="F4433" s="296" t="n"/>
      <c r="G4433" s="296" t="n"/>
      <c r="H4433" s="299">
        <f>IFERROR(VLOOKUP($C4433,$C$5:$H$18,6,0)+SUMIF($C$19:$C4433,$C4433,$F$19:$F4433)-SUMIF($C$19:$C4433,$C4433,$G$19:$G4433),"")</f>
        <v/>
      </c>
      <c r="I4433" s="296" t="n"/>
      <c r="J4433" s="252" t="n"/>
      <c r="K4433" s="252" t="n"/>
      <c r="L4433" s="298" t="n"/>
      <c r="M4433" s="254">
        <f>IF($B4433="","",--TEXT($B4433,"yyyymm"))</f>
        <v/>
      </c>
      <c r="N4433" s="0" t="n"/>
      <c r="O4433" s="0" t="n"/>
      <c r="P4433" s="0" t="n"/>
      <c r="Q4433" s="0" t="n"/>
      <c r="R4433" s="0" t="n"/>
      <c r="S4433" s="0" t="n"/>
      <c r="T4433" s="0" t="n"/>
      <c r="U4433" s="0" t="n"/>
      <c r="V4433" s="0" t="n"/>
      <c r="W4433" s="0" t="n"/>
      <c r="X4433" s="42" t="n"/>
      <c r="Y4433" s="42" t="n"/>
      <c r="Z4433" s="42" t="n"/>
    </row>
    <row r="4434" ht="23" customFormat="1" customHeight="1" s="204">
      <c r="A4434" s="255">
        <f>IF(B4434="","",COUNTA($B$5:B4434))</f>
        <v/>
      </c>
      <c r="B4434" s="294" t="n"/>
      <c r="C4434" s="247" t="n"/>
      <c r="D4434" s="248" t="n"/>
      <c r="E4434" s="295" t="n"/>
      <c r="F4434" s="296" t="n"/>
      <c r="G4434" s="296" t="n"/>
      <c r="H4434" s="299">
        <f>IFERROR(VLOOKUP($C4434,$C$5:$H$18,6,0)+SUMIF($C$19:$C4434,$C4434,$F$19:$F4434)-SUMIF($C$19:$C4434,$C4434,$G$19:$G4434),"")</f>
        <v/>
      </c>
      <c r="I4434" s="296" t="n"/>
      <c r="J4434" s="252" t="n"/>
      <c r="K4434" s="252" t="n"/>
      <c r="L4434" s="298" t="n"/>
      <c r="M4434" s="254">
        <f>IF($B4434="","",--TEXT($B4434,"yyyymm"))</f>
        <v/>
      </c>
      <c r="N4434" s="0" t="n"/>
      <c r="O4434" s="0" t="n"/>
      <c r="P4434" s="0" t="n"/>
      <c r="Q4434" s="0" t="n"/>
      <c r="R4434" s="0" t="n"/>
      <c r="S4434" s="0" t="n"/>
      <c r="T4434" s="0" t="n"/>
      <c r="U4434" s="0" t="n"/>
      <c r="V4434" s="0" t="n"/>
      <c r="W4434" s="0" t="n"/>
      <c r="X4434" s="42" t="n"/>
      <c r="Y4434" s="42" t="n"/>
      <c r="Z4434" s="42" t="n"/>
    </row>
    <row r="4435" ht="23" customFormat="1" customHeight="1" s="204">
      <c r="A4435" s="255">
        <f>IF(B4435="","",COUNTA($B$5:B4435))</f>
        <v/>
      </c>
      <c r="B4435" s="294" t="n"/>
      <c r="C4435" s="247" t="n"/>
      <c r="D4435" s="248" t="n"/>
      <c r="E4435" s="295" t="n"/>
      <c r="F4435" s="296" t="n"/>
      <c r="G4435" s="296" t="n"/>
      <c r="H4435" s="299">
        <f>IFERROR(VLOOKUP($C4435,$C$5:$H$18,6,0)+SUMIF($C$19:$C4435,$C4435,$F$19:$F4435)-SUMIF($C$19:$C4435,$C4435,$G$19:$G4435),"")</f>
        <v/>
      </c>
      <c r="I4435" s="296" t="n"/>
      <c r="J4435" s="252" t="n"/>
      <c r="K4435" s="252" t="n"/>
      <c r="L4435" s="298" t="n"/>
      <c r="M4435" s="254">
        <f>IF($B4435="","",--TEXT($B4435,"yyyymm"))</f>
        <v/>
      </c>
      <c r="N4435" s="0" t="n"/>
      <c r="O4435" s="0" t="n"/>
      <c r="P4435" s="0" t="n"/>
      <c r="Q4435" s="0" t="n"/>
      <c r="R4435" s="0" t="n"/>
      <c r="S4435" s="0" t="n"/>
      <c r="T4435" s="0" t="n"/>
      <c r="U4435" s="0" t="n"/>
      <c r="V4435" s="0" t="n"/>
      <c r="W4435" s="0" t="n"/>
      <c r="X4435" s="42" t="n"/>
      <c r="Y4435" s="42" t="n"/>
      <c r="Z4435" s="42" t="n"/>
    </row>
    <row r="4436" ht="23" customFormat="1" customHeight="1" s="204">
      <c r="A4436" s="255">
        <f>IF(B4436="","",COUNTA($B$5:B4436))</f>
        <v/>
      </c>
      <c r="B4436" s="294" t="n"/>
      <c r="C4436" s="247" t="n"/>
      <c r="D4436" s="248" t="n"/>
      <c r="E4436" s="295" t="n"/>
      <c r="F4436" s="296" t="n"/>
      <c r="G4436" s="296" t="n"/>
      <c r="H4436" s="299">
        <f>IFERROR(VLOOKUP($C4436,$C$5:$H$18,6,0)+SUMIF($C$19:$C4436,$C4436,$F$19:$F4436)-SUMIF($C$19:$C4436,$C4436,$G$19:$G4436),"")</f>
        <v/>
      </c>
      <c r="I4436" s="296" t="n"/>
      <c r="J4436" s="252" t="n"/>
      <c r="K4436" s="252" t="n"/>
      <c r="L4436" s="298" t="n"/>
      <c r="M4436" s="254">
        <f>IF($B4436="","",--TEXT($B4436,"yyyymm"))</f>
        <v/>
      </c>
      <c r="N4436" s="0" t="n"/>
      <c r="O4436" s="0" t="n"/>
      <c r="P4436" s="0" t="n"/>
      <c r="Q4436" s="0" t="n"/>
      <c r="R4436" s="0" t="n"/>
      <c r="S4436" s="0" t="n"/>
      <c r="T4436" s="0" t="n"/>
      <c r="U4436" s="0" t="n"/>
      <c r="V4436" s="0" t="n"/>
      <c r="W4436" s="0" t="n"/>
      <c r="X4436" s="42" t="n"/>
      <c r="Y4436" s="42" t="n"/>
      <c r="Z4436" s="42" t="n"/>
    </row>
    <row r="4437" ht="23" customFormat="1" customHeight="1" s="204">
      <c r="A4437" s="255">
        <f>IF(B4437="","",COUNTA($B$5:B4437))</f>
        <v/>
      </c>
      <c r="B4437" s="294" t="n"/>
      <c r="C4437" s="247" t="n"/>
      <c r="D4437" s="248" t="n"/>
      <c r="E4437" s="295" t="n"/>
      <c r="F4437" s="296" t="n"/>
      <c r="G4437" s="296" t="n"/>
      <c r="H4437" s="299">
        <f>IFERROR(VLOOKUP($C4437,$C$5:$H$18,6,0)+SUMIF($C$19:$C4437,$C4437,$F$19:$F4437)-SUMIF($C$19:$C4437,$C4437,$G$19:$G4437),"")</f>
        <v/>
      </c>
      <c r="I4437" s="296" t="n"/>
      <c r="J4437" s="252" t="n"/>
      <c r="K4437" s="252" t="n"/>
      <c r="L4437" s="298" t="n"/>
      <c r="M4437" s="254">
        <f>IF($B4437="","",--TEXT($B4437,"yyyymm"))</f>
        <v/>
      </c>
      <c r="N4437" s="0" t="n"/>
      <c r="O4437" s="0" t="n"/>
      <c r="P4437" s="0" t="n"/>
      <c r="Q4437" s="0" t="n"/>
      <c r="R4437" s="0" t="n"/>
      <c r="S4437" s="0" t="n"/>
      <c r="T4437" s="0" t="n"/>
      <c r="U4437" s="0" t="n"/>
      <c r="V4437" s="0" t="n"/>
      <c r="W4437" s="0" t="n"/>
      <c r="X4437" s="42" t="n"/>
      <c r="Y4437" s="42" t="n"/>
      <c r="Z4437" s="42" t="n"/>
    </row>
    <row r="4438" ht="23" customFormat="1" customHeight="1" s="204">
      <c r="A4438" s="255">
        <f>IF(B4438="","",COUNTA($B$5:B4438))</f>
        <v/>
      </c>
      <c r="B4438" s="294" t="n"/>
      <c r="C4438" s="247" t="n"/>
      <c r="D4438" s="248" t="n"/>
      <c r="E4438" s="295" t="n"/>
      <c r="F4438" s="296" t="n"/>
      <c r="G4438" s="296" t="n"/>
      <c r="H4438" s="299">
        <f>IFERROR(VLOOKUP($C4438,$C$5:$H$18,6,0)+SUMIF($C$19:$C4438,$C4438,$F$19:$F4438)-SUMIF($C$19:$C4438,$C4438,$G$19:$G4438),"")</f>
        <v/>
      </c>
      <c r="I4438" s="296" t="n"/>
      <c r="J4438" s="252" t="n"/>
      <c r="K4438" s="252" t="n"/>
      <c r="L4438" s="298" t="n"/>
      <c r="M4438" s="254">
        <f>IF($B4438="","",--TEXT($B4438,"yyyymm"))</f>
        <v/>
      </c>
      <c r="N4438" s="0" t="n"/>
      <c r="O4438" s="0" t="n"/>
      <c r="P4438" s="0" t="n"/>
      <c r="Q4438" s="0" t="n"/>
      <c r="R4438" s="0" t="n"/>
      <c r="S4438" s="0" t="n"/>
      <c r="T4438" s="0" t="n"/>
      <c r="U4438" s="0" t="n"/>
      <c r="V4438" s="0" t="n"/>
      <c r="W4438" s="0" t="n"/>
      <c r="X4438" s="42" t="n"/>
      <c r="Y4438" s="42" t="n"/>
      <c r="Z4438" s="42" t="n"/>
    </row>
    <row r="4439" ht="23" customFormat="1" customHeight="1" s="204">
      <c r="A4439" s="255">
        <f>IF(B4439="","",COUNTA($B$5:B4439))</f>
        <v/>
      </c>
      <c r="B4439" s="294" t="n"/>
      <c r="C4439" s="247" t="n"/>
      <c r="D4439" s="248" t="n"/>
      <c r="E4439" s="295" t="n"/>
      <c r="F4439" s="296" t="n"/>
      <c r="G4439" s="296" t="n"/>
      <c r="H4439" s="299">
        <f>IFERROR(VLOOKUP($C4439,$C$5:$H$18,6,0)+SUMIF($C$19:$C4439,$C4439,$F$19:$F4439)-SUMIF($C$19:$C4439,$C4439,$G$19:$G4439),"")</f>
        <v/>
      </c>
      <c r="I4439" s="296" t="n"/>
      <c r="J4439" s="252" t="n"/>
      <c r="K4439" s="252" t="n"/>
      <c r="L4439" s="298" t="n"/>
      <c r="M4439" s="254">
        <f>IF($B4439="","",--TEXT($B4439,"yyyymm"))</f>
        <v/>
      </c>
      <c r="N4439" s="0" t="n"/>
      <c r="O4439" s="0" t="n"/>
      <c r="P4439" s="0" t="n"/>
      <c r="Q4439" s="0" t="n"/>
      <c r="R4439" s="0" t="n"/>
      <c r="S4439" s="0" t="n"/>
      <c r="T4439" s="0" t="n"/>
      <c r="U4439" s="0" t="n"/>
      <c r="V4439" s="0" t="n"/>
      <c r="W4439" s="0" t="n"/>
      <c r="X4439" s="42" t="n"/>
      <c r="Y4439" s="42" t="n"/>
      <c r="Z4439" s="42" t="n"/>
    </row>
    <row r="4440" ht="23" customFormat="1" customHeight="1" s="204">
      <c r="A4440" s="255">
        <f>IF(B4440="","",COUNTA($B$5:B4440))</f>
        <v/>
      </c>
      <c r="B4440" s="294" t="n"/>
      <c r="C4440" s="247" t="n"/>
      <c r="D4440" s="248" t="n"/>
      <c r="E4440" s="295" t="n"/>
      <c r="F4440" s="296" t="n"/>
      <c r="G4440" s="296" t="n"/>
      <c r="H4440" s="299">
        <f>IFERROR(VLOOKUP($C4440,$C$5:$H$18,6,0)+SUMIF($C$19:$C4440,$C4440,$F$19:$F4440)-SUMIF($C$19:$C4440,$C4440,$G$19:$G4440),"")</f>
        <v/>
      </c>
      <c r="I4440" s="296" t="n"/>
      <c r="J4440" s="252" t="n"/>
      <c r="K4440" s="252" t="n"/>
      <c r="L4440" s="298" t="n"/>
      <c r="M4440" s="254">
        <f>IF($B4440="","",--TEXT($B4440,"yyyymm"))</f>
        <v/>
      </c>
      <c r="N4440" s="0" t="n"/>
      <c r="O4440" s="0" t="n"/>
      <c r="P4440" s="0" t="n"/>
      <c r="Q4440" s="0" t="n"/>
      <c r="R4440" s="0" t="n"/>
      <c r="S4440" s="0" t="n"/>
      <c r="T4440" s="0" t="n"/>
      <c r="U4440" s="0" t="n"/>
      <c r="V4440" s="0" t="n"/>
      <c r="W4440" s="0" t="n"/>
      <c r="X4440" s="42" t="n"/>
      <c r="Y4440" s="42" t="n"/>
      <c r="Z4440" s="42" t="n"/>
    </row>
    <row r="4441" ht="23" customFormat="1" customHeight="1" s="204">
      <c r="A4441" s="255">
        <f>IF(B4441="","",COUNTA($B$5:B4441))</f>
        <v/>
      </c>
      <c r="B4441" s="294" t="n"/>
      <c r="C4441" s="247" t="n"/>
      <c r="D4441" s="248" t="n"/>
      <c r="E4441" s="295" t="n"/>
      <c r="F4441" s="296" t="n"/>
      <c r="G4441" s="296" t="n"/>
      <c r="H4441" s="299">
        <f>IFERROR(VLOOKUP($C4441,$C$5:$H$18,6,0)+SUMIF($C$19:$C4441,$C4441,$F$19:$F4441)-SUMIF($C$19:$C4441,$C4441,$G$19:$G4441),"")</f>
        <v/>
      </c>
      <c r="I4441" s="296" t="n"/>
      <c r="J4441" s="252" t="n"/>
      <c r="K4441" s="252" t="n"/>
      <c r="L4441" s="298" t="n"/>
      <c r="M4441" s="254">
        <f>IF($B4441="","",--TEXT($B4441,"yyyymm"))</f>
        <v/>
      </c>
      <c r="N4441" s="0" t="n"/>
      <c r="O4441" s="0" t="n"/>
      <c r="P4441" s="0" t="n"/>
      <c r="Q4441" s="0" t="n"/>
      <c r="R4441" s="0" t="n"/>
      <c r="S4441" s="0" t="n"/>
      <c r="T4441" s="0" t="n"/>
      <c r="U4441" s="0" t="n"/>
      <c r="V4441" s="0" t="n"/>
      <c r="W4441" s="0" t="n"/>
      <c r="X4441" s="42" t="n"/>
      <c r="Y4441" s="42" t="n"/>
      <c r="Z4441" s="42" t="n"/>
    </row>
    <row r="4442" ht="23" customFormat="1" customHeight="1" s="204">
      <c r="A4442" s="255">
        <f>IF(B4442="","",COUNTA($B$5:B4442))</f>
        <v/>
      </c>
      <c r="B4442" s="294" t="n"/>
      <c r="C4442" s="247" t="n"/>
      <c r="D4442" s="248" t="n"/>
      <c r="E4442" s="295" t="n"/>
      <c r="F4442" s="296" t="n"/>
      <c r="G4442" s="296" t="n"/>
      <c r="H4442" s="299">
        <f>IFERROR(VLOOKUP($C4442,$C$5:$H$18,6,0)+SUMIF($C$19:$C4442,$C4442,$F$19:$F4442)-SUMIF($C$19:$C4442,$C4442,$G$19:$G4442),"")</f>
        <v/>
      </c>
      <c r="I4442" s="296" t="n"/>
      <c r="J4442" s="252" t="n"/>
      <c r="K4442" s="252" t="n"/>
      <c r="L4442" s="298" t="n"/>
      <c r="M4442" s="254">
        <f>IF($B4442="","",--TEXT($B4442,"yyyymm"))</f>
        <v/>
      </c>
      <c r="N4442" s="0" t="n"/>
      <c r="O4442" s="0" t="n"/>
      <c r="P4442" s="0" t="n"/>
      <c r="Q4442" s="0" t="n"/>
      <c r="R4442" s="0" t="n"/>
      <c r="S4442" s="0" t="n"/>
      <c r="T4442" s="0" t="n"/>
      <c r="U4442" s="0" t="n"/>
      <c r="V4442" s="0" t="n"/>
      <c r="W4442" s="0" t="n"/>
      <c r="X4442" s="42" t="n"/>
      <c r="Y4442" s="42" t="n"/>
      <c r="Z4442" s="42" t="n"/>
    </row>
    <row r="4443" ht="23" customFormat="1" customHeight="1" s="204">
      <c r="A4443" s="255">
        <f>IF(B4443="","",COUNTA($B$5:B4443))</f>
        <v/>
      </c>
      <c r="B4443" s="294" t="n"/>
      <c r="C4443" s="247" t="n"/>
      <c r="D4443" s="248" t="n"/>
      <c r="E4443" s="295" t="n"/>
      <c r="F4443" s="296" t="n"/>
      <c r="G4443" s="296" t="n"/>
      <c r="H4443" s="299">
        <f>IFERROR(VLOOKUP($C4443,$C$5:$H$18,6,0)+SUMIF($C$19:$C4443,$C4443,$F$19:$F4443)-SUMIF($C$19:$C4443,$C4443,$G$19:$G4443),"")</f>
        <v/>
      </c>
      <c r="I4443" s="296" t="n"/>
      <c r="J4443" s="252" t="n"/>
      <c r="K4443" s="252" t="n"/>
      <c r="L4443" s="298" t="n"/>
      <c r="M4443" s="254">
        <f>IF($B4443="","",--TEXT($B4443,"yyyymm"))</f>
        <v/>
      </c>
      <c r="N4443" s="0" t="n"/>
      <c r="O4443" s="0" t="n"/>
      <c r="P4443" s="0" t="n"/>
      <c r="Q4443" s="0" t="n"/>
      <c r="R4443" s="0" t="n"/>
      <c r="S4443" s="0" t="n"/>
      <c r="T4443" s="0" t="n"/>
      <c r="U4443" s="0" t="n"/>
      <c r="V4443" s="0" t="n"/>
      <c r="W4443" s="0" t="n"/>
      <c r="X4443" s="42" t="n"/>
      <c r="Y4443" s="42" t="n"/>
      <c r="Z4443" s="42" t="n"/>
    </row>
    <row r="4444" ht="23" customFormat="1" customHeight="1" s="204">
      <c r="A4444" s="255">
        <f>IF(B4444="","",COUNTA($B$5:B4444))</f>
        <v/>
      </c>
      <c r="B4444" s="294" t="n"/>
      <c r="C4444" s="247" t="n"/>
      <c r="D4444" s="248" t="n"/>
      <c r="E4444" s="295" t="n"/>
      <c r="F4444" s="296" t="n"/>
      <c r="G4444" s="296" t="n"/>
      <c r="H4444" s="299">
        <f>IFERROR(VLOOKUP($C4444,$C$5:$H$18,6,0)+SUMIF($C$19:$C4444,$C4444,$F$19:$F4444)-SUMIF($C$19:$C4444,$C4444,$G$19:$G4444),"")</f>
        <v/>
      </c>
      <c r="I4444" s="296" t="n"/>
      <c r="J4444" s="252" t="n"/>
      <c r="K4444" s="252" t="n"/>
      <c r="L4444" s="298" t="n"/>
      <c r="M4444" s="254">
        <f>IF($B4444="","",--TEXT($B4444,"yyyymm"))</f>
        <v/>
      </c>
      <c r="N4444" s="0" t="n"/>
      <c r="O4444" s="0" t="n"/>
      <c r="P4444" s="0" t="n"/>
      <c r="Q4444" s="0" t="n"/>
      <c r="R4444" s="0" t="n"/>
      <c r="S4444" s="0" t="n"/>
      <c r="T4444" s="0" t="n"/>
      <c r="U4444" s="0" t="n"/>
      <c r="V4444" s="0" t="n"/>
      <c r="W4444" s="0" t="n"/>
      <c r="X4444" s="42" t="n"/>
      <c r="Y4444" s="42" t="n"/>
      <c r="Z4444" s="42" t="n"/>
    </row>
    <row r="4445" ht="23" customFormat="1" customHeight="1" s="204">
      <c r="A4445" s="255">
        <f>IF(B4445="","",COUNTA($B$5:B4445))</f>
        <v/>
      </c>
      <c r="B4445" s="294" t="n"/>
      <c r="C4445" s="247" t="n"/>
      <c r="D4445" s="248" t="n"/>
      <c r="E4445" s="295" t="n"/>
      <c r="F4445" s="296" t="n"/>
      <c r="G4445" s="296" t="n"/>
      <c r="H4445" s="299">
        <f>IFERROR(VLOOKUP($C4445,$C$5:$H$18,6,0)+SUMIF($C$19:$C4445,$C4445,$F$19:$F4445)-SUMIF($C$19:$C4445,$C4445,$G$19:$G4445),"")</f>
        <v/>
      </c>
      <c r="I4445" s="296" t="n"/>
      <c r="J4445" s="252" t="n"/>
      <c r="K4445" s="252" t="n"/>
      <c r="L4445" s="298" t="n"/>
      <c r="M4445" s="254">
        <f>IF($B4445="","",--TEXT($B4445,"yyyymm"))</f>
        <v/>
      </c>
      <c r="N4445" s="0" t="n"/>
      <c r="O4445" s="0" t="n"/>
      <c r="P4445" s="0" t="n"/>
      <c r="Q4445" s="0" t="n"/>
      <c r="R4445" s="0" t="n"/>
      <c r="S4445" s="0" t="n"/>
      <c r="T4445" s="0" t="n"/>
      <c r="U4445" s="0" t="n"/>
      <c r="V4445" s="0" t="n"/>
      <c r="W4445" s="0" t="n"/>
      <c r="X4445" s="42" t="n"/>
      <c r="Y4445" s="42" t="n"/>
      <c r="Z4445" s="42" t="n"/>
    </row>
    <row r="4446" ht="23" customFormat="1" customHeight="1" s="204">
      <c r="A4446" s="255">
        <f>IF(B4446="","",COUNTA($B$5:B4446))</f>
        <v/>
      </c>
      <c r="B4446" s="294" t="n"/>
      <c r="C4446" s="247" t="n"/>
      <c r="D4446" s="248" t="n"/>
      <c r="E4446" s="295" t="n"/>
      <c r="F4446" s="296" t="n"/>
      <c r="G4446" s="296" t="n"/>
      <c r="H4446" s="299">
        <f>IFERROR(VLOOKUP($C4446,$C$5:$H$18,6,0)+SUMIF($C$19:$C4446,$C4446,$F$19:$F4446)-SUMIF($C$19:$C4446,$C4446,$G$19:$G4446),"")</f>
        <v/>
      </c>
      <c r="I4446" s="296" t="n"/>
      <c r="J4446" s="252" t="n"/>
      <c r="K4446" s="252" t="n"/>
      <c r="L4446" s="298" t="n"/>
      <c r="M4446" s="254">
        <f>IF($B4446="","",--TEXT($B4446,"yyyymm"))</f>
        <v/>
      </c>
      <c r="N4446" s="0" t="n"/>
      <c r="O4446" s="0" t="n"/>
      <c r="P4446" s="0" t="n"/>
      <c r="Q4446" s="0" t="n"/>
      <c r="R4446" s="0" t="n"/>
      <c r="S4446" s="0" t="n"/>
      <c r="T4446" s="0" t="n"/>
      <c r="U4446" s="0" t="n"/>
      <c r="V4446" s="0" t="n"/>
      <c r="W4446" s="0" t="n"/>
      <c r="X4446" s="42" t="n"/>
      <c r="Y4446" s="42" t="n"/>
      <c r="Z4446" s="42" t="n"/>
    </row>
    <row r="4447" ht="23" customFormat="1" customHeight="1" s="204">
      <c r="A4447" s="255">
        <f>IF(B4447="","",COUNTA($B$5:B4447))</f>
        <v/>
      </c>
      <c r="B4447" s="294" t="n"/>
      <c r="C4447" s="247" t="n"/>
      <c r="D4447" s="248" t="n"/>
      <c r="E4447" s="295" t="n"/>
      <c r="F4447" s="296" t="n"/>
      <c r="G4447" s="296" t="n"/>
      <c r="H4447" s="299">
        <f>IFERROR(VLOOKUP($C4447,$C$5:$H$18,6,0)+SUMIF($C$19:$C4447,$C4447,$F$19:$F4447)-SUMIF($C$19:$C4447,$C4447,$G$19:$G4447),"")</f>
        <v/>
      </c>
      <c r="I4447" s="296" t="n"/>
      <c r="J4447" s="252" t="n"/>
      <c r="K4447" s="252" t="n"/>
      <c r="L4447" s="298" t="n"/>
      <c r="M4447" s="254">
        <f>IF($B4447="","",--TEXT($B4447,"yyyymm"))</f>
        <v/>
      </c>
      <c r="N4447" s="0" t="n"/>
      <c r="O4447" s="0" t="n"/>
      <c r="P4447" s="0" t="n"/>
      <c r="Q4447" s="0" t="n"/>
      <c r="R4447" s="0" t="n"/>
      <c r="S4447" s="0" t="n"/>
      <c r="T4447" s="0" t="n"/>
      <c r="U4447" s="0" t="n"/>
      <c r="V4447" s="0" t="n"/>
      <c r="W4447" s="0" t="n"/>
      <c r="X4447" s="42" t="n"/>
      <c r="Y4447" s="42" t="n"/>
      <c r="Z4447" s="42" t="n"/>
    </row>
    <row r="4448" ht="23" customFormat="1" customHeight="1" s="204">
      <c r="A4448" s="255">
        <f>IF(B4448="","",COUNTA($B$5:B4448))</f>
        <v/>
      </c>
      <c r="B4448" s="294" t="n"/>
      <c r="C4448" s="247" t="n"/>
      <c r="D4448" s="248" t="n"/>
      <c r="E4448" s="295" t="n"/>
      <c r="F4448" s="296" t="n"/>
      <c r="G4448" s="296" t="n"/>
      <c r="H4448" s="299">
        <f>IFERROR(VLOOKUP($C4448,$C$5:$H$18,6,0)+SUMIF($C$19:$C4448,$C4448,$F$19:$F4448)-SUMIF($C$19:$C4448,$C4448,$G$19:$G4448),"")</f>
        <v/>
      </c>
      <c r="I4448" s="296" t="n"/>
      <c r="J4448" s="252" t="n"/>
      <c r="K4448" s="252" t="n"/>
      <c r="L4448" s="298" t="n"/>
      <c r="M4448" s="254">
        <f>IF($B4448="","",--TEXT($B4448,"yyyymm"))</f>
        <v/>
      </c>
      <c r="N4448" s="0" t="n"/>
      <c r="O4448" s="0" t="n"/>
      <c r="P4448" s="0" t="n"/>
      <c r="Q4448" s="0" t="n"/>
      <c r="R4448" s="0" t="n"/>
      <c r="S4448" s="0" t="n"/>
      <c r="T4448" s="0" t="n"/>
      <c r="U4448" s="0" t="n"/>
      <c r="V4448" s="0" t="n"/>
      <c r="W4448" s="0" t="n"/>
      <c r="X4448" s="42" t="n"/>
      <c r="Y4448" s="42" t="n"/>
      <c r="Z4448" s="42" t="n"/>
    </row>
    <row r="4449" ht="23" customFormat="1" customHeight="1" s="204">
      <c r="A4449" s="255">
        <f>IF(B4449="","",COUNTA($B$5:B4449))</f>
        <v/>
      </c>
      <c r="B4449" s="294" t="n"/>
      <c r="C4449" s="247" t="n"/>
      <c r="D4449" s="248" t="n"/>
      <c r="E4449" s="295" t="n"/>
      <c r="F4449" s="296" t="n"/>
      <c r="G4449" s="296" t="n"/>
      <c r="H4449" s="299">
        <f>IFERROR(VLOOKUP($C4449,$C$5:$H$18,6,0)+SUMIF($C$19:$C4449,$C4449,$F$19:$F4449)-SUMIF($C$19:$C4449,$C4449,$G$19:$G4449),"")</f>
        <v/>
      </c>
      <c r="I4449" s="296" t="n"/>
      <c r="J4449" s="252" t="n"/>
      <c r="K4449" s="252" t="n"/>
      <c r="L4449" s="298" t="n"/>
      <c r="M4449" s="254">
        <f>IF($B4449="","",--TEXT($B4449,"yyyymm"))</f>
        <v/>
      </c>
      <c r="N4449" s="0" t="n"/>
      <c r="O4449" s="0" t="n"/>
      <c r="P4449" s="0" t="n"/>
      <c r="Q4449" s="0" t="n"/>
      <c r="R4449" s="0" t="n"/>
      <c r="S4449" s="0" t="n"/>
      <c r="T4449" s="0" t="n"/>
      <c r="U4449" s="0" t="n"/>
      <c r="V4449" s="0" t="n"/>
      <c r="W4449" s="0" t="n"/>
      <c r="X4449" s="42" t="n"/>
      <c r="Y4449" s="42" t="n"/>
      <c r="Z4449" s="42" t="n"/>
    </row>
    <row r="4450" ht="23" customFormat="1" customHeight="1" s="204">
      <c r="A4450" s="255">
        <f>IF(B4450="","",COUNTA($B$5:B4450))</f>
        <v/>
      </c>
      <c r="B4450" s="294" t="n"/>
      <c r="C4450" s="247" t="n"/>
      <c r="D4450" s="248" t="n"/>
      <c r="E4450" s="295" t="n"/>
      <c r="F4450" s="296" t="n"/>
      <c r="G4450" s="296" t="n"/>
      <c r="H4450" s="299">
        <f>IFERROR(VLOOKUP($C4450,$C$5:$H$18,6,0)+SUMIF($C$19:$C4450,$C4450,$F$19:$F4450)-SUMIF($C$19:$C4450,$C4450,$G$19:$G4450),"")</f>
        <v/>
      </c>
      <c r="I4450" s="296" t="n"/>
      <c r="J4450" s="252" t="n"/>
      <c r="K4450" s="252" t="n"/>
      <c r="L4450" s="298" t="n"/>
      <c r="M4450" s="254">
        <f>IF($B4450="","",--TEXT($B4450,"yyyymm"))</f>
        <v/>
      </c>
      <c r="N4450" s="0" t="n"/>
      <c r="O4450" s="0" t="n"/>
      <c r="P4450" s="0" t="n"/>
      <c r="Q4450" s="0" t="n"/>
      <c r="R4450" s="0" t="n"/>
      <c r="S4450" s="0" t="n"/>
      <c r="T4450" s="0" t="n"/>
      <c r="U4450" s="0" t="n"/>
      <c r="V4450" s="0" t="n"/>
      <c r="W4450" s="0" t="n"/>
      <c r="X4450" s="42" t="n"/>
      <c r="Y4450" s="42" t="n"/>
      <c r="Z4450" s="42" t="n"/>
    </row>
    <row r="4451" ht="23" customFormat="1" customHeight="1" s="204">
      <c r="A4451" s="255">
        <f>IF(B4451="","",COUNTA($B$5:B4451))</f>
        <v/>
      </c>
      <c r="B4451" s="294" t="n"/>
      <c r="C4451" s="247" t="n"/>
      <c r="D4451" s="248" t="n"/>
      <c r="E4451" s="295" t="n"/>
      <c r="F4451" s="296" t="n"/>
      <c r="G4451" s="296" t="n"/>
      <c r="H4451" s="299">
        <f>IFERROR(VLOOKUP($C4451,$C$5:$H$18,6,0)+SUMIF($C$19:$C4451,$C4451,$F$19:$F4451)-SUMIF($C$19:$C4451,$C4451,$G$19:$G4451),"")</f>
        <v/>
      </c>
      <c r="I4451" s="296" t="n"/>
      <c r="J4451" s="252" t="n"/>
      <c r="K4451" s="252" t="n"/>
      <c r="L4451" s="298" t="n"/>
      <c r="M4451" s="254">
        <f>IF($B4451="","",--TEXT($B4451,"yyyymm"))</f>
        <v/>
      </c>
      <c r="N4451" s="0" t="n"/>
      <c r="O4451" s="0" t="n"/>
      <c r="P4451" s="0" t="n"/>
      <c r="Q4451" s="0" t="n"/>
      <c r="R4451" s="0" t="n"/>
      <c r="S4451" s="0" t="n"/>
      <c r="T4451" s="0" t="n"/>
      <c r="U4451" s="0" t="n"/>
      <c r="V4451" s="0" t="n"/>
      <c r="W4451" s="0" t="n"/>
      <c r="X4451" s="42" t="n"/>
      <c r="Y4451" s="42" t="n"/>
      <c r="Z4451" s="42" t="n"/>
    </row>
    <row r="4452" ht="23" customFormat="1" customHeight="1" s="204">
      <c r="A4452" s="255">
        <f>IF(B4452="","",COUNTA($B$5:B4452))</f>
        <v/>
      </c>
      <c r="B4452" s="294" t="n"/>
      <c r="C4452" s="247" t="n"/>
      <c r="D4452" s="248" t="n"/>
      <c r="E4452" s="295" t="n"/>
      <c r="F4452" s="296" t="n"/>
      <c r="G4452" s="296" t="n"/>
      <c r="H4452" s="299">
        <f>IFERROR(VLOOKUP($C4452,$C$5:$H$18,6,0)+SUMIF($C$19:$C4452,$C4452,$F$19:$F4452)-SUMIF($C$19:$C4452,$C4452,$G$19:$G4452),"")</f>
        <v/>
      </c>
      <c r="I4452" s="296" t="n"/>
      <c r="J4452" s="252" t="n"/>
      <c r="K4452" s="252" t="n"/>
      <c r="L4452" s="298" t="n"/>
      <c r="M4452" s="254">
        <f>IF($B4452="","",--TEXT($B4452,"yyyymm"))</f>
        <v/>
      </c>
      <c r="N4452" s="0" t="n"/>
      <c r="O4452" s="0" t="n"/>
      <c r="P4452" s="0" t="n"/>
      <c r="Q4452" s="0" t="n"/>
      <c r="R4452" s="0" t="n"/>
      <c r="S4452" s="0" t="n"/>
      <c r="T4452" s="0" t="n"/>
      <c r="U4452" s="0" t="n"/>
      <c r="V4452" s="0" t="n"/>
      <c r="W4452" s="0" t="n"/>
      <c r="X4452" s="42" t="n"/>
      <c r="Y4452" s="42" t="n"/>
      <c r="Z4452" s="42" t="n"/>
    </row>
    <row r="4453" ht="23" customFormat="1" customHeight="1" s="204">
      <c r="A4453" s="255">
        <f>IF(B4453="","",COUNTA($B$5:B4453))</f>
        <v/>
      </c>
      <c r="B4453" s="294" t="n"/>
      <c r="C4453" s="247" t="n"/>
      <c r="D4453" s="248" t="n"/>
      <c r="E4453" s="295" t="n"/>
      <c r="F4453" s="296" t="n"/>
      <c r="G4453" s="296" t="n"/>
      <c r="H4453" s="299">
        <f>IFERROR(VLOOKUP($C4453,$C$5:$H$18,6,0)+SUMIF($C$19:$C4453,$C4453,$F$19:$F4453)-SUMIF($C$19:$C4453,$C4453,$G$19:$G4453),"")</f>
        <v/>
      </c>
      <c r="I4453" s="296" t="n"/>
      <c r="J4453" s="252" t="n"/>
      <c r="K4453" s="252" t="n"/>
      <c r="L4453" s="298" t="n"/>
      <c r="M4453" s="254">
        <f>IF($B4453="","",--TEXT($B4453,"yyyymm"))</f>
        <v/>
      </c>
      <c r="N4453" s="0" t="n"/>
      <c r="O4453" s="0" t="n"/>
      <c r="P4453" s="0" t="n"/>
      <c r="Q4453" s="0" t="n"/>
      <c r="R4453" s="0" t="n"/>
      <c r="S4453" s="0" t="n"/>
      <c r="T4453" s="0" t="n"/>
      <c r="U4453" s="0" t="n"/>
      <c r="V4453" s="0" t="n"/>
      <c r="W4453" s="0" t="n"/>
      <c r="X4453" s="42" t="n"/>
      <c r="Y4453" s="42" t="n"/>
      <c r="Z4453" s="42" t="n"/>
    </row>
    <row r="4454" ht="23" customFormat="1" customHeight="1" s="204">
      <c r="A4454" s="255">
        <f>IF(B4454="","",COUNTA($B$5:B4454))</f>
        <v/>
      </c>
      <c r="B4454" s="294" t="n"/>
      <c r="C4454" s="247" t="n"/>
      <c r="D4454" s="248" t="n"/>
      <c r="E4454" s="295" t="n"/>
      <c r="F4454" s="296" t="n"/>
      <c r="G4454" s="296" t="n"/>
      <c r="H4454" s="299">
        <f>IFERROR(VLOOKUP($C4454,$C$5:$H$18,6,0)+SUMIF($C$19:$C4454,$C4454,$F$19:$F4454)-SUMIF($C$19:$C4454,$C4454,$G$19:$G4454),"")</f>
        <v/>
      </c>
      <c r="I4454" s="296" t="n"/>
      <c r="J4454" s="252" t="n"/>
      <c r="K4454" s="252" t="n"/>
      <c r="L4454" s="298" t="n"/>
      <c r="M4454" s="254">
        <f>IF($B4454="","",--TEXT($B4454,"yyyymm"))</f>
        <v/>
      </c>
      <c r="N4454" s="0" t="n"/>
      <c r="O4454" s="0" t="n"/>
      <c r="P4454" s="0" t="n"/>
      <c r="Q4454" s="0" t="n"/>
      <c r="R4454" s="0" t="n"/>
      <c r="S4454" s="0" t="n"/>
      <c r="T4454" s="0" t="n"/>
      <c r="U4454" s="0" t="n"/>
      <c r="V4454" s="0" t="n"/>
      <c r="W4454" s="0" t="n"/>
      <c r="X4454" s="42" t="n"/>
      <c r="Y4454" s="42" t="n"/>
      <c r="Z4454" s="42" t="n"/>
    </row>
    <row r="4455" ht="23" customFormat="1" customHeight="1" s="204">
      <c r="A4455" s="255">
        <f>IF(B4455="","",COUNTA($B$5:B4455))</f>
        <v/>
      </c>
      <c r="B4455" s="294" t="n"/>
      <c r="C4455" s="247" t="n"/>
      <c r="D4455" s="248" t="n"/>
      <c r="E4455" s="295" t="n"/>
      <c r="F4455" s="296" t="n"/>
      <c r="G4455" s="296" t="n"/>
      <c r="H4455" s="299">
        <f>IFERROR(VLOOKUP($C4455,$C$5:$H$18,6,0)+SUMIF($C$19:$C4455,$C4455,$F$19:$F4455)-SUMIF($C$19:$C4455,$C4455,$G$19:$G4455),"")</f>
        <v/>
      </c>
      <c r="I4455" s="296" t="n"/>
      <c r="J4455" s="252" t="n"/>
      <c r="K4455" s="252" t="n"/>
      <c r="L4455" s="298" t="n"/>
      <c r="M4455" s="254">
        <f>IF($B4455="","",--TEXT($B4455,"yyyymm"))</f>
        <v/>
      </c>
      <c r="N4455" s="0" t="n"/>
      <c r="O4455" s="0" t="n"/>
      <c r="P4455" s="0" t="n"/>
      <c r="Q4455" s="0" t="n"/>
      <c r="R4455" s="0" t="n"/>
      <c r="S4455" s="0" t="n"/>
      <c r="T4455" s="0" t="n"/>
      <c r="U4455" s="0" t="n"/>
      <c r="V4455" s="0" t="n"/>
      <c r="W4455" s="0" t="n"/>
      <c r="X4455" s="42" t="n"/>
      <c r="Y4455" s="42" t="n"/>
      <c r="Z4455" s="42" t="n"/>
    </row>
    <row r="4456" ht="23" customFormat="1" customHeight="1" s="204">
      <c r="A4456" s="255">
        <f>IF(B4456="","",COUNTA($B$5:B4456))</f>
        <v/>
      </c>
      <c r="B4456" s="294" t="n"/>
      <c r="C4456" s="247" t="n"/>
      <c r="D4456" s="248" t="n"/>
      <c r="E4456" s="295" t="n"/>
      <c r="F4456" s="296" t="n"/>
      <c r="G4456" s="296" t="n"/>
      <c r="H4456" s="299">
        <f>IFERROR(VLOOKUP($C4456,$C$5:$H$18,6,0)+SUMIF($C$19:$C4456,$C4456,$F$19:$F4456)-SUMIF($C$19:$C4456,$C4456,$G$19:$G4456),"")</f>
        <v/>
      </c>
      <c r="I4456" s="296" t="n"/>
      <c r="J4456" s="252" t="n"/>
      <c r="K4456" s="252" t="n"/>
      <c r="L4456" s="298" t="n"/>
      <c r="M4456" s="254">
        <f>IF($B4456="","",--TEXT($B4456,"yyyymm"))</f>
        <v/>
      </c>
      <c r="N4456" s="0" t="n"/>
      <c r="O4456" s="0" t="n"/>
      <c r="P4456" s="0" t="n"/>
      <c r="Q4456" s="0" t="n"/>
      <c r="R4456" s="0" t="n"/>
      <c r="S4456" s="0" t="n"/>
      <c r="T4456" s="0" t="n"/>
      <c r="U4456" s="0" t="n"/>
      <c r="V4456" s="0" t="n"/>
      <c r="W4456" s="0" t="n"/>
      <c r="X4456" s="42" t="n"/>
      <c r="Y4456" s="42" t="n"/>
      <c r="Z4456" s="42" t="n"/>
    </row>
    <row r="4457" ht="23" customFormat="1" customHeight="1" s="204">
      <c r="A4457" s="255">
        <f>IF(B4457="","",COUNTA($B$5:B4457))</f>
        <v/>
      </c>
      <c r="B4457" s="294" t="n"/>
      <c r="C4457" s="247" t="n"/>
      <c r="D4457" s="248" t="n"/>
      <c r="E4457" s="295" t="n"/>
      <c r="F4457" s="296" t="n"/>
      <c r="G4457" s="296" t="n"/>
      <c r="H4457" s="299">
        <f>IFERROR(VLOOKUP($C4457,$C$5:$H$18,6,0)+SUMIF($C$19:$C4457,$C4457,$F$19:$F4457)-SUMIF($C$19:$C4457,$C4457,$G$19:$G4457),"")</f>
        <v/>
      </c>
      <c r="I4457" s="296" t="n"/>
      <c r="J4457" s="252" t="n"/>
      <c r="K4457" s="252" t="n"/>
      <c r="L4457" s="298" t="n"/>
      <c r="M4457" s="254">
        <f>IF($B4457="","",--TEXT($B4457,"yyyymm"))</f>
        <v/>
      </c>
      <c r="N4457" s="0" t="n"/>
      <c r="O4457" s="0" t="n"/>
      <c r="P4457" s="0" t="n"/>
      <c r="Q4457" s="0" t="n"/>
      <c r="R4457" s="0" t="n"/>
      <c r="S4457" s="0" t="n"/>
      <c r="T4457" s="0" t="n"/>
      <c r="U4457" s="0" t="n"/>
      <c r="V4457" s="0" t="n"/>
      <c r="W4457" s="0" t="n"/>
      <c r="X4457" s="42" t="n"/>
      <c r="Y4457" s="42" t="n"/>
      <c r="Z4457" s="42" t="n"/>
    </row>
    <row r="4458" ht="23" customFormat="1" customHeight="1" s="204">
      <c r="A4458" s="255">
        <f>IF(B4458="","",COUNTA($B$5:B4458))</f>
        <v/>
      </c>
      <c r="B4458" s="294" t="n"/>
      <c r="C4458" s="247" t="n"/>
      <c r="D4458" s="248" t="n"/>
      <c r="E4458" s="295" t="n"/>
      <c r="F4458" s="296" t="n"/>
      <c r="G4458" s="296" t="n"/>
      <c r="H4458" s="299">
        <f>IFERROR(VLOOKUP($C4458,$C$5:$H$18,6,0)+SUMIF($C$19:$C4458,$C4458,$F$19:$F4458)-SUMIF($C$19:$C4458,$C4458,$G$19:$G4458),"")</f>
        <v/>
      </c>
      <c r="I4458" s="296" t="n"/>
      <c r="J4458" s="252" t="n"/>
      <c r="K4458" s="252" t="n"/>
      <c r="L4458" s="298" t="n"/>
      <c r="M4458" s="254">
        <f>IF($B4458="","",--TEXT($B4458,"yyyymm"))</f>
        <v/>
      </c>
      <c r="N4458" s="0" t="n"/>
      <c r="O4458" s="0" t="n"/>
      <c r="P4458" s="0" t="n"/>
      <c r="Q4458" s="0" t="n"/>
      <c r="R4458" s="0" t="n"/>
      <c r="S4458" s="0" t="n"/>
      <c r="T4458" s="0" t="n"/>
      <c r="U4458" s="0" t="n"/>
      <c r="V4458" s="0" t="n"/>
      <c r="W4458" s="0" t="n"/>
      <c r="X4458" s="42" t="n"/>
      <c r="Y4458" s="42" t="n"/>
      <c r="Z4458" s="42" t="n"/>
    </row>
    <row r="4459" ht="23" customFormat="1" customHeight="1" s="204">
      <c r="A4459" s="255">
        <f>IF(B4459="","",COUNTA($B$5:B4459))</f>
        <v/>
      </c>
      <c r="B4459" s="294" t="n"/>
      <c r="C4459" s="247" t="n"/>
      <c r="D4459" s="248" t="n"/>
      <c r="E4459" s="295" t="n"/>
      <c r="F4459" s="296" t="n"/>
      <c r="G4459" s="296" t="n"/>
      <c r="H4459" s="299">
        <f>IFERROR(VLOOKUP($C4459,$C$5:$H$18,6,0)+SUMIF($C$19:$C4459,$C4459,$F$19:$F4459)-SUMIF($C$19:$C4459,$C4459,$G$19:$G4459),"")</f>
        <v/>
      </c>
      <c r="I4459" s="296" t="n"/>
      <c r="J4459" s="252" t="n"/>
      <c r="K4459" s="252" t="n"/>
      <c r="L4459" s="298" t="n"/>
      <c r="M4459" s="254">
        <f>IF($B4459="","",--TEXT($B4459,"yyyymm"))</f>
        <v/>
      </c>
      <c r="N4459" s="0" t="n"/>
      <c r="O4459" s="0" t="n"/>
      <c r="P4459" s="0" t="n"/>
      <c r="Q4459" s="0" t="n"/>
      <c r="R4459" s="0" t="n"/>
      <c r="S4459" s="0" t="n"/>
      <c r="T4459" s="0" t="n"/>
      <c r="U4459" s="0" t="n"/>
      <c r="V4459" s="0" t="n"/>
      <c r="W4459" s="0" t="n"/>
      <c r="X4459" s="42" t="n"/>
      <c r="Y4459" s="42" t="n"/>
      <c r="Z4459" s="42" t="n"/>
    </row>
    <row r="4460" ht="23" customFormat="1" customHeight="1" s="204">
      <c r="A4460" s="255">
        <f>IF(B4460="","",COUNTA($B$5:B4460))</f>
        <v/>
      </c>
      <c r="B4460" s="294" t="n"/>
      <c r="C4460" s="247" t="n"/>
      <c r="D4460" s="248" t="n"/>
      <c r="E4460" s="295" t="n"/>
      <c r="F4460" s="296" t="n"/>
      <c r="G4460" s="296" t="n"/>
      <c r="H4460" s="299">
        <f>IFERROR(VLOOKUP($C4460,$C$5:$H$18,6,0)+SUMIF($C$19:$C4460,$C4460,$F$19:$F4460)-SUMIF($C$19:$C4460,$C4460,$G$19:$G4460),"")</f>
        <v/>
      </c>
      <c r="I4460" s="296" t="n"/>
      <c r="J4460" s="252" t="n"/>
      <c r="K4460" s="252" t="n"/>
      <c r="L4460" s="298" t="n"/>
      <c r="M4460" s="254">
        <f>IF($B4460="","",--TEXT($B4460,"yyyymm"))</f>
        <v/>
      </c>
      <c r="N4460" s="0" t="n"/>
      <c r="O4460" s="0" t="n"/>
      <c r="P4460" s="0" t="n"/>
      <c r="Q4460" s="0" t="n"/>
      <c r="R4460" s="0" t="n"/>
      <c r="S4460" s="0" t="n"/>
      <c r="T4460" s="0" t="n"/>
      <c r="U4460" s="0" t="n"/>
      <c r="V4460" s="0" t="n"/>
      <c r="W4460" s="0" t="n"/>
      <c r="X4460" s="42" t="n"/>
      <c r="Y4460" s="42" t="n"/>
      <c r="Z4460" s="42" t="n"/>
    </row>
    <row r="4461" ht="23" customFormat="1" customHeight="1" s="204">
      <c r="A4461" s="255">
        <f>IF(B4461="","",COUNTA($B$5:B4461))</f>
        <v/>
      </c>
      <c r="B4461" s="294" t="n"/>
      <c r="C4461" s="247" t="n"/>
      <c r="D4461" s="248" t="n"/>
      <c r="E4461" s="295" t="n"/>
      <c r="F4461" s="296" t="n"/>
      <c r="G4461" s="296" t="n"/>
      <c r="H4461" s="299">
        <f>IFERROR(VLOOKUP($C4461,$C$5:$H$18,6,0)+SUMIF($C$19:$C4461,$C4461,$F$19:$F4461)-SUMIF($C$19:$C4461,$C4461,$G$19:$G4461),"")</f>
        <v/>
      </c>
      <c r="I4461" s="296" t="n"/>
      <c r="J4461" s="252" t="n"/>
      <c r="K4461" s="252" t="n"/>
      <c r="L4461" s="298" t="n"/>
      <c r="M4461" s="254">
        <f>IF($B4461="","",--TEXT($B4461,"yyyymm"))</f>
        <v/>
      </c>
      <c r="N4461" s="0" t="n"/>
      <c r="O4461" s="0" t="n"/>
      <c r="P4461" s="0" t="n"/>
      <c r="Q4461" s="0" t="n"/>
      <c r="R4461" s="0" t="n"/>
      <c r="S4461" s="0" t="n"/>
      <c r="T4461" s="0" t="n"/>
      <c r="U4461" s="0" t="n"/>
      <c r="V4461" s="0" t="n"/>
      <c r="W4461" s="0" t="n"/>
      <c r="X4461" s="42" t="n"/>
      <c r="Y4461" s="42" t="n"/>
      <c r="Z4461" s="42" t="n"/>
    </row>
    <row r="4462" ht="23" customFormat="1" customHeight="1" s="204">
      <c r="A4462" s="255">
        <f>IF(B4462="","",COUNTA($B$5:B4462))</f>
        <v/>
      </c>
      <c r="B4462" s="294" t="n"/>
      <c r="C4462" s="247" t="n"/>
      <c r="D4462" s="248" t="n"/>
      <c r="E4462" s="295" t="n"/>
      <c r="F4462" s="296" t="n"/>
      <c r="G4462" s="296" t="n"/>
      <c r="H4462" s="299">
        <f>IFERROR(VLOOKUP($C4462,$C$5:$H$18,6,0)+SUMIF($C$19:$C4462,$C4462,$F$19:$F4462)-SUMIF($C$19:$C4462,$C4462,$G$19:$G4462),"")</f>
        <v/>
      </c>
      <c r="I4462" s="296" t="n"/>
      <c r="J4462" s="252" t="n"/>
      <c r="K4462" s="252" t="n"/>
      <c r="L4462" s="298" t="n"/>
      <c r="M4462" s="254">
        <f>IF($B4462="","",--TEXT($B4462,"yyyymm"))</f>
        <v/>
      </c>
      <c r="N4462" s="0" t="n"/>
      <c r="O4462" s="0" t="n"/>
      <c r="P4462" s="0" t="n"/>
      <c r="Q4462" s="0" t="n"/>
      <c r="R4462" s="0" t="n"/>
      <c r="S4462" s="0" t="n"/>
      <c r="T4462" s="0" t="n"/>
      <c r="U4462" s="0" t="n"/>
      <c r="V4462" s="0" t="n"/>
      <c r="W4462" s="0" t="n"/>
      <c r="X4462" s="42" t="n"/>
      <c r="Y4462" s="42" t="n"/>
      <c r="Z4462" s="42" t="n"/>
    </row>
    <row r="4463" ht="23" customFormat="1" customHeight="1" s="204">
      <c r="A4463" s="255">
        <f>IF(B4463="","",COUNTA($B$5:B4463))</f>
        <v/>
      </c>
      <c r="B4463" s="294" t="n"/>
      <c r="C4463" s="247" t="n"/>
      <c r="D4463" s="248" t="n"/>
      <c r="E4463" s="295" t="n"/>
      <c r="F4463" s="296" t="n"/>
      <c r="G4463" s="296" t="n"/>
      <c r="H4463" s="299">
        <f>IFERROR(VLOOKUP($C4463,$C$5:$H$18,6,0)+SUMIF($C$19:$C4463,$C4463,$F$19:$F4463)-SUMIF($C$19:$C4463,$C4463,$G$19:$G4463),"")</f>
        <v/>
      </c>
      <c r="I4463" s="296" t="n"/>
      <c r="J4463" s="252" t="n"/>
      <c r="K4463" s="252" t="n"/>
      <c r="L4463" s="298" t="n"/>
      <c r="M4463" s="254">
        <f>IF($B4463="","",--TEXT($B4463,"yyyymm"))</f>
        <v/>
      </c>
      <c r="N4463" s="0" t="n"/>
      <c r="O4463" s="0" t="n"/>
      <c r="P4463" s="0" t="n"/>
      <c r="Q4463" s="0" t="n"/>
      <c r="R4463" s="0" t="n"/>
      <c r="S4463" s="0" t="n"/>
      <c r="T4463" s="0" t="n"/>
      <c r="U4463" s="0" t="n"/>
      <c r="V4463" s="0" t="n"/>
      <c r="W4463" s="0" t="n"/>
      <c r="X4463" s="42" t="n"/>
      <c r="Y4463" s="42" t="n"/>
      <c r="Z4463" s="42" t="n"/>
    </row>
    <row r="4464" ht="23" customFormat="1" customHeight="1" s="204">
      <c r="A4464" s="255">
        <f>IF(B4464="","",COUNTA($B$5:B4464))</f>
        <v/>
      </c>
      <c r="B4464" s="294" t="n"/>
      <c r="C4464" s="247" t="n"/>
      <c r="D4464" s="248" t="n"/>
      <c r="E4464" s="295" t="n"/>
      <c r="F4464" s="296" t="n"/>
      <c r="G4464" s="296" t="n"/>
      <c r="H4464" s="299">
        <f>IFERROR(VLOOKUP($C4464,$C$5:$H$18,6,0)+SUMIF($C$19:$C4464,$C4464,$F$19:$F4464)-SUMIF($C$19:$C4464,$C4464,$G$19:$G4464),"")</f>
        <v/>
      </c>
      <c r="I4464" s="296" t="n"/>
      <c r="J4464" s="252" t="n"/>
      <c r="K4464" s="252" t="n"/>
      <c r="L4464" s="298" t="n"/>
      <c r="M4464" s="254">
        <f>IF($B4464="","",--TEXT($B4464,"yyyymm"))</f>
        <v/>
      </c>
      <c r="N4464" s="0" t="n"/>
      <c r="O4464" s="0" t="n"/>
      <c r="P4464" s="0" t="n"/>
      <c r="Q4464" s="0" t="n"/>
      <c r="R4464" s="0" t="n"/>
      <c r="S4464" s="0" t="n"/>
      <c r="T4464" s="0" t="n"/>
      <c r="U4464" s="0" t="n"/>
      <c r="V4464" s="0" t="n"/>
      <c r="W4464" s="0" t="n"/>
      <c r="X4464" s="42" t="n"/>
      <c r="Y4464" s="42" t="n"/>
      <c r="Z4464" s="42" t="n"/>
    </row>
    <row r="4465" ht="23" customFormat="1" customHeight="1" s="204">
      <c r="A4465" s="255">
        <f>IF(B4465="","",COUNTA($B$5:B4465))</f>
        <v/>
      </c>
      <c r="B4465" s="294" t="n"/>
      <c r="C4465" s="247" t="n"/>
      <c r="D4465" s="248" t="n"/>
      <c r="E4465" s="295" t="n"/>
      <c r="F4465" s="296" t="n"/>
      <c r="G4465" s="296" t="n"/>
      <c r="H4465" s="299">
        <f>IFERROR(VLOOKUP($C4465,$C$5:$H$18,6,0)+SUMIF($C$19:$C4465,$C4465,$F$19:$F4465)-SUMIF($C$19:$C4465,$C4465,$G$19:$G4465),"")</f>
        <v/>
      </c>
      <c r="I4465" s="296" t="n"/>
      <c r="J4465" s="252" t="n"/>
      <c r="K4465" s="252" t="n"/>
      <c r="L4465" s="298" t="n"/>
      <c r="M4465" s="254">
        <f>IF($B4465="","",--TEXT($B4465,"yyyymm"))</f>
        <v/>
      </c>
      <c r="N4465" s="0" t="n"/>
      <c r="O4465" s="0" t="n"/>
      <c r="P4465" s="0" t="n"/>
      <c r="Q4465" s="0" t="n"/>
      <c r="R4465" s="0" t="n"/>
      <c r="S4465" s="0" t="n"/>
      <c r="T4465" s="0" t="n"/>
      <c r="U4465" s="0" t="n"/>
      <c r="V4465" s="0" t="n"/>
      <c r="W4465" s="0" t="n"/>
      <c r="X4465" s="42" t="n"/>
      <c r="Y4465" s="42" t="n"/>
      <c r="Z4465" s="42" t="n"/>
    </row>
    <row r="4466" ht="23" customFormat="1" customHeight="1" s="204">
      <c r="A4466" s="255">
        <f>IF(B4466="","",COUNTA($B$5:B4466))</f>
        <v/>
      </c>
      <c r="B4466" s="294" t="n"/>
      <c r="C4466" s="247" t="n"/>
      <c r="D4466" s="248" t="n"/>
      <c r="E4466" s="295" t="n"/>
      <c r="F4466" s="296" t="n"/>
      <c r="G4466" s="296" t="n"/>
      <c r="H4466" s="299">
        <f>IFERROR(VLOOKUP($C4466,$C$5:$H$18,6,0)+SUMIF($C$19:$C4466,$C4466,$F$19:$F4466)-SUMIF($C$19:$C4466,$C4466,$G$19:$G4466),"")</f>
        <v/>
      </c>
      <c r="I4466" s="296" t="n"/>
      <c r="J4466" s="252" t="n"/>
      <c r="K4466" s="252" t="n"/>
      <c r="L4466" s="298" t="n"/>
      <c r="M4466" s="254">
        <f>IF($B4466="","",--TEXT($B4466,"yyyymm"))</f>
        <v/>
      </c>
      <c r="N4466" s="0" t="n"/>
      <c r="O4466" s="0" t="n"/>
      <c r="P4466" s="0" t="n"/>
      <c r="Q4466" s="0" t="n"/>
      <c r="R4466" s="0" t="n"/>
      <c r="S4466" s="0" t="n"/>
      <c r="T4466" s="0" t="n"/>
      <c r="U4466" s="0" t="n"/>
      <c r="V4466" s="0" t="n"/>
      <c r="W4466" s="0" t="n"/>
      <c r="X4466" s="42" t="n"/>
      <c r="Y4466" s="42" t="n"/>
      <c r="Z4466" s="42" t="n"/>
    </row>
    <row r="4467" ht="23" customFormat="1" customHeight="1" s="204">
      <c r="A4467" s="255">
        <f>IF(B4467="","",COUNTA($B$5:B4467))</f>
        <v/>
      </c>
      <c r="B4467" s="294" t="n"/>
      <c r="C4467" s="247" t="n"/>
      <c r="D4467" s="248" t="n"/>
      <c r="E4467" s="295" t="n"/>
      <c r="F4467" s="296" t="n"/>
      <c r="G4467" s="296" t="n"/>
      <c r="H4467" s="299">
        <f>IFERROR(VLOOKUP($C4467,$C$5:$H$18,6,0)+SUMIF($C$19:$C4467,$C4467,$F$19:$F4467)-SUMIF($C$19:$C4467,$C4467,$G$19:$G4467),"")</f>
        <v/>
      </c>
      <c r="I4467" s="296" t="n"/>
      <c r="J4467" s="252" t="n"/>
      <c r="K4467" s="252" t="n"/>
      <c r="L4467" s="298" t="n"/>
      <c r="M4467" s="254">
        <f>IF($B4467="","",--TEXT($B4467,"yyyymm"))</f>
        <v/>
      </c>
      <c r="N4467" s="0" t="n"/>
      <c r="O4467" s="0" t="n"/>
      <c r="P4467" s="0" t="n"/>
      <c r="Q4467" s="0" t="n"/>
      <c r="R4467" s="0" t="n"/>
      <c r="S4467" s="0" t="n"/>
      <c r="T4467" s="0" t="n"/>
      <c r="U4467" s="0" t="n"/>
      <c r="V4467" s="0" t="n"/>
      <c r="W4467" s="0" t="n"/>
      <c r="X4467" s="42" t="n"/>
      <c r="Y4467" s="42" t="n"/>
      <c r="Z4467" s="42" t="n"/>
    </row>
    <row r="4468" ht="23" customFormat="1" customHeight="1" s="204">
      <c r="A4468" s="255">
        <f>IF(B4468="","",COUNTA($B$5:B4468))</f>
        <v/>
      </c>
      <c r="B4468" s="294" t="n"/>
      <c r="C4468" s="247" t="n"/>
      <c r="D4468" s="248" t="n"/>
      <c r="E4468" s="295" t="n"/>
      <c r="F4468" s="296" t="n"/>
      <c r="G4468" s="296" t="n"/>
      <c r="H4468" s="299">
        <f>IFERROR(VLOOKUP($C4468,$C$5:$H$18,6,0)+SUMIF($C$19:$C4468,$C4468,$F$19:$F4468)-SUMIF($C$19:$C4468,$C4468,$G$19:$G4468),"")</f>
        <v/>
      </c>
      <c r="I4468" s="296" t="n"/>
      <c r="J4468" s="252" t="n"/>
      <c r="K4468" s="252" t="n"/>
      <c r="L4468" s="298" t="n"/>
      <c r="M4468" s="254">
        <f>IF($B4468="","",--TEXT($B4468,"yyyymm"))</f>
        <v/>
      </c>
      <c r="N4468" s="0" t="n"/>
      <c r="O4468" s="0" t="n"/>
      <c r="P4468" s="0" t="n"/>
      <c r="Q4468" s="0" t="n"/>
      <c r="R4468" s="0" t="n"/>
      <c r="S4468" s="0" t="n"/>
      <c r="T4468" s="0" t="n"/>
      <c r="U4468" s="0" t="n"/>
      <c r="V4468" s="0" t="n"/>
      <c r="W4468" s="0" t="n"/>
      <c r="X4468" s="42" t="n"/>
      <c r="Y4468" s="42" t="n"/>
      <c r="Z4468" s="42" t="n"/>
    </row>
    <row r="4469" ht="23" customFormat="1" customHeight="1" s="204">
      <c r="A4469" s="255">
        <f>IF(B4469="","",COUNTA($B$5:B4469))</f>
        <v/>
      </c>
      <c r="B4469" s="294" t="n"/>
      <c r="C4469" s="247" t="n"/>
      <c r="D4469" s="248" t="n"/>
      <c r="E4469" s="295" t="n"/>
      <c r="F4469" s="296" t="n"/>
      <c r="G4469" s="296" t="n"/>
      <c r="H4469" s="299">
        <f>IFERROR(VLOOKUP($C4469,$C$5:$H$18,6,0)+SUMIF($C$19:$C4469,$C4469,$F$19:$F4469)-SUMIF($C$19:$C4469,$C4469,$G$19:$G4469),"")</f>
        <v/>
      </c>
      <c r="I4469" s="296" t="n"/>
      <c r="J4469" s="252" t="n"/>
      <c r="K4469" s="252" t="n"/>
      <c r="L4469" s="298" t="n"/>
      <c r="M4469" s="254">
        <f>IF($B4469="","",--TEXT($B4469,"yyyymm"))</f>
        <v/>
      </c>
      <c r="N4469" s="0" t="n"/>
      <c r="O4469" s="0" t="n"/>
      <c r="P4469" s="0" t="n"/>
      <c r="Q4469" s="0" t="n"/>
      <c r="R4469" s="0" t="n"/>
      <c r="S4469" s="0" t="n"/>
      <c r="T4469" s="0" t="n"/>
      <c r="U4469" s="0" t="n"/>
      <c r="V4469" s="0" t="n"/>
      <c r="W4469" s="0" t="n"/>
      <c r="X4469" s="42" t="n"/>
      <c r="Y4469" s="42" t="n"/>
      <c r="Z4469" s="42" t="n"/>
    </row>
    <row r="4470" ht="23" customFormat="1" customHeight="1" s="204">
      <c r="A4470" s="255">
        <f>IF(B4470="","",COUNTA($B$5:B4470))</f>
        <v/>
      </c>
      <c r="B4470" s="294" t="n"/>
      <c r="C4470" s="247" t="n"/>
      <c r="D4470" s="248" t="n"/>
      <c r="E4470" s="295" t="n"/>
      <c r="F4470" s="296" t="n"/>
      <c r="G4470" s="296" t="n"/>
      <c r="H4470" s="299">
        <f>IFERROR(VLOOKUP($C4470,$C$5:$H$18,6,0)+SUMIF($C$19:$C4470,$C4470,$F$19:$F4470)-SUMIF($C$19:$C4470,$C4470,$G$19:$G4470),"")</f>
        <v/>
      </c>
      <c r="I4470" s="296" t="n"/>
      <c r="J4470" s="252" t="n"/>
      <c r="K4470" s="252" t="n"/>
      <c r="L4470" s="298" t="n"/>
      <c r="M4470" s="254">
        <f>IF($B4470="","",--TEXT($B4470,"yyyymm"))</f>
        <v/>
      </c>
      <c r="N4470" s="0" t="n"/>
      <c r="O4470" s="0" t="n"/>
      <c r="P4470" s="0" t="n"/>
      <c r="Q4470" s="0" t="n"/>
      <c r="R4470" s="0" t="n"/>
      <c r="S4470" s="0" t="n"/>
      <c r="T4470" s="0" t="n"/>
      <c r="U4470" s="0" t="n"/>
      <c r="V4470" s="0" t="n"/>
      <c r="W4470" s="0" t="n"/>
      <c r="X4470" s="42" t="n"/>
      <c r="Y4470" s="42" t="n"/>
      <c r="Z4470" s="42" t="n"/>
    </row>
    <row r="4471" ht="23" customFormat="1" customHeight="1" s="204">
      <c r="A4471" s="255">
        <f>IF(B4471="","",COUNTA($B$5:B4471))</f>
        <v/>
      </c>
      <c r="B4471" s="294" t="n"/>
      <c r="C4471" s="247" t="n"/>
      <c r="D4471" s="248" t="n"/>
      <c r="E4471" s="295" t="n"/>
      <c r="F4471" s="296" t="n"/>
      <c r="G4471" s="296" t="n"/>
      <c r="H4471" s="299">
        <f>IFERROR(VLOOKUP($C4471,$C$5:$H$18,6,0)+SUMIF($C$19:$C4471,$C4471,$F$19:$F4471)-SUMIF($C$19:$C4471,$C4471,$G$19:$G4471),"")</f>
        <v/>
      </c>
      <c r="I4471" s="296" t="n"/>
      <c r="J4471" s="252" t="n"/>
      <c r="K4471" s="252" t="n"/>
      <c r="L4471" s="298" t="n"/>
      <c r="M4471" s="254">
        <f>IF($B4471="","",--TEXT($B4471,"yyyymm"))</f>
        <v/>
      </c>
      <c r="N4471" s="0" t="n"/>
      <c r="O4471" s="0" t="n"/>
      <c r="P4471" s="0" t="n"/>
      <c r="Q4471" s="0" t="n"/>
      <c r="R4471" s="0" t="n"/>
      <c r="S4471" s="0" t="n"/>
      <c r="T4471" s="0" t="n"/>
      <c r="U4471" s="0" t="n"/>
      <c r="V4471" s="0" t="n"/>
      <c r="W4471" s="0" t="n"/>
      <c r="X4471" s="42" t="n"/>
      <c r="Y4471" s="42" t="n"/>
      <c r="Z4471" s="42" t="n"/>
    </row>
    <row r="4472" ht="23" customFormat="1" customHeight="1" s="204">
      <c r="A4472" s="255">
        <f>IF(B4472="","",COUNTA($B$5:B4472))</f>
        <v/>
      </c>
      <c r="B4472" s="294" t="n"/>
      <c r="C4472" s="247" t="n"/>
      <c r="D4472" s="248" t="n"/>
      <c r="E4472" s="295" t="n"/>
      <c r="F4472" s="296" t="n"/>
      <c r="G4472" s="296" t="n"/>
      <c r="H4472" s="299">
        <f>IFERROR(VLOOKUP($C4472,$C$5:$H$18,6,0)+SUMIF($C$19:$C4472,$C4472,$F$19:$F4472)-SUMIF($C$19:$C4472,$C4472,$G$19:$G4472),"")</f>
        <v/>
      </c>
      <c r="I4472" s="296" t="n"/>
      <c r="J4472" s="252" t="n"/>
      <c r="K4472" s="252" t="n"/>
      <c r="L4472" s="298" t="n"/>
      <c r="M4472" s="254">
        <f>IF($B4472="","",--TEXT($B4472,"yyyymm"))</f>
        <v/>
      </c>
      <c r="N4472" s="0" t="n"/>
      <c r="O4472" s="0" t="n"/>
      <c r="P4472" s="0" t="n"/>
      <c r="Q4472" s="0" t="n"/>
      <c r="R4472" s="0" t="n"/>
      <c r="S4472" s="0" t="n"/>
      <c r="T4472" s="0" t="n"/>
      <c r="U4472" s="0" t="n"/>
      <c r="V4472" s="0" t="n"/>
      <c r="W4472" s="0" t="n"/>
      <c r="X4472" s="42" t="n"/>
      <c r="Y4472" s="42" t="n"/>
      <c r="Z4472" s="42" t="n"/>
    </row>
    <row r="4473" ht="23" customFormat="1" customHeight="1" s="204">
      <c r="A4473" s="255">
        <f>IF(B4473="","",COUNTA($B$5:B4473))</f>
        <v/>
      </c>
      <c r="B4473" s="294" t="n"/>
      <c r="C4473" s="247" t="n"/>
      <c r="D4473" s="248" t="n"/>
      <c r="E4473" s="295" t="n"/>
      <c r="F4473" s="296" t="n"/>
      <c r="G4473" s="296" t="n"/>
      <c r="H4473" s="299">
        <f>IFERROR(VLOOKUP($C4473,$C$5:$H$18,6,0)+SUMIF($C$19:$C4473,$C4473,$F$19:$F4473)-SUMIF($C$19:$C4473,$C4473,$G$19:$G4473),"")</f>
        <v/>
      </c>
      <c r="I4473" s="296" t="n"/>
      <c r="J4473" s="252" t="n"/>
      <c r="K4473" s="252" t="n"/>
      <c r="L4473" s="298" t="n"/>
      <c r="M4473" s="254">
        <f>IF($B4473="","",--TEXT($B4473,"yyyymm"))</f>
        <v/>
      </c>
      <c r="N4473" s="0" t="n"/>
      <c r="O4473" s="0" t="n"/>
      <c r="P4473" s="0" t="n"/>
      <c r="Q4473" s="0" t="n"/>
      <c r="R4473" s="0" t="n"/>
      <c r="S4473" s="0" t="n"/>
      <c r="T4473" s="0" t="n"/>
      <c r="U4473" s="0" t="n"/>
      <c r="V4473" s="0" t="n"/>
      <c r="W4473" s="0" t="n"/>
      <c r="X4473" s="42" t="n"/>
      <c r="Y4473" s="42" t="n"/>
      <c r="Z4473" s="42" t="n"/>
    </row>
    <row r="4474" ht="23" customFormat="1" customHeight="1" s="204">
      <c r="A4474" s="255">
        <f>IF(B4474="","",COUNTA($B$5:B4474))</f>
        <v/>
      </c>
      <c r="B4474" s="294" t="n"/>
      <c r="C4474" s="247" t="n"/>
      <c r="D4474" s="248" t="n"/>
      <c r="E4474" s="295" t="n"/>
      <c r="F4474" s="296" t="n"/>
      <c r="G4474" s="296" t="n"/>
      <c r="H4474" s="299">
        <f>IFERROR(VLOOKUP($C4474,$C$5:$H$18,6,0)+SUMIF($C$19:$C4474,$C4474,$F$19:$F4474)-SUMIF($C$19:$C4474,$C4474,$G$19:$G4474),"")</f>
        <v/>
      </c>
      <c r="I4474" s="296" t="n"/>
      <c r="J4474" s="252" t="n"/>
      <c r="K4474" s="252" t="n"/>
      <c r="L4474" s="298" t="n"/>
      <c r="M4474" s="254">
        <f>IF($B4474="","",--TEXT($B4474,"yyyymm"))</f>
        <v/>
      </c>
      <c r="N4474" s="0" t="n"/>
      <c r="O4474" s="0" t="n"/>
      <c r="P4474" s="0" t="n"/>
      <c r="Q4474" s="0" t="n"/>
      <c r="R4474" s="0" t="n"/>
      <c r="S4474" s="0" t="n"/>
      <c r="T4474" s="0" t="n"/>
      <c r="U4474" s="0" t="n"/>
      <c r="V4474" s="0" t="n"/>
      <c r="W4474" s="0" t="n"/>
      <c r="X4474" s="42" t="n"/>
      <c r="Y4474" s="42" t="n"/>
      <c r="Z4474" s="42" t="n"/>
    </row>
    <row r="4475" ht="23" customFormat="1" customHeight="1" s="204">
      <c r="A4475" s="255">
        <f>IF(B4475="","",COUNTA($B$5:B4475))</f>
        <v/>
      </c>
      <c r="B4475" s="294" t="n"/>
      <c r="C4475" s="247" t="n"/>
      <c r="D4475" s="248" t="n"/>
      <c r="E4475" s="295" t="n"/>
      <c r="F4475" s="296" t="n"/>
      <c r="G4475" s="296" t="n"/>
      <c r="H4475" s="299">
        <f>IFERROR(VLOOKUP($C4475,$C$5:$H$18,6,0)+SUMIF($C$19:$C4475,$C4475,$F$19:$F4475)-SUMIF($C$19:$C4475,$C4475,$G$19:$G4475),"")</f>
        <v/>
      </c>
      <c r="I4475" s="296" t="n"/>
      <c r="J4475" s="252" t="n"/>
      <c r="K4475" s="252" t="n"/>
      <c r="L4475" s="298" t="n"/>
      <c r="M4475" s="254">
        <f>IF($B4475="","",--TEXT($B4475,"yyyymm"))</f>
        <v/>
      </c>
      <c r="N4475" s="0" t="n"/>
      <c r="O4475" s="0" t="n"/>
      <c r="P4475" s="0" t="n"/>
      <c r="Q4475" s="0" t="n"/>
      <c r="R4475" s="0" t="n"/>
      <c r="S4475" s="0" t="n"/>
      <c r="T4475" s="0" t="n"/>
      <c r="U4475" s="0" t="n"/>
      <c r="V4475" s="0" t="n"/>
      <c r="W4475" s="0" t="n"/>
      <c r="X4475" s="42" t="n"/>
      <c r="Y4475" s="42" t="n"/>
      <c r="Z4475" s="42" t="n"/>
    </row>
    <row r="4476" ht="23" customFormat="1" customHeight="1" s="204">
      <c r="A4476" s="255">
        <f>IF(B4476="","",COUNTA($B$5:B4476))</f>
        <v/>
      </c>
      <c r="B4476" s="294" t="n"/>
      <c r="C4476" s="247" t="n"/>
      <c r="D4476" s="248" t="n"/>
      <c r="E4476" s="295" t="n"/>
      <c r="F4476" s="296" t="n"/>
      <c r="G4476" s="296" t="n"/>
      <c r="H4476" s="299">
        <f>IFERROR(VLOOKUP($C4476,$C$5:$H$18,6,0)+SUMIF($C$19:$C4476,$C4476,$F$19:$F4476)-SUMIF($C$19:$C4476,$C4476,$G$19:$G4476),"")</f>
        <v/>
      </c>
      <c r="I4476" s="296" t="n"/>
      <c r="J4476" s="252" t="n"/>
      <c r="K4476" s="252" t="n"/>
      <c r="L4476" s="298" t="n"/>
      <c r="M4476" s="254">
        <f>IF($B4476="","",--TEXT($B4476,"yyyymm"))</f>
        <v/>
      </c>
      <c r="N4476" s="0" t="n"/>
      <c r="O4476" s="0" t="n"/>
      <c r="P4476" s="0" t="n"/>
      <c r="Q4476" s="0" t="n"/>
      <c r="R4476" s="0" t="n"/>
      <c r="S4476" s="0" t="n"/>
      <c r="T4476" s="0" t="n"/>
      <c r="U4476" s="0" t="n"/>
      <c r="V4476" s="0" t="n"/>
      <c r="W4476" s="0" t="n"/>
      <c r="X4476" s="42" t="n"/>
      <c r="Y4476" s="42" t="n"/>
      <c r="Z4476" s="42" t="n"/>
    </row>
    <row r="4477" ht="23" customFormat="1" customHeight="1" s="204">
      <c r="A4477" s="255">
        <f>IF(B4477="","",COUNTA($B$5:B4477))</f>
        <v/>
      </c>
      <c r="B4477" s="294" t="n"/>
      <c r="C4477" s="247" t="n"/>
      <c r="D4477" s="248" t="n"/>
      <c r="E4477" s="295" t="n"/>
      <c r="F4477" s="296" t="n"/>
      <c r="G4477" s="296" t="n"/>
      <c r="H4477" s="299">
        <f>IFERROR(VLOOKUP($C4477,$C$5:$H$18,6,0)+SUMIF($C$19:$C4477,$C4477,$F$19:$F4477)-SUMIF($C$19:$C4477,$C4477,$G$19:$G4477),"")</f>
        <v/>
      </c>
      <c r="I4477" s="296" t="n"/>
      <c r="J4477" s="252" t="n"/>
      <c r="K4477" s="252" t="n"/>
      <c r="L4477" s="298" t="n"/>
      <c r="M4477" s="254">
        <f>IF($B4477="","",--TEXT($B4477,"yyyymm"))</f>
        <v/>
      </c>
      <c r="N4477" s="0" t="n"/>
      <c r="O4477" s="0" t="n"/>
      <c r="P4477" s="0" t="n"/>
      <c r="Q4477" s="0" t="n"/>
      <c r="R4477" s="0" t="n"/>
      <c r="S4477" s="0" t="n"/>
      <c r="T4477" s="0" t="n"/>
      <c r="U4477" s="0" t="n"/>
      <c r="V4477" s="0" t="n"/>
      <c r="W4477" s="0" t="n"/>
      <c r="X4477" s="42" t="n"/>
      <c r="Y4477" s="42" t="n"/>
      <c r="Z4477" s="42" t="n"/>
    </row>
    <row r="4478" ht="23" customFormat="1" customHeight="1" s="204">
      <c r="A4478" s="255">
        <f>IF(B4478="","",COUNTA($B$5:B4478))</f>
        <v/>
      </c>
      <c r="B4478" s="294" t="n"/>
      <c r="C4478" s="247" t="n"/>
      <c r="D4478" s="248" t="n"/>
      <c r="E4478" s="295" t="n"/>
      <c r="F4478" s="296" t="n"/>
      <c r="G4478" s="296" t="n"/>
      <c r="H4478" s="299">
        <f>IFERROR(VLOOKUP($C4478,$C$5:$H$18,6,0)+SUMIF($C$19:$C4478,$C4478,$F$19:$F4478)-SUMIF($C$19:$C4478,$C4478,$G$19:$G4478),"")</f>
        <v/>
      </c>
      <c r="I4478" s="296" t="n"/>
      <c r="J4478" s="252" t="n"/>
      <c r="K4478" s="252" t="n"/>
      <c r="L4478" s="298" t="n"/>
      <c r="M4478" s="254">
        <f>IF($B4478="","",--TEXT($B4478,"yyyymm"))</f>
        <v/>
      </c>
      <c r="N4478" s="0" t="n"/>
      <c r="O4478" s="0" t="n"/>
      <c r="P4478" s="0" t="n"/>
      <c r="Q4478" s="0" t="n"/>
      <c r="R4478" s="0" t="n"/>
      <c r="S4478" s="0" t="n"/>
      <c r="T4478" s="0" t="n"/>
      <c r="U4478" s="0" t="n"/>
      <c r="V4478" s="0" t="n"/>
      <c r="W4478" s="0" t="n"/>
      <c r="X4478" s="42" t="n"/>
      <c r="Y4478" s="42" t="n"/>
      <c r="Z4478" s="42" t="n"/>
    </row>
    <row r="4479" ht="23" customFormat="1" customHeight="1" s="204">
      <c r="A4479" s="255">
        <f>IF(B4479="","",COUNTA($B$5:B4479))</f>
        <v/>
      </c>
      <c r="B4479" s="294" t="n"/>
      <c r="C4479" s="247" t="n"/>
      <c r="D4479" s="248" t="n"/>
      <c r="E4479" s="295" t="n"/>
      <c r="F4479" s="296" t="n"/>
      <c r="G4479" s="296" t="n"/>
      <c r="H4479" s="299">
        <f>IFERROR(VLOOKUP($C4479,$C$5:$H$18,6,0)+SUMIF($C$19:$C4479,$C4479,$F$19:$F4479)-SUMIF($C$19:$C4479,$C4479,$G$19:$G4479),"")</f>
        <v/>
      </c>
      <c r="I4479" s="296" t="n"/>
      <c r="J4479" s="252" t="n"/>
      <c r="K4479" s="252" t="n"/>
      <c r="L4479" s="298" t="n"/>
      <c r="M4479" s="254">
        <f>IF($B4479="","",--TEXT($B4479,"yyyymm"))</f>
        <v/>
      </c>
      <c r="N4479" s="0" t="n"/>
      <c r="O4479" s="0" t="n"/>
      <c r="P4479" s="0" t="n"/>
      <c r="Q4479" s="0" t="n"/>
      <c r="R4479" s="0" t="n"/>
      <c r="S4479" s="0" t="n"/>
      <c r="T4479" s="0" t="n"/>
      <c r="U4479" s="0" t="n"/>
      <c r="V4479" s="0" t="n"/>
      <c r="W4479" s="0" t="n"/>
      <c r="X4479" s="42" t="n"/>
      <c r="Y4479" s="42" t="n"/>
      <c r="Z4479" s="42" t="n"/>
    </row>
    <row r="4480" ht="23" customFormat="1" customHeight="1" s="204">
      <c r="A4480" s="255">
        <f>IF(B4480="","",COUNTA($B$5:B4480))</f>
        <v/>
      </c>
      <c r="B4480" s="294" t="n"/>
      <c r="C4480" s="247" t="n"/>
      <c r="D4480" s="248" t="n"/>
      <c r="E4480" s="295" t="n"/>
      <c r="F4480" s="296" t="n"/>
      <c r="G4480" s="296" t="n"/>
      <c r="H4480" s="299">
        <f>IFERROR(VLOOKUP($C4480,$C$5:$H$18,6,0)+SUMIF($C$19:$C4480,$C4480,$F$19:$F4480)-SUMIF($C$19:$C4480,$C4480,$G$19:$G4480),"")</f>
        <v/>
      </c>
      <c r="I4480" s="296" t="n"/>
      <c r="J4480" s="252" t="n"/>
      <c r="K4480" s="252" t="n"/>
      <c r="L4480" s="298" t="n"/>
      <c r="M4480" s="254">
        <f>IF($B4480="","",--TEXT($B4480,"yyyymm"))</f>
        <v/>
      </c>
      <c r="N4480" s="0" t="n"/>
      <c r="O4480" s="0" t="n"/>
      <c r="P4480" s="0" t="n"/>
      <c r="Q4480" s="0" t="n"/>
      <c r="R4480" s="0" t="n"/>
      <c r="S4480" s="0" t="n"/>
      <c r="T4480" s="0" t="n"/>
      <c r="U4480" s="0" t="n"/>
      <c r="V4480" s="0" t="n"/>
      <c r="W4480" s="0" t="n"/>
      <c r="X4480" s="42" t="n"/>
      <c r="Y4480" s="42" t="n"/>
      <c r="Z4480" s="42" t="n"/>
    </row>
    <row r="4481" ht="23" customFormat="1" customHeight="1" s="204">
      <c r="A4481" s="255">
        <f>IF(B4481="","",COUNTA($B$5:B4481))</f>
        <v/>
      </c>
      <c r="B4481" s="294" t="n"/>
      <c r="C4481" s="247" t="n"/>
      <c r="D4481" s="248" t="n"/>
      <c r="E4481" s="295" t="n"/>
      <c r="F4481" s="296" t="n"/>
      <c r="G4481" s="296" t="n"/>
      <c r="H4481" s="299">
        <f>IFERROR(VLOOKUP($C4481,$C$5:$H$18,6,0)+SUMIF($C$19:$C4481,$C4481,$F$19:$F4481)-SUMIF($C$19:$C4481,$C4481,$G$19:$G4481),"")</f>
        <v/>
      </c>
      <c r="I4481" s="296" t="n"/>
      <c r="J4481" s="252" t="n"/>
      <c r="K4481" s="252" t="n"/>
      <c r="L4481" s="298" t="n"/>
      <c r="M4481" s="254">
        <f>IF($B4481="","",--TEXT($B4481,"yyyymm"))</f>
        <v/>
      </c>
      <c r="N4481" s="0" t="n"/>
      <c r="O4481" s="0" t="n"/>
      <c r="P4481" s="0" t="n"/>
      <c r="Q4481" s="0" t="n"/>
      <c r="R4481" s="0" t="n"/>
      <c r="S4481" s="0" t="n"/>
      <c r="T4481" s="0" t="n"/>
      <c r="U4481" s="0" t="n"/>
      <c r="V4481" s="0" t="n"/>
      <c r="W4481" s="0" t="n"/>
      <c r="X4481" s="42" t="n"/>
      <c r="Y4481" s="42" t="n"/>
      <c r="Z4481" s="42" t="n"/>
    </row>
    <row r="4482" ht="23" customFormat="1" customHeight="1" s="204">
      <c r="A4482" s="255">
        <f>IF(B4482="","",COUNTA($B$5:B4482))</f>
        <v/>
      </c>
      <c r="B4482" s="294" t="n"/>
      <c r="C4482" s="247" t="n"/>
      <c r="D4482" s="248" t="n"/>
      <c r="E4482" s="295" t="n"/>
      <c r="F4482" s="296" t="n"/>
      <c r="G4482" s="296" t="n"/>
      <c r="H4482" s="299">
        <f>IFERROR(VLOOKUP($C4482,$C$5:$H$18,6,0)+SUMIF($C$19:$C4482,$C4482,$F$19:$F4482)-SUMIF($C$19:$C4482,$C4482,$G$19:$G4482),"")</f>
        <v/>
      </c>
      <c r="I4482" s="296" t="n"/>
      <c r="J4482" s="252" t="n"/>
      <c r="K4482" s="252" t="n"/>
      <c r="L4482" s="298" t="n"/>
      <c r="M4482" s="254">
        <f>IF($B4482="","",--TEXT($B4482,"yyyymm"))</f>
        <v/>
      </c>
      <c r="N4482" s="0" t="n"/>
      <c r="O4482" s="0" t="n"/>
      <c r="P4482" s="0" t="n"/>
      <c r="Q4482" s="0" t="n"/>
      <c r="R4482" s="0" t="n"/>
      <c r="S4482" s="0" t="n"/>
      <c r="T4482" s="0" t="n"/>
      <c r="U4482" s="0" t="n"/>
      <c r="V4482" s="0" t="n"/>
      <c r="W4482" s="0" t="n"/>
      <c r="X4482" s="42" t="n"/>
      <c r="Y4482" s="42" t="n"/>
      <c r="Z4482" s="42" t="n"/>
    </row>
    <row r="4483" ht="23" customFormat="1" customHeight="1" s="204">
      <c r="A4483" s="255">
        <f>IF(B4483="","",COUNTA($B$5:B4483))</f>
        <v/>
      </c>
      <c r="B4483" s="294" t="n"/>
      <c r="C4483" s="247" t="n"/>
      <c r="D4483" s="248" t="n"/>
      <c r="E4483" s="295" t="n"/>
      <c r="F4483" s="296" t="n"/>
      <c r="G4483" s="296" t="n"/>
      <c r="H4483" s="299">
        <f>IFERROR(VLOOKUP($C4483,$C$5:$H$18,6,0)+SUMIF($C$19:$C4483,$C4483,$F$19:$F4483)-SUMIF($C$19:$C4483,$C4483,$G$19:$G4483),"")</f>
        <v/>
      </c>
      <c r="I4483" s="296" t="n"/>
      <c r="J4483" s="252" t="n"/>
      <c r="K4483" s="252" t="n"/>
      <c r="L4483" s="298" t="n"/>
      <c r="M4483" s="254">
        <f>IF($B4483="","",--TEXT($B4483,"yyyymm"))</f>
        <v/>
      </c>
      <c r="N4483" s="0" t="n"/>
      <c r="O4483" s="0" t="n"/>
      <c r="P4483" s="0" t="n"/>
      <c r="Q4483" s="0" t="n"/>
      <c r="R4483" s="0" t="n"/>
      <c r="S4483" s="0" t="n"/>
      <c r="T4483" s="0" t="n"/>
      <c r="U4483" s="0" t="n"/>
      <c r="V4483" s="0" t="n"/>
      <c r="W4483" s="0" t="n"/>
      <c r="X4483" s="42" t="n"/>
      <c r="Y4483" s="42" t="n"/>
      <c r="Z4483" s="42" t="n"/>
    </row>
    <row r="4484" ht="23" customFormat="1" customHeight="1" s="204">
      <c r="A4484" s="255">
        <f>IF(B4484="","",COUNTA($B$5:B4484))</f>
        <v/>
      </c>
      <c r="B4484" s="294" t="n"/>
      <c r="C4484" s="247" t="n"/>
      <c r="D4484" s="248" t="n"/>
      <c r="E4484" s="295" t="n"/>
      <c r="F4484" s="296" t="n"/>
      <c r="G4484" s="296" t="n"/>
      <c r="H4484" s="299">
        <f>IFERROR(VLOOKUP($C4484,$C$5:$H$18,6,0)+SUMIF($C$19:$C4484,$C4484,$F$19:$F4484)-SUMIF($C$19:$C4484,$C4484,$G$19:$G4484),"")</f>
        <v/>
      </c>
      <c r="I4484" s="296" t="n"/>
      <c r="J4484" s="252" t="n"/>
      <c r="K4484" s="252" t="n"/>
      <c r="L4484" s="298" t="n"/>
      <c r="M4484" s="254">
        <f>IF($B4484="","",--TEXT($B4484,"yyyymm"))</f>
        <v/>
      </c>
      <c r="N4484" s="0" t="n"/>
      <c r="O4484" s="0" t="n"/>
      <c r="P4484" s="0" t="n"/>
      <c r="Q4484" s="0" t="n"/>
      <c r="R4484" s="0" t="n"/>
      <c r="S4484" s="0" t="n"/>
      <c r="T4484" s="0" t="n"/>
      <c r="U4484" s="0" t="n"/>
      <c r="V4484" s="0" t="n"/>
      <c r="W4484" s="0" t="n"/>
      <c r="X4484" s="42" t="n"/>
      <c r="Y4484" s="42" t="n"/>
      <c r="Z4484" s="42" t="n"/>
    </row>
    <row r="4485" ht="23" customFormat="1" customHeight="1" s="204">
      <c r="A4485" s="255">
        <f>IF(B4485="","",COUNTA($B$5:B4485))</f>
        <v/>
      </c>
      <c r="B4485" s="294" t="n"/>
      <c r="C4485" s="247" t="n"/>
      <c r="D4485" s="248" t="n"/>
      <c r="E4485" s="295" t="n"/>
      <c r="F4485" s="296" t="n"/>
      <c r="G4485" s="296" t="n"/>
      <c r="H4485" s="299">
        <f>IFERROR(VLOOKUP($C4485,$C$5:$H$18,6,0)+SUMIF($C$19:$C4485,$C4485,$F$19:$F4485)-SUMIF($C$19:$C4485,$C4485,$G$19:$G4485),"")</f>
        <v/>
      </c>
      <c r="I4485" s="296" t="n"/>
      <c r="J4485" s="252" t="n"/>
      <c r="K4485" s="252" t="n"/>
      <c r="L4485" s="298" t="n"/>
      <c r="M4485" s="254">
        <f>IF($B4485="","",--TEXT($B4485,"yyyymm"))</f>
        <v/>
      </c>
      <c r="N4485" s="0" t="n"/>
      <c r="O4485" s="0" t="n"/>
      <c r="P4485" s="0" t="n"/>
      <c r="Q4485" s="0" t="n"/>
      <c r="R4485" s="0" t="n"/>
      <c r="S4485" s="0" t="n"/>
      <c r="T4485" s="0" t="n"/>
      <c r="U4485" s="0" t="n"/>
      <c r="V4485" s="0" t="n"/>
      <c r="W4485" s="0" t="n"/>
      <c r="X4485" s="42" t="n"/>
      <c r="Y4485" s="42" t="n"/>
      <c r="Z4485" s="42" t="n"/>
    </row>
    <row r="4486" ht="23" customFormat="1" customHeight="1" s="204">
      <c r="A4486" s="255">
        <f>IF(B4486="","",COUNTA($B$5:B4486))</f>
        <v/>
      </c>
      <c r="B4486" s="294" t="n"/>
      <c r="C4486" s="247" t="n"/>
      <c r="D4486" s="248" t="n"/>
      <c r="E4486" s="295" t="n"/>
      <c r="F4486" s="296" t="n"/>
      <c r="G4486" s="296" t="n"/>
      <c r="H4486" s="299">
        <f>IFERROR(VLOOKUP($C4486,$C$5:$H$18,6,0)+SUMIF($C$19:$C4486,$C4486,$F$19:$F4486)-SUMIF($C$19:$C4486,$C4486,$G$19:$G4486),"")</f>
        <v/>
      </c>
      <c r="I4486" s="296" t="n"/>
      <c r="J4486" s="252" t="n"/>
      <c r="K4486" s="252" t="n"/>
      <c r="L4486" s="298" t="n"/>
      <c r="M4486" s="254">
        <f>IF($B4486="","",--TEXT($B4486,"yyyymm"))</f>
        <v/>
      </c>
      <c r="N4486" s="0" t="n"/>
      <c r="O4486" s="0" t="n"/>
      <c r="P4486" s="0" t="n"/>
      <c r="Q4486" s="0" t="n"/>
      <c r="R4486" s="0" t="n"/>
      <c r="S4486" s="0" t="n"/>
      <c r="T4486" s="0" t="n"/>
      <c r="U4486" s="0" t="n"/>
      <c r="V4486" s="0" t="n"/>
      <c r="W4486" s="0" t="n"/>
      <c r="X4486" s="42" t="n"/>
      <c r="Y4486" s="42" t="n"/>
      <c r="Z4486" s="42" t="n"/>
    </row>
    <row r="4487" ht="23" customFormat="1" customHeight="1" s="204">
      <c r="A4487" s="255">
        <f>IF(B4487="","",COUNTA($B$5:B4487))</f>
        <v/>
      </c>
      <c r="B4487" s="294" t="n"/>
      <c r="C4487" s="247" t="n"/>
      <c r="D4487" s="248" t="n"/>
      <c r="E4487" s="295" t="n"/>
      <c r="F4487" s="296" t="n"/>
      <c r="G4487" s="296" t="n"/>
      <c r="H4487" s="299">
        <f>IFERROR(VLOOKUP($C4487,$C$5:$H$18,6,0)+SUMIF($C$19:$C4487,$C4487,$F$19:$F4487)-SUMIF($C$19:$C4487,$C4487,$G$19:$G4487),"")</f>
        <v/>
      </c>
      <c r="I4487" s="296" t="n"/>
      <c r="J4487" s="252" t="n"/>
      <c r="K4487" s="252" t="n"/>
      <c r="L4487" s="298" t="n"/>
      <c r="M4487" s="254">
        <f>IF($B4487="","",--TEXT($B4487,"yyyymm"))</f>
        <v/>
      </c>
      <c r="N4487" s="0" t="n"/>
      <c r="O4487" s="0" t="n"/>
      <c r="P4487" s="0" t="n"/>
      <c r="Q4487" s="0" t="n"/>
      <c r="R4487" s="0" t="n"/>
      <c r="S4487" s="0" t="n"/>
      <c r="T4487" s="0" t="n"/>
      <c r="U4487" s="0" t="n"/>
      <c r="V4487" s="0" t="n"/>
      <c r="W4487" s="0" t="n"/>
      <c r="X4487" s="42" t="n"/>
      <c r="Y4487" s="42" t="n"/>
      <c r="Z4487" s="42" t="n"/>
    </row>
    <row r="4488" ht="23" customFormat="1" customHeight="1" s="204">
      <c r="A4488" s="255">
        <f>IF(B4488="","",COUNTA($B$5:B4488))</f>
        <v/>
      </c>
      <c r="B4488" s="294" t="n"/>
      <c r="C4488" s="247" t="n"/>
      <c r="D4488" s="248" t="n"/>
      <c r="E4488" s="295" t="n"/>
      <c r="F4488" s="296" t="n"/>
      <c r="G4488" s="296" t="n"/>
      <c r="H4488" s="299">
        <f>IFERROR(VLOOKUP($C4488,$C$5:$H$18,6,0)+SUMIF($C$19:$C4488,$C4488,$F$19:$F4488)-SUMIF($C$19:$C4488,$C4488,$G$19:$G4488),"")</f>
        <v/>
      </c>
      <c r="I4488" s="296" t="n"/>
      <c r="J4488" s="252" t="n"/>
      <c r="K4488" s="252" t="n"/>
      <c r="L4488" s="298" t="n"/>
      <c r="M4488" s="254">
        <f>IF($B4488="","",--TEXT($B4488,"yyyymm"))</f>
        <v/>
      </c>
      <c r="N4488" s="0" t="n"/>
      <c r="O4488" s="0" t="n"/>
      <c r="P4488" s="0" t="n"/>
      <c r="Q4488" s="0" t="n"/>
      <c r="R4488" s="0" t="n"/>
      <c r="S4488" s="0" t="n"/>
      <c r="T4488" s="0" t="n"/>
      <c r="U4488" s="0" t="n"/>
      <c r="V4488" s="0" t="n"/>
      <c r="W4488" s="0" t="n"/>
      <c r="X4488" s="42" t="n"/>
      <c r="Y4488" s="42" t="n"/>
      <c r="Z4488" s="42" t="n"/>
    </row>
    <row r="4489" ht="23" customFormat="1" customHeight="1" s="204">
      <c r="A4489" s="255">
        <f>IF(B4489="","",COUNTA($B$5:B4489))</f>
        <v/>
      </c>
      <c r="B4489" s="294" t="n"/>
      <c r="C4489" s="247" t="n"/>
      <c r="D4489" s="248" t="n"/>
      <c r="E4489" s="295" t="n"/>
      <c r="F4489" s="296" t="n"/>
      <c r="G4489" s="296" t="n"/>
      <c r="H4489" s="299">
        <f>IFERROR(VLOOKUP($C4489,$C$5:$H$18,6,0)+SUMIF($C$19:$C4489,$C4489,$F$19:$F4489)-SUMIF($C$19:$C4489,$C4489,$G$19:$G4489),"")</f>
        <v/>
      </c>
      <c r="I4489" s="296" t="n"/>
      <c r="J4489" s="252" t="n"/>
      <c r="K4489" s="252" t="n"/>
      <c r="L4489" s="298" t="n"/>
      <c r="M4489" s="254">
        <f>IF($B4489="","",--TEXT($B4489,"yyyymm"))</f>
        <v/>
      </c>
      <c r="N4489" s="0" t="n"/>
      <c r="O4489" s="0" t="n"/>
      <c r="P4489" s="0" t="n"/>
      <c r="Q4489" s="0" t="n"/>
      <c r="R4489" s="0" t="n"/>
      <c r="S4489" s="0" t="n"/>
      <c r="T4489" s="0" t="n"/>
      <c r="U4489" s="0" t="n"/>
      <c r="V4489" s="0" t="n"/>
      <c r="W4489" s="0" t="n"/>
      <c r="X4489" s="42" t="n"/>
      <c r="Y4489" s="42" t="n"/>
      <c r="Z4489" s="42" t="n"/>
    </row>
    <row r="4490" ht="23" customFormat="1" customHeight="1" s="204">
      <c r="A4490" s="255">
        <f>IF(B4490="","",COUNTA($B$5:B4490))</f>
        <v/>
      </c>
      <c r="B4490" s="294" t="n"/>
      <c r="C4490" s="247" t="n"/>
      <c r="D4490" s="248" t="n"/>
      <c r="E4490" s="295" t="n"/>
      <c r="F4490" s="296" t="n"/>
      <c r="G4490" s="296" t="n"/>
      <c r="H4490" s="299">
        <f>IFERROR(VLOOKUP($C4490,$C$5:$H$18,6,0)+SUMIF($C$19:$C4490,$C4490,$F$19:$F4490)-SUMIF($C$19:$C4490,$C4490,$G$19:$G4490),"")</f>
        <v/>
      </c>
      <c r="I4490" s="296" t="n"/>
      <c r="J4490" s="252" t="n"/>
      <c r="K4490" s="252" t="n"/>
      <c r="L4490" s="298" t="n"/>
      <c r="M4490" s="254">
        <f>IF($B4490="","",--TEXT($B4490,"yyyymm"))</f>
        <v/>
      </c>
      <c r="N4490" s="0" t="n"/>
      <c r="O4490" s="0" t="n"/>
      <c r="P4490" s="0" t="n"/>
      <c r="Q4490" s="0" t="n"/>
      <c r="R4490" s="0" t="n"/>
      <c r="S4490" s="0" t="n"/>
      <c r="T4490" s="0" t="n"/>
      <c r="U4490" s="0" t="n"/>
      <c r="V4490" s="0" t="n"/>
      <c r="W4490" s="0" t="n"/>
      <c r="X4490" s="42" t="n"/>
      <c r="Y4490" s="42" t="n"/>
      <c r="Z4490" s="42" t="n"/>
    </row>
    <row r="4491" ht="23" customFormat="1" customHeight="1" s="204">
      <c r="A4491" s="255">
        <f>IF(B4491="","",COUNTA($B$5:B4491))</f>
        <v/>
      </c>
      <c r="B4491" s="294" t="n"/>
      <c r="C4491" s="247" t="n"/>
      <c r="D4491" s="248" t="n"/>
      <c r="E4491" s="295" t="n"/>
      <c r="F4491" s="296" t="n"/>
      <c r="G4491" s="296" t="n"/>
      <c r="H4491" s="299">
        <f>IFERROR(VLOOKUP($C4491,$C$5:$H$18,6,0)+SUMIF($C$19:$C4491,$C4491,$F$19:$F4491)-SUMIF($C$19:$C4491,$C4491,$G$19:$G4491),"")</f>
        <v/>
      </c>
      <c r="I4491" s="296" t="n"/>
      <c r="J4491" s="252" t="n"/>
      <c r="K4491" s="252" t="n"/>
      <c r="L4491" s="298" t="n"/>
      <c r="M4491" s="254">
        <f>IF($B4491="","",--TEXT($B4491,"yyyymm"))</f>
        <v/>
      </c>
      <c r="N4491" s="0" t="n"/>
      <c r="O4491" s="0" t="n"/>
      <c r="P4491" s="0" t="n"/>
      <c r="Q4491" s="0" t="n"/>
      <c r="R4491" s="0" t="n"/>
      <c r="S4491" s="0" t="n"/>
      <c r="T4491" s="0" t="n"/>
      <c r="U4491" s="0" t="n"/>
      <c r="V4491" s="0" t="n"/>
      <c r="W4491" s="0" t="n"/>
      <c r="X4491" s="42" t="n"/>
      <c r="Y4491" s="42" t="n"/>
      <c r="Z4491" s="42" t="n"/>
    </row>
    <row r="4492" ht="23" customFormat="1" customHeight="1" s="204">
      <c r="A4492" s="255">
        <f>IF(B4492="","",COUNTA($B$5:B4492))</f>
        <v/>
      </c>
      <c r="B4492" s="294" t="n"/>
      <c r="C4492" s="247" t="n"/>
      <c r="D4492" s="248" t="n"/>
      <c r="E4492" s="295" t="n"/>
      <c r="F4492" s="296" t="n"/>
      <c r="G4492" s="296" t="n"/>
      <c r="H4492" s="299">
        <f>IFERROR(VLOOKUP($C4492,$C$5:$H$18,6,0)+SUMIF($C$19:$C4492,$C4492,$F$19:$F4492)-SUMIF($C$19:$C4492,$C4492,$G$19:$G4492),"")</f>
        <v/>
      </c>
      <c r="I4492" s="296" t="n"/>
      <c r="J4492" s="252" t="n"/>
      <c r="K4492" s="252" t="n"/>
      <c r="L4492" s="298" t="n"/>
      <c r="M4492" s="254">
        <f>IF($B4492="","",--TEXT($B4492,"yyyymm"))</f>
        <v/>
      </c>
      <c r="N4492" s="0" t="n"/>
      <c r="O4492" s="0" t="n"/>
      <c r="P4492" s="0" t="n"/>
      <c r="Q4492" s="0" t="n"/>
      <c r="R4492" s="0" t="n"/>
      <c r="S4492" s="0" t="n"/>
      <c r="T4492" s="0" t="n"/>
      <c r="U4492" s="0" t="n"/>
      <c r="V4492" s="0" t="n"/>
      <c r="W4492" s="0" t="n"/>
      <c r="X4492" s="42" t="n"/>
      <c r="Y4492" s="42" t="n"/>
      <c r="Z4492" s="42" t="n"/>
    </row>
    <row r="4493" ht="23" customFormat="1" customHeight="1" s="204">
      <c r="A4493" s="255">
        <f>IF(B4493="","",COUNTA($B$5:B4493))</f>
        <v/>
      </c>
      <c r="B4493" s="294" t="n"/>
      <c r="C4493" s="247" t="n"/>
      <c r="D4493" s="248" t="n"/>
      <c r="E4493" s="295" t="n"/>
      <c r="F4493" s="296" t="n"/>
      <c r="G4493" s="296" t="n"/>
      <c r="H4493" s="299">
        <f>IFERROR(VLOOKUP($C4493,$C$5:$H$18,6,0)+SUMIF($C$19:$C4493,$C4493,$F$19:$F4493)-SUMIF($C$19:$C4493,$C4493,$G$19:$G4493),"")</f>
        <v/>
      </c>
      <c r="I4493" s="296" t="n"/>
      <c r="J4493" s="252" t="n"/>
      <c r="K4493" s="252" t="n"/>
      <c r="L4493" s="298" t="n"/>
      <c r="M4493" s="254">
        <f>IF($B4493="","",--TEXT($B4493,"yyyymm"))</f>
        <v/>
      </c>
      <c r="N4493" s="0" t="n"/>
      <c r="O4493" s="0" t="n"/>
      <c r="P4493" s="0" t="n"/>
      <c r="Q4493" s="0" t="n"/>
      <c r="R4493" s="0" t="n"/>
      <c r="S4493" s="0" t="n"/>
      <c r="T4493" s="0" t="n"/>
      <c r="U4493" s="0" t="n"/>
      <c r="V4493" s="0" t="n"/>
      <c r="W4493" s="0" t="n"/>
      <c r="X4493" s="42" t="n"/>
      <c r="Y4493" s="42" t="n"/>
      <c r="Z4493" s="42" t="n"/>
    </row>
    <row r="4494" ht="23" customFormat="1" customHeight="1" s="204">
      <c r="A4494" s="255">
        <f>IF(B4494="","",COUNTA($B$5:B4494))</f>
        <v/>
      </c>
      <c r="B4494" s="294" t="n"/>
      <c r="C4494" s="247" t="n"/>
      <c r="D4494" s="248" t="n"/>
      <c r="E4494" s="295" t="n"/>
      <c r="F4494" s="296" t="n"/>
      <c r="G4494" s="296" t="n"/>
      <c r="H4494" s="299">
        <f>IFERROR(VLOOKUP($C4494,$C$5:$H$18,6,0)+SUMIF($C$19:$C4494,$C4494,$F$19:$F4494)-SUMIF($C$19:$C4494,$C4494,$G$19:$G4494),"")</f>
        <v/>
      </c>
      <c r="I4494" s="296" t="n"/>
      <c r="J4494" s="252" t="n"/>
      <c r="K4494" s="252" t="n"/>
      <c r="L4494" s="298" t="n"/>
      <c r="M4494" s="254">
        <f>IF($B4494="","",--TEXT($B4494,"yyyymm"))</f>
        <v/>
      </c>
      <c r="N4494" s="0" t="n"/>
      <c r="O4494" s="0" t="n"/>
      <c r="P4494" s="0" t="n"/>
      <c r="Q4494" s="0" t="n"/>
      <c r="R4494" s="0" t="n"/>
      <c r="S4494" s="0" t="n"/>
      <c r="T4494" s="0" t="n"/>
      <c r="U4494" s="0" t="n"/>
      <c r="V4494" s="0" t="n"/>
      <c r="W4494" s="0" t="n"/>
      <c r="X4494" s="42" t="n"/>
      <c r="Y4494" s="42" t="n"/>
      <c r="Z4494" s="42" t="n"/>
    </row>
    <row r="4495" ht="23" customFormat="1" customHeight="1" s="204">
      <c r="A4495" s="255">
        <f>IF(B4495="","",COUNTA($B$5:B4495))</f>
        <v/>
      </c>
      <c r="B4495" s="294" t="n"/>
      <c r="C4495" s="247" t="n"/>
      <c r="D4495" s="248" t="n"/>
      <c r="E4495" s="295" t="n"/>
      <c r="F4495" s="296" t="n"/>
      <c r="G4495" s="296" t="n"/>
      <c r="H4495" s="299">
        <f>IFERROR(VLOOKUP($C4495,$C$5:$H$18,6,0)+SUMIF($C$19:$C4495,$C4495,$F$19:$F4495)-SUMIF($C$19:$C4495,$C4495,$G$19:$G4495),"")</f>
        <v/>
      </c>
      <c r="I4495" s="296" t="n"/>
      <c r="J4495" s="252" t="n"/>
      <c r="K4495" s="252" t="n"/>
      <c r="L4495" s="298" t="n"/>
      <c r="M4495" s="254">
        <f>IF($B4495="","",--TEXT($B4495,"yyyymm"))</f>
        <v/>
      </c>
      <c r="N4495" s="0" t="n"/>
      <c r="O4495" s="0" t="n"/>
      <c r="P4495" s="0" t="n"/>
      <c r="Q4495" s="0" t="n"/>
      <c r="R4495" s="0" t="n"/>
      <c r="S4495" s="0" t="n"/>
      <c r="T4495" s="0" t="n"/>
      <c r="U4495" s="0" t="n"/>
      <c r="V4495" s="0" t="n"/>
      <c r="W4495" s="0" t="n"/>
      <c r="X4495" s="42" t="n"/>
      <c r="Y4495" s="42" t="n"/>
      <c r="Z4495" s="42" t="n"/>
    </row>
    <row r="4496" ht="23" customFormat="1" customHeight="1" s="204">
      <c r="A4496" s="255">
        <f>IF(B4496="","",COUNTA($B$5:B4496))</f>
        <v/>
      </c>
      <c r="B4496" s="294" t="n"/>
      <c r="C4496" s="247" t="n"/>
      <c r="D4496" s="248" t="n"/>
      <c r="E4496" s="295" t="n"/>
      <c r="F4496" s="296" t="n"/>
      <c r="G4496" s="296" t="n"/>
      <c r="H4496" s="299">
        <f>IFERROR(VLOOKUP($C4496,$C$5:$H$18,6,0)+SUMIF($C$19:$C4496,$C4496,$F$19:$F4496)-SUMIF($C$19:$C4496,$C4496,$G$19:$G4496),"")</f>
        <v/>
      </c>
      <c r="I4496" s="296" t="n"/>
      <c r="J4496" s="252" t="n"/>
      <c r="K4496" s="252" t="n"/>
      <c r="L4496" s="298" t="n"/>
      <c r="M4496" s="254">
        <f>IF($B4496="","",--TEXT($B4496,"yyyymm"))</f>
        <v/>
      </c>
      <c r="N4496" s="0" t="n"/>
      <c r="O4496" s="0" t="n"/>
      <c r="P4496" s="0" t="n"/>
      <c r="Q4496" s="0" t="n"/>
      <c r="R4496" s="0" t="n"/>
      <c r="S4496" s="0" t="n"/>
      <c r="T4496" s="0" t="n"/>
      <c r="U4496" s="0" t="n"/>
      <c r="V4496" s="0" t="n"/>
      <c r="W4496" s="0" t="n"/>
      <c r="X4496" s="42" t="n"/>
      <c r="Y4496" s="42" t="n"/>
      <c r="Z4496" s="42" t="n"/>
    </row>
    <row r="4497" ht="23" customFormat="1" customHeight="1" s="204">
      <c r="A4497" s="255">
        <f>IF(B4497="","",COUNTA($B$5:B4497))</f>
        <v/>
      </c>
      <c r="B4497" s="294" t="n"/>
      <c r="C4497" s="247" t="n"/>
      <c r="D4497" s="248" t="n"/>
      <c r="E4497" s="295" t="n"/>
      <c r="F4497" s="296" t="n"/>
      <c r="G4497" s="296" t="n"/>
      <c r="H4497" s="299">
        <f>IFERROR(VLOOKUP($C4497,$C$5:$H$18,6,0)+SUMIF($C$19:$C4497,$C4497,$F$19:$F4497)-SUMIF($C$19:$C4497,$C4497,$G$19:$G4497),"")</f>
        <v/>
      </c>
      <c r="I4497" s="296" t="n"/>
      <c r="J4497" s="252" t="n"/>
      <c r="K4497" s="252" t="n"/>
      <c r="L4497" s="298" t="n"/>
      <c r="M4497" s="254">
        <f>IF($B4497="","",--TEXT($B4497,"yyyymm"))</f>
        <v/>
      </c>
      <c r="N4497" s="0" t="n"/>
      <c r="O4497" s="0" t="n"/>
      <c r="P4497" s="0" t="n"/>
      <c r="Q4497" s="0" t="n"/>
      <c r="R4497" s="0" t="n"/>
      <c r="S4497" s="0" t="n"/>
      <c r="T4497" s="0" t="n"/>
      <c r="U4497" s="0" t="n"/>
      <c r="V4497" s="0" t="n"/>
      <c r="W4497" s="0" t="n"/>
      <c r="X4497" s="42" t="n"/>
      <c r="Y4497" s="42" t="n"/>
      <c r="Z4497" s="42" t="n"/>
    </row>
    <row r="4498" ht="23" customFormat="1" customHeight="1" s="204">
      <c r="A4498" s="255">
        <f>IF(B4498="","",COUNTA($B$5:B4498))</f>
        <v/>
      </c>
      <c r="B4498" s="294" t="n"/>
      <c r="C4498" s="247" t="n"/>
      <c r="D4498" s="248" t="n"/>
      <c r="E4498" s="295" t="n"/>
      <c r="F4498" s="296" t="n"/>
      <c r="G4498" s="296" t="n"/>
      <c r="H4498" s="299">
        <f>IFERROR(VLOOKUP($C4498,$C$5:$H$18,6,0)+SUMIF($C$19:$C4498,$C4498,$F$19:$F4498)-SUMIF($C$19:$C4498,$C4498,$G$19:$G4498),"")</f>
        <v/>
      </c>
      <c r="I4498" s="296" t="n"/>
      <c r="J4498" s="252" t="n"/>
      <c r="K4498" s="252" t="n"/>
      <c r="L4498" s="298" t="n"/>
      <c r="M4498" s="254">
        <f>IF($B4498="","",--TEXT($B4498,"yyyymm"))</f>
        <v/>
      </c>
      <c r="N4498" s="0" t="n"/>
      <c r="O4498" s="0" t="n"/>
      <c r="P4498" s="0" t="n"/>
      <c r="Q4498" s="0" t="n"/>
      <c r="R4498" s="0" t="n"/>
      <c r="S4498" s="0" t="n"/>
      <c r="T4498" s="0" t="n"/>
      <c r="U4498" s="0" t="n"/>
      <c r="V4498" s="0" t="n"/>
      <c r="W4498" s="0" t="n"/>
      <c r="X4498" s="42" t="n"/>
      <c r="Y4498" s="42" t="n"/>
      <c r="Z4498" s="42" t="n"/>
    </row>
    <row r="4499" ht="23" customFormat="1" customHeight="1" s="204">
      <c r="A4499" s="255">
        <f>IF(B4499="","",COUNTA($B$5:B4499))</f>
        <v/>
      </c>
      <c r="B4499" s="294" t="n"/>
      <c r="C4499" s="247" t="n"/>
      <c r="D4499" s="248" t="n"/>
      <c r="E4499" s="295" t="n"/>
      <c r="F4499" s="296" t="n"/>
      <c r="G4499" s="296" t="n"/>
      <c r="H4499" s="299">
        <f>IFERROR(VLOOKUP($C4499,$C$5:$H$18,6,0)+SUMIF($C$19:$C4499,$C4499,$F$19:$F4499)-SUMIF($C$19:$C4499,$C4499,$G$19:$G4499),"")</f>
        <v/>
      </c>
      <c r="I4499" s="296" t="n"/>
      <c r="J4499" s="252" t="n"/>
      <c r="K4499" s="252" t="n"/>
      <c r="L4499" s="298" t="n"/>
      <c r="M4499" s="254">
        <f>IF($B4499="","",--TEXT($B4499,"yyyymm"))</f>
        <v/>
      </c>
      <c r="N4499" s="0" t="n"/>
      <c r="O4499" s="0" t="n"/>
      <c r="P4499" s="0" t="n"/>
      <c r="Q4499" s="0" t="n"/>
      <c r="R4499" s="0" t="n"/>
      <c r="S4499" s="0" t="n"/>
      <c r="T4499" s="0" t="n"/>
      <c r="U4499" s="0" t="n"/>
      <c r="V4499" s="0" t="n"/>
      <c r="W4499" s="0" t="n"/>
      <c r="X4499" s="42" t="n"/>
      <c r="Y4499" s="42" t="n"/>
      <c r="Z4499" s="42" t="n"/>
    </row>
    <row r="4500" ht="23" customFormat="1" customHeight="1" s="204">
      <c r="A4500" s="255">
        <f>IF(B4500="","",COUNTA($B$5:B4500))</f>
        <v/>
      </c>
      <c r="B4500" s="294" t="n"/>
      <c r="C4500" s="247" t="n"/>
      <c r="D4500" s="248" t="n"/>
      <c r="E4500" s="295" t="n"/>
      <c r="F4500" s="296" t="n"/>
      <c r="G4500" s="296" t="n"/>
      <c r="H4500" s="299">
        <f>IFERROR(VLOOKUP($C4500,$C$5:$H$18,6,0)+SUMIF($C$19:$C4500,$C4500,$F$19:$F4500)-SUMIF($C$19:$C4500,$C4500,$G$19:$G4500),"")</f>
        <v/>
      </c>
      <c r="I4500" s="296" t="n"/>
      <c r="J4500" s="252" t="n"/>
      <c r="K4500" s="252" t="n"/>
      <c r="L4500" s="298" t="n"/>
      <c r="M4500" s="254">
        <f>IF($B4500="","",--TEXT($B4500,"yyyymm"))</f>
        <v/>
      </c>
      <c r="N4500" s="0" t="n"/>
      <c r="O4500" s="0" t="n"/>
      <c r="P4500" s="0" t="n"/>
      <c r="Q4500" s="0" t="n"/>
      <c r="R4500" s="0" t="n"/>
      <c r="S4500" s="0" t="n"/>
      <c r="T4500" s="0" t="n"/>
      <c r="U4500" s="0" t="n"/>
      <c r="V4500" s="0" t="n"/>
      <c r="W4500" s="0" t="n"/>
      <c r="X4500" s="42" t="n"/>
      <c r="Y4500" s="42" t="n"/>
      <c r="Z4500" s="42" t="n"/>
    </row>
    <row r="4501" ht="23" customFormat="1" customHeight="1" s="204">
      <c r="A4501" s="255">
        <f>IF(B4501="","",COUNTA($B$5:B4501))</f>
        <v/>
      </c>
      <c r="B4501" s="294" t="n"/>
      <c r="C4501" s="247" t="n"/>
      <c r="D4501" s="248" t="n"/>
      <c r="E4501" s="295" t="n"/>
      <c r="F4501" s="296" t="n"/>
      <c r="G4501" s="296" t="n"/>
      <c r="H4501" s="299">
        <f>IFERROR(VLOOKUP($C4501,$C$5:$H$18,6,0)+SUMIF($C$19:$C4501,$C4501,$F$19:$F4501)-SUMIF($C$19:$C4501,$C4501,$G$19:$G4501),"")</f>
        <v/>
      </c>
      <c r="I4501" s="296" t="n"/>
      <c r="J4501" s="252" t="n"/>
      <c r="K4501" s="252" t="n"/>
      <c r="L4501" s="298" t="n"/>
      <c r="M4501" s="254">
        <f>IF($B4501="","",--TEXT($B4501,"yyyymm"))</f>
        <v/>
      </c>
      <c r="N4501" s="0" t="n"/>
      <c r="O4501" s="0" t="n"/>
      <c r="P4501" s="0" t="n"/>
      <c r="Q4501" s="0" t="n"/>
      <c r="R4501" s="0" t="n"/>
      <c r="S4501" s="0" t="n"/>
      <c r="T4501" s="0" t="n"/>
      <c r="U4501" s="0" t="n"/>
      <c r="V4501" s="0" t="n"/>
      <c r="W4501" s="0" t="n"/>
      <c r="X4501" s="42" t="n"/>
      <c r="Y4501" s="42" t="n"/>
      <c r="Z4501" s="42" t="n"/>
    </row>
    <row r="4502" ht="23" customFormat="1" customHeight="1" s="204">
      <c r="A4502" s="255">
        <f>IF(B4502="","",COUNTA($B$5:B4502))</f>
        <v/>
      </c>
      <c r="B4502" s="294" t="n"/>
      <c r="C4502" s="247" t="n"/>
      <c r="D4502" s="248" t="n"/>
      <c r="E4502" s="295" t="n"/>
      <c r="F4502" s="296" t="n"/>
      <c r="G4502" s="296" t="n"/>
      <c r="H4502" s="299">
        <f>IFERROR(VLOOKUP($C4502,$C$5:$H$18,6,0)+SUMIF($C$19:$C4502,$C4502,$F$19:$F4502)-SUMIF($C$19:$C4502,$C4502,$G$19:$G4502),"")</f>
        <v/>
      </c>
      <c r="I4502" s="296" t="n"/>
      <c r="J4502" s="252" t="n"/>
      <c r="K4502" s="252" t="n"/>
      <c r="L4502" s="298" t="n"/>
      <c r="M4502" s="254">
        <f>IF($B4502="","",--TEXT($B4502,"yyyymm"))</f>
        <v/>
      </c>
      <c r="N4502" s="0" t="n"/>
      <c r="O4502" s="0" t="n"/>
      <c r="P4502" s="0" t="n"/>
      <c r="Q4502" s="0" t="n"/>
      <c r="R4502" s="0" t="n"/>
      <c r="S4502" s="0" t="n"/>
      <c r="T4502" s="0" t="n"/>
      <c r="U4502" s="0" t="n"/>
      <c r="V4502" s="0" t="n"/>
      <c r="W4502" s="0" t="n"/>
      <c r="X4502" s="42" t="n"/>
      <c r="Y4502" s="42" t="n"/>
      <c r="Z4502" s="42" t="n"/>
    </row>
    <row r="4503" ht="23" customFormat="1" customHeight="1" s="204">
      <c r="A4503" s="255">
        <f>IF(B4503="","",COUNTA($B$5:B4503))</f>
        <v/>
      </c>
      <c r="B4503" s="294" t="n"/>
      <c r="C4503" s="247" t="n"/>
      <c r="D4503" s="248" t="n"/>
      <c r="E4503" s="295" t="n"/>
      <c r="F4503" s="296" t="n"/>
      <c r="G4503" s="296" t="n"/>
      <c r="H4503" s="299">
        <f>IFERROR(VLOOKUP($C4503,$C$5:$H$18,6,0)+SUMIF($C$19:$C4503,$C4503,$F$19:$F4503)-SUMIF($C$19:$C4503,$C4503,$G$19:$G4503),"")</f>
        <v/>
      </c>
      <c r="I4503" s="296" t="n"/>
      <c r="J4503" s="252" t="n"/>
      <c r="K4503" s="252" t="n"/>
      <c r="L4503" s="298" t="n"/>
      <c r="M4503" s="254">
        <f>IF($B4503="","",--TEXT($B4503,"yyyymm"))</f>
        <v/>
      </c>
      <c r="N4503" s="0" t="n"/>
      <c r="O4503" s="0" t="n"/>
      <c r="P4503" s="0" t="n"/>
      <c r="Q4503" s="0" t="n"/>
      <c r="R4503" s="0" t="n"/>
      <c r="S4503" s="0" t="n"/>
      <c r="T4503" s="0" t="n"/>
      <c r="U4503" s="0" t="n"/>
      <c r="V4503" s="0" t="n"/>
      <c r="W4503" s="0" t="n"/>
      <c r="X4503" s="42" t="n"/>
      <c r="Y4503" s="42" t="n"/>
      <c r="Z4503" s="42" t="n"/>
    </row>
    <row r="4504" ht="23" customFormat="1" customHeight="1" s="204">
      <c r="A4504" s="255">
        <f>IF(B4504="","",COUNTA($B$5:B4504))</f>
        <v/>
      </c>
      <c r="B4504" s="294" t="n"/>
      <c r="C4504" s="247" t="n"/>
      <c r="D4504" s="248" t="n"/>
      <c r="E4504" s="295" t="n"/>
      <c r="F4504" s="296" t="n"/>
      <c r="G4504" s="296" t="n"/>
      <c r="H4504" s="299">
        <f>IFERROR(VLOOKUP($C4504,$C$5:$H$18,6,0)+SUMIF($C$19:$C4504,$C4504,$F$19:$F4504)-SUMIF($C$19:$C4504,$C4504,$G$19:$G4504),"")</f>
        <v/>
      </c>
      <c r="I4504" s="296" t="n"/>
      <c r="J4504" s="252" t="n"/>
      <c r="K4504" s="252" t="n"/>
      <c r="L4504" s="298" t="n"/>
      <c r="M4504" s="254">
        <f>IF($B4504="","",--TEXT($B4504,"yyyymm"))</f>
        <v/>
      </c>
      <c r="N4504" s="0" t="n"/>
      <c r="O4504" s="0" t="n"/>
      <c r="P4504" s="0" t="n"/>
      <c r="Q4504" s="0" t="n"/>
      <c r="R4504" s="0" t="n"/>
      <c r="S4504" s="0" t="n"/>
      <c r="T4504" s="0" t="n"/>
      <c r="U4504" s="0" t="n"/>
      <c r="V4504" s="0" t="n"/>
      <c r="W4504" s="0" t="n"/>
      <c r="X4504" s="42" t="n"/>
      <c r="Y4504" s="42" t="n"/>
      <c r="Z4504" s="42" t="n"/>
    </row>
    <row r="4505" ht="23" customFormat="1" customHeight="1" s="204">
      <c r="A4505" s="255">
        <f>IF(B4505="","",COUNTA($B$5:B4505))</f>
        <v/>
      </c>
      <c r="B4505" s="294" t="n"/>
      <c r="C4505" s="247" t="n"/>
      <c r="D4505" s="248" t="n"/>
      <c r="E4505" s="295" t="n"/>
      <c r="F4505" s="296" t="n"/>
      <c r="G4505" s="296" t="n"/>
      <c r="H4505" s="299">
        <f>IFERROR(VLOOKUP($C4505,$C$5:$H$18,6,0)+SUMIF($C$19:$C4505,$C4505,$F$19:$F4505)-SUMIF($C$19:$C4505,$C4505,$G$19:$G4505),"")</f>
        <v/>
      </c>
      <c r="I4505" s="296" t="n"/>
      <c r="J4505" s="252" t="n"/>
      <c r="K4505" s="252" t="n"/>
      <c r="L4505" s="298" t="n"/>
      <c r="M4505" s="254">
        <f>IF($B4505="","",--TEXT($B4505,"yyyymm"))</f>
        <v/>
      </c>
      <c r="N4505" s="0" t="n"/>
      <c r="O4505" s="0" t="n"/>
      <c r="P4505" s="0" t="n"/>
      <c r="Q4505" s="0" t="n"/>
      <c r="R4505" s="0" t="n"/>
      <c r="S4505" s="0" t="n"/>
      <c r="T4505" s="0" t="n"/>
      <c r="U4505" s="0" t="n"/>
      <c r="V4505" s="0" t="n"/>
      <c r="W4505" s="0" t="n"/>
      <c r="X4505" s="42" t="n"/>
      <c r="Y4505" s="42" t="n"/>
      <c r="Z4505" s="42" t="n"/>
    </row>
    <row r="4506" ht="23" customFormat="1" customHeight="1" s="204">
      <c r="A4506" s="255">
        <f>IF(B4506="","",COUNTA($B$5:B4506))</f>
        <v/>
      </c>
      <c r="B4506" s="294" t="n"/>
      <c r="C4506" s="247" t="n"/>
      <c r="D4506" s="248" t="n"/>
      <c r="E4506" s="295" t="n"/>
      <c r="F4506" s="296" t="n"/>
      <c r="G4506" s="296" t="n"/>
      <c r="H4506" s="299">
        <f>IFERROR(VLOOKUP($C4506,$C$5:$H$18,6,0)+SUMIF($C$19:$C4506,$C4506,$F$19:$F4506)-SUMIF($C$19:$C4506,$C4506,$G$19:$G4506),"")</f>
        <v/>
      </c>
      <c r="I4506" s="296" t="n"/>
      <c r="J4506" s="252" t="n"/>
      <c r="K4506" s="252" t="n"/>
      <c r="L4506" s="298" t="n"/>
      <c r="M4506" s="254">
        <f>IF($B4506="","",--TEXT($B4506,"yyyymm"))</f>
        <v/>
      </c>
      <c r="N4506" s="0" t="n"/>
      <c r="O4506" s="0" t="n"/>
      <c r="P4506" s="0" t="n"/>
      <c r="Q4506" s="0" t="n"/>
      <c r="R4506" s="0" t="n"/>
      <c r="S4506" s="0" t="n"/>
      <c r="T4506" s="0" t="n"/>
      <c r="U4506" s="0" t="n"/>
      <c r="V4506" s="0" t="n"/>
      <c r="W4506" s="0" t="n"/>
      <c r="X4506" s="42" t="n"/>
      <c r="Y4506" s="42" t="n"/>
      <c r="Z4506" s="42" t="n"/>
    </row>
    <row r="4507" ht="23" customFormat="1" customHeight="1" s="204">
      <c r="A4507" s="255">
        <f>IF(B4507="","",COUNTA($B$5:B4507))</f>
        <v/>
      </c>
      <c r="B4507" s="294" t="n"/>
      <c r="C4507" s="247" t="n"/>
      <c r="D4507" s="248" t="n"/>
      <c r="E4507" s="295" t="n"/>
      <c r="F4507" s="296" t="n"/>
      <c r="G4507" s="296" t="n"/>
      <c r="H4507" s="299">
        <f>IFERROR(VLOOKUP($C4507,$C$5:$H$18,6,0)+SUMIF($C$19:$C4507,$C4507,$F$19:$F4507)-SUMIF($C$19:$C4507,$C4507,$G$19:$G4507),"")</f>
        <v/>
      </c>
      <c r="I4507" s="296" t="n"/>
      <c r="J4507" s="252" t="n"/>
      <c r="K4507" s="252" t="n"/>
      <c r="L4507" s="298" t="n"/>
      <c r="M4507" s="254">
        <f>IF($B4507="","",--TEXT($B4507,"yyyymm"))</f>
        <v/>
      </c>
      <c r="N4507" s="0" t="n"/>
      <c r="O4507" s="0" t="n"/>
      <c r="P4507" s="0" t="n"/>
      <c r="Q4507" s="0" t="n"/>
      <c r="R4507" s="0" t="n"/>
      <c r="S4507" s="0" t="n"/>
      <c r="T4507" s="0" t="n"/>
      <c r="U4507" s="0" t="n"/>
      <c r="V4507" s="0" t="n"/>
      <c r="W4507" s="0" t="n"/>
      <c r="X4507" s="42" t="n"/>
      <c r="Y4507" s="42" t="n"/>
      <c r="Z4507" s="42" t="n"/>
    </row>
    <row r="4508" ht="23" customFormat="1" customHeight="1" s="204">
      <c r="A4508" s="255">
        <f>IF(B4508="","",COUNTA($B$5:B4508))</f>
        <v/>
      </c>
      <c r="B4508" s="294" t="n"/>
      <c r="C4508" s="247" t="n"/>
      <c r="D4508" s="248" t="n"/>
      <c r="E4508" s="295" t="n"/>
      <c r="F4508" s="296" t="n"/>
      <c r="G4508" s="296" t="n"/>
      <c r="H4508" s="299">
        <f>IFERROR(VLOOKUP($C4508,$C$5:$H$18,6,0)+SUMIF($C$19:$C4508,$C4508,$F$19:$F4508)-SUMIF($C$19:$C4508,$C4508,$G$19:$G4508),"")</f>
        <v/>
      </c>
      <c r="I4508" s="296" t="n"/>
      <c r="J4508" s="252" t="n"/>
      <c r="K4508" s="252" t="n"/>
      <c r="L4508" s="298" t="n"/>
      <c r="M4508" s="254">
        <f>IF($B4508="","",--TEXT($B4508,"yyyymm"))</f>
        <v/>
      </c>
      <c r="N4508" s="0" t="n"/>
      <c r="O4508" s="0" t="n"/>
      <c r="P4508" s="0" t="n"/>
      <c r="Q4508" s="0" t="n"/>
      <c r="R4508" s="0" t="n"/>
      <c r="S4508" s="0" t="n"/>
      <c r="T4508" s="0" t="n"/>
      <c r="U4508" s="0" t="n"/>
      <c r="V4508" s="0" t="n"/>
      <c r="W4508" s="0" t="n"/>
      <c r="X4508" s="42" t="n"/>
      <c r="Y4508" s="42" t="n"/>
      <c r="Z4508" s="42" t="n"/>
    </row>
    <row r="4509" ht="23" customFormat="1" customHeight="1" s="204">
      <c r="A4509" s="255">
        <f>IF(B4509="","",COUNTA($B$5:B4509))</f>
        <v/>
      </c>
      <c r="B4509" s="294" t="n"/>
      <c r="C4509" s="247" t="n"/>
      <c r="D4509" s="248" t="n"/>
      <c r="E4509" s="295" t="n"/>
      <c r="F4509" s="296" t="n"/>
      <c r="G4509" s="296" t="n"/>
      <c r="H4509" s="299">
        <f>IFERROR(VLOOKUP($C4509,$C$5:$H$18,6,0)+SUMIF($C$19:$C4509,$C4509,$F$19:$F4509)-SUMIF($C$19:$C4509,$C4509,$G$19:$G4509),"")</f>
        <v/>
      </c>
      <c r="I4509" s="296" t="n"/>
      <c r="J4509" s="252" t="n"/>
      <c r="K4509" s="252" t="n"/>
      <c r="L4509" s="298" t="n"/>
      <c r="M4509" s="254">
        <f>IF($B4509="","",--TEXT($B4509,"yyyymm"))</f>
        <v/>
      </c>
      <c r="N4509" s="0" t="n"/>
      <c r="O4509" s="0" t="n"/>
      <c r="P4509" s="0" t="n"/>
      <c r="Q4509" s="0" t="n"/>
      <c r="R4509" s="0" t="n"/>
      <c r="S4509" s="0" t="n"/>
      <c r="T4509" s="0" t="n"/>
      <c r="U4509" s="0" t="n"/>
      <c r="V4509" s="0" t="n"/>
      <c r="W4509" s="0" t="n"/>
      <c r="X4509" s="42" t="n"/>
      <c r="Y4509" s="42" t="n"/>
      <c r="Z4509" s="42" t="n"/>
    </row>
    <row r="4510" ht="23" customFormat="1" customHeight="1" s="204">
      <c r="A4510" s="255">
        <f>IF(B4510="","",COUNTA($B$5:B4510))</f>
        <v/>
      </c>
      <c r="B4510" s="294" t="n"/>
      <c r="C4510" s="247" t="n"/>
      <c r="D4510" s="248" t="n"/>
      <c r="E4510" s="295" t="n"/>
      <c r="F4510" s="296" t="n"/>
      <c r="G4510" s="296" t="n"/>
      <c r="H4510" s="299">
        <f>IFERROR(VLOOKUP($C4510,$C$5:$H$18,6,0)+SUMIF($C$19:$C4510,$C4510,$F$19:$F4510)-SUMIF($C$19:$C4510,$C4510,$G$19:$G4510),"")</f>
        <v/>
      </c>
      <c r="I4510" s="296" t="n"/>
      <c r="J4510" s="252" t="n"/>
      <c r="K4510" s="252" t="n"/>
      <c r="L4510" s="298" t="n"/>
      <c r="M4510" s="254">
        <f>IF($B4510="","",--TEXT($B4510,"yyyymm"))</f>
        <v/>
      </c>
      <c r="N4510" s="0" t="n"/>
      <c r="O4510" s="0" t="n"/>
      <c r="P4510" s="0" t="n"/>
      <c r="Q4510" s="0" t="n"/>
      <c r="R4510" s="0" t="n"/>
      <c r="S4510" s="0" t="n"/>
      <c r="T4510" s="0" t="n"/>
      <c r="U4510" s="0" t="n"/>
      <c r="V4510" s="0" t="n"/>
      <c r="W4510" s="0" t="n"/>
      <c r="X4510" s="42" t="n"/>
      <c r="Y4510" s="42" t="n"/>
      <c r="Z4510" s="42" t="n"/>
    </row>
    <row r="4511" ht="23" customFormat="1" customHeight="1" s="204">
      <c r="A4511" s="255">
        <f>IF(B4511="","",COUNTA($B$5:B4511))</f>
        <v/>
      </c>
      <c r="B4511" s="294" t="n"/>
      <c r="C4511" s="247" t="n"/>
      <c r="D4511" s="248" t="n"/>
      <c r="E4511" s="295" t="n"/>
      <c r="F4511" s="296" t="n"/>
      <c r="G4511" s="296" t="n"/>
      <c r="H4511" s="299">
        <f>IFERROR(VLOOKUP($C4511,$C$5:$H$18,6,0)+SUMIF($C$19:$C4511,$C4511,$F$19:$F4511)-SUMIF($C$19:$C4511,$C4511,$G$19:$G4511),"")</f>
        <v/>
      </c>
      <c r="I4511" s="296" t="n"/>
      <c r="J4511" s="252" t="n"/>
      <c r="K4511" s="252" t="n"/>
      <c r="L4511" s="298" t="n"/>
      <c r="M4511" s="254">
        <f>IF($B4511="","",--TEXT($B4511,"yyyymm"))</f>
        <v/>
      </c>
      <c r="N4511" s="0" t="n"/>
      <c r="O4511" s="0" t="n"/>
      <c r="P4511" s="0" t="n"/>
      <c r="Q4511" s="0" t="n"/>
      <c r="R4511" s="0" t="n"/>
      <c r="S4511" s="0" t="n"/>
      <c r="T4511" s="0" t="n"/>
      <c r="U4511" s="0" t="n"/>
      <c r="V4511" s="0" t="n"/>
      <c r="W4511" s="0" t="n"/>
      <c r="X4511" s="42" t="n"/>
      <c r="Y4511" s="42" t="n"/>
      <c r="Z4511" s="42" t="n"/>
    </row>
    <row r="4512" ht="23" customFormat="1" customHeight="1" s="204">
      <c r="A4512" s="255">
        <f>IF(B4512="","",COUNTA($B$5:B4512))</f>
        <v/>
      </c>
      <c r="B4512" s="294" t="n"/>
      <c r="C4512" s="247" t="n"/>
      <c r="D4512" s="248" t="n"/>
      <c r="E4512" s="295" t="n"/>
      <c r="F4512" s="296" t="n"/>
      <c r="G4512" s="296" t="n"/>
      <c r="H4512" s="299">
        <f>IFERROR(VLOOKUP($C4512,$C$5:$H$18,6,0)+SUMIF($C$19:$C4512,$C4512,$F$19:$F4512)-SUMIF($C$19:$C4512,$C4512,$G$19:$G4512),"")</f>
        <v/>
      </c>
      <c r="I4512" s="296" t="n"/>
      <c r="J4512" s="252" t="n"/>
      <c r="K4512" s="252" t="n"/>
      <c r="L4512" s="298" t="n"/>
      <c r="M4512" s="254">
        <f>IF($B4512="","",--TEXT($B4512,"yyyymm"))</f>
        <v/>
      </c>
      <c r="N4512" s="0" t="n"/>
      <c r="O4512" s="0" t="n"/>
      <c r="P4512" s="0" t="n"/>
      <c r="Q4512" s="0" t="n"/>
      <c r="R4512" s="0" t="n"/>
      <c r="S4512" s="0" t="n"/>
      <c r="T4512" s="0" t="n"/>
      <c r="U4512" s="0" t="n"/>
      <c r="V4512" s="0" t="n"/>
      <c r="W4512" s="0" t="n"/>
      <c r="X4512" s="42" t="n"/>
      <c r="Y4512" s="42" t="n"/>
      <c r="Z4512" s="42" t="n"/>
    </row>
    <row r="4513" ht="23" customFormat="1" customHeight="1" s="204">
      <c r="A4513" s="255">
        <f>IF(B4513="","",COUNTA($B$5:B4513))</f>
        <v/>
      </c>
      <c r="B4513" s="294" t="n"/>
      <c r="C4513" s="247" t="n"/>
      <c r="D4513" s="248" t="n"/>
      <c r="E4513" s="295" t="n"/>
      <c r="F4513" s="296" t="n"/>
      <c r="G4513" s="296" t="n"/>
      <c r="H4513" s="299">
        <f>IFERROR(VLOOKUP($C4513,$C$5:$H$18,6,0)+SUMIF($C$19:$C4513,$C4513,$F$19:$F4513)-SUMIF($C$19:$C4513,$C4513,$G$19:$G4513),"")</f>
        <v/>
      </c>
      <c r="I4513" s="296" t="n"/>
      <c r="J4513" s="252" t="n"/>
      <c r="K4513" s="252" t="n"/>
      <c r="L4513" s="298" t="n"/>
      <c r="M4513" s="254">
        <f>IF($B4513="","",--TEXT($B4513,"yyyymm"))</f>
        <v/>
      </c>
      <c r="N4513" s="0" t="n"/>
      <c r="O4513" s="0" t="n"/>
      <c r="P4513" s="0" t="n"/>
      <c r="Q4513" s="0" t="n"/>
      <c r="R4513" s="0" t="n"/>
      <c r="S4513" s="0" t="n"/>
      <c r="T4513" s="0" t="n"/>
      <c r="U4513" s="0" t="n"/>
      <c r="V4513" s="0" t="n"/>
      <c r="W4513" s="0" t="n"/>
      <c r="X4513" s="42" t="n"/>
      <c r="Y4513" s="42" t="n"/>
      <c r="Z4513" s="42" t="n"/>
    </row>
    <row r="4514" ht="23" customFormat="1" customHeight="1" s="204">
      <c r="A4514" s="255">
        <f>IF(B4514="","",COUNTA($B$5:B4514))</f>
        <v/>
      </c>
      <c r="B4514" s="294" t="n"/>
      <c r="C4514" s="247" t="n"/>
      <c r="D4514" s="248" t="n"/>
      <c r="E4514" s="295" t="n"/>
      <c r="F4514" s="296" t="n"/>
      <c r="G4514" s="296" t="n"/>
      <c r="H4514" s="299">
        <f>IFERROR(VLOOKUP($C4514,$C$5:$H$18,6,0)+SUMIF($C$19:$C4514,$C4514,$F$19:$F4514)-SUMIF($C$19:$C4514,$C4514,$G$19:$G4514),"")</f>
        <v/>
      </c>
      <c r="I4514" s="296" t="n"/>
      <c r="J4514" s="252" t="n"/>
      <c r="K4514" s="252" t="n"/>
      <c r="L4514" s="298" t="n"/>
      <c r="M4514" s="254">
        <f>IF($B4514="","",--TEXT($B4514,"yyyymm"))</f>
        <v/>
      </c>
      <c r="N4514" s="0" t="n"/>
      <c r="O4514" s="0" t="n"/>
      <c r="P4514" s="0" t="n"/>
      <c r="Q4514" s="0" t="n"/>
      <c r="R4514" s="0" t="n"/>
      <c r="S4514" s="0" t="n"/>
      <c r="T4514" s="0" t="n"/>
      <c r="U4514" s="0" t="n"/>
      <c r="V4514" s="0" t="n"/>
      <c r="W4514" s="0" t="n"/>
      <c r="X4514" s="42" t="n"/>
      <c r="Y4514" s="42" t="n"/>
      <c r="Z4514" s="42" t="n"/>
    </row>
    <row r="4515" ht="23" customFormat="1" customHeight="1" s="204">
      <c r="A4515" s="255">
        <f>IF(B4515="","",COUNTA($B$5:B4515))</f>
        <v/>
      </c>
      <c r="B4515" s="294" t="n"/>
      <c r="C4515" s="247" t="n"/>
      <c r="D4515" s="248" t="n"/>
      <c r="E4515" s="295" t="n"/>
      <c r="F4515" s="296" t="n"/>
      <c r="G4515" s="296" t="n"/>
      <c r="H4515" s="299">
        <f>IFERROR(VLOOKUP($C4515,$C$5:$H$18,6,0)+SUMIF($C$19:$C4515,$C4515,$F$19:$F4515)-SUMIF($C$19:$C4515,$C4515,$G$19:$G4515),"")</f>
        <v/>
      </c>
      <c r="I4515" s="296" t="n"/>
      <c r="J4515" s="252" t="n"/>
      <c r="K4515" s="252" t="n"/>
      <c r="L4515" s="298" t="n"/>
      <c r="M4515" s="254">
        <f>IF($B4515="","",--TEXT($B4515,"yyyymm"))</f>
        <v/>
      </c>
      <c r="N4515" s="0" t="n"/>
      <c r="O4515" s="0" t="n"/>
      <c r="P4515" s="0" t="n"/>
      <c r="Q4515" s="0" t="n"/>
      <c r="R4515" s="0" t="n"/>
      <c r="S4515" s="0" t="n"/>
      <c r="T4515" s="0" t="n"/>
      <c r="U4515" s="0" t="n"/>
      <c r="V4515" s="0" t="n"/>
      <c r="W4515" s="0" t="n"/>
      <c r="X4515" s="42" t="n"/>
      <c r="Y4515" s="42" t="n"/>
      <c r="Z4515" s="42" t="n"/>
    </row>
    <row r="4516" ht="23" customFormat="1" customHeight="1" s="204">
      <c r="A4516" s="255">
        <f>IF(B4516="","",COUNTA($B$5:B4516))</f>
        <v/>
      </c>
      <c r="B4516" s="294" t="n"/>
      <c r="C4516" s="247" t="n"/>
      <c r="D4516" s="248" t="n"/>
      <c r="E4516" s="295" t="n"/>
      <c r="F4516" s="296" t="n"/>
      <c r="G4516" s="296" t="n"/>
      <c r="H4516" s="299">
        <f>IFERROR(VLOOKUP($C4516,$C$5:$H$18,6,0)+SUMIF($C$19:$C4516,$C4516,$F$19:$F4516)-SUMIF($C$19:$C4516,$C4516,$G$19:$G4516),"")</f>
        <v/>
      </c>
      <c r="I4516" s="296" t="n"/>
      <c r="J4516" s="252" t="n"/>
      <c r="K4516" s="252" t="n"/>
      <c r="L4516" s="298" t="n"/>
      <c r="M4516" s="254">
        <f>IF($B4516="","",--TEXT($B4516,"yyyymm"))</f>
        <v/>
      </c>
      <c r="N4516" s="0" t="n"/>
      <c r="O4516" s="0" t="n"/>
      <c r="P4516" s="0" t="n"/>
      <c r="Q4516" s="0" t="n"/>
      <c r="R4516" s="0" t="n"/>
      <c r="S4516" s="0" t="n"/>
      <c r="T4516" s="0" t="n"/>
      <c r="U4516" s="0" t="n"/>
      <c r="V4516" s="0" t="n"/>
      <c r="W4516" s="0" t="n"/>
      <c r="X4516" s="42" t="n"/>
      <c r="Y4516" s="42" t="n"/>
      <c r="Z4516" s="42" t="n"/>
    </row>
    <row r="4517" ht="23" customFormat="1" customHeight="1" s="204">
      <c r="A4517" s="255">
        <f>IF(B4517="","",COUNTA($B$5:B4517))</f>
        <v/>
      </c>
      <c r="B4517" s="294" t="n"/>
      <c r="C4517" s="247" t="n"/>
      <c r="D4517" s="248" t="n"/>
      <c r="E4517" s="295" t="n"/>
      <c r="F4517" s="296" t="n"/>
      <c r="G4517" s="296" t="n"/>
      <c r="H4517" s="299">
        <f>IFERROR(VLOOKUP($C4517,$C$5:$H$18,6,0)+SUMIF($C$19:$C4517,$C4517,$F$19:$F4517)-SUMIF($C$19:$C4517,$C4517,$G$19:$G4517),"")</f>
        <v/>
      </c>
      <c r="I4517" s="296" t="n"/>
      <c r="J4517" s="252" t="n"/>
      <c r="K4517" s="252" t="n"/>
      <c r="L4517" s="298" t="n"/>
      <c r="M4517" s="254">
        <f>IF($B4517="","",--TEXT($B4517,"yyyymm"))</f>
        <v/>
      </c>
      <c r="N4517" s="0" t="n"/>
      <c r="O4517" s="0" t="n"/>
      <c r="P4517" s="0" t="n"/>
      <c r="Q4517" s="0" t="n"/>
      <c r="R4517" s="0" t="n"/>
      <c r="S4517" s="0" t="n"/>
      <c r="T4517" s="0" t="n"/>
      <c r="U4517" s="0" t="n"/>
      <c r="V4517" s="0" t="n"/>
      <c r="W4517" s="0" t="n"/>
      <c r="X4517" s="42" t="n"/>
      <c r="Y4517" s="42" t="n"/>
      <c r="Z4517" s="42" t="n"/>
    </row>
    <row r="4518" ht="23" customFormat="1" customHeight="1" s="204">
      <c r="A4518" s="255">
        <f>IF(B4518="","",COUNTA($B$5:B4518))</f>
        <v/>
      </c>
      <c r="B4518" s="294" t="n"/>
      <c r="C4518" s="247" t="n"/>
      <c r="D4518" s="248" t="n"/>
      <c r="E4518" s="295" t="n"/>
      <c r="F4518" s="296" t="n"/>
      <c r="G4518" s="296" t="n"/>
      <c r="H4518" s="299">
        <f>IFERROR(VLOOKUP($C4518,$C$5:$H$18,6,0)+SUMIF($C$19:$C4518,$C4518,$F$19:$F4518)-SUMIF($C$19:$C4518,$C4518,$G$19:$G4518),"")</f>
        <v/>
      </c>
      <c r="I4518" s="296" t="n"/>
      <c r="J4518" s="252" t="n"/>
      <c r="K4518" s="252" t="n"/>
      <c r="L4518" s="298" t="n"/>
      <c r="M4518" s="254">
        <f>IF($B4518="","",--TEXT($B4518,"yyyymm"))</f>
        <v/>
      </c>
      <c r="N4518" s="0" t="n"/>
      <c r="O4518" s="0" t="n"/>
      <c r="P4518" s="0" t="n"/>
      <c r="Q4518" s="0" t="n"/>
      <c r="R4518" s="0" t="n"/>
      <c r="S4518" s="0" t="n"/>
      <c r="T4518" s="0" t="n"/>
      <c r="U4518" s="0" t="n"/>
      <c r="V4518" s="0" t="n"/>
      <c r="W4518" s="0" t="n"/>
      <c r="X4518" s="42" t="n"/>
      <c r="Y4518" s="42" t="n"/>
      <c r="Z4518" s="42" t="n"/>
    </row>
    <row r="4519" ht="23" customFormat="1" customHeight="1" s="204">
      <c r="A4519" s="255">
        <f>IF(B4519="","",COUNTA($B$5:B4519))</f>
        <v/>
      </c>
      <c r="B4519" s="294" t="n"/>
      <c r="C4519" s="247" t="n"/>
      <c r="D4519" s="248" t="n"/>
      <c r="E4519" s="295" t="n"/>
      <c r="F4519" s="296" t="n"/>
      <c r="G4519" s="296" t="n"/>
      <c r="H4519" s="299">
        <f>IFERROR(VLOOKUP($C4519,$C$5:$H$18,6,0)+SUMIF($C$19:$C4519,$C4519,$F$19:$F4519)-SUMIF($C$19:$C4519,$C4519,$G$19:$G4519),"")</f>
        <v/>
      </c>
      <c r="I4519" s="296" t="n"/>
      <c r="J4519" s="252" t="n"/>
      <c r="K4519" s="252" t="n"/>
      <c r="L4519" s="298" t="n"/>
      <c r="M4519" s="254">
        <f>IF($B4519="","",--TEXT($B4519,"yyyymm"))</f>
        <v/>
      </c>
      <c r="N4519" s="0" t="n"/>
      <c r="O4519" s="0" t="n"/>
      <c r="P4519" s="0" t="n"/>
      <c r="Q4519" s="0" t="n"/>
      <c r="R4519" s="0" t="n"/>
      <c r="S4519" s="0" t="n"/>
      <c r="T4519" s="0" t="n"/>
      <c r="U4519" s="0" t="n"/>
      <c r="V4519" s="0" t="n"/>
      <c r="W4519" s="0" t="n"/>
      <c r="X4519" s="42" t="n"/>
      <c r="Y4519" s="42" t="n"/>
      <c r="Z4519" s="42" t="n"/>
    </row>
    <row r="4520" ht="23" customFormat="1" customHeight="1" s="204">
      <c r="A4520" s="255">
        <f>IF(B4520="","",COUNTA($B$5:B4520))</f>
        <v/>
      </c>
      <c r="B4520" s="294" t="n"/>
      <c r="C4520" s="247" t="n"/>
      <c r="D4520" s="248" t="n"/>
      <c r="E4520" s="295" t="n"/>
      <c r="F4520" s="296" t="n"/>
      <c r="G4520" s="296" t="n"/>
      <c r="H4520" s="299">
        <f>IFERROR(VLOOKUP($C4520,$C$5:$H$18,6,0)+SUMIF($C$19:$C4520,$C4520,$F$19:$F4520)-SUMIF($C$19:$C4520,$C4520,$G$19:$G4520),"")</f>
        <v/>
      </c>
      <c r="I4520" s="296" t="n"/>
      <c r="J4520" s="252" t="n"/>
      <c r="K4520" s="252" t="n"/>
      <c r="L4520" s="298" t="n"/>
      <c r="M4520" s="254">
        <f>IF($B4520="","",--TEXT($B4520,"yyyymm"))</f>
        <v/>
      </c>
      <c r="N4520" s="0" t="n"/>
      <c r="O4520" s="0" t="n"/>
      <c r="P4520" s="0" t="n"/>
      <c r="Q4520" s="0" t="n"/>
      <c r="R4520" s="0" t="n"/>
      <c r="S4520" s="0" t="n"/>
      <c r="T4520" s="0" t="n"/>
      <c r="U4520" s="0" t="n"/>
      <c r="V4520" s="0" t="n"/>
      <c r="W4520" s="0" t="n"/>
      <c r="X4520" s="42" t="n"/>
      <c r="Y4520" s="42" t="n"/>
      <c r="Z4520" s="42" t="n"/>
    </row>
    <row r="4521" ht="23" customFormat="1" customHeight="1" s="204">
      <c r="A4521" s="255">
        <f>IF(B4521="","",COUNTA($B$5:B4521))</f>
        <v/>
      </c>
      <c r="B4521" s="294" t="n"/>
      <c r="C4521" s="247" t="n"/>
      <c r="D4521" s="248" t="n"/>
      <c r="E4521" s="295" t="n"/>
      <c r="F4521" s="296" t="n"/>
      <c r="G4521" s="296" t="n"/>
      <c r="H4521" s="299">
        <f>IFERROR(VLOOKUP($C4521,$C$5:$H$18,6,0)+SUMIF($C$19:$C4521,$C4521,$F$19:$F4521)-SUMIF($C$19:$C4521,$C4521,$G$19:$G4521),"")</f>
        <v/>
      </c>
      <c r="I4521" s="296" t="n"/>
      <c r="J4521" s="252" t="n"/>
      <c r="K4521" s="252" t="n"/>
      <c r="L4521" s="298" t="n"/>
      <c r="M4521" s="254">
        <f>IF($B4521="","",--TEXT($B4521,"yyyymm"))</f>
        <v/>
      </c>
      <c r="N4521" s="0" t="n"/>
      <c r="O4521" s="0" t="n"/>
      <c r="P4521" s="0" t="n"/>
      <c r="Q4521" s="0" t="n"/>
      <c r="R4521" s="0" t="n"/>
      <c r="S4521" s="0" t="n"/>
      <c r="T4521" s="0" t="n"/>
      <c r="U4521" s="0" t="n"/>
      <c r="V4521" s="0" t="n"/>
      <c r="W4521" s="0" t="n"/>
      <c r="X4521" s="42" t="n"/>
      <c r="Y4521" s="42" t="n"/>
      <c r="Z4521" s="42" t="n"/>
    </row>
    <row r="4522" ht="23" customFormat="1" customHeight="1" s="204">
      <c r="A4522" s="255">
        <f>IF(B4522="","",COUNTA($B$5:B4522))</f>
        <v/>
      </c>
      <c r="B4522" s="294" t="n"/>
      <c r="C4522" s="247" t="n"/>
      <c r="D4522" s="248" t="n"/>
      <c r="E4522" s="295" t="n"/>
      <c r="F4522" s="296" t="n"/>
      <c r="G4522" s="296" t="n"/>
      <c r="H4522" s="299">
        <f>IFERROR(VLOOKUP($C4522,$C$5:$H$18,6,0)+SUMIF($C$19:$C4522,$C4522,$F$19:$F4522)-SUMIF($C$19:$C4522,$C4522,$G$19:$G4522),"")</f>
        <v/>
      </c>
      <c r="I4522" s="296" t="n"/>
      <c r="J4522" s="252" t="n"/>
      <c r="K4522" s="252" t="n"/>
      <c r="L4522" s="298" t="n"/>
      <c r="M4522" s="254">
        <f>IF($B4522="","",--TEXT($B4522,"yyyymm"))</f>
        <v/>
      </c>
      <c r="N4522" s="0" t="n"/>
      <c r="O4522" s="0" t="n"/>
      <c r="P4522" s="0" t="n"/>
      <c r="Q4522" s="0" t="n"/>
      <c r="R4522" s="0" t="n"/>
      <c r="S4522" s="0" t="n"/>
      <c r="T4522" s="0" t="n"/>
      <c r="U4522" s="0" t="n"/>
      <c r="V4522" s="0" t="n"/>
      <c r="W4522" s="0" t="n"/>
      <c r="X4522" s="42" t="n"/>
      <c r="Y4522" s="42" t="n"/>
      <c r="Z4522" s="42" t="n"/>
    </row>
    <row r="4523" ht="23" customFormat="1" customHeight="1" s="204">
      <c r="A4523" s="255">
        <f>IF(B4523="","",COUNTA($B$5:B4523))</f>
        <v/>
      </c>
      <c r="B4523" s="294" t="n"/>
      <c r="C4523" s="247" t="n"/>
      <c r="D4523" s="248" t="n"/>
      <c r="E4523" s="295" t="n"/>
      <c r="F4523" s="296" t="n"/>
      <c r="G4523" s="296" t="n"/>
      <c r="H4523" s="299">
        <f>IFERROR(VLOOKUP($C4523,$C$5:$H$18,6,0)+SUMIF($C$19:$C4523,$C4523,$F$19:$F4523)-SUMIF($C$19:$C4523,$C4523,$G$19:$G4523),"")</f>
        <v/>
      </c>
      <c r="I4523" s="296" t="n"/>
      <c r="J4523" s="252" t="n"/>
      <c r="K4523" s="252" t="n"/>
      <c r="L4523" s="298" t="n"/>
      <c r="M4523" s="254">
        <f>IF($B4523="","",--TEXT($B4523,"yyyymm"))</f>
        <v/>
      </c>
      <c r="N4523" s="0" t="n"/>
      <c r="O4523" s="0" t="n"/>
      <c r="P4523" s="0" t="n"/>
      <c r="Q4523" s="0" t="n"/>
      <c r="R4523" s="0" t="n"/>
      <c r="S4523" s="0" t="n"/>
      <c r="T4523" s="0" t="n"/>
      <c r="U4523" s="0" t="n"/>
      <c r="V4523" s="0" t="n"/>
      <c r="W4523" s="0" t="n"/>
      <c r="X4523" s="42" t="n"/>
      <c r="Y4523" s="42" t="n"/>
      <c r="Z4523" s="42" t="n"/>
    </row>
    <row r="4524" ht="23" customFormat="1" customHeight="1" s="204">
      <c r="A4524" s="255">
        <f>IF(B4524="","",COUNTA($B$5:B4524))</f>
        <v/>
      </c>
      <c r="B4524" s="294" t="n"/>
      <c r="C4524" s="247" t="n"/>
      <c r="D4524" s="248" t="n"/>
      <c r="E4524" s="295" t="n"/>
      <c r="F4524" s="296" t="n"/>
      <c r="G4524" s="296" t="n"/>
      <c r="H4524" s="299">
        <f>IFERROR(VLOOKUP($C4524,$C$5:$H$18,6,0)+SUMIF($C$19:$C4524,$C4524,$F$19:$F4524)-SUMIF($C$19:$C4524,$C4524,$G$19:$G4524),"")</f>
        <v/>
      </c>
      <c r="I4524" s="296" t="n"/>
      <c r="J4524" s="252" t="n"/>
      <c r="K4524" s="252" t="n"/>
      <c r="L4524" s="298" t="n"/>
      <c r="M4524" s="254">
        <f>IF($B4524="","",--TEXT($B4524,"yyyymm"))</f>
        <v/>
      </c>
      <c r="N4524" s="0" t="n"/>
      <c r="O4524" s="0" t="n"/>
      <c r="P4524" s="0" t="n"/>
      <c r="Q4524" s="0" t="n"/>
      <c r="R4524" s="0" t="n"/>
      <c r="S4524" s="0" t="n"/>
      <c r="T4524" s="0" t="n"/>
      <c r="U4524" s="0" t="n"/>
      <c r="V4524" s="0" t="n"/>
      <c r="W4524" s="0" t="n"/>
      <c r="X4524" s="42" t="n"/>
      <c r="Y4524" s="42" t="n"/>
      <c r="Z4524" s="42" t="n"/>
    </row>
    <row r="4525" ht="23" customFormat="1" customHeight="1" s="204">
      <c r="A4525" s="255">
        <f>IF(B4525="","",COUNTA($B$5:B4525))</f>
        <v/>
      </c>
      <c r="B4525" s="294" t="n"/>
      <c r="C4525" s="247" t="n"/>
      <c r="D4525" s="248" t="n"/>
      <c r="E4525" s="295" t="n"/>
      <c r="F4525" s="296" t="n"/>
      <c r="G4525" s="296" t="n"/>
      <c r="H4525" s="299">
        <f>IFERROR(VLOOKUP($C4525,$C$5:$H$18,6,0)+SUMIF($C$19:$C4525,$C4525,$F$19:$F4525)-SUMIF($C$19:$C4525,$C4525,$G$19:$G4525),"")</f>
        <v/>
      </c>
      <c r="I4525" s="296" t="n"/>
      <c r="J4525" s="252" t="n"/>
      <c r="K4525" s="252" t="n"/>
      <c r="L4525" s="298" t="n"/>
      <c r="M4525" s="254">
        <f>IF($B4525="","",--TEXT($B4525,"yyyymm"))</f>
        <v/>
      </c>
      <c r="N4525" s="0" t="n"/>
      <c r="O4525" s="0" t="n"/>
      <c r="P4525" s="0" t="n"/>
      <c r="Q4525" s="0" t="n"/>
      <c r="R4525" s="0" t="n"/>
      <c r="S4525" s="0" t="n"/>
      <c r="T4525" s="0" t="n"/>
      <c r="U4525" s="0" t="n"/>
      <c r="V4525" s="0" t="n"/>
      <c r="W4525" s="0" t="n"/>
      <c r="X4525" s="42" t="n"/>
      <c r="Y4525" s="42" t="n"/>
      <c r="Z4525" s="42" t="n"/>
    </row>
    <row r="4526" ht="23" customFormat="1" customHeight="1" s="204">
      <c r="A4526" s="255">
        <f>IF(B4526="","",COUNTA($B$5:B4526))</f>
        <v/>
      </c>
      <c r="B4526" s="294" t="n"/>
      <c r="C4526" s="247" t="n"/>
      <c r="D4526" s="248" t="n"/>
      <c r="E4526" s="295" t="n"/>
      <c r="F4526" s="296" t="n"/>
      <c r="G4526" s="296" t="n"/>
      <c r="H4526" s="299">
        <f>IFERROR(VLOOKUP($C4526,$C$5:$H$18,6,0)+SUMIF($C$19:$C4526,$C4526,$F$19:$F4526)-SUMIF($C$19:$C4526,$C4526,$G$19:$G4526),"")</f>
        <v/>
      </c>
      <c r="I4526" s="296" t="n"/>
      <c r="J4526" s="252" t="n"/>
      <c r="K4526" s="252" t="n"/>
      <c r="L4526" s="298" t="n"/>
      <c r="M4526" s="254">
        <f>IF($B4526="","",--TEXT($B4526,"yyyymm"))</f>
        <v/>
      </c>
      <c r="N4526" s="0" t="n"/>
      <c r="O4526" s="0" t="n"/>
      <c r="P4526" s="0" t="n"/>
      <c r="Q4526" s="0" t="n"/>
      <c r="R4526" s="0" t="n"/>
      <c r="S4526" s="0" t="n"/>
      <c r="T4526" s="0" t="n"/>
      <c r="U4526" s="0" t="n"/>
      <c r="V4526" s="0" t="n"/>
      <c r="W4526" s="0" t="n"/>
      <c r="X4526" s="42" t="n"/>
      <c r="Y4526" s="42" t="n"/>
      <c r="Z4526" s="42" t="n"/>
    </row>
    <row r="4527" ht="23" customFormat="1" customHeight="1" s="204">
      <c r="A4527" s="255">
        <f>IF(B4527="","",COUNTA($B$5:B4527))</f>
        <v/>
      </c>
      <c r="B4527" s="294" t="n"/>
      <c r="C4527" s="247" t="n"/>
      <c r="D4527" s="248" t="n"/>
      <c r="E4527" s="295" t="n"/>
      <c r="F4527" s="296" t="n"/>
      <c r="G4527" s="296" t="n"/>
      <c r="H4527" s="299">
        <f>IFERROR(VLOOKUP($C4527,$C$5:$H$18,6,0)+SUMIF($C$19:$C4527,$C4527,$F$19:$F4527)-SUMIF($C$19:$C4527,$C4527,$G$19:$G4527),"")</f>
        <v/>
      </c>
      <c r="I4527" s="296" t="n"/>
      <c r="J4527" s="252" t="n"/>
      <c r="K4527" s="252" t="n"/>
      <c r="L4527" s="298" t="n"/>
      <c r="M4527" s="254">
        <f>IF($B4527="","",--TEXT($B4527,"yyyymm"))</f>
        <v/>
      </c>
      <c r="N4527" s="0" t="n"/>
      <c r="O4527" s="0" t="n"/>
      <c r="P4527" s="0" t="n"/>
      <c r="Q4527" s="0" t="n"/>
      <c r="R4527" s="0" t="n"/>
      <c r="S4527" s="0" t="n"/>
      <c r="T4527" s="0" t="n"/>
      <c r="U4527" s="0" t="n"/>
      <c r="V4527" s="0" t="n"/>
      <c r="W4527" s="0" t="n"/>
      <c r="X4527" s="42" t="n"/>
      <c r="Y4527" s="42" t="n"/>
      <c r="Z4527" s="42" t="n"/>
    </row>
    <row r="4528" ht="23" customFormat="1" customHeight="1" s="204">
      <c r="A4528" s="255">
        <f>IF(B4528="","",COUNTA($B$5:B4528))</f>
        <v/>
      </c>
      <c r="B4528" s="294" t="n"/>
      <c r="C4528" s="247" t="n"/>
      <c r="D4528" s="248" t="n"/>
      <c r="E4528" s="295" t="n"/>
      <c r="F4528" s="296" t="n"/>
      <c r="G4528" s="296" t="n"/>
      <c r="H4528" s="299">
        <f>IFERROR(VLOOKUP($C4528,$C$5:$H$18,6,0)+SUMIF($C$19:$C4528,$C4528,$F$19:$F4528)-SUMIF($C$19:$C4528,$C4528,$G$19:$G4528),"")</f>
        <v/>
      </c>
      <c r="I4528" s="296" t="n"/>
      <c r="J4528" s="252" t="n"/>
      <c r="K4528" s="252" t="n"/>
      <c r="L4528" s="298" t="n"/>
      <c r="M4528" s="254">
        <f>IF($B4528="","",--TEXT($B4528,"yyyymm"))</f>
        <v/>
      </c>
      <c r="N4528" s="0" t="n"/>
      <c r="O4528" s="0" t="n"/>
      <c r="P4528" s="0" t="n"/>
      <c r="Q4528" s="0" t="n"/>
      <c r="R4528" s="0" t="n"/>
      <c r="S4528" s="0" t="n"/>
      <c r="T4528" s="0" t="n"/>
      <c r="U4528" s="0" t="n"/>
      <c r="V4528" s="0" t="n"/>
      <c r="W4528" s="0" t="n"/>
      <c r="X4528" s="42" t="n"/>
      <c r="Y4528" s="42" t="n"/>
      <c r="Z4528" s="42" t="n"/>
    </row>
    <row r="4529" ht="23" customFormat="1" customHeight="1" s="204">
      <c r="A4529" s="255">
        <f>IF(B4529="","",COUNTA($B$5:B4529))</f>
        <v/>
      </c>
      <c r="B4529" s="294" t="n"/>
      <c r="C4529" s="247" t="n"/>
      <c r="D4529" s="248" t="n"/>
      <c r="E4529" s="295" t="n"/>
      <c r="F4529" s="296" t="n"/>
      <c r="G4529" s="296" t="n"/>
      <c r="H4529" s="299">
        <f>IFERROR(VLOOKUP($C4529,$C$5:$H$18,6,0)+SUMIF($C$19:$C4529,$C4529,$F$19:$F4529)-SUMIF($C$19:$C4529,$C4529,$G$19:$G4529),"")</f>
        <v/>
      </c>
      <c r="I4529" s="296" t="n"/>
      <c r="J4529" s="252" t="n"/>
      <c r="K4529" s="252" t="n"/>
      <c r="L4529" s="298" t="n"/>
      <c r="M4529" s="254">
        <f>IF($B4529="","",--TEXT($B4529,"yyyymm"))</f>
        <v/>
      </c>
      <c r="N4529" s="0" t="n"/>
      <c r="O4529" s="0" t="n"/>
      <c r="P4529" s="0" t="n"/>
      <c r="Q4529" s="0" t="n"/>
      <c r="R4529" s="0" t="n"/>
      <c r="S4529" s="0" t="n"/>
      <c r="T4529" s="0" t="n"/>
      <c r="U4529" s="0" t="n"/>
      <c r="V4529" s="0" t="n"/>
      <c r="W4529" s="0" t="n"/>
      <c r="X4529" s="42" t="n"/>
      <c r="Y4529" s="42" t="n"/>
      <c r="Z4529" s="42" t="n"/>
    </row>
    <row r="4530" ht="23" customFormat="1" customHeight="1" s="204">
      <c r="A4530" s="255">
        <f>IF(B4530="","",COUNTA($B$5:B4530))</f>
        <v/>
      </c>
      <c r="B4530" s="294" t="n"/>
      <c r="C4530" s="247" t="n"/>
      <c r="D4530" s="248" t="n"/>
      <c r="E4530" s="295" t="n"/>
      <c r="F4530" s="296" t="n"/>
      <c r="G4530" s="296" t="n"/>
      <c r="H4530" s="299">
        <f>IFERROR(VLOOKUP($C4530,$C$5:$H$18,6,0)+SUMIF($C$19:$C4530,$C4530,$F$19:$F4530)-SUMIF($C$19:$C4530,$C4530,$G$19:$G4530),"")</f>
        <v/>
      </c>
      <c r="I4530" s="296" t="n"/>
      <c r="J4530" s="252" t="n"/>
      <c r="K4530" s="252" t="n"/>
      <c r="L4530" s="298" t="n"/>
      <c r="M4530" s="254">
        <f>IF($B4530="","",--TEXT($B4530,"yyyymm"))</f>
        <v/>
      </c>
      <c r="N4530" s="0" t="n"/>
      <c r="O4530" s="0" t="n"/>
      <c r="P4530" s="0" t="n"/>
      <c r="Q4530" s="0" t="n"/>
      <c r="R4530" s="0" t="n"/>
      <c r="S4530" s="0" t="n"/>
      <c r="T4530" s="0" t="n"/>
      <c r="U4530" s="0" t="n"/>
      <c r="V4530" s="0" t="n"/>
      <c r="W4530" s="0" t="n"/>
      <c r="X4530" s="42" t="n"/>
      <c r="Y4530" s="42" t="n"/>
      <c r="Z4530" s="42" t="n"/>
    </row>
    <row r="4531" ht="23" customFormat="1" customHeight="1" s="204">
      <c r="A4531" s="255">
        <f>IF(B4531="","",COUNTA($B$5:B4531))</f>
        <v/>
      </c>
      <c r="B4531" s="294" t="n"/>
      <c r="C4531" s="247" t="n"/>
      <c r="D4531" s="248" t="n"/>
      <c r="E4531" s="295" t="n"/>
      <c r="F4531" s="296" t="n"/>
      <c r="G4531" s="296" t="n"/>
      <c r="H4531" s="299">
        <f>IFERROR(VLOOKUP($C4531,$C$5:$H$18,6,0)+SUMIF($C$19:$C4531,$C4531,$F$19:$F4531)-SUMIF($C$19:$C4531,$C4531,$G$19:$G4531),"")</f>
        <v/>
      </c>
      <c r="I4531" s="296" t="n"/>
      <c r="J4531" s="252" t="n"/>
      <c r="K4531" s="252" t="n"/>
      <c r="L4531" s="298" t="n"/>
      <c r="M4531" s="254">
        <f>IF($B4531="","",--TEXT($B4531,"yyyymm"))</f>
        <v/>
      </c>
      <c r="N4531" s="0" t="n"/>
      <c r="O4531" s="0" t="n"/>
      <c r="P4531" s="0" t="n"/>
      <c r="Q4531" s="0" t="n"/>
      <c r="R4531" s="0" t="n"/>
      <c r="S4531" s="0" t="n"/>
      <c r="T4531" s="0" t="n"/>
      <c r="U4531" s="0" t="n"/>
      <c r="V4531" s="0" t="n"/>
      <c r="W4531" s="0" t="n"/>
      <c r="X4531" s="42" t="n"/>
      <c r="Y4531" s="42" t="n"/>
      <c r="Z4531" s="42" t="n"/>
    </row>
    <row r="4532" ht="23" customFormat="1" customHeight="1" s="204">
      <c r="A4532" s="255">
        <f>IF(B4532="","",COUNTA($B$5:B4532))</f>
        <v/>
      </c>
      <c r="B4532" s="294" t="n"/>
      <c r="C4532" s="247" t="n"/>
      <c r="D4532" s="248" t="n"/>
      <c r="E4532" s="295" t="n"/>
      <c r="F4532" s="296" t="n"/>
      <c r="G4532" s="296" t="n"/>
      <c r="H4532" s="299">
        <f>IFERROR(VLOOKUP($C4532,$C$5:$H$18,6,0)+SUMIF($C$19:$C4532,$C4532,$F$19:$F4532)-SUMIF($C$19:$C4532,$C4532,$G$19:$G4532),"")</f>
        <v/>
      </c>
      <c r="I4532" s="296" t="n"/>
      <c r="J4532" s="252" t="n"/>
      <c r="K4532" s="252" t="n"/>
      <c r="L4532" s="298" t="n"/>
      <c r="M4532" s="254">
        <f>IF($B4532="","",--TEXT($B4532,"yyyymm"))</f>
        <v/>
      </c>
      <c r="N4532" s="0" t="n"/>
      <c r="O4532" s="0" t="n"/>
      <c r="P4532" s="0" t="n"/>
      <c r="Q4532" s="0" t="n"/>
      <c r="R4532" s="0" t="n"/>
      <c r="S4532" s="0" t="n"/>
      <c r="T4532" s="0" t="n"/>
      <c r="U4532" s="0" t="n"/>
      <c r="V4532" s="0" t="n"/>
      <c r="W4532" s="0" t="n"/>
      <c r="X4532" s="42" t="n"/>
      <c r="Y4532" s="42" t="n"/>
      <c r="Z4532" s="42" t="n"/>
    </row>
    <row r="4533" ht="23" customFormat="1" customHeight="1" s="204">
      <c r="A4533" s="255">
        <f>IF(B4533="","",COUNTA($B$5:B4533))</f>
        <v/>
      </c>
      <c r="B4533" s="294" t="n"/>
      <c r="C4533" s="247" t="n"/>
      <c r="D4533" s="248" t="n"/>
      <c r="E4533" s="295" t="n"/>
      <c r="F4533" s="296" t="n"/>
      <c r="G4533" s="296" t="n"/>
      <c r="H4533" s="299">
        <f>IFERROR(VLOOKUP($C4533,$C$5:$H$18,6,0)+SUMIF($C$19:$C4533,$C4533,$F$19:$F4533)-SUMIF($C$19:$C4533,$C4533,$G$19:$G4533),"")</f>
        <v/>
      </c>
      <c r="I4533" s="296" t="n"/>
      <c r="J4533" s="252" t="n"/>
      <c r="K4533" s="252" t="n"/>
      <c r="L4533" s="298" t="n"/>
      <c r="M4533" s="254">
        <f>IF($B4533="","",--TEXT($B4533,"yyyymm"))</f>
        <v/>
      </c>
      <c r="N4533" s="0" t="n"/>
      <c r="O4533" s="0" t="n"/>
      <c r="P4533" s="0" t="n"/>
      <c r="Q4533" s="0" t="n"/>
      <c r="R4533" s="0" t="n"/>
      <c r="S4533" s="0" t="n"/>
      <c r="T4533" s="0" t="n"/>
      <c r="U4533" s="0" t="n"/>
      <c r="V4533" s="0" t="n"/>
      <c r="W4533" s="0" t="n"/>
      <c r="X4533" s="42" t="n"/>
      <c r="Y4533" s="42" t="n"/>
      <c r="Z4533" s="42" t="n"/>
    </row>
    <row r="4534" ht="23" customFormat="1" customHeight="1" s="204">
      <c r="A4534" s="255">
        <f>IF(B4534="","",COUNTA($B$5:B4534))</f>
        <v/>
      </c>
      <c r="B4534" s="294" t="n"/>
      <c r="C4534" s="247" t="n"/>
      <c r="D4534" s="248" t="n"/>
      <c r="E4534" s="295" t="n"/>
      <c r="F4534" s="296" t="n"/>
      <c r="G4534" s="296" t="n"/>
      <c r="H4534" s="299">
        <f>IFERROR(VLOOKUP($C4534,$C$5:$H$18,6,0)+SUMIF($C$19:$C4534,$C4534,$F$19:$F4534)-SUMIF($C$19:$C4534,$C4534,$G$19:$G4534),"")</f>
        <v/>
      </c>
      <c r="I4534" s="296" t="n"/>
      <c r="J4534" s="252" t="n"/>
      <c r="K4534" s="252" t="n"/>
      <c r="L4534" s="298" t="n"/>
      <c r="M4534" s="254">
        <f>IF($B4534="","",--TEXT($B4534,"yyyymm"))</f>
        <v/>
      </c>
      <c r="N4534" s="0" t="n"/>
      <c r="O4534" s="0" t="n"/>
      <c r="P4534" s="0" t="n"/>
      <c r="Q4534" s="0" t="n"/>
      <c r="R4534" s="0" t="n"/>
      <c r="S4534" s="0" t="n"/>
      <c r="T4534" s="0" t="n"/>
      <c r="U4534" s="0" t="n"/>
      <c r="V4534" s="0" t="n"/>
      <c r="W4534" s="0" t="n"/>
      <c r="X4534" s="42" t="n"/>
      <c r="Y4534" s="42" t="n"/>
      <c r="Z4534" s="42" t="n"/>
    </row>
    <row r="4535" ht="23" customFormat="1" customHeight="1" s="204">
      <c r="A4535" s="255">
        <f>IF(B4535="","",COUNTA($B$5:B4535))</f>
        <v/>
      </c>
      <c r="B4535" s="294" t="n"/>
      <c r="C4535" s="247" t="n"/>
      <c r="D4535" s="248" t="n"/>
      <c r="E4535" s="295" t="n"/>
      <c r="F4535" s="296" t="n"/>
      <c r="G4535" s="296" t="n"/>
      <c r="H4535" s="299">
        <f>IFERROR(VLOOKUP($C4535,$C$5:$H$18,6,0)+SUMIF($C$19:$C4535,$C4535,$F$19:$F4535)-SUMIF($C$19:$C4535,$C4535,$G$19:$G4535),"")</f>
        <v/>
      </c>
      <c r="I4535" s="296" t="n"/>
      <c r="J4535" s="252" t="n"/>
      <c r="K4535" s="252" t="n"/>
      <c r="L4535" s="298" t="n"/>
      <c r="M4535" s="254">
        <f>IF($B4535="","",--TEXT($B4535,"yyyymm"))</f>
        <v/>
      </c>
      <c r="N4535" s="0" t="n"/>
      <c r="O4535" s="0" t="n"/>
      <c r="P4535" s="0" t="n"/>
      <c r="Q4535" s="0" t="n"/>
      <c r="R4535" s="0" t="n"/>
      <c r="S4535" s="0" t="n"/>
      <c r="T4535" s="0" t="n"/>
      <c r="U4535" s="0" t="n"/>
      <c r="V4535" s="0" t="n"/>
      <c r="W4535" s="0" t="n"/>
      <c r="X4535" s="42" t="n"/>
      <c r="Y4535" s="42" t="n"/>
      <c r="Z4535" s="42" t="n"/>
    </row>
    <row r="4536" ht="23" customFormat="1" customHeight="1" s="204">
      <c r="A4536" s="255">
        <f>IF(B4536="","",COUNTA($B$5:B4536))</f>
        <v/>
      </c>
      <c r="B4536" s="294" t="n"/>
      <c r="C4536" s="247" t="n"/>
      <c r="D4536" s="248" t="n"/>
      <c r="E4536" s="295" t="n"/>
      <c r="F4536" s="296" t="n"/>
      <c r="G4536" s="296" t="n"/>
      <c r="H4536" s="299">
        <f>IFERROR(VLOOKUP($C4536,$C$5:$H$18,6,0)+SUMIF($C$19:$C4536,$C4536,$F$19:$F4536)-SUMIF($C$19:$C4536,$C4536,$G$19:$G4536),"")</f>
        <v/>
      </c>
      <c r="I4536" s="296" t="n"/>
      <c r="J4536" s="252" t="n"/>
      <c r="K4536" s="252" t="n"/>
      <c r="L4536" s="298" t="n"/>
      <c r="M4536" s="254">
        <f>IF($B4536="","",--TEXT($B4536,"yyyymm"))</f>
        <v/>
      </c>
      <c r="N4536" s="0" t="n"/>
      <c r="O4536" s="0" t="n"/>
      <c r="P4536" s="0" t="n"/>
      <c r="Q4536" s="0" t="n"/>
      <c r="R4536" s="0" t="n"/>
      <c r="S4536" s="0" t="n"/>
      <c r="T4536" s="0" t="n"/>
      <c r="U4536" s="0" t="n"/>
      <c r="V4536" s="0" t="n"/>
      <c r="W4536" s="0" t="n"/>
      <c r="X4536" s="42" t="n"/>
      <c r="Y4536" s="42" t="n"/>
      <c r="Z4536" s="42" t="n"/>
    </row>
    <row r="4537" ht="23" customFormat="1" customHeight="1" s="204">
      <c r="A4537" s="255">
        <f>IF(B4537="","",COUNTA($B$5:B4537))</f>
        <v/>
      </c>
      <c r="B4537" s="294" t="n"/>
      <c r="C4537" s="247" t="n"/>
      <c r="D4537" s="248" t="n"/>
      <c r="E4537" s="295" t="n"/>
      <c r="F4537" s="296" t="n"/>
      <c r="G4537" s="296" t="n"/>
      <c r="H4537" s="299">
        <f>IFERROR(VLOOKUP($C4537,$C$5:$H$18,6,0)+SUMIF($C$19:$C4537,$C4537,$F$19:$F4537)-SUMIF($C$19:$C4537,$C4537,$G$19:$G4537),"")</f>
        <v/>
      </c>
      <c r="I4537" s="296" t="n"/>
      <c r="J4537" s="252" t="n"/>
      <c r="K4537" s="252" t="n"/>
      <c r="L4537" s="298" t="n"/>
      <c r="M4537" s="254">
        <f>IF($B4537="","",--TEXT($B4537,"yyyymm"))</f>
        <v/>
      </c>
      <c r="N4537" s="0" t="n"/>
      <c r="O4537" s="0" t="n"/>
      <c r="P4537" s="0" t="n"/>
      <c r="Q4537" s="0" t="n"/>
      <c r="R4537" s="0" t="n"/>
      <c r="S4537" s="0" t="n"/>
      <c r="T4537" s="0" t="n"/>
      <c r="U4537" s="0" t="n"/>
      <c r="V4537" s="0" t="n"/>
      <c r="W4537" s="0" t="n"/>
      <c r="X4537" s="42" t="n"/>
      <c r="Y4537" s="42" t="n"/>
      <c r="Z4537" s="42" t="n"/>
    </row>
    <row r="4538" ht="23" customFormat="1" customHeight="1" s="204">
      <c r="A4538" s="255">
        <f>IF(B4538="","",COUNTA($B$5:B4538))</f>
        <v/>
      </c>
      <c r="B4538" s="294" t="n"/>
      <c r="C4538" s="247" t="n"/>
      <c r="D4538" s="248" t="n"/>
      <c r="E4538" s="295" t="n"/>
      <c r="F4538" s="296" t="n"/>
      <c r="G4538" s="296" t="n"/>
      <c r="H4538" s="299">
        <f>IFERROR(VLOOKUP($C4538,$C$5:$H$18,6,0)+SUMIF($C$19:$C4538,$C4538,$F$19:$F4538)-SUMIF($C$19:$C4538,$C4538,$G$19:$G4538),"")</f>
        <v/>
      </c>
      <c r="I4538" s="296" t="n"/>
      <c r="J4538" s="252" t="n"/>
      <c r="K4538" s="252" t="n"/>
      <c r="L4538" s="298" t="n"/>
      <c r="M4538" s="254">
        <f>IF($B4538="","",--TEXT($B4538,"yyyymm"))</f>
        <v/>
      </c>
      <c r="N4538" s="0" t="n"/>
      <c r="O4538" s="0" t="n"/>
      <c r="P4538" s="0" t="n"/>
      <c r="Q4538" s="0" t="n"/>
      <c r="R4538" s="0" t="n"/>
      <c r="S4538" s="0" t="n"/>
      <c r="T4538" s="0" t="n"/>
      <c r="U4538" s="0" t="n"/>
      <c r="V4538" s="0" t="n"/>
      <c r="W4538" s="0" t="n"/>
      <c r="X4538" s="42" t="n"/>
      <c r="Y4538" s="42" t="n"/>
      <c r="Z4538" s="42" t="n"/>
    </row>
    <row r="4539" ht="23" customFormat="1" customHeight="1" s="204">
      <c r="A4539" s="255">
        <f>IF(B4539="","",COUNTA($B$5:B4539))</f>
        <v/>
      </c>
      <c r="B4539" s="294" t="n"/>
      <c r="C4539" s="247" t="n"/>
      <c r="D4539" s="248" t="n"/>
      <c r="E4539" s="295" t="n"/>
      <c r="F4539" s="296" t="n"/>
      <c r="G4539" s="296" t="n"/>
      <c r="H4539" s="299">
        <f>IFERROR(VLOOKUP($C4539,$C$5:$H$18,6,0)+SUMIF($C$19:$C4539,$C4539,$F$19:$F4539)-SUMIF($C$19:$C4539,$C4539,$G$19:$G4539),"")</f>
        <v/>
      </c>
      <c r="I4539" s="296" t="n"/>
      <c r="J4539" s="252" t="n"/>
      <c r="K4539" s="252" t="n"/>
      <c r="L4539" s="298" t="n"/>
      <c r="M4539" s="254">
        <f>IF($B4539="","",--TEXT($B4539,"yyyymm"))</f>
        <v/>
      </c>
      <c r="N4539" s="0" t="n"/>
      <c r="O4539" s="0" t="n"/>
      <c r="P4539" s="0" t="n"/>
      <c r="Q4539" s="0" t="n"/>
      <c r="R4539" s="0" t="n"/>
      <c r="S4539" s="0" t="n"/>
      <c r="T4539" s="0" t="n"/>
      <c r="U4539" s="0" t="n"/>
      <c r="V4539" s="0" t="n"/>
      <c r="W4539" s="0" t="n"/>
      <c r="X4539" s="42" t="n"/>
      <c r="Y4539" s="42" t="n"/>
      <c r="Z4539" s="42" t="n"/>
    </row>
    <row r="4540" ht="23" customFormat="1" customHeight="1" s="204">
      <c r="A4540" s="255">
        <f>IF(B4540="","",COUNTA($B$5:B4540))</f>
        <v/>
      </c>
      <c r="B4540" s="294" t="n"/>
      <c r="C4540" s="247" t="n"/>
      <c r="D4540" s="248" t="n"/>
      <c r="E4540" s="295" t="n"/>
      <c r="F4540" s="296" t="n"/>
      <c r="G4540" s="296" t="n"/>
      <c r="H4540" s="299">
        <f>IFERROR(VLOOKUP($C4540,$C$5:$H$18,6,0)+SUMIF($C$19:$C4540,$C4540,$F$19:$F4540)-SUMIF($C$19:$C4540,$C4540,$G$19:$G4540),"")</f>
        <v/>
      </c>
      <c r="I4540" s="296" t="n"/>
      <c r="J4540" s="252" t="n"/>
      <c r="K4540" s="252" t="n"/>
      <c r="L4540" s="298" t="n"/>
      <c r="M4540" s="254">
        <f>IF($B4540="","",--TEXT($B4540,"yyyymm"))</f>
        <v/>
      </c>
      <c r="N4540" s="0" t="n"/>
      <c r="O4540" s="0" t="n"/>
      <c r="P4540" s="0" t="n"/>
      <c r="Q4540" s="0" t="n"/>
      <c r="R4540" s="0" t="n"/>
      <c r="S4540" s="0" t="n"/>
      <c r="T4540" s="0" t="n"/>
      <c r="U4540" s="0" t="n"/>
      <c r="V4540" s="0" t="n"/>
      <c r="W4540" s="0" t="n"/>
      <c r="X4540" s="42" t="n"/>
      <c r="Y4540" s="42" t="n"/>
      <c r="Z4540" s="42" t="n"/>
    </row>
    <row r="4541" ht="23" customFormat="1" customHeight="1" s="204">
      <c r="A4541" s="255">
        <f>IF(B4541="","",COUNTA($B$5:B4541))</f>
        <v/>
      </c>
      <c r="B4541" s="294" t="n"/>
      <c r="C4541" s="247" t="n"/>
      <c r="D4541" s="248" t="n"/>
      <c r="E4541" s="295" t="n"/>
      <c r="F4541" s="296" t="n"/>
      <c r="G4541" s="296" t="n"/>
      <c r="H4541" s="299">
        <f>IFERROR(VLOOKUP($C4541,$C$5:$H$18,6,0)+SUMIF($C$19:$C4541,$C4541,$F$19:$F4541)-SUMIF($C$19:$C4541,$C4541,$G$19:$G4541),"")</f>
        <v/>
      </c>
      <c r="I4541" s="296" t="n"/>
      <c r="J4541" s="252" t="n"/>
      <c r="K4541" s="252" t="n"/>
      <c r="L4541" s="298" t="n"/>
      <c r="M4541" s="254">
        <f>IF($B4541="","",--TEXT($B4541,"yyyymm"))</f>
        <v/>
      </c>
      <c r="N4541" s="0" t="n"/>
      <c r="O4541" s="0" t="n"/>
      <c r="P4541" s="0" t="n"/>
      <c r="Q4541" s="0" t="n"/>
      <c r="R4541" s="0" t="n"/>
      <c r="S4541" s="0" t="n"/>
      <c r="T4541" s="0" t="n"/>
      <c r="U4541" s="0" t="n"/>
      <c r="V4541" s="0" t="n"/>
      <c r="W4541" s="0" t="n"/>
      <c r="X4541" s="42" t="n"/>
      <c r="Y4541" s="42" t="n"/>
      <c r="Z4541" s="42" t="n"/>
    </row>
    <row r="4542" ht="23" customFormat="1" customHeight="1" s="204">
      <c r="A4542" s="255">
        <f>IF(B4542="","",COUNTA($B$5:B4542))</f>
        <v/>
      </c>
      <c r="B4542" s="294" t="n"/>
      <c r="C4542" s="247" t="n"/>
      <c r="D4542" s="248" t="n"/>
      <c r="E4542" s="295" t="n"/>
      <c r="F4542" s="296" t="n"/>
      <c r="G4542" s="296" t="n"/>
      <c r="H4542" s="299">
        <f>IFERROR(VLOOKUP($C4542,$C$5:$H$18,6,0)+SUMIF($C$19:$C4542,$C4542,$F$19:$F4542)-SUMIF($C$19:$C4542,$C4542,$G$19:$G4542),"")</f>
        <v/>
      </c>
      <c r="I4542" s="296" t="n"/>
      <c r="J4542" s="252" t="n"/>
      <c r="K4542" s="252" t="n"/>
      <c r="L4542" s="298" t="n"/>
      <c r="M4542" s="254">
        <f>IF($B4542="","",--TEXT($B4542,"yyyymm"))</f>
        <v/>
      </c>
      <c r="N4542" s="0" t="n"/>
      <c r="O4542" s="0" t="n"/>
      <c r="P4542" s="0" t="n"/>
      <c r="Q4542" s="0" t="n"/>
      <c r="R4542" s="0" t="n"/>
      <c r="S4542" s="0" t="n"/>
      <c r="T4542" s="0" t="n"/>
      <c r="U4542" s="0" t="n"/>
      <c r="V4542" s="0" t="n"/>
      <c r="W4542" s="0" t="n"/>
      <c r="X4542" s="42" t="n"/>
      <c r="Y4542" s="42" t="n"/>
      <c r="Z4542" s="42" t="n"/>
    </row>
    <row r="4543" ht="23" customFormat="1" customHeight="1" s="204">
      <c r="A4543" s="255">
        <f>IF(B4543="","",COUNTA($B$5:B4543))</f>
        <v/>
      </c>
      <c r="B4543" s="294" t="n"/>
      <c r="C4543" s="247" t="n"/>
      <c r="D4543" s="248" t="n"/>
      <c r="E4543" s="295" t="n"/>
      <c r="F4543" s="296" t="n"/>
      <c r="G4543" s="296" t="n"/>
      <c r="H4543" s="299">
        <f>IFERROR(VLOOKUP($C4543,$C$5:$H$18,6,0)+SUMIF($C$19:$C4543,$C4543,$F$19:$F4543)-SUMIF($C$19:$C4543,$C4543,$G$19:$G4543),"")</f>
        <v/>
      </c>
      <c r="I4543" s="296" t="n"/>
      <c r="J4543" s="252" t="n"/>
      <c r="K4543" s="252" t="n"/>
      <c r="L4543" s="298" t="n"/>
      <c r="M4543" s="254">
        <f>IF($B4543="","",--TEXT($B4543,"yyyymm"))</f>
        <v/>
      </c>
      <c r="N4543" s="0" t="n"/>
      <c r="O4543" s="0" t="n"/>
      <c r="P4543" s="0" t="n"/>
      <c r="Q4543" s="0" t="n"/>
      <c r="R4543" s="0" t="n"/>
      <c r="S4543" s="0" t="n"/>
      <c r="T4543" s="0" t="n"/>
      <c r="U4543" s="0" t="n"/>
      <c r="V4543" s="0" t="n"/>
      <c r="W4543" s="0" t="n"/>
      <c r="X4543" s="42" t="n"/>
      <c r="Y4543" s="42" t="n"/>
      <c r="Z4543" s="42" t="n"/>
    </row>
    <row r="4544" ht="23" customFormat="1" customHeight="1" s="204">
      <c r="A4544" s="255">
        <f>IF(B4544="","",COUNTA($B$5:B4544))</f>
        <v/>
      </c>
      <c r="B4544" s="294" t="n"/>
      <c r="C4544" s="247" t="n"/>
      <c r="D4544" s="248" t="n"/>
      <c r="E4544" s="295" t="n"/>
      <c r="F4544" s="296" t="n"/>
      <c r="G4544" s="296" t="n"/>
      <c r="H4544" s="299">
        <f>IFERROR(VLOOKUP($C4544,$C$5:$H$18,6,0)+SUMIF($C$19:$C4544,$C4544,$F$19:$F4544)-SUMIF($C$19:$C4544,$C4544,$G$19:$G4544),"")</f>
        <v/>
      </c>
      <c r="I4544" s="296" t="n"/>
      <c r="J4544" s="252" t="n"/>
      <c r="K4544" s="252" t="n"/>
      <c r="L4544" s="298" t="n"/>
      <c r="M4544" s="254">
        <f>IF($B4544="","",--TEXT($B4544,"yyyymm"))</f>
        <v/>
      </c>
      <c r="N4544" s="0" t="n"/>
      <c r="O4544" s="0" t="n"/>
      <c r="P4544" s="0" t="n"/>
      <c r="Q4544" s="0" t="n"/>
      <c r="R4544" s="0" t="n"/>
      <c r="S4544" s="0" t="n"/>
      <c r="T4544" s="0" t="n"/>
      <c r="U4544" s="0" t="n"/>
      <c r="V4544" s="0" t="n"/>
      <c r="W4544" s="0" t="n"/>
      <c r="X4544" s="42" t="n"/>
      <c r="Y4544" s="42" t="n"/>
      <c r="Z4544" s="42" t="n"/>
    </row>
    <row r="4545" ht="23" customFormat="1" customHeight="1" s="204">
      <c r="A4545" s="255">
        <f>IF(B4545="","",COUNTA($B$5:B4545))</f>
        <v/>
      </c>
      <c r="B4545" s="294" t="n"/>
      <c r="C4545" s="247" t="n"/>
      <c r="D4545" s="248" t="n"/>
      <c r="E4545" s="295" t="n"/>
      <c r="F4545" s="296" t="n"/>
      <c r="G4545" s="296" t="n"/>
      <c r="H4545" s="299">
        <f>IFERROR(VLOOKUP($C4545,$C$5:$H$18,6,0)+SUMIF($C$19:$C4545,$C4545,$F$19:$F4545)-SUMIF($C$19:$C4545,$C4545,$G$19:$G4545),"")</f>
        <v/>
      </c>
      <c r="I4545" s="296" t="n"/>
      <c r="J4545" s="252" t="n"/>
      <c r="K4545" s="252" t="n"/>
      <c r="L4545" s="298" t="n"/>
      <c r="M4545" s="254">
        <f>IF($B4545="","",--TEXT($B4545,"yyyymm"))</f>
        <v/>
      </c>
      <c r="N4545" s="0" t="n"/>
      <c r="O4545" s="0" t="n"/>
      <c r="P4545" s="0" t="n"/>
      <c r="Q4545" s="0" t="n"/>
      <c r="R4545" s="0" t="n"/>
      <c r="S4545" s="0" t="n"/>
      <c r="T4545" s="0" t="n"/>
      <c r="U4545" s="0" t="n"/>
      <c r="V4545" s="0" t="n"/>
      <c r="W4545" s="0" t="n"/>
      <c r="X4545" s="42" t="n"/>
      <c r="Y4545" s="42" t="n"/>
      <c r="Z4545" s="42" t="n"/>
    </row>
    <row r="4546" ht="23" customFormat="1" customHeight="1" s="204">
      <c r="A4546" s="255">
        <f>IF(B4546="","",COUNTA($B$5:B4546))</f>
        <v/>
      </c>
      <c r="B4546" s="294" t="n"/>
      <c r="C4546" s="247" t="n"/>
      <c r="D4546" s="248" t="n"/>
      <c r="E4546" s="295" t="n"/>
      <c r="F4546" s="296" t="n"/>
      <c r="G4546" s="296" t="n"/>
      <c r="H4546" s="299">
        <f>IFERROR(VLOOKUP($C4546,$C$5:$H$18,6,0)+SUMIF($C$19:$C4546,$C4546,$F$19:$F4546)-SUMIF($C$19:$C4546,$C4546,$G$19:$G4546),"")</f>
        <v/>
      </c>
      <c r="I4546" s="296" t="n"/>
      <c r="J4546" s="252" t="n"/>
      <c r="K4546" s="252" t="n"/>
      <c r="L4546" s="298" t="n"/>
      <c r="M4546" s="254">
        <f>IF($B4546="","",--TEXT($B4546,"yyyymm"))</f>
        <v/>
      </c>
      <c r="N4546" s="0" t="n"/>
      <c r="O4546" s="0" t="n"/>
      <c r="P4546" s="0" t="n"/>
      <c r="Q4546" s="0" t="n"/>
      <c r="R4546" s="0" t="n"/>
      <c r="S4546" s="0" t="n"/>
      <c r="T4546" s="0" t="n"/>
      <c r="U4546" s="0" t="n"/>
      <c r="V4546" s="0" t="n"/>
      <c r="W4546" s="0" t="n"/>
      <c r="X4546" s="42" t="n"/>
      <c r="Y4546" s="42" t="n"/>
      <c r="Z4546" s="42" t="n"/>
    </row>
    <row r="4547" ht="23" customFormat="1" customHeight="1" s="204">
      <c r="A4547" s="255">
        <f>IF(B4547="","",COUNTA($B$5:B4547))</f>
        <v/>
      </c>
      <c r="B4547" s="294" t="n"/>
      <c r="C4547" s="247" t="n"/>
      <c r="D4547" s="248" t="n"/>
      <c r="E4547" s="295" t="n"/>
      <c r="F4547" s="296" t="n"/>
      <c r="G4547" s="296" t="n"/>
      <c r="H4547" s="299">
        <f>IFERROR(VLOOKUP($C4547,$C$5:$H$18,6,0)+SUMIF($C$19:$C4547,$C4547,$F$19:$F4547)-SUMIF($C$19:$C4547,$C4547,$G$19:$G4547),"")</f>
        <v/>
      </c>
      <c r="I4547" s="296" t="n"/>
      <c r="J4547" s="252" t="n"/>
      <c r="K4547" s="252" t="n"/>
      <c r="L4547" s="298" t="n"/>
      <c r="M4547" s="254">
        <f>IF($B4547="","",--TEXT($B4547,"yyyymm"))</f>
        <v/>
      </c>
      <c r="N4547" s="0" t="n"/>
      <c r="O4547" s="0" t="n"/>
      <c r="P4547" s="0" t="n"/>
      <c r="Q4547" s="0" t="n"/>
      <c r="R4547" s="0" t="n"/>
      <c r="S4547" s="0" t="n"/>
      <c r="T4547" s="0" t="n"/>
      <c r="U4547" s="0" t="n"/>
      <c r="V4547" s="0" t="n"/>
      <c r="W4547" s="0" t="n"/>
      <c r="X4547" s="42" t="n"/>
      <c r="Y4547" s="42" t="n"/>
      <c r="Z4547" s="42" t="n"/>
    </row>
    <row r="4548" ht="23" customFormat="1" customHeight="1" s="204">
      <c r="A4548" s="255">
        <f>IF(B4548="","",COUNTA($B$5:B4548))</f>
        <v/>
      </c>
      <c r="B4548" s="294" t="n"/>
      <c r="C4548" s="247" t="n"/>
      <c r="D4548" s="248" t="n"/>
      <c r="E4548" s="295" t="n"/>
      <c r="F4548" s="296" t="n"/>
      <c r="G4548" s="296" t="n"/>
      <c r="H4548" s="299">
        <f>IFERROR(VLOOKUP($C4548,$C$5:$H$18,6,0)+SUMIF($C$19:$C4548,$C4548,$F$19:$F4548)-SUMIF($C$19:$C4548,$C4548,$G$19:$G4548),"")</f>
        <v/>
      </c>
      <c r="I4548" s="296" t="n"/>
      <c r="J4548" s="252" t="n"/>
      <c r="K4548" s="252" t="n"/>
      <c r="L4548" s="298" t="n"/>
      <c r="M4548" s="254">
        <f>IF($B4548="","",--TEXT($B4548,"yyyymm"))</f>
        <v/>
      </c>
      <c r="N4548" s="0" t="n"/>
      <c r="O4548" s="0" t="n"/>
      <c r="P4548" s="0" t="n"/>
      <c r="Q4548" s="0" t="n"/>
      <c r="R4548" s="0" t="n"/>
      <c r="S4548" s="0" t="n"/>
      <c r="T4548" s="0" t="n"/>
      <c r="U4548" s="0" t="n"/>
      <c r="V4548" s="0" t="n"/>
      <c r="W4548" s="0" t="n"/>
      <c r="X4548" s="42" t="n"/>
      <c r="Y4548" s="42" t="n"/>
      <c r="Z4548" s="42" t="n"/>
    </row>
    <row r="4549" ht="23" customFormat="1" customHeight="1" s="204">
      <c r="A4549" s="255">
        <f>IF(B4549="","",COUNTA($B$5:B4549))</f>
        <v/>
      </c>
      <c r="B4549" s="294" t="n"/>
      <c r="C4549" s="247" t="n"/>
      <c r="D4549" s="248" t="n"/>
      <c r="E4549" s="295" t="n"/>
      <c r="F4549" s="296" t="n"/>
      <c r="G4549" s="296" t="n"/>
      <c r="H4549" s="299">
        <f>IFERROR(VLOOKUP($C4549,$C$5:$H$18,6,0)+SUMIF($C$19:$C4549,$C4549,$F$19:$F4549)-SUMIF($C$19:$C4549,$C4549,$G$19:$G4549),"")</f>
        <v/>
      </c>
      <c r="I4549" s="296" t="n"/>
      <c r="J4549" s="252" t="n"/>
      <c r="K4549" s="252" t="n"/>
      <c r="L4549" s="298" t="n"/>
      <c r="M4549" s="254">
        <f>IF($B4549="","",--TEXT($B4549,"yyyymm"))</f>
        <v/>
      </c>
      <c r="N4549" s="0" t="n"/>
      <c r="O4549" s="0" t="n"/>
      <c r="P4549" s="0" t="n"/>
      <c r="Q4549" s="0" t="n"/>
      <c r="R4549" s="0" t="n"/>
      <c r="S4549" s="0" t="n"/>
      <c r="T4549" s="0" t="n"/>
      <c r="U4549" s="0" t="n"/>
      <c r="V4549" s="0" t="n"/>
      <c r="W4549" s="0" t="n"/>
      <c r="X4549" s="42" t="n"/>
      <c r="Y4549" s="42" t="n"/>
      <c r="Z4549" s="42" t="n"/>
    </row>
    <row r="4550" ht="23" customFormat="1" customHeight="1" s="204">
      <c r="A4550" s="255">
        <f>IF(B4550="","",COUNTA($B$5:B4550))</f>
        <v/>
      </c>
      <c r="B4550" s="294" t="n"/>
      <c r="C4550" s="247" t="n"/>
      <c r="D4550" s="248" t="n"/>
      <c r="E4550" s="295" t="n"/>
      <c r="F4550" s="296" t="n"/>
      <c r="G4550" s="296" t="n"/>
      <c r="H4550" s="299">
        <f>IFERROR(VLOOKUP($C4550,$C$5:$H$18,6,0)+SUMIF($C$19:$C4550,$C4550,$F$19:$F4550)-SUMIF($C$19:$C4550,$C4550,$G$19:$G4550),"")</f>
        <v/>
      </c>
      <c r="I4550" s="296" t="n"/>
      <c r="J4550" s="252" t="n"/>
      <c r="K4550" s="252" t="n"/>
      <c r="L4550" s="298" t="n"/>
      <c r="M4550" s="254">
        <f>IF($B4550="","",--TEXT($B4550,"yyyymm"))</f>
        <v/>
      </c>
      <c r="N4550" s="0" t="n"/>
      <c r="O4550" s="0" t="n"/>
      <c r="P4550" s="0" t="n"/>
      <c r="Q4550" s="0" t="n"/>
      <c r="R4550" s="0" t="n"/>
      <c r="S4550" s="0" t="n"/>
      <c r="T4550" s="0" t="n"/>
      <c r="U4550" s="0" t="n"/>
      <c r="V4550" s="0" t="n"/>
      <c r="W4550" s="0" t="n"/>
      <c r="X4550" s="42" t="n"/>
      <c r="Y4550" s="42" t="n"/>
      <c r="Z4550" s="42" t="n"/>
    </row>
    <row r="4551" ht="23" customFormat="1" customHeight="1" s="204">
      <c r="A4551" s="255">
        <f>IF(B4551="","",COUNTA($B$5:B4551))</f>
        <v/>
      </c>
      <c r="B4551" s="294" t="n"/>
      <c r="C4551" s="247" t="n"/>
      <c r="D4551" s="248" t="n"/>
      <c r="E4551" s="295" t="n"/>
      <c r="F4551" s="296" t="n"/>
      <c r="G4551" s="296" t="n"/>
      <c r="H4551" s="299">
        <f>IFERROR(VLOOKUP($C4551,$C$5:$H$18,6,0)+SUMIF($C$19:$C4551,$C4551,$F$19:$F4551)-SUMIF($C$19:$C4551,$C4551,$G$19:$G4551),"")</f>
        <v/>
      </c>
      <c r="I4551" s="296" t="n"/>
      <c r="J4551" s="252" t="n"/>
      <c r="K4551" s="252" t="n"/>
      <c r="L4551" s="298" t="n"/>
      <c r="M4551" s="254">
        <f>IF($B4551="","",--TEXT($B4551,"yyyymm"))</f>
        <v/>
      </c>
      <c r="N4551" s="0" t="n"/>
      <c r="O4551" s="0" t="n"/>
      <c r="P4551" s="0" t="n"/>
      <c r="Q4551" s="0" t="n"/>
      <c r="R4551" s="0" t="n"/>
      <c r="S4551" s="0" t="n"/>
      <c r="T4551" s="0" t="n"/>
      <c r="U4551" s="0" t="n"/>
      <c r="V4551" s="0" t="n"/>
      <c r="W4551" s="0" t="n"/>
      <c r="X4551" s="42" t="n"/>
      <c r="Y4551" s="42" t="n"/>
      <c r="Z4551" s="42" t="n"/>
    </row>
    <row r="4552" ht="23" customFormat="1" customHeight="1" s="204">
      <c r="A4552" s="255">
        <f>IF(B4552="","",COUNTA($B$5:B4552))</f>
        <v/>
      </c>
      <c r="B4552" s="294" t="n"/>
      <c r="C4552" s="247" t="n"/>
      <c r="D4552" s="248" t="n"/>
      <c r="E4552" s="295" t="n"/>
      <c r="F4552" s="296" t="n"/>
      <c r="G4552" s="296" t="n"/>
      <c r="H4552" s="299">
        <f>IFERROR(VLOOKUP($C4552,$C$5:$H$18,6,0)+SUMIF($C$19:$C4552,$C4552,$F$19:$F4552)-SUMIF($C$19:$C4552,$C4552,$G$19:$G4552),"")</f>
        <v/>
      </c>
      <c r="I4552" s="296" t="n"/>
      <c r="J4552" s="252" t="n"/>
      <c r="K4552" s="252" t="n"/>
      <c r="L4552" s="298" t="n"/>
      <c r="M4552" s="254">
        <f>IF($B4552="","",--TEXT($B4552,"yyyymm"))</f>
        <v/>
      </c>
      <c r="N4552" s="0" t="n"/>
      <c r="O4552" s="0" t="n"/>
      <c r="P4552" s="0" t="n"/>
      <c r="Q4552" s="0" t="n"/>
      <c r="R4552" s="0" t="n"/>
      <c r="S4552" s="0" t="n"/>
      <c r="T4552" s="0" t="n"/>
      <c r="U4552" s="0" t="n"/>
      <c r="V4552" s="0" t="n"/>
      <c r="W4552" s="0" t="n"/>
      <c r="X4552" s="42" t="n"/>
      <c r="Y4552" s="42" t="n"/>
      <c r="Z4552" s="42" t="n"/>
    </row>
    <row r="4553" ht="23" customFormat="1" customHeight="1" s="204">
      <c r="A4553" s="255">
        <f>IF(B4553="","",COUNTA($B$5:B4553))</f>
        <v/>
      </c>
      <c r="B4553" s="294" t="n"/>
      <c r="C4553" s="247" t="n"/>
      <c r="D4553" s="248" t="n"/>
      <c r="E4553" s="295" t="n"/>
      <c r="F4553" s="296" t="n"/>
      <c r="G4553" s="296" t="n"/>
      <c r="H4553" s="299">
        <f>IFERROR(VLOOKUP($C4553,$C$5:$H$18,6,0)+SUMIF($C$19:$C4553,$C4553,$F$19:$F4553)-SUMIF($C$19:$C4553,$C4553,$G$19:$G4553),"")</f>
        <v/>
      </c>
      <c r="I4553" s="296" t="n"/>
      <c r="J4553" s="252" t="n"/>
      <c r="K4553" s="252" t="n"/>
      <c r="L4553" s="298" t="n"/>
      <c r="M4553" s="254">
        <f>IF($B4553="","",--TEXT($B4553,"yyyymm"))</f>
        <v/>
      </c>
      <c r="N4553" s="0" t="n"/>
      <c r="O4553" s="0" t="n"/>
      <c r="P4553" s="0" t="n"/>
      <c r="Q4553" s="0" t="n"/>
      <c r="R4553" s="0" t="n"/>
      <c r="S4553" s="0" t="n"/>
      <c r="T4553" s="0" t="n"/>
      <c r="U4553" s="0" t="n"/>
      <c r="V4553" s="0" t="n"/>
      <c r="W4553" s="0" t="n"/>
      <c r="X4553" s="42" t="n"/>
      <c r="Y4553" s="42" t="n"/>
      <c r="Z4553" s="42" t="n"/>
    </row>
    <row r="4554" ht="23" customFormat="1" customHeight="1" s="204">
      <c r="A4554" s="255">
        <f>IF(B4554="","",COUNTA($B$5:B4554))</f>
        <v/>
      </c>
      <c r="B4554" s="294" t="n"/>
      <c r="C4554" s="247" t="n"/>
      <c r="D4554" s="248" t="n"/>
      <c r="E4554" s="295" t="n"/>
      <c r="F4554" s="296" t="n"/>
      <c r="G4554" s="296" t="n"/>
      <c r="H4554" s="299">
        <f>IFERROR(VLOOKUP($C4554,$C$5:$H$18,6,0)+SUMIF($C$19:$C4554,$C4554,$F$19:$F4554)-SUMIF($C$19:$C4554,$C4554,$G$19:$G4554),"")</f>
        <v/>
      </c>
      <c r="I4554" s="296" t="n"/>
      <c r="J4554" s="252" t="n"/>
      <c r="K4554" s="252" t="n"/>
      <c r="L4554" s="298" t="n"/>
      <c r="M4554" s="254">
        <f>IF($B4554="","",--TEXT($B4554,"yyyymm"))</f>
        <v/>
      </c>
      <c r="N4554" s="0" t="n"/>
      <c r="O4554" s="0" t="n"/>
      <c r="P4554" s="0" t="n"/>
      <c r="Q4554" s="0" t="n"/>
      <c r="R4554" s="0" t="n"/>
      <c r="S4554" s="0" t="n"/>
      <c r="T4554" s="0" t="n"/>
      <c r="U4554" s="0" t="n"/>
      <c r="V4554" s="0" t="n"/>
      <c r="W4554" s="0" t="n"/>
      <c r="X4554" s="42" t="n"/>
      <c r="Y4554" s="42" t="n"/>
      <c r="Z4554" s="42" t="n"/>
    </row>
    <row r="4555" ht="23" customFormat="1" customHeight="1" s="204">
      <c r="A4555" s="255">
        <f>IF(B4555="","",COUNTA($B$5:B4555))</f>
        <v/>
      </c>
      <c r="B4555" s="294" t="n"/>
      <c r="C4555" s="247" t="n"/>
      <c r="D4555" s="248" t="n"/>
      <c r="E4555" s="295" t="n"/>
      <c r="F4555" s="296" t="n"/>
      <c r="G4555" s="296" t="n"/>
      <c r="H4555" s="299">
        <f>IFERROR(VLOOKUP($C4555,$C$5:$H$18,6,0)+SUMIF($C$19:$C4555,$C4555,$F$19:$F4555)-SUMIF($C$19:$C4555,$C4555,$G$19:$G4555),"")</f>
        <v/>
      </c>
      <c r="I4555" s="296" t="n"/>
      <c r="J4555" s="252" t="n"/>
      <c r="K4555" s="252" t="n"/>
      <c r="L4555" s="298" t="n"/>
      <c r="M4555" s="254">
        <f>IF($B4555="","",--TEXT($B4555,"yyyymm"))</f>
        <v/>
      </c>
      <c r="N4555" s="0" t="n"/>
      <c r="O4555" s="0" t="n"/>
      <c r="P4555" s="0" t="n"/>
      <c r="Q4555" s="0" t="n"/>
      <c r="R4555" s="0" t="n"/>
      <c r="S4555" s="0" t="n"/>
      <c r="T4555" s="0" t="n"/>
      <c r="U4555" s="0" t="n"/>
      <c r="V4555" s="0" t="n"/>
      <c r="W4555" s="0" t="n"/>
      <c r="X4555" s="42" t="n"/>
      <c r="Y4555" s="42" t="n"/>
      <c r="Z4555" s="42" t="n"/>
    </row>
    <row r="4556" ht="23" customFormat="1" customHeight="1" s="204">
      <c r="A4556" s="255">
        <f>IF(B4556="","",COUNTA($B$5:B4556))</f>
        <v/>
      </c>
      <c r="B4556" s="294" t="n"/>
      <c r="C4556" s="247" t="n"/>
      <c r="D4556" s="248" t="n"/>
      <c r="E4556" s="295" t="n"/>
      <c r="F4556" s="296" t="n"/>
      <c r="G4556" s="296" t="n"/>
      <c r="H4556" s="299">
        <f>IFERROR(VLOOKUP($C4556,$C$5:$H$18,6,0)+SUMIF($C$19:$C4556,$C4556,$F$19:$F4556)-SUMIF($C$19:$C4556,$C4556,$G$19:$G4556),"")</f>
        <v/>
      </c>
      <c r="I4556" s="296" t="n"/>
      <c r="J4556" s="252" t="n"/>
      <c r="K4556" s="252" t="n"/>
      <c r="L4556" s="298" t="n"/>
      <c r="M4556" s="254">
        <f>IF($B4556="","",--TEXT($B4556,"yyyymm"))</f>
        <v/>
      </c>
      <c r="N4556" s="0" t="n"/>
      <c r="O4556" s="0" t="n"/>
      <c r="P4556" s="0" t="n"/>
      <c r="Q4556" s="0" t="n"/>
      <c r="R4556" s="0" t="n"/>
      <c r="S4556" s="0" t="n"/>
      <c r="T4556" s="0" t="n"/>
      <c r="U4556" s="0" t="n"/>
      <c r="V4556" s="0" t="n"/>
      <c r="W4556" s="0" t="n"/>
      <c r="X4556" s="42" t="n"/>
      <c r="Y4556" s="42" t="n"/>
      <c r="Z4556" s="42" t="n"/>
    </row>
    <row r="4557" ht="23" customFormat="1" customHeight="1" s="204">
      <c r="A4557" s="255">
        <f>IF(B4557="","",COUNTA($B$5:B4557))</f>
        <v/>
      </c>
      <c r="B4557" s="294" t="n"/>
      <c r="C4557" s="247" t="n"/>
      <c r="D4557" s="248" t="n"/>
      <c r="E4557" s="295" t="n"/>
      <c r="F4557" s="296" t="n"/>
      <c r="G4557" s="296" t="n"/>
      <c r="H4557" s="299">
        <f>IFERROR(VLOOKUP($C4557,$C$5:$H$18,6,0)+SUMIF($C$19:$C4557,$C4557,$F$19:$F4557)-SUMIF($C$19:$C4557,$C4557,$G$19:$G4557),"")</f>
        <v/>
      </c>
      <c r="I4557" s="296" t="n"/>
      <c r="J4557" s="252" t="n"/>
      <c r="K4557" s="252" t="n"/>
      <c r="L4557" s="298" t="n"/>
      <c r="M4557" s="254">
        <f>IF($B4557="","",--TEXT($B4557,"yyyymm"))</f>
        <v/>
      </c>
      <c r="N4557" s="0" t="n"/>
      <c r="O4557" s="0" t="n"/>
      <c r="P4557" s="0" t="n"/>
      <c r="Q4557" s="0" t="n"/>
      <c r="R4557" s="0" t="n"/>
      <c r="S4557" s="0" t="n"/>
      <c r="T4557" s="0" t="n"/>
      <c r="U4557" s="0" t="n"/>
      <c r="V4557" s="0" t="n"/>
      <c r="W4557" s="0" t="n"/>
      <c r="X4557" s="42" t="n"/>
      <c r="Y4557" s="42" t="n"/>
      <c r="Z4557" s="42" t="n"/>
    </row>
    <row r="4558" ht="23" customFormat="1" customHeight="1" s="204">
      <c r="A4558" s="255">
        <f>IF(B4558="","",COUNTA($B$5:B4558))</f>
        <v/>
      </c>
      <c r="B4558" s="294" t="n"/>
      <c r="C4558" s="247" t="n"/>
      <c r="D4558" s="248" t="n"/>
      <c r="E4558" s="295" t="n"/>
      <c r="F4558" s="296" t="n"/>
      <c r="G4558" s="296" t="n"/>
      <c r="H4558" s="299">
        <f>IFERROR(VLOOKUP($C4558,$C$5:$H$18,6,0)+SUMIF($C$19:$C4558,$C4558,$F$19:$F4558)-SUMIF($C$19:$C4558,$C4558,$G$19:$G4558),"")</f>
        <v/>
      </c>
      <c r="I4558" s="296" t="n"/>
      <c r="J4558" s="252" t="n"/>
      <c r="K4558" s="252" t="n"/>
      <c r="L4558" s="298" t="n"/>
      <c r="M4558" s="254">
        <f>IF($B4558="","",--TEXT($B4558,"yyyymm"))</f>
        <v/>
      </c>
      <c r="N4558" s="0" t="n"/>
      <c r="O4558" s="0" t="n"/>
      <c r="P4558" s="0" t="n"/>
      <c r="Q4558" s="0" t="n"/>
      <c r="R4558" s="0" t="n"/>
      <c r="S4558" s="0" t="n"/>
      <c r="T4558" s="0" t="n"/>
      <c r="U4558" s="0" t="n"/>
      <c r="V4558" s="0" t="n"/>
      <c r="W4558" s="0" t="n"/>
      <c r="X4558" s="42" t="n"/>
      <c r="Y4558" s="42" t="n"/>
      <c r="Z4558" s="42" t="n"/>
    </row>
    <row r="4559" ht="23" customFormat="1" customHeight="1" s="204">
      <c r="A4559" s="255">
        <f>IF(B4559="","",COUNTA($B$5:B4559))</f>
        <v/>
      </c>
      <c r="B4559" s="294" t="n"/>
      <c r="C4559" s="247" t="n"/>
      <c r="D4559" s="248" t="n"/>
      <c r="E4559" s="295" t="n"/>
      <c r="F4559" s="296" t="n"/>
      <c r="G4559" s="296" t="n"/>
      <c r="H4559" s="299">
        <f>IFERROR(VLOOKUP($C4559,$C$5:$H$18,6,0)+SUMIF($C$19:$C4559,$C4559,$F$19:$F4559)-SUMIF($C$19:$C4559,$C4559,$G$19:$G4559),"")</f>
        <v/>
      </c>
      <c r="I4559" s="296" t="n"/>
      <c r="J4559" s="252" t="n"/>
      <c r="K4559" s="252" t="n"/>
      <c r="L4559" s="298" t="n"/>
      <c r="M4559" s="254">
        <f>IF($B4559="","",--TEXT($B4559,"yyyymm"))</f>
        <v/>
      </c>
      <c r="N4559" s="0" t="n"/>
      <c r="O4559" s="0" t="n"/>
      <c r="P4559" s="0" t="n"/>
      <c r="Q4559" s="0" t="n"/>
      <c r="R4559" s="0" t="n"/>
      <c r="S4559" s="0" t="n"/>
      <c r="T4559" s="0" t="n"/>
      <c r="U4559" s="0" t="n"/>
      <c r="V4559" s="0" t="n"/>
      <c r="W4559" s="0" t="n"/>
      <c r="X4559" s="42" t="n"/>
      <c r="Y4559" s="42" t="n"/>
      <c r="Z4559" s="42" t="n"/>
    </row>
    <row r="4560" ht="23" customFormat="1" customHeight="1" s="204">
      <c r="A4560" s="255">
        <f>IF(B4560="","",COUNTA($B$5:B4560))</f>
        <v/>
      </c>
      <c r="B4560" s="294" t="n"/>
      <c r="C4560" s="247" t="n"/>
      <c r="D4560" s="248" t="n"/>
      <c r="E4560" s="295" t="n"/>
      <c r="F4560" s="296" t="n"/>
      <c r="G4560" s="296" t="n"/>
      <c r="H4560" s="299">
        <f>IFERROR(VLOOKUP($C4560,$C$5:$H$18,6,0)+SUMIF($C$19:$C4560,$C4560,$F$19:$F4560)-SUMIF($C$19:$C4560,$C4560,$G$19:$G4560),"")</f>
        <v/>
      </c>
      <c r="I4560" s="296" t="n"/>
      <c r="J4560" s="252" t="n"/>
      <c r="K4560" s="252" t="n"/>
      <c r="L4560" s="298" t="n"/>
      <c r="M4560" s="254">
        <f>IF($B4560="","",--TEXT($B4560,"yyyymm"))</f>
        <v/>
      </c>
      <c r="N4560" s="0" t="n"/>
      <c r="O4560" s="0" t="n"/>
      <c r="P4560" s="0" t="n"/>
      <c r="Q4560" s="0" t="n"/>
      <c r="R4560" s="0" t="n"/>
      <c r="S4560" s="0" t="n"/>
      <c r="T4560" s="0" t="n"/>
      <c r="U4560" s="0" t="n"/>
      <c r="V4560" s="0" t="n"/>
      <c r="W4560" s="0" t="n"/>
      <c r="X4560" s="42" t="n"/>
      <c r="Y4560" s="42" t="n"/>
      <c r="Z4560" s="42" t="n"/>
    </row>
    <row r="4561" ht="23" customFormat="1" customHeight="1" s="204">
      <c r="A4561" s="255">
        <f>IF(B4561="","",COUNTA($B$5:B4561))</f>
        <v/>
      </c>
      <c r="B4561" s="294" t="n"/>
      <c r="C4561" s="247" t="n"/>
      <c r="D4561" s="248" t="n"/>
      <c r="E4561" s="295" t="n"/>
      <c r="F4561" s="296" t="n"/>
      <c r="G4561" s="296" t="n"/>
      <c r="H4561" s="299">
        <f>IFERROR(VLOOKUP($C4561,$C$5:$H$18,6,0)+SUMIF($C$19:$C4561,$C4561,$F$19:$F4561)-SUMIF($C$19:$C4561,$C4561,$G$19:$G4561),"")</f>
        <v/>
      </c>
      <c r="I4561" s="296" t="n"/>
      <c r="J4561" s="252" t="n"/>
      <c r="K4561" s="252" t="n"/>
      <c r="L4561" s="298" t="n"/>
      <c r="M4561" s="254">
        <f>IF($B4561="","",--TEXT($B4561,"yyyymm"))</f>
        <v/>
      </c>
      <c r="N4561" s="0" t="n"/>
      <c r="O4561" s="0" t="n"/>
      <c r="P4561" s="0" t="n"/>
      <c r="Q4561" s="0" t="n"/>
      <c r="R4561" s="0" t="n"/>
      <c r="S4561" s="0" t="n"/>
      <c r="T4561" s="0" t="n"/>
      <c r="U4561" s="0" t="n"/>
      <c r="V4561" s="0" t="n"/>
      <c r="W4561" s="0" t="n"/>
      <c r="X4561" s="42" t="n"/>
      <c r="Y4561" s="42" t="n"/>
      <c r="Z4561" s="42" t="n"/>
    </row>
    <row r="4562" ht="23" customFormat="1" customHeight="1" s="204">
      <c r="A4562" s="255">
        <f>IF(B4562="","",COUNTA($B$5:B4562))</f>
        <v/>
      </c>
      <c r="B4562" s="294" t="n"/>
      <c r="C4562" s="247" t="n"/>
      <c r="D4562" s="248" t="n"/>
      <c r="E4562" s="295" t="n"/>
      <c r="F4562" s="296" t="n"/>
      <c r="G4562" s="296" t="n"/>
      <c r="H4562" s="299">
        <f>IFERROR(VLOOKUP($C4562,$C$5:$H$18,6,0)+SUMIF($C$19:$C4562,$C4562,$F$19:$F4562)-SUMIF($C$19:$C4562,$C4562,$G$19:$G4562),"")</f>
        <v/>
      </c>
      <c r="I4562" s="296" t="n"/>
      <c r="J4562" s="252" t="n"/>
      <c r="K4562" s="252" t="n"/>
      <c r="L4562" s="298" t="n"/>
      <c r="M4562" s="254">
        <f>IF($B4562="","",--TEXT($B4562,"yyyymm"))</f>
        <v/>
      </c>
      <c r="N4562" s="0" t="n"/>
      <c r="O4562" s="0" t="n"/>
      <c r="P4562" s="0" t="n"/>
      <c r="Q4562" s="0" t="n"/>
      <c r="R4562" s="0" t="n"/>
      <c r="S4562" s="0" t="n"/>
      <c r="T4562" s="0" t="n"/>
      <c r="U4562" s="0" t="n"/>
      <c r="V4562" s="0" t="n"/>
      <c r="W4562" s="0" t="n"/>
      <c r="X4562" s="42" t="n"/>
      <c r="Y4562" s="42" t="n"/>
      <c r="Z4562" s="42" t="n"/>
    </row>
    <row r="4563" ht="23" customFormat="1" customHeight="1" s="204">
      <c r="A4563" s="255">
        <f>IF(B4563="","",COUNTA($B$5:B4563))</f>
        <v/>
      </c>
      <c r="B4563" s="294" t="n"/>
      <c r="C4563" s="247" t="n"/>
      <c r="D4563" s="248" t="n"/>
      <c r="E4563" s="295" t="n"/>
      <c r="F4563" s="296" t="n"/>
      <c r="G4563" s="296" t="n"/>
      <c r="H4563" s="299">
        <f>IFERROR(VLOOKUP($C4563,$C$5:$H$18,6,0)+SUMIF($C$19:$C4563,$C4563,$F$19:$F4563)-SUMIF($C$19:$C4563,$C4563,$G$19:$G4563),"")</f>
        <v/>
      </c>
      <c r="I4563" s="296" t="n"/>
      <c r="J4563" s="252" t="n"/>
      <c r="K4563" s="252" t="n"/>
      <c r="L4563" s="298" t="n"/>
      <c r="M4563" s="254">
        <f>IF($B4563="","",--TEXT($B4563,"yyyymm"))</f>
        <v/>
      </c>
      <c r="N4563" s="0" t="n"/>
      <c r="O4563" s="0" t="n"/>
      <c r="P4563" s="0" t="n"/>
      <c r="Q4563" s="0" t="n"/>
      <c r="R4563" s="0" t="n"/>
      <c r="S4563" s="0" t="n"/>
      <c r="T4563" s="0" t="n"/>
      <c r="U4563" s="0" t="n"/>
      <c r="V4563" s="0" t="n"/>
      <c r="W4563" s="0" t="n"/>
      <c r="X4563" s="42" t="n"/>
      <c r="Y4563" s="42" t="n"/>
      <c r="Z4563" s="42" t="n"/>
    </row>
    <row r="4564" ht="23" customFormat="1" customHeight="1" s="204">
      <c r="A4564" s="255">
        <f>IF(B4564="","",COUNTA($B$5:B4564))</f>
        <v/>
      </c>
      <c r="B4564" s="294" t="n"/>
      <c r="C4564" s="247" t="n"/>
      <c r="D4564" s="248" t="n"/>
      <c r="E4564" s="295" t="n"/>
      <c r="F4564" s="296" t="n"/>
      <c r="G4564" s="296" t="n"/>
      <c r="H4564" s="299">
        <f>IFERROR(VLOOKUP($C4564,$C$5:$H$18,6,0)+SUMIF($C$19:$C4564,$C4564,$F$19:$F4564)-SUMIF($C$19:$C4564,$C4564,$G$19:$G4564),"")</f>
        <v/>
      </c>
      <c r="I4564" s="296" t="n"/>
      <c r="J4564" s="252" t="n"/>
      <c r="K4564" s="252" t="n"/>
      <c r="L4564" s="298" t="n"/>
      <c r="M4564" s="254">
        <f>IF($B4564="","",--TEXT($B4564,"yyyymm"))</f>
        <v/>
      </c>
      <c r="N4564" s="0" t="n"/>
      <c r="O4564" s="0" t="n"/>
      <c r="P4564" s="0" t="n"/>
      <c r="Q4564" s="0" t="n"/>
      <c r="R4564" s="0" t="n"/>
      <c r="S4564" s="0" t="n"/>
      <c r="T4564" s="0" t="n"/>
      <c r="U4564" s="0" t="n"/>
      <c r="V4564" s="0" t="n"/>
      <c r="W4564" s="0" t="n"/>
      <c r="X4564" s="42" t="n"/>
      <c r="Y4564" s="42" t="n"/>
      <c r="Z4564" s="42" t="n"/>
    </row>
    <row r="4565" ht="23" customFormat="1" customHeight="1" s="204">
      <c r="A4565" s="255">
        <f>IF(B4565="","",COUNTA($B$5:B4565))</f>
        <v/>
      </c>
      <c r="B4565" s="294" t="n"/>
      <c r="C4565" s="247" t="n"/>
      <c r="D4565" s="248" t="n"/>
      <c r="E4565" s="295" t="n"/>
      <c r="F4565" s="296" t="n"/>
      <c r="G4565" s="296" t="n"/>
      <c r="H4565" s="299">
        <f>IFERROR(VLOOKUP($C4565,$C$5:$H$18,6,0)+SUMIF($C$19:$C4565,$C4565,$F$19:$F4565)-SUMIF($C$19:$C4565,$C4565,$G$19:$G4565),"")</f>
        <v/>
      </c>
      <c r="I4565" s="296" t="n"/>
      <c r="J4565" s="252" t="n"/>
      <c r="K4565" s="252" t="n"/>
      <c r="L4565" s="298" t="n"/>
      <c r="M4565" s="254">
        <f>IF($B4565="","",--TEXT($B4565,"yyyymm"))</f>
        <v/>
      </c>
      <c r="N4565" s="0" t="n"/>
      <c r="O4565" s="0" t="n"/>
      <c r="P4565" s="0" t="n"/>
      <c r="Q4565" s="0" t="n"/>
      <c r="R4565" s="0" t="n"/>
      <c r="S4565" s="0" t="n"/>
      <c r="T4565" s="0" t="n"/>
      <c r="U4565" s="0" t="n"/>
      <c r="V4565" s="0" t="n"/>
      <c r="W4565" s="0" t="n"/>
      <c r="X4565" s="42" t="n"/>
      <c r="Y4565" s="42" t="n"/>
      <c r="Z4565" s="42" t="n"/>
    </row>
    <row r="4566" ht="23" customFormat="1" customHeight="1" s="204">
      <c r="A4566" s="255">
        <f>IF(B4566="","",COUNTA($B$5:B4566))</f>
        <v/>
      </c>
      <c r="B4566" s="294" t="n"/>
      <c r="C4566" s="247" t="n"/>
      <c r="D4566" s="248" t="n"/>
      <c r="E4566" s="295" t="n"/>
      <c r="F4566" s="296" t="n"/>
      <c r="G4566" s="296" t="n"/>
      <c r="H4566" s="299">
        <f>IFERROR(VLOOKUP($C4566,$C$5:$H$18,6,0)+SUMIF($C$19:$C4566,$C4566,$F$19:$F4566)-SUMIF($C$19:$C4566,$C4566,$G$19:$G4566),"")</f>
        <v/>
      </c>
      <c r="I4566" s="296" t="n"/>
      <c r="J4566" s="252" t="n"/>
      <c r="K4566" s="252" t="n"/>
      <c r="L4566" s="298" t="n"/>
      <c r="M4566" s="254">
        <f>IF($B4566="","",--TEXT($B4566,"yyyymm"))</f>
        <v/>
      </c>
      <c r="N4566" s="0" t="n"/>
      <c r="O4566" s="0" t="n"/>
      <c r="P4566" s="0" t="n"/>
      <c r="Q4566" s="0" t="n"/>
      <c r="R4566" s="0" t="n"/>
      <c r="S4566" s="0" t="n"/>
      <c r="T4566" s="0" t="n"/>
      <c r="U4566" s="0" t="n"/>
      <c r="V4566" s="0" t="n"/>
      <c r="W4566" s="0" t="n"/>
      <c r="X4566" s="42" t="n"/>
      <c r="Y4566" s="42" t="n"/>
      <c r="Z4566" s="42" t="n"/>
    </row>
    <row r="4567" ht="23" customFormat="1" customHeight="1" s="204">
      <c r="A4567" s="255">
        <f>IF(B4567="","",COUNTA($B$5:B4567))</f>
        <v/>
      </c>
      <c r="B4567" s="294" t="n"/>
      <c r="C4567" s="247" t="n"/>
      <c r="D4567" s="248" t="n"/>
      <c r="E4567" s="295" t="n"/>
      <c r="F4567" s="296" t="n"/>
      <c r="G4567" s="296" t="n"/>
      <c r="H4567" s="299">
        <f>IFERROR(VLOOKUP($C4567,$C$5:$H$18,6,0)+SUMIF($C$19:$C4567,$C4567,$F$19:$F4567)-SUMIF($C$19:$C4567,$C4567,$G$19:$G4567),"")</f>
        <v/>
      </c>
      <c r="I4567" s="296" t="n"/>
      <c r="J4567" s="252" t="n"/>
      <c r="K4567" s="252" t="n"/>
      <c r="L4567" s="298" t="n"/>
      <c r="M4567" s="254">
        <f>IF($B4567="","",--TEXT($B4567,"yyyymm"))</f>
        <v/>
      </c>
      <c r="N4567" s="0" t="n"/>
      <c r="O4567" s="0" t="n"/>
      <c r="P4567" s="0" t="n"/>
      <c r="Q4567" s="0" t="n"/>
      <c r="R4567" s="0" t="n"/>
      <c r="S4567" s="0" t="n"/>
      <c r="T4567" s="0" t="n"/>
      <c r="U4567" s="0" t="n"/>
      <c r="V4567" s="0" t="n"/>
      <c r="W4567" s="0" t="n"/>
      <c r="X4567" s="42" t="n"/>
      <c r="Y4567" s="42" t="n"/>
      <c r="Z4567" s="42" t="n"/>
    </row>
    <row r="4568" ht="23" customFormat="1" customHeight="1" s="204">
      <c r="A4568" s="255">
        <f>IF(B4568="","",COUNTA($B$5:B4568))</f>
        <v/>
      </c>
      <c r="B4568" s="294" t="n"/>
      <c r="C4568" s="247" t="n"/>
      <c r="D4568" s="248" t="n"/>
      <c r="E4568" s="295" t="n"/>
      <c r="F4568" s="296" t="n"/>
      <c r="G4568" s="296" t="n"/>
      <c r="H4568" s="299">
        <f>IFERROR(VLOOKUP($C4568,$C$5:$H$18,6,0)+SUMIF($C$19:$C4568,$C4568,$F$19:$F4568)-SUMIF($C$19:$C4568,$C4568,$G$19:$G4568),"")</f>
        <v/>
      </c>
      <c r="I4568" s="296" t="n"/>
      <c r="J4568" s="252" t="n"/>
      <c r="K4568" s="252" t="n"/>
      <c r="L4568" s="298" t="n"/>
      <c r="M4568" s="254">
        <f>IF($B4568="","",--TEXT($B4568,"yyyymm"))</f>
        <v/>
      </c>
      <c r="N4568" s="0" t="n"/>
      <c r="O4568" s="0" t="n"/>
      <c r="P4568" s="0" t="n"/>
      <c r="Q4568" s="0" t="n"/>
      <c r="R4568" s="0" t="n"/>
      <c r="S4568" s="0" t="n"/>
      <c r="T4568" s="0" t="n"/>
      <c r="U4568" s="0" t="n"/>
      <c r="V4568" s="0" t="n"/>
      <c r="W4568" s="0" t="n"/>
      <c r="X4568" s="42" t="n"/>
      <c r="Y4568" s="42" t="n"/>
      <c r="Z4568" s="42" t="n"/>
    </row>
    <row r="4569" ht="23" customFormat="1" customHeight="1" s="204">
      <c r="A4569" s="255">
        <f>IF(B4569="","",COUNTA($B$5:B4569))</f>
        <v/>
      </c>
      <c r="B4569" s="294" t="n"/>
      <c r="C4569" s="247" t="n"/>
      <c r="D4569" s="248" t="n"/>
      <c r="E4569" s="295" t="n"/>
      <c r="F4569" s="296" t="n"/>
      <c r="G4569" s="296" t="n"/>
      <c r="H4569" s="299">
        <f>IFERROR(VLOOKUP($C4569,$C$5:$H$18,6,0)+SUMIF($C$19:$C4569,$C4569,$F$19:$F4569)-SUMIF($C$19:$C4569,$C4569,$G$19:$G4569),"")</f>
        <v/>
      </c>
      <c r="I4569" s="296" t="n"/>
      <c r="J4569" s="252" t="n"/>
      <c r="K4569" s="252" t="n"/>
      <c r="L4569" s="298" t="n"/>
      <c r="M4569" s="254">
        <f>IF($B4569="","",--TEXT($B4569,"yyyymm"))</f>
        <v/>
      </c>
      <c r="N4569" s="0" t="n"/>
      <c r="O4569" s="0" t="n"/>
      <c r="P4569" s="0" t="n"/>
      <c r="Q4569" s="0" t="n"/>
      <c r="R4569" s="0" t="n"/>
      <c r="S4569" s="0" t="n"/>
      <c r="T4569" s="0" t="n"/>
      <c r="U4569" s="0" t="n"/>
      <c r="V4569" s="0" t="n"/>
      <c r="W4569" s="0" t="n"/>
      <c r="X4569" s="42" t="n"/>
      <c r="Y4569" s="42" t="n"/>
      <c r="Z4569" s="42" t="n"/>
    </row>
    <row r="4570" ht="23" customFormat="1" customHeight="1" s="204">
      <c r="A4570" s="255">
        <f>IF(B4570="","",COUNTA($B$5:B4570))</f>
        <v/>
      </c>
      <c r="B4570" s="294" t="n"/>
      <c r="C4570" s="247" t="n"/>
      <c r="D4570" s="248" t="n"/>
      <c r="E4570" s="295" t="n"/>
      <c r="F4570" s="296" t="n"/>
      <c r="G4570" s="296" t="n"/>
      <c r="H4570" s="299">
        <f>IFERROR(VLOOKUP($C4570,$C$5:$H$18,6,0)+SUMIF($C$19:$C4570,$C4570,$F$19:$F4570)-SUMIF($C$19:$C4570,$C4570,$G$19:$G4570),"")</f>
        <v/>
      </c>
      <c r="I4570" s="296" t="n"/>
      <c r="J4570" s="252" t="n"/>
      <c r="K4570" s="252" t="n"/>
      <c r="L4570" s="298" t="n"/>
      <c r="M4570" s="254">
        <f>IF($B4570="","",--TEXT($B4570,"yyyymm"))</f>
        <v/>
      </c>
      <c r="N4570" s="0" t="n"/>
      <c r="O4570" s="0" t="n"/>
      <c r="P4570" s="0" t="n"/>
      <c r="Q4570" s="0" t="n"/>
      <c r="R4570" s="0" t="n"/>
      <c r="S4570" s="0" t="n"/>
      <c r="T4570" s="0" t="n"/>
      <c r="U4570" s="0" t="n"/>
      <c r="V4570" s="0" t="n"/>
      <c r="W4570" s="0" t="n"/>
      <c r="X4570" s="42" t="n"/>
      <c r="Y4570" s="42" t="n"/>
      <c r="Z4570" s="42" t="n"/>
    </row>
    <row r="4571" ht="23" customFormat="1" customHeight="1" s="204">
      <c r="A4571" s="255">
        <f>IF(B4571="","",COUNTA($B$5:B4571))</f>
        <v/>
      </c>
      <c r="B4571" s="294" t="n"/>
      <c r="C4571" s="247" t="n"/>
      <c r="D4571" s="248" t="n"/>
      <c r="E4571" s="295" t="n"/>
      <c r="F4571" s="296" t="n"/>
      <c r="G4571" s="296" t="n"/>
      <c r="H4571" s="299">
        <f>IFERROR(VLOOKUP($C4571,$C$5:$H$18,6,0)+SUMIF($C$19:$C4571,$C4571,$F$19:$F4571)-SUMIF($C$19:$C4571,$C4571,$G$19:$G4571),"")</f>
        <v/>
      </c>
      <c r="I4571" s="296" t="n"/>
      <c r="J4571" s="252" t="n"/>
      <c r="K4571" s="252" t="n"/>
      <c r="L4571" s="298" t="n"/>
      <c r="M4571" s="254">
        <f>IF($B4571="","",--TEXT($B4571,"yyyymm"))</f>
        <v/>
      </c>
      <c r="N4571" s="0" t="n"/>
      <c r="O4571" s="0" t="n"/>
      <c r="P4571" s="0" t="n"/>
      <c r="Q4571" s="0" t="n"/>
      <c r="R4571" s="0" t="n"/>
      <c r="S4571" s="0" t="n"/>
      <c r="T4571" s="0" t="n"/>
      <c r="U4571" s="0" t="n"/>
      <c r="V4571" s="0" t="n"/>
      <c r="W4571" s="0" t="n"/>
      <c r="X4571" s="42" t="n"/>
      <c r="Y4571" s="42" t="n"/>
      <c r="Z4571" s="42" t="n"/>
    </row>
    <row r="4572" ht="23" customFormat="1" customHeight="1" s="204">
      <c r="A4572" s="255">
        <f>IF(B4572="","",COUNTA($B$5:B4572))</f>
        <v/>
      </c>
      <c r="B4572" s="294" t="n"/>
      <c r="C4572" s="247" t="n"/>
      <c r="D4572" s="248" t="n"/>
      <c r="E4572" s="295" t="n"/>
      <c r="F4572" s="296" t="n"/>
      <c r="G4572" s="296" t="n"/>
      <c r="H4572" s="299">
        <f>IFERROR(VLOOKUP($C4572,$C$5:$H$18,6,0)+SUMIF($C$19:$C4572,$C4572,$F$19:$F4572)-SUMIF($C$19:$C4572,$C4572,$G$19:$G4572),"")</f>
        <v/>
      </c>
      <c r="I4572" s="296" t="n"/>
      <c r="J4572" s="252" t="n"/>
      <c r="K4572" s="252" t="n"/>
      <c r="L4572" s="298" t="n"/>
      <c r="M4572" s="254">
        <f>IF($B4572="","",--TEXT($B4572,"yyyymm"))</f>
        <v/>
      </c>
      <c r="N4572" s="0" t="n"/>
      <c r="O4572" s="0" t="n"/>
      <c r="P4572" s="0" t="n"/>
      <c r="Q4572" s="0" t="n"/>
      <c r="R4572" s="0" t="n"/>
      <c r="S4572" s="0" t="n"/>
      <c r="T4572" s="0" t="n"/>
      <c r="U4572" s="0" t="n"/>
      <c r="V4572" s="0" t="n"/>
      <c r="W4572" s="0" t="n"/>
      <c r="X4572" s="42" t="n"/>
      <c r="Y4572" s="42" t="n"/>
      <c r="Z4572" s="42" t="n"/>
    </row>
    <row r="4573" ht="23" customFormat="1" customHeight="1" s="204">
      <c r="A4573" s="255">
        <f>IF(B4573="","",COUNTA($B$5:B4573))</f>
        <v/>
      </c>
      <c r="B4573" s="294" t="n"/>
      <c r="C4573" s="247" t="n"/>
      <c r="D4573" s="248" t="n"/>
      <c r="E4573" s="295" t="n"/>
      <c r="F4573" s="296" t="n"/>
      <c r="G4573" s="296" t="n"/>
      <c r="H4573" s="299">
        <f>IFERROR(VLOOKUP($C4573,$C$5:$H$18,6,0)+SUMIF($C$19:$C4573,$C4573,$F$19:$F4573)-SUMIF($C$19:$C4573,$C4573,$G$19:$G4573),"")</f>
        <v/>
      </c>
      <c r="I4573" s="296" t="n"/>
      <c r="J4573" s="252" t="n"/>
      <c r="K4573" s="252" t="n"/>
      <c r="L4573" s="298" t="n"/>
      <c r="M4573" s="254">
        <f>IF($B4573="","",--TEXT($B4573,"yyyymm"))</f>
        <v/>
      </c>
      <c r="N4573" s="0" t="n"/>
      <c r="O4573" s="0" t="n"/>
      <c r="P4573" s="0" t="n"/>
      <c r="Q4573" s="0" t="n"/>
      <c r="R4573" s="0" t="n"/>
      <c r="S4573" s="0" t="n"/>
      <c r="T4573" s="0" t="n"/>
      <c r="U4573" s="0" t="n"/>
      <c r="V4573" s="0" t="n"/>
      <c r="W4573" s="0" t="n"/>
      <c r="X4573" s="42" t="n"/>
      <c r="Y4573" s="42" t="n"/>
      <c r="Z4573" s="42" t="n"/>
    </row>
    <row r="4574" ht="23" customFormat="1" customHeight="1" s="204">
      <c r="A4574" s="255">
        <f>IF(B4574="","",COUNTA($B$5:B4574))</f>
        <v/>
      </c>
      <c r="B4574" s="294" t="n"/>
      <c r="C4574" s="247" t="n"/>
      <c r="D4574" s="248" t="n"/>
      <c r="E4574" s="295" t="n"/>
      <c r="F4574" s="296" t="n"/>
      <c r="G4574" s="296" t="n"/>
      <c r="H4574" s="299">
        <f>IFERROR(VLOOKUP($C4574,$C$5:$H$18,6,0)+SUMIF($C$19:$C4574,$C4574,$F$19:$F4574)-SUMIF($C$19:$C4574,$C4574,$G$19:$G4574),"")</f>
        <v/>
      </c>
      <c r="I4574" s="296" t="n"/>
      <c r="J4574" s="252" t="n"/>
      <c r="K4574" s="252" t="n"/>
      <c r="L4574" s="298" t="n"/>
      <c r="M4574" s="254">
        <f>IF($B4574="","",--TEXT($B4574,"yyyymm"))</f>
        <v/>
      </c>
      <c r="N4574" s="0" t="n"/>
      <c r="O4574" s="0" t="n"/>
      <c r="P4574" s="0" t="n"/>
      <c r="Q4574" s="0" t="n"/>
      <c r="R4574" s="0" t="n"/>
      <c r="S4574" s="0" t="n"/>
      <c r="T4574" s="0" t="n"/>
      <c r="U4574" s="0" t="n"/>
      <c r="V4574" s="0" t="n"/>
      <c r="W4574" s="0" t="n"/>
      <c r="X4574" s="42" t="n"/>
      <c r="Y4574" s="42" t="n"/>
      <c r="Z4574" s="42" t="n"/>
    </row>
    <row r="4575" ht="23" customFormat="1" customHeight="1" s="204">
      <c r="A4575" s="255">
        <f>IF(B4575="","",COUNTA($B$5:B4575))</f>
        <v/>
      </c>
      <c r="B4575" s="294" t="n"/>
      <c r="C4575" s="247" t="n"/>
      <c r="D4575" s="248" t="n"/>
      <c r="E4575" s="295" t="n"/>
      <c r="F4575" s="296" t="n"/>
      <c r="G4575" s="296" t="n"/>
      <c r="H4575" s="299">
        <f>IFERROR(VLOOKUP($C4575,$C$5:$H$18,6,0)+SUMIF($C$19:$C4575,$C4575,$F$19:$F4575)-SUMIF($C$19:$C4575,$C4575,$G$19:$G4575),"")</f>
        <v/>
      </c>
      <c r="I4575" s="296" t="n"/>
      <c r="J4575" s="252" t="n"/>
      <c r="K4575" s="252" t="n"/>
      <c r="L4575" s="298" t="n"/>
      <c r="M4575" s="254">
        <f>IF($B4575="","",--TEXT($B4575,"yyyymm"))</f>
        <v/>
      </c>
      <c r="N4575" s="0" t="n"/>
      <c r="O4575" s="0" t="n"/>
      <c r="P4575" s="0" t="n"/>
      <c r="Q4575" s="0" t="n"/>
      <c r="R4575" s="0" t="n"/>
      <c r="S4575" s="0" t="n"/>
      <c r="T4575" s="0" t="n"/>
      <c r="U4575" s="0" t="n"/>
      <c r="V4575" s="0" t="n"/>
      <c r="W4575" s="0" t="n"/>
      <c r="X4575" s="42" t="n"/>
      <c r="Y4575" s="42" t="n"/>
      <c r="Z4575" s="42" t="n"/>
    </row>
    <row r="4576" ht="23" customFormat="1" customHeight="1" s="204">
      <c r="A4576" s="255">
        <f>IF(B4576="","",COUNTA($B$5:B4576))</f>
        <v/>
      </c>
      <c r="B4576" s="294" t="n"/>
      <c r="C4576" s="247" t="n"/>
      <c r="D4576" s="248" t="n"/>
      <c r="E4576" s="295" t="n"/>
      <c r="F4576" s="296" t="n"/>
      <c r="G4576" s="296" t="n"/>
      <c r="H4576" s="299">
        <f>IFERROR(VLOOKUP($C4576,$C$5:$H$18,6,0)+SUMIF($C$19:$C4576,$C4576,$F$19:$F4576)-SUMIF($C$19:$C4576,$C4576,$G$19:$G4576),"")</f>
        <v/>
      </c>
      <c r="I4576" s="296" t="n"/>
      <c r="J4576" s="252" t="n"/>
      <c r="K4576" s="252" t="n"/>
      <c r="L4576" s="298" t="n"/>
      <c r="M4576" s="254">
        <f>IF($B4576="","",--TEXT($B4576,"yyyymm"))</f>
        <v/>
      </c>
      <c r="N4576" s="0" t="n"/>
      <c r="O4576" s="0" t="n"/>
      <c r="P4576" s="0" t="n"/>
      <c r="Q4576" s="0" t="n"/>
      <c r="R4576" s="0" t="n"/>
      <c r="S4576" s="0" t="n"/>
      <c r="T4576" s="0" t="n"/>
      <c r="U4576" s="0" t="n"/>
      <c r="V4576" s="0" t="n"/>
      <c r="W4576" s="0" t="n"/>
      <c r="X4576" s="42" t="n"/>
      <c r="Y4576" s="42" t="n"/>
      <c r="Z4576" s="42" t="n"/>
    </row>
    <row r="4577" ht="23" customFormat="1" customHeight="1" s="204">
      <c r="A4577" s="255">
        <f>IF(B4577="","",COUNTA($B$5:B4577))</f>
        <v/>
      </c>
      <c r="B4577" s="294" t="n"/>
      <c r="C4577" s="247" t="n"/>
      <c r="D4577" s="248" t="n"/>
      <c r="E4577" s="295" t="n"/>
      <c r="F4577" s="296" t="n"/>
      <c r="G4577" s="296" t="n"/>
      <c r="H4577" s="299">
        <f>IFERROR(VLOOKUP($C4577,$C$5:$H$18,6,0)+SUMIF($C$19:$C4577,$C4577,$F$19:$F4577)-SUMIF($C$19:$C4577,$C4577,$G$19:$G4577),"")</f>
        <v/>
      </c>
      <c r="I4577" s="296" t="n"/>
      <c r="J4577" s="252" t="n"/>
      <c r="K4577" s="252" t="n"/>
      <c r="L4577" s="298" t="n"/>
      <c r="M4577" s="254">
        <f>IF($B4577="","",--TEXT($B4577,"yyyymm"))</f>
        <v/>
      </c>
      <c r="N4577" s="0" t="n"/>
      <c r="O4577" s="0" t="n"/>
      <c r="P4577" s="0" t="n"/>
      <c r="Q4577" s="0" t="n"/>
      <c r="R4577" s="0" t="n"/>
      <c r="S4577" s="0" t="n"/>
      <c r="T4577" s="0" t="n"/>
      <c r="U4577" s="0" t="n"/>
      <c r="V4577" s="0" t="n"/>
      <c r="W4577" s="0" t="n"/>
      <c r="X4577" s="42" t="n"/>
      <c r="Y4577" s="42" t="n"/>
      <c r="Z4577" s="42" t="n"/>
    </row>
    <row r="4578" ht="23" customFormat="1" customHeight="1" s="204">
      <c r="A4578" s="255">
        <f>IF(B4578="","",COUNTA($B$5:B4578))</f>
        <v/>
      </c>
      <c r="B4578" s="294" t="n"/>
      <c r="C4578" s="247" t="n"/>
      <c r="D4578" s="248" t="n"/>
      <c r="E4578" s="295" t="n"/>
      <c r="F4578" s="296" t="n"/>
      <c r="G4578" s="296" t="n"/>
      <c r="H4578" s="299">
        <f>IFERROR(VLOOKUP($C4578,$C$5:$H$18,6,0)+SUMIF($C$19:$C4578,$C4578,$F$19:$F4578)-SUMIF($C$19:$C4578,$C4578,$G$19:$G4578),"")</f>
        <v/>
      </c>
      <c r="I4578" s="296" t="n"/>
      <c r="J4578" s="252" t="n"/>
      <c r="K4578" s="252" t="n"/>
      <c r="L4578" s="298" t="n"/>
      <c r="M4578" s="254">
        <f>IF($B4578="","",--TEXT($B4578,"yyyymm"))</f>
        <v/>
      </c>
      <c r="N4578" s="0" t="n"/>
      <c r="O4578" s="0" t="n"/>
      <c r="P4578" s="0" t="n"/>
      <c r="Q4578" s="0" t="n"/>
      <c r="R4578" s="0" t="n"/>
      <c r="S4578" s="0" t="n"/>
      <c r="T4578" s="0" t="n"/>
      <c r="U4578" s="0" t="n"/>
      <c r="V4578" s="0" t="n"/>
      <c r="W4578" s="0" t="n"/>
      <c r="X4578" s="42" t="n"/>
      <c r="Y4578" s="42" t="n"/>
      <c r="Z4578" s="42" t="n"/>
    </row>
    <row r="4579" ht="23" customFormat="1" customHeight="1" s="204">
      <c r="A4579" s="255">
        <f>IF(B4579="","",COUNTA($B$5:B4579))</f>
        <v/>
      </c>
      <c r="B4579" s="294" t="n"/>
      <c r="C4579" s="247" t="n"/>
      <c r="D4579" s="248" t="n"/>
      <c r="E4579" s="295" t="n"/>
      <c r="F4579" s="296" t="n"/>
      <c r="G4579" s="296" t="n"/>
      <c r="H4579" s="299">
        <f>IFERROR(VLOOKUP($C4579,$C$5:$H$18,6,0)+SUMIF($C$19:$C4579,$C4579,$F$19:$F4579)-SUMIF($C$19:$C4579,$C4579,$G$19:$G4579),"")</f>
        <v/>
      </c>
      <c r="I4579" s="296" t="n"/>
      <c r="J4579" s="252" t="n"/>
      <c r="K4579" s="252" t="n"/>
      <c r="L4579" s="298" t="n"/>
      <c r="M4579" s="254">
        <f>IF($B4579="","",--TEXT($B4579,"yyyymm"))</f>
        <v/>
      </c>
      <c r="N4579" s="0" t="n"/>
      <c r="O4579" s="0" t="n"/>
      <c r="P4579" s="0" t="n"/>
      <c r="Q4579" s="0" t="n"/>
      <c r="R4579" s="0" t="n"/>
      <c r="S4579" s="0" t="n"/>
      <c r="T4579" s="0" t="n"/>
      <c r="U4579" s="0" t="n"/>
      <c r="V4579" s="0" t="n"/>
      <c r="W4579" s="0" t="n"/>
      <c r="X4579" s="42" t="n"/>
      <c r="Y4579" s="42" t="n"/>
      <c r="Z4579" s="42" t="n"/>
    </row>
    <row r="4580" ht="23" customFormat="1" customHeight="1" s="204">
      <c r="A4580" s="255">
        <f>IF(B4580="","",COUNTA($B$5:B4580))</f>
        <v/>
      </c>
      <c r="B4580" s="294" t="n"/>
      <c r="C4580" s="247" t="n"/>
      <c r="D4580" s="248" t="n"/>
      <c r="E4580" s="295" t="n"/>
      <c r="F4580" s="296" t="n"/>
      <c r="G4580" s="296" t="n"/>
      <c r="H4580" s="299">
        <f>IFERROR(VLOOKUP($C4580,$C$5:$H$18,6,0)+SUMIF($C$19:$C4580,$C4580,$F$19:$F4580)-SUMIF($C$19:$C4580,$C4580,$G$19:$G4580),"")</f>
        <v/>
      </c>
      <c r="I4580" s="296" t="n"/>
      <c r="J4580" s="252" t="n"/>
      <c r="K4580" s="252" t="n"/>
      <c r="L4580" s="298" t="n"/>
      <c r="M4580" s="254">
        <f>IF($B4580="","",--TEXT($B4580,"yyyymm"))</f>
        <v/>
      </c>
      <c r="N4580" s="0" t="n"/>
      <c r="O4580" s="0" t="n"/>
      <c r="P4580" s="0" t="n"/>
      <c r="Q4580" s="0" t="n"/>
      <c r="R4580" s="0" t="n"/>
      <c r="S4580" s="0" t="n"/>
      <c r="T4580" s="0" t="n"/>
      <c r="U4580" s="0" t="n"/>
      <c r="V4580" s="0" t="n"/>
      <c r="W4580" s="0" t="n"/>
      <c r="X4580" s="42" t="n"/>
      <c r="Y4580" s="42" t="n"/>
      <c r="Z4580" s="42" t="n"/>
    </row>
    <row r="4581" ht="23" customFormat="1" customHeight="1" s="204">
      <c r="A4581" s="255">
        <f>IF(B4581="","",COUNTA($B$5:B4581))</f>
        <v/>
      </c>
      <c r="B4581" s="294" t="n"/>
      <c r="C4581" s="247" t="n"/>
      <c r="D4581" s="248" t="n"/>
      <c r="E4581" s="295" t="n"/>
      <c r="F4581" s="296" t="n"/>
      <c r="G4581" s="296" t="n"/>
      <c r="H4581" s="299">
        <f>IFERROR(VLOOKUP($C4581,$C$5:$H$18,6,0)+SUMIF($C$19:$C4581,$C4581,$F$19:$F4581)-SUMIF($C$19:$C4581,$C4581,$G$19:$G4581),"")</f>
        <v/>
      </c>
      <c r="I4581" s="296" t="n"/>
      <c r="J4581" s="252" t="n"/>
      <c r="K4581" s="252" t="n"/>
      <c r="L4581" s="298" t="n"/>
      <c r="M4581" s="254">
        <f>IF($B4581="","",--TEXT($B4581,"yyyymm"))</f>
        <v/>
      </c>
      <c r="N4581" s="0" t="n"/>
      <c r="O4581" s="0" t="n"/>
      <c r="P4581" s="0" t="n"/>
      <c r="Q4581" s="0" t="n"/>
      <c r="R4581" s="0" t="n"/>
      <c r="S4581" s="0" t="n"/>
      <c r="T4581" s="0" t="n"/>
      <c r="U4581" s="0" t="n"/>
      <c r="V4581" s="0" t="n"/>
      <c r="W4581" s="0" t="n"/>
      <c r="X4581" s="42" t="n"/>
      <c r="Y4581" s="42" t="n"/>
      <c r="Z4581" s="42" t="n"/>
    </row>
    <row r="4582" ht="23" customFormat="1" customHeight="1" s="204">
      <c r="A4582" s="255">
        <f>IF(B4582="","",COUNTA($B$5:B4582))</f>
        <v/>
      </c>
      <c r="B4582" s="294" t="n"/>
      <c r="C4582" s="247" t="n"/>
      <c r="D4582" s="248" t="n"/>
      <c r="E4582" s="295" t="n"/>
      <c r="F4582" s="296" t="n"/>
      <c r="G4582" s="296" t="n"/>
      <c r="H4582" s="299">
        <f>IFERROR(VLOOKUP($C4582,$C$5:$H$18,6,0)+SUMIF($C$19:$C4582,$C4582,$F$19:$F4582)-SUMIF($C$19:$C4582,$C4582,$G$19:$G4582),"")</f>
        <v/>
      </c>
      <c r="I4582" s="296" t="n"/>
      <c r="J4582" s="252" t="n"/>
      <c r="K4582" s="252" t="n"/>
      <c r="L4582" s="298" t="n"/>
      <c r="M4582" s="254">
        <f>IF($B4582="","",--TEXT($B4582,"yyyymm"))</f>
        <v/>
      </c>
      <c r="N4582" s="0" t="n"/>
      <c r="O4582" s="0" t="n"/>
      <c r="P4582" s="0" t="n"/>
      <c r="Q4582" s="0" t="n"/>
      <c r="R4582" s="0" t="n"/>
      <c r="S4582" s="0" t="n"/>
      <c r="T4582" s="0" t="n"/>
      <c r="U4582" s="0" t="n"/>
      <c r="V4582" s="0" t="n"/>
      <c r="W4582" s="0" t="n"/>
      <c r="X4582" s="42" t="n"/>
      <c r="Y4582" s="42" t="n"/>
      <c r="Z4582" s="42" t="n"/>
    </row>
    <row r="4583" ht="23" customFormat="1" customHeight="1" s="204">
      <c r="A4583" s="255">
        <f>IF(B4583="","",COUNTA($B$5:B4583))</f>
        <v/>
      </c>
      <c r="B4583" s="294" t="n"/>
      <c r="C4583" s="247" t="n"/>
      <c r="D4583" s="248" t="n"/>
      <c r="E4583" s="295" t="n"/>
      <c r="F4583" s="296" t="n"/>
      <c r="G4583" s="296" t="n"/>
      <c r="H4583" s="299">
        <f>IFERROR(VLOOKUP($C4583,$C$5:$H$18,6,0)+SUMIF($C$19:$C4583,$C4583,$F$19:$F4583)-SUMIF($C$19:$C4583,$C4583,$G$19:$G4583),"")</f>
        <v/>
      </c>
      <c r="I4583" s="296" t="n"/>
      <c r="J4583" s="252" t="n"/>
      <c r="K4583" s="252" t="n"/>
      <c r="L4583" s="298" t="n"/>
      <c r="M4583" s="254">
        <f>IF($B4583="","",--TEXT($B4583,"yyyymm"))</f>
        <v/>
      </c>
      <c r="N4583" s="0" t="n"/>
      <c r="O4583" s="0" t="n"/>
      <c r="P4583" s="0" t="n"/>
      <c r="Q4583" s="0" t="n"/>
      <c r="R4583" s="0" t="n"/>
      <c r="S4583" s="0" t="n"/>
      <c r="T4583" s="0" t="n"/>
      <c r="U4583" s="0" t="n"/>
      <c r="V4583" s="0" t="n"/>
      <c r="W4583" s="0" t="n"/>
      <c r="X4583" s="42" t="n"/>
      <c r="Y4583" s="42" t="n"/>
      <c r="Z4583" s="42" t="n"/>
    </row>
    <row r="4584" ht="23" customFormat="1" customHeight="1" s="204">
      <c r="A4584" s="255">
        <f>IF(B4584="","",COUNTA($B$5:B4584))</f>
        <v/>
      </c>
      <c r="B4584" s="294" t="n"/>
      <c r="C4584" s="247" t="n"/>
      <c r="D4584" s="248" t="n"/>
      <c r="E4584" s="295" t="n"/>
      <c r="F4584" s="296" t="n"/>
      <c r="G4584" s="296" t="n"/>
      <c r="H4584" s="299">
        <f>IFERROR(VLOOKUP($C4584,$C$5:$H$18,6,0)+SUMIF($C$19:$C4584,$C4584,$F$19:$F4584)-SUMIF($C$19:$C4584,$C4584,$G$19:$G4584),"")</f>
        <v/>
      </c>
      <c r="I4584" s="296" t="n"/>
      <c r="J4584" s="252" t="n"/>
      <c r="K4584" s="252" t="n"/>
      <c r="L4584" s="298" t="n"/>
      <c r="M4584" s="254">
        <f>IF($B4584="","",--TEXT($B4584,"yyyymm"))</f>
        <v/>
      </c>
      <c r="N4584" s="0" t="n"/>
      <c r="O4584" s="0" t="n"/>
      <c r="P4584" s="0" t="n"/>
      <c r="Q4584" s="0" t="n"/>
      <c r="R4584" s="0" t="n"/>
      <c r="S4584" s="0" t="n"/>
      <c r="T4584" s="0" t="n"/>
      <c r="U4584" s="0" t="n"/>
      <c r="V4584" s="0" t="n"/>
      <c r="W4584" s="0" t="n"/>
      <c r="X4584" s="42" t="n"/>
      <c r="Y4584" s="42" t="n"/>
      <c r="Z4584" s="42" t="n"/>
    </row>
    <row r="4585" ht="23" customFormat="1" customHeight="1" s="204">
      <c r="A4585" s="255">
        <f>IF(B4585="","",COUNTA($B$5:B4585))</f>
        <v/>
      </c>
      <c r="B4585" s="294" t="n"/>
      <c r="C4585" s="247" t="n"/>
      <c r="D4585" s="248" t="n"/>
      <c r="E4585" s="295" t="n"/>
      <c r="F4585" s="296" t="n"/>
      <c r="G4585" s="296" t="n"/>
      <c r="H4585" s="299">
        <f>IFERROR(VLOOKUP($C4585,$C$5:$H$18,6,0)+SUMIF($C$19:$C4585,$C4585,$F$19:$F4585)-SUMIF($C$19:$C4585,$C4585,$G$19:$G4585),"")</f>
        <v/>
      </c>
      <c r="I4585" s="296" t="n"/>
      <c r="J4585" s="252" t="n"/>
      <c r="K4585" s="252" t="n"/>
      <c r="L4585" s="298" t="n"/>
      <c r="M4585" s="254">
        <f>IF($B4585="","",--TEXT($B4585,"yyyymm"))</f>
        <v/>
      </c>
      <c r="N4585" s="0" t="n"/>
      <c r="O4585" s="0" t="n"/>
      <c r="P4585" s="0" t="n"/>
      <c r="Q4585" s="0" t="n"/>
      <c r="R4585" s="0" t="n"/>
      <c r="S4585" s="0" t="n"/>
      <c r="T4585" s="0" t="n"/>
      <c r="U4585" s="0" t="n"/>
      <c r="V4585" s="0" t="n"/>
      <c r="W4585" s="0" t="n"/>
      <c r="X4585" s="42" t="n"/>
      <c r="Y4585" s="42" t="n"/>
      <c r="Z4585" s="42" t="n"/>
    </row>
    <row r="4586" ht="23" customFormat="1" customHeight="1" s="204">
      <c r="A4586" s="255">
        <f>IF(B4586="","",COUNTA($B$5:B4586))</f>
        <v/>
      </c>
      <c r="B4586" s="294" t="n"/>
      <c r="C4586" s="247" t="n"/>
      <c r="D4586" s="248" t="n"/>
      <c r="E4586" s="295" t="n"/>
      <c r="F4586" s="296" t="n"/>
      <c r="G4586" s="296" t="n"/>
      <c r="H4586" s="299">
        <f>IFERROR(VLOOKUP($C4586,$C$5:$H$18,6,0)+SUMIF($C$19:$C4586,$C4586,$F$19:$F4586)-SUMIF($C$19:$C4586,$C4586,$G$19:$G4586),"")</f>
        <v/>
      </c>
      <c r="I4586" s="296" t="n"/>
      <c r="J4586" s="252" t="n"/>
      <c r="K4586" s="252" t="n"/>
      <c r="L4586" s="298" t="n"/>
      <c r="M4586" s="254">
        <f>IF($B4586="","",--TEXT($B4586,"yyyymm"))</f>
        <v/>
      </c>
      <c r="N4586" s="0" t="n"/>
      <c r="O4586" s="0" t="n"/>
      <c r="P4586" s="0" t="n"/>
      <c r="Q4586" s="0" t="n"/>
      <c r="R4586" s="0" t="n"/>
      <c r="S4586" s="0" t="n"/>
      <c r="T4586" s="0" t="n"/>
      <c r="U4586" s="0" t="n"/>
      <c r="V4586" s="0" t="n"/>
      <c r="W4586" s="0" t="n"/>
      <c r="X4586" s="42" t="n"/>
      <c r="Y4586" s="42" t="n"/>
      <c r="Z4586" s="42" t="n"/>
    </row>
    <row r="4587" ht="23" customFormat="1" customHeight="1" s="204">
      <c r="A4587" s="255">
        <f>IF(B4587="","",COUNTA($B$5:B4587))</f>
        <v/>
      </c>
      <c r="B4587" s="294" t="n"/>
      <c r="C4587" s="247" t="n"/>
      <c r="D4587" s="248" t="n"/>
      <c r="E4587" s="295" t="n"/>
      <c r="F4587" s="296" t="n"/>
      <c r="G4587" s="296" t="n"/>
      <c r="H4587" s="299">
        <f>IFERROR(VLOOKUP($C4587,$C$5:$H$18,6,0)+SUMIF($C$19:$C4587,$C4587,$F$19:$F4587)-SUMIF($C$19:$C4587,$C4587,$G$19:$G4587),"")</f>
        <v/>
      </c>
      <c r="I4587" s="296" t="n"/>
      <c r="J4587" s="252" t="n"/>
      <c r="K4587" s="252" t="n"/>
      <c r="L4587" s="298" t="n"/>
      <c r="M4587" s="254">
        <f>IF($B4587="","",--TEXT($B4587,"yyyymm"))</f>
        <v/>
      </c>
      <c r="N4587" s="0" t="n"/>
      <c r="O4587" s="0" t="n"/>
      <c r="P4587" s="0" t="n"/>
      <c r="Q4587" s="0" t="n"/>
      <c r="R4587" s="0" t="n"/>
      <c r="S4587" s="0" t="n"/>
      <c r="T4587" s="0" t="n"/>
      <c r="U4587" s="0" t="n"/>
      <c r="V4587" s="0" t="n"/>
      <c r="W4587" s="0" t="n"/>
      <c r="X4587" s="42" t="n"/>
      <c r="Y4587" s="42" t="n"/>
      <c r="Z4587" s="42" t="n"/>
    </row>
    <row r="4588" ht="23" customFormat="1" customHeight="1" s="204">
      <c r="A4588" s="255">
        <f>IF(B4588="","",COUNTA($B$5:B4588))</f>
        <v/>
      </c>
      <c r="B4588" s="294" t="n"/>
      <c r="C4588" s="247" t="n"/>
      <c r="D4588" s="248" t="n"/>
      <c r="E4588" s="295" t="n"/>
      <c r="F4588" s="296" t="n"/>
      <c r="G4588" s="296" t="n"/>
      <c r="H4588" s="299">
        <f>IFERROR(VLOOKUP($C4588,$C$5:$H$18,6,0)+SUMIF($C$19:$C4588,$C4588,$F$19:$F4588)-SUMIF($C$19:$C4588,$C4588,$G$19:$G4588),"")</f>
        <v/>
      </c>
      <c r="I4588" s="296" t="n"/>
      <c r="J4588" s="252" t="n"/>
      <c r="K4588" s="252" t="n"/>
      <c r="L4588" s="298" t="n"/>
      <c r="M4588" s="254">
        <f>IF($B4588="","",--TEXT($B4588,"yyyymm"))</f>
        <v/>
      </c>
      <c r="N4588" s="0" t="n"/>
      <c r="O4588" s="0" t="n"/>
      <c r="P4588" s="0" t="n"/>
      <c r="Q4588" s="0" t="n"/>
      <c r="R4588" s="0" t="n"/>
      <c r="S4588" s="0" t="n"/>
      <c r="T4588" s="0" t="n"/>
      <c r="U4588" s="0" t="n"/>
      <c r="V4588" s="0" t="n"/>
      <c r="W4588" s="0" t="n"/>
      <c r="X4588" s="42" t="n"/>
      <c r="Y4588" s="42" t="n"/>
      <c r="Z4588" s="42" t="n"/>
    </row>
    <row r="4589" ht="23" customFormat="1" customHeight="1" s="204">
      <c r="A4589" s="255">
        <f>IF(B4589="","",COUNTA($B$5:B4589))</f>
        <v/>
      </c>
      <c r="B4589" s="294" t="n"/>
      <c r="C4589" s="247" t="n"/>
      <c r="D4589" s="248" t="n"/>
      <c r="E4589" s="295" t="n"/>
      <c r="F4589" s="296" t="n"/>
      <c r="G4589" s="296" t="n"/>
      <c r="H4589" s="299">
        <f>IFERROR(VLOOKUP($C4589,$C$5:$H$18,6,0)+SUMIF($C$19:$C4589,$C4589,$F$19:$F4589)-SUMIF($C$19:$C4589,$C4589,$G$19:$G4589),"")</f>
        <v/>
      </c>
      <c r="I4589" s="296" t="n"/>
      <c r="J4589" s="252" t="n"/>
      <c r="K4589" s="252" t="n"/>
      <c r="L4589" s="298" t="n"/>
      <c r="M4589" s="254">
        <f>IF($B4589="","",--TEXT($B4589,"yyyymm"))</f>
        <v/>
      </c>
      <c r="N4589" s="0" t="n"/>
      <c r="O4589" s="0" t="n"/>
      <c r="P4589" s="0" t="n"/>
      <c r="Q4589" s="0" t="n"/>
      <c r="R4589" s="0" t="n"/>
      <c r="S4589" s="0" t="n"/>
      <c r="T4589" s="0" t="n"/>
      <c r="U4589" s="0" t="n"/>
      <c r="V4589" s="0" t="n"/>
      <c r="W4589" s="0" t="n"/>
      <c r="X4589" s="42" t="n"/>
      <c r="Y4589" s="42" t="n"/>
      <c r="Z4589" s="42" t="n"/>
    </row>
    <row r="4590" ht="23" customFormat="1" customHeight="1" s="204">
      <c r="A4590" s="255">
        <f>IF(B4590="","",COUNTA($B$5:B4590))</f>
        <v/>
      </c>
      <c r="B4590" s="294" t="n"/>
      <c r="C4590" s="247" t="n"/>
      <c r="D4590" s="248" t="n"/>
      <c r="E4590" s="295" t="n"/>
      <c r="F4590" s="296" t="n"/>
      <c r="G4590" s="296" t="n"/>
      <c r="H4590" s="299">
        <f>IFERROR(VLOOKUP($C4590,$C$5:$H$18,6,0)+SUMIF($C$19:$C4590,$C4590,$F$19:$F4590)-SUMIF($C$19:$C4590,$C4590,$G$19:$G4590),"")</f>
        <v/>
      </c>
      <c r="I4590" s="296" t="n"/>
      <c r="J4590" s="252" t="n"/>
      <c r="K4590" s="252" t="n"/>
      <c r="L4590" s="298" t="n"/>
      <c r="M4590" s="254">
        <f>IF($B4590="","",--TEXT($B4590,"yyyymm"))</f>
        <v/>
      </c>
      <c r="N4590" s="0" t="n"/>
      <c r="O4590" s="0" t="n"/>
      <c r="P4590" s="0" t="n"/>
      <c r="Q4590" s="0" t="n"/>
      <c r="R4590" s="0" t="n"/>
      <c r="S4590" s="0" t="n"/>
      <c r="T4590" s="0" t="n"/>
      <c r="U4590" s="0" t="n"/>
      <c r="V4590" s="0" t="n"/>
      <c r="W4590" s="0" t="n"/>
      <c r="X4590" s="42" t="n"/>
      <c r="Y4590" s="42" t="n"/>
      <c r="Z4590" s="42" t="n"/>
    </row>
    <row r="4591" ht="23" customFormat="1" customHeight="1" s="204">
      <c r="A4591" s="255">
        <f>IF(B4591="","",COUNTA($B$5:B4591))</f>
        <v/>
      </c>
      <c r="B4591" s="294" t="n"/>
      <c r="C4591" s="247" t="n"/>
      <c r="D4591" s="248" t="n"/>
      <c r="E4591" s="295" t="n"/>
      <c r="F4591" s="296" t="n"/>
      <c r="G4591" s="296" t="n"/>
      <c r="H4591" s="299">
        <f>IFERROR(VLOOKUP($C4591,$C$5:$H$18,6,0)+SUMIF($C$19:$C4591,$C4591,$F$19:$F4591)-SUMIF($C$19:$C4591,$C4591,$G$19:$G4591),"")</f>
        <v/>
      </c>
      <c r="I4591" s="296" t="n"/>
      <c r="J4591" s="252" t="n"/>
      <c r="K4591" s="252" t="n"/>
      <c r="L4591" s="298" t="n"/>
      <c r="M4591" s="254">
        <f>IF($B4591="","",--TEXT($B4591,"yyyymm"))</f>
        <v/>
      </c>
      <c r="N4591" s="0" t="n"/>
      <c r="O4591" s="0" t="n"/>
      <c r="P4591" s="0" t="n"/>
      <c r="Q4591" s="0" t="n"/>
      <c r="R4591" s="0" t="n"/>
      <c r="S4591" s="0" t="n"/>
      <c r="T4591" s="0" t="n"/>
      <c r="U4591" s="0" t="n"/>
      <c r="V4591" s="0" t="n"/>
      <c r="W4591" s="0" t="n"/>
      <c r="X4591" s="42" t="n"/>
      <c r="Y4591" s="42" t="n"/>
      <c r="Z4591" s="42" t="n"/>
    </row>
    <row r="4592" ht="23" customFormat="1" customHeight="1" s="204">
      <c r="A4592" s="255">
        <f>IF(B4592="","",COUNTA($B$5:B4592))</f>
        <v/>
      </c>
      <c r="B4592" s="294" t="n"/>
      <c r="C4592" s="247" t="n"/>
      <c r="D4592" s="248" t="n"/>
      <c r="E4592" s="295" t="n"/>
      <c r="F4592" s="296" t="n"/>
      <c r="G4592" s="296" t="n"/>
      <c r="H4592" s="299">
        <f>IFERROR(VLOOKUP($C4592,$C$5:$H$18,6,0)+SUMIF($C$19:$C4592,$C4592,$F$19:$F4592)-SUMIF($C$19:$C4592,$C4592,$G$19:$G4592),"")</f>
        <v/>
      </c>
      <c r="I4592" s="296" t="n"/>
      <c r="J4592" s="252" t="n"/>
      <c r="K4592" s="252" t="n"/>
      <c r="L4592" s="298" t="n"/>
      <c r="M4592" s="254">
        <f>IF($B4592="","",--TEXT($B4592,"yyyymm"))</f>
        <v/>
      </c>
      <c r="N4592" s="0" t="n"/>
      <c r="O4592" s="0" t="n"/>
      <c r="P4592" s="0" t="n"/>
      <c r="Q4592" s="0" t="n"/>
      <c r="R4592" s="0" t="n"/>
      <c r="S4592" s="0" t="n"/>
      <c r="T4592" s="0" t="n"/>
      <c r="U4592" s="0" t="n"/>
      <c r="V4592" s="0" t="n"/>
      <c r="W4592" s="0" t="n"/>
      <c r="X4592" s="42" t="n"/>
      <c r="Y4592" s="42" t="n"/>
      <c r="Z4592" s="42" t="n"/>
    </row>
    <row r="4593" ht="23" customFormat="1" customHeight="1" s="204">
      <c r="A4593" s="255">
        <f>IF(B4593="","",COUNTA($B$5:B4593))</f>
        <v/>
      </c>
      <c r="B4593" s="294" t="n"/>
      <c r="C4593" s="247" t="n"/>
      <c r="D4593" s="248" t="n"/>
      <c r="E4593" s="295" t="n"/>
      <c r="F4593" s="296" t="n"/>
      <c r="G4593" s="296" t="n"/>
      <c r="H4593" s="299">
        <f>IFERROR(VLOOKUP($C4593,$C$5:$H$18,6,0)+SUMIF($C$19:$C4593,$C4593,$F$19:$F4593)-SUMIF($C$19:$C4593,$C4593,$G$19:$G4593),"")</f>
        <v/>
      </c>
      <c r="I4593" s="296" t="n"/>
      <c r="J4593" s="252" t="n"/>
      <c r="K4593" s="252" t="n"/>
      <c r="L4593" s="298" t="n"/>
      <c r="M4593" s="254">
        <f>IF($B4593="","",--TEXT($B4593,"yyyymm"))</f>
        <v/>
      </c>
      <c r="N4593" s="0" t="n"/>
      <c r="O4593" s="0" t="n"/>
      <c r="P4593" s="0" t="n"/>
      <c r="Q4593" s="0" t="n"/>
      <c r="R4593" s="0" t="n"/>
      <c r="S4593" s="0" t="n"/>
      <c r="T4593" s="0" t="n"/>
      <c r="U4593" s="0" t="n"/>
      <c r="V4593" s="0" t="n"/>
      <c r="W4593" s="0" t="n"/>
      <c r="X4593" s="42" t="n"/>
      <c r="Y4593" s="42" t="n"/>
      <c r="Z4593" s="42" t="n"/>
    </row>
    <row r="4594" ht="23" customFormat="1" customHeight="1" s="204">
      <c r="A4594" s="255">
        <f>IF(B4594="","",COUNTA($B$5:B4594))</f>
        <v/>
      </c>
      <c r="B4594" s="294" t="n"/>
      <c r="C4594" s="247" t="n"/>
      <c r="D4594" s="248" t="n"/>
      <c r="E4594" s="295" t="n"/>
      <c r="F4594" s="296" t="n"/>
      <c r="G4594" s="296" t="n"/>
      <c r="H4594" s="299">
        <f>IFERROR(VLOOKUP($C4594,$C$5:$H$18,6,0)+SUMIF($C$19:$C4594,$C4594,$F$19:$F4594)-SUMIF($C$19:$C4594,$C4594,$G$19:$G4594),"")</f>
        <v/>
      </c>
      <c r="I4594" s="296" t="n"/>
      <c r="J4594" s="252" t="n"/>
      <c r="K4594" s="252" t="n"/>
      <c r="L4594" s="298" t="n"/>
      <c r="M4594" s="254">
        <f>IF($B4594="","",--TEXT($B4594,"yyyymm"))</f>
        <v/>
      </c>
      <c r="N4594" s="0" t="n"/>
      <c r="O4594" s="0" t="n"/>
      <c r="P4594" s="0" t="n"/>
      <c r="Q4594" s="0" t="n"/>
      <c r="R4594" s="0" t="n"/>
      <c r="S4594" s="0" t="n"/>
      <c r="T4594" s="0" t="n"/>
      <c r="U4594" s="0" t="n"/>
      <c r="V4594" s="0" t="n"/>
      <c r="W4594" s="0" t="n"/>
      <c r="X4594" s="42" t="n"/>
      <c r="Y4594" s="42" t="n"/>
      <c r="Z4594" s="42" t="n"/>
    </row>
    <row r="4595" ht="23" customFormat="1" customHeight="1" s="204">
      <c r="A4595" s="255">
        <f>IF(B4595="","",COUNTA($B$5:B4595))</f>
        <v/>
      </c>
      <c r="B4595" s="294" t="n"/>
      <c r="C4595" s="247" t="n"/>
      <c r="D4595" s="248" t="n"/>
      <c r="E4595" s="295" t="n"/>
      <c r="F4595" s="296" t="n"/>
      <c r="G4595" s="296" t="n"/>
      <c r="H4595" s="299">
        <f>IFERROR(VLOOKUP($C4595,$C$5:$H$18,6,0)+SUMIF($C$19:$C4595,$C4595,$F$19:$F4595)-SUMIF($C$19:$C4595,$C4595,$G$19:$G4595),"")</f>
        <v/>
      </c>
      <c r="I4595" s="296" t="n"/>
      <c r="J4595" s="252" t="n"/>
      <c r="K4595" s="252" t="n"/>
      <c r="L4595" s="298" t="n"/>
      <c r="M4595" s="254">
        <f>IF($B4595="","",--TEXT($B4595,"yyyymm"))</f>
        <v/>
      </c>
      <c r="N4595" s="0" t="n"/>
      <c r="O4595" s="0" t="n"/>
      <c r="P4595" s="0" t="n"/>
      <c r="Q4595" s="0" t="n"/>
      <c r="R4595" s="0" t="n"/>
      <c r="S4595" s="0" t="n"/>
      <c r="T4595" s="0" t="n"/>
      <c r="U4595" s="0" t="n"/>
      <c r="V4595" s="0" t="n"/>
      <c r="W4595" s="0" t="n"/>
      <c r="X4595" s="42" t="n"/>
      <c r="Y4595" s="42" t="n"/>
      <c r="Z4595" s="42" t="n"/>
    </row>
    <row r="4596" ht="23" customFormat="1" customHeight="1" s="204">
      <c r="A4596" s="255">
        <f>IF(B4596="","",COUNTA($B$5:B4596))</f>
        <v/>
      </c>
      <c r="B4596" s="294" t="n"/>
      <c r="C4596" s="247" t="n"/>
      <c r="D4596" s="248" t="n"/>
      <c r="E4596" s="295" t="n"/>
      <c r="F4596" s="296" t="n"/>
      <c r="G4596" s="296" t="n"/>
      <c r="H4596" s="299">
        <f>IFERROR(VLOOKUP($C4596,$C$5:$H$18,6,0)+SUMIF($C$19:$C4596,$C4596,$F$19:$F4596)-SUMIF($C$19:$C4596,$C4596,$G$19:$G4596),"")</f>
        <v/>
      </c>
      <c r="I4596" s="296" t="n"/>
      <c r="J4596" s="252" t="n"/>
      <c r="K4596" s="252" t="n"/>
      <c r="L4596" s="298" t="n"/>
      <c r="M4596" s="254">
        <f>IF($B4596="","",--TEXT($B4596,"yyyymm"))</f>
        <v/>
      </c>
      <c r="N4596" s="0" t="n"/>
      <c r="O4596" s="0" t="n"/>
      <c r="P4596" s="0" t="n"/>
      <c r="Q4596" s="0" t="n"/>
      <c r="R4596" s="0" t="n"/>
      <c r="S4596" s="0" t="n"/>
      <c r="T4596" s="0" t="n"/>
      <c r="U4596" s="0" t="n"/>
      <c r="V4596" s="0" t="n"/>
      <c r="W4596" s="0" t="n"/>
      <c r="X4596" s="42" t="n"/>
      <c r="Y4596" s="42" t="n"/>
      <c r="Z4596" s="42" t="n"/>
    </row>
    <row r="4597" ht="23" customFormat="1" customHeight="1" s="204">
      <c r="A4597" s="255">
        <f>IF(B4597="","",COUNTA($B$5:B4597))</f>
        <v/>
      </c>
      <c r="B4597" s="294" t="n"/>
      <c r="C4597" s="247" t="n"/>
      <c r="D4597" s="248" t="n"/>
      <c r="E4597" s="295" t="n"/>
      <c r="F4597" s="296" t="n"/>
      <c r="G4597" s="296" t="n"/>
      <c r="H4597" s="299">
        <f>IFERROR(VLOOKUP($C4597,$C$5:$H$18,6,0)+SUMIF($C$19:$C4597,$C4597,$F$19:$F4597)-SUMIF($C$19:$C4597,$C4597,$G$19:$G4597),"")</f>
        <v/>
      </c>
      <c r="I4597" s="296" t="n"/>
      <c r="J4597" s="252" t="n"/>
      <c r="K4597" s="252" t="n"/>
      <c r="L4597" s="298" t="n"/>
      <c r="M4597" s="254">
        <f>IF($B4597="","",--TEXT($B4597,"yyyymm"))</f>
        <v/>
      </c>
      <c r="N4597" s="0" t="n"/>
      <c r="O4597" s="0" t="n"/>
      <c r="P4597" s="0" t="n"/>
      <c r="Q4597" s="0" t="n"/>
      <c r="R4597" s="0" t="n"/>
      <c r="S4597" s="0" t="n"/>
      <c r="T4597" s="0" t="n"/>
      <c r="U4597" s="0" t="n"/>
      <c r="V4597" s="0" t="n"/>
      <c r="W4597" s="0" t="n"/>
      <c r="X4597" s="42" t="n"/>
      <c r="Y4597" s="42" t="n"/>
      <c r="Z4597" s="42" t="n"/>
    </row>
    <row r="4598" ht="23" customFormat="1" customHeight="1" s="204">
      <c r="A4598" s="255">
        <f>IF(B4598="","",COUNTA($B$5:B4598))</f>
        <v/>
      </c>
      <c r="B4598" s="294" t="n"/>
      <c r="C4598" s="247" t="n"/>
      <c r="D4598" s="248" t="n"/>
      <c r="E4598" s="295" t="n"/>
      <c r="F4598" s="296" t="n"/>
      <c r="G4598" s="296" t="n"/>
      <c r="H4598" s="299">
        <f>IFERROR(VLOOKUP($C4598,$C$5:$H$18,6,0)+SUMIF($C$19:$C4598,$C4598,$F$19:$F4598)-SUMIF($C$19:$C4598,$C4598,$G$19:$G4598),"")</f>
        <v/>
      </c>
      <c r="I4598" s="296" t="n"/>
      <c r="J4598" s="252" t="n"/>
      <c r="K4598" s="252" t="n"/>
      <c r="L4598" s="298" t="n"/>
      <c r="M4598" s="254">
        <f>IF($B4598="","",--TEXT($B4598,"yyyymm"))</f>
        <v/>
      </c>
      <c r="N4598" s="0" t="n"/>
      <c r="O4598" s="0" t="n"/>
      <c r="P4598" s="0" t="n"/>
      <c r="Q4598" s="0" t="n"/>
      <c r="R4598" s="0" t="n"/>
      <c r="S4598" s="0" t="n"/>
      <c r="T4598" s="0" t="n"/>
      <c r="U4598" s="0" t="n"/>
      <c r="V4598" s="0" t="n"/>
      <c r="W4598" s="0" t="n"/>
      <c r="X4598" s="42" t="n"/>
      <c r="Y4598" s="42" t="n"/>
      <c r="Z4598" s="42" t="n"/>
    </row>
    <row r="4599" ht="23" customFormat="1" customHeight="1" s="204">
      <c r="A4599" s="255">
        <f>IF(B4599="","",COUNTA($B$5:B4599))</f>
        <v/>
      </c>
      <c r="B4599" s="294" t="n"/>
      <c r="C4599" s="247" t="n"/>
      <c r="D4599" s="248" t="n"/>
      <c r="E4599" s="295" t="n"/>
      <c r="F4599" s="296" t="n"/>
      <c r="G4599" s="296" t="n"/>
      <c r="H4599" s="299">
        <f>IFERROR(VLOOKUP($C4599,$C$5:$H$18,6,0)+SUMIF($C$19:$C4599,$C4599,$F$19:$F4599)-SUMIF($C$19:$C4599,$C4599,$G$19:$G4599),"")</f>
        <v/>
      </c>
      <c r="I4599" s="296" t="n"/>
      <c r="J4599" s="252" t="n"/>
      <c r="K4599" s="252" t="n"/>
      <c r="L4599" s="298" t="n"/>
      <c r="M4599" s="254">
        <f>IF($B4599="","",--TEXT($B4599,"yyyymm"))</f>
        <v/>
      </c>
      <c r="N4599" s="0" t="n"/>
      <c r="O4599" s="0" t="n"/>
      <c r="P4599" s="0" t="n"/>
      <c r="Q4599" s="0" t="n"/>
      <c r="R4599" s="0" t="n"/>
      <c r="S4599" s="0" t="n"/>
      <c r="T4599" s="0" t="n"/>
      <c r="U4599" s="0" t="n"/>
      <c r="V4599" s="0" t="n"/>
      <c r="W4599" s="0" t="n"/>
      <c r="X4599" s="42" t="n"/>
      <c r="Y4599" s="42" t="n"/>
      <c r="Z4599" s="42" t="n"/>
    </row>
    <row r="4600" ht="23" customFormat="1" customHeight="1" s="204">
      <c r="A4600" s="255">
        <f>IF(B4600="","",COUNTA($B$5:B4600))</f>
        <v/>
      </c>
      <c r="B4600" s="294" t="n"/>
      <c r="C4600" s="247" t="n"/>
      <c r="D4600" s="248" t="n"/>
      <c r="E4600" s="295" t="n"/>
      <c r="F4600" s="296" t="n"/>
      <c r="G4600" s="296" t="n"/>
      <c r="H4600" s="299">
        <f>IFERROR(VLOOKUP($C4600,$C$5:$H$18,6,0)+SUMIF($C$19:$C4600,$C4600,$F$19:$F4600)-SUMIF($C$19:$C4600,$C4600,$G$19:$G4600),"")</f>
        <v/>
      </c>
      <c r="I4600" s="296" t="n"/>
      <c r="J4600" s="252" t="n"/>
      <c r="K4600" s="252" t="n"/>
      <c r="L4600" s="298" t="n"/>
      <c r="M4600" s="254">
        <f>IF($B4600="","",--TEXT($B4600,"yyyymm"))</f>
        <v/>
      </c>
      <c r="N4600" s="0" t="n"/>
      <c r="O4600" s="0" t="n"/>
      <c r="P4600" s="0" t="n"/>
      <c r="Q4600" s="0" t="n"/>
      <c r="R4600" s="0" t="n"/>
      <c r="S4600" s="0" t="n"/>
      <c r="T4600" s="0" t="n"/>
      <c r="U4600" s="0" t="n"/>
      <c r="V4600" s="0" t="n"/>
      <c r="W4600" s="0" t="n"/>
      <c r="X4600" s="42" t="n"/>
      <c r="Y4600" s="42" t="n"/>
      <c r="Z4600" s="42" t="n"/>
    </row>
    <row r="4601" ht="23" customFormat="1" customHeight="1" s="204">
      <c r="A4601" s="255">
        <f>IF(B4601="","",COUNTA($B$5:B4601))</f>
        <v/>
      </c>
      <c r="B4601" s="294" t="n"/>
      <c r="C4601" s="247" t="n"/>
      <c r="D4601" s="248" t="n"/>
      <c r="E4601" s="295" t="n"/>
      <c r="F4601" s="296" t="n"/>
      <c r="G4601" s="296" t="n"/>
      <c r="H4601" s="299">
        <f>IFERROR(VLOOKUP($C4601,$C$5:$H$18,6,0)+SUMIF($C$19:$C4601,$C4601,$F$19:$F4601)-SUMIF($C$19:$C4601,$C4601,$G$19:$G4601),"")</f>
        <v/>
      </c>
      <c r="I4601" s="296" t="n"/>
      <c r="J4601" s="252" t="n"/>
      <c r="K4601" s="252" t="n"/>
      <c r="L4601" s="298" t="n"/>
      <c r="M4601" s="254">
        <f>IF($B4601="","",--TEXT($B4601,"yyyymm"))</f>
        <v/>
      </c>
      <c r="N4601" s="0" t="n"/>
      <c r="O4601" s="0" t="n"/>
      <c r="P4601" s="0" t="n"/>
      <c r="Q4601" s="0" t="n"/>
      <c r="R4601" s="0" t="n"/>
      <c r="S4601" s="0" t="n"/>
      <c r="T4601" s="0" t="n"/>
      <c r="U4601" s="0" t="n"/>
      <c r="V4601" s="0" t="n"/>
      <c r="W4601" s="0" t="n"/>
      <c r="X4601" s="42" t="n"/>
      <c r="Y4601" s="42" t="n"/>
      <c r="Z4601" s="42" t="n"/>
    </row>
    <row r="4602" ht="23" customFormat="1" customHeight="1" s="204">
      <c r="A4602" s="255">
        <f>IF(B4602="","",COUNTA($B$5:B4602))</f>
        <v/>
      </c>
      <c r="B4602" s="294" t="n"/>
      <c r="C4602" s="247" t="n"/>
      <c r="D4602" s="248" t="n"/>
      <c r="E4602" s="295" t="n"/>
      <c r="F4602" s="296" t="n"/>
      <c r="G4602" s="296" t="n"/>
      <c r="H4602" s="299">
        <f>IFERROR(VLOOKUP($C4602,$C$5:$H$18,6,0)+SUMIF($C$19:$C4602,$C4602,$F$19:$F4602)-SUMIF($C$19:$C4602,$C4602,$G$19:$G4602),"")</f>
        <v/>
      </c>
      <c r="I4602" s="296" t="n"/>
      <c r="J4602" s="252" t="n"/>
      <c r="K4602" s="252" t="n"/>
      <c r="L4602" s="298" t="n"/>
      <c r="M4602" s="254">
        <f>IF($B4602="","",--TEXT($B4602,"yyyymm"))</f>
        <v/>
      </c>
      <c r="N4602" s="0" t="n"/>
      <c r="O4602" s="0" t="n"/>
      <c r="P4602" s="0" t="n"/>
      <c r="Q4602" s="0" t="n"/>
      <c r="R4602" s="0" t="n"/>
      <c r="S4602" s="0" t="n"/>
      <c r="T4602" s="0" t="n"/>
      <c r="U4602" s="0" t="n"/>
      <c r="V4602" s="0" t="n"/>
      <c r="W4602" s="0" t="n"/>
      <c r="X4602" s="42" t="n"/>
      <c r="Y4602" s="42" t="n"/>
      <c r="Z4602" s="42" t="n"/>
    </row>
    <row r="4603" ht="23" customFormat="1" customHeight="1" s="204">
      <c r="A4603" s="255">
        <f>IF(B4603="","",COUNTA($B$5:B4603))</f>
        <v/>
      </c>
      <c r="B4603" s="294" t="n"/>
      <c r="C4603" s="247" t="n"/>
      <c r="D4603" s="248" t="n"/>
      <c r="E4603" s="295" t="n"/>
      <c r="F4603" s="296" t="n"/>
      <c r="G4603" s="296" t="n"/>
      <c r="H4603" s="299">
        <f>IFERROR(VLOOKUP($C4603,$C$5:$H$18,6,0)+SUMIF($C$19:$C4603,$C4603,$F$19:$F4603)-SUMIF($C$19:$C4603,$C4603,$G$19:$G4603),"")</f>
        <v/>
      </c>
      <c r="I4603" s="296" t="n"/>
      <c r="J4603" s="252" t="n"/>
      <c r="K4603" s="252" t="n"/>
      <c r="L4603" s="298" t="n"/>
      <c r="M4603" s="254">
        <f>IF($B4603="","",--TEXT($B4603,"yyyymm"))</f>
        <v/>
      </c>
      <c r="N4603" s="0" t="n"/>
      <c r="O4603" s="0" t="n"/>
      <c r="P4603" s="0" t="n"/>
      <c r="Q4603" s="0" t="n"/>
      <c r="R4603" s="0" t="n"/>
      <c r="S4603" s="0" t="n"/>
      <c r="T4603" s="0" t="n"/>
      <c r="U4603" s="0" t="n"/>
      <c r="V4603" s="0" t="n"/>
      <c r="W4603" s="0" t="n"/>
      <c r="X4603" s="42" t="n"/>
      <c r="Y4603" s="42" t="n"/>
      <c r="Z4603" s="42" t="n"/>
    </row>
    <row r="4604" ht="23" customFormat="1" customHeight="1" s="204">
      <c r="A4604" s="255">
        <f>IF(B4604="","",COUNTA($B$5:B4604))</f>
        <v/>
      </c>
      <c r="B4604" s="294" t="n"/>
      <c r="C4604" s="247" t="n"/>
      <c r="D4604" s="248" t="n"/>
      <c r="E4604" s="295" t="n"/>
      <c r="F4604" s="296" t="n"/>
      <c r="G4604" s="296" t="n"/>
      <c r="H4604" s="299">
        <f>IFERROR(VLOOKUP($C4604,$C$5:$H$18,6,0)+SUMIF($C$19:$C4604,$C4604,$F$19:$F4604)-SUMIF($C$19:$C4604,$C4604,$G$19:$G4604),"")</f>
        <v/>
      </c>
      <c r="I4604" s="296" t="n"/>
      <c r="J4604" s="252" t="n"/>
      <c r="K4604" s="252" t="n"/>
      <c r="L4604" s="298" t="n"/>
      <c r="M4604" s="254">
        <f>IF($B4604="","",--TEXT($B4604,"yyyymm"))</f>
        <v/>
      </c>
      <c r="N4604" s="0" t="n"/>
      <c r="O4604" s="0" t="n"/>
      <c r="P4604" s="0" t="n"/>
      <c r="Q4604" s="0" t="n"/>
      <c r="R4604" s="0" t="n"/>
      <c r="S4604" s="0" t="n"/>
      <c r="T4604" s="0" t="n"/>
      <c r="U4604" s="0" t="n"/>
      <c r="V4604" s="0" t="n"/>
      <c r="W4604" s="0" t="n"/>
      <c r="X4604" s="42" t="n"/>
      <c r="Y4604" s="42" t="n"/>
      <c r="Z4604" s="42" t="n"/>
    </row>
    <row r="4605" ht="23" customFormat="1" customHeight="1" s="204">
      <c r="A4605" s="255">
        <f>IF(B4605="","",COUNTA($B$5:B4605))</f>
        <v/>
      </c>
      <c r="B4605" s="294" t="n"/>
      <c r="C4605" s="247" t="n"/>
      <c r="D4605" s="248" t="n"/>
      <c r="E4605" s="295" t="n"/>
      <c r="F4605" s="296" t="n"/>
      <c r="G4605" s="296" t="n"/>
      <c r="H4605" s="299">
        <f>IFERROR(VLOOKUP($C4605,$C$5:$H$18,6,0)+SUMIF($C$19:$C4605,$C4605,$F$19:$F4605)-SUMIF($C$19:$C4605,$C4605,$G$19:$G4605),"")</f>
        <v/>
      </c>
      <c r="I4605" s="296" t="n"/>
      <c r="J4605" s="252" t="n"/>
      <c r="K4605" s="252" t="n"/>
      <c r="L4605" s="298" t="n"/>
      <c r="M4605" s="254">
        <f>IF($B4605="","",--TEXT($B4605,"yyyymm"))</f>
        <v/>
      </c>
      <c r="N4605" s="0" t="n"/>
      <c r="O4605" s="0" t="n"/>
      <c r="P4605" s="0" t="n"/>
      <c r="Q4605" s="0" t="n"/>
      <c r="R4605" s="0" t="n"/>
      <c r="S4605" s="0" t="n"/>
      <c r="T4605" s="0" t="n"/>
      <c r="U4605" s="0" t="n"/>
      <c r="V4605" s="0" t="n"/>
      <c r="W4605" s="0" t="n"/>
      <c r="X4605" s="42" t="n"/>
      <c r="Y4605" s="42" t="n"/>
      <c r="Z4605" s="42" t="n"/>
    </row>
    <row r="4606" ht="23" customFormat="1" customHeight="1" s="204">
      <c r="A4606" s="255">
        <f>IF(B4606="","",COUNTA($B$5:B4606))</f>
        <v/>
      </c>
      <c r="B4606" s="294" t="n"/>
      <c r="C4606" s="247" t="n"/>
      <c r="D4606" s="248" t="n"/>
      <c r="E4606" s="295" t="n"/>
      <c r="F4606" s="296" t="n"/>
      <c r="G4606" s="296" t="n"/>
      <c r="H4606" s="299">
        <f>IFERROR(VLOOKUP($C4606,$C$5:$H$18,6,0)+SUMIF($C$19:$C4606,$C4606,$F$19:$F4606)-SUMIF($C$19:$C4606,$C4606,$G$19:$G4606),"")</f>
        <v/>
      </c>
      <c r="I4606" s="296" t="n"/>
      <c r="J4606" s="252" t="n"/>
      <c r="K4606" s="252" t="n"/>
      <c r="L4606" s="298" t="n"/>
      <c r="M4606" s="254">
        <f>IF($B4606="","",--TEXT($B4606,"yyyymm"))</f>
        <v/>
      </c>
      <c r="N4606" s="0" t="n"/>
      <c r="O4606" s="0" t="n"/>
      <c r="P4606" s="0" t="n"/>
      <c r="Q4606" s="0" t="n"/>
      <c r="R4606" s="0" t="n"/>
      <c r="S4606" s="0" t="n"/>
      <c r="T4606" s="0" t="n"/>
      <c r="U4606" s="0" t="n"/>
      <c r="V4606" s="0" t="n"/>
      <c r="W4606" s="0" t="n"/>
      <c r="X4606" s="42" t="n"/>
      <c r="Y4606" s="42" t="n"/>
      <c r="Z4606" s="42" t="n"/>
    </row>
    <row r="4607" ht="23" customFormat="1" customHeight="1" s="204">
      <c r="A4607" s="255">
        <f>IF(B4607="","",COUNTA($B$5:B4607))</f>
        <v/>
      </c>
      <c r="B4607" s="294" t="n"/>
      <c r="C4607" s="247" t="n"/>
      <c r="D4607" s="248" t="n"/>
      <c r="E4607" s="295" t="n"/>
      <c r="F4607" s="296" t="n"/>
      <c r="G4607" s="296" t="n"/>
      <c r="H4607" s="299">
        <f>IFERROR(VLOOKUP($C4607,$C$5:$H$18,6,0)+SUMIF($C$19:$C4607,$C4607,$F$19:$F4607)-SUMIF($C$19:$C4607,$C4607,$G$19:$G4607),"")</f>
        <v/>
      </c>
      <c r="I4607" s="296" t="n"/>
      <c r="J4607" s="252" t="n"/>
      <c r="K4607" s="252" t="n"/>
      <c r="L4607" s="298" t="n"/>
      <c r="M4607" s="254">
        <f>IF($B4607="","",--TEXT($B4607,"yyyymm"))</f>
        <v/>
      </c>
      <c r="N4607" s="0" t="n"/>
      <c r="O4607" s="0" t="n"/>
      <c r="P4607" s="0" t="n"/>
      <c r="Q4607" s="0" t="n"/>
      <c r="R4607" s="0" t="n"/>
      <c r="S4607" s="0" t="n"/>
      <c r="T4607" s="0" t="n"/>
      <c r="U4607" s="0" t="n"/>
      <c r="V4607" s="0" t="n"/>
      <c r="W4607" s="0" t="n"/>
      <c r="X4607" s="42" t="n"/>
      <c r="Y4607" s="42" t="n"/>
      <c r="Z4607" s="42" t="n"/>
    </row>
    <row r="4608" ht="23" customFormat="1" customHeight="1" s="204">
      <c r="A4608" s="255">
        <f>IF(B4608="","",COUNTA($B$5:B4608))</f>
        <v/>
      </c>
      <c r="B4608" s="294" t="n"/>
      <c r="C4608" s="247" t="n"/>
      <c r="D4608" s="248" t="n"/>
      <c r="E4608" s="295" t="n"/>
      <c r="F4608" s="296" t="n"/>
      <c r="G4608" s="296" t="n"/>
      <c r="H4608" s="299">
        <f>IFERROR(VLOOKUP($C4608,$C$5:$H$18,6,0)+SUMIF($C$19:$C4608,$C4608,$F$19:$F4608)-SUMIF($C$19:$C4608,$C4608,$G$19:$G4608),"")</f>
        <v/>
      </c>
      <c r="I4608" s="296" t="n"/>
      <c r="J4608" s="252" t="n"/>
      <c r="K4608" s="252" t="n"/>
      <c r="L4608" s="298" t="n"/>
      <c r="M4608" s="254">
        <f>IF($B4608="","",--TEXT($B4608,"yyyymm"))</f>
        <v/>
      </c>
      <c r="N4608" s="0" t="n"/>
      <c r="O4608" s="0" t="n"/>
      <c r="P4608" s="0" t="n"/>
      <c r="Q4608" s="0" t="n"/>
      <c r="R4608" s="0" t="n"/>
      <c r="S4608" s="0" t="n"/>
      <c r="T4608" s="0" t="n"/>
      <c r="U4608" s="0" t="n"/>
      <c r="V4608" s="0" t="n"/>
      <c r="W4608" s="0" t="n"/>
      <c r="X4608" s="42" t="n"/>
      <c r="Y4608" s="42" t="n"/>
      <c r="Z4608" s="42" t="n"/>
    </row>
    <row r="4609" ht="23" customFormat="1" customHeight="1" s="204">
      <c r="A4609" s="255">
        <f>IF(B4609="","",COUNTA($B$5:B4609))</f>
        <v/>
      </c>
      <c r="B4609" s="294" t="n"/>
      <c r="C4609" s="247" t="n"/>
      <c r="D4609" s="248" t="n"/>
      <c r="E4609" s="295" t="n"/>
      <c r="F4609" s="296" t="n"/>
      <c r="G4609" s="296" t="n"/>
      <c r="H4609" s="299">
        <f>IFERROR(VLOOKUP($C4609,$C$5:$H$18,6,0)+SUMIF($C$19:$C4609,$C4609,$F$19:$F4609)-SUMIF($C$19:$C4609,$C4609,$G$19:$G4609),"")</f>
        <v/>
      </c>
      <c r="I4609" s="296" t="n"/>
      <c r="J4609" s="252" t="n"/>
      <c r="K4609" s="252" t="n"/>
      <c r="L4609" s="298" t="n"/>
      <c r="M4609" s="254">
        <f>IF($B4609="","",--TEXT($B4609,"yyyymm"))</f>
        <v/>
      </c>
      <c r="N4609" s="0" t="n"/>
      <c r="O4609" s="0" t="n"/>
      <c r="P4609" s="0" t="n"/>
      <c r="Q4609" s="0" t="n"/>
      <c r="R4609" s="0" t="n"/>
      <c r="S4609" s="0" t="n"/>
      <c r="T4609" s="0" t="n"/>
      <c r="U4609" s="0" t="n"/>
      <c r="V4609" s="0" t="n"/>
      <c r="W4609" s="0" t="n"/>
      <c r="X4609" s="42" t="n"/>
      <c r="Y4609" s="42" t="n"/>
      <c r="Z4609" s="42" t="n"/>
    </row>
    <row r="4610" ht="23" customFormat="1" customHeight="1" s="204">
      <c r="A4610" s="255">
        <f>IF(B4610="","",COUNTA($B$5:B4610))</f>
        <v/>
      </c>
      <c r="B4610" s="294" t="n"/>
      <c r="C4610" s="247" t="n"/>
      <c r="D4610" s="248" t="n"/>
      <c r="E4610" s="295" t="n"/>
      <c r="F4610" s="296" t="n"/>
      <c r="G4610" s="296" t="n"/>
      <c r="H4610" s="299">
        <f>IFERROR(VLOOKUP($C4610,$C$5:$H$18,6,0)+SUMIF($C$19:$C4610,$C4610,$F$19:$F4610)-SUMIF($C$19:$C4610,$C4610,$G$19:$G4610),"")</f>
        <v/>
      </c>
      <c r="I4610" s="296" t="n"/>
      <c r="J4610" s="252" t="n"/>
      <c r="K4610" s="252" t="n"/>
      <c r="L4610" s="298" t="n"/>
      <c r="M4610" s="254">
        <f>IF($B4610="","",--TEXT($B4610,"yyyymm"))</f>
        <v/>
      </c>
      <c r="N4610" s="0" t="n"/>
      <c r="O4610" s="0" t="n"/>
      <c r="P4610" s="0" t="n"/>
      <c r="Q4610" s="0" t="n"/>
      <c r="R4610" s="0" t="n"/>
      <c r="S4610" s="0" t="n"/>
      <c r="T4610" s="0" t="n"/>
      <c r="U4610" s="0" t="n"/>
      <c r="V4610" s="0" t="n"/>
      <c r="W4610" s="0" t="n"/>
      <c r="X4610" s="42" t="n"/>
      <c r="Y4610" s="42" t="n"/>
      <c r="Z4610" s="42" t="n"/>
    </row>
    <row r="4611" ht="23" customFormat="1" customHeight="1" s="204">
      <c r="A4611" s="255">
        <f>IF(B4611="","",COUNTA($B$5:B4611))</f>
        <v/>
      </c>
      <c r="B4611" s="294" t="n"/>
      <c r="C4611" s="247" t="n"/>
      <c r="D4611" s="248" t="n"/>
      <c r="E4611" s="295" t="n"/>
      <c r="F4611" s="296" t="n"/>
      <c r="G4611" s="296" t="n"/>
      <c r="H4611" s="299">
        <f>IFERROR(VLOOKUP($C4611,$C$5:$H$18,6,0)+SUMIF($C$19:$C4611,$C4611,$F$19:$F4611)-SUMIF($C$19:$C4611,$C4611,$G$19:$G4611),"")</f>
        <v/>
      </c>
      <c r="I4611" s="296" t="n"/>
      <c r="J4611" s="252" t="n"/>
      <c r="K4611" s="252" t="n"/>
      <c r="L4611" s="298" t="n"/>
      <c r="M4611" s="254">
        <f>IF($B4611="","",--TEXT($B4611,"yyyymm"))</f>
        <v/>
      </c>
      <c r="N4611" s="0" t="n"/>
      <c r="O4611" s="0" t="n"/>
      <c r="P4611" s="0" t="n"/>
      <c r="Q4611" s="0" t="n"/>
      <c r="R4611" s="0" t="n"/>
      <c r="S4611" s="0" t="n"/>
      <c r="T4611" s="0" t="n"/>
      <c r="U4611" s="0" t="n"/>
      <c r="V4611" s="0" t="n"/>
      <c r="W4611" s="0" t="n"/>
      <c r="X4611" s="42" t="n"/>
      <c r="Y4611" s="42" t="n"/>
      <c r="Z4611" s="42" t="n"/>
    </row>
    <row r="4612" ht="23" customFormat="1" customHeight="1" s="204">
      <c r="A4612" s="255">
        <f>IF(B4612="","",COUNTA($B$5:B4612))</f>
        <v/>
      </c>
      <c r="B4612" s="294" t="n"/>
      <c r="C4612" s="247" t="n"/>
      <c r="D4612" s="248" t="n"/>
      <c r="E4612" s="295" t="n"/>
      <c r="F4612" s="296" t="n"/>
      <c r="G4612" s="296" t="n"/>
      <c r="H4612" s="299">
        <f>IFERROR(VLOOKUP($C4612,$C$5:$H$18,6,0)+SUMIF($C$19:$C4612,$C4612,$F$19:$F4612)-SUMIF($C$19:$C4612,$C4612,$G$19:$G4612),"")</f>
        <v/>
      </c>
      <c r="I4612" s="296" t="n"/>
      <c r="J4612" s="252" t="n"/>
      <c r="K4612" s="252" t="n"/>
      <c r="L4612" s="298" t="n"/>
      <c r="M4612" s="254">
        <f>IF($B4612="","",--TEXT($B4612,"yyyymm"))</f>
        <v/>
      </c>
      <c r="N4612" s="0" t="n"/>
      <c r="O4612" s="0" t="n"/>
      <c r="P4612" s="0" t="n"/>
      <c r="Q4612" s="0" t="n"/>
      <c r="R4612" s="0" t="n"/>
      <c r="S4612" s="0" t="n"/>
      <c r="T4612" s="0" t="n"/>
      <c r="U4612" s="0" t="n"/>
      <c r="V4612" s="0" t="n"/>
      <c r="W4612" s="0" t="n"/>
      <c r="X4612" s="42" t="n"/>
      <c r="Y4612" s="42" t="n"/>
      <c r="Z4612" s="42" t="n"/>
    </row>
    <row r="4613" ht="23" customFormat="1" customHeight="1" s="204">
      <c r="A4613" s="255">
        <f>IF(B4613="","",COUNTA($B$5:B4613))</f>
        <v/>
      </c>
      <c r="B4613" s="294" t="n"/>
      <c r="C4613" s="247" t="n"/>
      <c r="D4613" s="248" t="n"/>
      <c r="E4613" s="295" t="n"/>
      <c r="F4613" s="296" t="n"/>
      <c r="G4613" s="296" t="n"/>
      <c r="H4613" s="299">
        <f>IFERROR(VLOOKUP($C4613,$C$5:$H$18,6,0)+SUMIF($C$19:$C4613,$C4613,$F$19:$F4613)-SUMIF($C$19:$C4613,$C4613,$G$19:$G4613),"")</f>
        <v/>
      </c>
      <c r="I4613" s="296" t="n"/>
      <c r="J4613" s="252" t="n"/>
      <c r="K4613" s="252" t="n"/>
      <c r="L4613" s="298" t="n"/>
      <c r="M4613" s="254">
        <f>IF($B4613="","",--TEXT($B4613,"yyyymm"))</f>
        <v/>
      </c>
      <c r="N4613" s="0" t="n"/>
      <c r="O4613" s="0" t="n"/>
      <c r="P4613" s="0" t="n"/>
      <c r="Q4613" s="0" t="n"/>
      <c r="R4613" s="0" t="n"/>
      <c r="S4613" s="0" t="n"/>
      <c r="T4613" s="0" t="n"/>
      <c r="U4613" s="0" t="n"/>
      <c r="V4613" s="0" t="n"/>
      <c r="W4613" s="0" t="n"/>
      <c r="X4613" s="42" t="n"/>
      <c r="Y4613" s="42" t="n"/>
      <c r="Z4613" s="42" t="n"/>
    </row>
    <row r="4614" ht="23" customFormat="1" customHeight="1" s="204">
      <c r="A4614" s="255">
        <f>IF(B4614="","",COUNTA($B$5:B4614))</f>
        <v/>
      </c>
      <c r="B4614" s="294" t="n"/>
      <c r="C4614" s="247" t="n"/>
      <c r="D4614" s="248" t="n"/>
      <c r="E4614" s="295" t="n"/>
      <c r="F4614" s="296" t="n"/>
      <c r="G4614" s="296" t="n"/>
      <c r="H4614" s="299">
        <f>IFERROR(VLOOKUP($C4614,$C$5:$H$18,6,0)+SUMIF($C$19:$C4614,$C4614,$F$19:$F4614)-SUMIF($C$19:$C4614,$C4614,$G$19:$G4614),"")</f>
        <v/>
      </c>
      <c r="I4614" s="296" t="n"/>
      <c r="J4614" s="252" t="n"/>
      <c r="K4614" s="252" t="n"/>
      <c r="L4614" s="298" t="n"/>
      <c r="M4614" s="254">
        <f>IF($B4614="","",--TEXT($B4614,"yyyymm"))</f>
        <v/>
      </c>
      <c r="N4614" s="0" t="n"/>
      <c r="O4614" s="0" t="n"/>
      <c r="P4614" s="0" t="n"/>
      <c r="Q4614" s="0" t="n"/>
      <c r="R4614" s="0" t="n"/>
      <c r="S4614" s="0" t="n"/>
      <c r="T4614" s="0" t="n"/>
      <c r="U4614" s="0" t="n"/>
      <c r="V4614" s="0" t="n"/>
      <c r="W4614" s="0" t="n"/>
      <c r="X4614" s="42" t="n"/>
      <c r="Y4614" s="42" t="n"/>
      <c r="Z4614" s="42" t="n"/>
    </row>
    <row r="4615" ht="23" customFormat="1" customHeight="1" s="204">
      <c r="A4615" s="255">
        <f>IF(B4615="","",COUNTA($B$5:B4615))</f>
        <v/>
      </c>
      <c r="B4615" s="294" t="n"/>
      <c r="C4615" s="247" t="n"/>
      <c r="D4615" s="248" t="n"/>
      <c r="E4615" s="295" t="n"/>
      <c r="F4615" s="296" t="n"/>
      <c r="G4615" s="296" t="n"/>
      <c r="H4615" s="299">
        <f>IFERROR(VLOOKUP($C4615,$C$5:$H$18,6,0)+SUMIF($C$19:$C4615,$C4615,$F$19:$F4615)-SUMIF($C$19:$C4615,$C4615,$G$19:$G4615),"")</f>
        <v/>
      </c>
      <c r="I4615" s="296" t="n"/>
      <c r="J4615" s="252" t="n"/>
      <c r="K4615" s="252" t="n"/>
      <c r="L4615" s="298" t="n"/>
      <c r="M4615" s="254">
        <f>IF($B4615="","",--TEXT($B4615,"yyyymm"))</f>
        <v/>
      </c>
      <c r="N4615" s="0" t="n"/>
      <c r="O4615" s="0" t="n"/>
      <c r="P4615" s="0" t="n"/>
      <c r="Q4615" s="0" t="n"/>
      <c r="R4615" s="0" t="n"/>
      <c r="S4615" s="0" t="n"/>
      <c r="T4615" s="0" t="n"/>
      <c r="U4615" s="0" t="n"/>
      <c r="V4615" s="0" t="n"/>
      <c r="W4615" s="0" t="n"/>
      <c r="X4615" s="42" t="n"/>
      <c r="Y4615" s="42" t="n"/>
      <c r="Z4615" s="42" t="n"/>
    </row>
    <row r="4616" ht="23" customFormat="1" customHeight="1" s="204">
      <c r="A4616" s="255">
        <f>IF(B4616="","",COUNTA($B$5:B4616))</f>
        <v/>
      </c>
      <c r="B4616" s="294" t="n"/>
      <c r="C4616" s="247" t="n"/>
      <c r="D4616" s="248" t="n"/>
      <c r="E4616" s="295" t="n"/>
      <c r="F4616" s="296" t="n"/>
      <c r="G4616" s="296" t="n"/>
      <c r="H4616" s="299">
        <f>IFERROR(VLOOKUP($C4616,$C$5:$H$18,6,0)+SUMIF($C$19:$C4616,$C4616,$F$19:$F4616)-SUMIF($C$19:$C4616,$C4616,$G$19:$G4616),"")</f>
        <v/>
      </c>
      <c r="I4616" s="296" t="n"/>
      <c r="J4616" s="252" t="n"/>
      <c r="K4616" s="252" t="n"/>
      <c r="L4616" s="298" t="n"/>
      <c r="M4616" s="254">
        <f>IF($B4616="","",--TEXT($B4616,"yyyymm"))</f>
        <v/>
      </c>
      <c r="N4616" s="0" t="n"/>
      <c r="O4616" s="0" t="n"/>
      <c r="P4616" s="0" t="n"/>
      <c r="Q4616" s="0" t="n"/>
      <c r="R4616" s="0" t="n"/>
      <c r="S4616" s="0" t="n"/>
      <c r="T4616" s="0" t="n"/>
      <c r="U4616" s="0" t="n"/>
      <c r="V4616" s="0" t="n"/>
      <c r="W4616" s="0" t="n"/>
      <c r="X4616" s="42" t="n"/>
      <c r="Y4616" s="42" t="n"/>
      <c r="Z4616" s="42" t="n"/>
    </row>
    <row r="4617" ht="23" customFormat="1" customHeight="1" s="204">
      <c r="A4617" s="255">
        <f>IF(B4617="","",COUNTA($B$5:B4617))</f>
        <v/>
      </c>
      <c r="B4617" s="294" t="n"/>
      <c r="C4617" s="247" t="n"/>
      <c r="D4617" s="248" t="n"/>
      <c r="E4617" s="295" t="n"/>
      <c r="F4617" s="296" t="n"/>
      <c r="G4617" s="296" t="n"/>
      <c r="H4617" s="299">
        <f>IFERROR(VLOOKUP($C4617,$C$5:$H$18,6,0)+SUMIF($C$19:$C4617,$C4617,$F$19:$F4617)-SUMIF($C$19:$C4617,$C4617,$G$19:$G4617),"")</f>
        <v/>
      </c>
      <c r="I4617" s="296" t="n"/>
      <c r="J4617" s="252" t="n"/>
      <c r="K4617" s="252" t="n"/>
      <c r="L4617" s="298" t="n"/>
      <c r="M4617" s="254">
        <f>IF($B4617="","",--TEXT($B4617,"yyyymm"))</f>
        <v/>
      </c>
      <c r="N4617" s="0" t="n"/>
      <c r="O4617" s="0" t="n"/>
      <c r="P4617" s="0" t="n"/>
      <c r="Q4617" s="0" t="n"/>
      <c r="R4617" s="0" t="n"/>
      <c r="S4617" s="0" t="n"/>
      <c r="T4617" s="0" t="n"/>
      <c r="U4617" s="0" t="n"/>
      <c r="V4617" s="0" t="n"/>
      <c r="W4617" s="0" t="n"/>
      <c r="X4617" s="42" t="n"/>
      <c r="Y4617" s="42" t="n"/>
      <c r="Z4617" s="42" t="n"/>
    </row>
    <row r="4618" ht="23" customFormat="1" customHeight="1" s="204">
      <c r="A4618" s="255">
        <f>IF(B4618="","",COUNTA($B$5:B4618))</f>
        <v/>
      </c>
      <c r="B4618" s="294" t="n"/>
      <c r="C4618" s="247" t="n"/>
      <c r="D4618" s="248" t="n"/>
      <c r="E4618" s="295" t="n"/>
      <c r="F4618" s="296" t="n"/>
      <c r="G4618" s="296" t="n"/>
      <c r="H4618" s="299">
        <f>IFERROR(VLOOKUP($C4618,$C$5:$H$18,6,0)+SUMIF($C$19:$C4618,$C4618,$F$19:$F4618)-SUMIF($C$19:$C4618,$C4618,$G$19:$G4618),"")</f>
        <v/>
      </c>
      <c r="I4618" s="296" t="n"/>
      <c r="J4618" s="252" t="n"/>
      <c r="K4618" s="252" t="n"/>
      <c r="L4618" s="298" t="n"/>
      <c r="M4618" s="254">
        <f>IF($B4618="","",--TEXT($B4618,"yyyymm"))</f>
        <v/>
      </c>
      <c r="N4618" s="0" t="n"/>
      <c r="O4618" s="0" t="n"/>
      <c r="P4618" s="0" t="n"/>
      <c r="Q4618" s="0" t="n"/>
      <c r="R4618" s="0" t="n"/>
      <c r="S4618" s="0" t="n"/>
      <c r="T4618" s="0" t="n"/>
      <c r="U4618" s="0" t="n"/>
      <c r="V4618" s="0" t="n"/>
      <c r="W4618" s="0" t="n"/>
      <c r="X4618" s="42" t="n"/>
      <c r="Y4618" s="42" t="n"/>
      <c r="Z4618" s="42" t="n"/>
    </row>
    <row r="4619" ht="23" customFormat="1" customHeight="1" s="204">
      <c r="A4619" s="255">
        <f>IF(B4619="","",COUNTA($B$5:B4619))</f>
        <v/>
      </c>
      <c r="B4619" s="294" t="n"/>
      <c r="C4619" s="247" t="n"/>
      <c r="D4619" s="248" t="n"/>
      <c r="E4619" s="295" t="n"/>
      <c r="F4619" s="296" t="n"/>
      <c r="G4619" s="296" t="n"/>
      <c r="H4619" s="299">
        <f>IFERROR(VLOOKUP($C4619,$C$5:$H$18,6,0)+SUMIF($C$19:$C4619,$C4619,$F$19:$F4619)-SUMIF($C$19:$C4619,$C4619,$G$19:$G4619),"")</f>
        <v/>
      </c>
      <c r="I4619" s="296" t="n"/>
      <c r="J4619" s="252" t="n"/>
      <c r="K4619" s="252" t="n"/>
      <c r="L4619" s="298" t="n"/>
      <c r="M4619" s="254">
        <f>IF($B4619="","",--TEXT($B4619,"yyyymm"))</f>
        <v/>
      </c>
      <c r="N4619" s="0" t="n"/>
      <c r="O4619" s="0" t="n"/>
      <c r="P4619" s="0" t="n"/>
      <c r="Q4619" s="0" t="n"/>
      <c r="R4619" s="0" t="n"/>
      <c r="S4619" s="0" t="n"/>
      <c r="T4619" s="0" t="n"/>
      <c r="U4619" s="0" t="n"/>
      <c r="V4619" s="0" t="n"/>
      <c r="W4619" s="0" t="n"/>
      <c r="X4619" s="42" t="n"/>
      <c r="Y4619" s="42" t="n"/>
      <c r="Z4619" s="42" t="n"/>
    </row>
    <row r="4620" ht="23" customFormat="1" customHeight="1" s="204">
      <c r="A4620" s="255">
        <f>IF(B4620="","",COUNTA($B$5:B4620))</f>
        <v/>
      </c>
      <c r="B4620" s="294" t="n"/>
      <c r="C4620" s="247" t="n"/>
      <c r="D4620" s="248" t="n"/>
      <c r="E4620" s="295" t="n"/>
      <c r="F4620" s="296" t="n"/>
      <c r="G4620" s="296" t="n"/>
      <c r="H4620" s="299">
        <f>IFERROR(VLOOKUP($C4620,$C$5:$H$18,6,0)+SUMIF($C$19:$C4620,$C4620,$F$19:$F4620)-SUMIF($C$19:$C4620,$C4620,$G$19:$G4620),"")</f>
        <v/>
      </c>
      <c r="I4620" s="296" t="n"/>
      <c r="J4620" s="252" t="n"/>
      <c r="K4620" s="252" t="n"/>
      <c r="L4620" s="298" t="n"/>
      <c r="M4620" s="254">
        <f>IF($B4620="","",--TEXT($B4620,"yyyymm"))</f>
        <v/>
      </c>
      <c r="N4620" s="0" t="n"/>
      <c r="O4620" s="0" t="n"/>
      <c r="P4620" s="0" t="n"/>
      <c r="Q4620" s="0" t="n"/>
      <c r="R4620" s="0" t="n"/>
      <c r="S4620" s="0" t="n"/>
      <c r="T4620" s="0" t="n"/>
      <c r="U4620" s="0" t="n"/>
      <c r="V4620" s="0" t="n"/>
      <c r="W4620" s="0" t="n"/>
      <c r="X4620" s="42" t="n"/>
      <c r="Y4620" s="42" t="n"/>
      <c r="Z4620" s="42" t="n"/>
    </row>
    <row r="4621" ht="23" customFormat="1" customHeight="1" s="204">
      <c r="A4621" s="255">
        <f>IF(B4621="","",COUNTA($B$5:B4621))</f>
        <v/>
      </c>
      <c r="B4621" s="294" t="n"/>
      <c r="C4621" s="247" t="n"/>
      <c r="D4621" s="248" t="n"/>
      <c r="E4621" s="295" t="n"/>
      <c r="F4621" s="296" t="n"/>
      <c r="G4621" s="296" t="n"/>
      <c r="H4621" s="299">
        <f>IFERROR(VLOOKUP($C4621,$C$5:$H$18,6,0)+SUMIF($C$19:$C4621,$C4621,$F$19:$F4621)-SUMIF($C$19:$C4621,$C4621,$G$19:$G4621),"")</f>
        <v/>
      </c>
      <c r="I4621" s="296" t="n"/>
      <c r="J4621" s="252" t="n"/>
      <c r="K4621" s="252" t="n"/>
      <c r="L4621" s="298" t="n"/>
      <c r="M4621" s="254">
        <f>IF($B4621="","",--TEXT($B4621,"yyyymm"))</f>
        <v/>
      </c>
      <c r="N4621" s="0" t="n"/>
      <c r="O4621" s="0" t="n"/>
      <c r="P4621" s="0" t="n"/>
      <c r="Q4621" s="0" t="n"/>
      <c r="R4621" s="0" t="n"/>
      <c r="S4621" s="0" t="n"/>
      <c r="T4621" s="0" t="n"/>
      <c r="U4621" s="0" t="n"/>
      <c r="V4621" s="0" t="n"/>
      <c r="W4621" s="0" t="n"/>
      <c r="X4621" s="42" t="n"/>
      <c r="Y4621" s="42" t="n"/>
      <c r="Z4621" s="42" t="n"/>
    </row>
    <row r="4622" ht="23" customFormat="1" customHeight="1" s="204">
      <c r="A4622" s="255">
        <f>IF(B4622="","",COUNTA($B$5:B4622))</f>
        <v/>
      </c>
      <c r="B4622" s="294" t="n"/>
      <c r="C4622" s="247" t="n"/>
      <c r="D4622" s="248" t="n"/>
      <c r="E4622" s="295" t="n"/>
      <c r="F4622" s="296" t="n"/>
      <c r="G4622" s="296" t="n"/>
      <c r="H4622" s="299">
        <f>IFERROR(VLOOKUP($C4622,$C$5:$H$18,6,0)+SUMIF($C$19:$C4622,$C4622,$F$19:$F4622)-SUMIF($C$19:$C4622,$C4622,$G$19:$G4622),"")</f>
        <v/>
      </c>
      <c r="I4622" s="296" t="n"/>
      <c r="J4622" s="252" t="n"/>
      <c r="K4622" s="252" t="n"/>
      <c r="L4622" s="298" t="n"/>
      <c r="M4622" s="254">
        <f>IF($B4622="","",--TEXT($B4622,"yyyymm"))</f>
        <v/>
      </c>
      <c r="N4622" s="0" t="n"/>
      <c r="O4622" s="0" t="n"/>
      <c r="P4622" s="0" t="n"/>
      <c r="Q4622" s="0" t="n"/>
      <c r="R4622" s="0" t="n"/>
      <c r="S4622" s="0" t="n"/>
      <c r="T4622" s="0" t="n"/>
      <c r="U4622" s="0" t="n"/>
      <c r="V4622" s="0" t="n"/>
      <c r="W4622" s="0" t="n"/>
      <c r="X4622" s="42" t="n"/>
      <c r="Y4622" s="42" t="n"/>
      <c r="Z4622" s="42" t="n"/>
    </row>
    <row r="4623" ht="23" customFormat="1" customHeight="1" s="204">
      <c r="A4623" s="255">
        <f>IF(B4623="","",COUNTA($B$5:B4623))</f>
        <v/>
      </c>
      <c r="B4623" s="294" t="n"/>
      <c r="C4623" s="247" t="n"/>
      <c r="D4623" s="248" t="n"/>
      <c r="E4623" s="295" t="n"/>
      <c r="F4623" s="296" t="n"/>
      <c r="G4623" s="296" t="n"/>
      <c r="H4623" s="299">
        <f>IFERROR(VLOOKUP($C4623,$C$5:$H$18,6,0)+SUMIF($C$19:$C4623,$C4623,$F$19:$F4623)-SUMIF($C$19:$C4623,$C4623,$G$19:$G4623),"")</f>
        <v/>
      </c>
      <c r="I4623" s="296" t="n"/>
      <c r="J4623" s="252" t="n"/>
      <c r="K4623" s="252" t="n"/>
      <c r="L4623" s="298" t="n"/>
      <c r="M4623" s="254">
        <f>IF($B4623="","",--TEXT($B4623,"yyyymm"))</f>
        <v/>
      </c>
      <c r="N4623" s="0" t="n"/>
      <c r="O4623" s="0" t="n"/>
      <c r="P4623" s="0" t="n"/>
      <c r="Q4623" s="0" t="n"/>
      <c r="R4623" s="0" t="n"/>
      <c r="S4623" s="0" t="n"/>
      <c r="T4623" s="0" t="n"/>
      <c r="U4623" s="0" t="n"/>
      <c r="V4623" s="0" t="n"/>
      <c r="W4623" s="0" t="n"/>
      <c r="X4623" s="42" t="n"/>
      <c r="Y4623" s="42" t="n"/>
      <c r="Z4623" s="42" t="n"/>
    </row>
    <row r="4624" ht="23" customFormat="1" customHeight="1" s="204">
      <c r="A4624" s="255">
        <f>IF(B4624="","",COUNTA($B$5:B4624))</f>
        <v/>
      </c>
      <c r="B4624" s="294" t="n"/>
      <c r="C4624" s="247" t="n"/>
      <c r="D4624" s="248" t="n"/>
      <c r="E4624" s="295" t="n"/>
      <c r="F4624" s="296" t="n"/>
      <c r="G4624" s="296" t="n"/>
      <c r="H4624" s="299">
        <f>IFERROR(VLOOKUP($C4624,$C$5:$H$18,6,0)+SUMIF($C$19:$C4624,$C4624,$F$19:$F4624)-SUMIF($C$19:$C4624,$C4624,$G$19:$G4624),"")</f>
        <v/>
      </c>
      <c r="I4624" s="296" t="n"/>
      <c r="J4624" s="252" t="n"/>
      <c r="K4624" s="252" t="n"/>
      <c r="L4624" s="298" t="n"/>
      <c r="M4624" s="254">
        <f>IF($B4624="","",--TEXT($B4624,"yyyymm"))</f>
        <v/>
      </c>
      <c r="N4624" s="0" t="n"/>
      <c r="O4624" s="0" t="n"/>
      <c r="P4624" s="0" t="n"/>
      <c r="Q4624" s="0" t="n"/>
      <c r="R4624" s="0" t="n"/>
      <c r="S4624" s="0" t="n"/>
      <c r="T4624" s="0" t="n"/>
      <c r="U4624" s="0" t="n"/>
      <c r="V4624" s="0" t="n"/>
      <c r="W4624" s="0" t="n"/>
      <c r="X4624" s="42" t="n"/>
      <c r="Y4624" s="42" t="n"/>
      <c r="Z4624" s="42" t="n"/>
    </row>
    <row r="4625" ht="23" customFormat="1" customHeight="1" s="204">
      <c r="A4625" s="255">
        <f>IF(B4625="","",COUNTA($B$5:B4625))</f>
        <v/>
      </c>
      <c r="B4625" s="294" t="n"/>
      <c r="C4625" s="247" t="n"/>
      <c r="D4625" s="248" t="n"/>
      <c r="E4625" s="295" t="n"/>
      <c r="F4625" s="296" t="n"/>
      <c r="G4625" s="296" t="n"/>
      <c r="H4625" s="299">
        <f>IFERROR(VLOOKUP($C4625,$C$5:$H$18,6,0)+SUMIF($C$19:$C4625,$C4625,$F$19:$F4625)-SUMIF($C$19:$C4625,$C4625,$G$19:$G4625),"")</f>
        <v/>
      </c>
      <c r="I4625" s="296" t="n"/>
      <c r="J4625" s="252" t="n"/>
      <c r="K4625" s="252" t="n"/>
      <c r="L4625" s="298" t="n"/>
      <c r="M4625" s="254">
        <f>IF($B4625="","",--TEXT($B4625,"yyyymm"))</f>
        <v/>
      </c>
      <c r="N4625" s="0" t="n"/>
      <c r="O4625" s="0" t="n"/>
      <c r="P4625" s="0" t="n"/>
      <c r="Q4625" s="0" t="n"/>
      <c r="R4625" s="0" t="n"/>
      <c r="S4625" s="0" t="n"/>
      <c r="T4625" s="0" t="n"/>
      <c r="U4625" s="0" t="n"/>
      <c r="V4625" s="0" t="n"/>
      <c r="W4625" s="0" t="n"/>
      <c r="X4625" s="42" t="n"/>
      <c r="Y4625" s="42" t="n"/>
      <c r="Z4625" s="42" t="n"/>
    </row>
    <row r="4626" ht="23" customFormat="1" customHeight="1" s="204">
      <c r="A4626" s="255">
        <f>IF(B4626="","",COUNTA($B$5:B4626))</f>
        <v/>
      </c>
      <c r="B4626" s="294" t="n"/>
      <c r="C4626" s="247" t="n"/>
      <c r="D4626" s="248" t="n"/>
      <c r="E4626" s="295" t="n"/>
      <c r="F4626" s="296" t="n"/>
      <c r="G4626" s="296" t="n"/>
      <c r="H4626" s="299">
        <f>IFERROR(VLOOKUP($C4626,$C$5:$H$18,6,0)+SUMIF($C$19:$C4626,$C4626,$F$19:$F4626)-SUMIF($C$19:$C4626,$C4626,$G$19:$G4626),"")</f>
        <v/>
      </c>
      <c r="I4626" s="296" t="n"/>
      <c r="J4626" s="252" t="n"/>
      <c r="K4626" s="252" t="n"/>
      <c r="L4626" s="298" t="n"/>
      <c r="M4626" s="254">
        <f>IF($B4626="","",--TEXT($B4626,"yyyymm"))</f>
        <v/>
      </c>
      <c r="N4626" s="0" t="n"/>
      <c r="O4626" s="0" t="n"/>
      <c r="P4626" s="0" t="n"/>
      <c r="Q4626" s="0" t="n"/>
      <c r="R4626" s="0" t="n"/>
      <c r="S4626" s="0" t="n"/>
      <c r="T4626" s="0" t="n"/>
      <c r="U4626" s="0" t="n"/>
      <c r="V4626" s="0" t="n"/>
      <c r="W4626" s="0" t="n"/>
      <c r="X4626" s="42" t="n"/>
      <c r="Y4626" s="42" t="n"/>
      <c r="Z4626" s="42" t="n"/>
    </row>
    <row r="4627" ht="23" customFormat="1" customHeight="1" s="204">
      <c r="A4627" s="255">
        <f>IF(B4627="","",COUNTA($B$5:B4627))</f>
        <v/>
      </c>
      <c r="B4627" s="294" t="n"/>
      <c r="C4627" s="247" t="n"/>
      <c r="D4627" s="248" t="n"/>
      <c r="E4627" s="295" t="n"/>
      <c r="F4627" s="296" t="n"/>
      <c r="G4627" s="296" t="n"/>
      <c r="H4627" s="299">
        <f>IFERROR(VLOOKUP($C4627,$C$5:$H$18,6,0)+SUMIF($C$19:$C4627,$C4627,$F$19:$F4627)-SUMIF($C$19:$C4627,$C4627,$G$19:$G4627),"")</f>
        <v/>
      </c>
      <c r="I4627" s="296" t="n"/>
      <c r="J4627" s="252" t="n"/>
      <c r="K4627" s="252" t="n"/>
      <c r="L4627" s="298" t="n"/>
      <c r="M4627" s="254">
        <f>IF($B4627="","",--TEXT($B4627,"yyyymm"))</f>
        <v/>
      </c>
      <c r="N4627" s="0" t="n"/>
      <c r="O4627" s="0" t="n"/>
      <c r="P4627" s="0" t="n"/>
      <c r="Q4627" s="0" t="n"/>
      <c r="R4627" s="0" t="n"/>
      <c r="S4627" s="0" t="n"/>
      <c r="T4627" s="0" t="n"/>
      <c r="U4627" s="0" t="n"/>
      <c r="V4627" s="0" t="n"/>
      <c r="W4627" s="0" t="n"/>
      <c r="X4627" s="42" t="n"/>
      <c r="Y4627" s="42" t="n"/>
      <c r="Z4627" s="42" t="n"/>
    </row>
    <row r="4628" ht="23" customFormat="1" customHeight="1" s="204">
      <c r="A4628" s="255">
        <f>IF(B4628="","",COUNTA($B$5:B4628))</f>
        <v/>
      </c>
      <c r="B4628" s="294" t="n"/>
      <c r="C4628" s="247" t="n"/>
      <c r="D4628" s="248" t="n"/>
      <c r="E4628" s="295" t="n"/>
      <c r="F4628" s="296" t="n"/>
      <c r="G4628" s="296" t="n"/>
      <c r="H4628" s="299">
        <f>IFERROR(VLOOKUP($C4628,$C$5:$H$18,6,0)+SUMIF($C$19:$C4628,$C4628,$F$19:$F4628)-SUMIF($C$19:$C4628,$C4628,$G$19:$G4628),"")</f>
        <v/>
      </c>
      <c r="I4628" s="296" t="n"/>
      <c r="J4628" s="252" t="n"/>
      <c r="K4628" s="252" t="n"/>
      <c r="L4628" s="298" t="n"/>
      <c r="M4628" s="254">
        <f>IF($B4628="","",--TEXT($B4628,"yyyymm"))</f>
        <v/>
      </c>
      <c r="N4628" s="0" t="n"/>
      <c r="O4628" s="0" t="n"/>
      <c r="P4628" s="0" t="n"/>
      <c r="Q4628" s="0" t="n"/>
      <c r="R4628" s="0" t="n"/>
      <c r="S4628" s="0" t="n"/>
      <c r="T4628" s="0" t="n"/>
      <c r="U4628" s="0" t="n"/>
      <c r="V4628" s="0" t="n"/>
      <c r="W4628" s="0" t="n"/>
      <c r="X4628" s="42" t="n"/>
      <c r="Y4628" s="42" t="n"/>
      <c r="Z4628" s="42" t="n"/>
    </row>
    <row r="4629" ht="23" customFormat="1" customHeight="1" s="204">
      <c r="A4629" s="255">
        <f>IF(B4629="","",COUNTA($B$5:B4629))</f>
        <v/>
      </c>
      <c r="B4629" s="294" t="n"/>
      <c r="C4629" s="247" t="n"/>
      <c r="D4629" s="248" t="n"/>
      <c r="E4629" s="295" t="n"/>
      <c r="F4629" s="296" t="n"/>
      <c r="G4629" s="296" t="n"/>
      <c r="H4629" s="299">
        <f>IFERROR(VLOOKUP($C4629,$C$5:$H$18,6,0)+SUMIF($C$19:$C4629,$C4629,$F$19:$F4629)-SUMIF($C$19:$C4629,$C4629,$G$19:$G4629),"")</f>
        <v/>
      </c>
      <c r="I4629" s="296" t="n"/>
      <c r="J4629" s="252" t="n"/>
      <c r="K4629" s="252" t="n"/>
      <c r="L4629" s="298" t="n"/>
      <c r="M4629" s="254">
        <f>IF($B4629="","",--TEXT($B4629,"yyyymm"))</f>
        <v/>
      </c>
      <c r="N4629" s="0" t="n"/>
      <c r="O4629" s="0" t="n"/>
      <c r="P4629" s="0" t="n"/>
      <c r="Q4629" s="0" t="n"/>
      <c r="R4629" s="0" t="n"/>
      <c r="S4629" s="0" t="n"/>
      <c r="T4629" s="0" t="n"/>
      <c r="U4629" s="0" t="n"/>
      <c r="V4629" s="0" t="n"/>
      <c r="W4629" s="0" t="n"/>
      <c r="X4629" s="42" t="n"/>
      <c r="Y4629" s="42" t="n"/>
      <c r="Z4629" s="42" t="n"/>
    </row>
    <row r="4630" ht="23" customFormat="1" customHeight="1" s="204">
      <c r="A4630" s="255">
        <f>IF(B4630="","",COUNTA($B$5:B4630))</f>
        <v/>
      </c>
      <c r="B4630" s="294" t="n"/>
      <c r="C4630" s="247" t="n"/>
      <c r="D4630" s="248" t="n"/>
      <c r="E4630" s="295" t="n"/>
      <c r="F4630" s="296" t="n"/>
      <c r="G4630" s="296" t="n"/>
      <c r="H4630" s="299">
        <f>IFERROR(VLOOKUP($C4630,$C$5:$H$18,6,0)+SUMIF($C$19:$C4630,$C4630,$F$19:$F4630)-SUMIF($C$19:$C4630,$C4630,$G$19:$G4630),"")</f>
        <v/>
      </c>
      <c r="I4630" s="296" t="n"/>
      <c r="J4630" s="252" t="n"/>
      <c r="K4630" s="252" t="n"/>
      <c r="L4630" s="298" t="n"/>
      <c r="M4630" s="254">
        <f>IF($B4630="","",--TEXT($B4630,"yyyymm"))</f>
        <v/>
      </c>
      <c r="N4630" s="0" t="n"/>
      <c r="O4630" s="0" t="n"/>
      <c r="P4630" s="0" t="n"/>
      <c r="Q4630" s="0" t="n"/>
      <c r="R4630" s="0" t="n"/>
      <c r="S4630" s="0" t="n"/>
      <c r="T4630" s="0" t="n"/>
      <c r="U4630" s="0" t="n"/>
      <c r="V4630" s="0" t="n"/>
      <c r="W4630" s="0" t="n"/>
      <c r="X4630" s="42" t="n"/>
      <c r="Y4630" s="42" t="n"/>
      <c r="Z4630" s="42" t="n"/>
    </row>
    <row r="4631" ht="23" customFormat="1" customHeight="1" s="204">
      <c r="A4631" s="255">
        <f>IF(B4631="","",COUNTA($B$5:B4631))</f>
        <v/>
      </c>
      <c r="B4631" s="294" t="n"/>
      <c r="C4631" s="247" t="n"/>
      <c r="D4631" s="248" t="n"/>
      <c r="E4631" s="295" t="n"/>
      <c r="F4631" s="296" t="n"/>
      <c r="G4631" s="296" t="n"/>
      <c r="H4631" s="299">
        <f>IFERROR(VLOOKUP($C4631,$C$5:$H$18,6,0)+SUMIF($C$19:$C4631,$C4631,$F$19:$F4631)-SUMIF($C$19:$C4631,$C4631,$G$19:$G4631),"")</f>
        <v/>
      </c>
      <c r="I4631" s="296" t="n"/>
      <c r="J4631" s="252" t="n"/>
      <c r="K4631" s="252" t="n"/>
      <c r="L4631" s="298" t="n"/>
      <c r="M4631" s="254">
        <f>IF($B4631="","",--TEXT($B4631,"yyyymm"))</f>
        <v/>
      </c>
      <c r="N4631" s="0" t="n"/>
      <c r="O4631" s="0" t="n"/>
      <c r="P4631" s="0" t="n"/>
      <c r="Q4631" s="0" t="n"/>
      <c r="R4631" s="0" t="n"/>
      <c r="S4631" s="0" t="n"/>
      <c r="T4631" s="0" t="n"/>
      <c r="U4631" s="0" t="n"/>
      <c r="V4631" s="0" t="n"/>
      <c r="W4631" s="0" t="n"/>
      <c r="X4631" s="42" t="n"/>
      <c r="Y4631" s="42" t="n"/>
      <c r="Z4631" s="42" t="n"/>
    </row>
    <row r="4632" ht="23" customFormat="1" customHeight="1" s="204">
      <c r="A4632" s="255">
        <f>IF(B4632="","",COUNTA($B$5:B4632))</f>
        <v/>
      </c>
      <c r="B4632" s="294" t="n"/>
      <c r="C4632" s="247" t="n"/>
      <c r="D4632" s="248" t="n"/>
      <c r="E4632" s="295" t="n"/>
      <c r="F4632" s="296" t="n"/>
      <c r="G4632" s="296" t="n"/>
      <c r="H4632" s="299">
        <f>IFERROR(VLOOKUP($C4632,$C$5:$H$18,6,0)+SUMIF($C$19:$C4632,$C4632,$F$19:$F4632)-SUMIF($C$19:$C4632,$C4632,$G$19:$G4632),"")</f>
        <v/>
      </c>
      <c r="I4632" s="296" t="n"/>
      <c r="J4632" s="252" t="n"/>
      <c r="K4632" s="252" t="n"/>
      <c r="L4632" s="298" t="n"/>
      <c r="M4632" s="254">
        <f>IF($B4632="","",--TEXT($B4632,"yyyymm"))</f>
        <v/>
      </c>
      <c r="N4632" s="0" t="n"/>
      <c r="O4632" s="0" t="n"/>
      <c r="P4632" s="0" t="n"/>
      <c r="Q4632" s="0" t="n"/>
      <c r="R4632" s="0" t="n"/>
      <c r="S4632" s="0" t="n"/>
      <c r="T4632" s="0" t="n"/>
      <c r="U4632" s="0" t="n"/>
      <c r="V4632" s="0" t="n"/>
      <c r="W4632" s="0" t="n"/>
      <c r="X4632" s="42" t="n"/>
      <c r="Y4632" s="42" t="n"/>
      <c r="Z4632" s="42" t="n"/>
    </row>
    <row r="4633" ht="23" customFormat="1" customHeight="1" s="204">
      <c r="A4633" s="255">
        <f>IF(B4633="","",COUNTA($B$5:B4633))</f>
        <v/>
      </c>
      <c r="B4633" s="294" t="n"/>
      <c r="C4633" s="247" t="n"/>
      <c r="D4633" s="248" t="n"/>
      <c r="E4633" s="295" t="n"/>
      <c r="F4633" s="296" t="n"/>
      <c r="G4633" s="296" t="n"/>
      <c r="H4633" s="299">
        <f>IFERROR(VLOOKUP($C4633,$C$5:$H$18,6,0)+SUMIF($C$19:$C4633,$C4633,$F$19:$F4633)-SUMIF($C$19:$C4633,$C4633,$G$19:$G4633),"")</f>
        <v/>
      </c>
      <c r="I4633" s="296" t="n"/>
      <c r="J4633" s="252" t="n"/>
      <c r="K4633" s="252" t="n"/>
      <c r="L4633" s="298" t="n"/>
      <c r="M4633" s="254">
        <f>IF($B4633="","",--TEXT($B4633,"yyyymm"))</f>
        <v/>
      </c>
      <c r="N4633" s="0" t="n"/>
      <c r="O4633" s="0" t="n"/>
      <c r="P4633" s="0" t="n"/>
      <c r="Q4633" s="0" t="n"/>
      <c r="R4633" s="0" t="n"/>
      <c r="S4633" s="0" t="n"/>
      <c r="T4633" s="0" t="n"/>
      <c r="U4633" s="0" t="n"/>
      <c r="V4633" s="0" t="n"/>
      <c r="W4633" s="0" t="n"/>
      <c r="X4633" s="42" t="n"/>
      <c r="Y4633" s="42" t="n"/>
      <c r="Z4633" s="42" t="n"/>
    </row>
    <row r="4634" ht="23" customFormat="1" customHeight="1" s="204">
      <c r="A4634" s="255">
        <f>IF(B4634="","",COUNTA($B$5:B4634))</f>
        <v/>
      </c>
      <c r="B4634" s="294" t="n"/>
      <c r="C4634" s="247" t="n"/>
      <c r="D4634" s="248" t="n"/>
      <c r="E4634" s="295" t="n"/>
      <c r="F4634" s="296" t="n"/>
      <c r="G4634" s="296" t="n"/>
      <c r="H4634" s="299">
        <f>IFERROR(VLOOKUP($C4634,$C$5:$H$18,6,0)+SUMIF($C$19:$C4634,$C4634,$F$19:$F4634)-SUMIF($C$19:$C4634,$C4634,$G$19:$G4634),"")</f>
        <v/>
      </c>
      <c r="I4634" s="296" t="n"/>
      <c r="J4634" s="252" t="n"/>
      <c r="K4634" s="252" t="n"/>
      <c r="L4634" s="298" t="n"/>
      <c r="M4634" s="254">
        <f>IF($B4634="","",--TEXT($B4634,"yyyymm"))</f>
        <v/>
      </c>
      <c r="N4634" s="0" t="n"/>
      <c r="O4634" s="0" t="n"/>
      <c r="P4634" s="0" t="n"/>
      <c r="Q4634" s="0" t="n"/>
      <c r="R4634" s="0" t="n"/>
      <c r="S4634" s="0" t="n"/>
      <c r="T4634" s="0" t="n"/>
      <c r="U4634" s="0" t="n"/>
      <c r="V4634" s="0" t="n"/>
      <c r="W4634" s="0" t="n"/>
      <c r="X4634" s="42" t="n"/>
      <c r="Y4634" s="42" t="n"/>
      <c r="Z4634" s="42" t="n"/>
    </row>
    <row r="4635" ht="23" customFormat="1" customHeight="1" s="204">
      <c r="A4635" s="255">
        <f>IF(B4635="","",COUNTA($B$5:B4635))</f>
        <v/>
      </c>
      <c r="B4635" s="294" t="n"/>
      <c r="C4635" s="247" t="n"/>
      <c r="D4635" s="248" t="n"/>
      <c r="E4635" s="295" t="n"/>
      <c r="F4635" s="296" t="n"/>
      <c r="G4635" s="296" t="n"/>
      <c r="H4635" s="299">
        <f>IFERROR(VLOOKUP($C4635,$C$5:$H$18,6,0)+SUMIF($C$19:$C4635,$C4635,$F$19:$F4635)-SUMIF($C$19:$C4635,$C4635,$G$19:$G4635),"")</f>
        <v/>
      </c>
      <c r="I4635" s="296" t="n"/>
      <c r="J4635" s="252" t="n"/>
      <c r="K4635" s="252" t="n"/>
      <c r="L4635" s="298" t="n"/>
      <c r="M4635" s="254">
        <f>IF($B4635="","",--TEXT($B4635,"yyyymm"))</f>
        <v/>
      </c>
      <c r="N4635" s="0" t="n"/>
      <c r="O4635" s="0" t="n"/>
      <c r="P4635" s="0" t="n"/>
      <c r="Q4635" s="0" t="n"/>
      <c r="R4635" s="0" t="n"/>
      <c r="S4635" s="0" t="n"/>
      <c r="T4635" s="0" t="n"/>
      <c r="U4635" s="0" t="n"/>
      <c r="V4635" s="0" t="n"/>
      <c r="W4635" s="0" t="n"/>
      <c r="X4635" s="42" t="n"/>
      <c r="Y4635" s="42" t="n"/>
      <c r="Z4635" s="42" t="n"/>
    </row>
    <row r="4636" ht="23" customFormat="1" customHeight="1" s="204">
      <c r="A4636" s="255">
        <f>IF(B4636="","",COUNTA($B$5:B4636))</f>
        <v/>
      </c>
      <c r="B4636" s="294" t="n"/>
      <c r="C4636" s="247" t="n"/>
      <c r="D4636" s="248" t="n"/>
      <c r="E4636" s="295" t="n"/>
      <c r="F4636" s="296" t="n"/>
      <c r="G4636" s="296" t="n"/>
      <c r="H4636" s="299">
        <f>IFERROR(VLOOKUP($C4636,$C$5:$H$18,6,0)+SUMIF($C$19:$C4636,$C4636,$F$19:$F4636)-SUMIF($C$19:$C4636,$C4636,$G$19:$G4636),"")</f>
        <v/>
      </c>
      <c r="I4636" s="296" t="n"/>
      <c r="J4636" s="252" t="n"/>
      <c r="K4636" s="252" t="n"/>
      <c r="L4636" s="298" t="n"/>
      <c r="M4636" s="254">
        <f>IF($B4636="","",--TEXT($B4636,"yyyymm"))</f>
        <v/>
      </c>
      <c r="N4636" s="0" t="n"/>
      <c r="O4636" s="0" t="n"/>
      <c r="P4636" s="0" t="n"/>
      <c r="Q4636" s="0" t="n"/>
      <c r="R4636" s="0" t="n"/>
      <c r="S4636" s="0" t="n"/>
      <c r="T4636" s="0" t="n"/>
      <c r="U4636" s="0" t="n"/>
      <c r="V4636" s="0" t="n"/>
      <c r="W4636" s="0" t="n"/>
      <c r="X4636" s="42" t="n"/>
      <c r="Y4636" s="42" t="n"/>
      <c r="Z4636" s="42" t="n"/>
    </row>
    <row r="4637" ht="23" customFormat="1" customHeight="1" s="204">
      <c r="A4637" s="255">
        <f>IF(B4637="","",COUNTA($B$5:B4637))</f>
        <v/>
      </c>
      <c r="B4637" s="294" t="n"/>
      <c r="C4637" s="247" t="n"/>
      <c r="D4637" s="248" t="n"/>
      <c r="E4637" s="295" t="n"/>
      <c r="F4637" s="296" t="n"/>
      <c r="G4637" s="296" t="n"/>
      <c r="H4637" s="299">
        <f>IFERROR(VLOOKUP($C4637,$C$5:$H$18,6,0)+SUMIF($C$19:$C4637,$C4637,$F$19:$F4637)-SUMIF($C$19:$C4637,$C4637,$G$19:$G4637),"")</f>
        <v/>
      </c>
      <c r="I4637" s="296" t="n"/>
      <c r="J4637" s="252" t="n"/>
      <c r="K4637" s="252" t="n"/>
      <c r="L4637" s="298" t="n"/>
      <c r="M4637" s="254">
        <f>IF($B4637="","",--TEXT($B4637,"yyyymm"))</f>
        <v/>
      </c>
      <c r="N4637" s="0" t="n"/>
      <c r="O4637" s="0" t="n"/>
      <c r="P4637" s="0" t="n"/>
      <c r="Q4637" s="0" t="n"/>
      <c r="R4637" s="0" t="n"/>
      <c r="S4637" s="0" t="n"/>
      <c r="T4637" s="0" t="n"/>
      <c r="U4637" s="0" t="n"/>
      <c r="V4637" s="0" t="n"/>
      <c r="W4637" s="0" t="n"/>
      <c r="X4637" s="42" t="n"/>
      <c r="Y4637" s="42" t="n"/>
      <c r="Z4637" s="42" t="n"/>
    </row>
    <row r="4638" ht="23" customFormat="1" customHeight="1" s="204">
      <c r="A4638" s="255">
        <f>IF(B4638="","",COUNTA($B$5:B4638))</f>
        <v/>
      </c>
      <c r="B4638" s="294" t="n"/>
      <c r="C4638" s="247" t="n"/>
      <c r="D4638" s="248" t="n"/>
      <c r="E4638" s="295" t="n"/>
      <c r="F4638" s="296" t="n"/>
      <c r="G4638" s="296" t="n"/>
      <c r="H4638" s="299">
        <f>IFERROR(VLOOKUP($C4638,$C$5:$H$18,6,0)+SUMIF($C$19:$C4638,$C4638,$F$19:$F4638)-SUMIF($C$19:$C4638,$C4638,$G$19:$G4638),"")</f>
        <v/>
      </c>
      <c r="I4638" s="296" t="n"/>
      <c r="J4638" s="252" t="n"/>
      <c r="K4638" s="252" t="n"/>
      <c r="L4638" s="298" t="n"/>
      <c r="M4638" s="254">
        <f>IF($B4638="","",--TEXT($B4638,"yyyymm"))</f>
        <v/>
      </c>
      <c r="N4638" s="0" t="n"/>
      <c r="O4638" s="0" t="n"/>
      <c r="P4638" s="0" t="n"/>
      <c r="Q4638" s="0" t="n"/>
      <c r="R4638" s="0" t="n"/>
      <c r="S4638" s="0" t="n"/>
      <c r="T4638" s="0" t="n"/>
      <c r="U4638" s="0" t="n"/>
      <c r="V4638" s="0" t="n"/>
      <c r="W4638" s="0" t="n"/>
      <c r="X4638" s="42" t="n"/>
      <c r="Y4638" s="42" t="n"/>
      <c r="Z4638" s="42" t="n"/>
    </row>
    <row r="4639" ht="23" customFormat="1" customHeight="1" s="204">
      <c r="A4639" s="255">
        <f>IF(B4639="","",COUNTA($B$5:B4639))</f>
        <v/>
      </c>
      <c r="B4639" s="294" t="n"/>
      <c r="C4639" s="247" t="n"/>
      <c r="D4639" s="248" t="n"/>
      <c r="E4639" s="295" t="n"/>
      <c r="F4639" s="296" t="n"/>
      <c r="G4639" s="296" t="n"/>
      <c r="H4639" s="299">
        <f>IFERROR(VLOOKUP($C4639,$C$5:$H$18,6,0)+SUMIF($C$19:$C4639,$C4639,$F$19:$F4639)-SUMIF($C$19:$C4639,$C4639,$G$19:$G4639),"")</f>
        <v/>
      </c>
      <c r="I4639" s="296" t="n"/>
      <c r="J4639" s="252" t="n"/>
      <c r="K4639" s="252" t="n"/>
      <c r="L4639" s="298" t="n"/>
      <c r="M4639" s="254">
        <f>IF($B4639="","",--TEXT($B4639,"yyyymm"))</f>
        <v/>
      </c>
      <c r="N4639" s="0" t="n"/>
      <c r="O4639" s="0" t="n"/>
      <c r="P4639" s="0" t="n"/>
      <c r="Q4639" s="0" t="n"/>
      <c r="R4639" s="0" t="n"/>
      <c r="S4639" s="0" t="n"/>
      <c r="T4639" s="0" t="n"/>
      <c r="U4639" s="0" t="n"/>
      <c r="V4639" s="0" t="n"/>
      <c r="W4639" s="0" t="n"/>
      <c r="X4639" s="42" t="n"/>
      <c r="Y4639" s="42" t="n"/>
      <c r="Z4639" s="42" t="n"/>
    </row>
    <row r="4640" ht="23" customFormat="1" customHeight="1" s="204">
      <c r="A4640" s="255">
        <f>IF(B4640="","",COUNTA($B$5:B4640))</f>
        <v/>
      </c>
      <c r="B4640" s="294" t="n"/>
      <c r="C4640" s="247" t="n"/>
      <c r="D4640" s="248" t="n"/>
      <c r="E4640" s="295" t="n"/>
      <c r="F4640" s="296" t="n"/>
      <c r="G4640" s="296" t="n"/>
      <c r="H4640" s="299">
        <f>IFERROR(VLOOKUP($C4640,$C$5:$H$18,6,0)+SUMIF($C$19:$C4640,$C4640,$F$19:$F4640)-SUMIF($C$19:$C4640,$C4640,$G$19:$G4640),"")</f>
        <v/>
      </c>
      <c r="I4640" s="296" t="n"/>
      <c r="J4640" s="252" t="n"/>
      <c r="K4640" s="252" t="n"/>
      <c r="L4640" s="298" t="n"/>
      <c r="M4640" s="254">
        <f>IF($B4640="","",--TEXT($B4640,"yyyymm"))</f>
        <v/>
      </c>
      <c r="N4640" s="0" t="n"/>
      <c r="O4640" s="0" t="n"/>
      <c r="P4640" s="0" t="n"/>
      <c r="Q4640" s="0" t="n"/>
      <c r="R4640" s="0" t="n"/>
      <c r="S4640" s="0" t="n"/>
      <c r="T4640" s="0" t="n"/>
      <c r="U4640" s="0" t="n"/>
      <c r="V4640" s="0" t="n"/>
      <c r="W4640" s="0" t="n"/>
      <c r="X4640" s="42" t="n"/>
      <c r="Y4640" s="42" t="n"/>
      <c r="Z4640" s="42" t="n"/>
    </row>
    <row r="4641" ht="23" customFormat="1" customHeight="1" s="204">
      <c r="A4641" s="255">
        <f>IF(B4641="","",COUNTA($B$5:B4641))</f>
        <v/>
      </c>
      <c r="B4641" s="294" t="n"/>
      <c r="C4641" s="247" t="n"/>
      <c r="D4641" s="248" t="n"/>
      <c r="E4641" s="295" t="n"/>
      <c r="F4641" s="296" t="n"/>
      <c r="G4641" s="296" t="n"/>
      <c r="H4641" s="299">
        <f>IFERROR(VLOOKUP($C4641,$C$5:$H$18,6,0)+SUMIF($C$19:$C4641,$C4641,$F$19:$F4641)-SUMIF($C$19:$C4641,$C4641,$G$19:$G4641),"")</f>
        <v/>
      </c>
      <c r="I4641" s="296" t="n"/>
      <c r="J4641" s="252" t="n"/>
      <c r="K4641" s="252" t="n"/>
      <c r="L4641" s="298" t="n"/>
      <c r="M4641" s="254">
        <f>IF($B4641="","",--TEXT($B4641,"yyyymm"))</f>
        <v/>
      </c>
      <c r="N4641" s="0" t="n"/>
      <c r="O4641" s="0" t="n"/>
      <c r="P4641" s="0" t="n"/>
      <c r="Q4641" s="0" t="n"/>
      <c r="R4641" s="0" t="n"/>
      <c r="S4641" s="0" t="n"/>
      <c r="T4641" s="0" t="n"/>
      <c r="U4641" s="0" t="n"/>
      <c r="V4641" s="0" t="n"/>
      <c r="W4641" s="0" t="n"/>
      <c r="X4641" s="42" t="n"/>
      <c r="Y4641" s="42" t="n"/>
      <c r="Z4641" s="42" t="n"/>
    </row>
    <row r="4642" ht="23" customFormat="1" customHeight="1" s="204">
      <c r="A4642" s="255">
        <f>IF(B4642="","",COUNTA($B$5:B4642))</f>
        <v/>
      </c>
      <c r="B4642" s="294" t="n"/>
      <c r="C4642" s="247" t="n"/>
      <c r="D4642" s="248" t="n"/>
      <c r="E4642" s="295" t="n"/>
      <c r="F4642" s="296" t="n"/>
      <c r="G4642" s="296" t="n"/>
      <c r="H4642" s="299">
        <f>IFERROR(VLOOKUP($C4642,$C$5:$H$18,6,0)+SUMIF($C$19:$C4642,$C4642,$F$19:$F4642)-SUMIF($C$19:$C4642,$C4642,$G$19:$G4642),"")</f>
        <v/>
      </c>
      <c r="I4642" s="296" t="n"/>
      <c r="J4642" s="252" t="n"/>
      <c r="K4642" s="252" t="n"/>
      <c r="L4642" s="298" t="n"/>
      <c r="M4642" s="254">
        <f>IF($B4642="","",--TEXT($B4642,"yyyymm"))</f>
        <v/>
      </c>
      <c r="N4642" s="0" t="n"/>
      <c r="O4642" s="0" t="n"/>
      <c r="P4642" s="0" t="n"/>
      <c r="Q4642" s="0" t="n"/>
      <c r="R4642" s="0" t="n"/>
      <c r="S4642" s="0" t="n"/>
      <c r="T4642" s="0" t="n"/>
      <c r="U4642" s="0" t="n"/>
      <c r="V4642" s="0" t="n"/>
      <c r="W4642" s="0" t="n"/>
      <c r="X4642" s="42" t="n"/>
      <c r="Y4642" s="42" t="n"/>
      <c r="Z4642" s="42" t="n"/>
    </row>
    <row r="4643" ht="23" customFormat="1" customHeight="1" s="204">
      <c r="A4643" s="255">
        <f>IF(B4643="","",COUNTA($B$5:B4643))</f>
        <v/>
      </c>
      <c r="B4643" s="294" t="n"/>
      <c r="C4643" s="247" t="n"/>
      <c r="D4643" s="248" t="n"/>
      <c r="E4643" s="295" t="n"/>
      <c r="F4643" s="296" t="n"/>
      <c r="G4643" s="296" t="n"/>
      <c r="H4643" s="299">
        <f>IFERROR(VLOOKUP($C4643,$C$5:$H$18,6,0)+SUMIF($C$19:$C4643,$C4643,$F$19:$F4643)-SUMIF($C$19:$C4643,$C4643,$G$19:$G4643),"")</f>
        <v/>
      </c>
      <c r="I4643" s="296" t="n"/>
      <c r="J4643" s="252" t="n"/>
      <c r="K4643" s="252" t="n"/>
      <c r="L4643" s="298" t="n"/>
      <c r="M4643" s="254">
        <f>IF($B4643="","",--TEXT($B4643,"yyyymm"))</f>
        <v/>
      </c>
      <c r="N4643" s="0" t="n"/>
      <c r="O4643" s="0" t="n"/>
      <c r="P4643" s="0" t="n"/>
      <c r="Q4643" s="0" t="n"/>
      <c r="R4643" s="0" t="n"/>
      <c r="S4643" s="0" t="n"/>
      <c r="T4643" s="0" t="n"/>
      <c r="U4643" s="0" t="n"/>
      <c r="V4643" s="0" t="n"/>
      <c r="W4643" s="0" t="n"/>
      <c r="X4643" s="42" t="n"/>
      <c r="Y4643" s="42" t="n"/>
      <c r="Z4643" s="42" t="n"/>
    </row>
    <row r="4644" ht="23" customFormat="1" customHeight="1" s="204">
      <c r="A4644" s="255">
        <f>IF(B4644="","",COUNTA($B$5:B4644))</f>
        <v/>
      </c>
      <c r="B4644" s="294" t="n"/>
      <c r="C4644" s="247" t="n"/>
      <c r="D4644" s="248" t="n"/>
      <c r="E4644" s="295" t="n"/>
      <c r="F4644" s="296" t="n"/>
      <c r="G4644" s="296" t="n"/>
      <c r="H4644" s="299">
        <f>IFERROR(VLOOKUP($C4644,$C$5:$H$18,6,0)+SUMIF($C$19:$C4644,$C4644,$F$19:$F4644)-SUMIF($C$19:$C4644,$C4644,$G$19:$G4644),"")</f>
        <v/>
      </c>
      <c r="I4644" s="296" t="n"/>
      <c r="J4644" s="252" t="n"/>
      <c r="K4644" s="252" t="n"/>
      <c r="L4644" s="298" t="n"/>
      <c r="M4644" s="254">
        <f>IF($B4644="","",--TEXT($B4644,"yyyymm"))</f>
        <v/>
      </c>
      <c r="N4644" s="0" t="n"/>
      <c r="O4644" s="0" t="n"/>
      <c r="P4644" s="0" t="n"/>
      <c r="Q4644" s="0" t="n"/>
      <c r="R4644" s="0" t="n"/>
      <c r="S4644" s="0" t="n"/>
      <c r="T4644" s="0" t="n"/>
      <c r="U4644" s="0" t="n"/>
      <c r="V4644" s="0" t="n"/>
      <c r="W4644" s="0" t="n"/>
      <c r="X4644" s="42" t="n"/>
      <c r="Y4644" s="42" t="n"/>
      <c r="Z4644" s="42" t="n"/>
    </row>
    <row r="4645" ht="23" customFormat="1" customHeight="1" s="204">
      <c r="A4645" s="255">
        <f>IF(B4645="","",COUNTA($B$5:B4645))</f>
        <v/>
      </c>
      <c r="B4645" s="294" t="n"/>
      <c r="C4645" s="247" t="n"/>
      <c r="D4645" s="248" t="n"/>
      <c r="E4645" s="295" t="n"/>
      <c r="F4645" s="296" t="n"/>
      <c r="G4645" s="296" t="n"/>
      <c r="H4645" s="299">
        <f>IFERROR(VLOOKUP($C4645,$C$5:$H$18,6,0)+SUMIF($C$19:$C4645,$C4645,$F$19:$F4645)-SUMIF($C$19:$C4645,$C4645,$G$19:$G4645),"")</f>
        <v/>
      </c>
      <c r="I4645" s="296" t="n"/>
      <c r="J4645" s="252" t="n"/>
      <c r="K4645" s="252" t="n"/>
      <c r="L4645" s="298" t="n"/>
      <c r="M4645" s="254">
        <f>IF($B4645="","",--TEXT($B4645,"yyyymm"))</f>
        <v/>
      </c>
      <c r="N4645" s="0" t="n"/>
      <c r="O4645" s="0" t="n"/>
      <c r="P4645" s="0" t="n"/>
      <c r="Q4645" s="0" t="n"/>
      <c r="R4645" s="0" t="n"/>
      <c r="S4645" s="0" t="n"/>
      <c r="T4645" s="0" t="n"/>
      <c r="U4645" s="0" t="n"/>
      <c r="V4645" s="0" t="n"/>
      <c r="W4645" s="0" t="n"/>
      <c r="X4645" s="42" t="n"/>
      <c r="Y4645" s="42" t="n"/>
      <c r="Z4645" s="42" t="n"/>
    </row>
    <row r="4646" ht="23" customFormat="1" customHeight="1" s="204">
      <c r="A4646" s="255">
        <f>IF(B4646="","",COUNTA($B$5:B4646))</f>
        <v/>
      </c>
      <c r="B4646" s="294" t="n"/>
      <c r="C4646" s="247" t="n"/>
      <c r="D4646" s="248" t="n"/>
      <c r="E4646" s="295" t="n"/>
      <c r="F4646" s="296" t="n"/>
      <c r="G4646" s="296" t="n"/>
      <c r="H4646" s="299">
        <f>IFERROR(VLOOKUP($C4646,$C$5:$H$18,6,0)+SUMIF($C$19:$C4646,$C4646,$F$19:$F4646)-SUMIF($C$19:$C4646,$C4646,$G$19:$G4646),"")</f>
        <v/>
      </c>
      <c r="I4646" s="296" t="n"/>
      <c r="J4646" s="252" t="n"/>
      <c r="K4646" s="252" t="n"/>
      <c r="L4646" s="298" t="n"/>
      <c r="M4646" s="254">
        <f>IF($B4646="","",--TEXT($B4646,"yyyymm"))</f>
        <v/>
      </c>
      <c r="N4646" s="0" t="n"/>
      <c r="O4646" s="0" t="n"/>
      <c r="P4646" s="0" t="n"/>
      <c r="Q4646" s="0" t="n"/>
      <c r="R4646" s="0" t="n"/>
      <c r="S4646" s="0" t="n"/>
      <c r="T4646" s="0" t="n"/>
      <c r="U4646" s="0" t="n"/>
      <c r="V4646" s="0" t="n"/>
      <c r="W4646" s="0" t="n"/>
      <c r="X4646" s="42" t="n"/>
      <c r="Y4646" s="42" t="n"/>
      <c r="Z4646" s="42" t="n"/>
    </row>
    <row r="4647" ht="23" customFormat="1" customHeight="1" s="204">
      <c r="A4647" s="255">
        <f>IF(B4647="","",COUNTA($B$5:B4647))</f>
        <v/>
      </c>
      <c r="B4647" s="294" t="n"/>
      <c r="C4647" s="247" t="n"/>
      <c r="D4647" s="248" t="n"/>
      <c r="E4647" s="295" t="n"/>
      <c r="F4647" s="296" t="n"/>
      <c r="G4647" s="296" t="n"/>
      <c r="H4647" s="299">
        <f>IFERROR(VLOOKUP($C4647,$C$5:$H$18,6,0)+SUMIF($C$19:$C4647,$C4647,$F$19:$F4647)-SUMIF($C$19:$C4647,$C4647,$G$19:$G4647),"")</f>
        <v/>
      </c>
      <c r="I4647" s="296" t="n"/>
      <c r="J4647" s="252" t="n"/>
      <c r="K4647" s="252" t="n"/>
      <c r="L4647" s="298" t="n"/>
      <c r="M4647" s="254">
        <f>IF($B4647="","",--TEXT($B4647,"yyyymm"))</f>
        <v/>
      </c>
      <c r="N4647" s="0" t="n"/>
      <c r="O4647" s="0" t="n"/>
      <c r="P4647" s="0" t="n"/>
      <c r="Q4647" s="0" t="n"/>
      <c r="R4647" s="0" t="n"/>
      <c r="S4647" s="0" t="n"/>
      <c r="T4647" s="0" t="n"/>
      <c r="U4647" s="0" t="n"/>
      <c r="V4647" s="0" t="n"/>
      <c r="W4647" s="0" t="n"/>
      <c r="X4647" s="42" t="n"/>
      <c r="Y4647" s="42" t="n"/>
      <c r="Z4647" s="42" t="n"/>
    </row>
    <row r="4648" ht="23" customFormat="1" customHeight="1" s="204">
      <c r="A4648" s="255">
        <f>IF(B4648="","",COUNTA($B$5:B4648))</f>
        <v/>
      </c>
      <c r="B4648" s="294" t="n"/>
      <c r="C4648" s="247" t="n"/>
      <c r="D4648" s="248" t="n"/>
      <c r="E4648" s="295" t="n"/>
      <c r="F4648" s="296" t="n"/>
      <c r="G4648" s="296" t="n"/>
      <c r="H4648" s="299">
        <f>IFERROR(VLOOKUP($C4648,$C$5:$H$18,6,0)+SUMIF($C$19:$C4648,$C4648,$F$19:$F4648)-SUMIF($C$19:$C4648,$C4648,$G$19:$G4648),"")</f>
        <v/>
      </c>
      <c r="I4648" s="296" t="n"/>
      <c r="J4648" s="252" t="n"/>
      <c r="K4648" s="252" t="n"/>
      <c r="L4648" s="298" t="n"/>
      <c r="M4648" s="254">
        <f>IF($B4648="","",--TEXT($B4648,"yyyymm"))</f>
        <v/>
      </c>
      <c r="N4648" s="0" t="n"/>
      <c r="O4648" s="0" t="n"/>
      <c r="P4648" s="0" t="n"/>
      <c r="Q4648" s="0" t="n"/>
      <c r="R4648" s="0" t="n"/>
      <c r="S4648" s="0" t="n"/>
      <c r="T4648" s="0" t="n"/>
      <c r="U4648" s="0" t="n"/>
      <c r="V4648" s="0" t="n"/>
      <c r="W4648" s="0" t="n"/>
      <c r="X4648" s="42" t="n"/>
      <c r="Y4648" s="42" t="n"/>
      <c r="Z4648" s="42" t="n"/>
    </row>
    <row r="4649" ht="23" customFormat="1" customHeight="1" s="204">
      <c r="A4649" s="255">
        <f>IF(B4649="","",COUNTA($B$5:B4649))</f>
        <v/>
      </c>
      <c r="B4649" s="294" t="n"/>
      <c r="C4649" s="247" t="n"/>
      <c r="D4649" s="248" t="n"/>
      <c r="E4649" s="295" t="n"/>
      <c r="F4649" s="296" t="n"/>
      <c r="G4649" s="296" t="n"/>
      <c r="H4649" s="299">
        <f>IFERROR(VLOOKUP($C4649,$C$5:$H$18,6,0)+SUMIF($C$19:$C4649,$C4649,$F$19:$F4649)-SUMIF($C$19:$C4649,$C4649,$G$19:$G4649),"")</f>
        <v/>
      </c>
      <c r="I4649" s="296" t="n"/>
      <c r="J4649" s="252" t="n"/>
      <c r="K4649" s="252" t="n"/>
      <c r="L4649" s="298" t="n"/>
      <c r="M4649" s="254">
        <f>IF($B4649="","",--TEXT($B4649,"yyyymm"))</f>
        <v/>
      </c>
      <c r="N4649" s="0" t="n"/>
      <c r="O4649" s="0" t="n"/>
      <c r="P4649" s="0" t="n"/>
      <c r="Q4649" s="0" t="n"/>
      <c r="R4649" s="0" t="n"/>
      <c r="S4649" s="0" t="n"/>
      <c r="T4649" s="0" t="n"/>
      <c r="U4649" s="0" t="n"/>
      <c r="V4649" s="0" t="n"/>
      <c r="W4649" s="0" t="n"/>
      <c r="X4649" s="42" t="n"/>
      <c r="Y4649" s="42" t="n"/>
      <c r="Z4649" s="42" t="n"/>
    </row>
    <row r="4650" ht="23" customFormat="1" customHeight="1" s="204">
      <c r="A4650" s="255">
        <f>IF(B4650="","",COUNTA($B$5:B4650))</f>
        <v/>
      </c>
      <c r="B4650" s="294" t="n"/>
      <c r="C4650" s="247" t="n"/>
      <c r="D4650" s="248" t="n"/>
      <c r="E4650" s="295" t="n"/>
      <c r="F4650" s="296" t="n"/>
      <c r="G4650" s="296" t="n"/>
      <c r="H4650" s="299">
        <f>IFERROR(VLOOKUP($C4650,$C$5:$H$18,6,0)+SUMIF($C$19:$C4650,$C4650,$F$19:$F4650)-SUMIF($C$19:$C4650,$C4650,$G$19:$G4650),"")</f>
        <v/>
      </c>
      <c r="I4650" s="296" t="n"/>
      <c r="J4650" s="252" t="n"/>
      <c r="K4650" s="252" t="n"/>
      <c r="L4650" s="298" t="n"/>
      <c r="M4650" s="254">
        <f>IF($B4650="","",--TEXT($B4650,"yyyymm"))</f>
        <v/>
      </c>
      <c r="N4650" s="0" t="n"/>
      <c r="O4650" s="0" t="n"/>
      <c r="P4650" s="0" t="n"/>
      <c r="Q4650" s="0" t="n"/>
      <c r="R4650" s="0" t="n"/>
      <c r="S4650" s="0" t="n"/>
      <c r="T4650" s="0" t="n"/>
      <c r="U4650" s="0" t="n"/>
      <c r="V4650" s="0" t="n"/>
      <c r="W4650" s="0" t="n"/>
      <c r="X4650" s="42" t="n"/>
      <c r="Y4650" s="42" t="n"/>
      <c r="Z4650" s="42" t="n"/>
    </row>
    <row r="4651" ht="23" customFormat="1" customHeight="1" s="204">
      <c r="A4651" s="255">
        <f>IF(B4651="","",COUNTA($B$5:B4651))</f>
        <v/>
      </c>
      <c r="B4651" s="294" t="n"/>
      <c r="C4651" s="247" t="n"/>
      <c r="D4651" s="248" t="n"/>
      <c r="E4651" s="295" t="n"/>
      <c r="F4651" s="296" t="n"/>
      <c r="G4651" s="296" t="n"/>
      <c r="H4651" s="299">
        <f>IFERROR(VLOOKUP($C4651,$C$5:$H$18,6,0)+SUMIF($C$19:$C4651,$C4651,$F$19:$F4651)-SUMIF($C$19:$C4651,$C4651,$G$19:$G4651),"")</f>
        <v/>
      </c>
      <c r="I4651" s="296" t="n"/>
      <c r="J4651" s="252" t="n"/>
      <c r="K4651" s="252" t="n"/>
      <c r="L4651" s="298" t="n"/>
      <c r="M4651" s="254">
        <f>IF($B4651="","",--TEXT($B4651,"yyyymm"))</f>
        <v/>
      </c>
      <c r="N4651" s="0" t="n"/>
      <c r="O4651" s="0" t="n"/>
      <c r="P4651" s="0" t="n"/>
      <c r="Q4651" s="0" t="n"/>
      <c r="R4651" s="0" t="n"/>
      <c r="S4651" s="0" t="n"/>
      <c r="T4651" s="0" t="n"/>
      <c r="U4651" s="0" t="n"/>
      <c r="V4651" s="0" t="n"/>
      <c r="W4651" s="0" t="n"/>
      <c r="X4651" s="42" t="n"/>
      <c r="Y4651" s="42" t="n"/>
      <c r="Z4651" s="42" t="n"/>
    </row>
    <row r="4652" ht="23" customFormat="1" customHeight="1" s="204">
      <c r="A4652" s="255">
        <f>IF(B4652="","",COUNTA($B$5:B4652))</f>
        <v/>
      </c>
      <c r="B4652" s="294" t="n"/>
      <c r="C4652" s="247" t="n"/>
      <c r="D4652" s="248" t="n"/>
      <c r="E4652" s="295" t="n"/>
      <c r="F4652" s="296" t="n"/>
      <c r="G4652" s="296" t="n"/>
      <c r="H4652" s="299">
        <f>IFERROR(VLOOKUP($C4652,$C$5:$H$18,6,0)+SUMIF($C$19:$C4652,$C4652,$F$19:$F4652)-SUMIF($C$19:$C4652,$C4652,$G$19:$G4652),"")</f>
        <v/>
      </c>
      <c r="I4652" s="296" t="n"/>
      <c r="J4652" s="252" t="n"/>
      <c r="K4652" s="252" t="n"/>
      <c r="L4652" s="298" t="n"/>
      <c r="M4652" s="254">
        <f>IF($B4652="","",--TEXT($B4652,"yyyymm"))</f>
        <v/>
      </c>
      <c r="N4652" s="0" t="n"/>
      <c r="O4652" s="0" t="n"/>
      <c r="P4652" s="0" t="n"/>
      <c r="Q4652" s="0" t="n"/>
      <c r="R4652" s="0" t="n"/>
      <c r="S4652" s="0" t="n"/>
      <c r="T4652" s="0" t="n"/>
      <c r="U4652" s="0" t="n"/>
      <c r="V4652" s="0" t="n"/>
      <c r="W4652" s="0" t="n"/>
      <c r="X4652" s="42" t="n"/>
      <c r="Y4652" s="42" t="n"/>
      <c r="Z4652" s="42" t="n"/>
    </row>
    <row r="4653" ht="23" customFormat="1" customHeight="1" s="204">
      <c r="A4653" s="255">
        <f>IF(B4653="","",COUNTA($B$5:B4653))</f>
        <v/>
      </c>
      <c r="B4653" s="294" t="n"/>
      <c r="C4653" s="247" t="n"/>
      <c r="D4653" s="248" t="n"/>
      <c r="E4653" s="295" t="n"/>
      <c r="F4653" s="296" t="n"/>
      <c r="G4653" s="296" t="n"/>
      <c r="H4653" s="299">
        <f>IFERROR(VLOOKUP($C4653,$C$5:$H$18,6,0)+SUMIF($C$19:$C4653,$C4653,$F$19:$F4653)-SUMIF($C$19:$C4653,$C4653,$G$19:$G4653),"")</f>
        <v/>
      </c>
      <c r="I4653" s="296" t="n"/>
      <c r="J4653" s="252" t="n"/>
      <c r="K4653" s="252" t="n"/>
      <c r="L4653" s="298" t="n"/>
      <c r="M4653" s="254">
        <f>IF($B4653="","",--TEXT($B4653,"yyyymm"))</f>
        <v/>
      </c>
      <c r="N4653" s="0" t="n"/>
      <c r="O4653" s="0" t="n"/>
      <c r="P4653" s="0" t="n"/>
      <c r="Q4653" s="0" t="n"/>
      <c r="R4653" s="0" t="n"/>
      <c r="S4653" s="0" t="n"/>
      <c r="T4653" s="0" t="n"/>
      <c r="U4653" s="0" t="n"/>
      <c r="V4653" s="0" t="n"/>
      <c r="W4653" s="0" t="n"/>
      <c r="X4653" s="42" t="n"/>
      <c r="Y4653" s="42" t="n"/>
      <c r="Z4653" s="42" t="n"/>
    </row>
    <row r="4654" ht="23" customFormat="1" customHeight="1" s="204">
      <c r="A4654" s="255">
        <f>IF(B4654="","",COUNTA($B$5:B4654))</f>
        <v/>
      </c>
      <c r="B4654" s="294" t="n"/>
      <c r="C4654" s="247" t="n"/>
      <c r="D4654" s="248" t="n"/>
      <c r="E4654" s="295" t="n"/>
      <c r="F4654" s="296" t="n"/>
      <c r="G4654" s="296" t="n"/>
      <c r="H4654" s="299">
        <f>IFERROR(VLOOKUP($C4654,$C$5:$H$18,6,0)+SUMIF($C$19:$C4654,$C4654,$F$19:$F4654)-SUMIF($C$19:$C4654,$C4654,$G$19:$G4654),"")</f>
        <v/>
      </c>
      <c r="I4654" s="296" t="n"/>
      <c r="J4654" s="252" t="n"/>
      <c r="K4654" s="252" t="n"/>
      <c r="L4654" s="298" t="n"/>
      <c r="M4654" s="254">
        <f>IF($B4654="","",--TEXT($B4654,"yyyymm"))</f>
        <v/>
      </c>
      <c r="N4654" s="0" t="n"/>
      <c r="O4654" s="0" t="n"/>
      <c r="P4654" s="0" t="n"/>
      <c r="Q4654" s="0" t="n"/>
      <c r="R4654" s="0" t="n"/>
      <c r="S4654" s="0" t="n"/>
      <c r="T4654" s="0" t="n"/>
      <c r="U4654" s="0" t="n"/>
      <c r="V4654" s="0" t="n"/>
      <c r="W4654" s="0" t="n"/>
      <c r="X4654" s="42" t="n"/>
      <c r="Y4654" s="42" t="n"/>
      <c r="Z4654" s="42" t="n"/>
    </row>
    <row r="4655" ht="23" customFormat="1" customHeight="1" s="204">
      <c r="A4655" s="255">
        <f>IF(B4655="","",COUNTA($B$5:B4655))</f>
        <v/>
      </c>
      <c r="B4655" s="294" t="n"/>
      <c r="C4655" s="247" t="n"/>
      <c r="D4655" s="248" t="n"/>
      <c r="E4655" s="295" t="n"/>
      <c r="F4655" s="296" t="n"/>
      <c r="G4655" s="296" t="n"/>
      <c r="H4655" s="299">
        <f>IFERROR(VLOOKUP($C4655,$C$5:$H$18,6,0)+SUMIF($C$19:$C4655,$C4655,$F$19:$F4655)-SUMIF($C$19:$C4655,$C4655,$G$19:$G4655),"")</f>
        <v/>
      </c>
      <c r="I4655" s="296" t="n"/>
      <c r="J4655" s="252" t="n"/>
      <c r="K4655" s="252" t="n"/>
      <c r="L4655" s="298" t="n"/>
      <c r="M4655" s="254">
        <f>IF($B4655="","",--TEXT($B4655,"yyyymm"))</f>
        <v/>
      </c>
      <c r="N4655" s="0" t="n"/>
      <c r="O4655" s="0" t="n"/>
      <c r="P4655" s="0" t="n"/>
      <c r="Q4655" s="0" t="n"/>
      <c r="R4655" s="0" t="n"/>
      <c r="S4655" s="0" t="n"/>
      <c r="T4655" s="0" t="n"/>
      <c r="U4655" s="0" t="n"/>
      <c r="V4655" s="0" t="n"/>
      <c r="W4655" s="0" t="n"/>
      <c r="X4655" s="42" t="n"/>
      <c r="Y4655" s="42" t="n"/>
      <c r="Z4655" s="42" t="n"/>
    </row>
    <row r="4656" ht="23" customFormat="1" customHeight="1" s="204">
      <c r="A4656" s="255">
        <f>IF(B4656="","",COUNTA($B$5:B4656))</f>
        <v/>
      </c>
      <c r="B4656" s="294" t="n"/>
      <c r="C4656" s="247" t="n"/>
      <c r="D4656" s="248" t="n"/>
      <c r="E4656" s="295" t="n"/>
      <c r="F4656" s="296" t="n"/>
      <c r="G4656" s="296" t="n"/>
      <c r="H4656" s="299">
        <f>IFERROR(VLOOKUP($C4656,$C$5:$H$18,6,0)+SUMIF($C$19:$C4656,$C4656,$F$19:$F4656)-SUMIF($C$19:$C4656,$C4656,$G$19:$G4656),"")</f>
        <v/>
      </c>
      <c r="I4656" s="296" t="n"/>
      <c r="J4656" s="252" t="n"/>
      <c r="K4656" s="252" t="n"/>
      <c r="L4656" s="298" t="n"/>
      <c r="M4656" s="254">
        <f>IF($B4656="","",--TEXT($B4656,"yyyymm"))</f>
        <v/>
      </c>
      <c r="N4656" s="0" t="n"/>
      <c r="O4656" s="0" t="n"/>
      <c r="P4656" s="0" t="n"/>
      <c r="Q4656" s="0" t="n"/>
      <c r="R4656" s="0" t="n"/>
      <c r="S4656" s="0" t="n"/>
      <c r="T4656" s="0" t="n"/>
      <c r="U4656" s="0" t="n"/>
      <c r="V4656" s="0" t="n"/>
      <c r="W4656" s="0" t="n"/>
      <c r="X4656" s="42" t="n"/>
      <c r="Y4656" s="42" t="n"/>
      <c r="Z4656" s="42" t="n"/>
    </row>
    <row r="4657" ht="23" customFormat="1" customHeight="1" s="204">
      <c r="A4657" s="255">
        <f>IF(B4657="","",COUNTA($B$5:B4657))</f>
        <v/>
      </c>
      <c r="B4657" s="294" t="n"/>
      <c r="C4657" s="247" t="n"/>
      <c r="D4657" s="248" t="n"/>
      <c r="E4657" s="295" t="n"/>
      <c r="F4657" s="296" t="n"/>
      <c r="G4657" s="296" t="n"/>
      <c r="H4657" s="299">
        <f>IFERROR(VLOOKUP($C4657,$C$5:$H$18,6,0)+SUMIF($C$19:$C4657,$C4657,$F$19:$F4657)-SUMIF($C$19:$C4657,$C4657,$G$19:$G4657),"")</f>
        <v/>
      </c>
      <c r="I4657" s="296" t="n"/>
      <c r="J4657" s="252" t="n"/>
      <c r="K4657" s="252" t="n"/>
      <c r="L4657" s="298" t="n"/>
      <c r="M4657" s="254">
        <f>IF($B4657="","",--TEXT($B4657,"yyyymm"))</f>
        <v/>
      </c>
      <c r="N4657" s="0" t="n"/>
      <c r="O4657" s="0" t="n"/>
      <c r="P4657" s="0" t="n"/>
      <c r="Q4657" s="0" t="n"/>
      <c r="R4657" s="0" t="n"/>
      <c r="S4657" s="0" t="n"/>
      <c r="T4657" s="0" t="n"/>
      <c r="U4657" s="0" t="n"/>
      <c r="V4657" s="0" t="n"/>
      <c r="W4657" s="0" t="n"/>
      <c r="X4657" s="42" t="n"/>
      <c r="Y4657" s="42" t="n"/>
      <c r="Z4657" s="42" t="n"/>
    </row>
    <row r="4658" ht="23" customFormat="1" customHeight="1" s="204">
      <c r="A4658" s="255">
        <f>IF(B4658="","",COUNTA($B$5:B4658))</f>
        <v/>
      </c>
      <c r="B4658" s="294" t="n"/>
      <c r="C4658" s="247" t="n"/>
      <c r="D4658" s="248" t="n"/>
      <c r="E4658" s="295" t="n"/>
      <c r="F4658" s="296" t="n"/>
      <c r="G4658" s="296" t="n"/>
      <c r="H4658" s="299">
        <f>IFERROR(VLOOKUP($C4658,$C$5:$H$18,6,0)+SUMIF($C$19:$C4658,$C4658,$F$19:$F4658)-SUMIF($C$19:$C4658,$C4658,$G$19:$G4658),"")</f>
        <v/>
      </c>
      <c r="I4658" s="296" t="n"/>
      <c r="J4658" s="252" t="n"/>
      <c r="K4658" s="252" t="n"/>
      <c r="L4658" s="298" t="n"/>
      <c r="M4658" s="254">
        <f>IF($B4658="","",--TEXT($B4658,"yyyymm"))</f>
        <v/>
      </c>
      <c r="N4658" s="0" t="n"/>
      <c r="O4658" s="0" t="n"/>
      <c r="P4658" s="0" t="n"/>
      <c r="Q4658" s="0" t="n"/>
      <c r="R4658" s="0" t="n"/>
      <c r="S4658" s="0" t="n"/>
      <c r="T4658" s="0" t="n"/>
      <c r="U4658" s="0" t="n"/>
      <c r="V4658" s="0" t="n"/>
      <c r="W4658" s="0" t="n"/>
      <c r="X4658" s="42" t="n"/>
      <c r="Y4658" s="42" t="n"/>
      <c r="Z4658" s="42" t="n"/>
    </row>
    <row r="4659" ht="23" customFormat="1" customHeight="1" s="204">
      <c r="A4659" s="255">
        <f>IF(B4659="","",COUNTA($B$5:B4659))</f>
        <v/>
      </c>
      <c r="B4659" s="294" t="n"/>
      <c r="C4659" s="247" t="n"/>
      <c r="D4659" s="248" t="n"/>
      <c r="E4659" s="295" t="n"/>
      <c r="F4659" s="296" t="n"/>
      <c r="G4659" s="296" t="n"/>
      <c r="H4659" s="299">
        <f>IFERROR(VLOOKUP($C4659,$C$5:$H$18,6,0)+SUMIF($C$19:$C4659,$C4659,$F$19:$F4659)-SUMIF($C$19:$C4659,$C4659,$G$19:$G4659),"")</f>
        <v/>
      </c>
      <c r="I4659" s="296" t="n"/>
      <c r="J4659" s="252" t="n"/>
      <c r="K4659" s="252" t="n"/>
      <c r="L4659" s="298" t="n"/>
      <c r="M4659" s="254">
        <f>IF($B4659="","",--TEXT($B4659,"yyyymm"))</f>
        <v/>
      </c>
      <c r="N4659" s="0" t="n"/>
      <c r="O4659" s="0" t="n"/>
      <c r="P4659" s="0" t="n"/>
      <c r="Q4659" s="0" t="n"/>
      <c r="R4659" s="0" t="n"/>
      <c r="S4659" s="0" t="n"/>
      <c r="T4659" s="0" t="n"/>
      <c r="U4659" s="0" t="n"/>
      <c r="V4659" s="0" t="n"/>
      <c r="W4659" s="0" t="n"/>
      <c r="X4659" s="42" t="n"/>
      <c r="Y4659" s="42" t="n"/>
      <c r="Z4659" s="42" t="n"/>
    </row>
    <row r="4660" ht="23" customFormat="1" customHeight="1" s="204">
      <c r="A4660" s="255">
        <f>IF(B4660="","",COUNTA($B$5:B4660))</f>
        <v/>
      </c>
      <c r="B4660" s="294" t="n"/>
      <c r="C4660" s="247" t="n"/>
      <c r="D4660" s="248" t="n"/>
      <c r="E4660" s="295" t="n"/>
      <c r="F4660" s="296" t="n"/>
      <c r="G4660" s="296" t="n"/>
      <c r="H4660" s="299">
        <f>IFERROR(VLOOKUP($C4660,$C$5:$H$18,6,0)+SUMIF($C$19:$C4660,$C4660,$F$19:$F4660)-SUMIF($C$19:$C4660,$C4660,$G$19:$G4660),"")</f>
        <v/>
      </c>
      <c r="I4660" s="296" t="n"/>
      <c r="J4660" s="252" t="n"/>
      <c r="K4660" s="252" t="n"/>
      <c r="L4660" s="298" t="n"/>
      <c r="M4660" s="254">
        <f>IF($B4660="","",--TEXT($B4660,"yyyymm"))</f>
        <v/>
      </c>
      <c r="N4660" s="0" t="n"/>
      <c r="O4660" s="0" t="n"/>
      <c r="P4660" s="0" t="n"/>
      <c r="Q4660" s="0" t="n"/>
      <c r="R4660" s="0" t="n"/>
      <c r="S4660" s="0" t="n"/>
      <c r="T4660" s="0" t="n"/>
      <c r="U4660" s="0" t="n"/>
      <c r="V4660" s="0" t="n"/>
      <c r="W4660" s="0" t="n"/>
      <c r="X4660" s="42" t="n"/>
      <c r="Y4660" s="42" t="n"/>
      <c r="Z4660" s="42" t="n"/>
    </row>
    <row r="4661" ht="23" customFormat="1" customHeight="1" s="204">
      <c r="A4661" s="255">
        <f>IF(B4661="","",COUNTA($B$5:B4661))</f>
        <v/>
      </c>
      <c r="B4661" s="294" t="n"/>
      <c r="C4661" s="247" t="n"/>
      <c r="D4661" s="248" t="n"/>
      <c r="E4661" s="295" t="n"/>
      <c r="F4661" s="296" t="n"/>
      <c r="G4661" s="296" t="n"/>
      <c r="H4661" s="299">
        <f>IFERROR(VLOOKUP($C4661,$C$5:$H$18,6,0)+SUMIF($C$19:$C4661,$C4661,$F$19:$F4661)-SUMIF($C$19:$C4661,$C4661,$G$19:$G4661),"")</f>
        <v/>
      </c>
      <c r="I4661" s="296" t="n"/>
      <c r="J4661" s="252" t="n"/>
      <c r="K4661" s="252" t="n"/>
      <c r="L4661" s="298" t="n"/>
      <c r="M4661" s="254">
        <f>IF($B4661="","",--TEXT($B4661,"yyyymm"))</f>
        <v/>
      </c>
      <c r="N4661" s="0" t="n"/>
      <c r="O4661" s="0" t="n"/>
      <c r="P4661" s="0" t="n"/>
      <c r="Q4661" s="0" t="n"/>
      <c r="R4661" s="0" t="n"/>
      <c r="S4661" s="0" t="n"/>
      <c r="T4661" s="0" t="n"/>
      <c r="U4661" s="0" t="n"/>
      <c r="V4661" s="0" t="n"/>
      <c r="W4661" s="0" t="n"/>
      <c r="X4661" s="42" t="n"/>
      <c r="Y4661" s="42" t="n"/>
      <c r="Z4661" s="42" t="n"/>
    </row>
    <row r="4662" ht="23" customFormat="1" customHeight="1" s="204">
      <c r="A4662" s="255">
        <f>IF(B4662="","",COUNTA($B$5:B4662))</f>
        <v/>
      </c>
      <c r="B4662" s="294" t="n"/>
      <c r="C4662" s="247" t="n"/>
      <c r="D4662" s="248" t="n"/>
      <c r="E4662" s="295" t="n"/>
      <c r="F4662" s="296" t="n"/>
      <c r="G4662" s="296" t="n"/>
      <c r="H4662" s="299">
        <f>IFERROR(VLOOKUP($C4662,$C$5:$H$18,6,0)+SUMIF($C$19:$C4662,$C4662,$F$19:$F4662)-SUMIF($C$19:$C4662,$C4662,$G$19:$G4662),"")</f>
        <v/>
      </c>
      <c r="I4662" s="296" t="n"/>
      <c r="J4662" s="252" t="n"/>
      <c r="K4662" s="252" t="n"/>
      <c r="L4662" s="298" t="n"/>
      <c r="M4662" s="254">
        <f>IF($B4662="","",--TEXT($B4662,"yyyymm"))</f>
        <v/>
      </c>
      <c r="N4662" s="0" t="n"/>
      <c r="O4662" s="0" t="n"/>
      <c r="P4662" s="0" t="n"/>
      <c r="Q4662" s="0" t="n"/>
      <c r="R4662" s="0" t="n"/>
      <c r="S4662" s="0" t="n"/>
      <c r="T4662" s="0" t="n"/>
      <c r="U4662" s="0" t="n"/>
      <c r="V4662" s="0" t="n"/>
      <c r="W4662" s="0" t="n"/>
      <c r="X4662" s="42" t="n"/>
      <c r="Y4662" s="42" t="n"/>
      <c r="Z4662" s="42" t="n"/>
    </row>
    <row r="4663" ht="23" customFormat="1" customHeight="1" s="204">
      <c r="A4663" s="255">
        <f>IF(B4663="","",COUNTA($B$5:B4663))</f>
        <v/>
      </c>
      <c r="B4663" s="294" t="n"/>
      <c r="C4663" s="247" t="n"/>
      <c r="D4663" s="248" t="n"/>
      <c r="E4663" s="295" t="n"/>
      <c r="F4663" s="296" t="n"/>
      <c r="G4663" s="296" t="n"/>
      <c r="H4663" s="299">
        <f>IFERROR(VLOOKUP($C4663,$C$5:$H$18,6,0)+SUMIF($C$19:$C4663,$C4663,$F$19:$F4663)-SUMIF($C$19:$C4663,$C4663,$G$19:$G4663),"")</f>
        <v/>
      </c>
      <c r="I4663" s="296" t="n"/>
      <c r="J4663" s="252" t="n"/>
      <c r="K4663" s="252" t="n"/>
      <c r="L4663" s="298" t="n"/>
      <c r="M4663" s="254">
        <f>IF($B4663="","",--TEXT($B4663,"yyyymm"))</f>
        <v/>
      </c>
      <c r="N4663" s="0" t="n"/>
      <c r="O4663" s="0" t="n"/>
      <c r="P4663" s="0" t="n"/>
      <c r="Q4663" s="0" t="n"/>
      <c r="R4663" s="0" t="n"/>
      <c r="S4663" s="0" t="n"/>
      <c r="T4663" s="0" t="n"/>
      <c r="U4663" s="0" t="n"/>
      <c r="V4663" s="0" t="n"/>
      <c r="W4663" s="0" t="n"/>
      <c r="X4663" s="42" t="n"/>
      <c r="Y4663" s="42" t="n"/>
      <c r="Z4663" s="42" t="n"/>
    </row>
    <row r="4664" ht="23" customFormat="1" customHeight="1" s="204">
      <c r="A4664" s="255">
        <f>IF(B4664="","",COUNTA($B$5:B4664))</f>
        <v/>
      </c>
      <c r="B4664" s="294" t="n"/>
      <c r="C4664" s="247" t="n"/>
      <c r="D4664" s="248" t="n"/>
      <c r="E4664" s="295" t="n"/>
      <c r="F4664" s="296" t="n"/>
      <c r="G4664" s="296" t="n"/>
      <c r="H4664" s="299">
        <f>IFERROR(VLOOKUP($C4664,$C$5:$H$18,6,0)+SUMIF($C$19:$C4664,$C4664,$F$19:$F4664)-SUMIF($C$19:$C4664,$C4664,$G$19:$G4664),"")</f>
        <v/>
      </c>
      <c r="I4664" s="296" t="n"/>
      <c r="J4664" s="252" t="n"/>
      <c r="K4664" s="252" t="n"/>
      <c r="L4664" s="298" t="n"/>
      <c r="M4664" s="254">
        <f>IF($B4664="","",--TEXT($B4664,"yyyymm"))</f>
        <v/>
      </c>
      <c r="N4664" s="0" t="n"/>
      <c r="O4664" s="0" t="n"/>
      <c r="P4664" s="0" t="n"/>
      <c r="Q4664" s="0" t="n"/>
      <c r="R4664" s="0" t="n"/>
      <c r="S4664" s="0" t="n"/>
      <c r="T4664" s="0" t="n"/>
      <c r="U4664" s="0" t="n"/>
      <c r="V4664" s="0" t="n"/>
      <c r="W4664" s="0" t="n"/>
      <c r="X4664" s="42" t="n"/>
      <c r="Y4664" s="42" t="n"/>
      <c r="Z4664" s="42" t="n"/>
    </row>
    <row r="4665" ht="23" customFormat="1" customHeight="1" s="204">
      <c r="A4665" s="255">
        <f>IF(B4665="","",COUNTA($B$5:B4665))</f>
        <v/>
      </c>
      <c r="B4665" s="294" t="n"/>
      <c r="C4665" s="247" t="n"/>
      <c r="D4665" s="248" t="n"/>
      <c r="E4665" s="295" t="n"/>
      <c r="F4665" s="296" t="n"/>
      <c r="G4665" s="296" t="n"/>
      <c r="H4665" s="299">
        <f>IFERROR(VLOOKUP($C4665,$C$5:$H$18,6,0)+SUMIF($C$19:$C4665,$C4665,$F$19:$F4665)-SUMIF($C$19:$C4665,$C4665,$G$19:$G4665),"")</f>
        <v/>
      </c>
      <c r="I4665" s="296" t="n"/>
      <c r="J4665" s="252" t="n"/>
      <c r="K4665" s="252" t="n"/>
      <c r="L4665" s="298" t="n"/>
      <c r="M4665" s="254">
        <f>IF($B4665="","",--TEXT($B4665,"yyyymm"))</f>
        <v/>
      </c>
      <c r="N4665" s="0" t="n"/>
      <c r="O4665" s="0" t="n"/>
      <c r="P4665" s="0" t="n"/>
      <c r="Q4665" s="0" t="n"/>
      <c r="R4665" s="0" t="n"/>
      <c r="S4665" s="0" t="n"/>
      <c r="T4665" s="0" t="n"/>
      <c r="U4665" s="0" t="n"/>
      <c r="V4665" s="0" t="n"/>
      <c r="W4665" s="0" t="n"/>
      <c r="X4665" s="42" t="n"/>
      <c r="Y4665" s="42" t="n"/>
      <c r="Z4665" s="42" t="n"/>
    </row>
    <row r="4666" ht="23" customFormat="1" customHeight="1" s="204">
      <c r="A4666" s="255">
        <f>IF(B4666="","",COUNTA($B$5:B4666))</f>
        <v/>
      </c>
      <c r="B4666" s="294" t="n"/>
      <c r="C4666" s="247" t="n"/>
      <c r="D4666" s="248" t="n"/>
      <c r="E4666" s="295" t="n"/>
      <c r="F4666" s="296" t="n"/>
      <c r="G4666" s="296" t="n"/>
      <c r="H4666" s="299">
        <f>IFERROR(VLOOKUP($C4666,$C$5:$H$18,6,0)+SUMIF($C$19:$C4666,$C4666,$F$19:$F4666)-SUMIF($C$19:$C4666,$C4666,$G$19:$G4666),"")</f>
        <v/>
      </c>
      <c r="I4666" s="296" t="n"/>
      <c r="J4666" s="252" t="n"/>
      <c r="K4666" s="252" t="n"/>
      <c r="L4666" s="298" t="n"/>
      <c r="M4666" s="254">
        <f>IF($B4666="","",--TEXT($B4666,"yyyymm"))</f>
        <v/>
      </c>
      <c r="N4666" s="0" t="n"/>
      <c r="O4666" s="0" t="n"/>
      <c r="P4666" s="0" t="n"/>
      <c r="Q4666" s="0" t="n"/>
      <c r="R4666" s="0" t="n"/>
      <c r="S4666" s="0" t="n"/>
      <c r="T4666" s="0" t="n"/>
      <c r="U4666" s="0" t="n"/>
      <c r="V4666" s="0" t="n"/>
      <c r="W4666" s="0" t="n"/>
      <c r="X4666" s="42" t="n"/>
      <c r="Y4666" s="42" t="n"/>
      <c r="Z4666" s="42" t="n"/>
    </row>
    <row r="4667" ht="23" customFormat="1" customHeight="1" s="204">
      <c r="A4667" s="255">
        <f>IF(B4667="","",COUNTA($B$5:B4667))</f>
        <v/>
      </c>
      <c r="B4667" s="294" t="n"/>
      <c r="C4667" s="247" t="n"/>
      <c r="D4667" s="248" t="n"/>
      <c r="E4667" s="295" t="n"/>
      <c r="F4667" s="296" t="n"/>
      <c r="G4667" s="296" t="n"/>
      <c r="H4667" s="299">
        <f>IFERROR(VLOOKUP($C4667,$C$5:$H$18,6,0)+SUMIF($C$19:$C4667,$C4667,$F$19:$F4667)-SUMIF($C$19:$C4667,$C4667,$G$19:$G4667),"")</f>
        <v/>
      </c>
      <c r="I4667" s="296" t="n"/>
      <c r="J4667" s="252" t="n"/>
      <c r="K4667" s="252" t="n"/>
      <c r="L4667" s="298" t="n"/>
      <c r="M4667" s="254">
        <f>IF($B4667="","",--TEXT($B4667,"yyyymm"))</f>
        <v/>
      </c>
      <c r="N4667" s="0" t="n"/>
      <c r="O4667" s="0" t="n"/>
      <c r="P4667" s="0" t="n"/>
      <c r="Q4667" s="0" t="n"/>
      <c r="R4667" s="0" t="n"/>
      <c r="S4667" s="0" t="n"/>
      <c r="T4667" s="0" t="n"/>
      <c r="U4667" s="0" t="n"/>
      <c r="V4667" s="0" t="n"/>
      <c r="W4667" s="0" t="n"/>
      <c r="X4667" s="42" t="n"/>
      <c r="Y4667" s="42" t="n"/>
      <c r="Z4667" s="42" t="n"/>
    </row>
    <row r="4668" ht="23" customFormat="1" customHeight="1" s="204">
      <c r="A4668" s="255">
        <f>IF(B4668="","",COUNTA($B$5:B4668))</f>
        <v/>
      </c>
      <c r="B4668" s="294" t="n"/>
      <c r="C4668" s="247" t="n"/>
      <c r="D4668" s="248" t="n"/>
      <c r="E4668" s="295" t="n"/>
      <c r="F4668" s="296" t="n"/>
      <c r="G4668" s="296" t="n"/>
      <c r="H4668" s="299">
        <f>IFERROR(VLOOKUP($C4668,$C$5:$H$18,6,0)+SUMIF($C$19:$C4668,$C4668,$F$19:$F4668)-SUMIF($C$19:$C4668,$C4668,$G$19:$G4668),"")</f>
        <v/>
      </c>
      <c r="I4668" s="296" t="n"/>
      <c r="J4668" s="252" t="n"/>
      <c r="K4668" s="252" t="n"/>
      <c r="L4668" s="298" t="n"/>
      <c r="M4668" s="254">
        <f>IF($B4668="","",--TEXT($B4668,"yyyymm"))</f>
        <v/>
      </c>
      <c r="N4668" s="0" t="n"/>
      <c r="O4668" s="0" t="n"/>
      <c r="P4668" s="0" t="n"/>
      <c r="Q4668" s="0" t="n"/>
      <c r="R4668" s="0" t="n"/>
      <c r="S4668" s="0" t="n"/>
      <c r="T4668" s="0" t="n"/>
      <c r="U4668" s="0" t="n"/>
      <c r="V4668" s="0" t="n"/>
      <c r="W4668" s="0" t="n"/>
      <c r="X4668" s="42" t="n"/>
      <c r="Y4668" s="42" t="n"/>
      <c r="Z4668" s="42" t="n"/>
    </row>
    <row r="4669" ht="23" customFormat="1" customHeight="1" s="204">
      <c r="A4669" s="255">
        <f>IF(B4669="","",COUNTA($B$5:B4669))</f>
        <v/>
      </c>
      <c r="B4669" s="294" t="n"/>
      <c r="C4669" s="247" t="n"/>
      <c r="D4669" s="248" t="n"/>
      <c r="E4669" s="295" t="n"/>
      <c r="F4669" s="296" t="n"/>
      <c r="G4669" s="296" t="n"/>
      <c r="H4669" s="299">
        <f>IFERROR(VLOOKUP($C4669,$C$5:$H$18,6,0)+SUMIF($C$19:$C4669,$C4669,$F$19:$F4669)-SUMIF($C$19:$C4669,$C4669,$G$19:$G4669),"")</f>
        <v/>
      </c>
      <c r="I4669" s="296" t="n"/>
      <c r="J4669" s="252" t="n"/>
      <c r="K4669" s="252" t="n"/>
      <c r="L4669" s="298" t="n"/>
      <c r="M4669" s="254">
        <f>IF($B4669="","",--TEXT($B4669,"yyyymm"))</f>
        <v/>
      </c>
      <c r="N4669" s="0" t="n"/>
      <c r="O4669" s="0" t="n"/>
      <c r="P4669" s="0" t="n"/>
      <c r="Q4669" s="0" t="n"/>
      <c r="R4669" s="0" t="n"/>
      <c r="S4669" s="0" t="n"/>
      <c r="T4669" s="0" t="n"/>
      <c r="U4669" s="0" t="n"/>
      <c r="V4669" s="0" t="n"/>
      <c r="W4669" s="0" t="n"/>
      <c r="X4669" s="42" t="n"/>
      <c r="Y4669" s="42" t="n"/>
      <c r="Z4669" s="42" t="n"/>
    </row>
    <row r="4670" ht="23" customFormat="1" customHeight="1" s="204">
      <c r="A4670" s="255">
        <f>IF(B4670="","",COUNTA($B$5:B4670))</f>
        <v/>
      </c>
      <c r="B4670" s="294" t="n"/>
      <c r="C4670" s="247" t="n"/>
      <c r="D4670" s="248" t="n"/>
      <c r="E4670" s="295" t="n"/>
      <c r="F4670" s="296" t="n"/>
      <c r="G4670" s="296" t="n"/>
      <c r="H4670" s="299">
        <f>IFERROR(VLOOKUP($C4670,$C$5:$H$18,6,0)+SUMIF($C$19:$C4670,$C4670,$F$19:$F4670)-SUMIF($C$19:$C4670,$C4670,$G$19:$G4670),"")</f>
        <v/>
      </c>
      <c r="I4670" s="296" t="n"/>
      <c r="J4670" s="252" t="n"/>
      <c r="K4670" s="252" t="n"/>
      <c r="L4670" s="298" t="n"/>
      <c r="M4670" s="254">
        <f>IF($B4670="","",--TEXT($B4670,"yyyymm"))</f>
        <v/>
      </c>
      <c r="N4670" s="0" t="n"/>
      <c r="O4670" s="0" t="n"/>
      <c r="P4670" s="0" t="n"/>
      <c r="Q4670" s="0" t="n"/>
      <c r="R4670" s="0" t="n"/>
      <c r="S4670" s="0" t="n"/>
      <c r="T4670" s="0" t="n"/>
      <c r="U4670" s="0" t="n"/>
      <c r="V4670" s="0" t="n"/>
      <c r="W4670" s="0" t="n"/>
      <c r="X4670" s="42" t="n"/>
      <c r="Y4670" s="42" t="n"/>
      <c r="Z4670" s="42" t="n"/>
    </row>
    <row r="4671" ht="23" customFormat="1" customHeight="1" s="204">
      <c r="A4671" s="255">
        <f>IF(B4671="","",COUNTA($B$5:B4671))</f>
        <v/>
      </c>
      <c r="B4671" s="294" t="n"/>
      <c r="C4671" s="247" t="n"/>
      <c r="D4671" s="248" t="n"/>
      <c r="E4671" s="295" t="n"/>
      <c r="F4671" s="296" t="n"/>
      <c r="G4671" s="296" t="n"/>
      <c r="H4671" s="299">
        <f>IFERROR(VLOOKUP($C4671,$C$5:$H$18,6,0)+SUMIF($C$19:$C4671,$C4671,$F$19:$F4671)-SUMIF($C$19:$C4671,$C4671,$G$19:$G4671),"")</f>
        <v/>
      </c>
      <c r="I4671" s="296" t="n"/>
      <c r="J4671" s="252" t="n"/>
      <c r="K4671" s="252" t="n"/>
      <c r="L4671" s="298" t="n"/>
      <c r="M4671" s="254">
        <f>IF($B4671="","",--TEXT($B4671,"yyyymm"))</f>
        <v/>
      </c>
      <c r="N4671" s="0" t="n"/>
      <c r="O4671" s="0" t="n"/>
      <c r="P4671" s="0" t="n"/>
      <c r="Q4671" s="0" t="n"/>
      <c r="R4671" s="0" t="n"/>
      <c r="S4671" s="0" t="n"/>
      <c r="T4671" s="0" t="n"/>
      <c r="U4671" s="0" t="n"/>
      <c r="V4671" s="0" t="n"/>
      <c r="W4671" s="0" t="n"/>
      <c r="X4671" s="42" t="n"/>
      <c r="Y4671" s="42" t="n"/>
      <c r="Z4671" s="42" t="n"/>
    </row>
    <row r="4672" ht="23" customFormat="1" customHeight="1" s="204">
      <c r="A4672" s="255">
        <f>IF(B4672="","",COUNTA($B$5:B4672))</f>
        <v/>
      </c>
      <c r="B4672" s="294" t="n"/>
      <c r="C4672" s="247" t="n"/>
      <c r="D4672" s="248" t="n"/>
      <c r="E4672" s="295" t="n"/>
      <c r="F4672" s="296" t="n"/>
      <c r="G4672" s="296" t="n"/>
      <c r="H4672" s="299">
        <f>IFERROR(VLOOKUP($C4672,$C$5:$H$18,6,0)+SUMIF($C$19:$C4672,$C4672,$F$19:$F4672)-SUMIF($C$19:$C4672,$C4672,$G$19:$G4672),"")</f>
        <v/>
      </c>
      <c r="I4672" s="296" t="n"/>
      <c r="J4672" s="252" t="n"/>
      <c r="K4672" s="252" t="n"/>
      <c r="L4672" s="298" t="n"/>
      <c r="M4672" s="254">
        <f>IF($B4672="","",--TEXT($B4672,"yyyymm"))</f>
        <v/>
      </c>
      <c r="N4672" s="0" t="n"/>
      <c r="O4672" s="0" t="n"/>
      <c r="P4672" s="0" t="n"/>
      <c r="Q4672" s="0" t="n"/>
      <c r="R4672" s="0" t="n"/>
      <c r="S4672" s="0" t="n"/>
      <c r="T4672" s="0" t="n"/>
      <c r="U4672" s="0" t="n"/>
      <c r="V4672" s="0" t="n"/>
      <c r="W4672" s="0" t="n"/>
      <c r="X4672" s="42" t="n"/>
      <c r="Y4672" s="42" t="n"/>
      <c r="Z4672" s="42" t="n"/>
    </row>
    <row r="4673" ht="23" customFormat="1" customHeight="1" s="204">
      <c r="A4673" s="255">
        <f>IF(B4673="","",COUNTA($B$5:B4673))</f>
        <v/>
      </c>
      <c r="B4673" s="294" t="n"/>
      <c r="C4673" s="247" t="n"/>
      <c r="D4673" s="248" t="n"/>
      <c r="E4673" s="295" t="n"/>
      <c r="F4673" s="296" t="n"/>
      <c r="G4673" s="296" t="n"/>
      <c r="H4673" s="299">
        <f>IFERROR(VLOOKUP($C4673,$C$5:$H$18,6,0)+SUMIF($C$19:$C4673,$C4673,$F$19:$F4673)-SUMIF($C$19:$C4673,$C4673,$G$19:$G4673),"")</f>
        <v/>
      </c>
      <c r="I4673" s="296" t="n"/>
      <c r="J4673" s="252" t="n"/>
      <c r="K4673" s="252" t="n"/>
      <c r="L4673" s="298" t="n"/>
      <c r="M4673" s="254">
        <f>IF($B4673="","",--TEXT($B4673,"yyyymm"))</f>
        <v/>
      </c>
      <c r="N4673" s="0" t="n"/>
      <c r="O4673" s="0" t="n"/>
      <c r="P4673" s="0" t="n"/>
      <c r="Q4673" s="0" t="n"/>
      <c r="R4673" s="0" t="n"/>
      <c r="S4673" s="0" t="n"/>
      <c r="T4673" s="0" t="n"/>
      <c r="U4673" s="0" t="n"/>
      <c r="V4673" s="0" t="n"/>
      <c r="W4673" s="0" t="n"/>
      <c r="X4673" s="42" t="n"/>
      <c r="Y4673" s="42" t="n"/>
      <c r="Z4673" s="42" t="n"/>
    </row>
    <row r="4674" ht="23" customFormat="1" customHeight="1" s="204">
      <c r="A4674" s="255">
        <f>IF(B4674="","",COUNTA($B$5:B4674))</f>
        <v/>
      </c>
      <c r="B4674" s="294" t="n"/>
      <c r="C4674" s="247" t="n"/>
      <c r="D4674" s="248" t="n"/>
      <c r="E4674" s="295" t="n"/>
      <c r="F4674" s="296" t="n"/>
      <c r="G4674" s="296" t="n"/>
      <c r="H4674" s="299">
        <f>IFERROR(VLOOKUP($C4674,$C$5:$H$18,6,0)+SUMIF($C$19:$C4674,$C4674,$F$19:$F4674)-SUMIF($C$19:$C4674,$C4674,$G$19:$G4674),"")</f>
        <v/>
      </c>
      <c r="I4674" s="296" t="n"/>
      <c r="J4674" s="252" t="n"/>
      <c r="K4674" s="252" t="n"/>
      <c r="L4674" s="298" t="n"/>
      <c r="M4674" s="254">
        <f>IF($B4674="","",--TEXT($B4674,"yyyymm"))</f>
        <v/>
      </c>
      <c r="N4674" s="0" t="n"/>
      <c r="O4674" s="0" t="n"/>
      <c r="P4674" s="0" t="n"/>
      <c r="Q4674" s="0" t="n"/>
      <c r="R4674" s="0" t="n"/>
      <c r="S4674" s="0" t="n"/>
      <c r="T4674" s="0" t="n"/>
      <c r="U4674" s="0" t="n"/>
      <c r="V4674" s="0" t="n"/>
      <c r="W4674" s="0" t="n"/>
      <c r="X4674" s="42" t="n"/>
      <c r="Y4674" s="42" t="n"/>
      <c r="Z4674" s="42" t="n"/>
    </row>
    <row r="4675" ht="23" customFormat="1" customHeight="1" s="204">
      <c r="A4675" s="255">
        <f>IF(B4675="","",COUNTA($B$5:B4675))</f>
        <v/>
      </c>
      <c r="B4675" s="294" t="n"/>
      <c r="C4675" s="247" t="n"/>
      <c r="D4675" s="248" t="n"/>
      <c r="E4675" s="295" t="n"/>
      <c r="F4675" s="296" t="n"/>
      <c r="G4675" s="296" t="n"/>
      <c r="H4675" s="299">
        <f>IFERROR(VLOOKUP($C4675,$C$5:$H$18,6,0)+SUMIF($C$19:$C4675,$C4675,$F$19:$F4675)-SUMIF($C$19:$C4675,$C4675,$G$19:$G4675),"")</f>
        <v/>
      </c>
      <c r="I4675" s="296" t="n"/>
      <c r="J4675" s="252" t="n"/>
      <c r="K4675" s="252" t="n"/>
      <c r="L4675" s="298" t="n"/>
      <c r="M4675" s="254">
        <f>IF($B4675="","",--TEXT($B4675,"yyyymm"))</f>
        <v/>
      </c>
      <c r="N4675" s="0" t="n"/>
      <c r="O4675" s="0" t="n"/>
      <c r="P4675" s="0" t="n"/>
      <c r="Q4675" s="0" t="n"/>
      <c r="R4675" s="0" t="n"/>
      <c r="S4675" s="0" t="n"/>
      <c r="T4675" s="0" t="n"/>
      <c r="U4675" s="0" t="n"/>
      <c r="V4675" s="0" t="n"/>
      <c r="W4675" s="0" t="n"/>
      <c r="X4675" s="42" t="n"/>
      <c r="Y4675" s="42" t="n"/>
      <c r="Z4675" s="42" t="n"/>
    </row>
    <row r="4676" ht="23" customFormat="1" customHeight="1" s="204">
      <c r="A4676" s="255">
        <f>IF(B4676="","",COUNTA($B$5:B4676))</f>
        <v/>
      </c>
      <c r="B4676" s="294" t="n"/>
      <c r="C4676" s="247" t="n"/>
      <c r="D4676" s="248" t="n"/>
      <c r="E4676" s="295" t="n"/>
      <c r="F4676" s="296" t="n"/>
      <c r="G4676" s="296" t="n"/>
      <c r="H4676" s="299">
        <f>IFERROR(VLOOKUP($C4676,$C$5:$H$18,6,0)+SUMIF($C$19:$C4676,$C4676,$F$19:$F4676)-SUMIF($C$19:$C4676,$C4676,$G$19:$G4676),"")</f>
        <v/>
      </c>
      <c r="I4676" s="296" t="n"/>
      <c r="J4676" s="252" t="n"/>
      <c r="K4676" s="252" t="n"/>
      <c r="L4676" s="298" t="n"/>
      <c r="M4676" s="254">
        <f>IF($B4676="","",--TEXT($B4676,"yyyymm"))</f>
        <v/>
      </c>
      <c r="N4676" s="0" t="n"/>
      <c r="O4676" s="0" t="n"/>
      <c r="P4676" s="0" t="n"/>
      <c r="Q4676" s="0" t="n"/>
      <c r="R4676" s="0" t="n"/>
      <c r="S4676" s="0" t="n"/>
      <c r="T4676" s="0" t="n"/>
      <c r="U4676" s="0" t="n"/>
      <c r="V4676" s="0" t="n"/>
      <c r="W4676" s="0" t="n"/>
      <c r="X4676" s="42" t="n"/>
      <c r="Y4676" s="42" t="n"/>
      <c r="Z4676" s="42" t="n"/>
    </row>
    <row r="4677" ht="23" customFormat="1" customHeight="1" s="204">
      <c r="A4677" s="255">
        <f>IF(B4677="","",COUNTA($B$5:B4677))</f>
        <v/>
      </c>
      <c r="B4677" s="294" t="n"/>
      <c r="C4677" s="247" t="n"/>
      <c r="D4677" s="248" t="n"/>
      <c r="E4677" s="295" t="n"/>
      <c r="F4677" s="296" t="n"/>
      <c r="G4677" s="296" t="n"/>
      <c r="H4677" s="299">
        <f>IFERROR(VLOOKUP($C4677,$C$5:$H$18,6,0)+SUMIF($C$19:$C4677,$C4677,$F$19:$F4677)-SUMIF($C$19:$C4677,$C4677,$G$19:$G4677),"")</f>
        <v/>
      </c>
      <c r="I4677" s="296" t="n"/>
      <c r="J4677" s="252" t="n"/>
      <c r="K4677" s="252" t="n"/>
      <c r="L4677" s="298" t="n"/>
      <c r="M4677" s="254">
        <f>IF($B4677="","",--TEXT($B4677,"yyyymm"))</f>
        <v/>
      </c>
      <c r="N4677" s="0" t="n"/>
      <c r="O4677" s="0" t="n"/>
      <c r="P4677" s="0" t="n"/>
      <c r="Q4677" s="0" t="n"/>
      <c r="R4677" s="0" t="n"/>
      <c r="S4677" s="0" t="n"/>
      <c r="T4677" s="0" t="n"/>
      <c r="U4677" s="0" t="n"/>
      <c r="V4677" s="0" t="n"/>
      <c r="W4677" s="0" t="n"/>
      <c r="X4677" s="42" t="n"/>
      <c r="Y4677" s="42" t="n"/>
      <c r="Z4677" s="42" t="n"/>
    </row>
    <row r="4678" ht="23" customFormat="1" customHeight="1" s="204">
      <c r="A4678" s="255">
        <f>IF(B4678="","",COUNTA($B$5:B4678))</f>
        <v/>
      </c>
      <c r="B4678" s="294" t="n"/>
      <c r="C4678" s="247" t="n"/>
      <c r="D4678" s="248" t="n"/>
      <c r="E4678" s="295" t="n"/>
      <c r="F4678" s="296" t="n"/>
      <c r="G4678" s="296" t="n"/>
      <c r="H4678" s="299">
        <f>IFERROR(VLOOKUP($C4678,$C$5:$H$18,6,0)+SUMIF($C$19:$C4678,$C4678,$F$19:$F4678)-SUMIF($C$19:$C4678,$C4678,$G$19:$G4678),"")</f>
        <v/>
      </c>
      <c r="I4678" s="296" t="n"/>
      <c r="J4678" s="252" t="n"/>
      <c r="K4678" s="252" t="n"/>
      <c r="L4678" s="298" t="n"/>
      <c r="M4678" s="254">
        <f>IF($B4678="","",--TEXT($B4678,"yyyymm"))</f>
        <v/>
      </c>
      <c r="N4678" s="0" t="n"/>
      <c r="O4678" s="0" t="n"/>
      <c r="P4678" s="0" t="n"/>
      <c r="Q4678" s="0" t="n"/>
      <c r="R4678" s="0" t="n"/>
      <c r="S4678" s="0" t="n"/>
      <c r="T4678" s="0" t="n"/>
      <c r="U4678" s="0" t="n"/>
      <c r="V4678" s="0" t="n"/>
      <c r="W4678" s="0" t="n"/>
      <c r="X4678" s="42" t="n"/>
      <c r="Y4678" s="42" t="n"/>
      <c r="Z4678" s="42" t="n"/>
    </row>
    <row r="4679" ht="23" customFormat="1" customHeight="1" s="204">
      <c r="A4679" s="255">
        <f>IF(B4679="","",COUNTA($B$5:B4679))</f>
        <v/>
      </c>
      <c r="B4679" s="294" t="n"/>
      <c r="C4679" s="247" t="n"/>
      <c r="D4679" s="248" t="n"/>
      <c r="E4679" s="295" t="n"/>
      <c r="F4679" s="296" t="n"/>
      <c r="G4679" s="296" t="n"/>
      <c r="H4679" s="299">
        <f>IFERROR(VLOOKUP($C4679,$C$5:$H$18,6,0)+SUMIF($C$19:$C4679,$C4679,$F$19:$F4679)-SUMIF($C$19:$C4679,$C4679,$G$19:$G4679),"")</f>
        <v/>
      </c>
      <c r="I4679" s="296" t="n"/>
      <c r="J4679" s="252" t="n"/>
      <c r="K4679" s="252" t="n"/>
      <c r="L4679" s="298" t="n"/>
      <c r="M4679" s="254">
        <f>IF($B4679="","",--TEXT($B4679,"yyyymm"))</f>
        <v/>
      </c>
      <c r="N4679" s="0" t="n"/>
      <c r="O4679" s="0" t="n"/>
      <c r="P4679" s="0" t="n"/>
      <c r="Q4679" s="0" t="n"/>
      <c r="R4679" s="0" t="n"/>
      <c r="S4679" s="0" t="n"/>
      <c r="T4679" s="0" t="n"/>
      <c r="U4679" s="0" t="n"/>
      <c r="V4679" s="0" t="n"/>
      <c r="W4679" s="0" t="n"/>
      <c r="X4679" s="42" t="n"/>
      <c r="Y4679" s="42" t="n"/>
      <c r="Z4679" s="42" t="n"/>
    </row>
    <row r="4680" ht="23" customFormat="1" customHeight="1" s="204">
      <c r="A4680" s="255">
        <f>IF(B4680="","",COUNTA($B$5:B4680))</f>
        <v/>
      </c>
      <c r="B4680" s="294" t="n"/>
      <c r="C4680" s="247" t="n"/>
      <c r="D4680" s="248" t="n"/>
      <c r="E4680" s="295" t="n"/>
      <c r="F4680" s="296" t="n"/>
      <c r="G4680" s="296" t="n"/>
      <c r="H4680" s="299">
        <f>IFERROR(VLOOKUP($C4680,$C$5:$H$18,6,0)+SUMIF($C$19:$C4680,$C4680,$F$19:$F4680)-SUMIF($C$19:$C4680,$C4680,$G$19:$G4680),"")</f>
        <v/>
      </c>
      <c r="I4680" s="296" t="n"/>
      <c r="J4680" s="252" t="n"/>
      <c r="K4680" s="252" t="n"/>
      <c r="L4680" s="298" t="n"/>
      <c r="M4680" s="254">
        <f>IF($B4680="","",--TEXT($B4680,"yyyymm"))</f>
        <v/>
      </c>
      <c r="N4680" s="0" t="n"/>
      <c r="O4680" s="0" t="n"/>
      <c r="P4680" s="0" t="n"/>
      <c r="Q4680" s="0" t="n"/>
      <c r="R4680" s="0" t="n"/>
      <c r="S4680" s="0" t="n"/>
      <c r="T4680" s="0" t="n"/>
      <c r="U4680" s="0" t="n"/>
      <c r="V4680" s="0" t="n"/>
      <c r="W4680" s="0" t="n"/>
      <c r="X4680" s="42" t="n"/>
      <c r="Y4680" s="42" t="n"/>
      <c r="Z4680" s="42" t="n"/>
    </row>
    <row r="4681" ht="23" customFormat="1" customHeight="1" s="204">
      <c r="A4681" s="255">
        <f>IF(B4681="","",COUNTA($B$5:B4681))</f>
        <v/>
      </c>
      <c r="B4681" s="294" t="n"/>
      <c r="C4681" s="247" t="n"/>
      <c r="D4681" s="248" t="n"/>
      <c r="E4681" s="295" t="n"/>
      <c r="F4681" s="296" t="n"/>
      <c r="G4681" s="296" t="n"/>
      <c r="H4681" s="299">
        <f>IFERROR(VLOOKUP($C4681,$C$5:$H$18,6,0)+SUMIF($C$19:$C4681,$C4681,$F$19:$F4681)-SUMIF($C$19:$C4681,$C4681,$G$19:$G4681),"")</f>
        <v/>
      </c>
      <c r="I4681" s="296" t="n"/>
      <c r="J4681" s="252" t="n"/>
      <c r="K4681" s="252" t="n"/>
      <c r="L4681" s="298" t="n"/>
      <c r="M4681" s="254">
        <f>IF($B4681="","",--TEXT($B4681,"yyyymm"))</f>
        <v/>
      </c>
      <c r="N4681" s="0" t="n"/>
      <c r="O4681" s="0" t="n"/>
      <c r="P4681" s="0" t="n"/>
      <c r="Q4681" s="0" t="n"/>
      <c r="R4681" s="0" t="n"/>
      <c r="S4681" s="0" t="n"/>
      <c r="T4681" s="0" t="n"/>
      <c r="U4681" s="0" t="n"/>
      <c r="V4681" s="0" t="n"/>
      <c r="W4681" s="0" t="n"/>
      <c r="X4681" s="42" t="n"/>
      <c r="Y4681" s="42" t="n"/>
      <c r="Z4681" s="42" t="n"/>
    </row>
    <row r="4682" ht="23" customFormat="1" customHeight="1" s="204">
      <c r="A4682" s="255">
        <f>IF(B4682="","",COUNTA($B$5:B4682))</f>
        <v/>
      </c>
      <c r="B4682" s="294" t="n"/>
      <c r="C4682" s="247" t="n"/>
      <c r="D4682" s="248" t="n"/>
      <c r="E4682" s="295" t="n"/>
      <c r="F4682" s="296" t="n"/>
      <c r="G4682" s="296" t="n"/>
      <c r="H4682" s="299">
        <f>IFERROR(VLOOKUP($C4682,$C$5:$H$18,6,0)+SUMIF($C$19:$C4682,$C4682,$F$19:$F4682)-SUMIF($C$19:$C4682,$C4682,$G$19:$G4682),"")</f>
        <v/>
      </c>
      <c r="I4682" s="296" t="n"/>
      <c r="J4682" s="252" t="n"/>
      <c r="K4682" s="252" t="n"/>
      <c r="L4682" s="298" t="n"/>
      <c r="M4682" s="254">
        <f>IF($B4682="","",--TEXT($B4682,"yyyymm"))</f>
        <v/>
      </c>
      <c r="N4682" s="0" t="n"/>
      <c r="O4682" s="0" t="n"/>
      <c r="P4682" s="0" t="n"/>
      <c r="Q4682" s="0" t="n"/>
      <c r="R4682" s="0" t="n"/>
      <c r="S4682" s="0" t="n"/>
      <c r="T4682" s="0" t="n"/>
      <c r="U4682" s="0" t="n"/>
      <c r="V4682" s="0" t="n"/>
      <c r="W4682" s="0" t="n"/>
      <c r="X4682" s="42" t="n"/>
      <c r="Y4682" s="42" t="n"/>
      <c r="Z4682" s="42" t="n"/>
    </row>
    <row r="4683" ht="23" customFormat="1" customHeight="1" s="204">
      <c r="A4683" s="255">
        <f>IF(B4683="","",COUNTA($B$5:B4683))</f>
        <v/>
      </c>
      <c r="B4683" s="294" t="n"/>
      <c r="C4683" s="247" t="n"/>
      <c r="D4683" s="248" t="n"/>
      <c r="E4683" s="295" t="n"/>
      <c r="F4683" s="296" t="n"/>
      <c r="G4683" s="296" t="n"/>
      <c r="H4683" s="299">
        <f>IFERROR(VLOOKUP($C4683,$C$5:$H$18,6,0)+SUMIF($C$19:$C4683,$C4683,$F$19:$F4683)-SUMIF($C$19:$C4683,$C4683,$G$19:$G4683),"")</f>
        <v/>
      </c>
      <c r="I4683" s="296" t="n"/>
      <c r="J4683" s="252" t="n"/>
      <c r="K4683" s="252" t="n"/>
      <c r="L4683" s="298" t="n"/>
      <c r="M4683" s="254">
        <f>IF($B4683="","",--TEXT($B4683,"yyyymm"))</f>
        <v/>
      </c>
      <c r="N4683" s="0" t="n"/>
      <c r="O4683" s="0" t="n"/>
      <c r="P4683" s="0" t="n"/>
      <c r="Q4683" s="0" t="n"/>
      <c r="R4683" s="0" t="n"/>
      <c r="S4683" s="0" t="n"/>
      <c r="T4683" s="0" t="n"/>
      <c r="U4683" s="0" t="n"/>
      <c r="V4683" s="0" t="n"/>
      <c r="W4683" s="0" t="n"/>
      <c r="X4683" s="42" t="n"/>
      <c r="Y4683" s="42" t="n"/>
      <c r="Z4683" s="42" t="n"/>
    </row>
    <row r="4684" ht="23" customFormat="1" customHeight="1" s="204">
      <c r="A4684" s="255">
        <f>IF(B4684="","",COUNTA($B$5:B4684))</f>
        <v/>
      </c>
      <c r="B4684" s="294" t="n"/>
      <c r="C4684" s="247" t="n"/>
      <c r="D4684" s="248" t="n"/>
      <c r="E4684" s="295" t="n"/>
      <c r="F4684" s="296" t="n"/>
      <c r="G4684" s="296" t="n"/>
      <c r="H4684" s="299">
        <f>IFERROR(VLOOKUP($C4684,$C$5:$H$18,6,0)+SUMIF($C$19:$C4684,$C4684,$F$19:$F4684)-SUMIF($C$19:$C4684,$C4684,$G$19:$G4684),"")</f>
        <v/>
      </c>
      <c r="I4684" s="296" t="n"/>
      <c r="J4684" s="252" t="n"/>
      <c r="K4684" s="252" t="n"/>
      <c r="L4684" s="298" t="n"/>
      <c r="M4684" s="254">
        <f>IF($B4684="","",--TEXT($B4684,"yyyymm"))</f>
        <v/>
      </c>
      <c r="N4684" s="0" t="n"/>
      <c r="O4684" s="0" t="n"/>
      <c r="P4684" s="0" t="n"/>
      <c r="Q4684" s="0" t="n"/>
      <c r="R4684" s="0" t="n"/>
      <c r="S4684" s="0" t="n"/>
      <c r="T4684" s="0" t="n"/>
      <c r="U4684" s="0" t="n"/>
      <c r="V4684" s="0" t="n"/>
      <c r="W4684" s="0" t="n"/>
      <c r="X4684" s="42" t="n"/>
      <c r="Y4684" s="42" t="n"/>
      <c r="Z4684" s="42" t="n"/>
    </row>
    <row r="4685" ht="23" customFormat="1" customHeight="1" s="204">
      <c r="A4685" s="255">
        <f>IF(B4685="","",COUNTA($B$5:B4685))</f>
        <v/>
      </c>
      <c r="B4685" s="294" t="n"/>
      <c r="C4685" s="247" t="n"/>
      <c r="D4685" s="248" t="n"/>
      <c r="E4685" s="295" t="n"/>
      <c r="F4685" s="296" t="n"/>
      <c r="G4685" s="296" t="n"/>
      <c r="H4685" s="299">
        <f>IFERROR(VLOOKUP($C4685,$C$5:$H$18,6,0)+SUMIF($C$19:$C4685,$C4685,$F$19:$F4685)-SUMIF($C$19:$C4685,$C4685,$G$19:$G4685),"")</f>
        <v/>
      </c>
      <c r="I4685" s="296" t="n"/>
      <c r="J4685" s="252" t="n"/>
      <c r="K4685" s="252" t="n"/>
      <c r="L4685" s="298" t="n"/>
      <c r="M4685" s="254">
        <f>IF($B4685="","",--TEXT($B4685,"yyyymm"))</f>
        <v/>
      </c>
      <c r="N4685" s="0" t="n"/>
      <c r="O4685" s="0" t="n"/>
      <c r="P4685" s="0" t="n"/>
      <c r="Q4685" s="0" t="n"/>
      <c r="R4685" s="0" t="n"/>
      <c r="S4685" s="0" t="n"/>
      <c r="T4685" s="0" t="n"/>
      <c r="U4685" s="0" t="n"/>
      <c r="V4685" s="0" t="n"/>
      <c r="W4685" s="0" t="n"/>
      <c r="X4685" s="42" t="n"/>
      <c r="Y4685" s="42" t="n"/>
      <c r="Z4685" s="42" t="n"/>
    </row>
    <row r="4686" ht="23" customFormat="1" customHeight="1" s="204">
      <c r="A4686" s="255">
        <f>IF(B4686="","",COUNTA($B$5:B4686))</f>
        <v/>
      </c>
      <c r="B4686" s="294" t="n"/>
      <c r="C4686" s="247" t="n"/>
      <c r="D4686" s="248" t="n"/>
      <c r="E4686" s="295" t="n"/>
      <c r="F4686" s="296" t="n"/>
      <c r="G4686" s="296" t="n"/>
      <c r="H4686" s="299">
        <f>IFERROR(VLOOKUP($C4686,$C$5:$H$18,6,0)+SUMIF($C$19:$C4686,$C4686,$F$19:$F4686)-SUMIF($C$19:$C4686,$C4686,$G$19:$G4686),"")</f>
        <v/>
      </c>
      <c r="I4686" s="296" t="n"/>
      <c r="J4686" s="252" t="n"/>
      <c r="K4686" s="252" t="n"/>
      <c r="L4686" s="298" t="n"/>
      <c r="M4686" s="254">
        <f>IF($B4686="","",--TEXT($B4686,"yyyymm"))</f>
        <v/>
      </c>
      <c r="N4686" s="0" t="n"/>
      <c r="O4686" s="0" t="n"/>
      <c r="P4686" s="0" t="n"/>
      <c r="Q4686" s="0" t="n"/>
      <c r="R4686" s="0" t="n"/>
      <c r="S4686" s="0" t="n"/>
      <c r="T4686" s="0" t="n"/>
      <c r="U4686" s="0" t="n"/>
      <c r="V4686" s="0" t="n"/>
      <c r="W4686" s="0" t="n"/>
      <c r="X4686" s="42" t="n"/>
      <c r="Y4686" s="42" t="n"/>
      <c r="Z4686" s="42" t="n"/>
    </row>
    <row r="4687" ht="23" customFormat="1" customHeight="1" s="204">
      <c r="A4687" s="255">
        <f>IF(B4687="","",COUNTA($B$5:B4687))</f>
        <v/>
      </c>
      <c r="B4687" s="294" t="n"/>
      <c r="C4687" s="247" t="n"/>
      <c r="D4687" s="248" t="n"/>
      <c r="E4687" s="295" t="n"/>
      <c r="F4687" s="296" t="n"/>
      <c r="G4687" s="296" t="n"/>
      <c r="H4687" s="299">
        <f>IFERROR(VLOOKUP($C4687,$C$5:$H$18,6,0)+SUMIF($C$19:$C4687,$C4687,$F$19:$F4687)-SUMIF($C$19:$C4687,$C4687,$G$19:$G4687),"")</f>
        <v/>
      </c>
      <c r="I4687" s="296" t="n"/>
      <c r="J4687" s="252" t="n"/>
      <c r="K4687" s="252" t="n"/>
      <c r="L4687" s="298" t="n"/>
      <c r="M4687" s="254">
        <f>IF($B4687="","",--TEXT($B4687,"yyyymm"))</f>
        <v/>
      </c>
      <c r="N4687" s="0" t="n"/>
      <c r="O4687" s="0" t="n"/>
      <c r="P4687" s="0" t="n"/>
      <c r="Q4687" s="0" t="n"/>
      <c r="R4687" s="0" t="n"/>
      <c r="S4687" s="0" t="n"/>
      <c r="T4687" s="0" t="n"/>
      <c r="U4687" s="0" t="n"/>
      <c r="V4687" s="0" t="n"/>
      <c r="W4687" s="0" t="n"/>
      <c r="X4687" s="42" t="n"/>
      <c r="Y4687" s="42" t="n"/>
      <c r="Z4687" s="42" t="n"/>
    </row>
    <row r="4688" ht="23" customFormat="1" customHeight="1" s="204">
      <c r="A4688" s="255">
        <f>IF(B4688="","",COUNTA($B$5:B4688))</f>
        <v/>
      </c>
      <c r="B4688" s="294" t="n"/>
      <c r="C4688" s="247" t="n"/>
      <c r="D4688" s="248" t="n"/>
      <c r="E4688" s="295" t="n"/>
      <c r="F4688" s="296" t="n"/>
      <c r="G4688" s="296" t="n"/>
      <c r="H4688" s="299">
        <f>IFERROR(VLOOKUP($C4688,$C$5:$H$18,6,0)+SUMIF($C$19:$C4688,$C4688,$F$19:$F4688)-SUMIF($C$19:$C4688,$C4688,$G$19:$G4688),"")</f>
        <v/>
      </c>
      <c r="I4688" s="296" t="n"/>
      <c r="J4688" s="252" t="n"/>
      <c r="K4688" s="252" t="n"/>
      <c r="L4688" s="298" t="n"/>
      <c r="M4688" s="254">
        <f>IF($B4688="","",--TEXT($B4688,"yyyymm"))</f>
        <v/>
      </c>
      <c r="N4688" s="0" t="n"/>
      <c r="O4688" s="0" t="n"/>
      <c r="P4688" s="0" t="n"/>
      <c r="Q4688" s="0" t="n"/>
      <c r="R4688" s="0" t="n"/>
      <c r="S4688" s="0" t="n"/>
      <c r="T4688" s="0" t="n"/>
      <c r="U4688" s="0" t="n"/>
      <c r="V4688" s="0" t="n"/>
      <c r="W4688" s="0" t="n"/>
      <c r="X4688" s="42" t="n"/>
      <c r="Y4688" s="42" t="n"/>
      <c r="Z4688" s="42" t="n"/>
    </row>
    <row r="4689" ht="23" customFormat="1" customHeight="1" s="204">
      <c r="A4689" s="255">
        <f>IF(B4689="","",COUNTA($B$5:B4689))</f>
        <v/>
      </c>
      <c r="B4689" s="294" t="n"/>
      <c r="C4689" s="247" t="n"/>
      <c r="D4689" s="248" t="n"/>
      <c r="E4689" s="295" t="n"/>
      <c r="F4689" s="296" t="n"/>
      <c r="G4689" s="296" t="n"/>
      <c r="H4689" s="299">
        <f>IFERROR(VLOOKUP($C4689,$C$5:$H$18,6,0)+SUMIF($C$19:$C4689,$C4689,$F$19:$F4689)-SUMIF($C$19:$C4689,$C4689,$G$19:$G4689),"")</f>
        <v/>
      </c>
      <c r="I4689" s="296" t="n"/>
      <c r="J4689" s="252" t="n"/>
      <c r="K4689" s="252" t="n"/>
      <c r="L4689" s="298" t="n"/>
      <c r="M4689" s="254">
        <f>IF($B4689="","",--TEXT($B4689,"yyyymm"))</f>
        <v/>
      </c>
      <c r="N4689" s="0" t="n"/>
      <c r="O4689" s="0" t="n"/>
      <c r="P4689" s="0" t="n"/>
      <c r="Q4689" s="0" t="n"/>
      <c r="R4689" s="0" t="n"/>
      <c r="S4689" s="0" t="n"/>
      <c r="T4689" s="0" t="n"/>
      <c r="U4689" s="0" t="n"/>
      <c r="V4689" s="0" t="n"/>
      <c r="W4689" s="0" t="n"/>
      <c r="X4689" s="42" t="n"/>
      <c r="Y4689" s="42" t="n"/>
      <c r="Z4689" s="42" t="n"/>
    </row>
    <row r="4690" ht="23" customFormat="1" customHeight="1" s="204">
      <c r="A4690" s="255">
        <f>IF(B4690="","",COUNTA($B$5:B4690))</f>
        <v/>
      </c>
      <c r="B4690" s="294" t="n"/>
      <c r="C4690" s="247" t="n"/>
      <c r="D4690" s="248" t="n"/>
      <c r="E4690" s="295" t="n"/>
      <c r="F4690" s="296" t="n"/>
      <c r="G4690" s="296" t="n"/>
      <c r="H4690" s="299">
        <f>IFERROR(VLOOKUP($C4690,$C$5:$H$18,6,0)+SUMIF($C$19:$C4690,$C4690,$F$19:$F4690)-SUMIF($C$19:$C4690,$C4690,$G$19:$G4690),"")</f>
        <v/>
      </c>
      <c r="I4690" s="296" t="n"/>
      <c r="J4690" s="252" t="n"/>
      <c r="K4690" s="252" t="n"/>
      <c r="L4690" s="298" t="n"/>
      <c r="M4690" s="254">
        <f>IF($B4690="","",--TEXT($B4690,"yyyymm"))</f>
        <v/>
      </c>
      <c r="N4690" s="0" t="n"/>
      <c r="O4690" s="0" t="n"/>
      <c r="P4690" s="0" t="n"/>
      <c r="Q4690" s="0" t="n"/>
      <c r="R4690" s="0" t="n"/>
      <c r="S4690" s="0" t="n"/>
      <c r="T4690" s="0" t="n"/>
      <c r="U4690" s="0" t="n"/>
      <c r="V4690" s="0" t="n"/>
      <c r="W4690" s="0" t="n"/>
      <c r="X4690" s="42" t="n"/>
      <c r="Y4690" s="42" t="n"/>
      <c r="Z4690" s="42" t="n"/>
    </row>
    <row r="4691" ht="23" customFormat="1" customHeight="1" s="204">
      <c r="A4691" s="255">
        <f>IF(B4691="","",COUNTA($B$5:B4691))</f>
        <v/>
      </c>
      <c r="B4691" s="294" t="n"/>
      <c r="C4691" s="247" t="n"/>
      <c r="D4691" s="248" t="n"/>
      <c r="E4691" s="295" t="n"/>
      <c r="F4691" s="296" t="n"/>
      <c r="G4691" s="296" t="n"/>
      <c r="H4691" s="299">
        <f>IFERROR(VLOOKUP($C4691,$C$5:$H$18,6,0)+SUMIF($C$19:$C4691,$C4691,$F$19:$F4691)-SUMIF($C$19:$C4691,$C4691,$G$19:$G4691),"")</f>
        <v/>
      </c>
      <c r="I4691" s="296" t="n"/>
      <c r="J4691" s="252" t="n"/>
      <c r="K4691" s="252" t="n"/>
      <c r="L4691" s="298" t="n"/>
      <c r="M4691" s="254">
        <f>IF($B4691="","",--TEXT($B4691,"yyyymm"))</f>
        <v/>
      </c>
      <c r="N4691" s="0" t="n"/>
      <c r="O4691" s="0" t="n"/>
      <c r="P4691" s="0" t="n"/>
      <c r="Q4691" s="0" t="n"/>
      <c r="R4691" s="0" t="n"/>
      <c r="S4691" s="0" t="n"/>
      <c r="T4691" s="0" t="n"/>
      <c r="U4691" s="0" t="n"/>
      <c r="V4691" s="0" t="n"/>
      <c r="W4691" s="0" t="n"/>
      <c r="X4691" s="42" t="n"/>
      <c r="Y4691" s="42" t="n"/>
      <c r="Z4691" s="42" t="n"/>
    </row>
    <row r="4692" ht="23" customFormat="1" customHeight="1" s="204">
      <c r="A4692" s="255">
        <f>IF(B4692="","",COUNTA($B$5:B4692))</f>
        <v/>
      </c>
      <c r="B4692" s="294" t="n"/>
      <c r="C4692" s="247" t="n"/>
      <c r="D4692" s="248" t="n"/>
      <c r="E4692" s="295" t="n"/>
      <c r="F4692" s="296" t="n"/>
      <c r="G4692" s="296" t="n"/>
      <c r="H4692" s="299">
        <f>IFERROR(VLOOKUP($C4692,$C$5:$H$18,6,0)+SUMIF($C$19:$C4692,$C4692,$F$19:$F4692)-SUMIF($C$19:$C4692,$C4692,$G$19:$G4692),"")</f>
        <v/>
      </c>
      <c r="I4692" s="296" t="n"/>
      <c r="J4692" s="252" t="n"/>
      <c r="K4692" s="252" t="n"/>
      <c r="L4692" s="298" t="n"/>
      <c r="M4692" s="254">
        <f>IF($B4692="","",--TEXT($B4692,"yyyymm"))</f>
        <v/>
      </c>
      <c r="N4692" s="0" t="n"/>
      <c r="O4692" s="0" t="n"/>
      <c r="P4692" s="0" t="n"/>
      <c r="Q4692" s="0" t="n"/>
      <c r="R4692" s="0" t="n"/>
      <c r="S4692" s="0" t="n"/>
      <c r="T4692" s="0" t="n"/>
      <c r="U4692" s="0" t="n"/>
      <c r="V4692" s="0" t="n"/>
      <c r="W4692" s="0" t="n"/>
      <c r="X4692" s="42" t="n"/>
      <c r="Y4692" s="42" t="n"/>
      <c r="Z4692" s="42" t="n"/>
    </row>
    <row r="4693" ht="23" customFormat="1" customHeight="1" s="204">
      <c r="A4693" s="255">
        <f>IF(B4693="","",COUNTA($B$5:B4693))</f>
        <v/>
      </c>
      <c r="B4693" s="294" t="n"/>
      <c r="C4693" s="247" t="n"/>
      <c r="D4693" s="248" t="n"/>
      <c r="E4693" s="295" t="n"/>
      <c r="F4693" s="296" t="n"/>
      <c r="G4693" s="296" t="n"/>
      <c r="H4693" s="299">
        <f>IFERROR(VLOOKUP($C4693,$C$5:$H$18,6,0)+SUMIF($C$19:$C4693,$C4693,$F$19:$F4693)-SUMIF($C$19:$C4693,$C4693,$G$19:$G4693),"")</f>
        <v/>
      </c>
      <c r="I4693" s="296" t="n"/>
      <c r="J4693" s="252" t="n"/>
      <c r="K4693" s="252" t="n"/>
      <c r="L4693" s="298" t="n"/>
      <c r="M4693" s="254">
        <f>IF($B4693="","",--TEXT($B4693,"yyyymm"))</f>
        <v/>
      </c>
      <c r="N4693" s="0" t="n"/>
      <c r="O4693" s="0" t="n"/>
      <c r="P4693" s="0" t="n"/>
      <c r="Q4693" s="0" t="n"/>
      <c r="R4693" s="0" t="n"/>
      <c r="S4693" s="0" t="n"/>
      <c r="T4693" s="0" t="n"/>
      <c r="U4693" s="0" t="n"/>
      <c r="V4693" s="0" t="n"/>
      <c r="W4693" s="0" t="n"/>
      <c r="X4693" s="42" t="n"/>
      <c r="Y4693" s="42" t="n"/>
      <c r="Z4693" s="42" t="n"/>
    </row>
    <row r="4694" ht="23" customFormat="1" customHeight="1" s="204">
      <c r="A4694" s="255">
        <f>IF(B4694="","",COUNTA($B$5:B4694))</f>
        <v/>
      </c>
      <c r="B4694" s="294" t="n"/>
      <c r="C4694" s="247" t="n"/>
      <c r="D4694" s="248" t="n"/>
      <c r="E4694" s="295" t="n"/>
      <c r="F4694" s="296" t="n"/>
      <c r="G4694" s="296" t="n"/>
      <c r="H4694" s="299">
        <f>IFERROR(VLOOKUP($C4694,$C$5:$H$18,6,0)+SUMIF($C$19:$C4694,$C4694,$F$19:$F4694)-SUMIF($C$19:$C4694,$C4694,$G$19:$G4694),"")</f>
        <v/>
      </c>
      <c r="I4694" s="296" t="n"/>
      <c r="J4694" s="252" t="n"/>
      <c r="K4694" s="252" t="n"/>
      <c r="L4694" s="298" t="n"/>
      <c r="M4694" s="254">
        <f>IF($B4694="","",--TEXT($B4694,"yyyymm"))</f>
        <v/>
      </c>
      <c r="N4694" s="0" t="n"/>
      <c r="O4694" s="0" t="n"/>
      <c r="P4694" s="0" t="n"/>
      <c r="Q4694" s="0" t="n"/>
      <c r="R4694" s="0" t="n"/>
      <c r="S4694" s="0" t="n"/>
      <c r="T4694" s="0" t="n"/>
      <c r="U4694" s="0" t="n"/>
      <c r="V4694" s="0" t="n"/>
      <c r="W4694" s="0" t="n"/>
      <c r="X4694" s="42" t="n"/>
      <c r="Y4694" s="42" t="n"/>
      <c r="Z4694" s="42" t="n"/>
    </row>
    <row r="4695" ht="23" customFormat="1" customHeight="1" s="204">
      <c r="A4695" s="255">
        <f>IF(B4695="","",COUNTA($B$5:B4695))</f>
        <v/>
      </c>
      <c r="B4695" s="294" t="n"/>
      <c r="C4695" s="247" t="n"/>
      <c r="D4695" s="248" t="n"/>
      <c r="E4695" s="295" t="n"/>
      <c r="F4695" s="296" t="n"/>
      <c r="G4695" s="296" t="n"/>
      <c r="H4695" s="299">
        <f>IFERROR(VLOOKUP($C4695,$C$5:$H$18,6,0)+SUMIF($C$19:$C4695,$C4695,$F$19:$F4695)-SUMIF($C$19:$C4695,$C4695,$G$19:$G4695),"")</f>
        <v/>
      </c>
      <c r="I4695" s="296" t="n"/>
      <c r="J4695" s="252" t="n"/>
      <c r="K4695" s="252" t="n"/>
      <c r="L4695" s="298" t="n"/>
      <c r="M4695" s="254">
        <f>IF($B4695="","",--TEXT($B4695,"yyyymm"))</f>
        <v/>
      </c>
      <c r="N4695" s="0" t="n"/>
      <c r="O4695" s="0" t="n"/>
      <c r="P4695" s="0" t="n"/>
      <c r="Q4695" s="0" t="n"/>
      <c r="R4695" s="0" t="n"/>
      <c r="S4695" s="0" t="n"/>
      <c r="T4695" s="0" t="n"/>
      <c r="U4695" s="0" t="n"/>
      <c r="V4695" s="0" t="n"/>
      <c r="W4695" s="0" t="n"/>
      <c r="X4695" s="42" t="n"/>
      <c r="Y4695" s="42" t="n"/>
      <c r="Z4695" s="42" t="n"/>
    </row>
    <row r="4696" ht="23" customFormat="1" customHeight="1" s="204">
      <c r="A4696" s="255">
        <f>IF(B4696="","",COUNTA($B$5:B4696))</f>
        <v/>
      </c>
      <c r="B4696" s="294" t="n"/>
      <c r="C4696" s="247" t="n"/>
      <c r="D4696" s="248" t="n"/>
      <c r="E4696" s="295" t="n"/>
      <c r="F4696" s="296" t="n"/>
      <c r="G4696" s="296" t="n"/>
      <c r="H4696" s="299">
        <f>IFERROR(VLOOKUP($C4696,$C$5:$H$18,6,0)+SUMIF($C$19:$C4696,$C4696,$F$19:$F4696)-SUMIF($C$19:$C4696,$C4696,$G$19:$G4696),"")</f>
        <v/>
      </c>
      <c r="I4696" s="296" t="n"/>
      <c r="J4696" s="252" t="n"/>
      <c r="K4696" s="252" t="n"/>
      <c r="L4696" s="298" t="n"/>
      <c r="M4696" s="254">
        <f>IF($B4696="","",--TEXT($B4696,"yyyymm"))</f>
        <v/>
      </c>
      <c r="N4696" s="0" t="n"/>
      <c r="O4696" s="0" t="n"/>
      <c r="P4696" s="0" t="n"/>
      <c r="Q4696" s="0" t="n"/>
      <c r="R4696" s="0" t="n"/>
      <c r="S4696" s="0" t="n"/>
      <c r="T4696" s="0" t="n"/>
      <c r="U4696" s="0" t="n"/>
      <c r="V4696" s="0" t="n"/>
      <c r="W4696" s="0" t="n"/>
      <c r="X4696" s="42" t="n"/>
      <c r="Y4696" s="42" t="n"/>
      <c r="Z4696" s="42" t="n"/>
    </row>
    <row r="4697" ht="23" customFormat="1" customHeight="1" s="204">
      <c r="A4697" s="255">
        <f>IF(B4697="","",COUNTA($B$5:B4697))</f>
        <v/>
      </c>
      <c r="B4697" s="294" t="n"/>
      <c r="C4697" s="247" t="n"/>
      <c r="D4697" s="248" t="n"/>
      <c r="E4697" s="295" t="n"/>
      <c r="F4697" s="296" t="n"/>
      <c r="G4697" s="296" t="n"/>
      <c r="H4697" s="299">
        <f>IFERROR(VLOOKUP($C4697,$C$5:$H$18,6,0)+SUMIF($C$19:$C4697,$C4697,$F$19:$F4697)-SUMIF($C$19:$C4697,$C4697,$G$19:$G4697),"")</f>
        <v/>
      </c>
      <c r="I4697" s="296" t="n"/>
      <c r="J4697" s="252" t="n"/>
      <c r="K4697" s="252" t="n"/>
      <c r="L4697" s="298" t="n"/>
      <c r="M4697" s="254">
        <f>IF($B4697="","",--TEXT($B4697,"yyyymm"))</f>
        <v/>
      </c>
      <c r="N4697" s="0" t="n"/>
      <c r="O4697" s="0" t="n"/>
      <c r="P4697" s="0" t="n"/>
      <c r="Q4697" s="0" t="n"/>
      <c r="R4697" s="0" t="n"/>
      <c r="S4697" s="0" t="n"/>
      <c r="T4697" s="0" t="n"/>
      <c r="U4697" s="0" t="n"/>
      <c r="V4697" s="0" t="n"/>
      <c r="W4697" s="0" t="n"/>
      <c r="X4697" s="42" t="n"/>
      <c r="Y4697" s="42" t="n"/>
      <c r="Z4697" s="42" t="n"/>
    </row>
    <row r="4698" ht="23" customFormat="1" customHeight="1" s="204">
      <c r="A4698" s="255">
        <f>IF(B4698="","",COUNTA($B$5:B4698))</f>
        <v/>
      </c>
      <c r="B4698" s="294" t="n"/>
      <c r="C4698" s="247" t="n"/>
      <c r="D4698" s="248" t="n"/>
      <c r="E4698" s="295" t="n"/>
      <c r="F4698" s="296" t="n"/>
      <c r="G4698" s="296" t="n"/>
      <c r="H4698" s="299">
        <f>IFERROR(VLOOKUP($C4698,$C$5:$H$18,6,0)+SUMIF($C$19:$C4698,$C4698,$F$19:$F4698)-SUMIF($C$19:$C4698,$C4698,$G$19:$G4698),"")</f>
        <v/>
      </c>
      <c r="I4698" s="296" t="n"/>
      <c r="J4698" s="252" t="n"/>
      <c r="K4698" s="252" t="n"/>
      <c r="L4698" s="298" t="n"/>
      <c r="M4698" s="254">
        <f>IF($B4698="","",--TEXT($B4698,"yyyymm"))</f>
        <v/>
      </c>
      <c r="N4698" s="0" t="n"/>
      <c r="O4698" s="0" t="n"/>
      <c r="P4698" s="0" t="n"/>
      <c r="Q4698" s="0" t="n"/>
      <c r="R4698" s="0" t="n"/>
      <c r="S4698" s="0" t="n"/>
      <c r="T4698" s="0" t="n"/>
      <c r="U4698" s="0" t="n"/>
      <c r="V4698" s="0" t="n"/>
      <c r="W4698" s="0" t="n"/>
      <c r="X4698" s="42" t="n"/>
      <c r="Y4698" s="42" t="n"/>
      <c r="Z4698" s="42" t="n"/>
    </row>
    <row r="4699" ht="23" customFormat="1" customHeight="1" s="204">
      <c r="A4699" s="255">
        <f>IF(B4699="","",COUNTA($B$5:B4699))</f>
        <v/>
      </c>
      <c r="B4699" s="294" t="n"/>
      <c r="C4699" s="247" t="n"/>
      <c r="D4699" s="248" t="n"/>
      <c r="E4699" s="295" t="n"/>
      <c r="F4699" s="296" t="n"/>
      <c r="G4699" s="296" t="n"/>
      <c r="H4699" s="299">
        <f>IFERROR(VLOOKUP($C4699,$C$5:$H$18,6,0)+SUMIF($C$19:$C4699,$C4699,$F$19:$F4699)-SUMIF($C$19:$C4699,$C4699,$G$19:$G4699),"")</f>
        <v/>
      </c>
      <c r="I4699" s="296" t="n"/>
      <c r="J4699" s="252" t="n"/>
      <c r="K4699" s="252" t="n"/>
      <c r="L4699" s="298" t="n"/>
      <c r="M4699" s="254">
        <f>IF($B4699="","",--TEXT($B4699,"yyyymm"))</f>
        <v/>
      </c>
      <c r="N4699" s="0" t="n"/>
      <c r="O4699" s="0" t="n"/>
      <c r="P4699" s="0" t="n"/>
      <c r="Q4699" s="0" t="n"/>
      <c r="R4699" s="0" t="n"/>
      <c r="S4699" s="0" t="n"/>
      <c r="T4699" s="0" t="n"/>
      <c r="U4699" s="0" t="n"/>
      <c r="V4699" s="0" t="n"/>
      <c r="W4699" s="0" t="n"/>
      <c r="X4699" s="42" t="n"/>
      <c r="Y4699" s="42" t="n"/>
      <c r="Z4699" s="42" t="n"/>
    </row>
    <row r="4700" ht="23" customFormat="1" customHeight="1" s="204">
      <c r="A4700" s="255">
        <f>IF(B4700="","",COUNTA($B$5:B4700))</f>
        <v/>
      </c>
      <c r="B4700" s="294" t="n"/>
      <c r="C4700" s="247" t="n"/>
      <c r="D4700" s="248" t="n"/>
      <c r="E4700" s="295" t="n"/>
      <c r="F4700" s="296" t="n"/>
      <c r="G4700" s="296" t="n"/>
      <c r="H4700" s="299">
        <f>IFERROR(VLOOKUP($C4700,$C$5:$H$18,6,0)+SUMIF($C$19:$C4700,$C4700,$F$19:$F4700)-SUMIF($C$19:$C4700,$C4700,$G$19:$G4700),"")</f>
        <v/>
      </c>
      <c r="I4700" s="296" t="n"/>
      <c r="J4700" s="252" t="n"/>
      <c r="K4700" s="252" t="n"/>
      <c r="L4700" s="298" t="n"/>
      <c r="M4700" s="254">
        <f>IF($B4700="","",--TEXT($B4700,"yyyymm"))</f>
        <v/>
      </c>
      <c r="N4700" s="0" t="n"/>
      <c r="O4700" s="0" t="n"/>
      <c r="P4700" s="0" t="n"/>
      <c r="Q4700" s="0" t="n"/>
      <c r="R4700" s="0" t="n"/>
      <c r="S4700" s="0" t="n"/>
      <c r="T4700" s="0" t="n"/>
      <c r="U4700" s="0" t="n"/>
      <c r="V4700" s="0" t="n"/>
      <c r="W4700" s="0" t="n"/>
      <c r="X4700" s="42" t="n"/>
      <c r="Y4700" s="42" t="n"/>
      <c r="Z4700" s="42" t="n"/>
    </row>
    <row r="4701" ht="23" customFormat="1" customHeight="1" s="204">
      <c r="A4701" s="255">
        <f>IF(B4701="","",COUNTA($B$5:B4701))</f>
        <v/>
      </c>
      <c r="B4701" s="294" t="n"/>
      <c r="C4701" s="247" t="n"/>
      <c r="D4701" s="248" t="n"/>
      <c r="E4701" s="295" t="n"/>
      <c r="F4701" s="296" t="n"/>
      <c r="G4701" s="296" t="n"/>
      <c r="H4701" s="299">
        <f>IFERROR(VLOOKUP($C4701,$C$5:$H$18,6,0)+SUMIF($C$19:$C4701,$C4701,$F$19:$F4701)-SUMIF($C$19:$C4701,$C4701,$G$19:$G4701),"")</f>
        <v/>
      </c>
      <c r="I4701" s="296" t="n"/>
      <c r="J4701" s="252" t="n"/>
      <c r="K4701" s="252" t="n"/>
      <c r="L4701" s="298" t="n"/>
      <c r="M4701" s="254">
        <f>IF($B4701="","",--TEXT($B4701,"yyyymm"))</f>
        <v/>
      </c>
      <c r="N4701" s="0" t="n"/>
      <c r="O4701" s="0" t="n"/>
      <c r="P4701" s="0" t="n"/>
      <c r="Q4701" s="0" t="n"/>
      <c r="R4701" s="0" t="n"/>
      <c r="S4701" s="0" t="n"/>
      <c r="T4701" s="0" t="n"/>
      <c r="U4701" s="0" t="n"/>
      <c r="V4701" s="0" t="n"/>
      <c r="W4701" s="0" t="n"/>
      <c r="X4701" s="42" t="n"/>
      <c r="Y4701" s="42" t="n"/>
      <c r="Z4701" s="42" t="n"/>
    </row>
    <row r="4702" ht="23" customFormat="1" customHeight="1" s="204">
      <c r="A4702" s="255">
        <f>IF(B4702="","",COUNTA($B$5:B4702))</f>
        <v/>
      </c>
      <c r="B4702" s="294" t="n"/>
      <c r="C4702" s="247" t="n"/>
      <c r="D4702" s="248" t="n"/>
      <c r="E4702" s="295" t="n"/>
      <c r="F4702" s="296" t="n"/>
      <c r="G4702" s="296" t="n"/>
      <c r="H4702" s="299">
        <f>IFERROR(VLOOKUP($C4702,$C$5:$H$18,6,0)+SUMIF($C$19:$C4702,$C4702,$F$19:$F4702)-SUMIF($C$19:$C4702,$C4702,$G$19:$G4702),"")</f>
        <v/>
      </c>
      <c r="I4702" s="296" t="n"/>
      <c r="J4702" s="252" t="n"/>
      <c r="K4702" s="252" t="n"/>
      <c r="L4702" s="298" t="n"/>
      <c r="M4702" s="254">
        <f>IF($B4702="","",--TEXT($B4702,"yyyymm"))</f>
        <v/>
      </c>
      <c r="N4702" s="0" t="n"/>
      <c r="O4702" s="0" t="n"/>
      <c r="P4702" s="0" t="n"/>
      <c r="Q4702" s="0" t="n"/>
      <c r="R4702" s="0" t="n"/>
      <c r="S4702" s="0" t="n"/>
      <c r="T4702" s="0" t="n"/>
      <c r="U4702" s="0" t="n"/>
      <c r="V4702" s="0" t="n"/>
      <c r="W4702" s="0" t="n"/>
      <c r="X4702" s="42" t="n"/>
      <c r="Y4702" s="42" t="n"/>
      <c r="Z4702" s="42" t="n"/>
    </row>
    <row r="4703" ht="23" customFormat="1" customHeight="1" s="204">
      <c r="A4703" s="255">
        <f>IF(B4703="","",COUNTA($B$5:B4703))</f>
        <v/>
      </c>
      <c r="B4703" s="294" t="n"/>
      <c r="C4703" s="247" t="n"/>
      <c r="D4703" s="248" t="n"/>
      <c r="E4703" s="295" t="n"/>
      <c r="F4703" s="296" t="n"/>
      <c r="G4703" s="296" t="n"/>
      <c r="H4703" s="299">
        <f>IFERROR(VLOOKUP($C4703,$C$5:$H$18,6,0)+SUMIF($C$19:$C4703,$C4703,$F$19:$F4703)-SUMIF($C$19:$C4703,$C4703,$G$19:$G4703),"")</f>
        <v/>
      </c>
      <c r="I4703" s="296" t="n"/>
      <c r="J4703" s="252" t="n"/>
      <c r="K4703" s="252" t="n"/>
      <c r="L4703" s="298" t="n"/>
      <c r="M4703" s="254">
        <f>IF($B4703="","",--TEXT($B4703,"yyyymm"))</f>
        <v/>
      </c>
      <c r="N4703" s="0" t="n"/>
      <c r="O4703" s="0" t="n"/>
      <c r="P4703" s="0" t="n"/>
      <c r="Q4703" s="0" t="n"/>
      <c r="R4703" s="0" t="n"/>
      <c r="S4703" s="0" t="n"/>
      <c r="T4703" s="0" t="n"/>
      <c r="U4703" s="0" t="n"/>
      <c r="V4703" s="0" t="n"/>
      <c r="W4703" s="0" t="n"/>
      <c r="X4703" s="42" t="n"/>
      <c r="Y4703" s="42" t="n"/>
      <c r="Z4703" s="42" t="n"/>
    </row>
    <row r="4704" ht="23" customFormat="1" customHeight="1" s="204">
      <c r="A4704" s="255">
        <f>IF(B4704="","",COUNTA($B$5:B4704))</f>
        <v/>
      </c>
      <c r="B4704" s="294" t="n"/>
      <c r="C4704" s="247" t="n"/>
      <c r="D4704" s="248" t="n"/>
      <c r="E4704" s="295" t="n"/>
      <c r="F4704" s="296" t="n"/>
      <c r="G4704" s="296" t="n"/>
      <c r="H4704" s="299">
        <f>IFERROR(VLOOKUP($C4704,$C$5:$H$18,6,0)+SUMIF($C$19:$C4704,$C4704,$F$19:$F4704)-SUMIF($C$19:$C4704,$C4704,$G$19:$G4704),"")</f>
        <v/>
      </c>
      <c r="I4704" s="296" t="n"/>
      <c r="J4704" s="252" t="n"/>
      <c r="K4704" s="252" t="n"/>
      <c r="L4704" s="298" t="n"/>
      <c r="M4704" s="254">
        <f>IF($B4704="","",--TEXT($B4704,"yyyymm"))</f>
        <v/>
      </c>
      <c r="N4704" s="0" t="n"/>
      <c r="O4704" s="0" t="n"/>
      <c r="P4704" s="0" t="n"/>
      <c r="Q4704" s="0" t="n"/>
      <c r="R4704" s="0" t="n"/>
      <c r="S4704" s="0" t="n"/>
      <c r="T4704" s="0" t="n"/>
      <c r="U4704" s="0" t="n"/>
      <c r="V4704" s="0" t="n"/>
      <c r="W4704" s="0" t="n"/>
      <c r="X4704" s="42" t="n"/>
      <c r="Y4704" s="42" t="n"/>
      <c r="Z4704" s="42" t="n"/>
    </row>
    <row r="4705" ht="23" customFormat="1" customHeight="1" s="204">
      <c r="A4705" s="255">
        <f>IF(B4705="","",COUNTA($B$5:B4705))</f>
        <v/>
      </c>
      <c r="B4705" s="294" t="n"/>
      <c r="C4705" s="247" t="n"/>
      <c r="D4705" s="248" t="n"/>
      <c r="E4705" s="295" t="n"/>
      <c r="F4705" s="296" t="n"/>
      <c r="G4705" s="296" t="n"/>
      <c r="H4705" s="299">
        <f>IFERROR(VLOOKUP($C4705,$C$5:$H$18,6,0)+SUMIF($C$19:$C4705,$C4705,$F$19:$F4705)-SUMIF($C$19:$C4705,$C4705,$G$19:$G4705),"")</f>
        <v/>
      </c>
      <c r="I4705" s="296" t="n"/>
      <c r="J4705" s="252" t="n"/>
      <c r="K4705" s="252" t="n"/>
      <c r="L4705" s="298" t="n"/>
      <c r="M4705" s="254">
        <f>IF($B4705="","",--TEXT($B4705,"yyyymm"))</f>
        <v/>
      </c>
      <c r="N4705" s="0" t="n"/>
      <c r="O4705" s="0" t="n"/>
      <c r="P4705" s="0" t="n"/>
      <c r="Q4705" s="0" t="n"/>
      <c r="R4705" s="0" t="n"/>
      <c r="S4705" s="0" t="n"/>
      <c r="T4705" s="0" t="n"/>
      <c r="U4705" s="0" t="n"/>
      <c r="V4705" s="0" t="n"/>
      <c r="W4705" s="0" t="n"/>
      <c r="X4705" s="42" t="n"/>
      <c r="Y4705" s="42" t="n"/>
      <c r="Z4705" s="42" t="n"/>
    </row>
    <row r="4706" ht="23" customFormat="1" customHeight="1" s="204">
      <c r="A4706" s="255">
        <f>IF(B4706="","",COUNTA($B$5:B4706))</f>
        <v/>
      </c>
      <c r="B4706" s="294" t="n"/>
      <c r="C4706" s="247" t="n"/>
      <c r="D4706" s="248" t="n"/>
      <c r="E4706" s="295" t="n"/>
      <c r="F4706" s="296" t="n"/>
      <c r="G4706" s="296" t="n"/>
      <c r="H4706" s="299">
        <f>IFERROR(VLOOKUP($C4706,$C$5:$H$18,6,0)+SUMIF($C$19:$C4706,$C4706,$F$19:$F4706)-SUMIF($C$19:$C4706,$C4706,$G$19:$G4706),"")</f>
        <v/>
      </c>
      <c r="I4706" s="296" t="n"/>
      <c r="J4706" s="252" t="n"/>
      <c r="K4706" s="252" t="n"/>
      <c r="L4706" s="298" t="n"/>
      <c r="M4706" s="254">
        <f>IF($B4706="","",--TEXT($B4706,"yyyymm"))</f>
        <v/>
      </c>
      <c r="N4706" s="0" t="n"/>
      <c r="O4706" s="0" t="n"/>
      <c r="P4706" s="0" t="n"/>
      <c r="Q4706" s="0" t="n"/>
      <c r="R4706" s="0" t="n"/>
      <c r="S4706" s="0" t="n"/>
      <c r="T4706" s="0" t="n"/>
      <c r="U4706" s="0" t="n"/>
      <c r="V4706" s="0" t="n"/>
      <c r="W4706" s="0" t="n"/>
      <c r="X4706" s="42" t="n"/>
      <c r="Y4706" s="42" t="n"/>
      <c r="Z4706" s="42" t="n"/>
    </row>
    <row r="4707" ht="23" customFormat="1" customHeight="1" s="204">
      <c r="A4707" s="255">
        <f>IF(B4707="","",COUNTA($B$5:B4707))</f>
        <v/>
      </c>
      <c r="B4707" s="294" t="n"/>
      <c r="C4707" s="247" t="n"/>
      <c r="D4707" s="248" t="n"/>
      <c r="E4707" s="295" t="n"/>
      <c r="F4707" s="296" t="n"/>
      <c r="G4707" s="296" t="n"/>
      <c r="H4707" s="299">
        <f>IFERROR(VLOOKUP($C4707,$C$5:$H$18,6,0)+SUMIF($C$19:$C4707,$C4707,$F$19:$F4707)-SUMIF($C$19:$C4707,$C4707,$G$19:$G4707),"")</f>
        <v/>
      </c>
      <c r="I4707" s="296" t="n"/>
      <c r="J4707" s="252" t="n"/>
      <c r="K4707" s="252" t="n"/>
      <c r="L4707" s="298" t="n"/>
      <c r="M4707" s="254">
        <f>IF($B4707="","",--TEXT($B4707,"yyyymm"))</f>
        <v/>
      </c>
      <c r="N4707" s="0" t="n"/>
      <c r="O4707" s="0" t="n"/>
      <c r="P4707" s="0" t="n"/>
      <c r="Q4707" s="0" t="n"/>
      <c r="R4707" s="0" t="n"/>
      <c r="S4707" s="0" t="n"/>
      <c r="T4707" s="0" t="n"/>
      <c r="U4707" s="0" t="n"/>
      <c r="V4707" s="0" t="n"/>
      <c r="W4707" s="0" t="n"/>
      <c r="X4707" s="42" t="n"/>
      <c r="Y4707" s="42" t="n"/>
      <c r="Z4707" s="42" t="n"/>
    </row>
    <row r="4708" ht="23" customFormat="1" customHeight="1" s="204">
      <c r="A4708" s="255">
        <f>IF(B4708="","",COUNTA($B$5:B4708))</f>
        <v/>
      </c>
      <c r="B4708" s="294" t="n"/>
      <c r="C4708" s="247" t="n"/>
      <c r="D4708" s="248" t="n"/>
      <c r="E4708" s="295" t="n"/>
      <c r="F4708" s="296" t="n"/>
      <c r="G4708" s="296" t="n"/>
      <c r="H4708" s="299">
        <f>IFERROR(VLOOKUP($C4708,$C$5:$H$18,6,0)+SUMIF($C$19:$C4708,$C4708,$F$19:$F4708)-SUMIF($C$19:$C4708,$C4708,$G$19:$G4708),"")</f>
        <v/>
      </c>
      <c r="I4708" s="296" t="n"/>
      <c r="J4708" s="252" t="n"/>
      <c r="K4708" s="252" t="n"/>
      <c r="L4708" s="298" t="n"/>
      <c r="M4708" s="254">
        <f>IF($B4708="","",--TEXT($B4708,"yyyymm"))</f>
        <v/>
      </c>
      <c r="N4708" s="0" t="n"/>
      <c r="O4708" s="0" t="n"/>
      <c r="P4708" s="0" t="n"/>
      <c r="Q4708" s="0" t="n"/>
      <c r="R4708" s="0" t="n"/>
      <c r="S4708" s="0" t="n"/>
      <c r="T4708" s="0" t="n"/>
      <c r="U4708" s="0" t="n"/>
      <c r="V4708" s="0" t="n"/>
      <c r="W4708" s="0" t="n"/>
      <c r="X4708" s="42" t="n"/>
      <c r="Y4708" s="42" t="n"/>
      <c r="Z4708" s="42" t="n"/>
    </row>
    <row r="4709" ht="23" customFormat="1" customHeight="1" s="204">
      <c r="A4709" s="255">
        <f>IF(B4709="","",COUNTA($B$5:B4709))</f>
        <v/>
      </c>
      <c r="B4709" s="294" t="n"/>
      <c r="C4709" s="247" t="n"/>
      <c r="D4709" s="248" t="n"/>
      <c r="E4709" s="295" t="n"/>
      <c r="F4709" s="296" t="n"/>
      <c r="G4709" s="296" t="n"/>
      <c r="H4709" s="299">
        <f>IFERROR(VLOOKUP($C4709,$C$5:$H$18,6,0)+SUMIF($C$19:$C4709,$C4709,$F$19:$F4709)-SUMIF($C$19:$C4709,$C4709,$G$19:$G4709),"")</f>
        <v/>
      </c>
      <c r="I4709" s="296" t="n"/>
      <c r="J4709" s="252" t="n"/>
      <c r="K4709" s="252" t="n"/>
      <c r="L4709" s="298" t="n"/>
      <c r="M4709" s="254">
        <f>IF($B4709="","",--TEXT($B4709,"yyyymm"))</f>
        <v/>
      </c>
      <c r="N4709" s="0" t="n"/>
      <c r="O4709" s="0" t="n"/>
      <c r="P4709" s="0" t="n"/>
      <c r="Q4709" s="0" t="n"/>
      <c r="R4709" s="0" t="n"/>
      <c r="S4709" s="0" t="n"/>
      <c r="T4709" s="0" t="n"/>
      <c r="U4709" s="0" t="n"/>
      <c r="V4709" s="0" t="n"/>
      <c r="W4709" s="0" t="n"/>
      <c r="X4709" s="42" t="n"/>
      <c r="Y4709" s="42" t="n"/>
      <c r="Z4709" s="42" t="n"/>
    </row>
    <row r="4710" ht="23" customFormat="1" customHeight="1" s="204">
      <c r="A4710" s="255">
        <f>IF(B4710="","",COUNTA($B$5:B4710))</f>
        <v/>
      </c>
      <c r="B4710" s="294" t="n"/>
      <c r="C4710" s="247" t="n"/>
      <c r="D4710" s="248" t="n"/>
      <c r="E4710" s="295" t="n"/>
      <c r="F4710" s="296" t="n"/>
      <c r="G4710" s="296" t="n"/>
      <c r="H4710" s="299">
        <f>IFERROR(VLOOKUP($C4710,$C$5:$H$18,6,0)+SUMIF($C$19:$C4710,$C4710,$F$19:$F4710)-SUMIF($C$19:$C4710,$C4710,$G$19:$G4710),"")</f>
        <v/>
      </c>
      <c r="I4710" s="296" t="n"/>
      <c r="J4710" s="252" t="n"/>
      <c r="K4710" s="252" t="n"/>
      <c r="L4710" s="298" t="n"/>
      <c r="M4710" s="254">
        <f>IF($B4710="","",--TEXT($B4710,"yyyymm"))</f>
        <v/>
      </c>
      <c r="N4710" s="0" t="n"/>
      <c r="O4710" s="0" t="n"/>
      <c r="P4710" s="0" t="n"/>
      <c r="Q4710" s="0" t="n"/>
      <c r="R4710" s="0" t="n"/>
      <c r="S4710" s="0" t="n"/>
      <c r="T4710" s="0" t="n"/>
      <c r="U4710" s="0" t="n"/>
      <c r="V4710" s="0" t="n"/>
      <c r="W4710" s="0" t="n"/>
      <c r="X4710" s="42" t="n"/>
      <c r="Y4710" s="42" t="n"/>
      <c r="Z4710" s="42" t="n"/>
    </row>
    <row r="4711" ht="23" customFormat="1" customHeight="1" s="204">
      <c r="A4711" s="255">
        <f>IF(B4711="","",COUNTA($B$5:B4711))</f>
        <v/>
      </c>
      <c r="B4711" s="294" t="n"/>
      <c r="C4711" s="247" t="n"/>
      <c r="D4711" s="248" t="n"/>
      <c r="E4711" s="295" t="n"/>
      <c r="F4711" s="296" t="n"/>
      <c r="G4711" s="296" t="n"/>
      <c r="H4711" s="299">
        <f>IFERROR(VLOOKUP($C4711,$C$5:$H$18,6,0)+SUMIF($C$19:$C4711,$C4711,$F$19:$F4711)-SUMIF($C$19:$C4711,$C4711,$G$19:$G4711),"")</f>
        <v/>
      </c>
      <c r="I4711" s="296" t="n"/>
      <c r="J4711" s="252" t="n"/>
      <c r="K4711" s="252" t="n"/>
      <c r="L4711" s="298" t="n"/>
      <c r="M4711" s="254">
        <f>IF($B4711="","",--TEXT($B4711,"yyyymm"))</f>
        <v/>
      </c>
      <c r="N4711" s="0" t="n"/>
      <c r="O4711" s="0" t="n"/>
      <c r="P4711" s="0" t="n"/>
      <c r="Q4711" s="0" t="n"/>
      <c r="R4711" s="0" t="n"/>
      <c r="S4711" s="0" t="n"/>
      <c r="T4711" s="0" t="n"/>
      <c r="U4711" s="0" t="n"/>
      <c r="V4711" s="0" t="n"/>
      <c r="W4711" s="0" t="n"/>
      <c r="X4711" s="42" t="n"/>
      <c r="Y4711" s="42" t="n"/>
      <c r="Z4711" s="42" t="n"/>
    </row>
    <row r="4712" ht="23" customFormat="1" customHeight="1" s="204">
      <c r="A4712" s="255">
        <f>IF(B4712="","",COUNTA($B$5:B4712))</f>
        <v/>
      </c>
      <c r="B4712" s="294" t="n"/>
      <c r="C4712" s="247" t="n"/>
      <c r="D4712" s="248" t="n"/>
      <c r="E4712" s="295" t="n"/>
      <c r="F4712" s="296" t="n"/>
      <c r="G4712" s="296" t="n"/>
      <c r="H4712" s="299">
        <f>IFERROR(VLOOKUP($C4712,$C$5:$H$18,6,0)+SUMIF($C$19:$C4712,$C4712,$F$19:$F4712)-SUMIF($C$19:$C4712,$C4712,$G$19:$G4712),"")</f>
        <v/>
      </c>
      <c r="I4712" s="296" t="n"/>
      <c r="J4712" s="252" t="n"/>
      <c r="K4712" s="252" t="n"/>
      <c r="L4712" s="298" t="n"/>
      <c r="M4712" s="254">
        <f>IF($B4712="","",--TEXT($B4712,"yyyymm"))</f>
        <v/>
      </c>
      <c r="N4712" s="0" t="n"/>
      <c r="O4712" s="0" t="n"/>
      <c r="P4712" s="0" t="n"/>
      <c r="Q4712" s="0" t="n"/>
      <c r="R4712" s="0" t="n"/>
      <c r="S4712" s="0" t="n"/>
      <c r="T4712" s="0" t="n"/>
      <c r="U4712" s="0" t="n"/>
      <c r="V4712" s="0" t="n"/>
      <c r="W4712" s="0" t="n"/>
      <c r="X4712" s="42" t="n"/>
      <c r="Y4712" s="42" t="n"/>
      <c r="Z4712" s="42" t="n"/>
    </row>
    <row r="4713" ht="23" customFormat="1" customHeight="1" s="204">
      <c r="A4713" s="255">
        <f>IF(B4713="","",COUNTA($B$5:B4713))</f>
        <v/>
      </c>
      <c r="B4713" s="294" t="n"/>
      <c r="C4713" s="247" t="n"/>
      <c r="D4713" s="248" t="n"/>
      <c r="E4713" s="295" t="n"/>
      <c r="F4713" s="296" t="n"/>
      <c r="G4713" s="296" t="n"/>
      <c r="H4713" s="299">
        <f>IFERROR(VLOOKUP($C4713,$C$5:$H$18,6,0)+SUMIF($C$19:$C4713,$C4713,$F$19:$F4713)-SUMIF($C$19:$C4713,$C4713,$G$19:$G4713),"")</f>
        <v/>
      </c>
      <c r="I4713" s="296" t="n"/>
      <c r="J4713" s="252" t="n"/>
      <c r="K4713" s="252" t="n"/>
      <c r="L4713" s="298" t="n"/>
      <c r="M4713" s="254">
        <f>IF($B4713="","",--TEXT($B4713,"yyyymm"))</f>
        <v/>
      </c>
      <c r="N4713" s="0" t="n"/>
      <c r="O4713" s="0" t="n"/>
      <c r="P4713" s="0" t="n"/>
      <c r="Q4713" s="0" t="n"/>
      <c r="R4713" s="0" t="n"/>
      <c r="S4713" s="0" t="n"/>
      <c r="T4713" s="0" t="n"/>
      <c r="U4713" s="0" t="n"/>
      <c r="V4713" s="0" t="n"/>
      <c r="W4713" s="0" t="n"/>
      <c r="X4713" s="42" t="n"/>
      <c r="Y4713" s="42" t="n"/>
      <c r="Z4713" s="42" t="n"/>
    </row>
    <row r="4714" ht="23" customFormat="1" customHeight="1" s="204">
      <c r="A4714" s="255">
        <f>IF(B4714="","",COUNTA($B$5:B4714))</f>
        <v/>
      </c>
      <c r="B4714" s="294" t="n"/>
      <c r="C4714" s="247" t="n"/>
      <c r="D4714" s="248" t="n"/>
      <c r="E4714" s="295" t="n"/>
      <c r="F4714" s="296" t="n"/>
      <c r="G4714" s="296" t="n"/>
      <c r="H4714" s="299">
        <f>IFERROR(VLOOKUP($C4714,$C$5:$H$18,6,0)+SUMIF($C$19:$C4714,$C4714,$F$19:$F4714)-SUMIF($C$19:$C4714,$C4714,$G$19:$G4714),"")</f>
        <v/>
      </c>
      <c r="I4714" s="296" t="n"/>
      <c r="J4714" s="252" t="n"/>
      <c r="K4714" s="252" t="n"/>
      <c r="L4714" s="298" t="n"/>
      <c r="M4714" s="254">
        <f>IF($B4714="","",--TEXT($B4714,"yyyymm"))</f>
        <v/>
      </c>
      <c r="N4714" s="0" t="n"/>
      <c r="O4714" s="0" t="n"/>
      <c r="P4714" s="0" t="n"/>
      <c r="Q4714" s="0" t="n"/>
      <c r="R4714" s="0" t="n"/>
      <c r="S4714" s="0" t="n"/>
      <c r="T4714" s="0" t="n"/>
      <c r="U4714" s="0" t="n"/>
      <c r="V4714" s="0" t="n"/>
      <c r="W4714" s="0" t="n"/>
      <c r="X4714" s="42" t="n"/>
      <c r="Y4714" s="42" t="n"/>
      <c r="Z4714" s="42" t="n"/>
    </row>
    <row r="4715" ht="23" customFormat="1" customHeight="1" s="204">
      <c r="A4715" s="255">
        <f>IF(B4715="","",COUNTA($B$5:B4715))</f>
        <v/>
      </c>
      <c r="B4715" s="294" t="n"/>
      <c r="C4715" s="247" t="n"/>
      <c r="D4715" s="248" t="n"/>
      <c r="E4715" s="295" t="n"/>
      <c r="F4715" s="296" t="n"/>
      <c r="G4715" s="296" t="n"/>
      <c r="H4715" s="299">
        <f>IFERROR(VLOOKUP($C4715,$C$5:$H$18,6,0)+SUMIF($C$19:$C4715,$C4715,$F$19:$F4715)-SUMIF($C$19:$C4715,$C4715,$G$19:$G4715),"")</f>
        <v/>
      </c>
      <c r="I4715" s="296" t="n"/>
      <c r="J4715" s="252" t="n"/>
      <c r="K4715" s="252" t="n"/>
      <c r="L4715" s="298" t="n"/>
      <c r="M4715" s="254">
        <f>IF($B4715="","",--TEXT($B4715,"yyyymm"))</f>
        <v/>
      </c>
      <c r="N4715" s="0" t="n"/>
      <c r="O4715" s="0" t="n"/>
      <c r="P4715" s="0" t="n"/>
      <c r="Q4715" s="0" t="n"/>
      <c r="R4715" s="0" t="n"/>
      <c r="S4715" s="0" t="n"/>
      <c r="T4715" s="0" t="n"/>
      <c r="U4715" s="0" t="n"/>
      <c r="V4715" s="0" t="n"/>
      <c r="W4715" s="0" t="n"/>
      <c r="X4715" s="42" t="n"/>
      <c r="Y4715" s="42" t="n"/>
      <c r="Z4715" s="42" t="n"/>
    </row>
    <row r="4716" ht="23" customFormat="1" customHeight="1" s="204">
      <c r="A4716" s="255">
        <f>IF(B4716="","",COUNTA($B$5:B4716))</f>
        <v/>
      </c>
      <c r="B4716" s="294" t="n"/>
      <c r="C4716" s="247" t="n"/>
      <c r="D4716" s="248" t="n"/>
      <c r="E4716" s="295" t="n"/>
      <c r="F4716" s="296" t="n"/>
      <c r="G4716" s="296" t="n"/>
      <c r="H4716" s="299">
        <f>IFERROR(VLOOKUP($C4716,$C$5:$H$18,6,0)+SUMIF($C$19:$C4716,$C4716,$F$19:$F4716)-SUMIF($C$19:$C4716,$C4716,$G$19:$G4716),"")</f>
        <v/>
      </c>
      <c r="I4716" s="296" t="n"/>
      <c r="J4716" s="252" t="n"/>
      <c r="K4716" s="252" t="n"/>
      <c r="L4716" s="298" t="n"/>
      <c r="M4716" s="254">
        <f>IF($B4716="","",--TEXT($B4716,"yyyymm"))</f>
        <v/>
      </c>
      <c r="N4716" s="0" t="n"/>
      <c r="O4716" s="0" t="n"/>
      <c r="P4716" s="0" t="n"/>
      <c r="Q4716" s="0" t="n"/>
      <c r="R4716" s="0" t="n"/>
      <c r="S4716" s="0" t="n"/>
      <c r="T4716" s="0" t="n"/>
      <c r="U4716" s="0" t="n"/>
      <c r="V4716" s="0" t="n"/>
      <c r="W4716" s="0" t="n"/>
      <c r="X4716" s="42" t="n"/>
      <c r="Y4716" s="42" t="n"/>
      <c r="Z4716" s="42" t="n"/>
    </row>
    <row r="4717" ht="23" customFormat="1" customHeight="1" s="204">
      <c r="A4717" s="255">
        <f>IF(B4717="","",COUNTA($B$5:B4717))</f>
        <v/>
      </c>
      <c r="B4717" s="294" t="n"/>
      <c r="C4717" s="247" t="n"/>
      <c r="D4717" s="248" t="n"/>
      <c r="E4717" s="295" t="n"/>
      <c r="F4717" s="296" t="n"/>
      <c r="G4717" s="296" t="n"/>
      <c r="H4717" s="299">
        <f>IFERROR(VLOOKUP($C4717,$C$5:$H$18,6,0)+SUMIF($C$19:$C4717,$C4717,$F$19:$F4717)-SUMIF($C$19:$C4717,$C4717,$G$19:$G4717),"")</f>
        <v/>
      </c>
      <c r="I4717" s="296" t="n"/>
      <c r="J4717" s="252" t="n"/>
      <c r="K4717" s="252" t="n"/>
      <c r="L4717" s="298" t="n"/>
      <c r="M4717" s="254">
        <f>IF($B4717="","",--TEXT($B4717,"yyyymm"))</f>
        <v/>
      </c>
      <c r="N4717" s="0" t="n"/>
      <c r="O4717" s="0" t="n"/>
      <c r="P4717" s="0" t="n"/>
      <c r="Q4717" s="0" t="n"/>
      <c r="R4717" s="0" t="n"/>
      <c r="S4717" s="0" t="n"/>
      <c r="T4717" s="0" t="n"/>
      <c r="U4717" s="0" t="n"/>
      <c r="V4717" s="0" t="n"/>
      <c r="W4717" s="0" t="n"/>
      <c r="X4717" s="42" t="n"/>
      <c r="Y4717" s="42" t="n"/>
      <c r="Z4717" s="42" t="n"/>
    </row>
    <row r="4718" ht="23" customFormat="1" customHeight="1" s="204">
      <c r="A4718" s="255">
        <f>IF(B4718="","",COUNTA($B$5:B4718))</f>
        <v/>
      </c>
      <c r="B4718" s="294" t="n"/>
      <c r="C4718" s="247" t="n"/>
      <c r="D4718" s="248" t="n"/>
      <c r="E4718" s="295" t="n"/>
      <c r="F4718" s="296" t="n"/>
      <c r="G4718" s="296" t="n"/>
      <c r="H4718" s="299">
        <f>IFERROR(VLOOKUP($C4718,$C$5:$H$18,6,0)+SUMIF($C$19:$C4718,$C4718,$F$19:$F4718)-SUMIF($C$19:$C4718,$C4718,$G$19:$G4718),"")</f>
        <v/>
      </c>
      <c r="I4718" s="296" t="n"/>
      <c r="J4718" s="252" t="n"/>
      <c r="K4718" s="252" t="n"/>
      <c r="L4718" s="298" t="n"/>
      <c r="M4718" s="254">
        <f>IF($B4718="","",--TEXT($B4718,"yyyymm"))</f>
        <v/>
      </c>
      <c r="N4718" s="0" t="n"/>
      <c r="O4718" s="0" t="n"/>
      <c r="P4718" s="0" t="n"/>
      <c r="Q4718" s="0" t="n"/>
      <c r="R4718" s="0" t="n"/>
      <c r="S4718" s="0" t="n"/>
      <c r="T4718" s="0" t="n"/>
      <c r="U4718" s="0" t="n"/>
      <c r="V4718" s="0" t="n"/>
      <c r="W4718" s="0" t="n"/>
      <c r="X4718" s="42" t="n"/>
      <c r="Y4718" s="42" t="n"/>
      <c r="Z4718" s="42" t="n"/>
    </row>
    <row r="4719" ht="23" customFormat="1" customHeight="1" s="204">
      <c r="A4719" s="255">
        <f>IF(B4719="","",COUNTA($B$5:B4719))</f>
        <v/>
      </c>
      <c r="B4719" s="294" t="n"/>
      <c r="C4719" s="247" t="n"/>
      <c r="D4719" s="248" t="n"/>
      <c r="E4719" s="295" t="n"/>
      <c r="F4719" s="296" t="n"/>
      <c r="G4719" s="296" t="n"/>
      <c r="H4719" s="299">
        <f>IFERROR(VLOOKUP($C4719,$C$5:$H$18,6,0)+SUMIF($C$19:$C4719,$C4719,$F$19:$F4719)-SUMIF($C$19:$C4719,$C4719,$G$19:$G4719),"")</f>
        <v/>
      </c>
      <c r="I4719" s="296" t="n"/>
      <c r="J4719" s="252" t="n"/>
      <c r="K4719" s="252" t="n"/>
      <c r="L4719" s="298" t="n"/>
      <c r="M4719" s="254">
        <f>IF($B4719="","",--TEXT($B4719,"yyyymm"))</f>
        <v/>
      </c>
      <c r="N4719" s="0" t="n"/>
      <c r="O4719" s="0" t="n"/>
      <c r="P4719" s="0" t="n"/>
      <c r="Q4719" s="0" t="n"/>
      <c r="R4719" s="0" t="n"/>
      <c r="S4719" s="0" t="n"/>
      <c r="T4719" s="0" t="n"/>
      <c r="U4719" s="0" t="n"/>
      <c r="V4719" s="0" t="n"/>
      <c r="W4719" s="0" t="n"/>
      <c r="X4719" s="42" t="n"/>
      <c r="Y4719" s="42" t="n"/>
      <c r="Z4719" s="42" t="n"/>
    </row>
    <row r="4720" ht="23" customFormat="1" customHeight="1" s="204">
      <c r="A4720" s="255">
        <f>IF(B4720="","",COUNTA($B$5:B4720))</f>
        <v/>
      </c>
      <c r="B4720" s="294" t="n"/>
      <c r="C4720" s="247" t="n"/>
      <c r="D4720" s="248" t="n"/>
      <c r="E4720" s="295" t="n"/>
      <c r="F4720" s="296" t="n"/>
      <c r="G4720" s="296" t="n"/>
      <c r="H4720" s="299">
        <f>IFERROR(VLOOKUP($C4720,$C$5:$H$18,6,0)+SUMIF($C$19:$C4720,$C4720,$F$19:$F4720)-SUMIF($C$19:$C4720,$C4720,$G$19:$G4720),"")</f>
        <v/>
      </c>
      <c r="I4720" s="296" t="n"/>
      <c r="J4720" s="252" t="n"/>
      <c r="K4720" s="252" t="n"/>
      <c r="L4720" s="298" t="n"/>
      <c r="M4720" s="254">
        <f>IF($B4720="","",--TEXT($B4720,"yyyymm"))</f>
        <v/>
      </c>
      <c r="N4720" s="0" t="n"/>
      <c r="O4720" s="0" t="n"/>
      <c r="P4720" s="0" t="n"/>
      <c r="Q4720" s="0" t="n"/>
      <c r="R4720" s="0" t="n"/>
      <c r="S4720" s="0" t="n"/>
      <c r="T4720" s="0" t="n"/>
      <c r="U4720" s="0" t="n"/>
      <c r="V4720" s="0" t="n"/>
      <c r="W4720" s="0" t="n"/>
      <c r="X4720" s="42" t="n"/>
      <c r="Y4720" s="42" t="n"/>
      <c r="Z4720" s="42" t="n"/>
    </row>
    <row r="4721" ht="23" customFormat="1" customHeight="1" s="204">
      <c r="A4721" s="255">
        <f>IF(B4721="","",COUNTA($B$5:B4721))</f>
        <v/>
      </c>
      <c r="B4721" s="294" t="n"/>
      <c r="C4721" s="247" t="n"/>
      <c r="D4721" s="248" t="n"/>
      <c r="E4721" s="295" t="n"/>
      <c r="F4721" s="296" t="n"/>
      <c r="G4721" s="296" t="n"/>
      <c r="H4721" s="299">
        <f>IFERROR(VLOOKUP($C4721,$C$5:$H$18,6,0)+SUMIF($C$19:$C4721,$C4721,$F$19:$F4721)-SUMIF($C$19:$C4721,$C4721,$G$19:$G4721),"")</f>
        <v/>
      </c>
      <c r="I4721" s="296" t="n"/>
      <c r="J4721" s="252" t="n"/>
      <c r="K4721" s="252" t="n"/>
      <c r="L4721" s="298" t="n"/>
      <c r="M4721" s="254">
        <f>IF($B4721="","",--TEXT($B4721,"yyyymm"))</f>
        <v/>
      </c>
      <c r="N4721" s="0" t="n"/>
      <c r="O4721" s="0" t="n"/>
      <c r="P4721" s="0" t="n"/>
      <c r="Q4721" s="0" t="n"/>
      <c r="R4721" s="0" t="n"/>
      <c r="S4721" s="0" t="n"/>
      <c r="T4721" s="0" t="n"/>
      <c r="U4721" s="0" t="n"/>
      <c r="V4721" s="0" t="n"/>
      <c r="W4721" s="0" t="n"/>
      <c r="X4721" s="42" t="n"/>
      <c r="Y4721" s="42" t="n"/>
      <c r="Z4721" s="42" t="n"/>
    </row>
    <row r="4722" ht="23" customFormat="1" customHeight="1" s="204">
      <c r="A4722" s="255">
        <f>IF(B4722="","",COUNTA($B$5:B4722))</f>
        <v/>
      </c>
      <c r="B4722" s="294" t="n"/>
      <c r="C4722" s="247" t="n"/>
      <c r="D4722" s="248" t="n"/>
      <c r="E4722" s="295" t="n"/>
      <c r="F4722" s="296" t="n"/>
      <c r="G4722" s="296" t="n"/>
      <c r="H4722" s="299">
        <f>IFERROR(VLOOKUP($C4722,$C$5:$H$18,6,0)+SUMIF($C$19:$C4722,$C4722,$F$19:$F4722)-SUMIF($C$19:$C4722,$C4722,$G$19:$G4722),"")</f>
        <v/>
      </c>
      <c r="I4722" s="296" t="n"/>
      <c r="J4722" s="252" t="n"/>
      <c r="K4722" s="252" t="n"/>
      <c r="L4722" s="298" t="n"/>
      <c r="M4722" s="254">
        <f>IF($B4722="","",--TEXT($B4722,"yyyymm"))</f>
        <v/>
      </c>
      <c r="N4722" s="0" t="n"/>
      <c r="O4722" s="0" t="n"/>
      <c r="P4722" s="0" t="n"/>
      <c r="Q4722" s="0" t="n"/>
      <c r="R4722" s="0" t="n"/>
      <c r="S4722" s="0" t="n"/>
      <c r="T4722" s="0" t="n"/>
      <c r="U4722" s="0" t="n"/>
      <c r="V4722" s="0" t="n"/>
      <c r="W4722" s="0" t="n"/>
      <c r="X4722" s="42" t="n"/>
      <c r="Y4722" s="42" t="n"/>
      <c r="Z4722" s="42" t="n"/>
    </row>
    <row r="4723" ht="23" customFormat="1" customHeight="1" s="204">
      <c r="A4723" s="255">
        <f>IF(B4723="","",COUNTA($B$5:B4723))</f>
        <v/>
      </c>
      <c r="B4723" s="294" t="n"/>
      <c r="C4723" s="247" t="n"/>
      <c r="D4723" s="248" t="n"/>
      <c r="E4723" s="295" t="n"/>
      <c r="F4723" s="296" t="n"/>
      <c r="G4723" s="296" t="n"/>
      <c r="H4723" s="299">
        <f>IFERROR(VLOOKUP($C4723,$C$5:$H$18,6,0)+SUMIF($C$19:$C4723,$C4723,$F$19:$F4723)-SUMIF($C$19:$C4723,$C4723,$G$19:$G4723),"")</f>
        <v/>
      </c>
      <c r="I4723" s="296" t="n"/>
      <c r="J4723" s="252" t="n"/>
      <c r="K4723" s="252" t="n"/>
      <c r="L4723" s="298" t="n"/>
      <c r="M4723" s="254">
        <f>IF($B4723="","",--TEXT($B4723,"yyyymm"))</f>
        <v/>
      </c>
      <c r="N4723" s="0" t="n"/>
      <c r="O4723" s="0" t="n"/>
      <c r="P4723" s="0" t="n"/>
      <c r="Q4723" s="0" t="n"/>
      <c r="R4723" s="0" t="n"/>
      <c r="S4723" s="0" t="n"/>
      <c r="T4723" s="0" t="n"/>
      <c r="U4723" s="0" t="n"/>
      <c r="V4723" s="0" t="n"/>
      <c r="W4723" s="0" t="n"/>
      <c r="X4723" s="42" t="n"/>
      <c r="Y4723" s="42" t="n"/>
      <c r="Z4723" s="42" t="n"/>
    </row>
    <row r="4724" ht="23" customFormat="1" customHeight="1" s="204">
      <c r="A4724" s="255">
        <f>IF(B4724="","",COUNTA($B$5:B4724))</f>
        <v/>
      </c>
      <c r="B4724" s="294" t="n"/>
      <c r="C4724" s="247" t="n"/>
      <c r="D4724" s="248" t="n"/>
      <c r="E4724" s="295" t="n"/>
      <c r="F4724" s="296" t="n"/>
      <c r="G4724" s="296" t="n"/>
      <c r="H4724" s="299">
        <f>IFERROR(VLOOKUP($C4724,$C$5:$H$18,6,0)+SUMIF($C$19:$C4724,$C4724,$F$19:$F4724)-SUMIF($C$19:$C4724,$C4724,$G$19:$G4724),"")</f>
        <v/>
      </c>
      <c r="I4724" s="296" t="n"/>
      <c r="J4724" s="252" t="n"/>
      <c r="K4724" s="252" t="n"/>
      <c r="L4724" s="298" t="n"/>
      <c r="M4724" s="254">
        <f>IF($B4724="","",--TEXT($B4724,"yyyymm"))</f>
        <v/>
      </c>
      <c r="N4724" s="0" t="n"/>
      <c r="O4724" s="0" t="n"/>
      <c r="P4724" s="0" t="n"/>
      <c r="Q4724" s="0" t="n"/>
      <c r="R4724" s="0" t="n"/>
      <c r="S4724" s="0" t="n"/>
      <c r="T4724" s="0" t="n"/>
      <c r="U4724" s="0" t="n"/>
      <c r="V4724" s="0" t="n"/>
      <c r="W4724" s="0" t="n"/>
      <c r="X4724" s="42" t="n"/>
      <c r="Y4724" s="42" t="n"/>
      <c r="Z4724" s="42" t="n"/>
    </row>
    <row r="4725" ht="23" customFormat="1" customHeight="1" s="204">
      <c r="A4725" s="255">
        <f>IF(B4725="","",COUNTA($B$5:B4725))</f>
        <v/>
      </c>
      <c r="B4725" s="294" t="n"/>
      <c r="C4725" s="247" t="n"/>
      <c r="D4725" s="248" t="n"/>
      <c r="E4725" s="295" t="n"/>
      <c r="F4725" s="296" t="n"/>
      <c r="G4725" s="296" t="n"/>
      <c r="H4725" s="299">
        <f>IFERROR(VLOOKUP($C4725,$C$5:$H$18,6,0)+SUMIF($C$19:$C4725,$C4725,$F$19:$F4725)-SUMIF($C$19:$C4725,$C4725,$G$19:$G4725),"")</f>
        <v/>
      </c>
      <c r="I4725" s="296" t="n"/>
      <c r="J4725" s="252" t="n"/>
      <c r="K4725" s="252" t="n"/>
      <c r="L4725" s="298" t="n"/>
      <c r="M4725" s="254">
        <f>IF($B4725="","",--TEXT($B4725,"yyyymm"))</f>
        <v/>
      </c>
      <c r="N4725" s="0" t="n"/>
      <c r="O4725" s="0" t="n"/>
      <c r="P4725" s="0" t="n"/>
      <c r="Q4725" s="0" t="n"/>
      <c r="R4725" s="0" t="n"/>
      <c r="S4725" s="0" t="n"/>
      <c r="T4725" s="0" t="n"/>
      <c r="U4725" s="0" t="n"/>
      <c r="V4725" s="0" t="n"/>
      <c r="W4725" s="0" t="n"/>
      <c r="X4725" s="42" t="n"/>
      <c r="Y4725" s="42" t="n"/>
      <c r="Z4725" s="42" t="n"/>
    </row>
    <row r="4726" ht="23" customFormat="1" customHeight="1" s="204">
      <c r="A4726" s="255">
        <f>IF(B4726="","",COUNTA($B$5:B4726))</f>
        <v/>
      </c>
      <c r="B4726" s="294" t="n"/>
      <c r="C4726" s="247" t="n"/>
      <c r="D4726" s="248" t="n"/>
      <c r="E4726" s="295" t="n"/>
      <c r="F4726" s="296" t="n"/>
      <c r="G4726" s="296" t="n"/>
      <c r="H4726" s="299">
        <f>IFERROR(VLOOKUP($C4726,$C$5:$H$18,6,0)+SUMIF($C$19:$C4726,$C4726,$F$19:$F4726)-SUMIF($C$19:$C4726,$C4726,$G$19:$G4726),"")</f>
        <v/>
      </c>
      <c r="I4726" s="296" t="n"/>
      <c r="J4726" s="252" t="n"/>
      <c r="K4726" s="252" t="n"/>
      <c r="L4726" s="298" t="n"/>
      <c r="M4726" s="254">
        <f>IF($B4726="","",--TEXT($B4726,"yyyymm"))</f>
        <v/>
      </c>
      <c r="N4726" s="0" t="n"/>
      <c r="O4726" s="0" t="n"/>
      <c r="P4726" s="0" t="n"/>
      <c r="Q4726" s="0" t="n"/>
      <c r="R4726" s="0" t="n"/>
      <c r="S4726" s="0" t="n"/>
      <c r="T4726" s="0" t="n"/>
      <c r="U4726" s="0" t="n"/>
      <c r="V4726" s="0" t="n"/>
      <c r="W4726" s="0" t="n"/>
      <c r="X4726" s="42" t="n"/>
      <c r="Y4726" s="42" t="n"/>
      <c r="Z4726" s="42" t="n"/>
    </row>
    <row r="4727" ht="23" customFormat="1" customHeight="1" s="204">
      <c r="A4727" s="255">
        <f>IF(B4727="","",COUNTA($B$5:B4727))</f>
        <v/>
      </c>
      <c r="B4727" s="294" t="n"/>
      <c r="C4727" s="247" t="n"/>
      <c r="D4727" s="248" t="n"/>
      <c r="E4727" s="295" t="n"/>
      <c r="F4727" s="296" t="n"/>
      <c r="G4727" s="296" t="n"/>
      <c r="H4727" s="299">
        <f>IFERROR(VLOOKUP($C4727,$C$5:$H$18,6,0)+SUMIF($C$19:$C4727,$C4727,$F$19:$F4727)-SUMIF($C$19:$C4727,$C4727,$G$19:$G4727),"")</f>
        <v/>
      </c>
      <c r="I4727" s="296" t="n"/>
      <c r="J4727" s="252" t="n"/>
      <c r="K4727" s="252" t="n"/>
      <c r="L4727" s="298" t="n"/>
      <c r="M4727" s="254">
        <f>IF($B4727="","",--TEXT($B4727,"yyyymm"))</f>
        <v/>
      </c>
      <c r="N4727" s="0" t="n"/>
      <c r="O4727" s="0" t="n"/>
      <c r="P4727" s="0" t="n"/>
      <c r="Q4727" s="0" t="n"/>
      <c r="R4727" s="0" t="n"/>
      <c r="S4727" s="0" t="n"/>
      <c r="T4727" s="0" t="n"/>
      <c r="U4727" s="0" t="n"/>
      <c r="V4727" s="0" t="n"/>
      <c r="W4727" s="0" t="n"/>
      <c r="X4727" s="42" t="n"/>
      <c r="Y4727" s="42" t="n"/>
      <c r="Z4727" s="42" t="n"/>
    </row>
    <row r="4728" ht="23" customFormat="1" customHeight="1" s="204">
      <c r="A4728" s="255">
        <f>IF(B4728="","",COUNTA($B$5:B4728))</f>
        <v/>
      </c>
      <c r="B4728" s="294" t="n"/>
      <c r="C4728" s="247" t="n"/>
      <c r="D4728" s="248" t="n"/>
      <c r="E4728" s="295" t="n"/>
      <c r="F4728" s="296" t="n"/>
      <c r="G4728" s="296" t="n"/>
      <c r="H4728" s="299">
        <f>IFERROR(VLOOKUP($C4728,$C$5:$H$18,6,0)+SUMIF($C$19:$C4728,$C4728,$F$19:$F4728)-SUMIF($C$19:$C4728,$C4728,$G$19:$G4728),"")</f>
        <v/>
      </c>
      <c r="I4728" s="296" t="n"/>
      <c r="J4728" s="252" t="n"/>
      <c r="K4728" s="252" t="n"/>
      <c r="L4728" s="298" t="n"/>
      <c r="M4728" s="254">
        <f>IF($B4728="","",--TEXT($B4728,"yyyymm"))</f>
        <v/>
      </c>
      <c r="N4728" s="0" t="n"/>
      <c r="O4728" s="0" t="n"/>
      <c r="P4728" s="0" t="n"/>
      <c r="Q4728" s="0" t="n"/>
      <c r="R4728" s="0" t="n"/>
      <c r="S4728" s="0" t="n"/>
      <c r="T4728" s="0" t="n"/>
      <c r="U4728" s="0" t="n"/>
      <c r="V4728" s="0" t="n"/>
      <c r="W4728" s="0" t="n"/>
      <c r="X4728" s="42" t="n"/>
      <c r="Y4728" s="42" t="n"/>
      <c r="Z4728" s="42" t="n"/>
    </row>
    <row r="4729" ht="23" customFormat="1" customHeight="1" s="204">
      <c r="A4729" s="255">
        <f>IF(B4729="","",COUNTA($B$5:B4729))</f>
        <v/>
      </c>
      <c r="B4729" s="294" t="n"/>
      <c r="C4729" s="247" t="n"/>
      <c r="D4729" s="248" t="n"/>
      <c r="E4729" s="295" t="n"/>
      <c r="F4729" s="296" t="n"/>
      <c r="G4729" s="296" t="n"/>
      <c r="H4729" s="299">
        <f>IFERROR(VLOOKUP($C4729,$C$5:$H$18,6,0)+SUMIF($C$19:$C4729,$C4729,$F$19:$F4729)-SUMIF($C$19:$C4729,$C4729,$G$19:$G4729),"")</f>
        <v/>
      </c>
      <c r="I4729" s="296" t="n"/>
      <c r="J4729" s="252" t="n"/>
      <c r="K4729" s="252" t="n"/>
      <c r="L4729" s="298" t="n"/>
      <c r="M4729" s="254">
        <f>IF($B4729="","",--TEXT($B4729,"yyyymm"))</f>
        <v/>
      </c>
      <c r="N4729" s="0" t="n"/>
      <c r="O4729" s="0" t="n"/>
      <c r="P4729" s="0" t="n"/>
      <c r="Q4729" s="0" t="n"/>
      <c r="R4729" s="0" t="n"/>
      <c r="S4729" s="0" t="n"/>
      <c r="T4729" s="0" t="n"/>
      <c r="U4729" s="0" t="n"/>
      <c r="V4729" s="0" t="n"/>
      <c r="W4729" s="0" t="n"/>
      <c r="X4729" s="42" t="n"/>
      <c r="Y4729" s="42" t="n"/>
      <c r="Z4729" s="42" t="n"/>
    </row>
    <row r="4730" ht="23" customFormat="1" customHeight="1" s="204">
      <c r="A4730" s="255">
        <f>IF(B4730="","",COUNTA($B$5:B4730))</f>
        <v/>
      </c>
      <c r="B4730" s="294" t="n"/>
      <c r="C4730" s="247" t="n"/>
      <c r="D4730" s="248" t="n"/>
      <c r="E4730" s="295" t="n"/>
      <c r="F4730" s="296" t="n"/>
      <c r="G4730" s="296" t="n"/>
      <c r="H4730" s="299">
        <f>IFERROR(VLOOKUP($C4730,$C$5:$H$18,6,0)+SUMIF($C$19:$C4730,$C4730,$F$19:$F4730)-SUMIF($C$19:$C4730,$C4730,$G$19:$G4730),"")</f>
        <v/>
      </c>
      <c r="I4730" s="296" t="n"/>
      <c r="J4730" s="252" t="n"/>
      <c r="K4730" s="252" t="n"/>
      <c r="L4730" s="298" t="n"/>
      <c r="M4730" s="254">
        <f>IF($B4730="","",--TEXT($B4730,"yyyymm"))</f>
        <v/>
      </c>
      <c r="N4730" s="0" t="n"/>
      <c r="O4730" s="0" t="n"/>
      <c r="P4730" s="0" t="n"/>
      <c r="Q4730" s="0" t="n"/>
      <c r="R4730" s="0" t="n"/>
      <c r="S4730" s="0" t="n"/>
      <c r="T4730" s="0" t="n"/>
      <c r="U4730" s="0" t="n"/>
      <c r="V4730" s="0" t="n"/>
      <c r="W4730" s="0" t="n"/>
      <c r="X4730" s="42" t="n"/>
      <c r="Y4730" s="42" t="n"/>
      <c r="Z4730" s="42" t="n"/>
    </row>
    <row r="4731" ht="23" customFormat="1" customHeight="1" s="204">
      <c r="A4731" s="255">
        <f>IF(B4731="","",COUNTA($B$5:B4731))</f>
        <v/>
      </c>
      <c r="B4731" s="294" t="n"/>
      <c r="C4731" s="247" t="n"/>
      <c r="D4731" s="248" t="n"/>
      <c r="E4731" s="295" t="n"/>
      <c r="F4731" s="296" t="n"/>
      <c r="G4731" s="296" t="n"/>
      <c r="H4731" s="299">
        <f>IFERROR(VLOOKUP($C4731,$C$5:$H$18,6,0)+SUMIF($C$19:$C4731,$C4731,$F$19:$F4731)-SUMIF($C$19:$C4731,$C4731,$G$19:$G4731),"")</f>
        <v/>
      </c>
      <c r="I4731" s="296" t="n"/>
      <c r="J4731" s="252" t="n"/>
      <c r="K4731" s="252" t="n"/>
      <c r="L4731" s="298" t="n"/>
      <c r="M4731" s="254">
        <f>IF($B4731="","",--TEXT($B4731,"yyyymm"))</f>
        <v/>
      </c>
      <c r="N4731" s="0" t="n"/>
      <c r="O4731" s="0" t="n"/>
      <c r="P4731" s="0" t="n"/>
      <c r="Q4731" s="0" t="n"/>
      <c r="R4731" s="0" t="n"/>
      <c r="S4731" s="0" t="n"/>
      <c r="T4731" s="0" t="n"/>
      <c r="U4731" s="0" t="n"/>
      <c r="V4731" s="0" t="n"/>
      <c r="W4731" s="0" t="n"/>
      <c r="X4731" s="42" t="n"/>
      <c r="Y4731" s="42" t="n"/>
      <c r="Z4731" s="42" t="n"/>
    </row>
    <row r="4732" ht="23" customFormat="1" customHeight="1" s="204">
      <c r="A4732" s="255">
        <f>IF(B4732="","",COUNTA($B$5:B4732))</f>
        <v/>
      </c>
      <c r="B4732" s="294" t="n"/>
      <c r="C4732" s="247" t="n"/>
      <c r="D4732" s="248" t="n"/>
      <c r="E4732" s="295" t="n"/>
      <c r="F4732" s="296" t="n"/>
      <c r="G4732" s="296" t="n"/>
      <c r="H4732" s="299">
        <f>IFERROR(VLOOKUP($C4732,$C$5:$H$18,6,0)+SUMIF($C$19:$C4732,$C4732,$F$19:$F4732)-SUMIF($C$19:$C4732,$C4732,$G$19:$G4732),"")</f>
        <v/>
      </c>
      <c r="I4732" s="296" t="n"/>
      <c r="J4732" s="252" t="n"/>
      <c r="K4732" s="252" t="n"/>
      <c r="L4732" s="298" t="n"/>
      <c r="M4732" s="254">
        <f>IF($B4732="","",--TEXT($B4732,"yyyymm"))</f>
        <v/>
      </c>
      <c r="N4732" s="0" t="n"/>
      <c r="O4732" s="0" t="n"/>
      <c r="P4732" s="0" t="n"/>
      <c r="Q4732" s="0" t="n"/>
      <c r="R4732" s="0" t="n"/>
      <c r="S4732" s="0" t="n"/>
      <c r="T4732" s="0" t="n"/>
      <c r="U4732" s="0" t="n"/>
      <c r="V4732" s="0" t="n"/>
      <c r="W4732" s="0" t="n"/>
      <c r="X4732" s="42" t="n"/>
      <c r="Y4732" s="42" t="n"/>
      <c r="Z4732" s="42" t="n"/>
    </row>
    <row r="4733" ht="23" customFormat="1" customHeight="1" s="204">
      <c r="A4733" s="255">
        <f>IF(B4733="","",COUNTA($B$5:B4733))</f>
        <v/>
      </c>
      <c r="B4733" s="294" t="n"/>
      <c r="C4733" s="247" t="n"/>
      <c r="D4733" s="248" t="n"/>
      <c r="E4733" s="295" t="n"/>
      <c r="F4733" s="296" t="n"/>
      <c r="G4733" s="296" t="n"/>
      <c r="H4733" s="299">
        <f>IFERROR(VLOOKUP($C4733,$C$5:$H$18,6,0)+SUMIF($C$19:$C4733,$C4733,$F$19:$F4733)-SUMIF($C$19:$C4733,$C4733,$G$19:$G4733),"")</f>
        <v/>
      </c>
      <c r="I4733" s="296" t="n"/>
      <c r="J4733" s="252" t="n"/>
      <c r="K4733" s="252" t="n"/>
      <c r="L4733" s="298" t="n"/>
      <c r="M4733" s="254">
        <f>IF($B4733="","",--TEXT($B4733,"yyyymm"))</f>
        <v/>
      </c>
      <c r="N4733" s="0" t="n"/>
      <c r="O4733" s="0" t="n"/>
      <c r="P4733" s="0" t="n"/>
      <c r="Q4733" s="0" t="n"/>
      <c r="R4733" s="0" t="n"/>
      <c r="S4733" s="0" t="n"/>
      <c r="T4733" s="0" t="n"/>
      <c r="U4733" s="0" t="n"/>
      <c r="V4733" s="0" t="n"/>
      <c r="W4733" s="0" t="n"/>
      <c r="X4733" s="42" t="n"/>
      <c r="Y4733" s="42" t="n"/>
      <c r="Z4733" s="42" t="n"/>
    </row>
    <row r="4734" ht="23" customFormat="1" customHeight="1" s="204">
      <c r="A4734" s="255">
        <f>IF(B4734="","",COUNTA($B$5:B4734))</f>
        <v/>
      </c>
      <c r="B4734" s="294" t="n"/>
      <c r="C4734" s="247" t="n"/>
      <c r="D4734" s="248" t="n"/>
      <c r="E4734" s="295" t="n"/>
      <c r="F4734" s="296" t="n"/>
      <c r="G4734" s="296" t="n"/>
      <c r="H4734" s="299">
        <f>IFERROR(VLOOKUP($C4734,$C$5:$H$18,6,0)+SUMIF($C$19:$C4734,$C4734,$F$19:$F4734)-SUMIF($C$19:$C4734,$C4734,$G$19:$G4734),"")</f>
        <v/>
      </c>
      <c r="I4734" s="296" t="n"/>
      <c r="J4734" s="252" t="n"/>
      <c r="K4734" s="252" t="n"/>
      <c r="L4734" s="298" t="n"/>
      <c r="M4734" s="254">
        <f>IF($B4734="","",--TEXT($B4734,"yyyymm"))</f>
        <v/>
      </c>
      <c r="N4734" s="0" t="n"/>
      <c r="O4734" s="0" t="n"/>
      <c r="P4734" s="0" t="n"/>
      <c r="Q4734" s="0" t="n"/>
      <c r="R4734" s="0" t="n"/>
      <c r="S4734" s="0" t="n"/>
      <c r="T4734" s="0" t="n"/>
      <c r="U4734" s="0" t="n"/>
      <c r="V4734" s="0" t="n"/>
      <c r="W4734" s="0" t="n"/>
      <c r="X4734" s="42" t="n"/>
      <c r="Y4734" s="42" t="n"/>
      <c r="Z4734" s="42" t="n"/>
    </row>
    <row r="4735" ht="23" customFormat="1" customHeight="1" s="204">
      <c r="A4735" s="255">
        <f>IF(B4735="","",COUNTA($B$5:B4735))</f>
        <v/>
      </c>
      <c r="B4735" s="294" t="n"/>
      <c r="C4735" s="247" t="n"/>
      <c r="D4735" s="248" t="n"/>
      <c r="E4735" s="295" t="n"/>
      <c r="F4735" s="296" t="n"/>
      <c r="G4735" s="296" t="n"/>
      <c r="H4735" s="299">
        <f>IFERROR(VLOOKUP($C4735,$C$5:$H$18,6,0)+SUMIF($C$19:$C4735,$C4735,$F$19:$F4735)-SUMIF($C$19:$C4735,$C4735,$G$19:$G4735),"")</f>
        <v/>
      </c>
      <c r="I4735" s="296" t="n"/>
      <c r="J4735" s="252" t="n"/>
      <c r="K4735" s="252" t="n"/>
      <c r="L4735" s="298" t="n"/>
      <c r="M4735" s="254">
        <f>IF($B4735="","",--TEXT($B4735,"yyyymm"))</f>
        <v/>
      </c>
      <c r="N4735" s="0" t="n"/>
      <c r="O4735" s="0" t="n"/>
      <c r="P4735" s="0" t="n"/>
      <c r="Q4735" s="0" t="n"/>
      <c r="R4735" s="0" t="n"/>
      <c r="S4735" s="0" t="n"/>
      <c r="T4735" s="0" t="n"/>
      <c r="U4735" s="0" t="n"/>
      <c r="V4735" s="0" t="n"/>
      <c r="W4735" s="0" t="n"/>
      <c r="X4735" s="42" t="n"/>
      <c r="Y4735" s="42" t="n"/>
      <c r="Z4735" s="42" t="n"/>
    </row>
    <row r="4736" ht="23" customFormat="1" customHeight="1" s="204">
      <c r="A4736" s="255">
        <f>IF(B4736="","",COUNTA($B$5:B4736))</f>
        <v/>
      </c>
      <c r="B4736" s="294" t="n"/>
      <c r="C4736" s="247" t="n"/>
      <c r="D4736" s="248" t="n"/>
      <c r="E4736" s="295" t="n"/>
      <c r="F4736" s="296" t="n"/>
      <c r="G4736" s="296" t="n"/>
      <c r="H4736" s="299">
        <f>IFERROR(VLOOKUP($C4736,$C$5:$H$18,6,0)+SUMIF($C$19:$C4736,$C4736,$F$19:$F4736)-SUMIF($C$19:$C4736,$C4736,$G$19:$G4736),"")</f>
        <v/>
      </c>
      <c r="I4736" s="296" t="n"/>
      <c r="J4736" s="252" t="n"/>
      <c r="K4736" s="252" t="n"/>
      <c r="L4736" s="298" t="n"/>
      <c r="M4736" s="254">
        <f>IF($B4736="","",--TEXT($B4736,"yyyymm"))</f>
        <v/>
      </c>
      <c r="N4736" s="0" t="n"/>
      <c r="O4736" s="0" t="n"/>
      <c r="P4736" s="0" t="n"/>
      <c r="Q4736" s="0" t="n"/>
      <c r="R4736" s="0" t="n"/>
      <c r="S4736" s="0" t="n"/>
      <c r="T4736" s="0" t="n"/>
      <c r="U4736" s="0" t="n"/>
      <c r="V4736" s="0" t="n"/>
      <c r="W4736" s="0" t="n"/>
      <c r="X4736" s="42" t="n"/>
      <c r="Y4736" s="42" t="n"/>
      <c r="Z4736" s="42" t="n"/>
    </row>
    <row r="4737" ht="23" customFormat="1" customHeight="1" s="204">
      <c r="A4737" s="255">
        <f>IF(B4737="","",COUNTA($B$5:B4737))</f>
        <v/>
      </c>
      <c r="B4737" s="294" t="n"/>
      <c r="C4737" s="247" t="n"/>
      <c r="D4737" s="248" t="n"/>
      <c r="E4737" s="295" t="n"/>
      <c r="F4737" s="296" t="n"/>
      <c r="G4737" s="296" t="n"/>
      <c r="H4737" s="299">
        <f>IFERROR(VLOOKUP($C4737,$C$5:$H$18,6,0)+SUMIF($C$19:$C4737,$C4737,$F$19:$F4737)-SUMIF($C$19:$C4737,$C4737,$G$19:$G4737),"")</f>
        <v/>
      </c>
      <c r="I4737" s="296" t="n"/>
      <c r="J4737" s="252" t="n"/>
      <c r="K4737" s="252" t="n"/>
      <c r="L4737" s="298" t="n"/>
      <c r="M4737" s="254">
        <f>IF($B4737="","",--TEXT($B4737,"yyyymm"))</f>
        <v/>
      </c>
      <c r="N4737" s="0" t="n"/>
      <c r="O4737" s="0" t="n"/>
      <c r="P4737" s="0" t="n"/>
      <c r="Q4737" s="0" t="n"/>
      <c r="R4737" s="0" t="n"/>
      <c r="S4737" s="0" t="n"/>
      <c r="T4737" s="0" t="n"/>
      <c r="U4737" s="0" t="n"/>
      <c r="V4737" s="0" t="n"/>
      <c r="W4737" s="0" t="n"/>
      <c r="X4737" s="42" t="n"/>
      <c r="Y4737" s="42" t="n"/>
      <c r="Z4737" s="42" t="n"/>
    </row>
    <row r="4738" ht="23" customFormat="1" customHeight="1" s="204">
      <c r="A4738" s="255">
        <f>IF(B4738="","",COUNTA($B$5:B4738))</f>
        <v/>
      </c>
      <c r="B4738" s="294" t="n"/>
      <c r="C4738" s="247" t="n"/>
      <c r="D4738" s="248" t="n"/>
      <c r="E4738" s="295" t="n"/>
      <c r="F4738" s="296" t="n"/>
      <c r="G4738" s="296" t="n"/>
      <c r="H4738" s="299">
        <f>IFERROR(VLOOKUP($C4738,$C$5:$H$18,6,0)+SUMIF($C$19:$C4738,$C4738,$F$19:$F4738)-SUMIF($C$19:$C4738,$C4738,$G$19:$G4738),"")</f>
        <v/>
      </c>
      <c r="I4738" s="296" t="n"/>
      <c r="J4738" s="252" t="n"/>
      <c r="K4738" s="252" t="n"/>
      <c r="L4738" s="298" t="n"/>
      <c r="M4738" s="254">
        <f>IF($B4738="","",--TEXT($B4738,"yyyymm"))</f>
        <v/>
      </c>
      <c r="N4738" s="0" t="n"/>
      <c r="O4738" s="0" t="n"/>
      <c r="P4738" s="0" t="n"/>
      <c r="Q4738" s="0" t="n"/>
      <c r="R4738" s="0" t="n"/>
      <c r="S4738" s="0" t="n"/>
      <c r="T4738" s="0" t="n"/>
      <c r="U4738" s="0" t="n"/>
      <c r="V4738" s="0" t="n"/>
      <c r="W4738" s="0" t="n"/>
      <c r="X4738" s="42" t="n"/>
      <c r="Y4738" s="42" t="n"/>
      <c r="Z4738" s="42" t="n"/>
    </row>
    <row r="4739" ht="23" customFormat="1" customHeight="1" s="204">
      <c r="A4739" s="255">
        <f>IF(B4739="","",COUNTA($B$5:B4739))</f>
        <v/>
      </c>
      <c r="B4739" s="294" t="n"/>
      <c r="C4739" s="247" t="n"/>
      <c r="D4739" s="248" t="n"/>
      <c r="E4739" s="295" t="n"/>
      <c r="F4739" s="296" t="n"/>
      <c r="G4739" s="296" t="n"/>
      <c r="H4739" s="299">
        <f>IFERROR(VLOOKUP($C4739,$C$5:$H$18,6,0)+SUMIF($C$19:$C4739,$C4739,$F$19:$F4739)-SUMIF($C$19:$C4739,$C4739,$G$19:$G4739),"")</f>
        <v/>
      </c>
      <c r="I4739" s="296" t="n"/>
      <c r="J4739" s="252" t="n"/>
      <c r="K4739" s="252" t="n"/>
      <c r="L4739" s="298" t="n"/>
      <c r="M4739" s="254">
        <f>IF($B4739="","",--TEXT($B4739,"yyyymm"))</f>
        <v/>
      </c>
      <c r="N4739" s="0" t="n"/>
      <c r="O4739" s="0" t="n"/>
      <c r="P4739" s="0" t="n"/>
      <c r="Q4739" s="0" t="n"/>
      <c r="R4739" s="0" t="n"/>
      <c r="S4739" s="0" t="n"/>
      <c r="T4739" s="0" t="n"/>
      <c r="U4739" s="0" t="n"/>
      <c r="V4739" s="0" t="n"/>
      <c r="W4739" s="0" t="n"/>
      <c r="X4739" s="42" t="n"/>
      <c r="Y4739" s="42" t="n"/>
      <c r="Z4739" s="42" t="n"/>
    </row>
    <row r="4740" ht="23" customFormat="1" customHeight="1" s="204">
      <c r="A4740" s="255">
        <f>IF(B4740="","",COUNTA($B$5:B4740))</f>
        <v/>
      </c>
      <c r="B4740" s="294" t="n"/>
      <c r="C4740" s="247" t="n"/>
      <c r="D4740" s="248" t="n"/>
      <c r="E4740" s="295" t="n"/>
      <c r="F4740" s="296" t="n"/>
      <c r="G4740" s="296" t="n"/>
      <c r="H4740" s="299">
        <f>IFERROR(VLOOKUP($C4740,$C$5:$H$18,6,0)+SUMIF($C$19:$C4740,$C4740,$F$19:$F4740)-SUMIF($C$19:$C4740,$C4740,$G$19:$G4740),"")</f>
        <v/>
      </c>
      <c r="I4740" s="296" t="n"/>
      <c r="J4740" s="252" t="n"/>
      <c r="K4740" s="252" t="n"/>
      <c r="L4740" s="298" t="n"/>
      <c r="M4740" s="254">
        <f>IF($B4740="","",--TEXT($B4740,"yyyymm"))</f>
        <v/>
      </c>
      <c r="N4740" s="0" t="n"/>
      <c r="O4740" s="0" t="n"/>
      <c r="P4740" s="0" t="n"/>
      <c r="Q4740" s="0" t="n"/>
      <c r="R4740" s="0" t="n"/>
      <c r="S4740" s="0" t="n"/>
      <c r="T4740" s="0" t="n"/>
      <c r="U4740" s="0" t="n"/>
      <c r="V4740" s="0" t="n"/>
      <c r="W4740" s="0" t="n"/>
      <c r="X4740" s="42" t="n"/>
      <c r="Y4740" s="42" t="n"/>
      <c r="Z4740" s="42" t="n"/>
    </row>
    <row r="4741" ht="23" customFormat="1" customHeight="1" s="204">
      <c r="A4741" s="255">
        <f>IF(B4741="","",COUNTA($B$5:B4741))</f>
        <v/>
      </c>
      <c r="B4741" s="294" t="n"/>
      <c r="C4741" s="247" t="n"/>
      <c r="D4741" s="248" t="n"/>
      <c r="E4741" s="295" t="n"/>
      <c r="F4741" s="296" t="n"/>
      <c r="G4741" s="296" t="n"/>
      <c r="H4741" s="299">
        <f>IFERROR(VLOOKUP($C4741,$C$5:$H$18,6,0)+SUMIF($C$19:$C4741,$C4741,$F$19:$F4741)-SUMIF($C$19:$C4741,$C4741,$G$19:$G4741),"")</f>
        <v/>
      </c>
      <c r="I4741" s="296" t="n"/>
      <c r="J4741" s="252" t="n"/>
      <c r="K4741" s="252" t="n"/>
      <c r="L4741" s="298" t="n"/>
      <c r="M4741" s="254">
        <f>IF($B4741="","",--TEXT($B4741,"yyyymm"))</f>
        <v/>
      </c>
      <c r="N4741" s="0" t="n"/>
      <c r="O4741" s="0" t="n"/>
      <c r="P4741" s="0" t="n"/>
      <c r="Q4741" s="0" t="n"/>
      <c r="R4741" s="0" t="n"/>
      <c r="S4741" s="0" t="n"/>
      <c r="T4741" s="0" t="n"/>
      <c r="U4741" s="0" t="n"/>
      <c r="V4741" s="0" t="n"/>
      <c r="W4741" s="0" t="n"/>
      <c r="X4741" s="42" t="n"/>
      <c r="Y4741" s="42" t="n"/>
      <c r="Z4741" s="42" t="n"/>
    </row>
    <row r="4742" ht="23" customFormat="1" customHeight="1" s="204">
      <c r="A4742" s="255">
        <f>IF(B4742="","",COUNTA($B$5:B4742))</f>
        <v/>
      </c>
      <c r="B4742" s="294" t="n"/>
      <c r="C4742" s="247" t="n"/>
      <c r="D4742" s="248" t="n"/>
      <c r="E4742" s="295" t="n"/>
      <c r="F4742" s="296" t="n"/>
      <c r="G4742" s="296" t="n"/>
      <c r="H4742" s="299">
        <f>IFERROR(VLOOKUP($C4742,$C$5:$H$18,6,0)+SUMIF($C$19:$C4742,$C4742,$F$19:$F4742)-SUMIF($C$19:$C4742,$C4742,$G$19:$G4742),"")</f>
        <v/>
      </c>
      <c r="I4742" s="296" t="n"/>
      <c r="J4742" s="252" t="n"/>
      <c r="K4742" s="252" t="n"/>
      <c r="L4742" s="298" t="n"/>
      <c r="M4742" s="254">
        <f>IF($B4742="","",--TEXT($B4742,"yyyymm"))</f>
        <v/>
      </c>
      <c r="N4742" s="0" t="n"/>
      <c r="O4742" s="0" t="n"/>
      <c r="P4742" s="0" t="n"/>
      <c r="Q4742" s="0" t="n"/>
      <c r="R4742" s="0" t="n"/>
      <c r="S4742" s="0" t="n"/>
      <c r="T4742" s="0" t="n"/>
      <c r="U4742" s="0" t="n"/>
      <c r="V4742" s="0" t="n"/>
      <c r="W4742" s="0" t="n"/>
      <c r="X4742" s="42" t="n"/>
      <c r="Y4742" s="42" t="n"/>
      <c r="Z4742" s="42" t="n"/>
    </row>
    <row r="4743" ht="23" customFormat="1" customHeight="1" s="204">
      <c r="A4743" s="255">
        <f>IF(B4743="","",COUNTA($B$5:B4743))</f>
        <v/>
      </c>
      <c r="B4743" s="294" t="n"/>
      <c r="C4743" s="247" t="n"/>
      <c r="D4743" s="248" t="n"/>
      <c r="E4743" s="295" t="n"/>
      <c r="F4743" s="296" t="n"/>
      <c r="G4743" s="296" t="n"/>
      <c r="H4743" s="299">
        <f>IFERROR(VLOOKUP($C4743,$C$5:$H$18,6,0)+SUMIF($C$19:$C4743,$C4743,$F$19:$F4743)-SUMIF($C$19:$C4743,$C4743,$G$19:$G4743),"")</f>
        <v/>
      </c>
      <c r="I4743" s="296" t="n"/>
      <c r="J4743" s="252" t="n"/>
      <c r="K4743" s="252" t="n"/>
      <c r="L4743" s="298" t="n"/>
      <c r="M4743" s="254">
        <f>IF($B4743="","",--TEXT($B4743,"yyyymm"))</f>
        <v/>
      </c>
      <c r="N4743" s="0" t="n"/>
      <c r="O4743" s="0" t="n"/>
      <c r="P4743" s="0" t="n"/>
      <c r="Q4743" s="0" t="n"/>
      <c r="R4743" s="0" t="n"/>
      <c r="S4743" s="0" t="n"/>
      <c r="T4743" s="0" t="n"/>
      <c r="U4743" s="0" t="n"/>
      <c r="V4743" s="0" t="n"/>
      <c r="W4743" s="0" t="n"/>
      <c r="X4743" s="42" t="n"/>
      <c r="Y4743" s="42" t="n"/>
      <c r="Z4743" s="42" t="n"/>
    </row>
    <row r="4744" ht="23" customFormat="1" customHeight="1" s="204">
      <c r="A4744" s="255">
        <f>IF(B4744="","",COUNTA($B$5:B4744))</f>
        <v/>
      </c>
      <c r="B4744" s="294" t="n"/>
      <c r="C4744" s="247" t="n"/>
      <c r="D4744" s="248" t="n"/>
      <c r="E4744" s="295" t="n"/>
      <c r="F4744" s="296" t="n"/>
      <c r="G4744" s="296" t="n"/>
      <c r="H4744" s="299">
        <f>IFERROR(VLOOKUP($C4744,$C$5:$H$18,6,0)+SUMIF($C$19:$C4744,$C4744,$F$19:$F4744)-SUMIF($C$19:$C4744,$C4744,$G$19:$G4744),"")</f>
        <v/>
      </c>
      <c r="I4744" s="296" t="n"/>
      <c r="J4744" s="252" t="n"/>
      <c r="K4744" s="252" t="n"/>
      <c r="L4744" s="298" t="n"/>
      <c r="M4744" s="254">
        <f>IF($B4744="","",--TEXT($B4744,"yyyymm"))</f>
        <v/>
      </c>
      <c r="N4744" s="0" t="n"/>
      <c r="O4744" s="0" t="n"/>
      <c r="P4744" s="0" t="n"/>
      <c r="Q4744" s="0" t="n"/>
      <c r="R4744" s="0" t="n"/>
      <c r="S4744" s="0" t="n"/>
      <c r="T4744" s="0" t="n"/>
      <c r="U4744" s="0" t="n"/>
      <c r="V4744" s="0" t="n"/>
      <c r="W4744" s="0" t="n"/>
      <c r="X4744" s="42" t="n"/>
      <c r="Y4744" s="42" t="n"/>
      <c r="Z4744" s="42" t="n"/>
    </row>
    <row r="4745" ht="23" customFormat="1" customHeight="1" s="204">
      <c r="A4745" s="255">
        <f>IF(B4745="","",COUNTA($B$5:B4745))</f>
        <v/>
      </c>
      <c r="B4745" s="294" t="n"/>
      <c r="C4745" s="247" t="n"/>
      <c r="D4745" s="248" t="n"/>
      <c r="E4745" s="295" t="n"/>
      <c r="F4745" s="296" t="n"/>
      <c r="G4745" s="296" t="n"/>
      <c r="H4745" s="299">
        <f>IFERROR(VLOOKUP($C4745,$C$5:$H$18,6,0)+SUMIF($C$19:$C4745,$C4745,$F$19:$F4745)-SUMIF($C$19:$C4745,$C4745,$G$19:$G4745),"")</f>
        <v/>
      </c>
      <c r="I4745" s="296" t="n"/>
      <c r="J4745" s="252" t="n"/>
      <c r="K4745" s="252" t="n"/>
      <c r="L4745" s="298" t="n"/>
      <c r="M4745" s="254">
        <f>IF($B4745="","",--TEXT($B4745,"yyyymm"))</f>
        <v/>
      </c>
      <c r="N4745" s="0" t="n"/>
      <c r="O4745" s="0" t="n"/>
      <c r="P4745" s="0" t="n"/>
      <c r="Q4745" s="0" t="n"/>
      <c r="R4745" s="0" t="n"/>
      <c r="S4745" s="0" t="n"/>
      <c r="T4745" s="0" t="n"/>
      <c r="U4745" s="0" t="n"/>
      <c r="V4745" s="0" t="n"/>
      <c r="W4745" s="0" t="n"/>
      <c r="X4745" s="42" t="n"/>
      <c r="Y4745" s="42" t="n"/>
      <c r="Z4745" s="42" t="n"/>
    </row>
    <row r="4746" ht="23" customFormat="1" customHeight="1" s="204">
      <c r="A4746" s="255">
        <f>IF(B4746="","",COUNTA($B$5:B4746))</f>
        <v/>
      </c>
      <c r="B4746" s="294" t="n"/>
      <c r="C4746" s="247" t="n"/>
      <c r="D4746" s="248" t="n"/>
      <c r="E4746" s="295" t="n"/>
      <c r="F4746" s="296" t="n"/>
      <c r="G4746" s="296" t="n"/>
      <c r="H4746" s="299">
        <f>IFERROR(VLOOKUP($C4746,$C$5:$H$18,6,0)+SUMIF($C$19:$C4746,$C4746,$F$19:$F4746)-SUMIF($C$19:$C4746,$C4746,$G$19:$G4746),"")</f>
        <v/>
      </c>
      <c r="I4746" s="296" t="n"/>
      <c r="J4746" s="252" t="n"/>
      <c r="K4746" s="252" t="n"/>
      <c r="L4746" s="298" t="n"/>
      <c r="M4746" s="254">
        <f>IF($B4746="","",--TEXT($B4746,"yyyymm"))</f>
        <v/>
      </c>
      <c r="N4746" s="0" t="n"/>
      <c r="O4746" s="0" t="n"/>
      <c r="P4746" s="0" t="n"/>
      <c r="Q4746" s="0" t="n"/>
      <c r="R4746" s="0" t="n"/>
      <c r="S4746" s="0" t="n"/>
      <c r="T4746" s="0" t="n"/>
      <c r="U4746" s="0" t="n"/>
      <c r="V4746" s="0" t="n"/>
      <c r="W4746" s="0" t="n"/>
      <c r="X4746" s="42" t="n"/>
      <c r="Y4746" s="42" t="n"/>
      <c r="Z4746" s="42" t="n"/>
    </row>
    <row r="4747" ht="23" customFormat="1" customHeight="1" s="204">
      <c r="A4747" s="255">
        <f>IF(B4747="","",COUNTA($B$5:B4747))</f>
        <v/>
      </c>
      <c r="B4747" s="294" t="n"/>
      <c r="C4747" s="247" t="n"/>
      <c r="D4747" s="248" t="n"/>
      <c r="E4747" s="295" t="n"/>
      <c r="F4747" s="296" t="n"/>
      <c r="G4747" s="296" t="n"/>
      <c r="H4747" s="299">
        <f>IFERROR(VLOOKUP($C4747,$C$5:$H$18,6,0)+SUMIF($C$19:$C4747,$C4747,$F$19:$F4747)-SUMIF($C$19:$C4747,$C4747,$G$19:$G4747),"")</f>
        <v/>
      </c>
      <c r="I4747" s="296" t="n"/>
      <c r="J4747" s="252" t="n"/>
      <c r="K4747" s="252" t="n"/>
      <c r="L4747" s="298" t="n"/>
      <c r="M4747" s="254">
        <f>IF($B4747="","",--TEXT($B4747,"yyyymm"))</f>
        <v/>
      </c>
      <c r="N4747" s="0" t="n"/>
      <c r="O4747" s="0" t="n"/>
      <c r="P4747" s="0" t="n"/>
      <c r="Q4747" s="0" t="n"/>
      <c r="R4747" s="0" t="n"/>
      <c r="S4747" s="0" t="n"/>
      <c r="T4747" s="0" t="n"/>
      <c r="U4747" s="0" t="n"/>
      <c r="V4747" s="0" t="n"/>
      <c r="W4747" s="0" t="n"/>
      <c r="X4747" s="42" t="n"/>
      <c r="Y4747" s="42" t="n"/>
      <c r="Z4747" s="42" t="n"/>
    </row>
    <row r="4748" ht="23" customFormat="1" customHeight="1" s="204">
      <c r="A4748" s="255">
        <f>IF(B4748="","",COUNTA($B$5:B4748))</f>
        <v/>
      </c>
      <c r="B4748" s="294" t="n"/>
      <c r="C4748" s="247" t="n"/>
      <c r="D4748" s="248" t="n"/>
      <c r="E4748" s="295" t="n"/>
      <c r="F4748" s="296" t="n"/>
      <c r="G4748" s="296" t="n"/>
      <c r="H4748" s="299">
        <f>IFERROR(VLOOKUP($C4748,$C$5:$H$18,6,0)+SUMIF($C$19:$C4748,$C4748,$F$19:$F4748)-SUMIF($C$19:$C4748,$C4748,$G$19:$G4748),"")</f>
        <v/>
      </c>
      <c r="I4748" s="296" t="n"/>
      <c r="J4748" s="252" t="n"/>
      <c r="K4748" s="252" t="n"/>
      <c r="L4748" s="298" t="n"/>
      <c r="M4748" s="254">
        <f>IF($B4748="","",--TEXT($B4748,"yyyymm"))</f>
        <v/>
      </c>
      <c r="N4748" s="0" t="n"/>
      <c r="O4748" s="0" t="n"/>
      <c r="P4748" s="0" t="n"/>
      <c r="Q4748" s="0" t="n"/>
      <c r="R4748" s="0" t="n"/>
      <c r="S4748" s="0" t="n"/>
      <c r="T4748" s="0" t="n"/>
      <c r="U4748" s="0" t="n"/>
      <c r="V4748" s="0" t="n"/>
      <c r="W4748" s="0" t="n"/>
      <c r="X4748" s="42" t="n"/>
      <c r="Y4748" s="42" t="n"/>
      <c r="Z4748" s="42" t="n"/>
    </row>
    <row r="4749" ht="23" customFormat="1" customHeight="1" s="204">
      <c r="A4749" s="255">
        <f>IF(B4749="","",COUNTA($B$5:B4749))</f>
        <v/>
      </c>
      <c r="B4749" s="294" t="n"/>
      <c r="C4749" s="247" t="n"/>
      <c r="D4749" s="248" t="n"/>
      <c r="E4749" s="295" t="n"/>
      <c r="F4749" s="296" t="n"/>
      <c r="G4749" s="296" t="n"/>
      <c r="H4749" s="299">
        <f>IFERROR(VLOOKUP($C4749,$C$5:$H$18,6,0)+SUMIF($C$19:$C4749,$C4749,$F$19:$F4749)-SUMIF($C$19:$C4749,$C4749,$G$19:$G4749),"")</f>
        <v/>
      </c>
      <c r="I4749" s="296" t="n"/>
      <c r="J4749" s="252" t="n"/>
      <c r="K4749" s="252" t="n"/>
      <c r="L4749" s="298" t="n"/>
      <c r="M4749" s="254">
        <f>IF($B4749="","",--TEXT($B4749,"yyyymm"))</f>
        <v/>
      </c>
      <c r="N4749" s="0" t="n"/>
      <c r="O4749" s="0" t="n"/>
      <c r="P4749" s="0" t="n"/>
      <c r="Q4749" s="0" t="n"/>
      <c r="R4749" s="0" t="n"/>
      <c r="S4749" s="0" t="n"/>
      <c r="T4749" s="0" t="n"/>
      <c r="U4749" s="0" t="n"/>
      <c r="V4749" s="0" t="n"/>
      <c r="W4749" s="0" t="n"/>
      <c r="X4749" s="42" t="n"/>
      <c r="Y4749" s="42" t="n"/>
      <c r="Z4749" s="42" t="n"/>
    </row>
    <row r="4750" ht="23" customFormat="1" customHeight="1" s="204">
      <c r="A4750" s="255">
        <f>IF(B4750="","",COUNTA($B$5:B4750))</f>
        <v/>
      </c>
      <c r="B4750" s="294" t="n"/>
      <c r="C4750" s="247" t="n"/>
      <c r="D4750" s="248" t="n"/>
      <c r="E4750" s="295" t="n"/>
      <c r="F4750" s="296" t="n"/>
      <c r="G4750" s="296" t="n"/>
      <c r="H4750" s="299">
        <f>IFERROR(VLOOKUP($C4750,$C$5:$H$18,6,0)+SUMIF($C$19:$C4750,$C4750,$F$19:$F4750)-SUMIF($C$19:$C4750,$C4750,$G$19:$G4750),"")</f>
        <v/>
      </c>
      <c r="I4750" s="296" t="n"/>
      <c r="J4750" s="252" t="n"/>
      <c r="K4750" s="252" t="n"/>
      <c r="L4750" s="298" t="n"/>
      <c r="M4750" s="254">
        <f>IF($B4750="","",--TEXT($B4750,"yyyymm"))</f>
        <v/>
      </c>
      <c r="N4750" s="0" t="n"/>
      <c r="O4750" s="0" t="n"/>
      <c r="P4750" s="0" t="n"/>
      <c r="Q4750" s="0" t="n"/>
      <c r="R4750" s="0" t="n"/>
      <c r="S4750" s="0" t="n"/>
      <c r="T4750" s="0" t="n"/>
      <c r="U4750" s="0" t="n"/>
      <c r="V4750" s="0" t="n"/>
      <c r="W4750" s="0" t="n"/>
      <c r="X4750" s="42" t="n"/>
      <c r="Y4750" s="42" t="n"/>
      <c r="Z4750" s="42" t="n"/>
    </row>
    <row r="4751" ht="23" customFormat="1" customHeight="1" s="204">
      <c r="A4751" s="255">
        <f>IF(B4751="","",COUNTA($B$5:B4751))</f>
        <v/>
      </c>
      <c r="B4751" s="294" t="n"/>
      <c r="C4751" s="247" t="n"/>
      <c r="D4751" s="248" t="n"/>
      <c r="E4751" s="295" t="n"/>
      <c r="F4751" s="296" t="n"/>
      <c r="G4751" s="296" t="n"/>
      <c r="H4751" s="299">
        <f>IFERROR(VLOOKUP($C4751,$C$5:$H$18,6,0)+SUMIF($C$19:$C4751,$C4751,$F$19:$F4751)-SUMIF($C$19:$C4751,$C4751,$G$19:$G4751),"")</f>
        <v/>
      </c>
      <c r="I4751" s="296" t="n"/>
      <c r="J4751" s="252" t="n"/>
      <c r="K4751" s="252" t="n"/>
      <c r="L4751" s="298" t="n"/>
      <c r="M4751" s="254">
        <f>IF($B4751="","",--TEXT($B4751,"yyyymm"))</f>
        <v/>
      </c>
      <c r="N4751" s="0" t="n"/>
      <c r="O4751" s="0" t="n"/>
      <c r="P4751" s="0" t="n"/>
      <c r="Q4751" s="0" t="n"/>
      <c r="R4751" s="0" t="n"/>
      <c r="S4751" s="0" t="n"/>
      <c r="T4751" s="0" t="n"/>
      <c r="U4751" s="0" t="n"/>
      <c r="V4751" s="0" t="n"/>
      <c r="W4751" s="0" t="n"/>
      <c r="X4751" s="42" t="n"/>
      <c r="Y4751" s="42" t="n"/>
      <c r="Z4751" s="42" t="n"/>
    </row>
    <row r="4752" ht="23" customFormat="1" customHeight="1" s="204">
      <c r="A4752" s="255">
        <f>IF(B4752="","",COUNTA($B$5:B4752))</f>
        <v/>
      </c>
      <c r="B4752" s="294" t="n"/>
      <c r="C4752" s="247" t="n"/>
      <c r="D4752" s="248" t="n"/>
      <c r="E4752" s="295" t="n"/>
      <c r="F4752" s="296" t="n"/>
      <c r="G4752" s="296" t="n"/>
      <c r="H4752" s="299">
        <f>IFERROR(VLOOKUP($C4752,$C$5:$H$18,6,0)+SUMIF($C$19:$C4752,$C4752,$F$19:$F4752)-SUMIF($C$19:$C4752,$C4752,$G$19:$G4752),"")</f>
        <v/>
      </c>
      <c r="I4752" s="296" t="n"/>
      <c r="J4752" s="252" t="n"/>
      <c r="K4752" s="252" t="n"/>
      <c r="L4752" s="298" t="n"/>
      <c r="M4752" s="254">
        <f>IF($B4752="","",--TEXT($B4752,"yyyymm"))</f>
        <v/>
      </c>
      <c r="N4752" s="0" t="n"/>
      <c r="O4752" s="0" t="n"/>
      <c r="P4752" s="0" t="n"/>
      <c r="Q4752" s="0" t="n"/>
      <c r="R4752" s="0" t="n"/>
      <c r="S4752" s="0" t="n"/>
      <c r="T4752" s="0" t="n"/>
      <c r="U4752" s="0" t="n"/>
      <c r="V4752" s="0" t="n"/>
      <c r="W4752" s="0" t="n"/>
      <c r="X4752" s="42" t="n"/>
      <c r="Y4752" s="42" t="n"/>
      <c r="Z4752" s="42" t="n"/>
    </row>
    <row r="4753" ht="23" customFormat="1" customHeight="1" s="204">
      <c r="A4753" s="255">
        <f>IF(B4753="","",COUNTA($B$5:B4753))</f>
        <v/>
      </c>
      <c r="B4753" s="294" t="n"/>
      <c r="C4753" s="247" t="n"/>
      <c r="D4753" s="248" t="n"/>
      <c r="E4753" s="295" t="n"/>
      <c r="F4753" s="296" t="n"/>
      <c r="G4753" s="296" t="n"/>
      <c r="H4753" s="299">
        <f>IFERROR(VLOOKUP($C4753,$C$5:$H$18,6,0)+SUMIF($C$19:$C4753,$C4753,$F$19:$F4753)-SUMIF($C$19:$C4753,$C4753,$G$19:$G4753),"")</f>
        <v/>
      </c>
      <c r="I4753" s="296" t="n"/>
      <c r="J4753" s="252" t="n"/>
      <c r="K4753" s="252" t="n"/>
      <c r="L4753" s="298" t="n"/>
      <c r="M4753" s="254">
        <f>IF($B4753="","",--TEXT($B4753,"yyyymm"))</f>
        <v/>
      </c>
      <c r="N4753" s="0" t="n"/>
      <c r="O4753" s="0" t="n"/>
      <c r="P4753" s="0" t="n"/>
      <c r="Q4753" s="0" t="n"/>
      <c r="R4753" s="0" t="n"/>
      <c r="S4753" s="0" t="n"/>
      <c r="T4753" s="0" t="n"/>
      <c r="U4753" s="0" t="n"/>
      <c r="V4753" s="0" t="n"/>
      <c r="W4753" s="0" t="n"/>
      <c r="X4753" s="42" t="n"/>
      <c r="Y4753" s="42" t="n"/>
      <c r="Z4753" s="42" t="n"/>
    </row>
    <row r="4754" ht="23" customFormat="1" customHeight="1" s="204">
      <c r="A4754" s="255">
        <f>IF(B4754="","",COUNTA($B$5:B4754))</f>
        <v/>
      </c>
      <c r="B4754" s="294" t="n"/>
      <c r="C4754" s="247" t="n"/>
      <c r="D4754" s="248" t="n"/>
      <c r="E4754" s="295" t="n"/>
      <c r="F4754" s="296" t="n"/>
      <c r="G4754" s="296" t="n"/>
      <c r="H4754" s="299">
        <f>IFERROR(VLOOKUP($C4754,$C$5:$H$18,6,0)+SUMIF($C$19:$C4754,$C4754,$F$19:$F4754)-SUMIF($C$19:$C4754,$C4754,$G$19:$G4754),"")</f>
        <v/>
      </c>
      <c r="I4754" s="296" t="n"/>
      <c r="J4754" s="252" t="n"/>
      <c r="K4754" s="252" t="n"/>
      <c r="L4754" s="298" t="n"/>
      <c r="M4754" s="254">
        <f>IF($B4754="","",--TEXT($B4754,"yyyymm"))</f>
        <v/>
      </c>
      <c r="N4754" s="0" t="n"/>
      <c r="O4754" s="0" t="n"/>
      <c r="P4754" s="0" t="n"/>
      <c r="Q4754" s="0" t="n"/>
      <c r="R4754" s="0" t="n"/>
      <c r="S4754" s="0" t="n"/>
      <c r="T4754" s="0" t="n"/>
      <c r="U4754" s="0" t="n"/>
      <c r="V4754" s="0" t="n"/>
      <c r="W4754" s="0" t="n"/>
      <c r="X4754" s="42" t="n"/>
      <c r="Y4754" s="42" t="n"/>
      <c r="Z4754" s="42" t="n"/>
    </row>
    <row r="4755" ht="23" customFormat="1" customHeight="1" s="204">
      <c r="A4755" s="255">
        <f>IF(B4755="","",COUNTA($B$5:B4755))</f>
        <v/>
      </c>
      <c r="B4755" s="294" t="n"/>
      <c r="C4755" s="247" t="n"/>
      <c r="D4755" s="248" t="n"/>
      <c r="E4755" s="295" t="n"/>
      <c r="F4755" s="296" t="n"/>
      <c r="G4755" s="296" t="n"/>
      <c r="H4755" s="299">
        <f>IFERROR(VLOOKUP($C4755,$C$5:$H$18,6,0)+SUMIF($C$19:$C4755,$C4755,$F$19:$F4755)-SUMIF($C$19:$C4755,$C4755,$G$19:$G4755),"")</f>
        <v/>
      </c>
      <c r="I4755" s="296" t="n"/>
      <c r="J4755" s="252" t="n"/>
      <c r="K4755" s="252" t="n"/>
      <c r="L4755" s="298" t="n"/>
      <c r="M4755" s="254">
        <f>IF($B4755="","",--TEXT($B4755,"yyyymm"))</f>
        <v/>
      </c>
      <c r="N4755" s="0" t="n"/>
      <c r="O4755" s="0" t="n"/>
      <c r="P4755" s="0" t="n"/>
      <c r="Q4755" s="0" t="n"/>
      <c r="R4755" s="0" t="n"/>
      <c r="S4755" s="0" t="n"/>
      <c r="T4755" s="0" t="n"/>
      <c r="U4755" s="0" t="n"/>
      <c r="V4755" s="0" t="n"/>
      <c r="W4755" s="0" t="n"/>
      <c r="X4755" s="42" t="n"/>
      <c r="Y4755" s="42" t="n"/>
      <c r="Z4755" s="42" t="n"/>
    </row>
    <row r="4756" ht="23" customFormat="1" customHeight="1" s="204">
      <c r="A4756" s="255">
        <f>IF(B4756="","",COUNTA($B$5:B4756))</f>
        <v/>
      </c>
      <c r="B4756" s="294" t="n"/>
      <c r="C4756" s="247" t="n"/>
      <c r="D4756" s="248" t="n"/>
      <c r="E4756" s="295" t="n"/>
      <c r="F4756" s="296" t="n"/>
      <c r="G4756" s="296" t="n"/>
      <c r="H4756" s="299">
        <f>IFERROR(VLOOKUP($C4756,$C$5:$H$18,6,0)+SUMIF($C$19:$C4756,$C4756,$F$19:$F4756)-SUMIF($C$19:$C4756,$C4756,$G$19:$G4756),"")</f>
        <v/>
      </c>
      <c r="I4756" s="296" t="n"/>
      <c r="J4756" s="252" t="n"/>
      <c r="K4756" s="252" t="n"/>
      <c r="L4756" s="298" t="n"/>
      <c r="M4756" s="254">
        <f>IF($B4756="","",--TEXT($B4756,"yyyymm"))</f>
        <v/>
      </c>
      <c r="N4756" s="0" t="n"/>
      <c r="O4756" s="0" t="n"/>
      <c r="P4756" s="0" t="n"/>
      <c r="Q4756" s="0" t="n"/>
      <c r="R4756" s="0" t="n"/>
      <c r="S4756" s="0" t="n"/>
      <c r="T4756" s="0" t="n"/>
      <c r="U4756" s="0" t="n"/>
      <c r="V4756" s="0" t="n"/>
      <c r="W4756" s="0" t="n"/>
      <c r="X4756" s="42" t="n"/>
      <c r="Y4756" s="42" t="n"/>
      <c r="Z4756" s="42" t="n"/>
    </row>
    <row r="4757" ht="23" customFormat="1" customHeight="1" s="204">
      <c r="A4757" s="255">
        <f>IF(B4757="","",COUNTA($B$5:B4757))</f>
        <v/>
      </c>
      <c r="B4757" s="294" t="n"/>
      <c r="C4757" s="247" t="n"/>
      <c r="D4757" s="248" t="n"/>
      <c r="E4757" s="295" t="n"/>
      <c r="F4757" s="296" t="n"/>
      <c r="G4757" s="296" t="n"/>
      <c r="H4757" s="299">
        <f>IFERROR(VLOOKUP($C4757,$C$5:$H$18,6,0)+SUMIF($C$19:$C4757,$C4757,$F$19:$F4757)-SUMIF($C$19:$C4757,$C4757,$G$19:$G4757),"")</f>
        <v/>
      </c>
      <c r="I4757" s="296" t="n"/>
      <c r="J4757" s="252" t="n"/>
      <c r="K4757" s="252" t="n"/>
      <c r="L4757" s="298" t="n"/>
      <c r="M4757" s="254">
        <f>IF($B4757="","",--TEXT($B4757,"yyyymm"))</f>
        <v/>
      </c>
      <c r="N4757" s="0" t="n"/>
      <c r="O4757" s="0" t="n"/>
      <c r="P4757" s="0" t="n"/>
      <c r="Q4757" s="0" t="n"/>
      <c r="R4757" s="0" t="n"/>
      <c r="S4757" s="0" t="n"/>
      <c r="T4757" s="0" t="n"/>
      <c r="U4757" s="0" t="n"/>
      <c r="V4757" s="0" t="n"/>
      <c r="W4757" s="0" t="n"/>
      <c r="X4757" s="42" t="n"/>
      <c r="Y4757" s="42" t="n"/>
      <c r="Z4757" s="42" t="n"/>
    </row>
    <row r="4758" ht="23" customFormat="1" customHeight="1" s="204">
      <c r="A4758" s="255">
        <f>IF(B4758="","",COUNTA($B$5:B4758))</f>
        <v/>
      </c>
      <c r="B4758" s="294" t="n"/>
      <c r="C4758" s="247" t="n"/>
      <c r="D4758" s="248" t="n"/>
      <c r="E4758" s="295" t="n"/>
      <c r="F4758" s="296" t="n"/>
      <c r="G4758" s="296" t="n"/>
      <c r="H4758" s="299">
        <f>IFERROR(VLOOKUP($C4758,$C$5:$H$18,6,0)+SUMIF($C$19:$C4758,$C4758,$F$19:$F4758)-SUMIF($C$19:$C4758,$C4758,$G$19:$G4758),"")</f>
        <v/>
      </c>
      <c r="I4758" s="296" t="n"/>
      <c r="J4758" s="252" t="n"/>
      <c r="K4758" s="252" t="n"/>
      <c r="L4758" s="298" t="n"/>
      <c r="M4758" s="254">
        <f>IF($B4758="","",--TEXT($B4758,"yyyymm"))</f>
        <v/>
      </c>
      <c r="N4758" s="0" t="n"/>
      <c r="O4758" s="0" t="n"/>
      <c r="P4758" s="0" t="n"/>
      <c r="Q4758" s="0" t="n"/>
      <c r="R4758" s="0" t="n"/>
      <c r="S4758" s="0" t="n"/>
      <c r="T4758" s="0" t="n"/>
      <c r="U4758" s="0" t="n"/>
      <c r="V4758" s="0" t="n"/>
      <c r="W4758" s="0" t="n"/>
      <c r="X4758" s="42" t="n"/>
      <c r="Y4758" s="42" t="n"/>
      <c r="Z4758" s="42" t="n"/>
    </row>
    <row r="4759" ht="23" customFormat="1" customHeight="1" s="204">
      <c r="A4759" s="255">
        <f>IF(B4759="","",COUNTA($B$5:B4759))</f>
        <v/>
      </c>
      <c r="B4759" s="294" t="n"/>
      <c r="C4759" s="247" t="n"/>
      <c r="D4759" s="248" t="n"/>
      <c r="E4759" s="295" t="n"/>
      <c r="F4759" s="296" t="n"/>
      <c r="G4759" s="296" t="n"/>
      <c r="H4759" s="299">
        <f>IFERROR(VLOOKUP($C4759,$C$5:$H$18,6,0)+SUMIF($C$19:$C4759,$C4759,$F$19:$F4759)-SUMIF($C$19:$C4759,$C4759,$G$19:$G4759),"")</f>
        <v/>
      </c>
      <c r="I4759" s="296" t="n"/>
      <c r="J4759" s="252" t="n"/>
      <c r="K4759" s="252" t="n"/>
      <c r="L4759" s="298" t="n"/>
      <c r="M4759" s="254">
        <f>IF($B4759="","",--TEXT($B4759,"yyyymm"))</f>
        <v/>
      </c>
      <c r="N4759" s="0" t="n"/>
      <c r="O4759" s="0" t="n"/>
      <c r="P4759" s="0" t="n"/>
      <c r="Q4759" s="0" t="n"/>
      <c r="R4759" s="0" t="n"/>
      <c r="S4759" s="0" t="n"/>
      <c r="T4759" s="0" t="n"/>
      <c r="U4759" s="0" t="n"/>
      <c r="V4759" s="0" t="n"/>
      <c r="W4759" s="0" t="n"/>
      <c r="X4759" s="42" t="n"/>
      <c r="Y4759" s="42" t="n"/>
      <c r="Z4759" s="42" t="n"/>
    </row>
    <row r="4760" ht="23" customFormat="1" customHeight="1" s="204">
      <c r="A4760" s="255">
        <f>IF(B4760="","",COUNTA($B$5:B4760))</f>
        <v/>
      </c>
      <c r="B4760" s="294" t="n"/>
      <c r="C4760" s="247" t="n"/>
      <c r="D4760" s="248" t="n"/>
      <c r="E4760" s="295" t="n"/>
      <c r="F4760" s="296" t="n"/>
      <c r="G4760" s="296" t="n"/>
      <c r="H4760" s="299">
        <f>IFERROR(VLOOKUP($C4760,$C$5:$H$18,6,0)+SUMIF($C$19:$C4760,$C4760,$F$19:$F4760)-SUMIF($C$19:$C4760,$C4760,$G$19:$G4760),"")</f>
        <v/>
      </c>
      <c r="I4760" s="296" t="n"/>
      <c r="J4760" s="252" t="n"/>
      <c r="K4760" s="252" t="n"/>
      <c r="L4760" s="298" t="n"/>
      <c r="M4760" s="254">
        <f>IF($B4760="","",--TEXT($B4760,"yyyymm"))</f>
        <v/>
      </c>
      <c r="N4760" s="0" t="n"/>
      <c r="O4760" s="0" t="n"/>
      <c r="P4760" s="0" t="n"/>
      <c r="Q4760" s="0" t="n"/>
      <c r="R4760" s="0" t="n"/>
      <c r="S4760" s="0" t="n"/>
      <c r="T4760" s="0" t="n"/>
      <c r="U4760" s="0" t="n"/>
      <c r="V4760" s="0" t="n"/>
      <c r="W4760" s="0" t="n"/>
      <c r="X4760" s="42" t="n"/>
      <c r="Y4760" s="42" t="n"/>
      <c r="Z4760" s="42" t="n"/>
    </row>
    <row r="4761" ht="23" customFormat="1" customHeight="1" s="204">
      <c r="A4761" s="255">
        <f>IF(B4761="","",COUNTA($B$5:B4761))</f>
        <v/>
      </c>
      <c r="B4761" s="294" t="n"/>
      <c r="C4761" s="247" t="n"/>
      <c r="D4761" s="248" t="n"/>
      <c r="E4761" s="295" t="n"/>
      <c r="F4761" s="296" t="n"/>
      <c r="G4761" s="296" t="n"/>
      <c r="H4761" s="299">
        <f>IFERROR(VLOOKUP($C4761,$C$5:$H$18,6,0)+SUMIF($C$19:$C4761,$C4761,$F$19:$F4761)-SUMIF($C$19:$C4761,$C4761,$G$19:$G4761),"")</f>
        <v/>
      </c>
      <c r="I4761" s="296" t="n"/>
      <c r="J4761" s="252" t="n"/>
      <c r="K4761" s="252" t="n"/>
      <c r="L4761" s="298" t="n"/>
      <c r="M4761" s="254">
        <f>IF($B4761="","",--TEXT($B4761,"yyyymm"))</f>
        <v/>
      </c>
      <c r="N4761" s="0" t="n"/>
      <c r="O4761" s="0" t="n"/>
      <c r="P4761" s="0" t="n"/>
      <c r="Q4761" s="0" t="n"/>
      <c r="R4761" s="0" t="n"/>
      <c r="S4761" s="0" t="n"/>
      <c r="T4761" s="0" t="n"/>
      <c r="U4761" s="0" t="n"/>
      <c r="V4761" s="0" t="n"/>
      <c r="W4761" s="0" t="n"/>
      <c r="X4761" s="42" t="n"/>
      <c r="Y4761" s="42" t="n"/>
      <c r="Z4761" s="42" t="n"/>
    </row>
    <row r="4762" ht="23" customFormat="1" customHeight="1" s="204">
      <c r="A4762" s="255">
        <f>IF(B4762="","",COUNTA($B$5:B4762))</f>
        <v/>
      </c>
      <c r="B4762" s="294" t="n"/>
      <c r="C4762" s="247" t="n"/>
      <c r="D4762" s="248" t="n"/>
      <c r="E4762" s="295" t="n"/>
      <c r="F4762" s="296" t="n"/>
      <c r="G4762" s="296" t="n"/>
      <c r="H4762" s="299">
        <f>IFERROR(VLOOKUP($C4762,$C$5:$H$18,6,0)+SUMIF($C$19:$C4762,$C4762,$F$19:$F4762)-SUMIF($C$19:$C4762,$C4762,$G$19:$G4762),"")</f>
        <v/>
      </c>
      <c r="I4762" s="296" t="n"/>
      <c r="J4762" s="252" t="n"/>
      <c r="K4762" s="252" t="n"/>
      <c r="L4762" s="298" t="n"/>
      <c r="M4762" s="254">
        <f>IF($B4762="","",--TEXT($B4762,"yyyymm"))</f>
        <v/>
      </c>
      <c r="N4762" s="0" t="n"/>
      <c r="O4762" s="0" t="n"/>
      <c r="P4762" s="0" t="n"/>
      <c r="Q4762" s="0" t="n"/>
      <c r="R4762" s="0" t="n"/>
      <c r="S4762" s="0" t="n"/>
      <c r="T4762" s="0" t="n"/>
      <c r="U4762" s="0" t="n"/>
      <c r="V4762" s="0" t="n"/>
      <c r="W4762" s="0" t="n"/>
      <c r="X4762" s="42" t="n"/>
      <c r="Y4762" s="42" t="n"/>
      <c r="Z4762" s="42" t="n"/>
    </row>
    <row r="4763" ht="23" customFormat="1" customHeight="1" s="204">
      <c r="A4763" s="255">
        <f>IF(B4763="","",COUNTA($B$5:B4763))</f>
        <v/>
      </c>
      <c r="B4763" s="294" t="n"/>
      <c r="C4763" s="247" t="n"/>
      <c r="D4763" s="248" t="n"/>
      <c r="E4763" s="295" t="n"/>
      <c r="F4763" s="296" t="n"/>
      <c r="G4763" s="296" t="n"/>
      <c r="H4763" s="299">
        <f>IFERROR(VLOOKUP($C4763,$C$5:$H$18,6,0)+SUMIF($C$19:$C4763,$C4763,$F$19:$F4763)-SUMIF($C$19:$C4763,$C4763,$G$19:$G4763),"")</f>
        <v/>
      </c>
      <c r="I4763" s="296" t="n"/>
      <c r="J4763" s="252" t="n"/>
      <c r="K4763" s="252" t="n"/>
      <c r="L4763" s="298" t="n"/>
      <c r="M4763" s="254">
        <f>IF($B4763="","",--TEXT($B4763,"yyyymm"))</f>
        <v/>
      </c>
      <c r="N4763" s="0" t="n"/>
      <c r="O4763" s="0" t="n"/>
      <c r="P4763" s="0" t="n"/>
      <c r="Q4763" s="0" t="n"/>
      <c r="R4763" s="0" t="n"/>
      <c r="S4763" s="0" t="n"/>
      <c r="T4763" s="0" t="n"/>
      <c r="U4763" s="0" t="n"/>
      <c r="V4763" s="0" t="n"/>
      <c r="W4763" s="0" t="n"/>
      <c r="X4763" s="42" t="n"/>
      <c r="Y4763" s="42" t="n"/>
      <c r="Z4763" s="42" t="n"/>
    </row>
    <row r="4764" ht="23" customFormat="1" customHeight="1" s="204">
      <c r="A4764" s="255">
        <f>IF(B4764="","",COUNTA($B$5:B4764))</f>
        <v/>
      </c>
      <c r="B4764" s="294" t="n"/>
      <c r="C4764" s="247" t="n"/>
      <c r="D4764" s="248" t="n"/>
      <c r="E4764" s="295" t="n"/>
      <c r="F4764" s="296" t="n"/>
      <c r="G4764" s="296" t="n"/>
      <c r="H4764" s="299">
        <f>IFERROR(VLOOKUP($C4764,$C$5:$H$18,6,0)+SUMIF($C$19:$C4764,$C4764,$F$19:$F4764)-SUMIF($C$19:$C4764,$C4764,$G$19:$G4764),"")</f>
        <v/>
      </c>
      <c r="I4764" s="296" t="n"/>
      <c r="J4764" s="252" t="n"/>
      <c r="K4764" s="252" t="n"/>
      <c r="L4764" s="298" t="n"/>
      <c r="M4764" s="254">
        <f>IF($B4764="","",--TEXT($B4764,"yyyymm"))</f>
        <v/>
      </c>
      <c r="N4764" s="0" t="n"/>
      <c r="O4764" s="0" t="n"/>
      <c r="P4764" s="0" t="n"/>
      <c r="Q4764" s="0" t="n"/>
      <c r="R4764" s="0" t="n"/>
      <c r="S4764" s="0" t="n"/>
      <c r="T4764" s="0" t="n"/>
      <c r="U4764" s="0" t="n"/>
      <c r="V4764" s="0" t="n"/>
      <c r="W4764" s="0" t="n"/>
      <c r="X4764" s="42" t="n"/>
      <c r="Y4764" s="42" t="n"/>
      <c r="Z4764" s="42" t="n"/>
    </row>
    <row r="4765" ht="23" customFormat="1" customHeight="1" s="204">
      <c r="A4765" s="255">
        <f>IF(B4765="","",COUNTA($B$5:B4765))</f>
        <v/>
      </c>
      <c r="B4765" s="294" t="n"/>
      <c r="C4765" s="247" t="n"/>
      <c r="D4765" s="248" t="n"/>
      <c r="E4765" s="295" t="n"/>
      <c r="F4765" s="296" t="n"/>
      <c r="G4765" s="296" t="n"/>
      <c r="H4765" s="299">
        <f>IFERROR(VLOOKUP($C4765,$C$5:$H$18,6,0)+SUMIF($C$19:$C4765,$C4765,$F$19:$F4765)-SUMIF($C$19:$C4765,$C4765,$G$19:$G4765),"")</f>
        <v/>
      </c>
      <c r="I4765" s="296" t="n"/>
      <c r="J4765" s="252" t="n"/>
      <c r="K4765" s="252" t="n"/>
      <c r="L4765" s="298" t="n"/>
      <c r="M4765" s="254">
        <f>IF($B4765="","",--TEXT($B4765,"yyyymm"))</f>
        <v/>
      </c>
      <c r="N4765" s="0" t="n"/>
      <c r="O4765" s="0" t="n"/>
      <c r="P4765" s="0" t="n"/>
      <c r="Q4765" s="0" t="n"/>
      <c r="R4765" s="0" t="n"/>
      <c r="S4765" s="0" t="n"/>
      <c r="T4765" s="0" t="n"/>
      <c r="U4765" s="0" t="n"/>
      <c r="V4765" s="0" t="n"/>
      <c r="W4765" s="0" t="n"/>
      <c r="X4765" s="42" t="n"/>
      <c r="Y4765" s="42" t="n"/>
      <c r="Z4765" s="42" t="n"/>
    </row>
    <row r="4766" ht="23" customFormat="1" customHeight="1" s="204">
      <c r="A4766" s="255">
        <f>IF(B4766="","",COUNTA($B$5:B4766))</f>
        <v/>
      </c>
      <c r="B4766" s="294" t="n"/>
      <c r="C4766" s="247" t="n"/>
      <c r="D4766" s="248" t="n"/>
      <c r="E4766" s="295" t="n"/>
      <c r="F4766" s="296" t="n"/>
      <c r="G4766" s="296" t="n"/>
      <c r="H4766" s="299">
        <f>IFERROR(VLOOKUP($C4766,$C$5:$H$18,6,0)+SUMIF($C$19:$C4766,$C4766,$F$19:$F4766)-SUMIF($C$19:$C4766,$C4766,$G$19:$G4766),"")</f>
        <v/>
      </c>
      <c r="I4766" s="296" t="n"/>
      <c r="J4766" s="252" t="n"/>
      <c r="K4766" s="252" t="n"/>
      <c r="L4766" s="298" t="n"/>
      <c r="M4766" s="254">
        <f>IF($B4766="","",--TEXT($B4766,"yyyymm"))</f>
        <v/>
      </c>
      <c r="N4766" s="0" t="n"/>
      <c r="O4766" s="0" t="n"/>
      <c r="P4766" s="0" t="n"/>
      <c r="Q4766" s="0" t="n"/>
      <c r="R4766" s="0" t="n"/>
      <c r="S4766" s="0" t="n"/>
      <c r="T4766" s="0" t="n"/>
      <c r="U4766" s="0" t="n"/>
      <c r="V4766" s="0" t="n"/>
      <c r="W4766" s="0" t="n"/>
      <c r="X4766" s="42" t="n"/>
      <c r="Y4766" s="42" t="n"/>
      <c r="Z4766" s="42" t="n"/>
    </row>
    <row r="4767" ht="23" customFormat="1" customHeight="1" s="204">
      <c r="A4767" s="255">
        <f>IF(B4767="","",COUNTA($B$5:B4767))</f>
        <v/>
      </c>
      <c r="B4767" s="294" t="n"/>
      <c r="C4767" s="247" t="n"/>
      <c r="D4767" s="248" t="n"/>
      <c r="E4767" s="295" t="n"/>
      <c r="F4767" s="296" t="n"/>
      <c r="G4767" s="296" t="n"/>
      <c r="H4767" s="299">
        <f>IFERROR(VLOOKUP($C4767,$C$5:$H$18,6,0)+SUMIF($C$19:$C4767,$C4767,$F$19:$F4767)-SUMIF($C$19:$C4767,$C4767,$G$19:$G4767),"")</f>
        <v/>
      </c>
      <c r="I4767" s="296" t="n"/>
      <c r="J4767" s="252" t="n"/>
      <c r="K4767" s="252" t="n"/>
      <c r="L4767" s="298" t="n"/>
      <c r="M4767" s="254">
        <f>IF($B4767="","",--TEXT($B4767,"yyyymm"))</f>
        <v/>
      </c>
      <c r="N4767" s="0" t="n"/>
      <c r="O4767" s="0" t="n"/>
      <c r="P4767" s="0" t="n"/>
      <c r="Q4767" s="0" t="n"/>
      <c r="R4767" s="0" t="n"/>
      <c r="S4767" s="0" t="n"/>
      <c r="T4767" s="0" t="n"/>
      <c r="U4767" s="0" t="n"/>
      <c r="V4767" s="0" t="n"/>
      <c r="W4767" s="0" t="n"/>
      <c r="X4767" s="42" t="n"/>
      <c r="Y4767" s="42" t="n"/>
      <c r="Z4767" s="42" t="n"/>
    </row>
    <row r="4768" ht="23" customFormat="1" customHeight="1" s="204">
      <c r="A4768" s="255">
        <f>IF(B4768="","",COUNTA($B$5:B4768))</f>
        <v/>
      </c>
      <c r="B4768" s="294" t="n"/>
      <c r="C4768" s="247" t="n"/>
      <c r="D4768" s="248" t="n"/>
      <c r="E4768" s="295" t="n"/>
      <c r="F4768" s="296" t="n"/>
      <c r="G4768" s="296" t="n"/>
      <c r="H4768" s="299">
        <f>IFERROR(VLOOKUP($C4768,$C$5:$H$18,6,0)+SUMIF($C$19:$C4768,$C4768,$F$19:$F4768)-SUMIF($C$19:$C4768,$C4768,$G$19:$G4768),"")</f>
        <v/>
      </c>
      <c r="I4768" s="296" t="n"/>
      <c r="J4768" s="252" t="n"/>
      <c r="K4768" s="252" t="n"/>
      <c r="L4768" s="298" t="n"/>
      <c r="M4768" s="254">
        <f>IF($B4768="","",--TEXT($B4768,"yyyymm"))</f>
        <v/>
      </c>
      <c r="N4768" s="0" t="n"/>
      <c r="O4768" s="0" t="n"/>
      <c r="P4768" s="0" t="n"/>
      <c r="Q4768" s="0" t="n"/>
      <c r="R4768" s="0" t="n"/>
      <c r="S4768" s="0" t="n"/>
      <c r="T4768" s="0" t="n"/>
      <c r="U4768" s="0" t="n"/>
      <c r="V4768" s="0" t="n"/>
      <c r="W4768" s="0" t="n"/>
      <c r="X4768" s="42" t="n"/>
      <c r="Y4768" s="42" t="n"/>
      <c r="Z4768" s="42" t="n"/>
    </row>
    <row r="4769" ht="23" customFormat="1" customHeight="1" s="204">
      <c r="A4769" s="255">
        <f>IF(B4769="","",COUNTA($B$5:B4769))</f>
        <v/>
      </c>
      <c r="B4769" s="294" t="n"/>
      <c r="C4769" s="247" t="n"/>
      <c r="D4769" s="248" t="n"/>
      <c r="E4769" s="295" t="n"/>
      <c r="F4769" s="296" t="n"/>
      <c r="G4769" s="296" t="n"/>
      <c r="H4769" s="299">
        <f>IFERROR(VLOOKUP($C4769,$C$5:$H$18,6,0)+SUMIF($C$19:$C4769,$C4769,$F$19:$F4769)-SUMIF($C$19:$C4769,$C4769,$G$19:$G4769),"")</f>
        <v/>
      </c>
      <c r="I4769" s="296" t="n"/>
      <c r="J4769" s="252" t="n"/>
      <c r="K4769" s="252" t="n"/>
      <c r="L4769" s="298" t="n"/>
      <c r="M4769" s="254">
        <f>IF($B4769="","",--TEXT($B4769,"yyyymm"))</f>
        <v/>
      </c>
      <c r="N4769" s="0" t="n"/>
      <c r="O4769" s="0" t="n"/>
      <c r="P4769" s="0" t="n"/>
      <c r="Q4769" s="0" t="n"/>
      <c r="R4769" s="0" t="n"/>
      <c r="S4769" s="0" t="n"/>
      <c r="T4769" s="0" t="n"/>
      <c r="U4769" s="0" t="n"/>
      <c r="V4769" s="0" t="n"/>
      <c r="W4769" s="0" t="n"/>
      <c r="X4769" s="42" t="n"/>
      <c r="Y4769" s="42" t="n"/>
      <c r="Z4769" s="42" t="n"/>
    </row>
    <row r="4770" ht="23" customFormat="1" customHeight="1" s="204">
      <c r="A4770" s="255">
        <f>IF(B4770="","",COUNTA($B$5:B4770))</f>
        <v/>
      </c>
      <c r="B4770" s="294" t="n"/>
      <c r="C4770" s="247" t="n"/>
      <c r="D4770" s="248" t="n"/>
      <c r="E4770" s="295" t="n"/>
      <c r="F4770" s="296" t="n"/>
      <c r="G4770" s="296" t="n"/>
      <c r="H4770" s="299">
        <f>IFERROR(VLOOKUP($C4770,$C$5:$H$18,6,0)+SUMIF($C$19:$C4770,$C4770,$F$19:$F4770)-SUMIF($C$19:$C4770,$C4770,$G$19:$G4770),"")</f>
        <v/>
      </c>
      <c r="I4770" s="296" t="n"/>
      <c r="J4770" s="252" t="n"/>
      <c r="K4770" s="252" t="n"/>
      <c r="L4770" s="298" t="n"/>
      <c r="M4770" s="254">
        <f>IF($B4770="","",--TEXT($B4770,"yyyymm"))</f>
        <v/>
      </c>
      <c r="N4770" s="0" t="n"/>
      <c r="O4770" s="0" t="n"/>
      <c r="P4770" s="0" t="n"/>
      <c r="Q4770" s="0" t="n"/>
      <c r="R4770" s="0" t="n"/>
      <c r="S4770" s="0" t="n"/>
      <c r="T4770" s="0" t="n"/>
      <c r="U4770" s="0" t="n"/>
      <c r="V4770" s="0" t="n"/>
      <c r="W4770" s="0" t="n"/>
      <c r="X4770" s="42" t="n"/>
      <c r="Y4770" s="42" t="n"/>
      <c r="Z4770" s="42" t="n"/>
    </row>
    <row r="4771" ht="23" customFormat="1" customHeight="1" s="204">
      <c r="A4771" s="255">
        <f>IF(B4771="","",COUNTA($B$5:B4771))</f>
        <v/>
      </c>
      <c r="B4771" s="294" t="n"/>
      <c r="C4771" s="247" t="n"/>
      <c r="D4771" s="248" t="n"/>
      <c r="E4771" s="295" t="n"/>
      <c r="F4771" s="296" t="n"/>
      <c r="G4771" s="296" t="n"/>
      <c r="H4771" s="299">
        <f>IFERROR(VLOOKUP($C4771,$C$5:$H$18,6,0)+SUMIF($C$19:$C4771,$C4771,$F$19:$F4771)-SUMIF($C$19:$C4771,$C4771,$G$19:$G4771),"")</f>
        <v/>
      </c>
      <c r="I4771" s="296" t="n"/>
      <c r="J4771" s="252" t="n"/>
      <c r="K4771" s="252" t="n"/>
      <c r="L4771" s="298" t="n"/>
      <c r="M4771" s="254">
        <f>IF($B4771="","",--TEXT($B4771,"yyyymm"))</f>
        <v/>
      </c>
      <c r="N4771" s="0" t="n"/>
      <c r="O4771" s="0" t="n"/>
      <c r="P4771" s="0" t="n"/>
      <c r="Q4771" s="0" t="n"/>
      <c r="R4771" s="0" t="n"/>
      <c r="S4771" s="0" t="n"/>
      <c r="T4771" s="0" t="n"/>
      <c r="U4771" s="0" t="n"/>
      <c r="V4771" s="0" t="n"/>
      <c r="W4771" s="0" t="n"/>
      <c r="X4771" s="42" t="n"/>
      <c r="Y4771" s="42" t="n"/>
      <c r="Z4771" s="42" t="n"/>
    </row>
    <row r="4772" ht="23" customFormat="1" customHeight="1" s="204">
      <c r="A4772" s="255">
        <f>IF(B4772="","",COUNTA($B$5:B4772))</f>
        <v/>
      </c>
      <c r="B4772" s="294" t="n"/>
      <c r="C4772" s="247" t="n"/>
      <c r="D4772" s="248" t="n"/>
      <c r="E4772" s="295" t="n"/>
      <c r="F4772" s="296" t="n"/>
      <c r="G4772" s="296" t="n"/>
      <c r="H4772" s="299">
        <f>IFERROR(VLOOKUP($C4772,$C$5:$H$18,6,0)+SUMIF($C$19:$C4772,$C4772,$F$19:$F4772)-SUMIF($C$19:$C4772,$C4772,$G$19:$G4772),"")</f>
        <v/>
      </c>
      <c r="I4772" s="296" t="n"/>
      <c r="J4772" s="252" t="n"/>
      <c r="K4772" s="252" t="n"/>
      <c r="L4772" s="298" t="n"/>
      <c r="M4772" s="254">
        <f>IF($B4772="","",--TEXT($B4772,"yyyymm"))</f>
        <v/>
      </c>
      <c r="N4772" s="0" t="n"/>
      <c r="O4772" s="0" t="n"/>
      <c r="P4772" s="0" t="n"/>
      <c r="Q4772" s="0" t="n"/>
      <c r="R4772" s="0" t="n"/>
      <c r="S4772" s="0" t="n"/>
      <c r="T4772" s="0" t="n"/>
      <c r="U4772" s="0" t="n"/>
      <c r="V4772" s="0" t="n"/>
      <c r="W4772" s="0" t="n"/>
      <c r="X4772" s="42" t="n"/>
      <c r="Y4772" s="42" t="n"/>
      <c r="Z4772" s="42" t="n"/>
    </row>
    <row r="4773" ht="23" customFormat="1" customHeight="1" s="204">
      <c r="A4773" s="255">
        <f>IF(B4773="","",COUNTA($B$5:B4773))</f>
        <v/>
      </c>
      <c r="B4773" s="294" t="n"/>
      <c r="C4773" s="247" t="n"/>
      <c r="D4773" s="248" t="n"/>
      <c r="E4773" s="295" t="n"/>
      <c r="F4773" s="296" t="n"/>
      <c r="G4773" s="296" t="n"/>
      <c r="H4773" s="299">
        <f>IFERROR(VLOOKUP($C4773,$C$5:$H$18,6,0)+SUMIF($C$19:$C4773,$C4773,$F$19:$F4773)-SUMIF($C$19:$C4773,$C4773,$G$19:$G4773),"")</f>
        <v/>
      </c>
      <c r="I4773" s="296" t="n"/>
      <c r="J4773" s="252" t="n"/>
      <c r="K4773" s="252" t="n"/>
      <c r="L4773" s="298" t="n"/>
      <c r="M4773" s="254">
        <f>IF($B4773="","",--TEXT($B4773,"yyyymm"))</f>
        <v/>
      </c>
      <c r="N4773" s="0" t="n"/>
      <c r="O4773" s="0" t="n"/>
      <c r="P4773" s="0" t="n"/>
      <c r="Q4773" s="0" t="n"/>
      <c r="R4773" s="0" t="n"/>
      <c r="S4773" s="0" t="n"/>
      <c r="T4773" s="0" t="n"/>
      <c r="U4773" s="0" t="n"/>
      <c r="V4773" s="0" t="n"/>
      <c r="W4773" s="0" t="n"/>
      <c r="X4773" s="42" t="n"/>
      <c r="Y4773" s="42" t="n"/>
      <c r="Z4773" s="42" t="n"/>
    </row>
    <row r="4774" ht="23" customFormat="1" customHeight="1" s="204">
      <c r="A4774" s="255">
        <f>IF(B4774="","",COUNTA($B$5:B4774))</f>
        <v/>
      </c>
      <c r="B4774" s="294" t="n"/>
      <c r="C4774" s="247" t="n"/>
      <c r="D4774" s="248" t="n"/>
      <c r="E4774" s="295" t="n"/>
      <c r="F4774" s="296" t="n"/>
      <c r="G4774" s="296" t="n"/>
      <c r="H4774" s="299">
        <f>IFERROR(VLOOKUP($C4774,$C$5:$H$18,6,0)+SUMIF($C$19:$C4774,$C4774,$F$19:$F4774)-SUMIF($C$19:$C4774,$C4774,$G$19:$G4774),"")</f>
        <v/>
      </c>
      <c r="I4774" s="296" t="n"/>
      <c r="J4774" s="252" t="n"/>
      <c r="K4774" s="252" t="n"/>
      <c r="L4774" s="298" t="n"/>
      <c r="M4774" s="254">
        <f>IF($B4774="","",--TEXT($B4774,"yyyymm"))</f>
        <v/>
      </c>
      <c r="N4774" s="0" t="n"/>
      <c r="O4774" s="0" t="n"/>
      <c r="P4774" s="0" t="n"/>
      <c r="Q4774" s="0" t="n"/>
      <c r="R4774" s="0" t="n"/>
      <c r="S4774" s="0" t="n"/>
      <c r="T4774" s="0" t="n"/>
      <c r="U4774" s="0" t="n"/>
      <c r="V4774" s="0" t="n"/>
      <c r="W4774" s="0" t="n"/>
      <c r="X4774" s="42" t="n"/>
      <c r="Y4774" s="42" t="n"/>
      <c r="Z4774" s="42" t="n"/>
    </row>
    <row r="4775" ht="23" customFormat="1" customHeight="1" s="204">
      <c r="A4775" s="255">
        <f>IF(B4775="","",COUNTA($B$5:B4775))</f>
        <v/>
      </c>
      <c r="B4775" s="294" t="n"/>
      <c r="C4775" s="247" t="n"/>
      <c r="D4775" s="248" t="n"/>
      <c r="E4775" s="295" t="n"/>
      <c r="F4775" s="296" t="n"/>
      <c r="G4775" s="296" t="n"/>
      <c r="H4775" s="299">
        <f>IFERROR(VLOOKUP($C4775,$C$5:$H$18,6,0)+SUMIF($C$19:$C4775,$C4775,$F$19:$F4775)-SUMIF($C$19:$C4775,$C4775,$G$19:$G4775),"")</f>
        <v/>
      </c>
      <c r="I4775" s="296" t="n"/>
      <c r="J4775" s="252" t="n"/>
      <c r="K4775" s="252" t="n"/>
      <c r="L4775" s="298" t="n"/>
      <c r="M4775" s="254">
        <f>IF($B4775="","",--TEXT($B4775,"yyyymm"))</f>
        <v/>
      </c>
      <c r="N4775" s="0" t="n"/>
      <c r="O4775" s="0" t="n"/>
      <c r="P4775" s="0" t="n"/>
      <c r="Q4775" s="0" t="n"/>
      <c r="R4775" s="0" t="n"/>
      <c r="S4775" s="0" t="n"/>
      <c r="T4775" s="0" t="n"/>
      <c r="U4775" s="0" t="n"/>
      <c r="V4775" s="0" t="n"/>
      <c r="W4775" s="0" t="n"/>
      <c r="X4775" s="42" t="n"/>
      <c r="Y4775" s="42" t="n"/>
      <c r="Z4775" s="42" t="n"/>
    </row>
    <row r="4776" ht="23" customFormat="1" customHeight="1" s="204">
      <c r="A4776" s="255">
        <f>IF(B4776="","",COUNTA($B$5:B4776))</f>
        <v/>
      </c>
      <c r="B4776" s="294" t="n"/>
      <c r="C4776" s="247" t="n"/>
      <c r="D4776" s="248" t="n"/>
      <c r="E4776" s="295" t="n"/>
      <c r="F4776" s="296" t="n"/>
      <c r="G4776" s="296" t="n"/>
      <c r="H4776" s="299">
        <f>IFERROR(VLOOKUP($C4776,$C$5:$H$18,6,0)+SUMIF($C$19:$C4776,$C4776,$F$19:$F4776)-SUMIF($C$19:$C4776,$C4776,$G$19:$G4776),"")</f>
        <v/>
      </c>
      <c r="I4776" s="296" t="n"/>
      <c r="J4776" s="252" t="n"/>
      <c r="K4776" s="252" t="n"/>
      <c r="L4776" s="298" t="n"/>
      <c r="M4776" s="254">
        <f>IF($B4776="","",--TEXT($B4776,"yyyymm"))</f>
        <v/>
      </c>
      <c r="N4776" s="0" t="n"/>
      <c r="O4776" s="0" t="n"/>
      <c r="P4776" s="0" t="n"/>
      <c r="Q4776" s="0" t="n"/>
      <c r="R4776" s="0" t="n"/>
      <c r="S4776" s="0" t="n"/>
      <c r="T4776" s="0" t="n"/>
      <c r="U4776" s="0" t="n"/>
      <c r="V4776" s="0" t="n"/>
      <c r="W4776" s="0" t="n"/>
      <c r="X4776" s="42" t="n"/>
      <c r="Y4776" s="42" t="n"/>
      <c r="Z4776" s="42" t="n"/>
    </row>
    <row r="4777" ht="23" customFormat="1" customHeight="1" s="204">
      <c r="A4777" s="255">
        <f>IF(B4777="","",COUNTA($B$5:B4777))</f>
        <v/>
      </c>
      <c r="B4777" s="294" t="n"/>
      <c r="C4777" s="247" t="n"/>
      <c r="D4777" s="248" t="n"/>
      <c r="E4777" s="295" t="n"/>
      <c r="F4777" s="296" t="n"/>
      <c r="G4777" s="296" t="n"/>
      <c r="H4777" s="299">
        <f>IFERROR(VLOOKUP($C4777,$C$5:$H$18,6,0)+SUMIF($C$19:$C4777,$C4777,$F$19:$F4777)-SUMIF($C$19:$C4777,$C4777,$G$19:$G4777),"")</f>
        <v/>
      </c>
      <c r="I4777" s="296" t="n"/>
      <c r="J4777" s="252" t="n"/>
      <c r="K4777" s="252" t="n"/>
      <c r="L4777" s="298" t="n"/>
      <c r="M4777" s="254">
        <f>IF($B4777="","",--TEXT($B4777,"yyyymm"))</f>
        <v/>
      </c>
      <c r="N4777" s="0" t="n"/>
      <c r="O4777" s="0" t="n"/>
      <c r="P4777" s="0" t="n"/>
      <c r="Q4777" s="0" t="n"/>
      <c r="R4777" s="0" t="n"/>
      <c r="S4777" s="0" t="n"/>
      <c r="T4777" s="0" t="n"/>
      <c r="U4777" s="0" t="n"/>
      <c r="V4777" s="0" t="n"/>
      <c r="W4777" s="0" t="n"/>
      <c r="X4777" s="42" t="n"/>
      <c r="Y4777" s="42" t="n"/>
      <c r="Z4777" s="42" t="n"/>
    </row>
    <row r="4778" ht="23" customFormat="1" customHeight="1" s="204">
      <c r="A4778" s="255">
        <f>IF(B4778="","",COUNTA($B$5:B4778))</f>
        <v/>
      </c>
      <c r="B4778" s="294" t="n"/>
      <c r="C4778" s="247" t="n"/>
      <c r="D4778" s="248" t="n"/>
      <c r="E4778" s="295" t="n"/>
      <c r="F4778" s="296" t="n"/>
      <c r="G4778" s="296" t="n"/>
      <c r="H4778" s="299">
        <f>IFERROR(VLOOKUP($C4778,$C$5:$H$18,6,0)+SUMIF($C$19:$C4778,$C4778,$F$19:$F4778)-SUMIF($C$19:$C4778,$C4778,$G$19:$G4778),"")</f>
        <v/>
      </c>
      <c r="I4778" s="296" t="n"/>
      <c r="J4778" s="252" t="n"/>
      <c r="K4778" s="252" t="n"/>
      <c r="L4778" s="298" t="n"/>
      <c r="M4778" s="254">
        <f>IF($B4778="","",--TEXT($B4778,"yyyymm"))</f>
        <v/>
      </c>
      <c r="N4778" s="0" t="n"/>
      <c r="O4778" s="0" t="n"/>
      <c r="P4778" s="0" t="n"/>
      <c r="Q4778" s="0" t="n"/>
      <c r="R4778" s="0" t="n"/>
      <c r="S4778" s="0" t="n"/>
      <c r="T4778" s="0" t="n"/>
      <c r="U4778" s="0" t="n"/>
      <c r="V4778" s="0" t="n"/>
      <c r="W4778" s="0" t="n"/>
      <c r="X4778" s="42" t="n"/>
      <c r="Y4778" s="42" t="n"/>
      <c r="Z4778" s="42" t="n"/>
    </row>
    <row r="4779" ht="23" customFormat="1" customHeight="1" s="204">
      <c r="A4779" s="255">
        <f>IF(B4779="","",COUNTA($B$5:B4779))</f>
        <v/>
      </c>
      <c r="B4779" s="294" t="n"/>
      <c r="C4779" s="247" t="n"/>
      <c r="D4779" s="248" t="n"/>
      <c r="E4779" s="295" t="n"/>
      <c r="F4779" s="296" t="n"/>
      <c r="G4779" s="296" t="n"/>
      <c r="H4779" s="299">
        <f>IFERROR(VLOOKUP($C4779,$C$5:$H$18,6,0)+SUMIF($C$19:$C4779,$C4779,$F$19:$F4779)-SUMIF($C$19:$C4779,$C4779,$G$19:$G4779),"")</f>
        <v/>
      </c>
      <c r="I4779" s="296" t="n"/>
      <c r="J4779" s="252" t="n"/>
      <c r="K4779" s="252" t="n"/>
      <c r="L4779" s="298" t="n"/>
      <c r="M4779" s="254">
        <f>IF($B4779="","",--TEXT($B4779,"yyyymm"))</f>
        <v/>
      </c>
      <c r="N4779" s="0" t="n"/>
      <c r="O4779" s="0" t="n"/>
      <c r="P4779" s="0" t="n"/>
      <c r="Q4779" s="0" t="n"/>
      <c r="R4779" s="0" t="n"/>
      <c r="S4779" s="0" t="n"/>
      <c r="T4779" s="0" t="n"/>
      <c r="U4779" s="0" t="n"/>
      <c r="V4779" s="0" t="n"/>
      <c r="W4779" s="0" t="n"/>
      <c r="X4779" s="42" t="n"/>
      <c r="Y4779" s="42" t="n"/>
      <c r="Z4779" s="42" t="n"/>
    </row>
    <row r="4780" ht="23" customFormat="1" customHeight="1" s="204">
      <c r="A4780" s="255">
        <f>IF(B4780="","",COUNTA($B$5:B4780))</f>
        <v/>
      </c>
      <c r="B4780" s="294" t="n"/>
      <c r="C4780" s="247" t="n"/>
      <c r="D4780" s="248" t="n"/>
      <c r="E4780" s="295" t="n"/>
      <c r="F4780" s="296" t="n"/>
      <c r="G4780" s="296" t="n"/>
      <c r="H4780" s="299">
        <f>IFERROR(VLOOKUP($C4780,$C$5:$H$18,6,0)+SUMIF($C$19:$C4780,$C4780,$F$19:$F4780)-SUMIF($C$19:$C4780,$C4780,$G$19:$G4780),"")</f>
        <v/>
      </c>
      <c r="I4780" s="296" t="n"/>
      <c r="J4780" s="252" t="n"/>
      <c r="K4780" s="252" t="n"/>
      <c r="L4780" s="298" t="n"/>
      <c r="M4780" s="254">
        <f>IF($B4780="","",--TEXT($B4780,"yyyymm"))</f>
        <v/>
      </c>
      <c r="N4780" s="0" t="n"/>
      <c r="O4780" s="0" t="n"/>
      <c r="P4780" s="0" t="n"/>
      <c r="Q4780" s="0" t="n"/>
      <c r="R4780" s="0" t="n"/>
      <c r="S4780" s="0" t="n"/>
      <c r="T4780" s="0" t="n"/>
      <c r="U4780" s="0" t="n"/>
      <c r="V4780" s="0" t="n"/>
      <c r="W4780" s="0" t="n"/>
      <c r="X4780" s="42" t="n"/>
      <c r="Y4780" s="42" t="n"/>
      <c r="Z4780" s="42" t="n"/>
    </row>
    <row r="4781" ht="23" customFormat="1" customHeight="1" s="204">
      <c r="A4781" s="255">
        <f>IF(B4781="","",COUNTA($B$5:B4781))</f>
        <v/>
      </c>
      <c r="B4781" s="294" t="n"/>
      <c r="C4781" s="247" t="n"/>
      <c r="D4781" s="248" t="n"/>
      <c r="E4781" s="295" t="n"/>
      <c r="F4781" s="296" t="n"/>
      <c r="G4781" s="296" t="n"/>
      <c r="H4781" s="299">
        <f>IFERROR(VLOOKUP($C4781,$C$5:$H$18,6,0)+SUMIF($C$19:$C4781,$C4781,$F$19:$F4781)-SUMIF($C$19:$C4781,$C4781,$G$19:$G4781),"")</f>
        <v/>
      </c>
      <c r="I4781" s="296" t="n"/>
      <c r="J4781" s="252" t="n"/>
      <c r="K4781" s="252" t="n"/>
      <c r="L4781" s="298" t="n"/>
      <c r="M4781" s="254">
        <f>IF($B4781="","",--TEXT($B4781,"yyyymm"))</f>
        <v/>
      </c>
      <c r="N4781" s="0" t="n"/>
      <c r="O4781" s="0" t="n"/>
      <c r="P4781" s="0" t="n"/>
      <c r="Q4781" s="0" t="n"/>
      <c r="R4781" s="0" t="n"/>
      <c r="S4781" s="0" t="n"/>
      <c r="T4781" s="0" t="n"/>
      <c r="U4781" s="0" t="n"/>
      <c r="V4781" s="0" t="n"/>
      <c r="W4781" s="0" t="n"/>
      <c r="X4781" s="42" t="n"/>
      <c r="Y4781" s="42" t="n"/>
      <c r="Z4781" s="42" t="n"/>
    </row>
    <row r="4782" ht="23" customFormat="1" customHeight="1" s="204">
      <c r="A4782" s="255">
        <f>IF(B4782="","",COUNTA($B$5:B4782))</f>
        <v/>
      </c>
      <c r="B4782" s="294" t="n"/>
      <c r="C4782" s="247" t="n"/>
      <c r="D4782" s="248" t="n"/>
      <c r="E4782" s="295" t="n"/>
      <c r="F4782" s="296" t="n"/>
      <c r="G4782" s="296" t="n"/>
      <c r="H4782" s="299">
        <f>IFERROR(VLOOKUP($C4782,$C$5:$H$18,6,0)+SUMIF($C$19:$C4782,$C4782,$F$19:$F4782)-SUMIF($C$19:$C4782,$C4782,$G$19:$G4782),"")</f>
        <v/>
      </c>
      <c r="I4782" s="296" t="n"/>
      <c r="J4782" s="252" t="n"/>
      <c r="K4782" s="252" t="n"/>
      <c r="L4782" s="298" t="n"/>
      <c r="M4782" s="254">
        <f>IF($B4782="","",--TEXT($B4782,"yyyymm"))</f>
        <v/>
      </c>
      <c r="N4782" s="0" t="n"/>
      <c r="O4782" s="0" t="n"/>
      <c r="P4782" s="0" t="n"/>
      <c r="Q4782" s="0" t="n"/>
      <c r="R4782" s="0" t="n"/>
      <c r="S4782" s="0" t="n"/>
      <c r="T4782" s="0" t="n"/>
      <c r="U4782" s="0" t="n"/>
      <c r="V4782" s="0" t="n"/>
      <c r="W4782" s="0" t="n"/>
      <c r="X4782" s="42" t="n"/>
      <c r="Y4782" s="42" t="n"/>
      <c r="Z4782" s="42" t="n"/>
    </row>
    <row r="4783" ht="23" customFormat="1" customHeight="1" s="204">
      <c r="A4783" s="255">
        <f>IF(B4783="","",COUNTA($B$5:B4783))</f>
        <v/>
      </c>
      <c r="B4783" s="294" t="n"/>
      <c r="C4783" s="247" t="n"/>
      <c r="D4783" s="248" t="n"/>
      <c r="E4783" s="295" t="n"/>
      <c r="F4783" s="296" t="n"/>
      <c r="G4783" s="296" t="n"/>
      <c r="H4783" s="299">
        <f>IFERROR(VLOOKUP($C4783,$C$5:$H$18,6,0)+SUMIF($C$19:$C4783,$C4783,$F$19:$F4783)-SUMIF($C$19:$C4783,$C4783,$G$19:$G4783),"")</f>
        <v/>
      </c>
      <c r="I4783" s="296" t="n"/>
      <c r="J4783" s="252" t="n"/>
      <c r="K4783" s="252" t="n"/>
      <c r="L4783" s="298" t="n"/>
      <c r="M4783" s="254">
        <f>IF($B4783="","",--TEXT($B4783,"yyyymm"))</f>
        <v/>
      </c>
      <c r="N4783" s="0" t="n"/>
      <c r="O4783" s="0" t="n"/>
      <c r="P4783" s="0" t="n"/>
      <c r="Q4783" s="0" t="n"/>
      <c r="R4783" s="0" t="n"/>
      <c r="S4783" s="0" t="n"/>
      <c r="T4783" s="0" t="n"/>
      <c r="U4783" s="0" t="n"/>
      <c r="V4783" s="0" t="n"/>
      <c r="W4783" s="0" t="n"/>
      <c r="X4783" s="42" t="n"/>
      <c r="Y4783" s="42" t="n"/>
      <c r="Z4783" s="42" t="n"/>
    </row>
    <row r="4784" ht="23" customFormat="1" customHeight="1" s="204">
      <c r="A4784" s="255">
        <f>IF(B4784="","",COUNTA($B$5:B4784))</f>
        <v/>
      </c>
      <c r="B4784" s="294" t="n"/>
      <c r="C4784" s="247" t="n"/>
      <c r="D4784" s="248" t="n"/>
      <c r="E4784" s="295" t="n"/>
      <c r="F4784" s="296" t="n"/>
      <c r="G4784" s="296" t="n"/>
      <c r="H4784" s="299">
        <f>IFERROR(VLOOKUP($C4784,$C$5:$H$18,6,0)+SUMIF($C$19:$C4784,$C4784,$F$19:$F4784)-SUMIF($C$19:$C4784,$C4784,$G$19:$G4784),"")</f>
        <v/>
      </c>
      <c r="I4784" s="296" t="n"/>
      <c r="J4784" s="252" t="n"/>
      <c r="K4784" s="252" t="n"/>
      <c r="L4784" s="298" t="n"/>
      <c r="M4784" s="254">
        <f>IF($B4784="","",--TEXT($B4784,"yyyymm"))</f>
        <v/>
      </c>
      <c r="N4784" s="0" t="n"/>
      <c r="O4784" s="0" t="n"/>
      <c r="P4784" s="0" t="n"/>
      <c r="Q4784" s="0" t="n"/>
      <c r="R4784" s="0" t="n"/>
      <c r="S4784" s="0" t="n"/>
      <c r="T4784" s="0" t="n"/>
      <c r="U4784" s="0" t="n"/>
      <c r="V4784" s="0" t="n"/>
      <c r="W4784" s="0" t="n"/>
      <c r="X4784" s="42" t="n"/>
      <c r="Y4784" s="42" t="n"/>
      <c r="Z4784" s="42" t="n"/>
    </row>
    <row r="4785" ht="23" customFormat="1" customHeight="1" s="204">
      <c r="A4785" s="255">
        <f>IF(B4785="","",COUNTA($B$5:B4785))</f>
        <v/>
      </c>
      <c r="B4785" s="294" t="n"/>
      <c r="C4785" s="247" t="n"/>
      <c r="D4785" s="248" t="n"/>
      <c r="E4785" s="295" t="n"/>
      <c r="F4785" s="296" t="n"/>
      <c r="G4785" s="296" t="n"/>
      <c r="H4785" s="299">
        <f>IFERROR(VLOOKUP($C4785,$C$5:$H$18,6,0)+SUMIF($C$19:$C4785,$C4785,$F$19:$F4785)-SUMIF($C$19:$C4785,$C4785,$G$19:$G4785),"")</f>
        <v/>
      </c>
      <c r="I4785" s="296" t="n"/>
      <c r="J4785" s="252" t="n"/>
      <c r="K4785" s="252" t="n"/>
      <c r="L4785" s="298" t="n"/>
      <c r="M4785" s="254">
        <f>IF($B4785="","",--TEXT($B4785,"yyyymm"))</f>
        <v/>
      </c>
      <c r="N4785" s="0" t="n"/>
      <c r="O4785" s="0" t="n"/>
      <c r="P4785" s="0" t="n"/>
      <c r="Q4785" s="0" t="n"/>
      <c r="R4785" s="0" t="n"/>
      <c r="S4785" s="0" t="n"/>
      <c r="T4785" s="0" t="n"/>
      <c r="U4785" s="0" t="n"/>
      <c r="V4785" s="0" t="n"/>
      <c r="W4785" s="0" t="n"/>
      <c r="X4785" s="42" t="n"/>
      <c r="Y4785" s="42" t="n"/>
      <c r="Z4785" s="42" t="n"/>
    </row>
    <row r="4786" ht="23" customFormat="1" customHeight="1" s="204">
      <c r="A4786" s="255">
        <f>IF(B4786="","",COUNTA($B$5:B4786))</f>
        <v/>
      </c>
      <c r="B4786" s="294" t="n"/>
      <c r="C4786" s="247" t="n"/>
      <c r="D4786" s="248" t="n"/>
      <c r="E4786" s="295" t="n"/>
      <c r="F4786" s="296" t="n"/>
      <c r="G4786" s="296" t="n"/>
      <c r="H4786" s="299">
        <f>IFERROR(VLOOKUP($C4786,$C$5:$H$18,6,0)+SUMIF($C$19:$C4786,$C4786,$F$19:$F4786)-SUMIF($C$19:$C4786,$C4786,$G$19:$G4786),"")</f>
        <v/>
      </c>
      <c r="I4786" s="296" t="n"/>
      <c r="J4786" s="252" t="n"/>
      <c r="K4786" s="252" t="n"/>
      <c r="L4786" s="298" t="n"/>
      <c r="M4786" s="254">
        <f>IF($B4786="","",--TEXT($B4786,"yyyymm"))</f>
        <v/>
      </c>
      <c r="N4786" s="0" t="n"/>
      <c r="O4786" s="0" t="n"/>
      <c r="P4786" s="0" t="n"/>
      <c r="Q4786" s="0" t="n"/>
      <c r="R4786" s="0" t="n"/>
      <c r="S4786" s="0" t="n"/>
      <c r="T4786" s="0" t="n"/>
      <c r="U4786" s="0" t="n"/>
      <c r="V4786" s="0" t="n"/>
      <c r="W4786" s="0" t="n"/>
      <c r="X4786" s="42" t="n"/>
      <c r="Y4786" s="42" t="n"/>
      <c r="Z4786" s="42" t="n"/>
    </row>
    <row r="4787" ht="23" customFormat="1" customHeight="1" s="204">
      <c r="A4787" s="255">
        <f>IF(B4787="","",COUNTA($B$5:B4787))</f>
        <v/>
      </c>
      <c r="B4787" s="294" t="n"/>
      <c r="C4787" s="247" t="n"/>
      <c r="D4787" s="248" t="n"/>
      <c r="E4787" s="295" t="n"/>
      <c r="F4787" s="296" t="n"/>
      <c r="G4787" s="296" t="n"/>
      <c r="H4787" s="299">
        <f>IFERROR(VLOOKUP($C4787,$C$5:$H$18,6,0)+SUMIF($C$19:$C4787,$C4787,$F$19:$F4787)-SUMIF($C$19:$C4787,$C4787,$G$19:$G4787),"")</f>
        <v/>
      </c>
      <c r="I4787" s="296" t="n"/>
      <c r="J4787" s="252" t="n"/>
      <c r="K4787" s="252" t="n"/>
      <c r="L4787" s="298" t="n"/>
      <c r="M4787" s="254">
        <f>IF($B4787="","",--TEXT($B4787,"yyyymm"))</f>
        <v/>
      </c>
      <c r="N4787" s="0" t="n"/>
      <c r="O4787" s="0" t="n"/>
      <c r="P4787" s="0" t="n"/>
      <c r="Q4787" s="0" t="n"/>
      <c r="R4787" s="0" t="n"/>
      <c r="S4787" s="0" t="n"/>
      <c r="T4787" s="0" t="n"/>
      <c r="U4787" s="0" t="n"/>
      <c r="V4787" s="0" t="n"/>
      <c r="W4787" s="0" t="n"/>
      <c r="X4787" s="42" t="n"/>
      <c r="Y4787" s="42" t="n"/>
      <c r="Z4787" s="42" t="n"/>
    </row>
    <row r="4788" ht="23" customFormat="1" customHeight="1" s="204">
      <c r="A4788" s="255">
        <f>IF(B4788="","",COUNTA($B$5:B4788))</f>
        <v/>
      </c>
      <c r="B4788" s="294" t="n"/>
      <c r="C4788" s="247" t="n"/>
      <c r="D4788" s="248" t="n"/>
      <c r="E4788" s="295" t="n"/>
      <c r="F4788" s="296" t="n"/>
      <c r="G4788" s="296" t="n"/>
      <c r="H4788" s="299">
        <f>IFERROR(VLOOKUP($C4788,$C$5:$H$18,6,0)+SUMIF($C$19:$C4788,$C4788,$F$19:$F4788)-SUMIF($C$19:$C4788,$C4788,$G$19:$G4788),"")</f>
        <v/>
      </c>
      <c r="I4788" s="296" t="n"/>
      <c r="J4788" s="252" t="n"/>
      <c r="K4788" s="252" t="n"/>
      <c r="L4788" s="298" t="n"/>
      <c r="M4788" s="254">
        <f>IF($B4788="","",--TEXT($B4788,"yyyymm"))</f>
        <v/>
      </c>
      <c r="N4788" s="0" t="n"/>
      <c r="O4788" s="0" t="n"/>
      <c r="P4788" s="0" t="n"/>
      <c r="Q4788" s="0" t="n"/>
      <c r="R4788" s="0" t="n"/>
      <c r="S4788" s="0" t="n"/>
      <c r="T4788" s="0" t="n"/>
      <c r="U4788" s="0" t="n"/>
      <c r="V4788" s="0" t="n"/>
      <c r="W4788" s="0" t="n"/>
      <c r="X4788" s="42" t="n"/>
      <c r="Y4788" s="42" t="n"/>
      <c r="Z4788" s="42" t="n"/>
    </row>
    <row r="4789" ht="23" customFormat="1" customHeight="1" s="204">
      <c r="A4789" s="255">
        <f>IF(B4789="","",COUNTA($B$5:B4789))</f>
        <v/>
      </c>
      <c r="B4789" s="294" t="n"/>
      <c r="C4789" s="247" t="n"/>
      <c r="D4789" s="248" t="n"/>
      <c r="E4789" s="295" t="n"/>
      <c r="F4789" s="296" t="n"/>
      <c r="G4789" s="296" t="n"/>
      <c r="H4789" s="299">
        <f>IFERROR(VLOOKUP($C4789,$C$5:$H$18,6,0)+SUMIF($C$19:$C4789,$C4789,$F$19:$F4789)-SUMIF($C$19:$C4789,$C4789,$G$19:$G4789),"")</f>
        <v/>
      </c>
      <c r="I4789" s="296" t="n"/>
      <c r="J4789" s="252" t="n"/>
      <c r="K4789" s="252" t="n"/>
      <c r="L4789" s="298" t="n"/>
      <c r="M4789" s="254">
        <f>IF($B4789="","",--TEXT($B4789,"yyyymm"))</f>
        <v/>
      </c>
      <c r="N4789" s="0" t="n"/>
      <c r="O4789" s="0" t="n"/>
      <c r="P4789" s="0" t="n"/>
      <c r="Q4789" s="0" t="n"/>
      <c r="R4789" s="0" t="n"/>
      <c r="S4789" s="0" t="n"/>
      <c r="T4789" s="0" t="n"/>
      <c r="U4789" s="0" t="n"/>
      <c r="V4789" s="0" t="n"/>
      <c r="W4789" s="0" t="n"/>
      <c r="X4789" s="42" t="n"/>
      <c r="Y4789" s="42" t="n"/>
      <c r="Z4789" s="42" t="n"/>
    </row>
    <row r="4790" ht="23" customFormat="1" customHeight="1" s="204">
      <c r="A4790" s="255">
        <f>IF(B4790="","",COUNTA($B$5:B4790))</f>
        <v/>
      </c>
      <c r="B4790" s="294" t="n"/>
      <c r="C4790" s="247" t="n"/>
      <c r="D4790" s="248" t="n"/>
      <c r="E4790" s="295" t="n"/>
      <c r="F4790" s="296" t="n"/>
      <c r="G4790" s="296" t="n"/>
      <c r="H4790" s="299">
        <f>IFERROR(VLOOKUP($C4790,$C$5:$H$18,6,0)+SUMIF($C$19:$C4790,$C4790,$F$19:$F4790)-SUMIF($C$19:$C4790,$C4790,$G$19:$G4790),"")</f>
        <v/>
      </c>
      <c r="I4790" s="296" t="n"/>
      <c r="J4790" s="252" t="n"/>
      <c r="K4790" s="252" t="n"/>
      <c r="L4790" s="298" t="n"/>
      <c r="M4790" s="254">
        <f>IF($B4790="","",--TEXT($B4790,"yyyymm"))</f>
        <v/>
      </c>
      <c r="N4790" s="0" t="n"/>
      <c r="O4790" s="0" t="n"/>
      <c r="P4790" s="0" t="n"/>
      <c r="Q4790" s="0" t="n"/>
      <c r="R4790" s="0" t="n"/>
      <c r="S4790" s="0" t="n"/>
      <c r="T4790" s="0" t="n"/>
      <c r="U4790" s="0" t="n"/>
      <c r="V4790" s="0" t="n"/>
      <c r="W4790" s="0" t="n"/>
      <c r="X4790" s="42" t="n"/>
      <c r="Y4790" s="42" t="n"/>
      <c r="Z4790" s="42" t="n"/>
    </row>
    <row r="4791" ht="23" customFormat="1" customHeight="1" s="204">
      <c r="A4791" s="255">
        <f>IF(B4791="","",COUNTA($B$5:B4791))</f>
        <v/>
      </c>
      <c r="B4791" s="294" t="n"/>
      <c r="C4791" s="247" t="n"/>
      <c r="D4791" s="248" t="n"/>
      <c r="E4791" s="295" t="n"/>
      <c r="F4791" s="296" t="n"/>
      <c r="G4791" s="296" t="n"/>
      <c r="H4791" s="299">
        <f>IFERROR(VLOOKUP($C4791,$C$5:$H$18,6,0)+SUMIF($C$19:$C4791,$C4791,$F$19:$F4791)-SUMIF($C$19:$C4791,$C4791,$G$19:$G4791),"")</f>
        <v/>
      </c>
      <c r="I4791" s="296" t="n"/>
      <c r="J4791" s="252" t="n"/>
      <c r="K4791" s="252" t="n"/>
      <c r="L4791" s="298" t="n"/>
      <c r="M4791" s="254">
        <f>IF($B4791="","",--TEXT($B4791,"yyyymm"))</f>
        <v/>
      </c>
      <c r="N4791" s="0" t="n"/>
      <c r="O4791" s="0" t="n"/>
      <c r="P4791" s="0" t="n"/>
      <c r="Q4791" s="0" t="n"/>
      <c r="R4791" s="0" t="n"/>
      <c r="S4791" s="0" t="n"/>
      <c r="T4791" s="0" t="n"/>
      <c r="U4791" s="0" t="n"/>
      <c r="V4791" s="0" t="n"/>
      <c r="W4791" s="0" t="n"/>
      <c r="X4791" s="42" t="n"/>
      <c r="Y4791" s="42" t="n"/>
      <c r="Z4791" s="42" t="n"/>
    </row>
    <row r="4792" ht="23" customFormat="1" customHeight="1" s="204">
      <c r="A4792" s="255">
        <f>IF(B4792="","",COUNTA($B$5:B4792))</f>
        <v/>
      </c>
      <c r="B4792" s="294" t="n"/>
      <c r="C4792" s="247" t="n"/>
      <c r="D4792" s="248" t="n"/>
      <c r="E4792" s="295" t="n"/>
      <c r="F4792" s="296" t="n"/>
      <c r="G4792" s="296" t="n"/>
      <c r="H4792" s="299">
        <f>IFERROR(VLOOKUP($C4792,$C$5:$H$18,6,0)+SUMIF($C$19:$C4792,$C4792,$F$19:$F4792)-SUMIF($C$19:$C4792,$C4792,$G$19:$G4792),"")</f>
        <v/>
      </c>
      <c r="I4792" s="296" t="n"/>
      <c r="J4792" s="252" t="n"/>
      <c r="K4792" s="252" t="n"/>
      <c r="L4792" s="298" t="n"/>
      <c r="M4792" s="254">
        <f>IF($B4792="","",--TEXT($B4792,"yyyymm"))</f>
        <v/>
      </c>
      <c r="N4792" s="0" t="n"/>
      <c r="O4792" s="0" t="n"/>
      <c r="P4792" s="0" t="n"/>
      <c r="Q4792" s="0" t="n"/>
      <c r="R4792" s="0" t="n"/>
      <c r="S4792" s="0" t="n"/>
      <c r="T4792" s="0" t="n"/>
      <c r="U4792" s="0" t="n"/>
      <c r="V4792" s="0" t="n"/>
      <c r="W4792" s="0" t="n"/>
      <c r="X4792" s="42" t="n"/>
      <c r="Y4792" s="42" t="n"/>
      <c r="Z4792" s="42" t="n"/>
    </row>
    <row r="4793" ht="23" customFormat="1" customHeight="1" s="204">
      <c r="A4793" s="255">
        <f>IF(B4793="","",COUNTA($B$5:B4793))</f>
        <v/>
      </c>
      <c r="B4793" s="294" t="n"/>
      <c r="C4793" s="247" t="n"/>
      <c r="D4793" s="248" t="n"/>
      <c r="E4793" s="295" t="n"/>
      <c r="F4793" s="296" t="n"/>
      <c r="G4793" s="296" t="n"/>
      <c r="H4793" s="299">
        <f>IFERROR(VLOOKUP($C4793,$C$5:$H$18,6,0)+SUMIF($C$19:$C4793,$C4793,$F$19:$F4793)-SUMIF($C$19:$C4793,$C4793,$G$19:$G4793),"")</f>
        <v/>
      </c>
      <c r="I4793" s="296" t="n"/>
      <c r="J4793" s="252" t="n"/>
      <c r="K4793" s="252" t="n"/>
      <c r="L4793" s="298" t="n"/>
      <c r="M4793" s="254">
        <f>IF($B4793="","",--TEXT($B4793,"yyyymm"))</f>
        <v/>
      </c>
      <c r="N4793" s="0" t="n"/>
      <c r="O4793" s="0" t="n"/>
      <c r="P4793" s="0" t="n"/>
      <c r="Q4793" s="0" t="n"/>
      <c r="R4793" s="0" t="n"/>
      <c r="S4793" s="0" t="n"/>
      <c r="T4793" s="0" t="n"/>
      <c r="U4793" s="0" t="n"/>
      <c r="V4793" s="0" t="n"/>
      <c r="W4793" s="0" t="n"/>
      <c r="X4793" s="42" t="n"/>
      <c r="Y4793" s="42" t="n"/>
      <c r="Z4793" s="42" t="n"/>
    </row>
    <row r="4794" ht="23" customFormat="1" customHeight="1" s="204">
      <c r="A4794" s="255">
        <f>IF(B4794="","",COUNTA($B$5:B4794))</f>
        <v/>
      </c>
      <c r="B4794" s="294" t="n"/>
      <c r="C4794" s="247" t="n"/>
      <c r="D4794" s="248" t="n"/>
      <c r="E4794" s="295" t="n"/>
      <c r="F4794" s="296" t="n"/>
      <c r="G4794" s="296" t="n"/>
      <c r="H4794" s="299">
        <f>IFERROR(VLOOKUP($C4794,$C$5:$H$18,6,0)+SUMIF($C$19:$C4794,$C4794,$F$19:$F4794)-SUMIF($C$19:$C4794,$C4794,$G$19:$G4794),"")</f>
        <v/>
      </c>
      <c r="I4794" s="296" t="n"/>
      <c r="J4794" s="252" t="n"/>
      <c r="K4794" s="252" t="n"/>
      <c r="L4794" s="298" t="n"/>
      <c r="M4794" s="254">
        <f>IF($B4794="","",--TEXT($B4794,"yyyymm"))</f>
        <v/>
      </c>
      <c r="N4794" s="0" t="n"/>
      <c r="O4794" s="0" t="n"/>
      <c r="P4794" s="0" t="n"/>
      <c r="Q4794" s="0" t="n"/>
      <c r="R4794" s="0" t="n"/>
      <c r="S4794" s="0" t="n"/>
      <c r="T4794" s="0" t="n"/>
      <c r="U4794" s="0" t="n"/>
      <c r="V4794" s="0" t="n"/>
      <c r="W4794" s="0" t="n"/>
      <c r="X4794" s="42" t="n"/>
      <c r="Y4794" s="42" t="n"/>
      <c r="Z4794" s="42" t="n"/>
    </row>
    <row r="4795" ht="23" customFormat="1" customHeight="1" s="204">
      <c r="A4795" s="255">
        <f>IF(B4795="","",COUNTA($B$5:B4795))</f>
        <v/>
      </c>
      <c r="B4795" s="294" t="n"/>
      <c r="C4795" s="247" t="n"/>
      <c r="D4795" s="248" t="n"/>
      <c r="E4795" s="295" t="n"/>
      <c r="F4795" s="296" t="n"/>
      <c r="G4795" s="296" t="n"/>
      <c r="H4795" s="299">
        <f>IFERROR(VLOOKUP($C4795,$C$5:$H$18,6,0)+SUMIF($C$19:$C4795,$C4795,$F$19:$F4795)-SUMIF($C$19:$C4795,$C4795,$G$19:$G4795),"")</f>
        <v/>
      </c>
      <c r="I4795" s="296" t="n"/>
      <c r="J4795" s="252" t="n"/>
      <c r="K4795" s="252" t="n"/>
      <c r="L4795" s="298" t="n"/>
      <c r="M4795" s="254">
        <f>IF($B4795="","",--TEXT($B4795,"yyyymm"))</f>
        <v/>
      </c>
      <c r="N4795" s="0" t="n"/>
      <c r="O4795" s="0" t="n"/>
      <c r="P4795" s="0" t="n"/>
      <c r="Q4795" s="0" t="n"/>
      <c r="R4795" s="0" t="n"/>
      <c r="S4795" s="0" t="n"/>
      <c r="T4795" s="0" t="n"/>
      <c r="U4795" s="0" t="n"/>
      <c r="V4795" s="0" t="n"/>
      <c r="W4795" s="0" t="n"/>
      <c r="X4795" s="42" t="n"/>
      <c r="Y4795" s="42" t="n"/>
      <c r="Z4795" s="42" t="n"/>
    </row>
    <row r="4796" ht="23" customFormat="1" customHeight="1" s="204">
      <c r="A4796" s="255">
        <f>IF(B4796="","",COUNTA($B$5:B4796))</f>
        <v/>
      </c>
      <c r="B4796" s="294" t="n"/>
      <c r="C4796" s="247" t="n"/>
      <c r="D4796" s="248" t="n"/>
      <c r="E4796" s="295" t="n"/>
      <c r="F4796" s="296" t="n"/>
      <c r="G4796" s="296" t="n"/>
      <c r="H4796" s="299">
        <f>IFERROR(VLOOKUP($C4796,$C$5:$H$18,6,0)+SUMIF($C$19:$C4796,$C4796,$F$19:$F4796)-SUMIF($C$19:$C4796,$C4796,$G$19:$G4796),"")</f>
        <v/>
      </c>
      <c r="I4796" s="296" t="n"/>
      <c r="J4796" s="252" t="n"/>
      <c r="K4796" s="252" t="n"/>
      <c r="L4796" s="298" t="n"/>
      <c r="M4796" s="254">
        <f>IF($B4796="","",--TEXT($B4796,"yyyymm"))</f>
        <v/>
      </c>
      <c r="N4796" s="0" t="n"/>
      <c r="O4796" s="0" t="n"/>
      <c r="P4796" s="0" t="n"/>
      <c r="Q4796" s="0" t="n"/>
      <c r="R4796" s="0" t="n"/>
      <c r="S4796" s="0" t="n"/>
      <c r="T4796" s="0" t="n"/>
      <c r="U4796" s="0" t="n"/>
      <c r="V4796" s="0" t="n"/>
      <c r="W4796" s="0" t="n"/>
      <c r="X4796" s="42" t="n"/>
      <c r="Y4796" s="42" t="n"/>
      <c r="Z4796" s="42" t="n"/>
    </row>
    <row r="4797" ht="23" customFormat="1" customHeight="1" s="204">
      <c r="A4797" s="255">
        <f>IF(B4797="","",COUNTA($B$5:B4797))</f>
        <v/>
      </c>
      <c r="B4797" s="294" t="n"/>
      <c r="C4797" s="247" t="n"/>
      <c r="D4797" s="248" t="n"/>
      <c r="E4797" s="295" t="n"/>
      <c r="F4797" s="296" t="n"/>
      <c r="G4797" s="296" t="n"/>
      <c r="H4797" s="299">
        <f>IFERROR(VLOOKUP($C4797,$C$5:$H$18,6,0)+SUMIF($C$19:$C4797,$C4797,$F$19:$F4797)-SUMIF($C$19:$C4797,$C4797,$G$19:$G4797),"")</f>
        <v/>
      </c>
      <c r="I4797" s="296" t="n"/>
      <c r="J4797" s="252" t="n"/>
      <c r="K4797" s="252" t="n"/>
      <c r="L4797" s="298" t="n"/>
      <c r="M4797" s="254">
        <f>IF($B4797="","",--TEXT($B4797,"yyyymm"))</f>
        <v/>
      </c>
      <c r="N4797" s="0" t="n"/>
      <c r="O4797" s="0" t="n"/>
      <c r="P4797" s="0" t="n"/>
      <c r="Q4797" s="0" t="n"/>
      <c r="R4797" s="0" t="n"/>
      <c r="S4797" s="0" t="n"/>
      <c r="T4797" s="0" t="n"/>
      <c r="U4797" s="0" t="n"/>
      <c r="V4797" s="0" t="n"/>
      <c r="W4797" s="0" t="n"/>
      <c r="X4797" s="42" t="n"/>
      <c r="Y4797" s="42" t="n"/>
      <c r="Z4797" s="42" t="n"/>
    </row>
    <row r="4798" ht="23" customFormat="1" customHeight="1" s="204">
      <c r="A4798" s="255">
        <f>IF(B4798="","",COUNTA($B$5:B4798))</f>
        <v/>
      </c>
      <c r="B4798" s="294" t="n"/>
      <c r="C4798" s="247" t="n"/>
      <c r="D4798" s="248" t="n"/>
      <c r="E4798" s="295" t="n"/>
      <c r="F4798" s="296" t="n"/>
      <c r="G4798" s="296" t="n"/>
      <c r="H4798" s="299">
        <f>IFERROR(VLOOKUP($C4798,$C$5:$H$18,6,0)+SUMIF($C$19:$C4798,$C4798,$F$19:$F4798)-SUMIF($C$19:$C4798,$C4798,$G$19:$G4798),"")</f>
        <v/>
      </c>
      <c r="I4798" s="296" t="n"/>
      <c r="J4798" s="252" t="n"/>
      <c r="K4798" s="252" t="n"/>
      <c r="L4798" s="298" t="n"/>
      <c r="M4798" s="254">
        <f>IF($B4798="","",--TEXT($B4798,"yyyymm"))</f>
        <v/>
      </c>
      <c r="N4798" s="0" t="n"/>
      <c r="O4798" s="0" t="n"/>
      <c r="P4798" s="0" t="n"/>
      <c r="Q4798" s="0" t="n"/>
      <c r="R4798" s="0" t="n"/>
      <c r="S4798" s="0" t="n"/>
      <c r="T4798" s="0" t="n"/>
      <c r="U4798" s="0" t="n"/>
      <c r="V4798" s="0" t="n"/>
      <c r="W4798" s="0" t="n"/>
      <c r="X4798" s="42" t="n"/>
      <c r="Y4798" s="42" t="n"/>
      <c r="Z4798" s="42" t="n"/>
    </row>
    <row r="4799" ht="23" customFormat="1" customHeight="1" s="204">
      <c r="A4799" s="255">
        <f>IF(B4799="","",COUNTA($B$5:B4799))</f>
        <v/>
      </c>
      <c r="B4799" s="294" t="n"/>
      <c r="C4799" s="247" t="n"/>
      <c r="D4799" s="248" t="n"/>
      <c r="E4799" s="295" t="n"/>
      <c r="F4799" s="296" t="n"/>
      <c r="G4799" s="296" t="n"/>
      <c r="H4799" s="299">
        <f>IFERROR(VLOOKUP($C4799,$C$5:$H$18,6,0)+SUMIF($C$19:$C4799,$C4799,$F$19:$F4799)-SUMIF($C$19:$C4799,$C4799,$G$19:$G4799),"")</f>
        <v/>
      </c>
      <c r="I4799" s="296" t="n"/>
      <c r="J4799" s="252" t="n"/>
      <c r="K4799" s="252" t="n"/>
      <c r="L4799" s="298" t="n"/>
      <c r="M4799" s="254">
        <f>IF($B4799="","",--TEXT($B4799,"yyyymm"))</f>
        <v/>
      </c>
      <c r="N4799" s="0" t="n"/>
      <c r="O4799" s="0" t="n"/>
      <c r="P4799" s="0" t="n"/>
      <c r="Q4799" s="0" t="n"/>
      <c r="R4799" s="0" t="n"/>
      <c r="S4799" s="0" t="n"/>
      <c r="T4799" s="0" t="n"/>
      <c r="U4799" s="0" t="n"/>
      <c r="V4799" s="0" t="n"/>
      <c r="W4799" s="0" t="n"/>
      <c r="X4799" s="42" t="n"/>
      <c r="Y4799" s="42" t="n"/>
      <c r="Z4799" s="42" t="n"/>
    </row>
    <row r="4800" ht="23" customFormat="1" customHeight="1" s="204">
      <c r="A4800" s="255">
        <f>IF(B4800="","",COUNTA($B$5:B4800))</f>
        <v/>
      </c>
      <c r="B4800" s="294" t="n"/>
      <c r="C4800" s="247" t="n"/>
      <c r="D4800" s="248" t="n"/>
      <c r="E4800" s="295" t="n"/>
      <c r="F4800" s="296" t="n"/>
      <c r="G4800" s="296" t="n"/>
      <c r="H4800" s="299">
        <f>IFERROR(VLOOKUP($C4800,$C$5:$H$18,6,0)+SUMIF($C$19:$C4800,$C4800,$F$19:$F4800)-SUMIF($C$19:$C4800,$C4800,$G$19:$G4800),"")</f>
        <v/>
      </c>
      <c r="I4800" s="296" t="n"/>
      <c r="J4800" s="252" t="n"/>
      <c r="K4800" s="252" t="n"/>
      <c r="L4800" s="298" t="n"/>
      <c r="M4800" s="254">
        <f>IF($B4800="","",--TEXT($B4800,"yyyymm"))</f>
        <v/>
      </c>
      <c r="N4800" s="0" t="n"/>
      <c r="O4800" s="0" t="n"/>
      <c r="P4800" s="0" t="n"/>
      <c r="Q4800" s="0" t="n"/>
      <c r="R4800" s="0" t="n"/>
      <c r="S4800" s="0" t="n"/>
      <c r="T4800" s="0" t="n"/>
      <c r="U4800" s="0" t="n"/>
      <c r="V4800" s="0" t="n"/>
      <c r="W4800" s="0" t="n"/>
      <c r="X4800" s="42" t="n"/>
      <c r="Y4800" s="42" t="n"/>
      <c r="Z4800" s="42" t="n"/>
    </row>
    <row r="4801" ht="23" customFormat="1" customHeight="1" s="204">
      <c r="A4801" s="255">
        <f>IF(B4801="","",COUNTA($B$5:B4801))</f>
        <v/>
      </c>
      <c r="B4801" s="294" t="n"/>
      <c r="C4801" s="247" t="n"/>
      <c r="D4801" s="248" t="n"/>
      <c r="E4801" s="295" t="n"/>
      <c r="F4801" s="296" t="n"/>
      <c r="G4801" s="296" t="n"/>
      <c r="H4801" s="299">
        <f>IFERROR(VLOOKUP($C4801,$C$5:$H$18,6,0)+SUMIF($C$19:$C4801,$C4801,$F$19:$F4801)-SUMIF($C$19:$C4801,$C4801,$G$19:$G4801),"")</f>
        <v/>
      </c>
      <c r="I4801" s="296" t="n"/>
      <c r="J4801" s="252" t="n"/>
      <c r="K4801" s="252" t="n"/>
      <c r="L4801" s="298" t="n"/>
      <c r="M4801" s="254">
        <f>IF($B4801="","",--TEXT($B4801,"yyyymm"))</f>
        <v/>
      </c>
      <c r="N4801" s="0" t="n"/>
      <c r="O4801" s="0" t="n"/>
      <c r="P4801" s="0" t="n"/>
      <c r="Q4801" s="0" t="n"/>
      <c r="R4801" s="0" t="n"/>
      <c r="S4801" s="0" t="n"/>
      <c r="T4801" s="0" t="n"/>
      <c r="U4801" s="0" t="n"/>
      <c r="V4801" s="0" t="n"/>
      <c r="W4801" s="0" t="n"/>
      <c r="X4801" s="42" t="n"/>
      <c r="Y4801" s="42" t="n"/>
      <c r="Z4801" s="42" t="n"/>
    </row>
    <row r="4802" ht="23" customFormat="1" customHeight="1" s="204">
      <c r="A4802" s="255">
        <f>IF(B4802="","",COUNTA($B$5:B4802))</f>
        <v/>
      </c>
      <c r="B4802" s="294" t="n"/>
      <c r="C4802" s="247" t="n"/>
      <c r="D4802" s="248" t="n"/>
      <c r="E4802" s="295" t="n"/>
      <c r="F4802" s="296" t="n"/>
      <c r="G4802" s="296" t="n"/>
      <c r="H4802" s="299">
        <f>IFERROR(VLOOKUP($C4802,$C$5:$H$18,6,0)+SUMIF($C$19:$C4802,$C4802,$F$19:$F4802)-SUMIF($C$19:$C4802,$C4802,$G$19:$G4802),"")</f>
        <v/>
      </c>
      <c r="I4802" s="296" t="n"/>
      <c r="J4802" s="252" t="n"/>
      <c r="K4802" s="252" t="n"/>
      <c r="L4802" s="298" t="n"/>
      <c r="M4802" s="254">
        <f>IF($B4802="","",--TEXT($B4802,"yyyymm"))</f>
        <v/>
      </c>
      <c r="N4802" s="0" t="n"/>
      <c r="O4802" s="0" t="n"/>
      <c r="P4802" s="0" t="n"/>
      <c r="Q4802" s="0" t="n"/>
      <c r="R4802" s="0" t="n"/>
      <c r="S4802" s="0" t="n"/>
      <c r="T4802" s="0" t="n"/>
      <c r="U4802" s="0" t="n"/>
      <c r="V4802" s="0" t="n"/>
      <c r="W4802" s="0" t="n"/>
      <c r="X4802" s="42" t="n"/>
      <c r="Y4802" s="42" t="n"/>
      <c r="Z4802" s="42" t="n"/>
    </row>
    <row r="4803" ht="23" customFormat="1" customHeight="1" s="204">
      <c r="A4803" s="255">
        <f>IF(B4803="","",COUNTA($B$5:B4803))</f>
        <v/>
      </c>
      <c r="B4803" s="294" t="n"/>
      <c r="C4803" s="247" t="n"/>
      <c r="D4803" s="248" t="n"/>
      <c r="E4803" s="295" t="n"/>
      <c r="F4803" s="296" t="n"/>
      <c r="G4803" s="296" t="n"/>
      <c r="H4803" s="299">
        <f>IFERROR(VLOOKUP($C4803,$C$5:$H$18,6,0)+SUMIF($C$19:$C4803,$C4803,$F$19:$F4803)-SUMIF($C$19:$C4803,$C4803,$G$19:$G4803),"")</f>
        <v/>
      </c>
      <c r="I4803" s="296" t="n"/>
      <c r="J4803" s="252" t="n"/>
      <c r="K4803" s="252" t="n"/>
      <c r="L4803" s="298" t="n"/>
      <c r="M4803" s="254">
        <f>IF($B4803="","",--TEXT($B4803,"yyyymm"))</f>
        <v/>
      </c>
      <c r="N4803" s="0" t="n"/>
      <c r="O4803" s="0" t="n"/>
      <c r="P4803" s="0" t="n"/>
      <c r="Q4803" s="0" t="n"/>
      <c r="R4803" s="0" t="n"/>
      <c r="S4803" s="0" t="n"/>
      <c r="T4803" s="0" t="n"/>
      <c r="U4803" s="0" t="n"/>
      <c r="V4803" s="0" t="n"/>
      <c r="W4803" s="0" t="n"/>
      <c r="X4803" s="42" t="n"/>
      <c r="Y4803" s="42" t="n"/>
      <c r="Z4803" s="42" t="n"/>
    </row>
    <row r="4804" ht="23" customFormat="1" customHeight="1" s="204">
      <c r="A4804" s="255">
        <f>IF(B4804="","",COUNTA($B$5:B4804))</f>
        <v/>
      </c>
      <c r="B4804" s="294" t="n"/>
      <c r="C4804" s="247" t="n"/>
      <c r="D4804" s="248" t="n"/>
      <c r="E4804" s="295" t="n"/>
      <c r="F4804" s="296" t="n"/>
      <c r="G4804" s="296" t="n"/>
      <c r="H4804" s="299">
        <f>IFERROR(VLOOKUP($C4804,$C$5:$H$18,6,0)+SUMIF($C$19:$C4804,$C4804,$F$19:$F4804)-SUMIF($C$19:$C4804,$C4804,$G$19:$G4804),"")</f>
        <v/>
      </c>
      <c r="I4804" s="296" t="n"/>
      <c r="J4804" s="252" t="n"/>
      <c r="K4804" s="252" t="n"/>
      <c r="L4804" s="298" t="n"/>
      <c r="M4804" s="254">
        <f>IF($B4804="","",--TEXT($B4804,"yyyymm"))</f>
        <v/>
      </c>
      <c r="N4804" s="0" t="n"/>
      <c r="O4804" s="0" t="n"/>
      <c r="P4804" s="0" t="n"/>
      <c r="Q4804" s="0" t="n"/>
      <c r="R4804" s="0" t="n"/>
      <c r="S4804" s="0" t="n"/>
      <c r="T4804" s="0" t="n"/>
      <c r="U4804" s="0" t="n"/>
      <c r="V4804" s="0" t="n"/>
      <c r="W4804" s="0" t="n"/>
      <c r="X4804" s="42" t="n"/>
      <c r="Y4804" s="42" t="n"/>
      <c r="Z4804" s="42" t="n"/>
    </row>
    <row r="4805" ht="23" customFormat="1" customHeight="1" s="204">
      <c r="A4805" s="255">
        <f>IF(B4805="","",COUNTA($B$5:B4805))</f>
        <v/>
      </c>
      <c r="B4805" s="294" t="n"/>
      <c r="C4805" s="247" t="n"/>
      <c r="D4805" s="248" t="n"/>
      <c r="E4805" s="295" t="n"/>
      <c r="F4805" s="296" t="n"/>
      <c r="G4805" s="296" t="n"/>
      <c r="H4805" s="299">
        <f>IFERROR(VLOOKUP($C4805,$C$5:$H$18,6,0)+SUMIF($C$19:$C4805,$C4805,$F$19:$F4805)-SUMIF($C$19:$C4805,$C4805,$G$19:$G4805),"")</f>
        <v/>
      </c>
      <c r="I4805" s="296" t="n"/>
      <c r="J4805" s="252" t="n"/>
      <c r="K4805" s="252" t="n"/>
      <c r="L4805" s="298" t="n"/>
      <c r="M4805" s="254">
        <f>IF($B4805="","",--TEXT($B4805,"yyyymm"))</f>
        <v/>
      </c>
      <c r="N4805" s="0" t="n"/>
      <c r="O4805" s="0" t="n"/>
      <c r="P4805" s="0" t="n"/>
      <c r="Q4805" s="0" t="n"/>
      <c r="R4805" s="0" t="n"/>
      <c r="S4805" s="0" t="n"/>
      <c r="T4805" s="0" t="n"/>
      <c r="U4805" s="0" t="n"/>
      <c r="V4805" s="0" t="n"/>
      <c r="W4805" s="0" t="n"/>
      <c r="X4805" s="42" t="n"/>
      <c r="Y4805" s="42" t="n"/>
      <c r="Z4805" s="42" t="n"/>
    </row>
    <row r="4806" ht="23" customFormat="1" customHeight="1" s="204">
      <c r="A4806" s="255">
        <f>IF(B4806="","",COUNTA($B$5:B4806))</f>
        <v/>
      </c>
      <c r="B4806" s="294" t="n"/>
      <c r="C4806" s="247" t="n"/>
      <c r="D4806" s="248" t="n"/>
      <c r="E4806" s="295" t="n"/>
      <c r="F4806" s="296" t="n"/>
      <c r="G4806" s="296" t="n"/>
      <c r="H4806" s="299">
        <f>IFERROR(VLOOKUP($C4806,$C$5:$H$18,6,0)+SUMIF($C$19:$C4806,$C4806,$F$19:$F4806)-SUMIF($C$19:$C4806,$C4806,$G$19:$G4806),"")</f>
        <v/>
      </c>
      <c r="I4806" s="296" t="n"/>
      <c r="J4806" s="252" t="n"/>
      <c r="K4806" s="252" t="n"/>
      <c r="L4806" s="298" t="n"/>
      <c r="M4806" s="254">
        <f>IF($B4806="","",--TEXT($B4806,"yyyymm"))</f>
        <v/>
      </c>
      <c r="N4806" s="0" t="n"/>
      <c r="O4806" s="0" t="n"/>
      <c r="P4806" s="0" t="n"/>
      <c r="Q4806" s="0" t="n"/>
      <c r="R4806" s="0" t="n"/>
      <c r="S4806" s="0" t="n"/>
      <c r="T4806" s="0" t="n"/>
      <c r="U4806" s="0" t="n"/>
      <c r="V4806" s="0" t="n"/>
      <c r="W4806" s="0" t="n"/>
      <c r="X4806" s="42" t="n"/>
      <c r="Y4806" s="42" t="n"/>
      <c r="Z4806" s="42" t="n"/>
    </row>
    <row r="4807" ht="23" customFormat="1" customHeight="1" s="204">
      <c r="A4807" s="255">
        <f>IF(B4807="","",COUNTA($B$5:B4807))</f>
        <v/>
      </c>
      <c r="B4807" s="294" t="n"/>
      <c r="C4807" s="247" t="n"/>
      <c r="D4807" s="248" t="n"/>
      <c r="E4807" s="295" t="n"/>
      <c r="F4807" s="296" t="n"/>
      <c r="G4807" s="296" t="n"/>
      <c r="H4807" s="299">
        <f>IFERROR(VLOOKUP($C4807,$C$5:$H$18,6,0)+SUMIF($C$19:$C4807,$C4807,$F$19:$F4807)-SUMIF($C$19:$C4807,$C4807,$G$19:$G4807),"")</f>
        <v/>
      </c>
      <c r="I4807" s="296" t="n"/>
      <c r="J4807" s="252" t="n"/>
      <c r="K4807" s="252" t="n"/>
      <c r="L4807" s="298" t="n"/>
      <c r="M4807" s="254">
        <f>IF($B4807="","",--TEXT($B4807,"yyyymm"))</f>
        <v/>
      </c>
      <c r="N4807" s="0" t="n"/>
      <c r="O4807" s="0" t="n"/>
      <c r="P4807" s="0" t="n"/>
      <c r="Q4807" s="0" t="n"/>
      <c r="R4807" s="0" t="n"/>
      <c r="S4807" s="0" t="n"/>
      <c r="T4807" s="0" t="n"/>
      <c r="U4807" s="0" t="n"/>
      <c r="V4807" s="0" t="n"/>
      <c r="W4807" s="0" t="n"/>
      <c r="X4807" s="42" t="n"/>
      <c r="Y4807" s="42" t="n"/>
      <c r="Z4807" s="42" t="n"/>
    </row>
    <row r="4808" ht="23" customFormat="1" customHeight="1" s="204">
      <c r="A4808" s="255">
        <f>IF(B4808="","",COUNTA($B$5:B4808))</f>
        <v/>
      </c>
      <c r="B4808" s="294" t="n"/>
      <c r="C4808" s="247" t="n"/>
      <c r="D4808" s="248" t="n"/>
      <c r="E4808" s="295" t="n"/>
      <c r="F4808" s="296" t="n"/>
      <c r="G4808" s="296" t="n"/>
      <c r="H4808" s="299">
        <f>IFERROR(VLOOKUP($C4808,$C$5:$H$18,6,0)+SUMIF($C$19:$C4808,$C4808,$F$19:$F4808)-SUMIF($C$19:$C4808,$C4808,$G$19:$G4808),"")</f>
        <v/>
      </c>
      <c r="I4808" s="296" t="n"/>
      <c r="J4808" s="252" t="n"/>
      <c r="K4808" s="252" t="n"/>
      <c r="L4808" s="298" t="n"/>
      <c r="M4808" s="254">
        <f>IF($B4808="","",--TEXT($B4808,"yyyymm"))</f>
        <v/>
      </c>
      <c r="N4808" s="0" t="n"/>
      <c r="O4808" s="0" t="n"/>
      <c r="P4808" s="0" t="n"/>
      <c r="Q4808" s="0" t="n"/>
      <c r="R4808" s="0" t="n"/>
      <c r="S4808" s="0" t="n"/>
      <c r="T4808" s="0" t="n"/>
      <c r="U4808" s="0" t="n"/>
      <c r="V4808" s="0" t="n"/>
      <c r="W4808" s="0" t="n"/>
      <c r="X4808" s="42" t="n"/>
      <c r="Y4808" s="42" t="n"/>
      <c r="Z4808" s="42" t="n"/>
    </row>
    <row r="4809" ht="23" customFormat="1" customHeight="1" s="204">
      <c r="A4809" s="255">
        <f>IF(B4809="","",COUNTA($B$5:B4809))</f>
        <v/>
      </c>
      <c r="B4809" s="294" t="n"/>
      <c r="C4809" s="247" t="n"/>
      <c r="D4809" s="248" t="n"/>
      <c r="E4809" s="295" t="n"/>
      <c r="F4809" s="296" t="n"/>
      <c r="G4809" s="296" t="n"/>
      <c r="H4809" s="299">
        <f>IFERROR(VLOOKUP($C4809,$C$5:$H$18,6,0)+SUMIF($C$19:$C4809,$C4809,$F$19:$F4809)-SUMIF($C$19:$C4809,$C4809,$G$19:$G4809),"")</f>
        <v/>
      </c>
      <c r="I4809" s="296" t="n"/>
      <c r="J4809" s="252" t="n"/>
      <c r="K4809" s="252" t="n"/>
      <c r="L4809" s="298" t="n"/>
      <c r="M4809" s="254">
        <f>IF($B4809="","",--TEXT($B4809,"yyyymm"))</f>
        <v/>
      </c>
      <c r="N4809" s="0" t="n"/>
      <c r="O4809" s="0" t="n"/>
      <c r="P4809" s="0" t="n"/>
      <c r="Q4809" s="0" t="n"/>
      <c r="R4809" s="0" t="n"/>
      <c r="S4809" s="0" t="n"/>
      <c r="T4809" s="0" t="n"/>
      <c r="U4809" s="0" t="n"/>
      <c r="V4809" s="0" t="n"/>
      <c r="W4809" s="0" t="n"/>
      <c r="X4809" s="42" t="n"/>
      <c r="Y4809" s="42" t="n"/>
      <c r="Z4809" s="42" t="n"/>
    </row>
    <row r="4810" ht="23" customFormat="1" customHeight="1" s="204">
      <c r="A4810" s="255">
        <f>IF(B4810="","",COUNTA($B$5:B4810))</f>
        <v/>
      </c>
      <c r="B4810" s="294" t="n"/>
      <c r="C4810" s="247" t="n"/>
      <c r="D4810" s="248" t="n"/>
      <c r="E4810" s="295" t="n"/>
      <c r="F4810" s="296" t="n"/>
      <c r="G4810" s="296" t="n"/>
      <c r="H4810" s="299">
        <f>IFERROR(VLOOKUP($C4810,$C$5:$H$18,6,0)+SUMIF($C$19:$C4810,$C4810,$F$19:$F4810)-SUMIF($C$19:$C4810,$C4810,$G$19:$G4810),"")</f>
        <v/>
      </c>
      <c r="I4810" s="296" t="n"/>
      <c r="J4810" s="252" t="n"/>
      <c r="K4810" s="252" t="n"/>
      <c r="L4810" s="298" t="n"/>
      <c r="M4810" s="254">
        <f>IF($B4810="","",--TEXT($B4810,"yyyymm"))</f>
        <v/>
      </c>
      <c r="N4810" s="0" t="n"/>
      <c r="O4810" s="0" t="n"/>
      <c r="P4810" s="0" t="n"/>
      <c r="Q4810" s="0" t="n"/>
      <c r="R4810" s="0" t="n"/>
      <c r="S4810" s="0" t="n"/>
      <c r="T4810" s="0" t="n"/>
      <c r="U4810" s="0" t="n"/>
      <c r="V4810" s="0" t="n"/>
      <c r="W4810" s="0" t="n"/>
      <c r="X4810" s="42" t="n"/>
      <c r="Y4810" s="42" t="n"/>
      <c r="Z4810" s="42" t="n"/>
    </row>
    <row r="4811" ht="23" customFormat="1" customHeight="1" s="204">
      <c r="A4811" s="255">
        <f>IF(B4811="","",COUNTA($B$5:B4811))</f>
        <v/>
      </c>
      <c r="B4811" s="294" t="n"/>
      <c r="C4811" s="247" t="n"/>
      <c r="D4811" s="248" t="n"/>
      <c r="E4811" s="295" t="n"/>
      <c r="F4811" s="296" t="n"/>
      <c r="G4811" s="296" t="n"/>
      <c r="H4811" s="299">
        <f>IFERROR(VLOOKUP($C4811,$C$5:$H$18,6,0)+SUMIF($C$19:$C4811,$C4811,$F$19:$F4811)-SUMIF($C$19:$C4811,$C4811,$G$19:$G4811),"")</f>
        <v/>
      </c>
      <c r="I4811" s="296" t="n"/>
      <c r="J4811" s="252" t="n"/>
      <c r="K4811" s="252" t="n"/>
      <c r="L4811" s="298" t="n"/>
      <c r="M4811" s="254">
        <f>IF($B4811="","",--TEXT($B4811,"yyyymm"))</f>
        <v/>
      </c>
      <c r="N4811" s="0" t="n"/>
      <c r="O4811" s="0" t="n"/>
      <c r="P4811" s="0" t="n"/>
      <c r="Q4811" s="0" t="n"/>
      <c r="R4811" s="0" t="n"/>
      <c r="S4811" s="0" t="n"/>
      <c r="T4811" s="0" t="n"/>
      <c r="U4811" s="0" t="n"/>
      <c r="V4811" s="0" t="n"/>
      <c r="W4811" s="0" t="n"/>
      <c r="X4811" s="42" t="n"/>
      <c r="Y4811" s="42" t="n"/>
      <c r="Z4811" s="42" t="n"/>
    </row>
    <row r="4812" ht="23" customFormat="1" customHeight="1" s="204">
      <c r="A4812" s="255">
        <f>IF(B4812="","",COUNTA($B$5:B4812))</f>
        <v/>
      </c>
      <c r="B4812" s="294" t="n"/>
      <c r="C4812" s="247" t="n"/>
      <c r="D4812" s="248" t="n"/>
      <c r="E4812" s="295" t="n"/>
      <c r="F4812" s="296" t="n"/>
      <c r="G4812" s="296" t="n"/>
      <c r="H4812" s="299">
        <f>IFERROR(VLOOKUP($C4812,$C$5:$H$18,6,0)+SUMIF($C$19:$C4812,$C4812,$F$19:$F4812)-SUMIF($C$19:$C4812,$C4812,$G$19:$G4812),"")</f>
        <v/>
      </c>
      <c r="I4812" s="296" t="n"/>
      <c r="J4812" s="252" t="n"/>
      <c r="K4812" s="252" t="n"/>
      <c r="L4812" s="298" t="n"/>
      <c r="M4812" s="254">
        <f>IF($B4812="","",--TEXT($B4812,"yyyymm"))</f>
        <v/>
      </c>
      <c r="N4812" s="0" t="n"/>
      <c r="O4812" s="0" t="n"/>
      <c r="P4812" s="0" t="n"/>
      <c r="Q4812" s="0" t="n"/>
      <c r="R4812" s="0" t="n"/>
      <c r="S4812" s="0" t="n"/>
      <c r="T4812" s="0" t="n"/>
      <c r="U4812" s="0" t="n"/>
      <c r="V4812" s="0" t="n"/>
      <c r="W4812" s="0" t="n"/>
      <c r="X4812" s="42" t="n"/>
      <c r="Y4812" s="42" t="n"/>
      <c r="Z4812" s="42" t="n"/>
    </row>
    <row r="4813" ht="23" customFormat="1" customHeight="1" s="204">
      <c r="A4813" s="255">
        <f>IF(B4813="","",COUNTA($B$5:B4813))</f>
        <v/>
      </c>
      <c r="B4813" s="294" t="n"/>
      <c r="C4813" s="247" t="n"/>
      <c r="D4813" s="248" t="n"/>
      <c r="E4813" s="295" t="n"/>
      <c r="F4813" s="296" t="n"/>
      <c r="G4813" s="296" t="n"/>
      <c r="H4813" s="299">
        <f>IFERROR(VLOOKUP($C4813,$C$5:$H$18,6,0)+SUMIF($C$19:$C4813,$C4813,$F$19:$F4813)-SUMIF($C$19:$C4813,$C4813,$G$19:$G4813),"")</f>
        <v/>
      </c>
      <c r="I4813" s="296" t="n"/>
      <c r="J4813" s="252" t="n"/>
      <c r="K4813" s="252" t="n"/>
      <c r="L4813" s="298" t="n"/>
      <c r="M4813" s="254">
        <f>IF($B4813="","",--TEXT($B4813,"yyyymm"))</f>
        <v/>
      </c>
      <c r="N4813" s="0" t="n"/>
      <c r="O4813" s="0" t="n"/>
      <c r="P4813" s="0" t="n"/>
      <c r="Q4813" s="0" t="n"/>
      <c r="R4813" s="0" t="n"/>
      <c r="S4813" s="0" t="n"/>
      <c r="T4813" s="0" t="n"/>
      <c r="U4813" s="0" t="n"/>
      <c r="V4813" s="0" t="n"/>
      <c r="W4813" s="0" t="n"/>
      <c r="X4813" s="42" t="n"/>
      <c r="Y4813" s="42" t="n"/>
      <c r="Z4813" s="42" t="n"/>
    </row>
    <row r="4814" ht="23" customFormat="1" customHeight="1" s="204">
      <c r="A4814" s="255">
        <f>IF(B4814="","",COUNTA($B$5:B4814))</f>
        <v/>
      </c>
      <c r="B4814" s="294" t="n"/>
      <c r="C4814" s="247" t="n"/>
      <c r="D4814" s="248" t="n"/>
      <c r="E4814" s="295" t="n"/>
      <c r="F4814" s="296" t="n"/>
      <c r="G4814" s="296" t="n"/>
      <c r="H4814" s="299">
        <f>IFERROR(VLOOKUP($C4814,$C$5:$H$18,6,0)+SUMIF($C$19:$C4814,$C4814,$F$19:$F4814)-SUMIF($C$19:$C4814,$C4814,$G$19:$G4814),"")</f>
        <v/>
      </c>
      <c r="I4814" s="296" t="n"/>
      <c r="J4814" s="252" t="n"/>
      <c r="K4814" s="252" t="n"/>
      <c r="L4814" s="298" t="n"/>
      <c r="M4814" s="254">
        <f>IF($B4814="","",--TEXT($B4814,"yyyymm"))</f>
        <v/>
      </c>
      <c r="N4814" s="0" t="n"/>
      <c r="O4814" s="0" t="n"/>
      <c r="P4814" s="0" t="n"/>
      <c r="Q4814" s="0" t="n"/>
      <c r="R4814" s="0" t="n"/>
      <c r="S4814" s="0" t="n"/>
      <c r="T4814" s="0" t="n"/>
      <c r="U4814" s="0" t="n"/>
      <c r="V4814" s="0" t="n"/>
      <c r="W4814" s="0" t="n"/>
      <c r="X4814" s="42" t="n"/>
      <c r="Y4814" s="42" t="n"/>
      <c r="Z4814" s="42" t="n"/>
    </row>
    <row r="4815" ht="23" customFormat="1" customHeight="1" s="204">
      <c r="A4815" s="255">
        <f>IF(B4815="","",COUNTA($B$5:B4815))</f>
        <v/>
      </c>
      <c r="B4815" s="294" t="n"/>
      <c r="C4815" s="247" t="n"/>
      <c r="D4815" s="248" t="n"/>
      <c r="E4815" s="295" t="n"/>
      <c r="F4815" s="296" t="n"/>
      <c r="G4815" s="296" t="n"/>
      <c r="H4815" s="299">
        <f>IFERROR(VLOOKUP($C4815,$C$5:$H$18,6,0)+SUMIF($C$19:$C4815,$C4815,$F$19:$F4815)-SUMIF($C$19:$C4815,$C4815,$G$19:$G4815),"")</f>
        <v/>
      </c>
      <c r="I4815" s="296" t="n"/>
      <c r="J4815" s="252" t="n"/>
      <c r="K4815" s="252" t="n"/>
      <c r="L4815" s="298" t="n"/>
      <c r="M4815" s="254">
        <f>IF($B4815="","",--TEXT($B4815,"yyyymm"))</f>
        <v/>
      </c>
      <c r="N4815" s="0" t="n"/>
      <c r="O4815" s="0" t="n"/>
      <c r="P4815" s="0" t="n"/>
      <c r="Q4815" s="0" t="n"/>
      <c r="R4815" s="0" t="n"/>
      <c r="S4815" s="0" t="n"/>
      <c r="T4815" s="0" t="n"/>
      <c r="U4815" s="0" t="n"/>
      <c r="V4815" s="0" t="n"/>
      <c r="W4815" s="0" t="n"/>
      <c r="X4815" s="42" t="n"/>
      <c r="Y4815" s="42" t="n"/>
      <c r="Z4815" s="42" t="n"/>
    </row>
    <row r="4816" ht="23" customFormat="1" customHeight="1" s="204">
      <c r="A4816" s="255">
        <f>IF(B4816="","",COUNTA($B$5:B4816))</f>
        <v/>
      </c>
      <c r="B4816" s="294" t="n"/>
      <c r="C4816" s="247" t="n"/>
      <c r="D4816" s="248" t="n"/>
      <c r="E4816" s="295" t="n"/>
      <c r="F4816" s="296" t="n"/>
      <c r="G4816" s="296" t="n"/>
      <c r="H4816" s="299">
        <f>IFERROR(VLOOKUP($C4816,$C$5:$H$18,6,0)+SUMIF($C$19:$C4816,$C4816,$F$19:$F4816)-SUMIF($C$19:$C4816,$C4816,$G$19:$G4816),"")</f>
        <v/>
      </c>
      <c r="I4816" s="296" t="n"/>
      <c r="J4816" s="252" t="n"/>
      <c r="K4816" s="252" t="n"/>
      <c r="L4816" s="298" t="n"/>
      <c r="M4816" s="254">
        <f>IF($B4816="","",--TEXT($B4816,"yyyymm"))</f>
        <v/>
      </c>
      <c r="N4816" s="0" t="n"/>
      <c r="O4816" s="0" t="n"/>
      <c r="P4816" s="0" t="n"/>
      <c r="Q4816" s="0" t="n"/>
      <c r="R4816" s="0" t="n"/>
      <c r="S4816" s="0" t="n"/>
      <c r="T4816" s="0" t="n"/>
      <c r="U4816" s="0" t="n"/>
      <c r="V4816" s="0" t="n"/>
      <c r="W4816" s="0" t="n"/>
      <c r="X4816" s="42" t="n"/>
      <c r="Y4816" s="42" t="n"/>
      <c r="Z4816" s="42" t="n"/>
    </row>
    <row r="4817" ht="23" customFormat="1" customHeight="1" s="204">
      <c r="A4817" s="255">
        <f>IF(B4817="","",COUNTA($B$5:B4817))</f>
        <v/>
      </c>
      <c r="B4817" s="294" t="n"/>
      <c r="C4817" s="247" t="n"/>
      <c r="D4817" s="248" t="n"/>
      <c r="E4817" s="295" t="n"/>
      <c r="F4817" s="296" t="n"/>
      <c r="G4817" s="296" t="n"/>
      <c r="H4817" s="299">
        <f>IFERROR(VLOOKUP($C4817,$C$5:$H$18,6,0)+SUMIF($C$19:$C4817,$C4817,$F$19:$F4817)-SUMIF($C$19:$C4817,$C4817,$G$19:$G4817),"")</f>
        <v/>
      </c>
      <c r="I4817" s="296" t="n"/>
      <c r="J4817" s="252" t="n"/>
      <c r="K4817" s="252" t="n"/>
      <c r="L4817" s="298" t="n"/>
      <c r="M4817" s="254">
        <f>IF($B4817="","",--TEXT($B4817,"yyyymm"))</f>
        <v/>
      </c>
      <c r="N4817" s="0" t="n"/>
      <c r="O4817" s="0" t="n"/>
      <c r="P4817" s="0" t="n"/>
      <c r="Q4817" s="0" t="n"/>
      <c r="R4817" s="0" t="n"/>
      <c r="S4817" s="0" t="n"/>
      <c r="T4817" s="0" t="n"/>
      <c r="U4817" s="0" t="n"/>
      <c r="V4817" s="0" t="n"/>
      <c r="W4817" s="0" t="n"/>
      <c r="X4817" s="42" t="n"/>
      <c r="Y4817" s="42" t="n"/>
      <c r="Z4817" s="42" t="n"/>
    </row>
    <row r="4818" ht="23" customFormat="1" customHeight="1" s="204">
      <c r="A4818" s="255">
        <f>IF(B4818="","",COUNTA($B$5:B4818))</f>
        <v/>
      </c>
      <c r="B4818" s="294" t="n"/>
      <c r="C4818" s="247" t="n"/>
      <c r="D4818" s="248" t="n"/>
      <c r="E4818" s="295" t="n"/>
      <c r="F4818" s="296" t="n"/>
      <c r="G4818" s="296" t="n"/>
      <c r="H4818" s="299">
        <f>IFERROR(VLOOKUP($C4818,$C$5:$H$18,6,0)+SUMIF($C$19:$C4818,$C4818,$F$19:$F4818)-SUMIF($C$19:$C4818,$C4818,$G$19:$G4818),"")</f>
        <v/>
      </c>
      <c r="I4818" s="296" t="n"/>
      <c r="J4818" s="252" t="n"/>
      <c r="K4818" s="252" t="n"/>
      <c r="L4818" s="298" t="n"/>
      <c r="M4818" s="254">
        <f>IF($B4818="","",--TEXT($B4818,"yyyymm"))</f>
        <v/>
      </c>
      <c r="N4818" s="0" t="n"/>
      <c r="O4818" s="0" t="n"/>
      <c r="P4818" s="0" t="n"/>
      <c r="Q4818" s="0" t="n"/>
      <c r="R4818" s="0" t="n"/>
      <c r="S4818" s="0" t="n"/>
      <c r="T4818" s="0" t="n"/>
      <c r="U4818" s="0" t="n"/>
      <c r="V4818" s="0" t="n"/>
      <c r="W4818" s="0" t="n"/>
      <c r="X4818" s="42" t="n"/>
      <c r="Y4818" s="42" t="n"/>
      <c r="Z4818" s="42" t="n"/>
    </row>
    <row r="4819" ht="23" customFormat="1" customHeight="1" s="204">
      <c r="A4819" s="255">
        <f>IF(B4819="","",COUNTA($B$5:B4819))</f>
        <v/>
      </c>
      <c r="B4819" s="294" t="n"/>
      <c r="C4819" s="247" t="n"/>
      <c r="D4819" s="248" t="n"/>
      <c r="E4819" s="295" t="n"/>
      <c r="F4819" s="296" t="n"/>
      <c r="G4819" s="296" t="n"/>
      <c r="H4819" s="299">
        <f>IFERROR(VLOOKUP($C4819,$C$5:$H$18,6,0)+SUMIF($C$19:$C4819,$C4819,$F$19:$F4819)-SUMIF($C$19:$C4819,$C4819,$G$19:$G4819),"")</f>
        <v/>
      </c>
      <c r="I4819" s="296" t="n"/>
      <c r="J4819" s="252" t="n"/>
      <c r="K4819" s="252" t="n"/>
      <c r="L4819" s="298" t="n"/>
      <c r="M4819" s="254">
        <f>IF($B4819="","",--TEXT($B4819,"yyyymm"))</f>
        <v/>
      </c>
      <c r="N4819" s="0" t="n"/>
      <c r="O4819" s="0" t="n"/>
      <c r="P4819" s="0" t="n"/>
      <c r="Q4819" s="0" t="n"/>
      <c r="R4819" s="0" t="n"/>
      <c r="S4819" s="0" t="n"/>
      <c r="T4819" s="0" t="n"/>
      <c r="U4819" s="0" t="n"/>
      <c r="V4819" s="0" t="n"/>
      <c r="W4819" s="0" t="n"/>
      <c r="X4819" s="42" t="n"/>
      <c r="Y4819" s="42" t="n"/>
      <c r="Z4819" s="42" t="n"/>
    </row>
    <row r="4820" ht="23" customFormat="1" customHeight="1" s="204">
      <c r="A4820" s="255">
        <f>IF(B4820="","",COUNTA($B$5:B4820))</f>
        <v/>
      </c>
      <c r="B4820" s="294" t="n"/>
      <c r="C4820" s="247" t="n"/>
      <c r="D4820" s="248" t="n"/>
      <c r="E4820" s="295" t="n"/>
      <c r="F4820" s="296" t="n"/>
      <c r="G4820" s="296" t="n"/>
      <c r="H4820" s="299">
        <f>IFERROR(VLOOKUP($C4820,$C$5:$H$18,6,0)+SUMIF($C$19:$C4820,$C4820,$F$19:$F4820)-SUMIF($C$19:$C4820,$C4820,$G$19:$G4820),"")</f>
        <v/>
      </c>
      <c r="I4820" s="296" t="n"/>
      <c r="J4820" s="252" t="n"/>
      <c r="K4820" s="252" t="n"/>
      <c r="L4820" s="298" t="n"/>
      <c r="M4820" s="254">
        <f>IF($B4820="","",--TEXT($B4820,"yyyymm"))</f>
        <v/>
      </c>
      <c r="N4820" s="0" t="n"/>
      <c r="O4820" s="0" t="n"/>
      <c r="P4820" s="0" t="n"/>
      <c r="Q4820" s="0" t="n"/>
      <c r="R4820" s="0" t="n"/>
      <c r="S4820" s="0" t="n"/>
      <c r="T4820" s="0" t="n"/>
      <c r="U4820" s="0" t="n"/>
      <c r="V4820" s="0" t="n"/>
      <c r="W4820" s="0" t="n"/>
      <c r="X4820" s="42" t="n"/>
      <c r="Y4820" s="42" t="n"/>
      <c r="Z4820" s="42" t="n"/>
    </row>
    <row r="4821" ht="23" customFormat="1" customHeight="1" s="204">
      <c r="A4821" s="255">
        <f>IF(B4821="","",COUNTA($B$5:B4821))</f>
        <v/>
      </c>
      <c r="B4821" s="294" t="n"/>
      <c r="C4821" s="247" t="n"/>
      <c r="D4821" s="248" t="n"/>
      <c r="E4821" s="295" t="n"/>
      <c r="F4821" s="296" t="n"/>
      <c r="G4821" s="296" t="n"/>
      <c r="H4821" s="299">
        <f>IFERROR(VLOOKUP($C4821,$C$5:$H$18,6,0)+SUMIF($C$19:$C4821,$C4821,$F$19:$F4821)-SUMIF($C$19:$C4821,$C4821,$G$19:$G4821),"")</f>
        <v/>
      </c>
      <c r="I4821" s="296" t="n"/>
      <c r="J4821" s="252" t="n"/>
      <c r="K4821" s="252" t="n"/>
      <c r="L4821" s="298" t="n"/>
      <c r="M4821" s="254">
        <f>IF($B4821="","",--TEXT($B4821,"yyyymm"))</f>
        <v/>
      </c>
      <c r="N4821" s="0" t="n"/>
      <c r="O4821" s="0" t="n"/>
      <c r="P4821" s="0" t="n"/>
      <c r="Q4821" s="0" t="n"/>
      <c r="R4821" s="0" t="n"/>
      <c r="S4821" s="0" t="n"/>
      <c r="T4821" s="0" t="n"/>
      <c r="U4821" s="0" t="n"/>
      <c r="V4821" s="0" t="n"/>
      <c r="W4821" s="0" t="n"/>
      <c r="X4821" s="42" t="n"/>
      <c r="Y4821" s="42" t="n"/>
      <c r="Z4821" s="42" t="n"/>
    </row>
    <row r="4822" ht="23" customFormat="1" customHeight="1" s="204">
      <c r="A4822" s="255">
        <f>IF(B4822="","",COUNTA($B$5:B4822))</f>
        <v/>
      </c>
      <c r="B4822" s="294" t="n"/>
      <c r="C4822" s="247" t="n"/>
      <c r="D4822" s="248" t="n"/>
      <c r="E4822" s="295" t="n"/>
      <c r="F4822" s="296" t="n"/>
      <c r="G4822" s="296" t="n"/>
      <c r="H4822" s="299">
        <f>IFERROR(VLOOKUP($C4822,$C$5:$H$18,6,0)+SUMIF($C$19:$C4822,$C4822,$F$19:$F4822)-SUMIF($C$19:$C4822,$C4822,$G$19:$G4822),"")</f>
        <v/>
      </c>
      <c r="I4822" s="296" t="n"/>
      <c r="J4822" s="252" t="n"/>
      <c r="K4822" s="252" t="n"/>
      <c r="L4822" s="298" t="n"/>
      <c r="M4822" s="254">
        <f>IF($B4822="","",--TEXT($B4822,"yyyymm"))</f>
        <v/>
      </c>
      <c r="N4822" s="0" t="n"/>
      <c r="O4822" s="0" t="n"/>
      <c r="P4822" s="0" t="n"/>
      <c r="Q4822" s="0" t="n"/>
      <c r="R4822" s="0" t="n"/>
      <c r="S4822" s="0" t="n"/>
      <c r="T4822" s="0" t="n"/>
      <c r="U4822" s="0" t="n"/>
      <c r="V4822" s="0" t="n"/>
      <c r="W4822" s="0" t="n"/>
      <c r="X4822" s="42" t="n"/>
      <c r="Y4822" s="42" t="n"/>
      <c r="Z4822" s="42" t="n"/>
    </row>
    <row r="4823" ht="23" customFormat="1" customHeight="1" s="204">
      <c r="A4823" s="255">
        <f>IF(B4823="","",COUNTA($B$5:B4823))</f>
        <v/>
      </c>
      <c r="B4823" s="294" t="n"/>
      <c r="C4823" s="247" t="n"/>
      <c r="D4823" s="248" t="n"/>
      <c r="E4823" s="295" t="n"/>
      <c r="F4823" s="296" t="n"/>
      <c r="G4823" s="296" t="n"/>
      <c r="H4823" s="299">
        <f>IFERROR(VLOOKUP($C4823,$C$5:$H$18,6,0)+SUMIF($C$19:$C4823,$C4823,$F$19:$F4823)-SUMIF($C$19:$C4823,$C4823,$G$19:$G4823),"")</f>
        <v/>
      </c>
      <c r="I4823" s="296" t="n"/>
      <c r="J4823" s="252" t="n"/>
      <c r="K4823" s="252" t="n"/>
      <c r="L4823" s="298" t="n"/>
      <c r="M4823" s="254">
        <f>IF($B4823="","",--TEXT($B4823,"yyyymm"))</f>
        <v/>
      </c>
      <c r="N4823" s="0" t="n"/>
      <c r="O4823" s="0" t="n"/>
      <c r="P4823" s="0" t="n"/>
      <c r="Q4823" s="0" t="n"/>
      <c r="R4823" s="0" t="n"/>
      <c r="S4823" s="0" t="n"/>
      <c r="T4823" s="0" t="n"/>
      <c r="U4823" s="0" t="n"/>
      <c r="V4823" s="0" t="n"/>
      <c r="W4823" s="0" t="n"/>
      <c r="X4823" s="42" t="n"/>
      <c r="Y4823" s="42" t="n"/>
      <c r="Z4823" s="42" t="n"/>
    </row>
    <row r="4824" ht="23" customFormat="1" customHeight="1" s="204">
      <c r="A4824" s="255">
        <f>IF(B4824="","",COUNTA($B$5:B4824))</f>
        <v/>
      </c>
      <c r="B4824" s="294" t="n"/>
      <c r="C4824" s="247" t="n"/>
      <c r="D4824" s="248" t="n"/>
      <c r="E4824" s="295" t="n"/>
      <c r="F4824" s="296" t="n"/>
      <c r="G4824" s="296" t="n"/>
      <c r="H4824" s="299">
        <f>IFERROR(VLOOKUP($C4824,$C$5:$H$18,6,0)+SUMIF($C$19:$C4824,$C4824,$F$19:$F4824)-SUMIF($C$19:$C4824,$C4824,$G$19:$G4824),"")</f>
        <v/>
      </c>
      <c r="I4824" s="296" t="n"/>
      <c r="J4824" s="252" t="n"/>
      <c r="K4824" s="252" t="n"/>
      <c r="L4824" s="298" t="n"/>
      <c r="M4824" s="254">
        <f>IF($B4824="","",--TEXT($B4824,"yyyymm"))</f>
        <v/>
      </c>
      <c r="N4824" s="0" t="n"/>
      <c r="O4824" s="0" t="n"/>
      <c r="P4824" s="0" t="n"/>
      <c r="Q4824" s="0" t="n"/>
      <c r="R4824" s="0" t="n"/>
      <c r="S4824" s="0" t="n"/>
      <c r="T4824" s="0" t="n"/>
      <c r="U4824" s="0" t="n"/>
      <c r="V4824" s="0" t="n"/>
      <c r="W4824" s="0" t="n"/>
      <c r="X4824" s="42" t="n"/>
      <c r="Y4824" s="42" t="n"/>
      <c r="Z4824" s="42" t="n"/>
    </row>
    <row r="4825" ht="23" customFormat="1" customHeight="1" s="204">
      <c r="A4825" s="255">
        <f>IF(B4825="","",COUNTA($B$5:B4825))</f>
        <v/>
      </c>
      <c r="B4825" s="294" t="n"/>
      <c r="C4825" s="247" t="n"/>
      <c r="D4825" s="248" t="n"/>
      <c r="E4825" s="295" t="n"/>
      <c r="F4825" s="296" t="n"/>
      <c r="G4825" s="296" t="n"/>
      <c r="H4825" s="299">
        <f>IFERROR(VLOOKUP($C4825,$C$5:$H$18,6,0)+SUMIF($C$19:$C4825,$C4825,$F$19:$F4825)-SUMIF($C$19:$C4825,$C4825,$G$19:$G4825),"")</f>
        <v/>
      </c>
      <c r="I4825" s="296" t="n"/>
      <c r="J4825" s="252" t="n"/>
      <c r="K4825" s="252" t="n"/>
      <c r="L4825" s="298" t="n"/>
      <c r="M4825" s="254">
        <f>IF($B4825="","",--TEXT($B4825,"yyyymm"))</f>
        <v/>
      </c>
      <c r="N4825" s="0" t="n"/>
      <c r="O4825" s="0" t="n"/>
      <c r="P4825" s="0" t="n"/>
      <c r="Q4825" s="0" t="n"/>
      <c r="R4825" s="0" t="n"/>
      <c r="S4825" s="0" t="n"/>
      <c r="T4825" s="0" t="n"/>
      <c r="U4825" s="0" t="n"/>
      <c r="V4825" s="0" t="n"/>
      <c r="W4825" s="0" t="n"/>
      <c r="X4825" s="42" t="n"/>
      <c r="Y4825" s="42" t="n"/>
      <c r="Z4825" s="42" t="n"/>
    </row>
    <row r="4826" ht="23" customFormat="1" customHeight="1" s="204">
      <c r="A4826" s="255">
        <f>IF(B4826="","",COUNTA($B$5:B4826))</f>
        <v/>
      </c>
      <c r="B4826" s="294" t="n"/>
      <c r="C4826" s="247" t="n"/>
      <c r="D4826" s="248" t="n"/>
      <c r="E4826" s="295" t="n"/>
      <c r="F4826" s="296" t="n"/>
      <c r="G4826" s="296" t="n"/>
      <c r="H4826" s="299">
        <f>IFERROR(VLOOKUP($C4826,$C$5:$H$18,6,0)+SUMIF($C$19:$C4826,$C4826,$F$19:$F4826)-SUMIF($C$19:$C4826,$C4826,$G$19:$G4826),"")</f>
        <v/>
      </c>
      <c r="I4826" s="296" t="n"/>
      <c r="J4826" s="252" t="n"/>
      <c r="K4826" s="252" t="n"/>
      <c r="L4826" s="298" t="n"/>
      <c r="M4826" s="254">
        <f>IF($B4826="","",--TEXT($B4826,"yyyymm"))</f>
        <v/>
      </c>
      <c r="N4826" s="0" t="n"/>
      <c r="O4826" s="0" t="n"/>
      <c r="P4826" s="0" t="n"/>
      <c r="Q4826" s="0" t="n"/>
      <c r="R4826" s="0" t="n"/>
      <c r="S4826" s="0" t="n"/>
      <c r="T4826" s="0" t="n"/>
      <c r="U4826" s="0" t="n"/>
      <c r="V4826" s="0" t="n"/>
      <c r="W4826" s="0" t="n"/>
      <c r="X4826" s="42" t="n"/>
      <c r="Y4826" s="42" t="n"/>
      <c r="Z4826" s="42" t="n"/>
    </row>
    <row r="4827" ht="23" customFormat="1" customHeight="1" s="204">
      <c r="A4827" s="255">
        <f>IF(B4827="","",COUNTA($B$5:B4827))</f>
        <v/>
      </c>
      <c r="B4827" s="294" t="n"/>
      <c r="C4827" s="247" t="n"/>
      <c r="D4827" s="248" t="n"/>
      <c r="E4827" s="295" t="n"/>
      <c r="F4827" s="296" t="n"/>
      <c r="G4827" s="296" t="n"/>
      <c r="H4827" s="299">
        <f>IFERROR(VLOOKUP($C4827,$C$5:$H$18,6,0)+SUMIF($C$19:$C4827,$C4827,$F$19:$F4827)-SUMIF($C$19:$C4827,$C4827,$G$19:$G4827),"")</f>
        <v/>
      </c>
      <c r="I4827" s="296" t="n"/>
      <c r="J4827" s="252" t="n"/>
      <c r="K4827" s="252" t="n"/>
      <c r="L4827" s="298" t="n"/>
      <c r="M4827" s="254">
        <f>IF($B4827="","",--TEXT($B4827,"yyyymm"))</f>
        <v/>
      </c>
      <c r="N4827" s="0" t="n"/>
      <c r="O4827" s="0" t="n"/>
      <c r="P4827" s="0" t="n"/>
      <c r="Q4827" s="0" t="n"/>
      <c r="R4827" s="0" t="n"/>
      <c r="S4827" s="0" t="n"/>
      <c r="T4827" s="0" t="n"/>
      <c r="U4827" s="0" t="n"/>
      <c r="V4827" s="0" t="n"/>
      <c r="W4827" s="0" t="n"/>
      <c r="X4827" s="42" t="n"/>
      <c r="Y4827" s="42" t="n"/>
      <c r="Z4827" s="42" t="n"/>
    </row>
    <row r="4828" ht="23" customFormat="1" customHeight="1" s="204">
      <c r="A4828" s="255">
        <f>IF(B4828="","",COUNTA($B$5:B4828))</f>
        <v/>
      </c>
      <c r="B4828" s="294" t="n"/>
      <c r="C4828" s="247" t="n"/>
      <c r="D4828" s="248" t="n"/>
      <c r="E4828" s="295" t="n"/>
      <c r="F4828" s="296" t="n"/>
      <c r="G4828" s="296" t="n"/>
      <c r="H4828" s="299">
        <f>IFERROR(VLOOKUP($C4828,$C$5:$H$18,6,0)+SUMIF($C$19:$C4828,$C4828,$F$19:$F4828)-SUMIF($C$19:$C4828,$C4828,$G$19:$G4828),"")</f>
        <v/>
      </c>
      <c r="I4828" s="296" t="n"/>
      <c r="J4828" s="252" t="n"/>
      <c r="K4828" s="252" t="n"/>
      <c r="L4828" s="298" t="n"/>
      <c r="M4828" s="254">
        <f>IF($B4828="","",--TEXT($B4828,"yyyymm"))</f>
        <v/>
      </c>
      <c r="N4828" s="0" t="n"/>
      <c r="O4828" s="0" t="n"/>
      <c r="P4828" s="0" t="n"/>
      <c r="Q4828" s="0" t="n"/>
      <c r="R4828" s="0" t="n"/>
      <c r="S4828" s="0" t="n"/>
      <c r="T4828" s="0" t="n"/>
      <c r="U4828" s="0" t="n"/>
      <c r="V4828" s="0" t="n"/>
      <c r="W4828" s="0" t="n"/>
      <c r="X4828" s="42" t="n"/>
      <c r="Y4828" s="42" t="n"/>
      <c r="Z4828" s="42" t="n"/>
    </row>
    <row r="4829" ht="23" customFormat="1" customHeight="1" s="204">
      <c r="A4829" s="255">
        <f>IF(B4829="","",COUNTA($B$5:B4829))</f>
        <v/>
      </c>
      <c r="B4829" s="294" t="n"/>
      <c r="C4829" s="247" t="n"/>
      <c r="D4829" s="248" t="n"/>
      <c r="E4829" s="295" t="n"/>
      <c r="F4829" s="296" t="n"/>
      <c r="G4829" s="296" t="n"/>
      <c r="H4829" s="299">
        <f>IFERROR(VLOOKUP($C4829,$C$5:$H$18,6,0)+SUMIF($C$19:$C4829,$C4829,$F$19:$F4829)-SUMIF($C$19:$C4829,$C4829,$G$19:$G4829),"")</f>
        <v/>
      </c>
      <c r="I4829" s="296" t="n"/>
      <c r="J4829" s="252" t="n"/>
      <c r="K4829" s="252" t="n"/>
      <c r="L4829" s="298" t="n"/>
      <c r="M4829" s="254">
        <f>IF($B4829="","",--TEXT($B4829,"yyyymm"))</f>
        <v/>
      </c>
      <c r="N4829" s="0" t="n"/>
      <c r="O4829" s="0" t="n"/>
      <c r="P4829" s="0" t="n"/>
      <c r="Q4829" s="0" t="n"/>
      <c r="R4829" s="0" t="n"/>
      <c r="S4829" s="0" t="n"/>
      <c r="T4829" s="0" t="n"/>
      <c r="U4829" s="0" t="n"/>
      <c r="V4829" s="0" t="n"/>
      <c r="W4829" s="0" t="n"/>
      <c r="X4829" s="42" t="n"/>
      <c r="Y4829" s="42" t="n"/>
      <c r="Z4829" s="42" t="n"/>
    </row>
    <row r="4830" ht="23" customFormat="1" customHeight="1" s="204">
      <c r="A4830" s="255">
        <f>IF(B4830="","",COUNTA($B$5:B4830))</f>
        <v/>
      </c>
      <c r="B4830" s="294" t="n"/>
      <c r="C4830" s="247" t="n"/>
      <c r="D4830" s="248" t="n"/>
      <c r="E4830" s="295" t="n"/>
      <c r="F4830" s="296" t="n"/>
      <c r="G4830" s="296" t="n"/>
      <c r="H4830" s="299">
        <f>IFERROR(VLOOKUP($C4830,$C$5:$H$18,6,0)+SUMIF($C$19:$C4830,$C4830,$F$19:$F4830)-SUMIF($C$19:$C4830,$C4830,$G$19:$G4830),"")</f>
        <v/>
      </c>
      <c r="I4830" s="296" t="n"/>
      <c r="J4830" s="252" t="n"/>
      <c r="K4830" s="252" t="n"/>
      <c r="L4830" s="298" t="n"/>
      <c r="M4830" s="254">
        <f>IF($B4830="","",--TEXT($B4830,"yyyymm"))</f>
        <v/>
      </c>
      <c r="N4830" s="0" t="n"/>
      <c r="O4830" s="0" t="n"/>
      <c r="P4830" s="0" t="n"/>
      <c r="Q4830" s="0" t="n"/>
      <c r="R4830" s="0" t="n"/>
      <c r="S4830" s="0" t="n"/>
      <c r="T4830" s="0" t="n"/>
      <c r="U4830" s="0" t="n"/>
      <c r="V4830" s="0" t="n"/>
      <c r="W4830" s="0" t="n"/>
      <c r="X4830" s="42" t="n"/>
      <c r="Y4830" s="42" t="n"/>
      <c r="Z4830" s="42" t="n"/>
    </row>
    <row r="4831" ht="23" customFormat="1" customHeight="1" s="204">
      <c r="A4831" s="255">
        <f>IF(B4831="","",COUNTA($B$5:B4831))</f>
        <v/>
      </c>
      <c r="B4831" s="294" t="n"/>
      <c r="C4831" s="247" t="n"/>
      <c r="D4831" s="248" t="n"/>
      <c r="E4831" s="295" t="n"/>
      <c r="F4831" s="296" t="n"/>
      <c r="G4831" s="296" t="n"/>
      <c r="H4831" s="299">
        <f>IFERROR(VLOOKUP($C4831,$C$5:$H$18,6,0)+SUMIF($C$19:$C4831,$C4831,$F$19:$F4831)-SUMIF($C$19:$C4831,$C4831,$G$19:$G4831),"")</f>
        <v/>
      </c>
      <c r="I4831" s="296" t="n"/>
      <c r="J4831" s="252" t="n"/>
      <c r="K4831" s="252" t="n"/>
      <c r="L4831" s="298" t="n"/>
      <c r="M4831" s="254">
        <f>IF($B4831="","",--TEXT($B4831,"yyyymm"))</f>
        <v/>
      </c>
      <c r="N4831" s="0" t="n"/>
      <c r="O4831" s="0" t="n"/>
      <c r="P4831" s="0" t="n"/>
      <c r="Q4831" s="0" t="n"/>
      <c r="R4831" s="0" t="n"/>
      <c r="S4831" s="0" t="n"/>
      <c r="T4831" s="0" t="n"/>
      <c r="U4831" s="0" t="n"/>
      <c r="V4831" s="0" t="n"/>
      <c r="W4831" s="0" t="n"/>
      <c r="X4831" s="42" t="n"/>
      <c r="Y4831" s="42" t="n"/>
      <c r="Z4831" s="42" t="n"/>
    </row>
    <row r="4832" ht="23" customFormat="1" customHeight="1" s="204">
      <c r="A4832" s="255">
        <f>IF(B4832="","",COUNTA($B$5:B4832))</f>
        <v/>
      </c>
      <c r="B4832" s="294" t="n"/>
      <c r="C4832" s="247" t="n"/>
      <c r="D4832" s="248" t="n"/>
      <c r="E4832" s="295" t="n"/>
      <c r="F4832" s="296" t="n"/>
      <c r="G4832" s="296" t="n"/>
      <c r="H4832" s="299">
        <f>IFERROR(VLOOKUP($C4832,$C$5:$H$18,6,0)+SUMIF($C$19:$C4832,$C4832,$F$19:$F4832)-SUMIF($C$19:$C4832,$C4832,$G$19:$G4832),"")</f>
        <v/>
      </c>
      <c r="I4832" s="296" t="n"/>
      <c r="J4832" s="252" t="n"/>
      <c r="K4832" s="252" t="n"/>
      <c r="L4832" s="298" t="n"/>
      <c r="M4832" s="254">
        <f>IF($B4832="","",--TEXT($B4832,"yyyymm"))</f>
        <v/>
      </c>
      <c r="N4832" s="0" t="n"/>
      <c r="O4832" s="0" t="n"/>
      <c r="P4832" s="0" t="n"/>
      <c r="Q4832" s="0" t="n"/>
      <c r="R4832" s="0" t="n"/>
      <c r="S4832" s="0" t="n"/>
      <c r="T4832" s="0" t="n"/>
      <c r="U4832" s="0" t="n"/>
      <c r="V4832" s="0" t="n"/>
      <c r="W4832" s="0" t="n"/>
      <c r="X4832" s="42" t="n"/>
      <c r="Y4832" s="42" t="n"/>
      <c r="Z4832" s="42" t="n"/>
    </row>
    <row r="4833" ht="23" customFormat="1" customHeight="1" s="204">
      <c r="A4833" s="255">
        <f>IF(B4833="","",COUNTA($B$5:B4833))</f>
        <v/>
      </c>
      <c r="B4833" s="294" t="n"/>
      <c r="C4833" s="247" t="n"/>
      <c r="D4833" s="248" t="n"/>
      <c r="E4833" s="295" t="n"/>
      <c r="F4833" s="296" t="n"/>
      <c r="G4833" s="296" t="n"/>
      <c r="H4833" s="299">
        <f>IFERROR(VLOOKUP($C4833,$C$5:$H$18,6,0)+SUMIF($C$19:$C4833,$C4833,$F$19:$F4833)-SUMIF($C$19:$C4833,$C4833,$G$19:$G4833),"")</f>
        <v/>
      </c>
      <c r="I4833" s="296" t="n"/>
      <c r="J4833" s="252" t="n"/>
      <c r="K4833" s="252" t="n"/>
      <c r="L4833" s="298" t="n"/>
      <c r="M4833" s="254">
        <f>IF($B4833="","",--TEXT($B4833,"yyyymm"))</f>
        <v/>
      </c>
      <c r="N4833" s="0" t="n"/>
      <c r="O4833" s="0" t="n"/>
      <c r="P4833" s="0" t="n"/>
      <c r="Q4833" s="0" t="n"/>
      <c r="R4833" s="0" t="n"/>
      <c r="S4833" s="0" t="n"/>
      <c r="T4833" s="0" t="n"/>
      <c r="U4833" s="0" t="n"/>
      <c r="V4833" s="0" t="n"/>
      <c r="W4833" s="0" t="n"/>
      <c r="X4833" s="42" t="n"/>
      <c r="Y4833" s="42" t="n"/>
      <c r="Z4833" s="42" t="n"/>
    </row>
    <row r="4834" ht="23" customFormat="1" customHeight="1" s="204">
      <c r="A4834" s="255">
        <f>IF(B4834="","",COUNTA($B$5:B4834))</f>
        <v/>
      </c>
      <c r="B4834" s="294" t="n"/>
      <c r="C4834" s="247" t="n"/>
      <c r="D4834" s="248" t="n"/>
      <c r="E4834" s="295" t="n"/>
      <c r="F4834" s="296" t="n"/>
      <c r="G4834" s="296" t="n"/>
      <c r="H4834" s="299">
        <f>IFERROR(VLOOKUP($C4834,$C$5:$H$18,6,0)+SUMIF($C$19:$C4834,$C4834,$F$19:$F4834)-SUMIF($C$19:$C4834,$C4834,$G$19:$G4834),"")</f>
        <v/>
      </c>
      <c r="I4834" s="296" t="n"/>
      <c r="J4834" s="252" t="n"/>
      <c r="K4834" s="252" t="n"/>
      <c r="L4834" s="298" t="n"/>
      <c r="M4834" s="254">
        <f>IF($B4834="","",--TEXT($B4834,"yyyymm"))</f>
        <v/>
      </c>
      <c r="N4834" s="0" t="n"/>
      <c r="O4834" s="0" t="n"/>
      <c r="P4834" s="0" t="n"/>
      <c r="Q4834" s="0" t="n"/>
      <c r="R4834" s="0" t="n"/>
      <c r="S4834" s="0" t="n"/>
      <c r="T4834" s="0" t="n"/>
      <c r="U4834" s="0" t="n"/>
      <c r="V4834" s="0" t="n"/>
      <c r="W4834" s="0" t="n"/>
      <c r="X4834" s="42" t="n"/>
      <c r="Y4834" s="42" t="n"/>
      <c r="Z4834" s="42" t="n"/>
    </row>
    <row r="4835" ht="23" customFormat="1" customHeight="1" s="204">
      <c r="A4835" s="255">
        <f>IF(B4835="","",COUNTA($B$5:B4835))</f>
        <v/>
      </c>
      <c r="B4835" s="294" t="n"/>
      <c r="C4835" s="247" t="n"/>
      <c r="D4835" s="248" t="n"/>
      <c r="E4835" s="295" t="n"/>
      <c r="F4835" s="296" t="n"/>
      <c r="G4835" s="296" t="n"/>
      <c r="H4835" s="299">
        <f>IFERROR(VLOOKUP($C4835,$C$5:$H$18,6,0)+SUMIF($C$19:$C4835,$C4835,$F$19:$F4835)-SUMIF($C$19:$C4835,$C4835,$G$19:$G4835),"")</f>
        <v/>
      </c>
      <c r="I4835" s="296" t="n"/>
      <c r="J4835" s="252" t="n"/>
      <c r="K4835" s="252" t="n"/>
      <c r="L4835" s="298" t="n"/>
      <c r="M4835" s="254">
        <f>IF($B4835="","",--TEXT($B4835,"yyyymm"))</f>
        <v/>
      </c>
      <c r="N4835" s="0" t="n"/>
      <c r="O4835" s="0" t="n"/>
      <c r="P4835" s="0" t="n"/>
      <c r="Q4835" s="0" t="n"/>
      <c r="R4835" s="0" t="n"/>
      <c r="S4835" s="0" t="n"/>
      <c r="T4835" s="0" t="n"/>
      <c r="U4835" s="0" t="n"/>
      <c r="V4835" s="0" t="n"/>
      <c r="W4835" s="0" t="n"/>
      <c r="X4835" s="42" t="n"/>
      <c r="Y4835" s="42" t="n"/>
      <c r="Z4835" s="42" t="n"/>
    </row>
    <row r="4836" ht="23" customFormat="1" customHeight="1" s="204">
      <c r="A4836" s="255">
        <f>IF(B4836="","",COUNTA($B$5:B4836))</f>
        <v/>
      </c>
      <c r="B4836" s="294" t="n"/>
      <c r="C4836" s="247" t="n"/>
      <c r="D4836" s="248" t="n"/>
      <c r="E4836" s="295" t="n"/>
      <c r="F4836" s="296" t="n"/>
      <c r="G4836" s="296" t="n"/>
      <c r="H4836" s="299">
        <f>IFERROR(VLOOKUP($C4836,$C$5:$H$18,6,0)+SUMIF($C$19:$C4836,$C4836,$F$19:$F4836)-SUMIF($C$19:$C4836,$C4836,$G$19:$G4836),"")</f>
        <v/>
      </c>
      <c r="I4836" s="296" t="n"/>
      <c r="J4836" s="252" t="n"/>
      <c r="K4836" s="252" t="n"/>
      <c r="L4836" s="298" t="n"/>
      <c r="M4836" s="254">
        <f>IF($B4836="","",--TEXT($B4836,"yyyymm"))</f>
        <v/>
      </c>
      <c r="N4836" s="0" t="n"/>
      <c r="O4836" s="0" t="n"/>
      <c r="P4836" s="0" t="n"/>
      <c r="Q4836" s="0" t="n"/>
      <c r="R4836" s="0" t="n"/>
      <c r="S4836" s="0" t="n"/>
      <c r="T4836" s="0" t="n"/>
      <c r="U4836" s="0" t="n"/>
      <c r="V4836" s="0" t="n"/>
      <c r="W4836" s="0" t="n"/>
      <c r="X4836" s="42" t="n"/>
      <c r="Y4836" s="42" t="n"/>
      <c r="Z4836" s="42" t="n"/>
    </row>
    <row r="4837" ht="23" customFormat="1" customHeight="1" s="204">
      <c r="A4837" s="255">
        <f>IF(B4837="","",COUNTA($B$5:B4837))</f>
        <v/>
      </c>
      <c r="B4837" s="294" t="n"/>
      <c r="C4837" s="247" t="n"/>
      <c r="D4837" s="248" t="n"/>
      <c r="E4837" s="295" t="n"/>
      <c r="F4837" s="296" t="n"/>
      <c r="G4837" s="296" t="n"/>
      <c r="H4837" s="299">
        <f>IFERROR(VLOOKUP($C4837,$C$5:$H$18,6,0)+SUMIF($C$19:$C4837,$C4837,$F$19:$F4837)-SUMIF($C$19:$C4837,$C4837,$G$19:$G4837),"")</f>
        <v/>
      </c>
      <c r="I4837" s="296" t="n"/>
      <c r="J4837" s="252" t="n"/>
      <c r="K4837" s="252" t="n"/>
      <c r="L4837" s="298" t="n"/>
      <c r="M4837" s="254">
        <f>IF($B4837="","",--TEXT($B4837,"yyyymm"))</f>
        <v/>
      </c>
      <c r="N4837" s="0" t="n"/>
      <c r="O4837" s="0" t="n"/>
      <c r="P4837" s="0" t="n"/>
      <c r="Q4837" s="0" t="n"/>
      <c r="R4837" s="0" t="n"/>
      <c r="S4837" s="0" t="n"/>
      <c r="T4837" s="0" t="n"/>
      <c r="U4837" s="0" t="n"/>
      <c r="V4837" s="0" t="n"/>
      <c r="W4837" s="0" t="n"/>
      <c r="X4837" s="42" t="n"/>
      <c r="Y4837" s="42" t="n"/>
      <c r="Z4837" s="42" t="n"/>
    </row>
    <row r="4838" ht="23" customFormat="1" customHeight="1" s="204">
      <c r="A4838" s="255">
        <f>IF(B4838="","",COUNTA($B$5:B4838))</f>
        <v/>
      </c>
      <c r="B4838" s="294" t="n"/>
      <c r="C4838" s="247" t="n"/>
      <c r="D4838" s="248" t="n"/>
      <c r="E4838" s="295" t="n"/>
      <c r="F4838" s="296" t="n"/>
      <c r="G4838" s="296" t="n"/>
      <c r="H4838" s="299">
        <f>IFERROR(VLOOKUP($C4838,$C$5:$H$18,6,0)+SUMIF($C$19:$C4838,$C4838,$F$19:$F4838)-SUMIF($C$19:$C4838,$C4838,$G$19:$G4838),"")</f>
        <v/>
      </c>
      <c r="I4838" s="296" t="n"/>
      <c r="J4838" s="252" t="n"/>
      <c r="K4838" s="252" t="n"/>
      <c r="L4838" s="298" t="n"/>
      <c r="M4838" s="254">
        <f>IF($B4838="","",--TEXT($B4838,"yyyymm"))</f>
        <v/>
      </c>
      <c r="N4838" s="0" t="n"/>
      <c r="O4838" s="0" t="n"/>
      <c r="P4838" s="0" t="n"/>
      <c r="Q4838" s="0" t="n"/>
      <c r="R4838" s="0" t="n"/>
      <c r="S4838" s="0" t="n"/>
      <c r="T4838" s="0" t="n"/>
      <c r="U4838" s="0" t="n"/>
      <c r="V4838" s="0" t="n"/>
      <c r="W4838" s="0" t="n"/>
      <c r="X4838" s="42" t="n"/>
      <c r="Y4838" s="42" t="n"/>
      <c r="Z4838" s="42" t="n"/>
    </row>
    <row r="4839" ht="23" customFormat="1" customHeight="1" s="204">
      <c r="A4839" s="255">
        <f>IF(B4839="","",COUNTA($B$5:B4839))</f>
        <v/>
      </c>
      <c r="B4839" s="294" t="n"/>
      <c r="C4839" s="247" t="n"/>
      <c r="D4839" s="248" t="n"/>
      <c r="E4839" s="295" t="n"/>
      <c r="F4839" s="296" t="n"/>
      <c r="G4839" s="296" t="n"/>
      <c r="H4839" s="299">
        <f>IFERROR(VLOOKUP($C4839,$C$5:$H$18,6,0)+SUMIF($C$19:$C4839,$C4839,$F$19:$F4839)-SUMIF($C$19:$C4839,$C4839,$G$19:$G4839),"")</f>
        <v/>
      </c>
      <c r="I4839" s="296" t="n"/>
      <c r="J4839" s="252" t="n"/>
      <c r="K4839" s="252" t="n"/>
      <c r="L4839" s="298" t="n"/>
      <c r="M4839" s="254">
        <f>IF($B4839="","",--TEXT($B4839,"yyyymm"))</f>
        <v/>
      </c>
      <c r="N4839" s="0" t="n"/>
      <c r="O4839" s="0" t="n"/>
      <c r="P4839" s="0" t="n"/>
      <c r="Q4839" s="0" t="n"/>
      <c r="R4839" s="0" t="n"/>
      <c r="S4839" s="0" t="n"/>
      <c r="T4839" s="0" t="n"/>
      <c r="U4839" s="0" t="n"/>
      <c r="V4839" s="0" t="n"/>
      <c r="W4839" s="0" t="n"/>
      <c r="X4839" s="42" t="n"/>
      <c r="Y4839" s="42" t="n"/>
      <c r="Z4839" s="42" t="n"/>
    </row>
    <row r="4840" ht="23" customFormat="1" customHeight="1" s="204">
      <c r="A4840" s="255">
        <f>IF(B4840="","",COUNTA($B$5:B4840))</f>
        <v/>
      </c>
      <c r="B4840" s="294" t="n"/>
      <c r="C4840" s="247" t="n"/>
      <c r="D4840" s="248" t="n"/>
      <c r="E4840" s="295" t="n"/>
      <c r="F4840" s="296" t="n"/>
      <c r="G4840" s="296" t="n"/>
      <c r="H4840" s="299">
        <f>IFERROR(VLOOKUP($C4840,$C$5:$H$18,6,0)+SUMIF($C$19:$C4840,$C4840,$F$19:$F4840)-SUMIF($C$19:$C4840,$C4840,$G$19:$G4840),"")</f>
        <v/>
      </c>
      <c r="I4840" s="296" t="n"/>
      <c r="J4840" s="252" t="n"/>
      <c r="K4840" s="252" t="n"/>
      <c r="L4840" s="298" t="n"/>
      <c r="M4840" s="254">
        <f>IF($B4840="","",--TEXT($B4840,"yyyymm"))</f>
        <v/>
      </c>
      <c r="N4840" s="0" t="n"/>
      <c r="O4840" s="0" t="n"/>
      <c r="P4840" s="0" t="n"/>
      <c r="Q4840" s="0" t="n"/>
      <c r="R4840" s="0" t="n"/>
      <c r="S4840" s="0" t="n"/>
      <c r="T4840" s="0" t="n"/>
      <c r="U4840" s="0" t="n"/>
      <c r="V4840" s="0" t="n"/>
      <c r="W4840" s="0" t="n"/>
      <c r="X4840" s="42" t="n"/>
      <c r="Y4840" s="42" t="n"/>
      <c r="Z4840" s="42" t="n"/>
    </row>
    <row r="4841" ht="23" customFormat="1" customHeight="1" s="204">
      <c r="A4841" s="255">
        <f>IF(B4841="","",COUNTA($B$5:B4841))</f>
        <v/>
      </c>
      <c r="B4841" s="294" t="n"/>
      <c r="C4841" s="247" t="n"/>
      <c r="D4841" s="248" t="n"/>
      <c r="E4841" s="295" t="n"/>
      <c r="F4841" s="296" t="n"/>
      <c r="G4841" s="296" t="n"/>
      <c r="H4841" s="299">
        <f>IFERROR(VLOOKUP($C4841,$C$5:$H$18,6,0)+SUMIF($C$19:$C4841,$C4841,$F$19:$F4841)-SUMIF($C$19:$C4841,$C4841,$G$19:$G4841),"")</f>
        <v/>
      </c>
      <c r="I4841" s="296" t="n"/>
      <c r="J4841" s="252" t="n"/>
      <c r="K4841" s="252" t="n"/>
      <c r="L4841" s="298" t="n"/>
      <c r="M4841" s="254">
        <f>IF($B4841="","",--TEXT($B4841,"yyyymm"))</f>
        <v/>
      </c>
      <c r="N4841" s="0" t="n"/>
      <c r="O4841" s="0" t="n"/>
      <c r="P4841" s="0" t="n"/>
      <c r="Q4841" s="0" t="n"/>
      <c r="R4841" s="0" t="n"/>
      <c r="S4841" s="0" t="n"/>
      <c r="T4841" s="0" t="n"/>
      <c r="U4841" s="0" t="n"/>
      <c r="V4841" s="0" t="n"/>
      <c r="W4841" s="0" t="n"/>
      <c r="X4841" s="42" t="n"/>
      <c r="Y4841" s="42" t="n"/>
      <c r="Z4841" s="42" t="n"/>
    </row>
    <row r="4842" ht="23" customFormat="1" customHeight="1" s="204">
      <c r="A4842" s="255">
        <f>IF(B4842="","",COUNTA($B$5:B4842))</f>
        <v/>
      </c>
      <c r="B4842" s="294" t="n"/>
      <c r="C4842" s="247" t="n"/>
      <c r="D4842" s="248" t="n"/>
      <c r="E4842" s="295" t="n"/>
      <c r="F4842" s="296" t="n"/>
      <c r="G4842" s="296" t="n"/>
      <c r="H4842" s="299">
        <f>IFERROR(VLOOKUP($C4842,$C$5:$H$18,6,0)+SUMIF($C$19:$C4842,$C4842,$F$19:$F4842)-SUMIF($C$19:$C4842,$C4842,$G$19:$G4842),"")</f>
        <v/>
      </c>
      <c r="I4842" s="296" t="n"/>
      <c r="J4842" s="252" t="n"/>
      <c r="K4842" s="252" t="n"/>
      <c r="L4842" s="298" t="n"/>
      <c r="M4842" s="254">
        <f>IF($B4842="","",--TEXT($B4842,"yyyymm"))</f>
        <v/>
      </c>
      <c r="N4842" s="0" t="n"/>
      <c r="O4842" s="0" t="n"/>
      <c r="P4842" s="0" t="n"/>
      <c r="Q4842" s="0" t="n"/>
      <c r="R4842" s="0" t="n"/>
      <c r="S4842" s="0" t="n"/>
      <c r="T4842" s="0" t="n"/>
      <c r="U4842" s="0" t="n"/>
      <c r="V4842" s="0" t="n"/>
      <c r="W4842" s="0" t="n"/>
      <c r="X4842" s="42" t="n"/>
      <c r="Y4842" s="42" t="n"/>
      <c r="Z4842" s="42" t="n"/>
    </row>
    <row r="4843" ht="23" customFormat="1" customHeight="1" s="204">
      <c r="A4843" s="255">
        <f>IF(B4843="","",COUNTA($B$5:B4843))</f>
        <v/>
      </c>
      <c r="B4843" s="294" t="n"/>
      <c r="C4843" s="247" t="n"/>
      <c r="D4843" s="248" t="n"/>
      <c r="E4843" s="295" t="n"/>
      <c r="F4843" s="296" t="n"/>
      <c r="G4843" s="296" t="n"/>
      <c r="H4843" s="299">
        <f>IFERROR(VLOOKUP($C4843,$C$5:$H$18,6,0)+SUMIF($C$19:$C4843,$C4843,$F$19:$F4843)-SUMIF($C$19:$C4843,$C4843,$G$19:$G4843),"")</f>
        <v/>
      </c>
      <c r="I4843" s="296" t="n"/>
      <c r="J4843" s="252" t="n"/>
      <c r="K4843" s="252" t="n"/>
      <c r="L4843" s="298" t="n"/>
      <c r="M4843" s="254">
        <f>IF($B4843="","",--TEXT($B4843,"yyyymm"))</f>
        <v/>
      </c>
      <c r="N4843" s="0" t="n"/>
      <c r="O4843" s="0" t="n"/>
      <c r="P4843" s="0" t="n"/>
      <c r="Q4843" s="0" t="n"/>
      <c r="R4843" s="0" t="n"/>
      <c r="S4843" s="0" t="n"/>
      <c r="T4843" s="0" t="n"/>
      <c r="U4843" s="0" t="n"/>
      <c r="V4843" s="0" t="n"/>
      <c r="W4843" s="0" t="n"/>
      <c r="X4843" s="42" t="n"/>
      <c r="Y4843" s="42" t="n"/>
      <c r="Z4843" s="42" t="n"/>
    </row>
    <row r="4844" ht="23" customFormat="1" customHeight="1" s="204">
      <c r="A4844" s="255">
        <f>IF(B4844="","",COUNTA($B$5:B4844))</f>
        <v/>
      </c>
      <c r="B4844" s="294" t="n"/>
      <c r="C4844" s="247" t="n"/>
      <c r="D4844" s="248" t="n"/>
      <c r="E4844" s="295" t="n"/>
      <c r="F4844" s="296" t="n"/>
      <c r="G4844" s="296" t="n"/>
      <c r="H4844" s="299">
        <f>IFERROR(VLOOKUP($C4844,$C$5:$H$18,6,0)+SUMIF($C$19:$C4844,$C4844,$F$19:$F4844)-SUMIF($C$19:$C4844,$C4844,$G$19:$G4844),"")</f>
        <v/>
      </c>
      <c r="I4844" s="296" t="n"/>
      <c r="J4844" s="252" t="n"/>
      <c r="K4844" s="252" t="n"/>
      <c r="L4844" s="298" t="n"/>
      <c r="M4844" s="254">
        <f>IF($B4844="","",--TEXT($B4844,"yyyymm"))</f>
        <v/>
      </c>
      <c r="N4844" s="0" t="n"/>
      <c r="O4844" s="0" t="n"/>
      <c r="P4844" s="0" t="n"/>
      <c r="Q4844" s="0" t="n"/>
      <c r="R4844" s="0" t="n"/>
      <c r="S4844" s="0" t="n"/>
      <c r="T4844" s="0" t="n"/>
      <c r="U4844" s="0" t="n"/>
      <c r="V4844" s="0" t="n"/>
      <c r="W4844" s="0" t="n"/>
      <c r="X4844" s="42" t="n"/>
      <c r="Y4844" s="42" t="n"/>
      <c r="Z4844" s="42" t="n"/>
    </row>
    <row r="4845" ht="23" customFormat="1" customHeight="1" s="204">
      <c r="A4845" s="255">
        <f>IF(B4845="","",COUNTA($B$5:B4845))</f>
        <v/>
      </c>
      <c r="B4845" s="294" t="n"/>
      <c r="C4845" s="247" t="n"/>
      <c r="D4845" s="248" t="n"/>
      <c r="E4845" s="295" t="n"/>
      <c r="F4845" s="296" t="n"/>
      <c r="G4845" s="296" t="n"/>
      <c r="H4845" s="299">
        <f>IFERROR(VLOOKUP($C4845,$C$5:$H$18,6,0)+SUMIF($C$19:$C4845,$C4845,$F$19:$F4845)-SUMIF($C$19:$C4845,$C4845,$G$19:$G4845),"")</f>
        <v/>
      </c>
      <c r="I4845" s="296" t="n"/>
      <c r="J4845" s="252" t="n"/>
      <c r="K4845" s="252" t="n"/>
      <c r="L4845" s="298" t="n"/>
      <c r="M4845" s="254">
        <f>IF($B4845="","",--TEXT($B4845,"yyyymm"))</f>
        <v/>
      </c>
      <c r="N4845" s="0" t="n"/>
      <c r="O4845" s="0" t="n"/>
      <c r="P4845" s="0" t="n"/>
      <c r="Q4845" s="0" t="n"/>
      <c r="R4845" s="0" t="n"/>
      <c r="S4845" s="0" t="n"/>
      <c r="T4845" s="0" t="n"/>
      <c r="U4845" s="0" t="n"/>
      <c r="V4845" s="0" t="n"/>
      <c r="W4845" s="0" t="n"/>
      <c r="X4845" s="42" t="n"/>
      <c r="Y4845" s="42" t="n"/>
      <c r="Z4845" s="42" t="n"/>
    </row>
    <row r="4846" ht="23" customFormat="1" customHeight="1" s="204">
      <c r="A4846" s="255">
        <f>IF(B4846="","",COUNTA($B$5:B4846))</f>
        <v/>
      </c>
      <c r="B4846" s="294" t="n"/>
      <c r="C4846" s="247" t="n"/>
      <c r="D4846" s="248" t="n"/>
      <c r="E4846" s="295" t="n"/>
      <c r="F4846" s="296" t="n"/>
      <c r="G4846" s="296" t="n"/>
      <c r="H4846" s="299">
        <f>IFERROR(VLOOKUP($C4846,$C$5:$H$18,6,0)+SUMIF($C$19:$C4846,$C4846,$F$19:$F4846)-SUMIF($C$19:$C4846,$C4846,$G$19:$G4846),"")</f>
        <v/>
      </c>
      <c r="I4846" s="296" t="n"/>
      <c r="J4846" s="252" t="n"/>
      <c r="K4846" s="252" t="n"/>
      <c r="L4846" s="298" t="n"/>
      <c r="M4846" s="254">
        <f>IF($B4846="","",--TEXT($B4846,"yyyymm"))</f>
        <v/>
      </c>
      <c r="N4846" s="0" t="n"/>
      <c r="O4846" s="0" t="n"/>
      <c r="P4846" s="0" t="n"/>
      <c r="Q4846" s="0" t="n"/>
      <c r="R4846" s="0" t="n"/>
      <c r="S4846" s="0" t="n"/>
      <c r="T4846" s="0" t="n"/>
      <c r="U4846" s="0" t="n"/>
      <c r="V4846" s="0" t="n"/>
      <c r="W4846" s="0" t="n"/>
      <c r="X4846" s="42" t="n"/>
      <c r="Y4846" s="42" t="n"/>
      <c r="Z4846" s="42" t="n"/>
    </row>
    <row r="4847" ht="23" customFormat="1" customHeight="1" s="204">
      <c r="A4847" s="255">
        <f>IF(B4847="","",COUNTA($B$5:B4847))</f>
        <v/>
      </c>
      <c r="B4847" s="294" t="n"/>
      <c r="C4847" s="247" t="n"/>
      <c r="D4847" s="248" t="n"/>
      <c r="E4847" s="295" t="n"/>
      <c r="F4847" s="296" t="n"/>
      <c r="G4847" s="296" t="n"/>
      <c r="H4847" s="299">
        <f>IFERROR(VLOOKUP($C4847,$C$5:$H$18,6,0)+SUMIF($C$19:$C4847,$C4847,$F$19:$F4847)-SUMIF($C$19:$C4847,$C4847,$G$19:$G4847),"")</f>
        <v/>
      </c>
      <c r="I4847" s="296" t="n"/>
      <c r="J4847" s="252" t="n"/>
      <c r="K4847" s="252" t="n"/>
      <c r="L4847" s="298" t="n"/>
      <c r="M4847" s="254">
        <f>IF($B4847="","",--TEXT($B4847,"yyyymm"))</f>
        <v/>
      </c>
      <c r="N4847" s="0" t="n"/>
      <c r="O4847" s="0" t="n"/>
      <c r="P4847" s="0" t="n"/>
      <c r="Q4847" s="0" t="n"/>
      <c r="R4847" s="0" t="n"/>
      <c r="S4847" s="0" t="n"/>
      <c r="T4847" s="0" t="n"/>
      <c r="U4847" s="0" t="n"/>
      <c r="V4847" s="0" t="n"/>
      <c r="W4847" s="0" t="n"/>
      <c r="X4847" s="42" t="n"/>
      <c r="Y4847" s="42" t="n"/>
      <c r="Z4847" s="42" t="n"/>
    </row>
    <row r="4848" ht="23" customFormat="1" customHeight="1" s="204">
      <c r="A4848" s="255">
        <f>IF(B4848="","",COUNTA($B$5:B4848))</f>
        <v/>
      </c>
      <c r="B4848" s="294" t="n"/>
      <c r="C4848" s="247" t="n"/>
      <c r="D4848" s="248" t="n"/>
      <c r="E4848" s="295" t="n"/>
      <c r="F4848" s="296" t="n"/>
      <c r="G4848" s="296" t="n"/>
      <c r="H4848" s="299">
        <f>IFERROR(VLOOKUP($C4848,$C$5:$H$18,6,0)+SUMIF($C$19:$C4848,$C4848,$F$19:$F4848)-SUMIF($C$19:$C4848,$C4848,$G$19:$G4848),"")</f>
        <v/>
      </c>
      <c r="I4848" s="296" t="n"/>
      <c r="J4848" s="252" t="n"/>
      <c r="K4848" s="252" t="n"/>
      <c r="L4848" s="298" t="n"/>
      <c r="M4848" s="254">
        <f>IF($B4848="","",--TEXT($B4848,"yyyymm"))</f>
        <v/>
      </c>
      <c r="N4848" s="0" t="n"/>
      <c r="O4848" s="0" t="n"/>
      <c r="P4848" s="0" t="n"/>
      <c r="Q4848" s="0" t="n"/>
      <c r="R4848" s="0" t="n"/>
      <c r="S4848" s="0" t="n"/>
      <c r="T4848" s="0" t="n"/>
      <c r="U4848" s="0" t="n"/>
      <c r="V4848" s="0" t="n"/>
      <c r="W4848" s="0" t="n"/>
      <c r="X4848" s="42" t="n"/>
      <c r="Y4848" s="42" t="n"/>
      <c r="Z4848" s="42" t="n"/>
    </row>
    <row r="4849" ht="23" customFormat="1" customHeight="1" s="204">
      <c r="A4849" s="255">
        <f>IF(B4849="","",COUNTA($B$5:B4849))</f>
        <v/>
      </c>
      <c r="B4849" s="294" t="n"/>
      <c r="C4849" s="247" t="n"/>
      <c r="D4849" s="248" t="n"/>
      <c r="E4849" s="295" t="n"/>
      <c r="F4849" s="296" t="n"/>
      <c r="G4849" s="296" t="n"/>
      <c r="H4849" s="299">
        <f>IFERROR(VLOOKUP($C4849,$C$5:$H$18,6,0)+SUMIF($C$19:$C4849,$C4849,$F$19:$F4849)-SUMIF($C$19:$C4849,$C4849,$G$19:$G4849),"")</f>
        <v/>
      </c>
      <c r="I4849" s="296" t="n"/>
      <c r="J4849" s="252" t="n"/>
      <c r="K4849" s="252" t="n"/>
      <c r="L4849" s="298" t="n"/>
      <c r="M4849" s="254">
        <f>IF($B4849="","",--TEXT($B4849,"yyyymm"))</f>
        <v/>
      </c>
      <c r="N4849" s="0" t="n"/>
      <c r="O4849" s="0" t="n"/>
      <c r="P4849" s="0" t="n"/>
      <c r="Q4849" s="0" t="n"/>
      <c r="R4849" s="0" t="n"/>
      <c r="S4849" s="0" t="n"/>
      <c r="T4849" s="0" t="n"/>
      <c r="U4849" s="0" t="n"/>
      <c r="V4849" s="0" t="n"/>
      <c r="W4849" s="0" t="n"/>
      <c r="X4849" s="42" t="n"/>
      <c r="Y4849" s="42" t="n"/>
      <c r="Z4849" s="42" t="n"/>
    </row>
    <row r="4850" ht="23" customFormat="1" customHeight="1" s="204">
      <c r="A4850" s="255">
        <f>IF(B4850="","",COUNTA($B$5:B4850))</f>
        <v/>
      </c>
      <c r="B4850" s="294" t="n"/>
      <c r="C4850" s="247" t="n"/>
      <c r="D4850" s="248" t="n"/>
      <c r="E4850" s="295" t="n"/>
      <c r="F4850" s="296" t="n"/>
      <c r="G4850" s="296" t="n"/>
      <c r="H4850" s="299">
        <f>IFERROR(VLOOKUP($C4850,$C$5:$H$18,6,0)+SUMIF($C$19:$C4850,$C4850,$F$19:$F4850)-SUMIF($C$19:$C4850,$C4850,$G$19:$G4850),"")</f>
        <v/>
      </c>
      <c r="I4850" s="296" t="n"/>
      <c r="J4850" s="252" t="n"/>
      <c r="K4850" s="252" t="n"/>
      <c r="L4850" s="298" t="n"/>
      <c r="M4850" s="254">
        <f>IF($B4850="","",--TEXT($B4850,"yyyymm"))</f>
        <v/>
      </c>
      <c r="N4850" s="0" t="n"/>
      <c r="O4850" s="0" t="n"/>
      <c r="P4850" s="0" t="n"/>
      <c r="Q4850" s="0" t="n"/>
      <c r="R4850" s="0" t="n"/>
      <c r="S4850" s="0" t="n"/>
      <c r="T4850" s="0" t="n"/>
      <c r="U4850" s="0" t="n"/>
      <c r="V4850" s="0" t="n"/>
      <c r="W4850" s="0" t="n"/>
      <c r="X4850" s="42" t="n"/>
      <c r="Y4850" s="42" t="n"/>
      <c r="Z4850" s="42" t="n"/>
    </row>
    <row r="4851" ht="23" customFormat="1" customHeight="1" s="204">
      <c r="A4851" s="255">
        <f>IF(B4851="","",COUNTA($B$5:B4851))</f>
        <v/>
      </c>
      <c r="B4851" s="294" t="n"/>
      <c r="C4851" s="247" t="n"/>
      <c r="D4851" s="248" t="n"/>
      <c r="E4851" s="295" t="n"/>
      <c r="F4851" s="296" t="n"/>
      <c r="G4851" s="296" t="n"/>
      <c r="H4851" s="299">
        <f>IFERROR(VLOOKUP($C4851,$C$5:$H$18,6,0)+SUMIF($C$19:$C4851,$C4851,$F$19:$F4851)-SUMIF($C$19:$C4851,$C4851,$G$19:$G4851),"")</f>
        <v/>
      </c>
      <c r="I4851" s="296" t="n"/>
      <c r="J4851" s="252" t="n"/>
      <c r="K4851" s="252" t="n"/>
      <c r="L4851" s="298" t="n"/>
      <c r="M4851" s="254">
        <f>IF($B4851="","",--TEXT($B4851,"yyyymm"))</f>
        <v/>
      </c>
      <c r="N4851" s="0" t="n"/>
      <c r="O4851" s="0" t="n"/>
      <c r="P4851" s="0" t="n"/>
      <c r="Q4851" s="0" t="n"/>
      <c r="R4851" s="0" t="n"/>
      <c r="S4851" s="0" t="n"/>
      <c r="T4851" s="0" t="n"/>
      <c r="U4851" s="0" t="n"/>
      <c r="V4851" s="0" t="n"/>
      <c r="W4851" s="0" t="n"/>
      <c r="X4851" s="42" t="n"/>
      <c r="Y4851" s="42" t="n"/>
      <c r="Z4851" s="42" t="n"/>
    </row>
    <row r="4852" ht="23" customFormat="1" customHeight="1" s="204">
      <c r="A4852" s="255">
        <f>IF(B4852="","",COUNTA($B$5:B4852))</f>
        <v/>
      </c>
      <c r="B4852" s="294" t="n"/>
      <c r="C4852" s="247" t="n"/>
      <c r="D4852" s="248" t="n"/>
      <c r="E4852" s="295" t="n"/>
      <c r="F4852" s="296" t="n"/>
      <c r="G4852" s="296" t="n"/>
      <c r="H4852" s="299">
        <f>IFERROR(VLOOKUP($C4852,$C$5:$H$18,6,0)+SUMIF($C$19:$C4852,$C4852,$F$19:$F4852)-SUMIF($C$19:$C4852,$C4852,$G$19:$G4852),"")</f>
        <v/>
      </c>
      <c r="I4852" s="296" t="n"/>
      <c r="J4852" s="252" t="n"/>
      <c r="K4852" s="252" t="n"/>
      <c r="L4852" s="298" t="n"/>
      <c r="M4852" s="254">
        <f>IF($B4852="","",--TEXT($B4852,"yyyymm"))</f>
        <v/>
      </c>
      <c r="N4852" s="0" t="n"/>
      <c r="O4852" s="0" t="n"/>
      <c r="P4852" s="0" t="n"/>
      <c r="Q4852" s="0" t="n"/>
      <c r="R4852" s="0" t="n"/>
      <c r="S4852" s="0" t="n"/>
      <c r="T4852" s="0" t="n"/>
      <c r="U4852" s="0" t="n"/>
      <c r="V4852" s="0" t="n"/>
      <c r="W4852" s="0" t="n"/>
      <c r="X4852" s="42" t="n"/>
      <c r="Y4852" s="42" t="n"/>
      <c r="Z4852" s="42" t="n"/>
    </row>
    <row r="4853" ht="23" customFormat="1" customHeight="1" s="204">
      <c r="A4853" s="255">
        <f>IF(B4853="","",COUNTA($B$5:B4853))</f>
        <v/>
      </c>
      <c r="B4853" s="294" t="n"/>
      <c r="C4853" s="247" t="n"/>
      <c r="D4853" s="248" t="n"/>
      <c r="E4853" s="295" t="n"/>
      <c r="F4853" s="296" t="n"/>
      <c r="G4853" s="296" t="n"/>
      <c r="H4853" s="299">
        <f>IFERROR(VLOOKUP($C4853,$C$5:$H$18,6,0)+SUMIF($C$19:$C4853,$C4853,$F$19:$F4853)-SUMIF($C$19:$C4853,$C4853,$G$19:$G4853),"")</f>
        <v/>
      </c>
      <c r="I4853" s="296" t="n"/>
      <c r="J4853" s="252" t="n"/>
      <c r="K4853" s="252" t="n"/>
      <c r="L4853" s="298" t="n"/>
      <c r="M4853" s="254">
        <f>IF($B4853="","",--TEXT($B4853,"yyyymm"))</f>
        <v/>
      </c>
      <c r="N4853" s="0" t="n"/>
      <c r="O4853" s="0" t="n"/>
      <c r="P4853" s="0" t="n"/>
      <c r="Q4853" s="0" t="n"/>
      <c r="R4853" s="0" t="n"/>
      <c r="S4853" s="0" t="n"/>
      <c r="T4853" s="0" t="n"/>
      <c r="U4853" s="0" t="n"/>
      <c r="V4853" s="0" t="n"/>
      <c r="W4853" s="0" t="n"/>
      <c r="X4853" s="42" t="n"/>
      <c r="Y4853" s="42" t="n"/>
      <c r="Z4853" s="42" t="n"/>
    </row>
    <row r="4854" ht="23" customFormat="1" customHeight="1" s="204">
      <c r="A4854" s="255">
        <f>IF(B4854="","",COUNTA($B$5:B4854))</f>
        <v/>
      </c>
      <c r="B4854" s="294" t="n"/>
      <c r="C4854" s="247" t="n"/>
      <c r="D4854" s="248" t="n"/>
      <c r="E4854" s="295" t="n"/>
      <c r="F4854" s="296" t="n"/>
      <c r="G4854" s="296" t="n"/>
      <c r="H4854" s="299">
        <f>IFERROR(VLOOKUP($C4854,$C$5:$H$18,6,0)+SUMIF($C$19:$C4854,$C4854,$F$19:$F4854)-SUMIF($C$19:$C4854,$C4854,$G$19:$G4854),"")</f>
        <v/>
      </c>
      <c r="I4854" s="296" t="n"/>
      <c r="J4854" s="252" t="n"/>
      <c r="K4854" s="252" t="n"/>
      <c r="L4854" s="298" t="n"/>
      <c r="M4854" s="254">
        <f>IF($B4854="","",--TEXT($B4854,"yyyymm"))</f>
        <v/>
      </c>
      <c r="N4854" s="0" t="n"/>
      <c r="O4854" s="0" t="n"/>
      <c r="P4854" s="0" t="n"/>
      <c r="Q4854" s="0" t="n"/>
      <c r="R4854" s="0" t="n"/>
      <c r="S4854" s="0" t="n"/>
      <c r="T4854" s="0" t="n"/>
      <c r="U4854" s="0" t="n"/>
      <c r="V4854" s="0" t="n"/>
      <c r="W4854" s="0" t="n"/>
      <c r="X4854" s="42" t="n"/>
      <c r="Y4854" s="42" t="n"/>
      <c r="Z4854" s="42" t="n"/>
    </row>
    <row r="4855" ht="23" customFormat="1" customHeight="1" s="204">
      <c r="A4855" s="255">
        <f>IF(B4855="","",COUNTA($B$5:B4855))</f>
        <v/>
      </c>
      <c r="B4855" s="294" t="n"/>
      <c r="C4855" s="247" t="n"/>
      <c r="D4855" s="248" t="n"/>
      <c r="E4855" s="295" t="n"/>
      <c r="F4855" s="296" t="n"/>
      <c r="G4855" s="296" t="n"/>
      <c r="H4855" s="299">
        <f>IFERROR(VLOOKUP($C4855,$C$5:$H$18,6,0)+SUMIF($C$19:$C4855,$C4855,$F$19:$F4855)-SUMIF($C$19:$C4855,$C4855,$G$19:$G4855),"")</f>
        <v/>
      </c>
      <c r="I4855" s="296" t="n"/>
      <c r="J4855" s="252" t="n"/>
      <c r="K4855" s="252" t="n"/>
      <c r="L4855" s="298" t="n"/>
      <c r="M4855" s="254">
        <f>IF($B4855="","",--TEXT($B4855,"yyyymm"))</f>
        <v/>
      </c>
      <c r="N4855" s="0" t="n"/>
      <c r="O4855" s="0" t="n"/>
      <c r="P4855" s="0" t="n"/>
      <c r="Q4855" s="0" t="n"/>
      <c r="R4855" s="0" t="n"/>
      <c r="S4855" s="0" t="n"/>
      <c r="T4855" s="0" t="n"/>
      <c r="U4855" s="0" t="n"/>
      <c r="V4855" s="0" t="n"/>
      <c r="W4855" s="0" t="n"/>
      <c r="X4855" s="42" t="n"/>
      <c r="Y4855" s="42" t="n"/>
      <c r="Z4855" s="42" t="n"/>
    </row>
    <row r="4856" ht="23" customFormat="1" customHeight="1" s="204">
      <c r="A4856" s="255">
        <f>IF(B4856="","",COUNTA($B$5:B4856))</f>
        <v/>
      </c>
      <c r="B4856" s="294" t="n"/>
      <c r="C4856" s="247" t="n"/>
      <c r="D4856" s="248" t="n"/>
      <c r="E4856" s="295" t="n"/>
      <c r="F4856" s="296" t="n"/>
      <c r="G4856" s="296" t="n"/>
      <c r="H4856" s="299">
        <f>IFERROR(VLOOKUP($C4856,$C$5:$H$18,6,0)+SUMIF($C$19:$C4856,$C4856,$F$19:$F4856)-SUMIF($C$19:$C4856,$C4856,$G$19:$G4856),"")</f>
        <v/>
      </c>
      <c r="I4856" s="296" t="n"/>
      <c r="J4856" s="252" t="n"/>
      <c r="K4856" s="252" t="n"/>
      <c r="L4856" s="298" t="n"/>
      <c r="M4856" s="254">
        <f>IF($B4856="","",--TEXT($B4856,"yyyymm"))</f>
        <v/>
      </c>
      <c r="N4856" s="0" t="n"/>
      <c r="O4856" s="0" t="n"/>
      <c r="P4856" s="0" t="n"/>
      <c r="Q4856" s="0" t="n"/>
      <c r="R4856" s="0" t="n"/>
      <c r="S4856" s="0" t="n"/>
      <c r="T4856" s="0" t="n"/>
      <c r="U4856" s="0" t="n"/>
      <c r="V4856" s="0" t="n"/>
      <c r="W4856" s="0" t="n"/>
      <c r="X4856" s="42" t="n"/>
      <c r="Y4856" s="42" t="n"/>
      <c r="Z4856" s="42" t="n"/>
    </row>
    <row r="4857" ht="23" customFormat="1" customHeight="1" s="204">
      <c r="A4857" s="255">
        <f>IF(B4857="","",COUNTA($B$5:B4857))</f>
        <v/>
      </c>
      <c r="B4857" s="294" t="n"/>
      <c r="C4857" s="247" t="n"/>
      <c r="D4857" s="248" t="n"/>
      <c r="E4857" s="295" t="n"/>
      <c r="F4857" s="296" t="n"/>
      <c r="G4857" s="296" t="n"/>
      <c r="H4857" s="299">
        <f>IFERROR(VLOOKUP($C4857,$C$5:$H$18,6,0)+SUMIF($C$19:$C4857,$C4857,$F$19:$F4857)-SUMIF($C$19:$C4857,$C4857,$G$19:$G4857),"")</f>
        <v/>
      </c>
      <c r="I4857" s="296" t="n"/>
      <c r="J4857" s="252" t="n"/>
      <c r="K4857" s="252" t="n"/>
      <c r="L4857" s="298" t="n"/>
      <c r="M4857" s="254">
        <f>IF($B4857="","",--TEXT($B4857,"yyyymm"))</f>
        <v/>
      </c>
      <c r="N4857" s="0" t="n"/>
      <c r="O4857" s="0" t="n"/>
      <c r="P4857" s="0" t="n"/>
      <c r="Q4857" s="0" t="n"/>
      <c r="R4857" s="0" t="n"/>
      <c r="S4857" s="0" t="n"/>
      <c r="T4857" s="0" t="n"/>
      <c r="U4857" s="0" t="n"/>
      <c r="V4857" s="0" t="n"/>
      <c r="W4857" s="0" t="n"/>
      <c r="X4857" s="42" t="n"/>
      <c r="Y4857" s="42" t="n"/>
      <c r="Z4857" s="42" t="n"/>
    </row>
    <row r="4858" ht="23" customFormat="1" customHeight="1" s="204">
      <c r="A4858" s="255">
        <f>IF(B4858="","",COUNTA($B$5:B4858))</f>
        <v/>
      </c>
      <c r="B4858" s="294" t="n"/>
      <c r="C4858" s="247" t="n"/>
      <c r="D4858" s="248" t="n"/>
      <c r="E4858" s="295" t="n"/>
      <c r="F4858" s="296" t="n"/>
      <c r="G4858" s="296" t="n"/>
      <c r="H4858" s="299">
        <f>IFERROR(VLOOKUP($C4858,$C$5:$H$18,6,0)+SUMIF($C$19:$C4858,$C4858,$F$19:$F4858)-SUMIF($C$19:$C4858,$C4858,$G$19:$G4858),"")</f>
        <v/>
      </c>
      <c r="I4858" s="296" t="n"/>
      <c r="J4858" s="252" t="n"/>
      <c r="K4858" s="252" t="n"/>
      <c r="L4858" s="298" t="n"/>
      <c r="M4858" s="254">
        <f>IF($B4858="","",--TEXT($B4858,"yyyymm"))</f>
        <v/>
      </c>
      <c r="N4858" s="0" t="n"/>
      <c r="O4858" s="0" t="n"/>
      <c r="P4858" s="0" t="n"/>
      <c r="Q4858" s="0" t="n"/>
      <c r="R4858" s="0" t="n"/>
      <c r="S4858" s="0" t="n"/>
      <c r="T4858" s="0" t="n"/>
      <c r="U4858" s="0" t="n"/>
      <c r="V4858" s="0" t="n"/>
      <c r="W4858" s="0" t="n"/>
      <c r="X4858" s="42" t="n"/>
      <c r="Y4858" s="42" t="n"/>
      <c r="Z4858" s="42" t="n"/>
    </row>
    <row r="4859" ht="23" customFormat="1" customHeight="1" s="204">
      <c r="A4859" s="255">
        <f>IF(B4859="","",COUNTA($B$5:B4859))</f>
        <v/>
      </c>
      <c r="B4859" s="294" t="n"/>
      <c r="C4859" s="247" t="n"/>
      <c r="D4859" s="248" t="n"/>
      <c r="E4859" s="295" t="n"/>
      <c r="F4859" s="296" t="n"/>
      <c r="G4859" s="296" t="n"/>
      <c r="H4859" s="299">
        <f>IFERROR(VLOOKUP($C4859,$C$5:$H$18,6,0)+SUMIF($C$19:$C4859,$C4859,$F$19:$F4859)-SUMIF($C$19:$C4859,$C4859,$G$19:$G4859),"")</f>
        <v/>
      </c>
      <c r="I4859" s="296" t="n"/>
      <c r="J4859" s="252" t="n"/>
      <c r="K4859" s="252" t="n"/>
      <c r="L4859" s="298" t="n"/>
      <c r="M4859" s="254">
        <f>IF($B4859="","",--TEXT($B4859,"yyyymm"))</f>
        <v/>
      </c>
      <c r="N4859" s="0" t="n"/>
      <c r="O4859" s="0" t="n"/>
      <c r="P4859" s="0" t="n"/>
      <c r="Q4859" s="0" t="n"/>
      <c r="R4859" s="0" t="n"/>
      <c r="S4859" s="0" t="n"/>
      <c r="T4859" s="0" t="n"/>
      <c r="U4859" s="0" t="n"/>
      <c r="V4859" s="0" t="n"/>
      <c r="W4859" s="0" t="n"/>
      <c r="X4859" s="42" t="n"/>
      <c r="Y4859" s="42" t="n"/>
      <c r="Z4859" s="42" t="n"/>
    </row>
    <row r="4860" ht="23" customFormat="1" customHeight="1" s="204">
      <c r="A4860" s="255">
        <f>IF(B4860="","",COUNTA($B$5:B4860))</f>
        <v/>
      </c>
      <c r="B4860" s="294" t="n"/>
      <c r="C4860" s="247" t="n"/>
      <c r="D4860" s="248" t="n"/>
      <c r="E4860" s="295" t="n"/>
      <c r="F4860" s="296" t="n"/>
      <c r="G4860" s="296" t="n"/>
      <c r="H4860" s="299">
        <f>IFERROR(VLOOKUP($C4860,$C$5:$H$18,6,0)+SUMIF($C$19:$C4860,$C4860,$F$19:$F4860)-SUMIF($C$19:$C4860,$C4860,$G$19:$G4860),"")</f>
        <v/>
      </c>
      <c r="I4860" s="296" t="n"/>
      <c r="J4860" s="252" t="n"/>
      <c r="K4860" s="252" t="n"/>
      <c r="L4860" s="298" t="n"/>
      <c r="M4860" s="254">
        <f>IF($B4860="","",--TEXT($B4860,"yyyymm"))</f>
        <v/>
      </c>
      <c r="N4860" s="0" t="n"/>
      <c r="O4860" s="0" t="n"/>
      <c r="P4860" s="0" t="n"/>
      <c r="Q4860" s="0" t="n"/>
      <c r="R4860" s="0" t="n"/>
      <c r="S4860" s="0" t="n"/>
      <c r="T4860" s="0" t="n"/>
      <c r="U4860" s="0" t="n"/>
      <c r="V4860" s="0" t="n"/>
      <c r="W4860" s="0" t="n"/>
      <c r="X4860" s="42" t="n"/>
      <c r="Y4860" s="42" t="n"/>
      <c r="Z4860" s="42" t="n"/>
    </row>
    <row r="4861" ht="23" customFormat="1" customHeight="1" s="204">
      <c r="A4861" s="255">
        <f>IF(B4861="","",COUNTA($B$5:B4861))</f>
        <v/>
      </c>
      <c r="B4861" s="294" t="n"/>
      <c r="C4861" s="247" t="n"/>
      <c r="D4861" s="248" t="n"/>
      <c r="E4861" s="295" t="n"/>
      <c r="F4861" s="296" t="n"/>
      <c r="G4861" s="296" t="n"/>
      <c r="H4861" s="299">
        <f>IFERROR(VLOOKUP($C4861,$C$5:$H$18,6,0)+SUMIF($C$19:$C4861,$C4861,$F$19:$F4861)-SUMIF($C$19:$C4861,$C4861,$G$19:$G4861),"")</f>
        <v/>
      </c>
      <c r="I4861" s="296" t="n"/>
      <c r="J4861" s="252" t="n"/>
      <c r="K4861" s="252" t="n"/>
      <c r="L4861" s="298" t="n"/>
      <c r="M4861" s="254">
        <f>IF($B4861="","",--TEXT($B4861,"yyyymm"))</f>
        <v/>
      </c>
      <c r="N4861" s="0" t="n"/>
      <c r="O4861" s="0" t="n"/>
      <c r="P4861" s="0" t="n"/>
      <c r="Q4861" s="0" t="n"/>
      <c r="R4861" s="0" t="n"/>
      <c r="S4861" s="0" t="n"/>
      <c r="T4861" s="0" t="n"/>
      <c r="U4861" s="0" t="n"/>
      <c r="V4861" s="0" t="n"/>
      <c r="W4861" s="0" t="n"/>
      <c r="X4861" s="42" t="n"/>
      <c r="Y4861" s="42" t="n"/>
      <c r="Z4861" s="42" t="n"/>
    </row>
    <row r="4862" ht="23" customFormat="1" customHeight="1" s="204">
      <c r="A4862" s="255">
        <f>IF(B4862="","",COUNTA($B$5:B4862))</f>
        <v/>
      </c>
      <c r="B4862" s="294" t="n"/>
      <c r="C4862" s="247" t="n"/>
      <c r="D4862" s="248" t="n"/>
      <c r="E4862" s="295" t="n"/>
      <c r="F4862" s="296" t="n"/>
      <c r="G4862" s="296" t="n"/>
      <c r="H4862" s="299">
        <f>IFERROR(VLOOKUP($C4862,$C$5:$H$18,6,0)+SUMIF($C$19:$C4862,$C4862,$F$19:$F4862)-SUMIF($C$19:$C4862,$C4862,$G$19:$G4862),"")</f>
        <v/>
      </c>
      <c r="I4862" s="296" t="n"/>
      <c r="J4862" s="252" t="n"/>
      <c r="K4862" s="252" t="n"/>
      <c r="L4862" s="298" t="n"/>
      <c r="M4862" s="254">
        <f>IF($B4862="","",--TEXT($B4862,"yyyymm"))</f>
        <v/>
      </c>
      <c r="N4862" s="0" t="n"/>
      <c r="O4862" s="0" t="n"/>
      <c r="P4862" s="0" t="n"/>
      <c r="Q4862" s="0" t="n"/>
      <c r="R4862" s="0" t="n"/>
      <c r="S4862" s="0" t="n"/>
      <c r="T4862" s="0" t="n"/>
      <c r="U4862" s="0" t="n"/>
      <c r="V4862" s="0" t="n"/>
      <c r="W4862" s="0" t="n"/>
      <c r="X4862" s="42" t="n"/>
      <c r="Y4862" s="42" t="n"/>
      <c r="Z4862" s="42" t="n"/>
    </row>
    <row r="4863" ht="23" customFormat="1" customHeight="1" s="204">
      <c r="A4863" s="255">
        <f>IF(B4863="","",COUNTA($B$5:B4863))</f>
        <v/>
      </c>
      <c r="B4863" s="294" t="n"/>
      <c r="C4863" s="247" t="n"/>
      <c r="D4863" s="248" t="n"/>
      <c r="E4863" s="295" t="n"/>
      <c r="F4863" s="296" t="n"/>
      <c r="G4863" s="296" t="n"/>
      <c r="H4863" s="299">
        <f>IFERROR(VLOOKUP($C4863,$C$5:$H$18,6,0)+SUMIF($C$19:$C4863,$C4863,$F$19:$F4863)-SUMIF($C$19:$C4863,$C4863,$G$19:$G4863),"")</f>
        <v/>
      </c>
      <c r="I4863" s="296" t="n"/>
      <c r="J4863" s="252" t="n"/>
      <c r="K4863" s="252" t="n"/>
      <c r="L4863" s="298" t="n"/>
      <c r="M4863" s="254">
        <f>IF($B4863="","",--TEXT($B4863,"yyyymm"))</f>
        <v/>
      </c>
      <c r="N4863" s="0" t="n"/>
      <c r="O4863" s="0" t="n"/>
      <c r="P4863" s="0" t="n"/>
      <c r="Q4863" s="0" t="n"/>
      <c r="R4863" s="0" t="n"/>
      <c r="S4863" s="0" t="n"/>
      <c r="T4863" s="0" t="n"/>
      <c r="U4863" s="0" t="n"/>
      <c r="V4863" s="0" t="n"/>
      <c r="W4863" s="0" t="n"/>
      <c r="X4863" s="42" t="n"/>
      <c r="Y4863" s="42" t="n"/>
      <c r="Z4863" s="42" t="n"/>
    </row>
    <row r="4864" ht="23" customFormat="1" customHeight="1" s="204">
      <c r="A4864" s="255">
        <f>IF(B4864="","",COUNTA($B$5:B4864))</f>
        <v/>
      </c>
      <c r="B4864" s="294" t="n"/>
      <c r="C4864" s="247" t="n"/>
      <c r="D4864" s="248" t="n"/>
      <c r="E4864" s="295" t="n"/>
      <c r="F4864" s="296" t="n"/>
      <c r="G4864" s="296" t="n"/>
      <c r="H4864" s="299">
        <f>IFERROR(VLOOKUP($C4864,$C$5:$H$18,6,0)+SUMIF($C$19:$C4864,$C4864,$F$19:$F4864)-SUMIF($C$19:$C4864,$C4864,$G$19:$G4864),"")</f>
        <v/>
      </c>
      <c r="I4864" s="296" t="n"/>
      <c r="J4864" s="252" t="n"/>
      <c r="K4864" s="252" t="n"/>
      <c r="L4864" s="298" t="n"/>
      <c r="M4864" s="254">
        <f>IF($B4864="","",--TEXT($B4864,"yyyymm"))</f>
        <v/>
      </c>
      <c r="N4864" s="0" t="n"/>
      <c r="O4864" s="0" t="n"/>
      <c r="P4864" s="0" t="n"/>
      <c r="Q4864" s="0" t="n"/>
      <c r="R4864" s="0" t="n"/>
      <c r="S4864" s="0" t="n"/>
      <c r="T4864" s="0" t="n"/>
      <c r="U4864" s="0" t="n"/>
      <c r="V4864" s="0" t="n"/>
      <c r="W4864" s="0" t="n"/>
      <c r="X4864" s="42" t="n"/>
      <c r="Y4864" s="42" t="n"/>
      <c r="Z4864" s="42" t="n"/>
    </row>
    <row r="4865" ht="23" customFormat="1" customHeight="1" s="204">
      <c r="A4865" s="255">
        <f>IF(B4865="","",COUNTA($B$5:B4865))</f>
        <v/>
      </c>
      <c r="B4865" s="294" t="n"/>
      <c r="C4865" s="247" t="n"/>
      <c r="D4865" s="248" t="n"/>
      <c r="E4865" s="295" t="n"/>
      <c r="F4865" s="296" t="n"/>
      <c r="G4865" s="296" t="n"/>
      <c r="H4865" s="299">
        <f>IFERROR(VLOOKUP($C4865,$C$5:$H$18,6,0)+SUMIF($C$19:$C4865,$C4865,$F$19:$F4865)-SUMIF($C$19:$C4865,$C4865,$G$19:$G4865),"")</f>
        <v/>
      </c>
      <c r="I4865" s="296" t="n"/>
      <c r="J4865" s="252" t="n"/>
      <c r="K4865" s="252" t="n"/>
      <c r="L4865" s="298" t="n"/>
      <c r="M4865" s="254">
        <f>IF($B4865="","",--TEXT($B4865,"yyyymm"))</f>
        <v/>
      </c>
      <c r="N4865" s="0" t="n"/>
      <c r="O4865" s="0" t="n"/>
      <c r="P4865" s="0" t="n"/>
      <c r="Q4865" s="0" t="n"/>
      <c r="R4865" s="0" t="n"/>
      <c r="S4865" s="0" t="n"/>
      <c r="T4865" s="0" t="n"/>
      <c r="U4865" s="0" t="n"/>
      <c r="V4865" s="0" t="n"/>
      <c r="W4865" s="0" t="n"/>
      <c r="X4865" s="42" t="n"/>
      <c r="Y4865" s="42" t="n"/>
      <c r="Z4865" s="42" t="n"/>
    </row>
    <row r="4866" ht="23" customFormat="1" customHeight="1" s="204">
      <c r="A4866" s="255">
        <f>IF(B4866="","",COUNTA($B$5:B4866))</f>
        <v/>
      </c>
      <c r="B4866" s="294" t="n"/>
      <c r="C4866" s="247" t="n"/>
      <c r="D4866" s="248" t="n"/>
      <c r="E4866" s="295" t="n"/>
      <c r="F4866" s="296" t="n"/>
      <c r="G4866" s="296" t="n"/>
      <c r="H4866" s="299">
        <f>IFERROR(VLOOKUP($C4866,$C$5:$H$18,6,0)+SUMIF($C$19:$C4866,$C4866,$F$19:$F4866)-SUMIF($C$19:$C4866,$C4866,$G$19:$G4866),"")</f>
        <v/>
      </c>
      <c r="I4866" s="296" t="n"/>
      <c r="J4866" s="252" t="n"/>
      <c r="K4866" s="252" t="n"/>
      <c r="L4866" s="298" t="n"/>
      <c r="M4866" s="254">
        <f>IF($B4866="","",--TEXT($B4866,"yyyymm"))</f>
        <v/>
      </c>
      <c r="N4866" s="0" t="n"/>
      <c r="O4866" s="0" t="n"/>
      <c r="P4866" s="0" t="n"/>
      <c r="Q4866" s="0" t="n"/>
      <c r="R4866" s="0" t="n"/>
      <c r="S4866" s="0" t="n"/>
      <c r="T4866" s="0" t="n"/>
      <c r="U4866" s="0" t="n"/>
      <c r="V4866" s="0" t="n"/>
      <c r="W4866" s="0" t="n"/>
      <c r="X4866" s="42" t="n"/>
      <c r="Y4866" s="42" t="n"/>
      <c r="Z4866" s="42" t="n"/>
    </row>
    <row r="4867" ht="23" customFormat="1" customHeight="1" s="204">
      <c r="A4867" s="255">
        <f>IF(B4867="","",COUNTA($B$5:B4867))</f>
        <v/>
      </c>
      <c r="B4867" s="294" t="n"/>
      <c r="C4867" s="247" t="n"/>
      <c r="D4867" s="248" t="n"/>
      <c r="E4867" s="295" t="n"/>
      <c r="F4867" s="296" t="n"/>
      <c r="G4867" s="296" t="n"/>
      <c r="H4867" s="299">
        <f>IFERROR(VLOOKUP($C4867,$C$5:$H$18,6,0)+SUMIF($C$19:$C4867,$C4867,$F$19:$F4867)-SUMIF($C$19:$C4867,$C4867,$G$19:$G4867),"")</f>
        <v/>
      </c>
      <c r="I4867" s="296" t="n"/>
      <c r="J4867" s="252" t="n"/>
      <c r="K4867" s="252" t="n"/>
      <c r="L4867" s="298" t="n"/>
      <c r="M4867" s="254">
        <f>IF($B4867="","",--TEXT($B4867,"yyyymm"))</f>
        <v/>
      </c>
      <c r="N4867" s="0" t="n"/>
      <c r="O4867" s="0" t="n"/>
      <c r="P4867" s="0" t="n"/>
      <c r="Q4867" s="0" t="n"/>
      <c r="R4867" s="0" t="n"/>
      <c r="S4867" s="0" t="n"/>
      <c r="T4867" s="0" t="n"/>
      <c r="U4867" s="0" t="n"/>
      <c r="V4867" s="0" t="n"/>
      <c r="W4867" s="0" t="n"/>
      <c r="X4867" s="42" t="n"/>
      <c r="Y4867" s="42" t="n"/>
      <c r="Z4867" s="42" t="n"/>
    </row>
    <row r="4868" ht="23" customFormat="1" customHeight="1" s="204">
      <c r="A4868" s="255">
        <f>IF(B4868="","",COUNTA($B$5:B4868))</f>
        <v/>
      </c>
      <c r="B4868" s="294" t="n"/>
      <c r="C4868" s="247" t="n"/>
      <c r="D4868" s="248" t="n"/>
      <c r="E4868" s="295" t="n"/>
      <c r="F4868" s="296" t="n"/>
      <c r="G4868" s="296" t="n"/>
      <c r="H4868" s="299">
        <f>IFERROR(VLOOKUP($C4868,$C$5:$H$18,6,0)+SUMIF($C$19:$C4868,$C4868,$F$19:$F4868)-SUMIF($C$19:$C4868,$C4868,$G$19:$G4868),"")</f>
        <v/>
      </c>
      <c r="I4868" s="296" t="n"/>
      <c r="J4868" s="252" t="n"/>
      <c r="K4868" s="252" t="n"/>
      <c r="L4868" s="298" t="n"/>
      <c r="M4868" s="254">
        <f>IF($B4868="","",--TEXT($B4868,"yyyymm"))</f>
        <v/>
      </c>
      <c r="N4868" s="0" t="n"/>
      <c r="O4868" s="0" t="n"/>
      <c r="P4868" s="0" t="n"/>
      <c r="Q4868" s="0" t="n"/>
      <c r="R4868" s="0" t="n"/>
      <c r="S4868" s="0" t="n"/>
      <c r="T4868" s="0" t="n"/>
      <c r="U4868" s="0" t="n"/>
      <c r="V4868" s="0" t="n"/>
      <c r="W4868" s="0" t="n"/>
      <c r="X4868" s="42" t="n"/>
      <c r="Y4868" s="42" t="n"/>
      <c r="Z4868" s="42" t="n"/>
    </row>
    <row r="4869" ht="23" customFormat="1" customHeight="1" s="204">
      <c r="A4869" s="255">
        <f>IF(B4869="","",COUNTA($B$5:B4869))</f>
        <v/>
      </c>
      <c r="B4869" s="294" t="n"/>
      <c r="C4869" s="247" t="n"/>
      <c r="D4869" s="248" t="n"/>
      <c r="E4869" s="295" t="n"/>
      <c r="F4869" s="296" t="n"/>
      <c r="G4869" s="296" t="n"/>
      <c r="H4869" s="299">
        <f>IFERROR(VLOOKUP($C4869,$C$5:$H$18,6,0)+SUMIF($C$19:$C4869,$C4869,$F$19:$F4869)-SUMIF($C$19:$C4869,$C4869,$G$19:$G4869),"")</f>
        <v/>
      </c>
      <c r="I4869" s="296" t="n"/>
      <c r="J4869" s="252" t="n"/>
      <c r="K4869" s="252" t="n"/>
      <c r="L4869" s="298" t="n"/>
      <c r="M4869" s="254">
        <f>IF($B4869="","",--TEXT($B4869,"yyyymm"))</f>
        <v/>
      </c>
      <c r="N4869" s="0" t="n"/>
      <c r="O4869" s="0" t="n"/>
      <c r="P4869" s="0" t="n"/>
      <c r="Q4869" s="0" t="n"/>
      <c r="R4869" s="0" t="n"/>
      <c r="S4869" s="0" t="n"/>
      <c r="T4869" s="0" t="n"/>
      <c r="U4869" s="0" t="n"/>
      <c r="V4869" s="0" t="n"/>
      <c r="W4869" s="0" t="n"/>
      <c r="X4869" s="42" t="n"/>
      <c r="Y4869" s="42" t="n"/>
      <c r="Z4869" s="42" t="n"/>
    </row>
    <row r="4870" ht="23" customFormat="1" customHeight="1" s="204">
      <c r="A4870" s="255">
        <f>IF(B4870="","",COUNTA($B$5:B4870))</f>
        <v/>
      </c>
      <c r="B4870" s="294" t="n"/>
      <c r="C4870" s="247" t="n"/>
      <c r="D4870" s="248" t="n"/>
      <c r="E4870" s="295" t="n"/>
      <c r="F4870" s="296" t="n"/>
      <c r="G4870" s="296" t="n"/>
      <c r="H4870" s="299">
        <f>IFERROR(VLOOKUP($C4870,$C$5:$H$18,6,0)+SUMIF($C$19:$C4870,$C4870,$F$19:$F4870)-SUMIF($C$19:$C4870,$C4870,$G$19:$G4870),"")</f>
        <v/>
      </c>
      <c r="I4870" s="296" t="n"/>
      <c r="J4870" s="252" t="n"/>
      <c r="K4870" s="252" t="n"/>
      <c r="L4870" s="298" t="n"/>
      <c r="M4870" s="254">
        <f>IF($B4870="","",--TEXT($B4870,"yyyymm"))</f>
        <v/>
      </c>
      <c r="N4870" s="0" t="n"/>
      <c r="O4870" s="0" t="n"/>
      <c r="P4870" s="0" t="n"/>
      <c r="Q4870" s="0" t="n"/>
      <c r="R4870" s="0" t="n"/>
      <c r="S4870" s="0" t="n"/>
      <c r="T4870" s="0" t="n"/>
      <c r="U4870" s="0" t="n"/>
      <c r="V4870" s="0" t="n"/>
      <c r="W4870" s="0" t="n"/>
      <c r="X4870" s="42" t="n"/>
      <c r="Y4870" s="42" t="n"/>
      <c r="Z4870" s="42" t="n"/>
    </row>
    <row r="4871" ht="23" customFormat="1" customHeight="1" s="204">
      <c r="A4871" s="255">
        <f>IF(B4871="","",COUNTA($B$5:B4871))</f>
        <v/>
      </c>
      <c r="B4871" s="294" t="n"/>
      <c r="C4871" s="247" t="n"/>
      <c r="D4871" s="248" t="n"/>
      <c r="E4871" s="295" t="n"/>
      <c r="F4871" s="296" t="n"/>
      <c r="G4871" s="296" t="n"/>
      <c r="H4871" s="299">
        <f>IFERROR(VLOOKUP($C4871,$C$5:$H$18,6,0)+SUMIF($C$19:$C4871,$C4871,$F$19:$F4871)-SUMIF($C$19:$C4871,$C4871,$G$19:$G4871),"")</f>
        <v/>
      </c>
      <c r="I4871" s="296" t="n"/>
      <c r="J4871" s="252" t="n"/>
      <c r="K4871" s="252" t="n"/>
      <c r="L4871" s="298" t="n"/>
      <c r="M4871" s="254">
        <f>IF($B4871="","",--TEXT($B4871,"yyyymm"))</f>
        <v/>
      </c>
      <c r="N4871" s="0" t="n"/>
      <c r="O4871" s="0" t="n"/>
      <c r="P4871" s="0" t="n"/>
      <c r="Q4871" s="0" t="n"/>
      <c r="R4871" s="0" t="n"/>
      <c r="S4871" s="0" t="n"/>
      <c r="T4871" s="0" t="n"/>
      <c r="U4871" s="0" t="n"/>
      <c r="V4871" s="0" t="n"/>
      <c r="W4871" s="0" t="n"/>
      <c r="X4871" s="42" t="n"/>
      <c r="Y4871" s="42" t="n"/>
      <c r="Z4871" s="42" t="n"/>
    </row>
    <row r="4872" ht="23" customFormat="1" customHeight="1" s="204">
      <c r="A4872" s="255">
        <f>IF(B4872="","",COUNTA($B$5:B4872))</f>
        <v/>
      </c>
      <c r="B4872" s="294" t="n"/>
      <c r="C4872" s="247" t="n"/>
      <c r="D4872" s="248" t="n"/>
      <c r="E4872" s="295" t="n"/>
      <c r="F4872" s="296" t="n"/>
      <c r="G4872" s="296" t="n"/>
      <c r="H4872" s="299">
        <f>IFERROR(VLOOKUP($C4872,$C$5:$H$18,6,0)+SUMIF($C$19:$C4872,$C4872,$F$19:$F4872)-SUMIF($C$19:$C4872,$C4872,$G$19:$G4872),"")</f>
        <v/>
      </c>
      <c r="I4872" s="296" t="n"/>
      <c r="J4872" s="252" t="n"/>
      <c r="K4872" s="252" t="n"/>
      <c r="L4872" s="298" t="n"/>
      <c r="M4872" s="254">
        <f>IF($B4872="","",--TEXT($B4872,"yyyymm"))</f>
        <v/>
      </c>
      <c r="N4872" s="0" t="n"/>
      <c r="O4872" s="0" t="n"/>
      <c r="P4872" s="0" t="n"/>
      <c r="Q4872" s="0" t="n"/>
      <c r="R4872" s="0" t="n"/>
      <c r="S4872" s="0" t="n"/>
      <c r="T4872" s="0" t="n"/>
      <c r="U4872" s="0" t="n"/>
      <c r="V4872" s="0" t="n"/>
      <c r="W4872" s="0" t="n"/>
      <c r="X4872" s="42" t="n"/>
      <c r="Y4872" s="42" t="n"/>
      <c r="Z4872" s="42" t="n"/>
    </row>
    <row r="4873" ht="23" customFormat="1" customHeight="1" s="204">
      <c r="A4873" s="255">
        <f>IF(B4873="","",COUNTA($B$5:B4873))</f>
        <v/>
      </c>
      <c r="B4873" s="294" t="n"/>
      <c r="C4873" s="247" t="n"/>
      <c r="D4873" s="248" t="n"/>
      <c r="E4873" s="295" t="n"/>
      <c r="F4873" s="296" t="n"/>
      <c r="G4873" s="296" t="n"/>
      <c r="H4873" s="299">
        <f>IFERROR(VLOOKUP($C4873,$C$5:$H$18,6,0)+SUMIF($C$19:$C4873,$C4873,$F$19:$F4873)-SUMIF($C$19:$C4873,$C4873,$G$19:$G4873),"")</f>
        <v/>
      </c>
      <c r="I4873" s="296" t="n"/>
      <c r="J4873" s="252" t="n"/>
      <c r="K4873" s="252" t="n"/>
      <c r="L4873" s="298" t="n"/>
      <c r="M4873" s="254">
        <f>IF($B4873="","",--TEXT($B4873,"yyyymm"))</f>
        <v/>
      </c>
      <c r="N4873" s="0" t="n"/>
      <c r="O4873" s="0" t="n"/>
      <c r="P4873" s="0" t="n"/>
      <c r="Q4873" s="0" t="n"/>
      <c r="R4873" s="0" t="n"/>
      <c r="S4873" s="0" t="n"/>
      <c r="T4873" s="0" t="n"/>
      <c r="U4873" s="0" t="n"/>
      <c r="V4873" s="0" t="n"/>
      <c r="W4873" s="0" t="n"/>
      <c r="X4873" s="42" t="n"/>
      <c r="Y4873" s="42" t="n"/>
      <c r="Z4873" s="42" t="n"/>
    </row>
    <row r="4874" ht="23" customFormat="1" customHeight="1" s="204">
      <c r="A4874" s="255">
        <f>IF(B4874="","",COUNTA($B$5:B4874))</f>
        <v/>
      </c>
      <c r="B4874" s="294" t="n"/>
      <c r="C4874" s="247" t="n"/>
      <c r="D4874" s="248" t="n"/>
      <c r="E4874" s="295" t="n"/>
      <c r="F4874" s="296" t="n"/>
      <c r="G4874" s="296" t="n"/>
      <c r="H4874" s="299">
        <f>IFERROR(VLOOKUP($C4874,$C$5:$H$18,6,0)+SUMIF($C$19:$C4874,$C4874,$F$19:$F4874)-SUMIF($C$19:$C4874,$C4874,$G$19:$G4874),"")</f>
        <v/>
      </c>
      <c r="I4874" s="296" t="n"/>
      <c r="J4874" s="252" t="n"/>
      <c r="K4874" s="252" t="n"/>
      <c r="L4874" s="298" t="n"/>
      <c r="M4874" s="254">
        <f>IF($B4874="","",--TEXT($B4874,"yyyymm"))</f>
        <v/>
      </c>
      <c r="N4874" s="0" t="n"/>
      <c r="O4874" s="0" t="n"/>
      <c r="P4874" s="0" t="n"/>
      <c r="Q4874" s="0" t="n"/>
      <c r="R4874" s="0" t="n"/>
      <c r="S4874" s="0" t="n"/>
      <c r="T4874" s="0" t="n"/>
      <c r="U4874" s="0" t="n"/>
      <c r="V4874" s="0" t="n"/>
      <c r="W4874" s="0" t="n"/>
      <c r="X4874" s="42" t="n"/>
      <c r="Y4874" s="42" t="n"/>
      <c r="Z4874" s="42" t="n"/>
    </row>
    <row r="4875" ht="23" customFormat="1" customHeight="1" s="204">
      <c r="A4875" s="255">
        <f>IF(B4875="","",COUNTA($B$5:B4875))</f>
        <v/>
      </c>
      <c r="B4875" s="294" t="n"/>
      <c r="C4875" s="247" t="n"/>
      <c r="D4875" s="248" t="n"/>
      <c r="E4875" s="295" t="n"/>
      <c r="F4875" s="296" t="n"/>
      <c r="G4875" s="296" t="n"/>
      <c r="H4875" s="299">
        <f>IFERROR(VLOOKUP($C4875,$C$5:$H$18,6,0)+SUMIF($C$19:$C4875,$C4875,$F$19:$F4875)-SUMIF($C$19:$C4875,$C4875,$G$19:$G4875),"")</f>
        <v/>
      </c>
      <c r="I4875" s="296" t="n"/>
      <c r="J4875" s="252" t="n"/>
      <c r="K4875" s="252" t="n"/>
      <c r="L4875" s="298" t="n"/>
      <c r="M4875" s="254">
        <f>IF($B4875="","",--TEXT($B4875,"yyyymm"))</f>
        <v/>
      </c>
      <c r="N4875" s="0" t="n"/>
      <c r="O4875" s="0" t="n"/>
      <c r="P4875" s="0" t="n"/>
      <c r="Q4875" s="0" t="n"/>
      <c r="R4875" s="0" t="n"/>
      <c r="S4875" s="0" t="n"/>
      <c r="T4875" s="0" t="n"/>
      <c r="U4875" s="0" t="n"/>
      <c r="V4875" s="0" t="n"/>
      <c r="W4875" s="0" t="n"/>
      <c r="X4875" s="42" t="n"/>
      <c r="Y4875" s="42" t="n"/>
      <c r="Z4875" s="42" t="n"/>
    </row>
    <row r="4876" ht="23" customFormat="1" customHeight="1" s="204">
      <c r="A4876" s="255">
        <f>IF(B4876="","",COUNTA($B$5:B4876))</f>
        <v/>
      </c>
      <c r="B4876" s="294" t="n"/>
      <c r="C4876" s="247" t="n"/>
      <c r="D4876" s="248" t="n"/>
      <c r="E4876" s="295" t="n"/>
      <c r="F4876" s="296" t="n"/>
      <c r="G4876" s="296" t="n"/>
      <c r="H4876" s="299">
        <f>IFERROR(VLOOKUP($C4876,$C$5:$H$18,6,0)+SUMIF($C$19:$C4876,$C4876,$F$19:$F4876)-SUMIF($C$19:$C4876,$C4876,$G$19:$G4876),"")</f>
        <v/>
      </c>
      <c r="I4876" s="296" t="n"/>
      <c r="J4876" s="252" t="n"/>
      <c r="K4876" s="252" t="n"/>
      <c r="L4876" s="298" t="n"/>
      <c r="M4876" s="254">
        <f>IF($B4876="","",--TEXT($B4876,"yyyymm"))</f>
        <v/>
      </c>
      <c r="N4876" s="0" t="n"/>
      <c r="O4876" s="0" t="n"/>
      <c r="P4876" s="0" t="n"/>
      <c r="Q4876" s="0" t="n"/>
      <c r="R4876" s="0" t="n"/>
      <c r="S4876" s="0" t="n"/>
      <c r="T4876" s="0" t="n"/>
      <c r="U4876" s="0" t="n"/>
      <c r="V4876" s="0" t="n"/>
      <c r="W4876" s="0" t="n"/>
      <c r="X4876" s="42" t="n"/>
      <c r="Y4876" s="42" t="n"/>
      <c r="Z4876" s="42" t="n"/>
    </row>
    <row r="4877" ht="23" customFormat="1" customHeight="1" s="204">
      <c r="A4877" s="255">
        <f>IF(B4877="","",COUNTA($B$5:B4877))</f>
        <v/>
      </c>
      <c r="B4877" s="294" t="n"/>
      <c r="C4877" s="247" t="n"/>
      <c r="D4877" s="248" t="n"/>
      <c r="E4877" s="295" t="n"/>
      <c r="F4877" s="296" t="n"/>
      <c r="G4877" s="296" t="n"/>
      <c r="H4877" s="299">
        <f>IFERROR(VLOOKUP($C4877,$C$5:$H$18,6,0)+SUMIF($C$19:$C4877,$C4877,$F$19:$F4877)-SUMIF($C$19:$C4877,$C4877,$G$19:$G4877),"")</f>
        <v/>
      </c>
      <c r="I4877" s="296" t="n"/>
      <c r="J4877" s="252" t="n"/>
      <c r="K4877" s="252" t="n"/>
      <c r="L4877" s="298" t="n"/>
      <c r="M4877" s="254">
        <f>IF($B4877="","",--TEXT($B4877,"yyyymm"))</f>
        <v/>
      </c>
      <c r="N4877" s="0" t="n"/>
      <c r="O4877" s="0" t="n"/>
      <c r="P4877" s="0" t="n"/>
      <c r="Q4877" s="0" t="n"/>
      <c r="R4877" s="0" t="n"/>
      <c r="S4877" s="0" t="n"/>
      <c r="T4877" s="0" t="n"/>
      <c r="U4877" s="0" t="n"/>
      <c r="V4877" s="0" t="n"/>
      <c r="W4877" s="0" t="n"/>
      <c r="X4877" s="42" t="n"/>
      <c r="Y4877" s="42" t="n"/>
      <c r="Z4877" s="42" t="n"/>
    </row>
    <row r="4878" ht="23" customFormat="1" customHeight="1" s="204">
      <c r="A4878" s="255">
        <f>IF(B4878="","",COUNTA($B$5:B4878))</f>
        <v/>
      </c>
      <c r="B4878" s="294" t="n"/>
      <c r="C4878" s="247" t="n"/>
      <c r="D4878" s="248" t="n"/>
      <c r="E4878" s="295" t="n"/>
      <c r="F4878" s="296" t="n"/>
      <c r="G4878" s="296" t="n"/>
      <c r="H4878" s="299">
        <f>IFERROR(VLOOKUP($C4878,$C$5:$H$18,6,0)+SUMIF($C$19:$C4878,$C4878,$F$19:$F4878)-SUMIF($C$19:$C4878,$C4878,$G$19:$G4878),"")</f>
        <v/>
      </c>
      <c r="I4878" s="296" t="n"/>
      <c r="J4878" s="252" t="n"/>
      <c r="K4878" s="252" t="n"/>
      <c r="L4878" s="298" t="n"/>
      <c r="M4878" s="254">
        <f>IF($B4878="","",--TEXT($B4878,"yyyymm"))</f>
        <v/>
      </c>
      <c r="N4878" s="0" t="n"/>
      <c r="O4878" s="0" t="n"/>
      <c r="P4878" s="0" t="n"/>
      <c r="Q4878" s="0" t="n"/>
      <c r="R4878" s="0" t="n"/>
      <c r="S4878" s="0" t="n"/>
      <c r="T4878" s="0" t="n"/>
      <c r="U4878" s="0" t="n"/>
      <c r="V4878" s="0" t="n"/>
      <c r="W4878" s="0" t="n"/>
      <c r="X4878" s="42" t="n"/>
      <c r="Y4878" s="42" t="n"/>
      <c r="Z4878" s="42" t="n"/>
    </row>
    <row r="4879" ht="23" customFormat="1" customHeight="1" s="204">
      <c r="A4879" s="255">
        <f>IF(B4879="","",COUNTA($B$5:B4879))</f>
        <v/>
      </c>
      <c r="B4879" s="294" t="n"/>
      <c r="C4879" s="247" t="n"/>
      <c r="D4879" s="248" t="n"/>
      <c r="E4879" s="295" t="n"/>
      <c r="F4879" s="296" t="n"/>
      <c r="G4879" s="296" t="n"/>
      <c r="H4879" s="299">
        <f>IFERROR(VLOOKUP($C4879,$C$5:$H$18,6,0)+SUMIF($C$19:$C4879,$C4879,$F$19:$F4879)-SUMIF($C$19:$C4879,$C4879,$G$19:$G4879),"")</f>
        <v/>
      </c>
      <c r="I4879" s="296" t="n"/>
      <c r="J4879" s="252" t="n"/>
      <c r="K4879" s="252" t="n"/>
      <c r="L4879" s="298" t="n"/>
      <c r="M4879" s="254">
        <f>IF($B4879="","",--TEXT($B4879,"yyyymm"))</f>
        <v/>
      </c>
      <c r="N4879" s="0" t="n"/>
      <c r="O4879" s="0" t="n"/>
      <c r="P4879" s="0" t="n"/>
      <c r="Q4879" s="0" t="n"/>
      <c r="R4879" s="0" t="n"/>
      <c r="S4879" s="0" t="n"/>
      <c r="T4879" s="0" t="n"/>
      <c r="U4879" s="0" t="n"/>
      <c r="V4879" s="0" t="n"/>
      <c r="W4879" s="0" t="n"/>
      <c r="X4879" s="42" t="n"/>
      <c r="Y4879" s="42" t="n"/>
      <c r="Z4879" s="42" t="n"/>
    </row>
    <row r="4880" ht="23" customFormat="1" customHeight="1" s="204">
      <c r="A4880" s="255">
        <f>IF(B4880="","",COUNTA($B$5:B4880))</f>
        <v/>
      </c>
      <c r="B4880" s="294" t="n"/>
      <c r="C4880" s="247" t="n"/>
      <c r="D4880" s="248" t="n"/>
      <c r="E4880" s="295" t="n"/>
      <c r="F4880" s="296" t="n"/>
      <c r="G4880" s="296" t="n"/>
      <c r="H4880" s="299">
        <f>IFERROR(VLOOKUP($C4880,$C$5:$H$18,6,0)+SUMIF($C$19:$C4880,$C4880,$F$19:$F4880)-SUMIF($C$19:$C4880,$C4880,$G$19:$G4880),"")</f>
        <v/>
      </c>
      <c r="I4880" s="296" t="n"/>
      <c r="J4880" s="252" t="n"/>
      <c r="K4880" s="252" t="n"/>
      <c r="L4880" s="298" t="n"/>
      <c r="M4880" s="254">
        <f>IF($B4880="","",--TEXT($B4880,"yyyymm"))</f>
        <v/>
      </c>
      <c r="N4880" s="0" t="n"/>
      <c r="O4880" s="0" t="n"/>
      <c r="P4880" s="0" t="n"/>
      <c r="Q4880" s="0" t="n"/>
      <c r="R4880" s="0" t="n"/>
      <c r="S4880" s="0" t="n"/>
      <c r="T4880" s="0" t="n"/>
      <c r="U4880" s="0" t="n"/>
      <c r="V4880" s="0" t="n"/>
      <c r="W4880" s="0" t="n"/>
      <c r="X4880" s="42" t="n"/>
      <c r="Y4880" s="42" t="n"/>
      <c r="Z4880" s="42" t="n"/>
    </row>
    <row r="4881" ht="23" customFormat="1" customHeight="1" s="204">
      <c r="A4881" s="255">
        <f>IF(B4881="","",COUNTA($B$5:B4881))</f>
        <v/>
      </c>
      <c r="B4881" s="294" t="n"/>
      <c r="C4881" s="247" t="n"/>
      <c r="D4881" s="248" t="n"/>
      <c r="E4881" s="295" t="n"/>
      <c r="F4881" s="296" t="n"/>
      <c r="G4881" s="296" t="n"/>
      <c r="H4881" s="299">
        <f>IFERROR(VLOOKUP($C4881,$C$5:$H$18,6,0)+SUMIF($C$19:$C4881,$C4881,$F$19:$F4881)-SUMIF($C$19:$C4881,$C4881,$G$19:$G4881),"")</f>
        <v/>
      </c>
      <c r="I4881" s="296" t="n"/>
      <c r="J4881" s="252" t="n"/>
      <c r="K4881" s="252" t="n"/>
      <c r="L4881" s="298" t="n"/>
      <c r="M4881" s="254">
        <f>IF($B4881="","",--TEXT($B4881,"yyyymm"))</f>
        <v/>
      </c>
      <c r="N4881" s="0" t="n"/>
      <c r="O4881" s="0" t="n"/>
      <c r="P4881" s="0" t="n"/>
      <c r="Q4881" s="0" t="n"/>
      <c r="R4881" s="0" t="n"/>
      <c r="S4881" s="0" t="n"/>
      <c r="T4881" s="0" t="n"/>
      <c r="U4881" s="0" t="n"/>
      <c r="V4881" s="0" t="n"/>
      <c r="W4881" s="0" t="n"/>
      <c r="X4881" s="42" t="n"/>
      <c r="Y4881" s="42" t="n"/>
      <c r="Z4881" s="42" t="n"/>
    </row>
    <row r="4882" ht="23" customFormat="1" customHeight="1" s="204">
      <c r="A4882" s="255">
        <f>IF(B4882="","",COUNTA($B$5:B4882))</f>
        <v/>
      </c>
      <c r="B4882" s="294" t="n"/>
      <c r="C4882" s="247" t="n"/>
      <c r="D4882" s="248" t="n"/>
      <c r="E4882" s="295" t="n"/>
      <c r="F4882" s="296" t="n"/>
      <c r="G4882" s="296" t="n"/>
      <c r="H4882" s="299">
        <f>IFERROR(VLOOKUP($C4882,$C$5:$H$18,6,0)+SUMIF($C$19:$C4882,$C4882,$F$19:$F4882)-SUMIF($C$19:$C4882,$C4882,$G$19:$G4882),"")</f>
        <v/>
      </c>
      <c r="I4882" s="296" t="n"/>
      <c r="J4882" s="252" t="n"/>
      <c r="K4882" s="252" t="n"/>
      <c r="L4882" s="298" t="n"/>
      <c r="M4882" s="254">
        <f>IF($B4882="","",--TEXT($B4882,"yyyymm"))</f>
        <v/>
      </c>
      <c r="N4882" s="0" t="n"/>
      <c r="O4882" s="0" t="n"/>
      <c r="P4882" s="0" t="n"/>
      <c r="Q4882" s="0" t="n"/>
      <c r="R4882" s="0" t="n"/>
      <c r="S4882" s="0" t="n"/>
      <c r="T4882" s="0" t="n"/>
      <c r="U4882" s="0" t="n"/>
      <c r="V4882" s="0" t="n"/>
      <c r="W4882" s="0" t="n"/>
      <c r="X4882" s="42" t="n"/>
      <c r="Y4882" s="42" t="n"/>
      <c r="Z4882" s="42" t="n"/>
    </row>
    <row r="4883" ht="23" customFormat="1" customHeight="1" s="204">
      <c r="A4883" s="255">
        <f>IF(B4883="","",COUNTA($B$5:B4883))</f>
        <v/>
      </c>
      <c r="B4883" s="294" t="n"/>
      <c r="C4883" s="247" t="n"/>
      <c r="D4883" s="248" t="n"/>
      <c r="E4883" s="295" t="n"/>
      <c r="F4883" s="296" t="n"/>
      <c r="G4883" s="296" t="n"/>
      <c r="H4883" s="299">
        <f>IFERROR(VLOOKUP($C4883,$C$5:$H$18,6,0)+SUMIF($C$19:$C4883,$C4883,$F$19:$F4883)-SUMIF($C$19:$C4883,$C4883,$G$19:$G4883),"")</f>
        <v/>
      </c>
      <c r="I4883" s="296" t="n"/>
      <c r="J4883" s="252" t="n"/>
      <c r="K4883" s="252" t="n"/>
      <c r="L4883" s="298" t="n"/>
      <c r="M4883" s="254">
        <f>IF($B4883="","",--TEXT($B4883,"yyyymm"))</f>
        <v/>
      </c>
      <c r="N4883" s="0" t="n"/>
      <c r="O4883" s="0" t="n"/>
      <c r="P4883" s="0" t="n"/>
      <c r="Q4883" s="0" t="n"/>
      <c r="R4883" s="0" t="n"/>
      <c r="S4883" s="0" t="n"/>
      <c r="T4883" s="0" t="n"/>
      <c r="U4883" s="0" t="n"/>
      <c r="V4883" s="0" t="n"/>
      <c r="W4883" s="0" t="n"/>
      <c r="X4883" s="42" t="n"/>
      <c r="Y4883" s="42" t="n"/>
      <c r="Z4883" s="42" t="n"/>
    </row>
    <row r="4884" ht="23" customFormat="1" customHeight="1" s="204">
      <c r="A4884" s="255">
        <f>IF(B4884="","",COUNTA($B$5:B4884))</f>
        <v/>
      </c>
      <c r="B4884" s="294" t="n"/>
      <c r="C4884" s="247" t="n"/>
      <c r="D4884" s="248" t="n"/>
      <c r="E4884" s="295" t="n"/>
      <c r="F4884" s="296" t="n"/>
      <c r="G4884" s="296" t="n"/>
      <c r="H4884" s="299">
        <f>IFERROR(VLOOKUP($C4884,$C$5:$H$18,6,0)+SUMIF($C$19:$C4884,$C4884,$F$19:$F4884)-SUMIF($C$19:$C4884,$C4884,$G$19:$G4884),"")</f>
        <v/>
      </c>
      <c r="I4884" s="296" t="n"/>
      <c r="J4884" s="252" t="n"/>
      <c r="K4884" s="252" t="n"/>
      <c r="L4884" s="298" t="n"/>
      <c r="M4884" s="254">
        <f>IF($B4884="","",--TEXT($B4884,"yyyymm"))</f>
        <v/>
      </c>
      <c r="N4884" s="0" t="n"/>
      <c r="O4884" s="0" t="n"/>
      <c r="P4884" s="0" t="n"/>
      <c r="Q4884" s="0" t="n"/>
      <c r="R4884" s="0" t="n"/>
      <c r="S4884" s="0" t="n"/>
      <c r="T4884" s="0" t="n"/>
      <c r="U4884" s="0" t="n"/>
      <c r="V4884" s="0" t="n"/>
      <c r="W4884" s="0" t="n"/>
      <c r="X4884" s="42" t="n"/>
      <c r="Y4884" s="42" t="n"/>
      <c r="Z4884" s="42" t="n"/>
    </row>
    <row r="4885" ht="23" customFormat="1" customHeight="1" s="204">
      <c r="A4885" s="255">
        <f>IF(B4885="","",COUNTA($B$5:B4885))</f>
        <v/>
      </c>
      <c r="B4885" s="294" t="n"/>
      <c r="C4885" s="247" t="n"/>
      <c r="D4885" s="248" t="n"/>
      <c r="E4885" s="295" t="n"/>
      <c r="F4885" s="296" t="n"/>
      <c r="G4885" s="296" t="n"/>
      <c r="H4885" s="299">
        <f>IFERROR(VLOOKUP($C4885,$C$5:$H$18,6,0)+SUMIF($C$19:$C4885,$C4885,$F$19:$F4885)-SUMIF($C$19:$C4885,$C4885,$G$19:$G4885),"")</f>
        <v/>
      </c>
      <c r="I4885" s="296" t="n"/>
      <c r="J4885" s="252" t="n"/>
      <c r="K4885" s="252" t="n"/>
      <c r="L4885" s="298" t="n"/>
      <c r="M4885" s="254">
        <f>IF($B4885="","",--TEXT($B4885,"yyyymm"))</f>
        <v/>
      </c>
      <c r="N4885" s="0" t="n"/>
      <c r="O4885" s="0" t="n"/>
      <c r="P4885" s="0" t="n"/>
      <c r="Q4885" s="0" t="n"/>
      <c r="R4885" s="0" t="n"/>
      <c r="S4885" s="0" t="n"/>
      <c r="T4885" s="0" t="n"/>
      <c r="U4885" s="0" t="n"/>
      <c r="V4885" s="0" t="n"/>
      <c r="W4885" s="0" t="n"/>
      <c r="X4885" s="42" t="n"/>
      <c r="Y4885" s="42" t="n"/>
      <c r="Z4885" s="42" t="n"/>
    </row>
    <row r="4886" ht="23" customFormat="1" customHeight="1" s="204">
      <c r="A4886" s="255">
        <f>IF(B4886="","",COUNTA($B$5:B4886))</f>
        <v/>
      </c>
      <c r="B4886" s="294" t="n"/>
      <c r="C4886" s="247" t="n"/>
      <c r="D4886" s="248" t="n"/>
      <c r="E4886" s="295" t="n"/>
      <c r="F4886" s="296" t="n"/>
      <c r="G4886" s="296" t="n"/>
      <c r="H4886" s="299">
        <f>IFERROR(VLOOKUP($C4886,$C$5:$H$18,6,0)+SUMIF($C$19:$C4886,$C4886,$F$19:$F4886)-SUMIF($C$19:$C4886,$C4886,$G$19:$G4886),"")</f>
        <v/>
      </c>
      <c r="I4886" s="296" t="n"/>
      <c r="J4886" s="252" t="n"/>
      <c r="K4886" s="252" t="n"/>
      <c r="L4886" s="298" t="n"/>
      <c r="M4886" s="254">
        <f>IF($B4886="","",--TEXT($B4886,"yyyymm"))</f>
        <v/>
      </c>
      <c r="N4886" s="0" t="n"/>
      <c r="O4886" s="0" t="n"/>
      <c r="P4886" s="0" t="n"/>
      <c r="Q4886" s="0" t="n"/>
      <c r="R4886" s="0" t="n"/>
      <c r="S4886" s="0" t="n"/>
      <c r="T4886" s="0" t="n"/>
      <c r="U4886" s="0" t="n"/>
      <c r="V4886" s="0" t="n"/>
      <c r="W4886" s="0" t="n"/>
      <c r="X4886" s="42" t="n"/>
      <c r="Y4886" s="42" t="n"/>
      <c r="Z4886" s="42" t="n"/>
    </row>
    <row r="4887" ht="23" customFormat="1" customHeight="1" s="204">
      <c r="A4887" s="255">
        <f>IF(B4887="","",COUNTA($B$5:B4887))</f>
        <v/>
      </c>
      <c r="B4887" s="294" t="n"/>
      <c r="C4887" s="247" t="n"/>
      <c r="D4887" s="248" t="n"/>
      <c r="E4887" s="295" t="n"/>
      <c r="F4887" s="296" t="n"/>
      <c r="G4887" s="296" t="n"/>
      <c r="H4887" s="299">
        <f>IFERROR(VLOOKUP($C4887,$C$5:$H$18,6,0)+SUMIF($C$19:$C4887,$C4887,$F$19:$F4887)-SUMIF($C$19:$C4887,$C4887,$G$19:$G4887),"")</f>
        <v/>
      </c>
      <c r="I4887" s="296" t="n"/>
      <c r="J4887" s="252" t="n"/>
      <c r="K4887" s="252" t="n"/>
      <c r="L4887" s="298" t="n"/>
      <c r="M4887" s="254">
        <f>IF($B4887="","",--TEXT($B4887,"yyyymm"))</f>
        <v/>
      </c>
      <c r="N4887" s="0" t="n"/>
      <c r="O4887" s="0" t="n"/>
      <c r="P4887" s="0" t="n"/>
      <c r="Q4887" s="0" t="n"/>
      <c r="R4887" s="0" t="n"/>
      <c r="S4887" s="0" t="n"/>
      <c r="T4887" s="0" t="n"/>
      <c r="U4887" s="0" t="n"/>
      <c r="V4887" s="0" t="n"/>
      <c r="W4887" s="0" t="n"/>
      <c r="X4887" s="42" t="n"/>
      <c r="Y4887" s="42" t="n"/>
      <c r="Z4887" s="42" t="n"/>
    </row>
    <row r="4888" ht="23" customFormat="1" customHeight="1" s="204">
      <c r="A4888" s="255">
        <f>IF(B4888="","",COUNTA($B$5:B4888))</f>
        <v/>
      </c>
      <c r="B4888" s="294" t="n"/>
      <c r="C4888" s="247" t="n"/>
      <c r="D4888" s="248" t="n"/>
      <c r="E4888" s="295" t="n"/>
      <c r="F4888" s="296" t="n"/>
      <c r="G4888" s="296" t="n"/>
      <c r="H4888" s="299">
        <f>IFERROR(VLOOKUP($C4888,$C$5:$H$18,6,0)+SUMIF($C$19:$C4888,$C4888,$F$19:$F4888)-SUMIF($C$19:$C4888,$C4888,$G$19:$G4888),"")</f>
        <v/>
      </c>
      <c r="I4888" s="296" t="n"/>
      <c r="J4888" s="252" t="n"/>
      <c r="K4888" s="252" t="n"/>
      <c r="L4888" s="298" t="n"/>
      <c r="M4888" s="254">
        <f>IF($B4888="","",--TEXT($B4888,"yyyymm"))</f>
        <v/>
      </c>
      <c r="N4888" s="0" t="n"/>
      <c r="O4888" s="0" t="n"/>
      <c r="P4888" s="0" t="n"/>
      <c r="Q4888" s="0" t="n"/>
      <c r="R4888" s="0" t="n"/>
      <c r="S4888" s="0" t="n"/>
      <c r="T4888" s="0" t="n"/>
      <c r="U4888" s="0" t="n"/>
      <c r="V4888" s="0" t="n"/>
      <c r="W4888" s="0" t="n"/>
      <c r="X4888" s="42" t="n"/>
      <c r="Y4888" s="42" t="n"/>
      <c r="Z4888" s="42" t="n"/>
    </row>
    <row r="4889" ht="23" customFormat="1" customHeight="1" s="204">
      <c r="A4889" s="255">
        <f>IF(B4889="","",COUNTA($B$5:B4889))</f>
        <v/>
      </c>
      <c r="B4889" s="294" t="n"/>
      <c r="C4889" s="247" t="n"/>
      <c r="D4889" s="248" t="n"/>
      <c r="E4889" s="295" t="n"/>
      <c r="F4889" s="296" t="n"/>
      <c r="G4889" s="296" t="n"/>
      <c r="H4889" s="299">
        <f>IFERROR(VLOOKUP($C4889,$C$5:$H$18,6,0)+SUMIF($C$19:$C4889,$C4889,$F$19:$F4889)-SUMIF($C$19:$C4889,$C4889,$G$19:$G4889),"")</f>
        <v/>
      </c>
      <c r="I4889" s="296" t="n"/>
      <c r="J4889" s="252" t="n"/>
      <c r="K4889" s="252" t="n"/>
      <c r="L4889" s="298" t="n"/>
      <c r="M4889" s="254">
        <f>IF($B4889="","",--TEXT($B4889,"yyyymm"))</f>
        <v/>
      </c>
      <c r="N4889" s="0" t="n"/>
      <c r="O4889" s="0" t="n"/>
      <c r="P4889" s="0" t="n"/>
      <c r="Q4889" s="0" t="n"/>
      <c r="R4889" s="0" t="n"/>
      <c r="S4889" s="0" t="n"/>
      <c r="T4889" s="0" t="n"/>
      <c r="U4889" s="0" t="n"/>
      <c r="V4889" s="0" t="n"/>
      <c r="W4889" s="0" t="n"/>
      <c r="X4889" s="42" t="n"/>
      <c r="Y4889" s="42" t="n"/>
      <c r="Z4889" s="42" t="n"/>
    </row>
    <row r="4890" ht="23" customFormat="1" customHeight="1" s="204">
      <c r="A4890" s="255">
        <f>IF(B4890="","",COUNTA($B$5:B4890))</f>
        <v/>
      </c>
      <c r="B4890" s="294" t="n"/>
      <c r="C4890" s="247" t="n"/>
      <c r="D4890" s="248" t="n"/>
      <c r="E4890" s="295" t="n"/>
      <c r="F4890" s="296" t="n"/>
      <c r="G4890" s="296" t="n"/>
      <c r="H4890" s="299">
        <f>IFERROR(VLOOKUP($C4890,$C$5:$H$18,6,0)+SUMIF($C$19:$C4890,$C4890,$F$19:$F4890)-SUMIF($C$19:$C4890,$C4890,$G$19:$G4890),"")</f>
        <v/>
      </c>
      <c r="I4890" s="296" t="n"/>
      <c r="J4890" s="252" t="n"/>
      <c r="K4890" s="252" t="n"/>
      <c r="L4890" s="298" t="n"/>
      <c r="M4890" s="254">
        <f>IF($B4890="","",--TEXT($B4890,"yyyymm"))</f>
        <v/>
      </c>
      <c r="N4890" s="0" t="n"/>
      <c r="O4890" s="0" t="n"/>
      <c r="P4890" s="0" t="n"/>
      <c r="Q4890" s="0" t="n"/>
      <c r="R4890" s="0" t="n"/>
      <c r="S4890" s="0" t="n"/>
      <c r="T4890" s="0" t="n"/>
      <c r="U4890" s="0" t="n"/>
      <c r="V4890" s="0" t="n"/>
      <c r="W4890" s="0" t="n"/>
      <c r="X4890" s="42" t="n"/>
      <c r="Y4890" s="42" t="n"/>
      <c r="Z4890" s="42" t="n"/>
    </row>
    <row r="4891" ht="23" customFormat="1" customHeight="1" s="204">
      <c r="A4891" s="255">
        <f>IF(B4891="","",COUNTA($B$5:B4891))</f>
        <v/>
      </c>
      <c r="B4891" s="294" t="n"/>
      <c r="C4891" s="247" t="n"/>
      <c r="D4891" s="248" t="n"/>
      <c r="E4891" s="295" t="n"/>
      <c r="F4891" s="296" t="n"/>
      <c r="G4891" s="296" t="n"/>
      <c r="H4891" s="299">
        <f>IFERROR(VLOOKUP($C4891,$C$5:$H$18,6,0)+SUMIF($C$19:$C4891,$C4891,$F$19:$F4891)-SUMIF($C$19:$C4891,$C4891,$G$19:$G4891),"")</f>
        <v/>
      </c>
      <c r="I4891" s="296" t="n"/>
      <c r="J4891" s="252" t="n"/>
      <c r="K4891" s="252" t="n"/>
      <c r="L4891" s="298" t="n"/>
      <c r="M4891" s="254">
        <f>IF($B4891="","",--TEXT($B4891,"yyyymm"))</f>
        <v/>
      </c>
      <c r="N4891" s="0" t="n"/>
      <c r="O4891" s="0" t="n"/>
      <c r="P4891" s="0" t="n"/>
      <c r="Q4891" s="0" t="n"/>
      <c r="R4891" s="0" t="n"/>
      <c r="S4891" s="0" t="n"/>
      <c r="T4891" s="0" t="n"/>
      <c r="U4891" s="0" t="n"/>
      <c r="V4891" s="0" t="n"/>
      <c r="W4891" s="0" t="n"/>
      <c r="X4891" s="42" t="n"/>
      <c r="Y4891" s="42" t="n"/>
      <c r="Z4891" s="42" t="n"/>
    </row>
    <row r="4892" ht="23" customFormat="1" customHeight="1" s="204">
      <c r="A4892" s="255">
        <f>IF(B4892="","",COUNTA($B$5:B4892))</f>
        <v/>
      </c>
      <c r="B4892" s="294" t="n"/>
      <c r="C4892" s="247" t="n"/>
      <c r="D4892" s="248" t="n"/>
      <c r="E4892" s="295" t="n"/>
      <c r="F4892" s="296" t="n"/>
      <c r="G4892" s="296" t="n"/>
      <c r="H4892" s="299">
        <f>IFERROR(VLOOKUP($C4892,$C$5:$H$18,6,0)+SUMIF($C$19:$C4892,$C4892,$F$19:$F4892)-SUMIF($C$19:$C4892,$C4892,$G$19:$G4892),"")</f>
        <v/>
      </c>
      <c r="I4892" s="296" t="n"/>
      <c r="J4892" s="252" t="n"/>
      <c r="K4892" s="252" t="n"/>
      <c r="L4892" s="298" t="n"/>
      <c r="M4892" s="254">
        <f>IF($B4892="","",--TEXT($B4892,"yyyymm"))</f>
        <v/>
      </c>
      <c r="N4892" s="0" t="n"/>
      <c r="O4892" s="0" t="n"/>
      <c r="P4892" s="0" t="n"/>
      <c r="Q4892" s="0" t="n"/>
      <c r="R4892" s="0" t="n"/>
      <c r="S4892" s="0" t="n"/>
      <c r="T4892" s="0" t="n"/>
      <c r="U4892" s="0" t="n"/>
      <c r="V4892" s="0" t="n"/>
      <c r="W4892" s="0" t="n"/>
      <c r="X4892" s="42" t="n"/>
      <c r="Y4892" s="42" t="n"/>
      <c r="Z4892" s="42" t="n"/>
    </row>
    <row r="4893" ht="23" customFormat="1" customHeight="1" s="204">
      <c r="A4893" s="255">
        <f>IF(B4893="","",COUNTA($B$5:B4893))</f>
        <v/>
      </c>
      <c r="B4893" s="294" t="n"/>
      <c r="C4893" s="247" t="n"/>
      <c r="D4893" s="248" t="n"/>
      <c r="E4893" s="295" t="n"/>
      <c r="F4893" s="296" t="n"/>
      <c r="G4893" s="296" t="n"/>
      <c r="H4893" s="299">
        <f>IFERROR(VLOOKUP($C4893,$C$5:$H$18,6,0)+SUMIF($C$19:$C4893,$C4893,$F$19:$F4893)-SUMIF($C$19:$C4893,$C4893,$G$19:$G4893),"")</f>
        <v/>
      </c>
      <c r="I4893" s="296" t="n"/>
      <c r="J4893" s="252" t="n"/>
      <c r="K4893" s="252" t="n"/>
      <c r="L4893" s="298" t="n"/>
      <c r="M4893" s="254">
        <f>IF($B4893="","",--TEXT($B4893,"yyyymm"))</f>
        <v/>
      </c>
      <c r="N4893" s="0" t="n"/>
      <c r="O4893" s="0" t="n"/>
      <c r="P4893" s="0" t="n"/>
      <c r="Q4893" s="0" t="n"/>
      <c r="R4893" s="0" t="n"/>
      <c r="S4893" s="0" t="n"/>
      <c r="T4893" s="0" t="n"/>
      <c r="U4893" s="0" t="n"/>
      <c r="V4893" s="0" t="n"/>
      <c r="W4893" s="0" t="n"/>
      <c r="X4893" s="42" t="n"/>
      <c r="Y4893" s="42" t="n"/>
      <c r="Z4893" s="42" t="n"/>
    </row>
    <row r="4894" ht="23" customFormat="1" customHeight="1" s="204">
      <c r="A4894" s="255">
        <f>IF(B4894="","",COUNTA($B$5:B4894))</f>
        <v/>
      </c>
      <c r="B4894" s="294" t="n"/>
      <c r="C4894" s="247" t="n"/>
      <c r="D4894" s="248" t="n"/>
      <c r="E4894" s="295" t="n"/>
      <c r="F4894" s="296" t="n"/>
      <c r="G4894" s="296" t="n"/>
      <c r="H4894" s="299">
        <f>IFERROR(VLOOKUP($C4894,$C$5:$H$18,6,0)+SUMIF($C$19:$C4894,$C4894,$F$19:$F4894)-SUMIF($C$19:$C4894,$C4894,$G$19:$G4894),"")</f>
        <v/>
      </c>
      <c r="I4894" s="296" t="n"/>
      <c r="J4894" s="252" t="n"/>
      <c r="K4894" s="252" t="n"/>
      <c r="L4894" s="298" t="n"/>
      <c r="M4894" s="254">
        <f>IF($B4894="","",--TEXT($B4894,"yyyymm"))</f>
        <v/>
      </c>
      <c r="N4894" s="0" t="n"/>
      <c r="O4894" s="0" t="n"/>
      <c r="P4894" s="0" t="n"/>
      <c r="Q4894" s="0" t="n"/>
      <c r="R4894" s="0" t="n"/>
      <c r="S4894" s="0" t="n"/>
      <c r="T4894" s="0" t="n"/>
      <c r="U4894" s="0" t="n"/>
      <c r="V4894" s="0" t="n"/>
      <c r="W4894" s="0" t="n"/>
      <c r="X4894" s="42" t="n"/>
      <c r="Y4894" s="42" t="n"/>
      <c r="Z4894" s="42" t="n"/>
    </row>
    <row r="4895" ht="23" customFormat="1" customHeight="1" s="204">
      <c r="A4895" s="255">
        <f>IF(B4895="","",COUNTA($B$5:B4895))</f>
        <v/>
      </c>
      <c r="B4895" s="294" t="n"/>
      <c r="C4895" s="247" t="n"/>
      <c r="D4895" s="248" t="n"/>
      <c r="E4895" s="295" t="n"/>
      <c r="F4895" s="296" t="n"/>
      <c r="G4895" s="296" t="n"/>
      <c r="H4895" s="299">
        <f>IFERROR(VLOOKUP($C4895,$C$5:$H$18,6,0)+SUMIF($C$19:$C4895,$C4895,$F$19:$F4895)-SUMIF($C$19:$C4895,$C4895,$G$19:$G4895),"")</f>
        <v/>
      </c>
      <c r="I4895" s="296" t="n"/>
      <c r="J4895" s="252" t="n"/>
      <c r="K4895" s="252" t="n"/>
      <c r="L4895" s="298" t="n"/>
      <c r="M4895" s="254">
        <f>IF($B4895="","",--TEXT($B4895,"yyyymm"))</f>
        <v/>
      </c>
      <c r="N4895" s="0" t="n"/>
      <c r="O4895" s="0" t="n"/>
      <c r="P4895" s="0" t="n"/>
      <c r="Q4895" s="0" t="n"/>
      <c r="R4895" s="0" t="n"/>
      <c r="S4895" s="0" t="n"/>
      <c r="T4895" s="0" t="n"/>
      <c r="U4895" s="0" t="n"/>
      <c r="V4895" s="0" t="n"/>
      <c r="W4895" s="0" t="n"/>
      <c r="X4895" s="42" t="n"/>
      <c r="Y4895" s="42" t="n"/>
      <c r="Z4895" s="42" t="n"/>
    </row>
    <row r="4896" ht="23" customFormat="1" customHeight="1" s="204">
      <c r="A4896" s="255">
        <f>IF(B4896="","",COUNTA($B$5:B4896))</f>
        <v/>
      </c>
      <c r="B4896" s="294" t="n"/>
      <c r="C4896" s="247" t="n"/>
      <c r="D4896" s="248" t="n"/>
      <c r="E4896" s="295" t="n"/>
      <c r="F4896" s="296" t="n"/>
      <c r="G4896" s="296" t="n"/>
      <c r="H4896" s="299">
        <f>IFERROR(VLOOKUP($C4896,$C$5:$H$18,6,0)+SUMIF($C$19:$C4896,$C4896,$F$19:$F4896)-SUMIF($C$19:$C4896,$C4896,$G$19:$G4896),"")</f>
        <v/>
      </c>
      <c r="I4896" s="296" t="n"/>
      <c r="J4896" s="252" t="n"/>
      <c r="K4896" s="252" t="n"/>
      <c r="L4896" s="298" t="n"/>
      <c r="M4896" s="254">
        <f>IF($B4896="","",--TEXT($B4896,"yyyymm"))</f>
        <v/>
      </c>
      <c r="N4896" s="0" t="n"/>
      <c r="O4896" s="0" t="n"/>
      <c r="P4896" s="0" t="n"/>
      <c r="Q4896" s="0" t="n"/>
      <c r="R4896" s="0" t="n"/>
      <c r="S4896" s="0" t="n"/>
      <c r="T4896" s="0" t="n"/>
      <c r="U4896" s="0" t="n"/>
      <c r="V4896" s="0" t="n"/>
      <c r="W4896" s="0" t="n"/>
      <c r="X4896" s="42" t="n"/>
      <c r="Y4896" s="42" t="n"/>
      <c r="Z4896" s="42" t="n"/>
    </row>
    <row r="4897" ht="23" customFormat="1" customHeight="1" s="204">
      <c r="A4897" s="255">
        <f>IF(B4897="","",COUNTA($B$5:B4897))</f>
        <v/>
      </c>
      <c r="B4897" s="294" t="n"/>
      <c r="C4897" s="247" t="n"/>
      <c r="D4897" s="248" t="n"/>
      <c r="E4897" s="295" t="n"/>
      <c r="F4897" s="296" t="n"/>
      <c r="G4897" s="296" t="n"/>
      <c r="H4897" s="299">
        <f>IFERROR(VLOOKUP($C4897,$C$5:$H$18,6,0)+SUMIF($C$19:$C4897,$C4897,$F$19:$F4897)-SUMIF($C$19:$C4897,$C4897,$G$19:$G4897),"")</f>
        <v/>
      </c>
      <c r="I4897" s="296" t="n"/>
      <c r="J4897" s="252" t="n"/>
      <c r="K4897" s="252" t="n"/>
      <c r="L4897" s="298" t="n"/>
      <c r="M4897" s="254">
        <f>IF($B4897="","",--TEXT($B4897,"yyyymm"))</f>
        <v/>
      </c>
      <c r="N4897" s="0" t="n"/>
      <c r="O4897" s="0" t="n"/>
      <c r="P4897" s="0" t="n"/>
      <c r="Q4897" s="0" t="n"/>
      <c r="R4897" s="0" t="n"/>
      <c r="S4897" s="0" t="n"/>
      <c r="T4897" s="0" t="n"/>
      <c r="U4897" s="0" t="n"/>
      <c r="V4897" s="0" t="n"/>
      <c r="W4897" s="0" t="n"/>
      <c r="X4897" s="42" t="n"/>
      <c r="Y4897" s="42" t="n"/>
      <c r="Z4897" s="42" t="n"/>
    </row>
    <row r="4898" ht="23" customFormat="1" customHeight="1" s="204">
      <c r="A4898" s="255">
        <f>IF(B4898="","",COUNTA($B$5:B4898))</f>
        <v/>
      </c>
      <c r="B4898" s="294" t="n"/>
      <c r="C4898" s="247" t="n"/>
      <c r="D4898" s="248" t="n"/>
      <c r="E4898" s="295" t="n"/>
      <c r="F4898" s="296" t="n"/>
      <c r="G4898" s="296" t="n"/>
      <c r="H4898" s="299">
        <f>IFERROR(VLOOKUP($C4898,$C$5:$H$18,6,0)+SUMIF($C$19:$C4898,$C4898,$F$19:$F4898)-SUMIF($C$19:$C4898,$C4898,$G$19:$G4898),"")</f>
        <v/>
      </c>
      <c r="I4898" s="296" t="n"/>
      <c r="J4898" s="252" t="n"/>
      <c r="K4898" s="252" t="n"/>
      <c r="L4898" s="298" t="n"/>
      <c r="M4898" s="254">
        <f>IF($B4898="","",--TEXT($B4898,"yyyymm"))</f>
        <v/>
      </c>
      <c r="N4898" s="0" t="n"/>
      <c r="O4898" s="0" t="n"/>
      <c r="P4898" s="0" t="n"/>
      <c r="Q4898" s="0" t="n"/>
      <c r="R4898" s="0" t="n"/>
      <c r="S4898" s="0" t="n"/>
      <c r="T4898" s="0" t="n"/>
      <c r="U4898" s="0" t="n"/>
      <c r="V4898" s="0" t="n"/>
      <c r="W4898" s="0" t="n"/>
      <c r="X4898" s="42" t="n"/>
      <c r="Y4898" s="42" t="n"/>
      <c r="Z4898" s="42" t="n"/>
    </row>
    <row r="4899" ht="23" customFormat="1" customHeight="1" s="204">
      <c r="A4899" s="255">
        <f>IF(B4899="","",COUNTA($B$5:B4899))</f>
        <v/>
      </c>
      <c r="B4899" s="294" t="n"/>
      <c r="C4899" s="247" t="n"/>
      <c r="D4899" s="248" t="n"/>
      <c r="E4899" s="295" t="n"/>
      <c r="F4899" s="296" t="n"/>
      <c r="G4899" s="296" t="n"/>
      <c r="H4899" s="299">
        <f>IFERROR(VLOOKUP($C4899,$C$5:$H$18,6,0)+SUMIF($C$19:$C4899,$C4899,$F$19:$F4899)-SUMIF($C$19:$C4899,$C4899,$G$19:$G4899),"")</f>
        <v/>
      </c>
      <c r="I4899" s="296" t="n"/>
      <c r="J4899" s="252" t="n"/>
      <c r="K4899" s="252" t="n"/>
      <c r="L4899" s="298" t="n"/>
      <c r="M4899" s="254">
        <f>IF($B4899="","",--TEXT($B4899,"yyyymm"))</f>
        <v/>
      </c>
      <c r="N4899" s="0" t="n"/>
      <c r="O4899" s="0" t="n"/>
      <c r="P4899" s="0" t="n"/>
      <c r="Q4899" s="0" t="n"/>
      <c r="R4899" s="0" t="n"/>
      <c r="S4899" s="0" t="n"/>
      <c r="T4899" s="0" t="n"/>
      <c r="U4899" s="0" t="n"/>
      <c r="V4899" s="0" t="n"/>
      <c r="W4899" s="0" t="n"/>
      <c r="X4899" s="42" t="n"/>
      <c r="Y4899" s="42" t="n"/>
      <c r="Z4899" s="42" t="n"/>
    </row>
    <row r="4900" ht="23" customFormat="1" customHeight="1" s="204">
      <c r="A4900" s="255">
        <f>IF(B4900="","",COUNTA($B$5:B4900))</f>
        <v/>
      </c>
      <c r="B4900" s="294" t="n"/>
      <c r="C4900" s="247" t="n"/>
      <c r="D4900" s="248" t="n"/>
      <c r="E4900" s="295" t="n"/>
      <c r="F4900" s="296" t="n"/>
      <c r="G4900" s="296" t="n"/>
      <c r="H4900" s="299">
        <f>IFERROR(VLOOKUP($C4900,$C$5:$H$18,6,0)+SUMIF($C$19:$C4900,$C4900,$F$19:$F4900)-SUMIF($C$19:$C4900,$C4900,$G$19:$G4900),"")</f>
        <v/>
      </c>
      <c r="I4900" s="296" t="n"/>
      <c r="J4900" s="252" t="n"/>
      <c r="K4900" s="252" t="n"/>
      <c r="L4900" s="298" t="n"/>
      <c r="M4900" s="254">
        <f>IF($B4900="","",--TEXT($B4900,"yyyymm"))</f>
        <v/>
      </c>
      <c r="N4900" s="0" t="n"/>
      <c r="O4900" s="0" t="n"/>
      <c r="P4900" s="0" t="n"/>
      <c r="Q4900" s="0" t="n"/>
      <c r="R4900" s="0" t="n"/>
      <c r="S4900" s="0" t="n"/>
      <c r="T4900" s="0" t="n"/>
      <c r="U4900" s="0" t="n"/>
      <c r="V4900" s="0" t="n"/>
      <c r="W4900" s="0" t="n"/>
      <c r="X4900" s="42" t="n"/>
      <c r="Y4900" s="42" t="n"/>
      <c r="Z4900" s="42" t="n"/>
    </row>
    <row r="4901" ht="23" customFormat="1" customHeight="1" s="204">
      <c r="A4901" s="255">
        <f>IF(B4901="","",COUNTA($B$5:B4901))</f>
        <v/>
      </c>
      <c r="B4901" s="294" t="n"/>
      <c r="C4901" s="247" t="n"/>
      <c r="D4901" s="248" t="n"/>
      <c r="E4901" s="295" t="n"/>
      <c r="F4901" s="296" t="n"/>
      <c r="G4901" s="296" t="n"/>
      <c r="H4901" s="299">
        <f>IFERROR(VLOOKUP($C4901,$C$5:$H$18,6,0)+SUMIF($C$19:$C4901,$C4901,$F$19:$F4901)-SUMIF($C$19:$C4901,$C4901,$G$19:$G4901),"")</f>
        <v/>
      </c>
      <c r="I4901" s="296" t="n"/>
      <c r="J4901" s="252" t="n"/>
      <c r="K4901" s="252" t="n"/>
      <c r="L4901" s="298" t="n"/>
      <c r="M4901" s="254">
        <f>IF($B4901="","",--TEXT($B4901,"yyyymm"))</f>
        <v/>
      </c>
      <c r="N4901" s="0" t="n"/>
      <c r="O4901" s="0" t="n"/>
      <c r="P4901" s="0" t="n"/>
      <c r="Q4901" s="0" t="n"/>
      <c r="R4901" s="0" t="n"/>
      <c r="S4901" s="0" t="n"/>
      <c r="T4901" s="0" t="n"/>
      <c r="U4901" s="0" t="n"/>
      <c r="V4901" s="0" t="n"/>
      <c r="W4901" s="0" t="n"/>
      <c r="X4901" s="42" t="n"/>
      <c r="Y4901" s="42" t="n"/>
      <c r="Z4901" s="42" t="n"/>
    </row>
    <row r="4902" ht="23" customFormat="1" customHeight="1" s="204">
      <c r="A4902" s="255">
        <f>IF(B4902="","",COUNTA($B$5:B4902))</f>
        <v/>
      </c>
      <c r="B4902" s="294" t="n"/>
      <c r="C4902" s="247" t="n"/>
      <c r="D4902" s="248" t="n"/>
      <c r="E4902" s="295" t="n"/>
      <c r="F4902" s="296" t="n"/>
      <c r="G4902" s="296" t="n"/>
      <c r="H4902" s="299">
        <f>IFERROR(VLOOKUP($C4902,$C$5:$H$18,6,0)+SUMIF($C$19:$C4902,$C4902,$F$19:$F4902)-SUMIF($C$19:$C4902,$C4902,$G$19:$G4902),"")</f>
        <v/>
      </c>
      <c r="I4902" s="296" t="n"/>
      <c r="J4902" s="252" t="n"/>
      <c r="K4902" s="252" t="n"/>
      <c r="L4902" s="298" t="n"/>
      <c r="M4902" s="254">
        <f>IF($B4902="","",--TEXT($B4902,"yyyymm"))</f>
        <v/>
      </c>
      <c r="N4902" s="0" t="n"/>
      <c r="O4902" s="0" t="n"/>
      <c r="P4902" s="0" t="n"/>
      <c r="Q4902" s="0" t="n"/>
      <c r="R4902" s="0" t="n"/>
      <c r="S4902" s="0" t="n"/>
      <c r="T4902" s="0" t="n"/>
      <c r="U4902" s="0" t="n"/>
      <c r="V4902" s="0" t="n"/>
      <c r="W4902" s="0" t="n"/>
      <c r="X4902" s="42" t="n"/>
      <c r="Y4902" s="42" t="n"/>
      <c r="Z4902" s="42" t="n"/>
    </row>
    <row r="4903" ht="23" customFormat="1" customHeight="1" s="204">
      <c r="A4903" s="255">
        <f>IF(B4903="","",COUNTA($B$5:B4903))</f>
        <v/>
      </c>
      <c r="B4903" s="294" t="n"/>
      <c r="C4903" s="247" t="n"/>
      <c r="D4903" s="248" t="n"/>
      <c r="E4903" s="295" t="n"/>
      <c r="F4903" s="296" t="n"/>
      <c r="G4903" s="296" t="n"/>
      <c r="H4903" s="299">
        <f>IFERROR(VLOOKUP($C4903,$C$5:$H$18,6,0)+SUMIF($C$19:$C4903,$C4903,$F$19:$F4903)-SUMIF($C$19:$C4903,$C4903,$G$19:$G4903),"")</f>
        <v/>
      </c>
      <c r="I4903" s="296" t="n"/>
      <c r="J4903" s="252" t="n"/>
      <c r="K4903" s="252" t="n"/>
      <c r="L4903" s="298" t="n"/>
      <c r="M4903" s="254">
        <f>IF($B4903="","",--TEXT($B4903,"yyyymm"))</f>
        <v/>
      </c>
      <c r="N4903" s="0" t="n"/>
      <c r="O4903" s="0" t="n"/>
      <c r="P4903" s="0" t="n"/>
      <c r="Q4903" s="0" t="n"/>
      <c r="R4903" s="0" t="n"/>
      <c r="S4903" s="0" t="n"/>
      <c r="T4903" s="0" t="n"/>
      <c r="U4903" s="0" t="n"/>
      <c r="V4903" s="0" t="n"/>
      <c r="W4903" s="0" t="n"/>
      <c r="X4903" s="42" t="n"/>
      <c r="Y4903" s="42" t="n"/>
      <c r="Z4903" s="42" t="n"/>
    </row>
    <row r="4904" ht="23" customFormat="1" customHeight="1" s="204">
      <c r="A4904" s="255">
        <f>IF(B4904="","",COUNTA($B$5:B4904))</f>
        <v/>
      </c>
      <c r="B4904" s="294" t="n"/>
      <c r="C4904" s="247" t="n"/>
      <c r="D4904" s="248" t="n"/>
      <c r="E4904" s="295" t="n"/>
      <c r="F4904" s="296" t="n"/>
      <c r="G4904" s="296" t="n"/>
      <c r="H4904" s="299">
        <f>IFERROR(VLOOKUP($C4904,$C$5:$H$18,6,0)+SUMIF($C$19:$C4904,$C4904,$F$19:$F4904)-SUMIF($C$19:$C4904,$C4904,$G$19:$G4904),"")</f>
        <v/>
      </c>
      <c r="I4904" s="296" t="n"/>
      <c r="J4904" s="252" t="n"/>
      <c r="K4904" s="252" t="n"/>
      <c r="L4904" s="298" t="n"/>
      <c r="M4904" s="254">
        <f>IF($B4904="","",--TEXT($B4904,"yyyymm"))</f>
        <v/>
      </c>
      <c r="N4904" s="0" t="n"/>
      <c r="O4904" s="0" t="n"/>
      <c r="P4904" s="0" t="n"/>
      <c r="Q4904" s="0" t="n"/>
      <c r="R4904" s="0" t="n"/>
      <c r="S4904" s="0" t="n"/>
      <c r="T4904" s="0" t="n"/>
      <c r="U4904" s="0" t="n"/>
      <c r="V4904" s="0" t="n"/>
      <c r="W4904" s="0" t="n"/>
      <c r="X4904" s="42" t="n"/>
      <c r="Y4904" s="42" t="n"/>
      <c r="Z4904" s="42" t="n"/>
    </row>
    <row r="4905" ht="23" customFormat="1" customHeight="1" s="204">
      <c r="A4905" s="255">
        <f>IF(B4905="","",COUNTA($B$5:B4905))</f>
        <v/>
      </c>
      <c r="B4905" s="294" t="n"/>
      <c r="C4905" s="247" t="n"/>
      <c r="D4905" s="248" t="n"/>
      <c r="E4905" s="295" t="n"/>
      <c r="F4905" s="296" t="n"/>
      <c r="G4905" s="296" t="n"/>
      <c r="H4905" s="299">
        <f>IFERROR(VLOOKUP($C4905,$C$5:$H$18,6,0)+SUMIF($C$19:$C4905,$C4905,$F$19:$F4905)-SUMIF($C$19:$C4905,$C4905,$G$19:$G4905),"")</f>
        <v/>
      </c>
      <c r="I4905" s="296" t="n"/>
      <c r="J4905" s="252" t="n"/>
      <c r="K4905" s="252" t="n"/>
      <c r="L4905" s="298" t="n"/>
      <c r="M4905" s="254">
        <f>IF($B4905="","",--TEXT($B4905,"yyyymm"))</f>
        <v/>
      </c>
      <c r="N4905" s="0" t="n"/>
      <c r="O4905" s="0" t="n"/>
      <c r="P4905" s="0" t="n"/>
      <c r="Q4905" s="0" t="n"/>
      <c r="R4905" s="0" t="n"/>
      <c r="S4905" s="0" t="n"/>
      <c r="T4905" s="0" t="n"/>
      <c r="U4905" s="0" t="n"/>
      <c r="V4905" s="0" t="n"/>
      <c r="W4905" s="0" t="n"/>
      <c r="X4905" s="42" t="n"/>
      <c r="Y4905" s="42" t="n"/>
      <c r="Z4905" s="42" t="n"/>
    </row>
    <row r="4906" ht="23" customFormat="1" customHeight="1" s="204">
      <c r="A4906" s="255">
        <f>IF(B4906="","",COUNTA($B$5:B4906))</f>
        <v/>
      </c>
      <c r="B4906" s="294" t="n"/>
      <c r="C4906" s="247" t="n"/>
      <c r="D4906" s="248" t="n"/>
      <c r="E4906" s="295" t="n"/>
      <c r="F4906" s="296" t="n"/>
      <c r="G4906" s="296" t="n"/>
      <c r="H4906" s="299">
        <f>IFERROR(VLOOKUP($C4906,$C$5:$H$18,6,0)+SUMIF($C$19:$C4906,$C4906,$F$19:$F4906)-SUMIF($C$19:$C4906,$C4906,$G$19:$G4906),"")</f>
        <v/>
      </c>
      <c r="I4906" s="296" t="n"/>
      <c r="J4906" s="252" t="n"/>
      <c r="K4906" s="252" t="n"/>
      <c r="L4906" s="298" t="n"/>
      <c r="M4906" s="254">
        <f>IF($B4906="","",--TEXT($B4906,"yyyymm"))</f>
        <v/>
      </c>
      <c r="N4906" s="0" t="n"/>
      <c r="O4906" s="0" t="n"/>
      <c r="P4906" s="0" t="n"/>
      <c r="Q4906" s="0" t="n"/>
      <c r="R4906" s="0" t="n"/>
      <c r="S4906" s="0" t="n"/>
      <c r="T4906" s="0" t="n"/>
      <c r="U4906" s="0" t="n"/>
      <c r="V4906" s="0" t="n"/>
      <c r="W4906" s="0" t="n"/>
      <c r="X4906" s="42" t="n"/>
      <c r="Y4906" s="42" t="n"/>
      <c r="Z4906" s="42" t="n"/>
    </row>
    <row r="4907" ht="23" customFormat="1" customHeight="1" s="204">
      <c r="A4907" s="255">
        <f>IF(B4907="","",COUNTA($B$5:B4907))</f>
        <v/>
      </c>
      <c r="B4907" s="294" t="n"/>
      <c r="C4907" s="247" t="n"/>
      <c r="D4907" s="248" t="n"/>
      <c r="E4907" s="295" t="n"/>
      <c r="F4907" s="296" t="n"/>
      <c r="G4907" s="296" t="n"/>
      <c r="H4907" s="299">
        <f>IFERROR(VLOOKUP($C4907,$C$5:$H$18,6,0)+SUMIF($C$19:$C4907,$C4907,$F$19:$F4907)-SUMIF($C$19:$C4907,$C4907,$G$19:$G4907),"")</f>
        <v/>
      </c>
      <c r="I4907" s="296" t="n"/>
      <c r="J4907" s="252" t="n"/>
      <c r="K4907" s="252" t="n"/>
      <c r="L4907" s="298" t="n"/>
      <c r="M4907" s="254">
        <f>IF($B4907="","",--TEXT($B4907,"yyyymm"))</f>
        <v/>
      </c>
      <c r="N4907" s="0" t="n"/>
      <c r="O4907" s="0" t="n"/>
      <c r="P4907" s="0" t="n"/>
      <c r="Q4907" s="0" t="n"/>
      <c r="R4907" s="0" t="n"/>
      <c r="S4907" s="0" t="n"/>
      <c r="T4907" s="0" t="n"/>
      <c r="U4907" s="0" t="n"/>
      <c r="V4907" s="0" t="n"/>
      <c r="W4907" s="0" t="n"/>
      <c r="X4907" s="42" t="n"/>
      <c r="Y4907" s="42" t="n"/>
      <c r="Z4907" s="42" t="n"/>
    </row>
    <row r="4908" ht="23" customFormat="1" customHeight="1" s="204">
      <c r="A4908" s="255">
        <f>IF(B4908="","",COUNTA($B$5:B4908))</f>
        <v/>
      </c>
      <c r="B4908" s="294" t="n"/>
      <c r="C4908" s="247" t="n"/>
      <c r="D4908" s="248" t="n"/>
      <c r="E4908" s="295" t="n"/>
      <c r="F4908" s="296" t="n"/>
      <c r="G4908" s="296" t="n"/>
      <c r="H4908" s="299">
        <f>IFERROR(VLOOKUP($C4908,$C$5:$H$18,6,0)+SUMIF($C$19:$C4908,$C4908,$F$19:$F4908)-SUMIF($C$19:$C4908,$C4908,$G$19:$G4908),"")</f>
        <v/>
      </c>
      <c r="I4908" s="296" t="n"/>
      <c r="J4908" s="252" t="n"/>
      <c r="K4908" s="252" t="n"/>
      <c r="L4908" s="298" t="n"/>
      <c r="M4908" s="254">
        <f>IF($B4908="","",--TEXT($B4908,"yyyymm"))</f>
        <v/>
      </c>
      <c r="N4908" s="0" t="n"/>
      <c r="O4908" s="0" t="n"/>
      <c r="P4908" s="0" t="n"/>
      <c r="Q4908" s="0" t="n"/>
      <c r="R4908" s="0" t="n"/>
      <c r="S4908" s="0" t="n"/>
      <c r="T4908" s="0" t="n"/>
      <c r="U4908" s="0" t="n"/>
      <c r="V4908" s="0" t="n"/>
      <c r="W4908" s="0" t="n"/>
      <c r="X4908" s="42" t="n"/>
      <c r="Y4908" s="42" t="n"/>
      <c r="Z4908" s="42" t="n"/>
    </row>
    <row r="4909" ht="23" customFormat="1" customHeight="1" s="204">
      <c r="A4909" s="255">
        <f>IF(B4909="","",COUNTA($B$5:B4909))</f>
        <v/>
      </c>
      <c r="B4909" s="294" t="n"/>
      <c r="C4909" s="247" t="n"/>
      <c r="D4909" s="248" t="n"/>
      <c r="E4909" s="295" t="n"/>
      <c r="F4909" s="296" t="n"/>
      <c r="G4909" s="296" t="n"/>
      <c r="H4909" s="299">
        <f>IFERROR(VLOOKUP($C4909,$C$5:$H$18,6,0)+SUMIF($C$19:$C4909,$C4909,$F$19:$F4909)-SUMIF($C$19:$C4909,$C4909,$G$19:$G4909),"")</f>
        <v/>
      </c>
      <c r="I4909" s="296" t="n"/>
      <c r="J4909" s="252" t="n"/>
      <c r="K4909" s="252" t="n"/>
      <c r="L4909" s="298" t="n"/>
      <c r="M4909" s="254">
        <f>IF($B4909="","",--TEXT($B4909,"yyyymm"))</f>
        <v/>
      </c>
      <c r="N4909" s="0" t="n"/>
      <c r="O4909" s="0" t="n"/>
      <c r="P4909" s="0" t="n"/>
      <c r="Q4909" s="0" t="n"/>
      <c r="R4909" s="0" t="n"/>
      <c r="S4909" s="0" t="n"/>
      <c r="T4909" s="0" t="n"/>
      <c r="U4909" s="0" t="n"/>
      <c r="V4909" s="0" t="n"/>
      <c r="W4909" s="0" t="n"/>
      <c r="X4909" s="42" t="n"/>
      <c r="Y4909" s="42" t="n"/>
      <c r="Z4909" s="42" t="n"/>
    </row>
    <row r="4910" ht="23" customFormat="1" customHeight="1" s="204">
      <c r="A4910" s="255">
        <f>IF(B4910="","",COUNTA($B$5:B4910))</f>
        <v/>
      </c>
      <c r="B4910" s="294" t="n"/>
      <c r="C4910" s="247" t="n"/>
      <c r="D4910" s="248" t="n"/>
      <c r="E4910" s="295" t="n"/>
      <c r="F4910" s="296" t="n"/>
      <c r="G4910" s="296" t="n"/>
      <c r="H4910" s="299">
        <f>IFERROR(VLOOKUP($C4910,$C$5:$H$18,6,0)+SUMIF($C$19:$C4910,$C4910,$F$19:$F4910)-SUMIF($C$19:$C4910,$C4910,$G$19:$G4910),"")</f>
        <v/>
      </c>
      <c r="I4910" s="296" t="n"/>
      <c r="J4910" s="252" t="n"/>
      <c r="K4910" s="252" t="n"/>
      <c r="L4910" s="298" t="n"/>
      <c r="M4910" s="254">
        <f>IF($B4910="","",--TEXT($B4910,"yyyymm"))</f>
        <v/>
      </c>
      <c r="N4910" s="0" t="n"/>
      <c r="O4910" s="0" t="n"/>
      <c r="P4910" s="0" t="n"/>
      <c r="Q4910" s="0" t="n"/>
      <c r="R4910" s="0" t="n"/>
      <c r="S4910" s="0" t="n"/>
      <c r="T4910" s="0" t="n"/>
      <c r="U4910" s="0" t="n"/>
      <c r="V4910" s="0" t="n"/>
      <c r="W4910" s="0" t="n"/>
      <c r="X4910" s="42" t="n"/>
      <c r="Y4910" s="42" t="n"/>
      <c r="Z4910" s="42" t="n"/>
    </row>
    <row r="4911" ht="23" customFormat="1" customHeight="1" s="204">
      <c r="A4911" s="255">
        <f>IF(B4911="","",COUNTA($B$5:B4911))</f>
        <v/>
      </c>
      <c r="B4911" s="294" t="n"/>
      <c r="C4911" s="247" t="n"/>
      <c r="D4911" s="248" t="n"/>
      <c r="E4911" s="295" t="n"/>
      <c r="F4911" s="296" t="n"/>
      <c r="G4911" s="296" t="n"/>
      <c r="H4911" s="299">
        <f>IFERROR(VLOOKUP($C4911,$C$5:$H$18,6,0)+SUMIF($C$19:$C4911,$C4911,$F$19:$F4911)-SUMIF($C$19:$C4911,$C4911,$G$19:$G4911),"")</f>
        <v/>
      </c>
      <c r="I4911" s="296" t="n"/>
      <c r="J4911" s="252" t="n"/>
      <c r="K4911" s="252" t="n"/>
      <c r="L4911" s="298" t="n"/>
      <c r="M4911" s="254">
        <f>IF($B4911="","",--TEXT($B4911,"yyyymm"))</f>
        <v/>
      </c>
      <c r="N4911" s="0" t="n"/>
      <c r="O4911" s="0" t="n"/>
      <c r="P4911" s="0" t="n"/>
      <c r="Q4911" s="0" t="n"/>
      <c r="R4911" s="0" t="n"/>
      <c r="S4911" s="0" t="n"/>
      <c r="T4911" s="0" t="n"/>
      <c r="U4911" s="0" t="n"/>
      <c r="V4911" s="0" t="n"/>
      <c r="W4911" s="0" t="n"/>
      <c r="X4911" s="42" t="n"/>
      <c r="Y4911" s="42" t="n"/>
      <c r="Z4911" s="42" t="n"/>
    </row>
    <row r="4912" ht="23" customFormat="1" customHeight="1" s="204">
      <c r="A4912" s="255">
        <f>IF(B4912="","",COUNTA($B$5:B4912))</f>
        <v/>
      </c>
      <c r="B4912" s="294" t="n"/>
      <c r="C4912" s="247" t="n"/>
      <c r="D4912" s="248" t="n"/>
      <c r="E4912" s="295" t="n"/>
      <c r="F4912" s="296" t="n"/>
      <c r="G4912" s="296" t="n"/>
      <c r="H4912" s="299">
        <f>IFERROR(VLOOKUP($C4912,$C$5:$H$18,6,0)+SUMIF($C$19:$C4912,$C4912,$F$19:$F4912)-SUMIF($C$19:$C4912,$C4912,$G$19:$G4912),"")</f>
        <v/>
      </c>
      <c r="I4912" s="296" t="n"/>
      <c r="J4912" s="252" t="n"/>
      <c r="K4912" s="252" t="n"/>
      <c r="L4912" s="298" t="n"/>
      <c r="M4912" s="254">
        <f>IF($B4912="","",--TEXT($B4912,"yyyymm"))</f>
        <v/>
      </c>
      <c r="N4912" s="0" t="n"/>
      <c r="O4912" s="0" t="n"/>
      <c r="P4912" s="0" t="n"/>
      <c r="Q4912" s="0" t="n"/>
      <c r="R4912" s="0" t="n"/>
      <c r="S4912" s="0" t="n"/>
      <c r="T4912" s="0" t="n"/>
      <c r="U4912" s="0" t="n"/>
      <c r="V4912" s="0" t="n"/>
      <c r="W4912" s="0" t="n"/>
      <c r="X4912" s="42" t="n"/>
      <c r="Y4912" s="42" t="n"/>
      <c r="Z4912" s="42" t="n"/>
    </row>
    <row r="4913" ht="23" customFormat="1" customHeight="1" s="204">
      <c r="A4913" s="255">
        <f>IF(B4913="","",COUNTA($B$5:B4913))</f>
        <v/>
      </c>
      <c r="B4913" s="294" t="n"/>
      <c r="C4913" s="247" t="n"/>
      <c r="D4913" s="248" t="n"/>
      <c r="E4913" s="295" t="n"/>
      <c r="F4913" s="296" t="n"/>
      <c r="G4913" s="296" t="n"/>
      <c r="H4913" s="299">
        <f>IFERROR(VLOOKUP($C4913,$C$5:$H$18,6,0)+SUMIF($C$19:$C4913,$C4913,$F$19:$F4913)-SUMIF($C$19:$C4913,$C4913,$G$19:$G4913),"")</f>
        <v/>
      </c>
      <c r="I4913" s="296" t="n"/>
      <c r="J4913" s="252" t="n"/>
      <c r="K4913" s="252" t="n"/>
      <c r="L4913" s="298" t="n"/>
      <c r="M4913" s="254">
        <f>IF($B4913="","",--TEXT($B4913,"yyyymm"))</f>
        <v/>
      </c>
      <c r="N4913" s="0" t="n"/>
      <c r="O4913" s="0" t="n"/>
      <c r="P4913" s="0" t="n"/>
      <c r="Q4913" s="0" t="n"/>
      <c r="R4913" s="0" t="n"/>
      <c r="S4913" s="0" t="n"/>
      <c r="T4913" s="0" t="n"/>
      <c r="U4913" s="0" t="n"/>
      <c r="V4913" s="0" t="n"/>
      <c r="W4913" s="0" t="n"/>
      <c r="X4913" s="42" t="n"/>
      <c r="Y4913" s="42" t="n"/>
      <c r="Z4913" s="42" t="n"/>
    </row>
    <row r="4914" ht="23" customFormat="1" customHeight="1" s="204">
      <c r="A4914" s="255">
        <f>IF(B4914="","",COUNTA($B$5:B4914))</f>
        <v/>
      </c>
      <c r="B4914" s="294" t="n"/>
      <c r="C4914" s="247" t="n"/>
      <c r="D4914" s="248" t="n"/>
      <c r="E4914" s="295" t="n"/>
      <c r="F4914" s="296" t="n"/>
      <c r="G4914" s="296" t="n"/>
      <c r="H4914" s="299">
        <f>IFERROR(VLOOKUP($C4914,$C$5:$H$18,6,0)+SUMIF($C$19:$C4914,$C4914,$F$19:$F4914)-SUMIF($C$19:$C4914,$C4914,$G$19:$G4914),"")</f>
        <v/>
      </c>
      <c r="I4914" s="296" t="n"/>
      <c r="J4914" s="252" t="n"/>
      <c r="K4914" s="252" t="n"/>
      <c r="L4914" s="298" t="n"/>
      <c r="M4914" s="254">
        <f>IF($B4914="","",--TEXT($B4914,"yyyymm"))</f>
        <v/>
      </c>
      <c r="N4914" s="0" t="n"/>
      <c r="O4914" s="0" t="n"/>
      <c r="P4914" s="0" t="n"/>
      <c r="Q4914" s="0" t="n"/>
      <c r="R4914" s="0" t="n"/>
      <c r="S4914" s="0" t="n"/>
      <c r="T4914" s="0" t="n"/>
      <c r="U4914" s="0" t="n"/>
      <c r="V4914" s="0" t="n"/>
      <c r="W4914" s="0" t="n"/>
      <c r="X4914" s="42" t="n"/>
      <c r="Y4914" s="42" t="n"/>
      <c r="Z4914" s="42" t="n"/>
    </row>
    <row r="4915" ht="23" customFormat="1" customHeight="1" s="204">
      <c r="A4915" s="255">
        <f>IF(B4915="","",COUNTA($B$5:B4915))</f>
        <v/>
      </c>
      <c r="B4915" s="294" t="n"/>
      <c r="C4915" s="247" t="n"/>
      <c r="D4915" s="248" t="n"/>
      <c r="E4915" s="295" t="n"/>
      <c r="F4915" s="296" t="n"/>
      <c r="G4915" s="296" t="n"/>
      <c r="H4915" s="299">
        <f>IFERROR(VLOOKUP($C4915,$C$5:$H$18,6,0)+SUMIF($C$19:$C4915,$C4915,$F$19:$F4915)-SUMIF($C$19:$C4915,$C4915,$G$19:$G4915),"")</f>
        <v/>
      </c>
      <c r="I4915" s="296" t="n"/>
      <c r="J4915" s="252" t="n"/>
      <c r="K4915" s="252" t="n"/>
      <c r="L4915" s="298" t="n"/>
      <c r="M4915" s="254">
        <f>IF($B4915="","",--TEXT($B4915,"yyyymm"))</f>
        <v/>
      </c>
      <c r="N4915" s="0" t="n"/>
      <c r="O4915" s="0" t="n"/>
      <c r="P4915" s="0" t="n"/>
      <c r="Q4915" s="0" t="n"/>
      <c r="R4915" s="0" t="n"/>
      <c r="S4915" s="0" t="n"/>
      <c r="T4915" s="0" t="n"/>
      <c r="U4915" s="0" t="n"/>
      <c r="V4915" s="0" t="n"/>
      <c r="W4915" s="0" t="n"/>
      <c r="X4915" s="42" t="n"/>
      <c r="Y4915" s="42" t="n"/>
      <c r="Z4915" s="42" t="n"/>
    </row>
    <row r="4916" ht="23" customFormat="1" customHeight="1" s="204">
      <c r="A4916" s="255">
        <f>IF(B4916="","",COUNTA($B$5:B4916))</f>
        <v/>
      </c>
      <c r="B4916" s="294" t="n"/>
      <c r="C4916" s="247" t="n"/>
      <c r="D4916" s="248" t="n"/>
      <c r="E4916" s="295" t="n"/>
      <c r="F4916" s="296" t="n"/>
      <c r="G4916" s="296" t="n"/>
      <c r="H4916" s="299">
        <f>IFERROR(VLOOKUP($C4916,$C$5:$H$18,6,0)+SUMIF($C$19:$C4916,$C4916,$F$19:$F4916)-SUMIF($C$19:$C4916,$C4916,$G$19:$G4916),"")</f>
        <v/>
      </c>
      <c r="I4916" s="296" t="n"/>
      <c r="J4916" s="252" t="n"/>
      <c r="K4916" s="252" t="n"/>
      <c r="L4916" s="298" t="n"/>
      <c r="M4916" s="254">
        <f>IF($B4916="","",--TEXT($B4916,"yyyymm"))</f>
        <v/>
      </c>
      <c r="N4916" s="0" t="n"/>
      <c r="O4916" s="0" t="n"/>
      <c r="P4916" s="0" t="n"/>
      <c r="Q4916" s="0" t="n"/>
      <c r="R4916" s="0" t="n"/>
      <c r="S4916" s="0" t="n"/>
      <c r="T4916" s="0" t="n"/>
      <c r="U4916" s="0" t="n"/>
      <c r="V4916" s="0" t="n"/>
      <c r="W4916" s="0" t="n"/>
      <c r="X4916" s="42" t="n"/>
      <c r="Y4916" s="42" t="n"/>
      <c r="Z4916" s="42" t="n"/>
    </row>
    <row r="4917" ht="23" customFormat="1" customHeight="1" s="204">
      <c r="A4917" s="255">
        <f>IF(B4917="","",COUNTA($B$5:B4917))</f>
        <v/>
      </c>
      <c r="B4917" s="294" t="n"/>
      <c r="C4917" s="247" t="n"/>
      <c r="D4917" s="248" t="n"/>
      <c r="E4917" s="295" t="n"/>
      <c r="F4917" s="296" t="n"/>
      <c r="G4917" s="296" t="n"/>
      <c r="H4917" s="299">
        <f>IFERROR(VLOOKUP($C4917,$C$5:$H$18,6,0)+SUMIF($C$19:$C4917,$C4917,$F$19:$F4917)-SUMIF($C$19:$C4917,$C4917,$G$19:$G4917),"")</f>
        <v/>
      </c>
      <c r="I4917" s="296" t="n"/>
      <c r="J4917" s="252" t="n"/>
      <c r="K4917" s="252" t="n"/>
      <c r="L4917" s="298" t="n"/>
      <c r="M4917" s="254">
        <f>IF($B4917="","",--TEXT($B4917,"yyyymm"))</f>
        <v/>
      </c>
      <c r="N4917" s="0" t="n"/>
      <c r="O4917" s="0" t="n"/>
      <c r="P4917" s="0" t="n"/>
      <c r="Q4917" s="0" t="n"/>
      <c r="R4917" s="0" t="n"/>
      <c r="S4917" s="0" t="n"/>
      <c r="T4917" s="0" t="n"/>
      <c r="U4917" s="0" t="n"/>
      <c r="V4917" s="0" t="n"/>
      <c r="W4917" s="0" t="n"/>
      <c r="X4917" s="42" t="n"/>
      <c r="Y4917" s="42" t="n"/>
      <c r="Z4917" s="42" t="n"/>
    </row>
    <row r="4918" ht="23" customFormat="1" customHeight="1" s="204">
      <c r="A4918" s="255">
        <f>IF(B4918="","",COUNTA($B$5:B4918))</f>
        <v/>
      </c>
      <c r="B4918" s="294" t="n"/>
      <c r="C4918" s="247" t="n"/>
      <c r="D4918" s="248" t="n"/>
      <c r="E4918" s="295" t="n"/>
      <c r="F4918" s="296" t="n"/>
      <c r="G4918" s="296" t="n"/>
      <c r="H4918" s="299">
        <f>IFERROR(VLOOKUP($C4918,$C$5:$H$18,6,0)+SUMIF($C$19:$C4918,$C4918,$F$19:$F4918)-SUMIF($C$19:$C4918,$C4918,$G$19:$G4918),"")</f>
        <v/>
      </c>
      <c r="I4918" s="296" t="n"/>
      <c r="J4918" s="252" t="n"/>
      <c r="K4918" s="252" t="n"/>
      <c r="L4918" s="298" t="n"/>
      <c r="M4918" s="254">
        <f>IF($B4918="","",--TEXT($B4918,"yyyymm"))</f>
        <v/>
      </c>
      <c r="N4918" s="0" t="n"/>
      <c r="O4918" s="0" t="n"/>
      <c r="P4918" s="0" t="n"/>
      <c r="Q4918" s="0" t="n"/>
      <c r="R4918" s="0" t="n"/>
      <c r="S4918" s="0" t="n"/>
      <c r="T4918" s="0" t="n"/>
      <c r="U4918" s="0" t="n"/>
      <c r="V4918" s="0" t="n"/>
      <c r="W4918" s="0" t="n"/>
      <c r="X4918" s="42" t="n"/>
      <c r="Y4918" s="42" t="n"/>
      <c r="Z4918" s="42" t="n"/>
    </row>
    <row r="4919" ht="23" customFormat="1" customHeight="1" s="204">
      <c r="A4919" s="255">
        <f>IF(B4919="","",COUNTA($B$5:B4919))</f>
        <v/>
      </c>
      <c r="B4919" s="294" t="n"/>
      <c r="C4919" s="247" t="n"/>
      <c r="D4919" s="248" t="n"/>
      <c r="E4919" s="295" t="n"/>
      <c r="F4919" s="296" t="n"/>
      <c r="G4919" s="296" t="n"/>
      <c r="H4919" s="299">
        <f>IFERROR(VLOOKUP($C4919,$C$5:$H$18,6,0)+SUMIF($C$19:$C4919,$C4919,$F$19:$F4919)-SUMIF($C$19:$C4919,$C4919,$G$19:$G4919),"")</f>
        <v/>
      </c>
      <c r="I4919" s="296" t="n"/>
      <c r="J4919" s="252" t="n"/>
      <c r="K4919" s="252" t="n"/>
      <c r="L4919" s="298" t="n"/>
      <c r="M4919" s="254">
        <f>IF($B4919="","",--TEXT($B4919,"yyyymm"))</f>
        <v/>
      </c>
      <c r="N4919" s="0" t="n"/>
      <c r="O4919" s="0" t="n"/>
      <c r="P4919" s="0" t="n"/>
      <c r="Q4919" s="0" t="n"/>
      <c r="R4919" s="0" t="n"/>
      <c r="S4919" s="0" t="n"/>
      <c r="T4919" s="0" t="n"/>
      <c r="U4919" s="0" t="n"/>
      <c r="V4919" s="0" t="n"/>
      <c r="W4919" s="0" t="n"/>
      <c r="X4919" s="42" t="n"/>
      <c r="Y4919" s="42" t="n"/>
      <c r="Z4919" s="42" t="n"/>
    </row>
    <row r="4920" ht="23" customFormat="1" customHeight="1" s="204">
      <c r="A4920" s="255">
        <f>IF(B4920="","",COUNTA($B$5:B4920))</f>
        <v/>
      </c>
      <c r="B4920" s="294" t="n"/>
      <c r="C4920" s="247" t="n"/>
      <c r="D4920" s="248" t="n"/>
      <c r="E4920" s="295" t="n"/>
      <c r="F4920" s="296" t="n"/>
      <c r="G4920" s="296" t="n"/>
      <c r="H4920" s="299">
        <f>IFERROR(VLOOKUP($C4920,$C$5:$H$18,6,0)+SUMIF($C$19:$C4920,$C4920,$F$19:$F4920)-SUMIF($C$19:$C4920,$C4920,$G$19:$G4920),"")</f>
        <v/>
      </c>
      <c r="I4920" s="296" t="n"/>
      <c r="J4920" s="252" t="n"/>
      <c r="K4920" s="252" t="n"/>
      <c r="L4920" s="298" t="n"/>
      <c r="M4920" s="254">
        <f>IF($B4920="","",--TEXT($B4920,"yyyymm"))</f>
        <v/>
      </c>
      <c r="N4920" s="0" t="n"/>
      <c r="O4920" s="0" t="n"/>
      <c r="P4920" s="0" t="n"/>
      <c r="Q4920" s="0" t="n"/>
      <c r="R4920" s="0" t="n"/>
      <c r="S4920" s="0" t="n"/>
      <c r="T4920" s="0" t="n"/>
      <c r="U4920" s="0" t="n"/>
      <c r="V4920" s="0" t="n"/>
      <c r="W4920" s="0" t="n"/>
      <c r="X4920" s="42" t="n"/>
      <c r="Y4920" s="42" t="n"/>
      <c r="Z4920" s="42" t="n"/>
    </row>
    <row r="4921" ht="23" customFormat="1" customHeight="1" s="204">
      <c r="A4921" s="255">
        <f>IF(B4921="","",COUNTA($B$5:B4921))</f>
        <v/>
      </c>
      <c r="B4921" s="294" t="n"/>
      <c r="C4921" s="247" t="n"/>
      <c r="D4921" s="248" t="n"/>
      <c r="E4921" s="295" t="n"/>
      <c r="F4921" s="296" t="n"/>
      <c r="G4921" s="296" t="n"/>
      <c r="H4921" s="299">
        <f>IFERROR(VLOOKUP($C4921,$C$5:$H$18,6,0)+SUMIF($C$19:$C4921,$C4921,$F$19:$F4921)-SUMIF($C$19:$C4921,$C4921,$G$19:$G4921),"")</f>
        <v/>
      </c>
      <c r="I4921" s="296" t="n"/>
      <c r="J4921" s="252" t="n"/>
      <c r="K4921" s="252" t="n"/>
      <c r="L4921" s="298" t="n"/>
      <c r="M4921" s="254">
        <f>IF($B4921="","",--TEXT($B4921,"yyyymm"))</f>
        <v/>
      </c>
      <c r="N4921" s="0" t="n"/>
      <c r="O4921" s="0" t="n"/>
      <c r="P4921" s="0" t="n"/>
      <c r="Q4921" s="0" t="n"/>
      <c r="R4921" s="0" t="n"/>
      <c r="S4921" s="0" t="n"/>
      <c r="T4921" s="0" t="n"/>
      <c r="U4921" s="0" t="n"/>
      <c r="V4921" s="0" t="n"/>
      <c r="W4921" s="0" t="n"/>
      <c r="X4921" s="42" t="n"/>
      <c r="Y4921" s="42" t="n"/>
      <c r="Z4921" s="42" t="n"/>
    </row>
    <row r="4922" ht="23" customFormat="1" customHeight="1" s="204">
      <c r="A4922" s="255">
        <f>IF(B4922="","",COUNTA($B$5:B4922))</f>
        <v/>
      </c>
      <c r="B4922" s="294" t="n"/>
      <c r="C4922" s="247" t="n"/>
      <c r="D4922" s="248" t="n"/>
      <c r="E4922" s="295" t="n"/>
      <c r="F4922" s="296" t="n"/>
      <c r="G4922" s="296" t="n"/>
      <c r="H4922" s="299">
        <f>IFERROR(VLOOKUP($C4922,$C$5:$H$18,6,0)+SUMIF($C$19:$C4922,$C4922,$F$19:$F4922)-SUMIF($C$19:$C4922,$C4922,$G$19:$G4922),"")</f>
        <v/>
      </c>
      <c r="I4922" s="296" t="n"/>
      <c r="J4922" s="252" t="n"/>
      <c r="K4922" s="252" t="n"/>
      <c r="L4922" s="298" t="n"/>
      <c r="M4922" s="254">
        <f>IF($B4922="","",--TEXT($B4922,"yyyymm"))</f>
        <v/>
      </c>
      <c r="N4922" s="0" t="n"/>
      <c r="O4922" s="0" t="n"/>
      <c r="P4922" s="0" t="n"/>
      <c r="Q4922" s="0" t="n"/>
      <c r="R4922" s="0" t="n"/>
      <c r="S4922" s="0" t="n"/>
      <c r="T4922" s="0" t="n"/>
      <c r="U4922" s="0" t="n"/>
      <c r="V4922" s="0" t="n"/>
      <c r="W4922" s="0" t="n"/>
      <c r="X4922" s="42" t="n"/>
      <c r="Y4922" s="42" t="n"/>
      <c r="Z4922" s="42" t="n"/>
    </row>
    <row r="4923" ht="23" customFormat="1" customHeight="1" s="204">
      <c r="A4923" s="255">
        <f>IF(B4923="","",COUNTA($B$5:B4923))</f>
        <v/>
      </c>
      <c r="B4923" s="294" t="n"/>
      <c r="C4923" s="247" t="n"/>
      <c r="D4923" s="248" t="n"/>
      <c r="E4923" s="295" t="n"/>
      <c r="F4923" s="296" t="n"/>
      <c r="G4923" s="296" t="n"/>
      <c r="H4923" s="299">
        <f>IFERROR(VLOOKUP($C4923,$C$5:$H$18,6,0)+SUMIF($C$19:$C4923,$C4923,$F$19:$F4923)-SUMIF($C$19:$C4923,$C4923,$G$19:$G4923),"")</f>
        <v/>
      </c>
      <c r="I4923" s="296" t="n"/>
      <c r="J4923" s="252" t="n"/>
      <c r="K4923" s="252" t="n"/>
      <c r="L4923" s="298" t="n"/>
      <c r="M4923" s="254">
        <f>IF($B4923="","",--TEXT($B4923,"yyyymm"))</f>
        <v/>
      </c>
      <c r="N4923" s="0" t="n"/>
      <c r="O4923" s="0" t="n"/>
      <c r="P4923" s="0" t="n"/>
      <c r="Q4923" s="0" t="n"/>
      <c r="R4923" s="0" t="n"/>
      <c r="S4923" s="0" t="n"/>
      <c r="T4923" s="0" t="n"/>
      <c r="U4923" s="0" t="n"/>
      <c r="V4923" s="0" t="n"/>
      <c r="W4923" s="0" t="n"/>
      <c r="X4923" s="42" t="n"/>
      <c r="Y4923" s="42" t="n"/>
      <c r="Z4923" s="42" t="n"/>
    </row>
    <row r="4924" ht="23" customFormat="1" customHeight="1" s="204">
      <c r="A4924" s="255">
        <f>IF(B4924="","",COUNTA($B$5:B4924))</f>
        <v/>
      </c>
      <c r="B4924" s="294" t="n"/>
      <c r="C4924" s="247" t="n"/>
      <c r="D4924" s="248" t="n"/>
      <c r="E4924" s="295" t="n"/>
      <c r="F4924" s="296" t="n"/>
      <c r="G4924" s="296" t="n"/>
      <c r="H4924" s="299">
        <f>IFERROR(VLOOKUP($C4924,$C$5:$H$18,6,0)+SUMIF($C$19:$C4924,$C4924,$F$19:$F4924)-SUMIF($C$19:$C4924,$C4924,$G$19:$G4924),"")</f>
        <v/>
      </c>
      <c r="I4924" s="296" t="n"/>
      <c r="J4924" s="252" t="n"/>
      <c r="K4924" s="252" t="n"/>
      <c r="L4924" s="298" t="n"/>
      <c r="M4924" s="254">
        <f>IF($B4924="","",--TEXT($B4924,"yyyymm"))</f>
        <v/>
      </c>
      <c r="N4924" s="0" t="n"/>
      <c r="O4924" s="0" t="n"/>
      <c r="P4924" s="0" t="n"/>
      <c r="Q4924" s="0" t="n"/>
      <c r="R4924" s="0" t="n"/>
      <c r="S4924" s="0" t="n"/>
      <c r="T4924" s="0" t="n"/>
      <c r="U4924" s="0" t="n"/>
      <c r="V4924" s="0" t="n"/>
      <c r="W4924" s="0" t="n"/>
      <c r="X4924" s="42" t="n"/>
      <c r="Y4924" s="42" t="n"/>
      <c r="Z4924" s="42" t="n"/>
    </row>
    <row r="4925" ht="23" customFormat="1" customHeight="1" s="204">
      <c r="A4925" s="255">
        <f>IF(B4925="","",COUNTA($B$5:B4925))</f>
        <v/>
      </c>
      <c r="B4925" s="294" t="n"/>
      <c r="C4925" s="247" t="n"/>
      <c r="D4925" s="248" t="n"/>
      <c r="E4925" s="295" t="n"/>
      <c r="F4925" s="296" t="n"/>
      <c r="G4925" s="296" t="n"/>
      <c r="H4925" s="299">
        <f>IFERROR(VLOOKUP($C4925,$C$5:$H$18,6,0)+SUMIF($C$19:$C4925,$C4925,$F$19:$F4925)-SUMIF($C$19:$C4925,$C4925,$G$19:$G4925),"")</f>
        <v/>
      </c>
      <c r="I4925" s="296" t="n"/>
      <c r="J4925" s="252" t="n"/>
      <c r="K4925" s="252" t="n"/>
      <c r="L4925" s="298" t="n"/>
      <c r="M4925" s="254">
        <f>IF($B4925="","",--TEXT($B4925,"yyyymm"))</f>
        <v/>
      </c>
      <c r="N4925" s="0" t="n"/>
      <c r="O4925" s="0" t="n"/>
      <c r="P4925" s="0" t="n"/>
      <c r="Q4925" s="0" t="n"/>
      <c r="R4925" s="0" t="n"/>
      <c r="S4925" s="0" t="n"/>
      <c r="T4925" s="0" t="n"/>
      <c r="U4925" s="0" t="n"/>
      <c r="V4925" s="0" t="n"/>
      <c r="W4925" s="0" t="n"/>
      <c r="X4925" s="42" t="n"/>
      <c r="Y4925" s="42" t="n"/>
      <c r="Z4925" s="42" t="n"/>
    </row>
    <row r="4926" ht="23" customFormat="1" customHeight="1" s="204">
      <c r="A4926" s="255">
        <f>IF(B4926="","",COUNTA($B$5:B4926))</f>
        <v/>
      </c>
      <c r="B4926" s="294" t="n"/>
      <c r="C4926" s="247" t="n"/>
      <c r="D4926" s="248" t="n"/>
      <c r="E4926" s="295" t="n"/>
      <c r="F4926" s="296" t="n"/>
      <c r="G4926" s="296" t="n"/>
      <c r="H4926" s="299">
        <f>IFERROR(VLOOKUP($C4926,$C$5:$H$18,6,0)+SUMIF($C$19:$C4926,$C4926,$F$19:$F4926)-SUMIF($C$19:$C4926,$C4926,$G$19:$G4926),"")</f>
        <v/>
      </c>
      <c r="I4926" s="296" t="n"/>
      <c r="J4926" s="252" t="n"/>
      <c r="K4926" s="252" t="n"/>
      <c r="L4926" s="298" t="n"/>
      <c r="M4926" s="254">
        <f>IF($B4926="","",--TEXT($B4926,"yyyymm"))</f>
        <v/>
      </c>
      <c r="N4926" s="0" t="n"/>
      <c r="O4926" s="0" t="n"/>
      <c r="P4926" s="0" t="n"/>
      <c r="Q4926" s="0" t="n"/>
      <c r="R4926" s="0" t="n"/>
      <c r="S4926" s="0" t="n"/>
      <c r="T4926" s="0" t="n"/>
      <c r="U4926" s="0" t="n"/>
      <c r="V4926" s="0" t="n"/>
      <c r="W4926" s="0" t="n"/>
      <c r="X4926" s="42" t="n"/>
      <c r="Y4926" s="42" t="n"/>
      <c r="Z4926" s="42" t="n"/>
    </row>
    <row r="4927" ht="23" customFormat="1" customHeight="1" s="204">
      <c r="A4927" s="255">
        <f>IF(B4927="","",COUNTA($B$5:B4927))</f>
        <v/>
      </c>
      <c r="B4927" s="294" t="n"/>
      <c r="C4927" s="247" t="n"/>
      <c r="D4927" s="248" t="n"/>
      <c r="E4927" s="295" t="n"/>
      <c r="F4927" s="296" t="n"/>
      <c r="G4927" s="296" t="n"/>
      <c r="H4927" s="299">
        <f>IFERROR(VLOOKUP($C4927,$C$5:$H$18,6,0)+SUMIF($C$19:$C4927,$C4927,$F$19:$F4927)-SUMIF($C$19:$C4927,$C4927,$G$19:$G4927),"")</f>
        <v/>
      </c>
      <c r="I4927" s="296" t="n"/>
      <c r="J4927" s="252" t="n"/>
      <c r="K4927" s="252" t="n"/>
      <c r="L4927" s="298" t="n"/>
      <c r="M4927" s="254">
        <f>IF($B4927="","",--TEXT($B4927,"yyyymm"))</f>
        <v/>
      </c>
      <c r="N4927" s="0" t="n"/>
      <c r="O4927" s="0" t="n"/>
      <c r="P4927" s="0" t="n"/>
      <c r="Q4927" s="0" t="n"/>
      <c r="R4927" s="0" t="n"/>
      <c r="S4927" s="0" t="n"/>
      <c r="T4927" s="0" t="n"/>
      <c r="U4927" s="0" t="n"/>
      <c r="V4927" s="0" t="n"/>
      <c r="W4927" s="0" t="n"/>
      <c r="X4927" s="42" t="n"/>
      <c r="Y4927" s="42" t="n"/>
      <c r="Z4927" s="42" t="n"/>
    </row>
    <row r="4928" ht="23" customFormat="1" customHeight="1" s="204">
      <c r="A4928" s="255">
        <f>IF(B4928="","",COUNTA($B$5:B4928))</f>
        <v/>
      </c>
      <c r="B4928" s="294" t="n"/>
      <c r="C4928" s="247" t="n"/>
      <c r="D4928" s="248" t="n"/>
      <c r="E4928" s="295" t="n"/>
      <c r="F4928" s="296" t="n"/>
      <c r="G4928" s="296" t="n"/>
      <c r="H4928" s="299">
        <f>IFERROR(VLOOKUP($C4928,$C$5:$H$18,6,0)+SUMIF($C$19:$C4928,$C4928,$F$19:$F4928)-SUMIF($C$19:$C4928,$C4928,$G$19:$G4928),"")</f>
        <v/>
      </c>
      <c r="I4928" s="296" t="n"/>
      <c r="J4928" s="252" t="n"/>
      <c r="K4928" s="252" t="n"/>
      <c r="L4928" s="298" t="n"/>
      <c r="M4928" s="254">
        <f>IF($B4928="","",--TEXT($B4928,"yyyymm"))</f>
        <v/>
      </c>
      <c r="N4928" s="0" t="n"/>
      <c r="O4928" s="0" t="n"/>
      <c r="P4928" s="0" t="n"/>
      <c r="Q4928" s="0" t="n"/>
      <c r="R4928" s="0" t="n"/>
      <c r="S4928" s="0" t="n"/>
      <c r="T4928" s="0" t="n"/>
      <c r="U4928" s="0" t="n"/>
      <c r="V4928" s="0" t="n"/>
      <c r="W4928" s="0" t="n"/>
      <c r="X4928" s="42" t="n"/>
      <c r="Y4928" s="42" t="n"/>
      <c r="Z4928" s="42" t="n"/>
    </row>
    <row r="4929" ht="23" customFormat="1" customHeight="1" s="204">
      <c r="A4929" s="255">
        <f>IF(B4929="","",COUNTA($B$5:B4929))</f>
        <v/>
      </c>
      <c r="B4929" s="294" t="n"/>
      <c r="C4929" s="247" t="n"/>
      <c r="D4929" s="248" t="n"/>
      <c r="E4929" s="295" t="n"/>
      <c r="F4929" s="296" t="n"/>
      <c r="G4929" s="296" t="n"/>
      <c r="H4929" s="299">
        <f>IFERROR(VLOOKUP($C4929,$C$5:$H$18,6,0)+SUMIF($C$19:$C4929,$C4929,$F$19:$F4929)-SUMIF($C$19:$C4929,$C4929,$G$19:$G4929),"")</f>
        <v/>
      </c>
      <c r="I4929" s="296" t="n"/>
      <c r="J4929" s="252" t="n"/>
      <c r="K4929" s="252" t="n"/>
      <c r="L4929" s="298" t="n"/>
      <c r="M4929" s="254">
        <f>IF($B4929="","",--TEXT($B4929,"yyyymm"))</f>
        <v/>
      </c>
      <c r="N4929" s="0" t="n"/>
      <c r="O4929" s="0" t="n"/>
      <c r="P4929" s="0" t="n"/>
      <c r="Q4929" s="0" t="n"/>
      <c r="R4929" s="0" t="n"/>
      <c r="S4929" s="0" t="n"/>
      <c r="T4929" s="0" t="n"/>
      <c r="U4929" s="0" t="n"/>
      <c r="V4929" s="0" t="n"/>
      <c r="W4929" s="0" t="n"/>
      <c r="X4929" s="42" t="n"/>
      <c r="Y4929" s="42" t="n"/>
      <c r="Z4929" s="42" t="n"/>
    </row>
    <row r="4930" ht="23" customFormat="1" customHeight="1" s="204">
      <c r="A4930" s="255">
        <f>IF(B4930="","",COUNTA($B$5:B4930))</f>
        <v/>
      </c>
      <c r="B4930" s="294" t="n"/>
      <c r="C4930" s="247" t="n"/>
      <c r="D4930" s="248" t="n"/>
      <c r="E4930" s="295" t="n"/>
      <c r="F4930" s="296" t="n"/>
      <c r="G4930" s="296" t="n"/>
      <c r="H4930" s="299">
        <f>IFERROR(VLOOKUP($C4930,$C$5:$H$18,6,0)+SUMIF($C$19:$C4930,$C4930,$F$19:$F4930)-SUMIF($C$19:$C4930,$C4930,$G$19:$G4930),"")</f>
        <v/>
      </c>
      <c r="I4930" s="296" t="n"/>
      <c r="J4930" s="252" t="n"/>
      <c r="K4930" s="252" t="n"/>
      <c r="L4930" s="298" t="n"/>
      <c r="M4930" s="254">
        <f>IF($B4930="","",--TEXT($B4930,"yyyymm"))</f>
        <v/>
      </c>
      <c r="N4930" s="0" t="n"/>
      <c r="O4930" s="0" t="n"/>
      <c r="P4930" s="0" t="n"/>
      <c r="Q4930" s="0" t="n"/>
      <c r="R4930" s="0" t="n"/>
      <c r="S4930" s="0" t="n"/>
      <c r="T4930" s="0" t="n"/>
      <c r="U4930" s="0" t="n"/>
      <c r="V4930" s="0" t="n"/>
      <c r="W4930" s="0" t="n"/>
      <c r="X4930" s="42" t="n"/>
      <c r="Y4930" s="42" t="n"/>
      <c r="Z4930" s="42" t="n"/>
    </row>
    <row r="4931" ht="23" customFormat="1" customHeight="1" s="204">
      <c r="A4931" s="255">
        <f>IF(B4931="","",COUNTA($B$5:B4931))</f>
        <v/>
      </c>
      <c r="B4931" s="294" t="n"/>
      <c r="C4931" s="247" t="n"/>
      <c r="D4931" s="248" t="n"/>
      <c r="E4931" s="295" t="n"/>
      <c r="F4931" s="296" t="n"/>
      <c r="G4931" s="296" t="n"/>
      <c r="H4931" s="299">
        <f>IFERROR(VLOOKUP($C4931,$C$5:$H$18,6,0)+SUMIF($C$19:$C4931,$C4931,$F$19:$F4931)-SUMIF($C$19:$C4931,$C4931,$G$19:$G4931),"")</f>
        <v/>
      </c>
      <c r="I4931" s="296" t="n"/>
      <c r="J4931" s="252" t="n"/>
      <c r="K4931" s="252" t="n"/>
      <c r="L4931" s="298" t="n"/>
      <c r="M4931" s="254">
        <f>IF($B4931="","",--TEXT($B4931,"yyyymm"))</f>
        <v/>
      </c>
      <c r="N4931" s="0" t="n"/>
      <c r="O4931" s="0" t="n"/>
      <c r="P4931" s="0" t="n"/>
      <c r="Q4931" s="0" t="n"/>
      <c r="R4931" s="0" t="n"/>
      <c r="S4931" s="0" t="n"/>
      <c r="T4931" s="0" t="n"/>
      <c r="U4931" s="0" t="n"/>
      <c r="V4931" s="0" t="n"/>
      <c r="W4931" s="0" t="n"/>
      <c r="X4931" s="42" t="n"/>
      <c r="Y4931" s="42" t="n"/>
      <c r="Z4931" s="42" t="n"/>
    </row>
    <row r="4932" ht="23" customFormat="1" customHeight="1" s="204">
      <c r="A4932" s="255">
        <f>IF(B4932="","",COUNTA($B$5:B4932))</f>
        <v/>
      </c>
      <c r="B4932" s="294" t="n"/>
      <c r="C4932" s="247" t="n"/>
      <c r="D4932" s="248" t="n"/>
      <c r="E4932" s="295" t="n"/>
      <c r="F4932" s="296" t="n"/>
      <c r="G4932" s="296" t="n"/>
      <c r="H4932" s="299">
        <f>IFERROR(VLOOKUP($C4932,$C$5:$H$18,6,0)+SUMIF($C$19:$C4932,$C4932,$F$19:$F4932)-SUMIF($C$19:$C4932,$C4932,$G$19:$G4932),"")</f>
        <v/>
      </c>
      <c r="I4932" s="296" t="n"/>
      <c r="J4932" s="252" t="n"/>
      <c r="K4932" s="252" t="n"/>
      <c r="L4932" s="298" t="n"/>
      <c r="M4932" s="254">
        <f>IF($B4932="","",--TEXT($B4932,"yyyymm"))</f>
        <v/>
      </c>
      <c r="N4932" s="0" t="n"/>
      <c r="O4932" s="0" t="n"/>
      <c r="P4932" s="0" t="n"/>
      <c r="Q4932" s="0" t="n"/>
      <c r="R4932" s="0" t="n"/>
      <c r="S4932" s="0" t="n"/>
      <c r="T4932" s="0" t="n"/>
      <c r="U4932" s="0" t="n"/>
      <c r="V4932" s="0" t="n"/>
      <c r="W4932" s="0" t="n"/>
      <c r="X4932" s="42" t="n"/>
      <c r="Y4932" s="42" t="n"/>
      <c r="Z4932" s="42" t="n"/>
    </row>
    <row r="4933" ht="23" customFormat="1" customHeight="1" s="204">
      <c r="A4933" s="255">
        <f>IF(B4933="","",COUNTA($B$5:B4933))</f>
        <v/>
      </c>
      <c r="B4933" s="294" t="n"/>
      <c r="C4933" s="247" t="n"/>
      <c r="D4933" s="248" t="n"/>
      <c r="E4933" s="295" t="n"/>
      <c r="F4933" s="296" t="n"/>
      <c r="G4933" s="296" t="n"/>
      <c r="H4933" s="299">
        <f>IFERROR(VLOOKUP($C4933,$C$5:$H$18,6,0)+SUMIF($C$19:$C4933,$C4933,$F$19:$F4933)-SUMIF($C$19:$C4933,$C4933,$G$19:$G4933),"")</f>
        <v/>
      </c>
      <c r="I4933" s="296" t="n"/>
      <c r="J4933" s="252" t="n"/>
      <c r="K4933" s="252" t="n"/>
      <c r="L4933" s="298" t="n"/>
      <c r="M4933" s="254">
        <f>IF($B4933="","",--TEXT($B4933,"yyyymm"))</f>
        <v/>
      </c>
      <c r="N4933" s="0" t="n"/>
      <c r="O4933" s="0" t="n"/>
      <c r="P4933" s="0" t="n"/>
      <c r="Q4933" s="0" t="n"/>
      <c r="R4933" s="0" t="n"/>
      <c r="S4933" s="0" t="n"/>
      <c r="T4933" s="0" t="n"/>
      <c r="U4933" s="0" t="n"/>
      <c r="V4933" s="0" t="n"/>
      <c r="W4933" s="0" t="n"/>
      <c r="X4933" s="42" t="n"/>
      <c r="Y4933" s="42" t="n"/>
      <c r="Z4933" s="42" t="n"/>
    </row>
    <row r="4934" ht="23" customFormat="1" customHeight="1" s="204">
      <c r="A4934" s="255">
        <f>IF(B4934="","",COUNTA($B$5:B4934))</f>
        <v/>
      </c>
      <c r="B4934" s="294" t="n"/>
      <c r="C4934" s="247" t="n"/>
      <c r="D4934" s="248" t="n"/>
      <c r="E4934" s="295" t="n"/>
      <c r="F4934" s="296" t="n"/>
      <c r="G4934" s="296" t="n"/>
      <c r="H4934" s="299">
        <f>IFERROR(VLOOKUP($C4934,$C$5:$H$18,6,0)+SUMIF($C$19:$C4934,$C4934,$F$19:$F4934)-SUMIF($C$19:$C4934,$C4934,$G$19:$G4934),"")</f>
        <v/>
      </c>
      <c r="I4934" s="296" t="n"/>
      <c r="J4934" s="252" t="n"/>
      <c r="K4934" s="252" t="n"/>
      <c r="L4934" s="298" t="n"/>
      <c r="M4934" s="254">
        <f>IF($B4934="","",--TEXT($B4934,"yyyymm"))</f>
        <v/>
      </c>
      <c r="N4934" s="0" t="n"/>
      <c r="O4934" s="0" t="n"/>
      <c r="P4934" s="0" t="n"/>
      <c r="Q4934" s="0" t="n"/>
      <c r="R4934" s="0" t="n"/>
      <c r="S4934" s="0" t="n"/>
      <c r="T4934" s="0" t="n"/>
      <c r="U4934" s="0" t="n"/>
      <c r="V4934" s="0" t="n"/>
      <c r="W4934" s="0" t="n"/>
      <c r="X4934" s="42" t="n"/>
      <c r="Y4934" s="42" t="n"/>
      <c r="Z4934" s="42" t="n"/>
    </row>
    <row r="4935" ht="23" customFormat="1" customHeight="1" s="204">
      <c r="A4935" s="255">
        <f>IF(B4935="","",COUNTA($B$5:B4935))</f>
        <v/>
      </c>
      <c r="B4935" s="294" t="n"/>
      <c r="C4935" s="247" t="n"/>
      <c r="D4935" s="248" t="n"/>
      <c r="E4935" s="295" t="n"/>
      <c r="F4935" s="296" t="n"/>
      <c r="G4935" s="296" t="n"/>
      <c r="H4935" s="299">
        <f>IFERROR(VLOOKUP($C4935,$C$5:$H$18,6,0)+SUMIF($C$19:$C4935,$C4935,$F$19:$F4935)-SUMIF($C$19:$C4935,$C4935,$G$19:$G4935),"")</f>
        <v/>
      </c>
      <c r="I4935" s="296" t="n"/>
      <c r="J4935" s="252" t="n"/>
      <c r="K4935" s="252" t="n"/>
      <c r="L4935" s="298" t="n"/>
      <c r="M4935" s="254">
        <f>IF($B4935="","",--TEXT($B4935,"yyyymm"))</f>
        <v/>
      </c>
      <c r="N4935" s="0" t="n"/>
      <c r="O4935" s="0" t="n"/>
      <c r="P4935" s="0" t="n"/>
      <c r="Q4935" s="0" t="n"/>
      <c r="R4935" s="0" t="n"/>
      <c r="S4935" s="0" t="n"/>
      <c r="T4935" s="0" t="n"/>
      <c r="U4935" s="0" t="n"/>
      <c r="V4935" s="0" t="n"/>
      <c r="W4935" s="0" t="n"/>
      <c r="X4935" s="42" t="n"/>
      <c r="Y4935" s="42" t="n"/>
      <c r="Z4935" s="42" t="n"/>
    </row>
    <row r="4936" ht="23" customFormat="1" customHeight="1" s="204">
      <c r="A4936" s="255">
        <f>IF(B4936="","",COUNTA($B$5:B4936))</f>
        <v/>
      </c>
      <c r="B4936" s="294" t="n"/>
      <c r="C4936" s="247" t="n"/>
      <c r="D4936" s="248" t="n"/>
      <c r="E4936" s="295" t="n"/>
      <c r="F4936" s="296" t="n"/>
      <c r="G4936" s="296" t="n"/>
      <c r="H4936" s="299">
        <f>IFERROR(VLOOKUP($C4936,$C$5:$H$18,6,0)+SUMIF($C$19:$C4936,$C4936,$F$19:$F4936)-SUMIF($C$19:$C4936,$C4936,$G$19:$G4936),"")</f>
        <v/>
      </c>
      <c r="I4936" s="296" t="n"/>
      <c r="J4936" s="252" t="n"/>
      <c r="K4936" s="252" t="n"/>
      <c r="L4936" s="298" t="n"/>
      <c r="M4936" s="254">
        <f>IF($B4936="","",--TEXT($B4936,"yyyymm"))</f>
        <v/>
      </c>
      <c r="N4936" s="0" t="n"/>
      <c r="O4936" s="0" t="n"/>
      <c r="P4936" s="0" t="n"/>
      <c r="Q4936" s="0" t="n"/>
      <c r="R4936" s="0" t="n"/>
      <c r="S4936" s="0" t="n"/>
      <c r="T4936" s="0" t="n"/>
      <c r="U4936" s="0" t="n"/>
      <c r="V4936" s="0" t="n"/>
      <c r="W4936" s="0" t="n"/>
      <c r="X4936" s="42" t="n"/>
      <c r="Y4936" s="42" t="n"/>
      <c r="Z4936" s="42" t="n"/>
    </row>
    <row r="4937" ht="23" customFormat="1" customHeight="1" s="204">
      <c r="A4937" s="255">
        <f>IF(B4937="","",COUNTA($B$5:B4937))</f>
        <v/>
      </c>
      <c r="B4937" s="294" t="n"/>
      <c r="C4937" s="247" t="n"/>
      <c r="D4937" s="248" t="n"/>
      <c r="E4937" s="295" t="n"/>
      <c r="F4937" s="296" t="n"/>
      <c r="G4937" s="296" t="n"/>
      <c r="H4937" s="299">
        <f>IFERROR(VLOOKUP($C4937,$C$5:$H$18,6,0)+SUMIF($C$19:$C4937,$C4937,$F$19:$F4937)-SUMIF($C$19:$C4937,$C4937,$G$19:$G4937),"")</f>
        <v/>
      </c>
      <c r="I4937" s="296" t="n"/>
      <c r="J4937" s="252" t="n"/>
      <c r="K4937" s="252" t="n"/>
      <c r="L4937" s="298" t="n"/>
      <c r="M4937" s="254">
        <f>IF($B4937="","",--TEXT($B4937,"yyyymm"))</f>
        <v/>
      </c>
      <c r="N4937" s="0" t="n"/>
      <c r="O4937" s="0" t="n"/>
      <c r="P4937" s="0" t="n"/>
      <c r="Q4937" s="0" t="n"/>
      <c r="R4937" s="0" t="n"/>
      <c r="S4937" s="0" t="n"/>
      <c r="T4937" s="0" t="n"/>
      <c r="U4937" s="0" t="n"/>
      <c r="V4937" s="0" t="n"/>
      <c r="W4937" s="0" t="n"/>
      <c r="X4937" s="42" t="n"/>
      <c r="Y4937" s="42" t="n"/>
      <c r="Z4937" s="42" t="n"/>
    </row>
    <row r="4938" ht="23" customFormat="1" customHeight="1" s="204">
      <c r="A4938" s="255">
        <f>IF(B4938="","",COUNTA($B$5:B4938))</f>
        <v/>
      </c>
      <c r="B4938" s="294" t="n"/>
      <c r="C4938" s="247" t="n"/>
      <c r="D4938" s="248" t="n"/>
      <c r="E4938" s="295" t="n"/>
      <c r="F4938" s="296" t="n"/>
      <c r="G4938" s="296" t="n"/>
      <c r="H4938" s="299">
        <f>IFERROR(VLOOKUP($C4938,$C$5:$H$18,6,0)+SUMIF($C$19:$C4938,$C4938,$F$19:$F4938)-SUMIF($C$19:$C4938,$C4938,$G$19:$G4938),"")</f>
        <v/>
      </c>
      <c r="I4938" s="296" t="n"/>
      <c r="J4938" s="252" t="n"/>
      <c r="K4938" s="252" t="n"/>
      <c r="L4938" s="298" t="n"/>
      <c r="M4938" s="254">
        <f>IF($B4938="","",--TEXT($B4938,"yyyymm"))</f>
        <v/>
      </c>
      <c r="N4938" s="0" t="n"/>
      <c r="O4938" s="0" t="n"/>
      <c r="P4938" s="0" t="n"/>
      <c r="Q4938" s="0" t="n"/>
      <c r="R4938" s="0" t="n"/>
      <c r="S4938" s="0" t="n"/>
      <c r="T4938" s="0" t="n"/>
      <c r="U4938" s="0" t="n"/>
      <c r="V4938" s="0" t="n"/>
      <c r="W4938" s="0" t="n"/>
      <c r="X4938" s="42" t="n"/>
      <c r="Y4938" s="42" t="n"/>
      <c r="Z4938" s="42" t="n"/>
    </row>
    <row r="4939" ht="23" customFormat="1" customHeight="1" s="204">
      <c r="A4939" s="255">
        <f>IF(B4939="","",COUNTA($B$5:B4939))</f>
        <v/>
      </c>
      <c r="B4939" s="294" t="n"/>
      <c r="C4939" s="247" t="n"/>
      <c r="D4939" s="248" t="n"/>
      <c r="E4939" s="295" t="n"/>
      <c r="F4939" s="296" t="n"/>
      <c r="G4939" s="296" t="n"/>
      <c r="H4939" s="299">
        <f>IFERROR(VLOOKUP($C4939,$C$5:$H$18,6,0)+SUMIF($C$19:$C4939,$C4939,$F$19:$F4939)-SUMIF($C$19:$C4939,$C4939,$G$19:$G4939),"")</f>
        <v/>
      </c>
      <c r="I4939" s="296" t="n"/>
      <c r="J4939" s="252" t="n"/>
      <c r="K4939" s="252" t="n"/>
      <c r="L4939" s="298" t="n"/>
      <c r="M4939" s="254">
        <f>IF($B4939="","",--TEXT($B4939,"yyyymm"))</f>
        <v/>
      </c>
      <c r="N4939" s="0" t="n"/>
      <c r="O4939" s="0" t="n"/>
      <c r="P4939" s="0" t="n"/>
      <c r="Q4939" s="0" t="n"/>
      <c r="R4939" s="0" t="n"/>
      <c r="S4939" s="0" t="n"/>
      <c r="T4939" s="0" t="n"/>
      <c r="U4939" s="0" t="n"/>
      <c r="V4939" s="0" t="n"/>
      <c r="W4939" s="0" t="n"/>
      <c r="X4939" s="42" t="n"/>
      <c r="Y4939" s="42" t="n"/>
      <c r="Z4939" s="42" t="n"/>
    </row>
    <row r="4940" ht="23" customFormat="1" customHeight="1" s="204">
      <c r="A4940" s="255">
        <f>IF(B4940="","",COUNTA($B$5:B4940))</f>
        <v/>
      </c>
      <c r="B4940" s="294" t="n"/>
      <c r="C4940" s="247" t="n"/>
      <c r="D4940" s="248" t="n"/>
      <c r="E4940" s="295" t="n"/>
      <c r="F4940" s="296" t="n"/>
      <c r="G4940" s="296" t="n"/>
      <c r="H4940" s="299">
        <f>IFERROR(VLOOKUP($C4940,$C$5:$H$18,6,0)+SUMIF($C$19:$C4940,$C4940,$F$19:$F4940)-SUMIF($C$19:$C4940,$C4940,$G$19:$G4940),"")</f>
        <v/>
      </c>
      <c r="I4940" s="296" t="n"/>
      <c r="J4940" s="252" t="n"/>
      <c r="K4940" s="252" t="n"/>
      <c r="L4940" s="298" t="n"/>
      <c r="M4940" s="254">
        <f>IF($B4940="","",--TEXT($B4940,"yyyymm"))</f>
        <v/>
      </c>
      <c r="N4940" s="0" t="n"/>
      <c r="O4940" s="0" t="n"/>
      <c r="P4940" s="0" t="n"/>
      <c r="Q4940" s="0" t="n"/>
      <c r="R4940" s="0" t="n"/>
      <c r="S4940" s="0" t="n"/>
      <c r="T4940" s="0" t="n"/>
      <c r="U4940" s="0" t="n"/>
      <c r="V4940" s="0" t="n"/>
      <c r="W4940" s="0" t="n"/>
      <c r="X4940" s="42" t="n"/>
      <c r="Y4940" s="42" t="n"/>
      <c r="Z4940" s="42" t="n"/>
    </row>
    <row r="4941" ht="23" customFormat="1" customHeight="1" s="204">
      <c r="A4941" s="255">
        <f>IF(B4941="","",COUNTA($B$5:B4941))</f>
        <v/>
      </c>
      <c r="B4941" s="294" t="n"/>
      <c r="C4941" s="247" t="n"/>
      <c r="D4941" s="248" t="n"/>
      <c r="E4941" s="295" t="n"/>
      <c r="F4941" s="296" t="n"/>
      <c r="G4941" s="296" t="n"/>
      <c r="H4941" s="299">
        <f>IFERROR(VLOOKUP($C4941,$C$5:$H$18,6,0)+SUMIF($C$19:$C4941,$C4941,$F$19:$F4941)-SUMIF($C$19:$C4941,$C4941,$G$19:$G4941),"")</f>
        <v/>
      </c>
      <c r="I4941" s="296" t="n"/>
      <c r="J4941" s="252" t="n"/>
      <c r="K4941" s="252" t="n"/>
      <c r="L4941" s="298" t="n"/>
      <c r="M4941" s="254">
        <f>IF($B4941="","",--TEXT($B4941,"yyyymm"))</f>
        <v/>
      </c>
      <c r="N4941" s="0" t="n"/>
      <c r="O4941" s="0" t="n"/>
      <c r="P4941" s="0" t="n"/>
      <c r="Q4941" s="0" t="n"/>
      <c r="R4941" s="0" t="n"/>
      <c r="S4941" s="0" t="n"/>
      <c r="T4941" s="0" t="n"/>
      <c r="U4941" s="0" t="n"/>
      <c r="V4941" s="0" t="n"/>
      <c r="W4941" s="0" t="n"/>
      <c r="X4941" s="42" t="n"/>
      <c r="Y4941" s="42" t="n"/>
      <c r="Z4941" s="42" t="n"/>
    </row>
    <row r="4942" ht="23" customFormat="1" customHeight="1" s="204">
      <c r="A4942" s="255">
        <f>IF(B4942="","",COUNTA($B$5:B4942))</f>
        <v/>
      </c>
      <c r="B4942" s="294" t="n"/>
      <c r="C4942" s="247" t="n"/>
      <c r="D4942" s="248" t="n"/>
      <c r="E4942" s="295" t="n"/>
      <c r="F4942" s="296" t="n"/>
      <c r="G4942" s="296" t="n"/>
      <c r="H4942" s="299">
        <f>IFERROR(VLOOKUP($C4942,$C$5:$H$18,6,0)+SUMIF($C$19:$C4942,$C4942,$F$19:$F4942)-SUMIF($C$19:$C4942,$C4942,$G$19:$G4942),"")</f>
        <v/>
      </c>
      <c r="I4942" s="296" t="n"/>
      <c r="J4942" s="252" t="n"/>
      <c r="K4942" s="252" t="n"/>
      <c r="L4942" s="298" t="n"/>
      <c r="M4942" s="254">
        <f>IF($B4942="","",--TEXT($B4942,"yyyymm"))</f>
        <v/>
      </c>
      <c r="N4942" s="0" t="n"/>
      <c r="O4942" s="0" t="n"/>
      <c r="P4942" s="0" t="n"/>
      <c r="Q4942" s="0" t="n"/>
      <c r="R4942" s="0" t="n"/>
      <c r="S4942" s="0" t="n"/>
      <c r="T4942" s="0" t="n"/>
      <c r="U4942" s="0" t="n"/>
      <c r="V4942" s="0" t="n"/>
      <c r="W4942" s="0" t="n"/>
      <c r="X4942" s="42" t="n"/>
      <c r="Y4942" s="42" t="n"/>
      <c r="Z4942" s="42" t="n"/>
    </row>
    <row r="4943" ht="23" customFormat="1" customHeight="1" s="204">
      <c r="A4943" s="255">
        <f>IF(B4943="","",COUNTA($B$5:B4943))</f>
        <v/>
      </c>
      <c r="B4943" s="294" t="n"/>
      <c r="C4943" s="247" t="n"/>
      <c r="D4943" s="248" t="n"/>
      <c r="E4943" s="295" t="n"/>
      <c r="F4943" s="296" t="n"/>
      <c r="G4943" s="296" t="n"/>
      <c r="H4943" s="299">
        <f>IFERROR(VLOOKUP($C4943,$C$5:$H$18,6,0)+SUMIF($C$19:$C4943,$C4943,$F$19:$F4943)-SUMIF($C$19:$C4943,$C4943,$G$19:$G4943),"")</f>
        <v/>
      </c>
      <c r="I4943" s="296" t="n"/>
      <c r="J4943" s="252" t="n"/>
      <c r="K4943" s="252" t="n"/>
      <c r="L4943" s="298" t="n"/>
      <c r="M4943" s="254">
        <f>IF($B4943="","",--TEXT($B4943,"yyyymm"))</f>
        <v/>
      </c>
      <c r="N4943" s="0" t="n"/>
      <c r="O4943" s="0" t="n"/>
      <c r="P4943" s="0" t="n"/>
      <c r="Q4943" s="0" t="n"/>
      <c r="R4943" s="0" t="n"/>
      <c r="S4943" s="0" t="n"/>
      <c r="T4943" s="0" t="n"/>
      <c r="U4943" s="0" t="n"/>
      <c r="V4943" s="0" t="n"/>
      <c r="W4943" s="0" t="n"/>
      <c r="X4943" s="42" t="n"/>
      <c r="Y4943" s="42" t="n"/>
      <c r="Z4943" s="42" t="n"/>
    </row>
    <row r="4944" ht="23" customFormat="1" customHeight="1" s="204">
      <c r="A4944" s="255">
        <f>IF(B4944="","",COUNTA($B$5:B4944))</f>
        <v/>
      </c>
      <c r="B4944" s="294" t="n"/>
      <c r="C4944" s="247" t="n"/>
      <c r="D4944" s="248" t="n"/>
      <c r="E4944" s="295" t="n"/>
      <c r="F4944" s="296" t="n"/>
      <c r="G4944" s="296" t="n"/>
      <c r="H4944" s="299">
        <f>IFERROR(VLOOKUP($C4944,$C$5:$H$18,6,0)+SUMIF($C$19:$C4944,$C4944,$F$19:$F4944)-SUMIF($C$19:$C4944,$C4944,$G$19:$G4944),"")</f>
        <v/>
      </c>
      <c r="I4944" s="296" t="n"/>
      <c r="J4944" s="252" t="n"/>
      <c r="K4944" s="252" t="n"/>
      <c r="L4944" s="298" t="n"/>
      <c r="M4944" s="254">
        <f>IF($B4944="","",--TEXT($B4944,"yyyymm"))</f>
        <v/>
      </c>
      <c r="N4944" s="0" t="n"/>
      <c r="O4944" s="0" t="n"/>
      <c r="P4944" s="0" t="n"/>
      <c r="Q4944" s="0" t="n"/>
      <c r="R4944" s="0" t="n"/>
      <c r="S4944" s="0" t="n"/>
      <c r="T4944" s="0" t="n"/>
      <c r="U4944" s="0" t="n"/>
      <c r="V4944" s="0" t="n"/>
      <c r="W4944" s="0" t="n"/>
      <c r="X4944" s="42" t="n"/>
      <c r="Y4944" s="42" t="n"/>
      <c r="Z4944" s="42" t="n"/>
    </row>
    <row r="4945" ht="23" customFormat="1" customHeight="1" s="204">
      <c r="A4945" s="255">
        <f>IF(B4945="","",COUNTA($B$5:B4945))</f>
        <v/>
      </c>
      <c r="B4945" s="294" t="n"/>
      <c r="C4945" s="247" t="n"/>
      <c r="D4945" s="248" t="n"/>
      <c r="E4945" s="295" t="n"/>
      <c r="F4945" s="296" t="n"/>
      <c r="G4945" s="296" t="n"/>
      <c r="H4945" s="299">
        <f>IFERROR(VLOOKUP($C4945,$C$5:$H$18,6,0)+SUMIF($C$19:$C4945,$C4945,$F$19:$F4945)-SUMIF($C$19:$C4945,$C4945,$G$19:$G4945),"")</f>
        <v/>
      </c>
      <c r="I4945" s="296" t="n"/>
      <c r="J4945" s="252" t="n"/>
      <c r="K4945" s="252" t="n"/>
      <c r="L4945" s="298" t="n"/>
      <c r="M4945" s="254">
        <f>IF($B4945="","",--TEXT($B4945,"yyyymm"))</f>
        <v/>
      </c>
      <c r="N4945" s="0" t="n"/>
      <c r="O4945" s="0" t="n"/>
      <c r="P4945" s="0" t="n"/>
      <c r="Q4945" s="0" t="n"/>
      <c r="R4945" s="0" t="n"/>
      <c r="S4945" s="0" t="n"/>
      <c r="T4945" s="0" t="n"/>
      <c r="U4945" s="0" t="n"/>
      <c r="V4945" s="0" t="n"/>
      <c r="W4945" s="0" t="n"/>
      <c r="X4945" s="42" t="n"/>
      <c r="Y4945" s="42" t="n"/>
      <c r="Z4945" s="42" t="n"/>
    </row>
    <row r="4946" ht="23" customFormat="1" customHeight="1" s="204">
      <c r="A4946" s="255">
        <f>IF(B4946="","",COUNTA($B$5:B4946))</f>
        <v/>
      </c>
      <c r="B4946" s="294" t="n"/>
      <c r="C4946" s="247" t="n"/>
      <c r="D4946" s="248" t="n"/>
      <c r="E4946" s="295" t="n"/>
      <c r="F4946" s="296" t="n"/>
      <c r="G4946" s="296" t="n"/>
      <c r="H4946" s="299">
        <f>IFERROR(VLOOKUP($C4946,$C$5:$H$18,6,0)+SUMIF($C$19:$C4946,$C4946,$F$19:$F4946)-SUMIF($C$19:$C4946,$C4946,$G$19:$G4946),"")</f>
        <v/>
      </c>
      <c r="I4946" s="296" t="n"/>
      <c r="J4946" s="252" t="n"/>
      <c r="K4946" s="252" t="n"/>
      <c r="L4946" s="298" t="n"/>
      <c r="M4946" s="254">
        <f>IF($B4946="","",--TEXT($B4946,"yyyymm"))</f>
        <v/>
      </c>
      <c r="N4946" s="0" t="n"/>
      <c r="O4946" s="0" t="n"/>
      <c r="P4946" s="0" t="n"/>
      <c r="Q4946" s="0" t="n"/>
      <c r="R4946" s="0" t="n"/>
      <c r="S4946" s="0" t="n"/>
      <c r="T4946" s="0" t="n"/>
      <c r="U4946" s="0" t="n"/>
      <c r="V4946" s="0" t="n"/>
      <c r="W4946" s="0" t="n"/>
      <c r="X4946" s="42" t="n"/>
      <c r="Y4946" s="42" t="n"/>
      <c r="Z4946" s="42" t="n"/>
    </row>
    <row r="4947" ht="23" customFormat="1" customHeight="1" s="204">
      <c r="A4947" s="255">
        <f>IF(B4947="","",COUNTA($B$5:B4947))</f>
        <v/>
      </c>
      <c r="B4947" s="294" t="n"/>
      <c r="C4947" s="247" t="n"/>
      <c r="D4947" s="248" t="n"/>
      <c r="E4947" s="295" t="n"/>
      <c r="F4947" s="296" t="n"/>
      <c r="G4947" s="296" t="n"/>
      <c r="H4947" s="299">
        <f>IFERROR(VLOOKUP($C4947,$C$5:$H$18,6,0)+SUMIF($C$19:$C4947,$C4947,$F$19:$F4947)-SUMIF($C$19:$C4947,$C4947,$G$19:$G4947),"")</f>
        <v/>
      </c>
      <c r="I4947" s="296" t="n"/>
      <c r="J4947" s="252" t="n"/>
      <c r="K4947" s="252" t="n"/>
      <c r="L4947" s="298" t="n"/>
      <c r="M4947" s="254">
        <f>IF($B4947="","",--TEXT($B4947,"yyyymm"))</f>
        <v/>
      </c>
      <c r="N4947" s="0" t="n"/>
      <c r="O4947" s="0" t="n"/>
      <c r="P4947" s="0" t="n"/>
      <c r="Q4947" s="0" t="n"/>
      <c r="R4947" s="0" t="n"/>
      <c r="S4947" s="0" t="n"/>
      <c r="T4947" s="0" t="n"/>
      <c r="U4947" s="0" t="n"/>
      <c r="V4947" s="0" t="n"/>
      <c r="W4947" s="0" t="n"/>
      <c r="X4947" s="42" t="n"/>
      <c r="Y4947" s="42" t="n"/>
      <c r="Z4947" s="42" t="n"/>
    </row>
    <row r="4948" ht="23" customFormat="1" customHeight="1" s="204">
      <c r="A4948" s="255">
        <f>IF(B4948="","",COUNTA($B$5:B4948))</f>
        <v/>
      </c>
      <c r="B4948" s="294" t="n"/>
      <c r="C4948" s="247" t="n"/>
      <c r="D4948" s="248" t="n"/>
      <c r="E4948" s="295" t="n"/>
      <c r="F4948" s="296" t="n"/>
      <c r="G4948" s="296" t="n"/>
      <c r="H4948" s="299">
        <f>IFERROR(VLOOKUP($C4948,$C$5:$H$18,6,0)+SUMIF($C$19:$C4948,$C4948,$F$19:$F4948)-SUMIF($C$19:$C4948,$C4948,$G$19:$G4948),"")</f>
        <v/>
      </c>
      <c r="I4948" s="296" t="n"/>
      <c r="J4948" s="252" t="n"/>
      <c r="K4948" s="252" t="n"/>
      <c r="L4948" s="298" t="n"/>
      <c r="M4948" s="254">
        <f>IF($B4948="","",--TEXT($B4948,"yyyymm"))</f>
        <v/>
      </c>
      <c r="N4948" s="0" t="n"/>
      <c r="O4948" s="0" t="n"/>
      <c r="P4948" s="0" t="n"/>
      <c r="Q4948" s="0" t="n"/>
      <c r="R4948" s="0" t="n"/>
      <c r="S4948" s="0" t="n"/>
      <c r="T4948" s="0" t="n"/>
      <c r="U4948" s="0" t="n"/>
      <c r="V4948" s="0" t="n"/>
      <c r="W4948" s="0" t="n"/>
      <c r="X4948" s="42" t="n"/>
      <c r="Y4948" s="42" t="n"/>
      <c r="Z4948" s="42" t="n"/>
    </row>
    <row r="4949" ht="23" customFormat="1" customHeight="1" s="204">
      <c r="A4949" s="255">
        <f>IF(B4949="","",COUNTA($B$5:B4949))</f>
        <v/>
      </c>
      <c r="B4949" s="294" t="n"/>
      <c r="C4949" s="247" t="n"/>
      <c r="D4949" s="248" t="n"/>
      <c r="E4949" s="295" t="n"/>
      <c r="F4949" s="296" t="n"/>
      <c r="G4949" s="296" t="n"/>
      <c r="H4949" s="299">
        <f>IFERROR(VLOOKUP($C4949,$C$5:$H$18,6,0)+SUMIF($C$19:$C4949,$C4949,$F$19:$F4949)-SUMIF($C$19:$C4949,$C4949,$G$19:$G4949),"")</f>
        <v/>
      </c>
      <c r="I4949" s="296" t="n"/>
      <c r="J4949" s="252" t="n"/>
      <c r="K4949" s="252" t="n"/>
      <c r="L4949" s="298" t="n"/>
      <c r="M4949" s="254">
        <f>IF($B4949="","",--TEXT($B4949,"yyyymm"))</f>
        <v/>
      </c>
      <c r="N4949" s="0" t="n"/>
      <c r="O4949" s="0" t="n"/>
      <c r="P4949" s="0" t="n"/>
      <c r="Q4949" s="0" t="n"/>
      <c r="R4949" s="0" t="n"/>
      <c r="S4949" s="0" t="n"/>
      <c r="T4949" s="0" t="n"/>
      <c r="U4949" s="0" t="n"/>
      <c r="V4949" s="0" t="n"/>
      <c r="W4949" s="0" t="n"/>
      <c r="X4949" s="42" t="n"/>
      <c r="Y4949" s="42" t="n"/>
      <c r="Z4949" s="42" t="n"/>
    </row>
    <row r="4950" ht="23" customFormat="1" customHeight="1" s="204">
      <c r="A4950" s="255">
        <f>IF(B4950="","",COUNTA($B$5:B4950))</f>
        <v/>
      </c>
      <c r="B4950" s="294" t="n"/>
      <c r="C4950" s="247" t="n"/>
      <c r="D4950" s="248" t="n"/>
      <c r="E4950" s="295" t="n"/>
      <c r="F4950" s="296" t="n"/>
      <c r="G4950" s="296" t="n"/>
      <c r="H4950" s="299">
        <f>IFERROR(VLOOKUP($C4950,$C$5:$H$18,6,0)+SUMIF($C$19:$C4950,$C4950,$F$19:$F4950)-SUMIF($C$19:$C4950,$C4950,$G$19:$G4950),"")</f>
        <v/>
      </c>
      <c r="I4950" s="296" t="n"/>
      <c r="J4950" s="252" t="n"/>
      <c r="K4950" s="252" t="n"/>
      <c r="L4950" s="298" t="n"/>
      <c r="M4950" s="254">
        <f>IF($B4950="","",--TEXT($B4950,"yyyymm"))</f>
        <v/>
      </c>
      <c r="N4950" s="0" t="n"/>
      <c r="O4950" s="0" t="n"/>
      <c r="P4950" s="0" t="n"/>
      <c r="Q4950" s="0" t="n"/>
      <c r="R4950" s="0" t="n"/>
      <c r="S4950" s="0" t="n"/>
      <c r="T4950" s="0" t="n"/>
      <c r="U4950" s="0" t="n"/>
      <c r="V4950" s="0" t="n"/>
      <c r="W4950" s="0" t="n"/>
      <c r="X4950" s="42" t="n"/>
      <c r="Y4950" s="42" t="n"/>
      <c r="Z4950" s="42" t="n"/>
    </row>
    <row r="4951" ht="23" customFormat="1" customHeight="1" s="204">
      <c r="A4951" s="255">
        <f>IF(B4951="","",COUNTA($B$5:B4951))</f>
        <v/>
      </c>
      <c r="B4951" s="294" t="n"/>
      <c r="C4951" s="247" t="n"/>
      <c r="D4951" s="248" t="n"/>
      <c r="E4951" s="295" t="n"/>
      <c r="F4951" s="296" t="n"/>
      <c r="G4951" s="296" t="n"/>
      <c r="H4951" s="299">
        <f>IFERROR(VLOOKUP($C4951,$C$5:$H$18,6,0)+SUMIF($C$19:$C4951,$C4951,$F$19:$F4951)-SUMIF($C$19:$C4951,$C4951,$G$19:$G4951),"")</f>
        <v/>
      </c>
      <c r="I4951" s="296" t="n"/>
      <c r="J4951" s="252" t="n"/>
      <c r="K4951" s="252" t="n"/>
      <c r="L4951" s="298" t="n"/>
      <c r="M4951" s="254">
        <f>IF($B4951="","",--TEXT($B4951,"yyyymm"))</f>
        <v/>
      </c>
      <c r="N4951" s="0" t="n"/>
      <c r="O4951" s="0" t="n"/>
      <c r="P4951" s="0" t="n"/>
      <c r="Q4951" s="0" t="n"/>
      <c r="R4951" s="0" t="n"/>
      <c r="S4951" s="0" t="n"/>
      <c r="T4951" s="0" t="n"/>
      <c r="U4951" s="0" t="n"/>
      <c r="V4951" s="0" t="n"/>
      <c r="W4951" s="0" t="n"/>
      <c r="X4951" s="42" t="n"/>
      <c r="Y4951" s="42" t="n"/>
      <c r="Z4951" s="42" t="n"/>
    </row>
    <row r="4952" ht="23" customFormat="1" customHeight="1" s="204">
      <c r="A4952" s="255">
        <f>IF(B4952="","",COUNTA($B$5:B4952))</f>
        <v/>
      </c>
      <c r="B4952" s="294" t="n"/>
      <c r="C4952" s="247" t="n"/>
      <c r="D4952" s="248" t="n"/>
      <c r="E4952" s="295" t="n"/>
      <c r="F4952" s="296" t="n"/>
      <c r="G4952" s="296" t="n"/>
      <c r="H4952" s="299">
        <f>IFERROR(VLOOKUP($C4952,$C$5:$H$18,6,0)+SUMIF($C$19:$C4952,$C4952,$F$19:$F4952)-SUMIF($C$19:$C4952,$C4952,$G$19:$G4952),"")</f>
        <v/>
      </c>
      <c r="I4952" s="296" t="n"/>
      <c r="J4952" s="252" t="n"/>
      <c r="K4952" s="252" t="n"/>
      <c r="L4952" s="298" t="n"/>
      <c r="M4952" s="254">
        <f>IF($B4952="","",--TEXT($B4952,"yyyymm"))</f>
        <v/>
      </c>
      <c r="N4952" s="0" t="n"/>
      <c r="O4952" s="0" t="n"/>
      <c r="P4952" s="0" t="n"/>
      <c r="Q4952" s="0" t="n"/>
      <c r="R4952" s="0" t="n"/>
      <c r="S4952" s="0" t="n"/>
      <c r="T4952" s="0" t="n"/>
      <c r="U4952" s="0" t="n"/>
      <c r="V4952" s="0" t="n"/>
      <c r="W4952" s="0" t="n"/>
      <c r="X4952" s="42" t="n"/>
      <c r="Y4952" s="42" t="n"/>
      <c r="Z4952" s="42" t="n"/>
    </row>
    <row r="4953" ht="23" customFormat="1" customHeight="1" s="204">
      <c r="A4953" s="255">
        <f>IF(B4953="","",COUNTA($B$5:B4953))</f>
        <v/>
      </c>
      <c r="B4953" s="294" t="n"/>
      <c r="C4953" s="247" t="n"/>
      <c r="D4953" s="248" t="n"/>
      <c r="E4953" s="295" t="n"/>
      <c r="F4953" s="296" t="n"/>
      <c r="G4953" s="296" t="n"/>
      <c r="H4953" s="299">
        <f>IFERROR(VLOOKUP($C4953,$C$5:$H$18,6,0)+SUMIF($C$19:$C4953,$C4953,$F$19:$F4953)-SUMIF($C$19:$C4953,$C4953,$G$19:$G4953),"")</f>
        <v/>
      </c>
      <c r="I4953" s="296" t="n"/>
      <c r="J4953" s="252" t="n"/>
      <c r="K4953" s="252" t="n"/>
      <c r="L4953" s="298" t="n"/>
      <c r="M4953" s="254">
        <f>IF($B4953="","",--TEXT($B4953,"yyyymm"))</f>
        <v/>
      </c>
      <c r="N4953" s="0" t="n"/>
      <c r="O4953" s="0" t="n"/>
      <c r="P4953" s="0" t="n"/>
      <c r="Q4953" s="0" t="n"/>
      <c r="R4953" s="0" t="n"/>
      <c r="S4953" s="0" t="n"/>
      <c r="T4953" s="0" t="n"/>
      <c r="U4953" s="0" t="n"/>
      <c r="V4953" s="0" t="n"/>
      <c r="W4953" s="0" t="n"/>
      <c r="X4953" s="42" t="n"/>
      <c r="Y4953" s="42" t="n"/>
      <c r="Z4953" s="42" t="n"/>
    </row>
    <row r="4954" ht="23" customFormat="1" customHeight="1" s="204">
      <c r="A4954" s="255">
        <f>IF(B4954="","",COUNTA($B$5:B4954))</f>
        <v/>
      </c>
      <c r="B4954" s="294" t="n"/>
      <c r="C4954" s="247" t="n"/>
      <c r="D4954" s="248" t="n"/>
      <c r="E4954" s="295" t="n"/>
      <c r="F4954" s="296" t="n"/>
      <c r="G4954" s="296" t="n"/>
      <c r="H4954" s="299">
        <f>IFERROR(VLOOKUP($C4954,$C$5:$H$18,6,0)+SUMIF($C$19:$C4954,$C4954,$F$19:$F4954)-SUMIF($C$19:$C4954,$C4954,$G$19:$G4954),"")</f>
        <v/>
      </c>
      <c r="I4954" s="296" t="n"/>
      <c r="J4954" s="252" t="n"/>
      <c r="K4954" s="252" t="n"/>
      <c r="L4954" s="298" t="n"/>
      <c r="M4954" s="254">
        <f>IF($B4954="","",--TEXT($B4954,"yyyymm"))</f>
        <v/>
      </c>
      <c r="N4954" s="0" t="n"/>
      <c r="O4954" s="0" t="n"/>
      <c r="P4954" s="0" t="n"/>
      <c r="Q4954" s="0" t="n"/>
      <c r="R4954" s="0" t="n"/>
      <c r="S4954" s="0" t="n"/>
      <c r="T4954" s="0" t="n"/>
      <c r="U4954" s="0" t="n"/>
      <c r="V4954" s="0" t="n"/>
      <c r="W4954" s="0" t="n"/>
      <c r="X4954" s="42" t="n"/>
      <c r="Y4954" s="42" t="n"/>
      <c r="Z4954" s="42" t="n"/>
    </row>
    <row r="4955" ht="23" customFormat="1" customHeight="1" s="204">
      <c r="A4955" s="255">
        <f>IF(B4955="","",COUNTA($B$5:B4955))</f>
        <v/>
      </c>
      <c r="B4955" s="294" t="n"/>
      <c r="C4955" s="247" t="n"/>
      <c r="D4955" s="248" t="n"/>
      <c r="E4955" s="295" t="n"/>
      <c r="F4955" s="296" t="n"/>
      <c r="G4955" s="296" t="n"/>
      <c r="H4955" s="299">
        <f>IFERROR(VLOOKUP($C4955,$C$5:$H$18,6,0)+SUMIF($C$19:$C4955,$C4955,$F$19:$F4955)-SUMIF($C$19:$C4955,$C4955,$G$19:$G4955),"")</f>
        <v/>
      </c>
      <c r="I4955" s="296" t="n"/>
      <c r="J4955" s="252" t="n"/>
      <c r="K4955" s="252" t="n"/>
      <c r="L4955" s="298" t="n"/>
      <c r="M4955" s="254">
        <f>IF($B4955="","",--TEXT($B4955,"yyyymm"))</f>
        <v/>
      </c>
      <c r="N4955" s="0" t="n"/>
      <c r="O4955" s="0" t="n"/>
      <c r="P4955" s="0" t="n"/>
      <c r="Q4955" s="0" t="n"/>
      <c r="R4955" s="0" t="n"/>
      <c r="S4955" s="0" t="n"/>
      <c r="T4955" s="0" t="n"/>
      <c r="U4955" s="0" t="n"/>
      <c r="V4955" s="0" t="n"/>
      <c r="W4955" s="0" t="n"/>
      <c r="X4955" s="42" t="n"/>
      <c r="Y4955" s="42" t="n"/>
      <c r="Z4955" s="42" t="n"/>
    </row>
    <row r="4956" ht="23" customFormat="1" customHeight="1" s="204">
      <c r="A4956" s="255">
        <f>IF(B4956="","",COUNTA($B$5:B4956))</f>
        <v/>
      </c>
      <c r="B4956" s="294" t="n"/>
      <c r="C4956" s="247" t="n"/>
      <c r="D4956" s="248" t="n"/>
      <c r="E4956" s="295" t="n"/>
      <c r="F4956" s="296" t="n"/>
      <c r="G4956" s="296" t="n"/>
      <c r="H4956" s="299">
        <f>IFERROR(VLOOKUP($C4956,$C$5:$H$18,6,0)+SUMIF($C$19:$C4956,$C4956,$F$19:$F4956)-SUMIF($C$19:$C4956,$C4956,$G$19:$G4956),"")</f>
        <v/>
      </c>
      <c r="I4956" s="296" t="n"/>
      <c r="J4956" s="252" t="n"/>
      <c r="K4956" s="252" t="n"/>
      <c r="L4956" s="298" t="n"/>
      <c r="M4956" s="254">
        <f>IF($B4956="","",--TEXT($B4956,"yyyymm"))</f>
        <v/>
      </c>
      <c r="N4956" s="0" t="n"/>
      <c r="O4956" s="0" t="n"/>
      <c r="P4956" s="0" t="n"/>
      <c r="Q4956" s="0" t="n"/>
      <c r="R4956" s="0" t="n"/>
      <c r="S4956" s="0" t="n"/>
      <c r="T4956" s="0" t="n"/>
      <c r="U4956" s="0" t="n"/>
      <c r="V4956" s="0" t="n"/>
      <c r="W4956" s="0" t="n"/>
      <c r="X4956" s="42" t="n"/>
      <c r="Y4956" s="42" t="n"/>
      <c r="Z4956" s="42" t="n"/>
    </row>
    <row r="4957" ht="23" customFormat="1" customHeight="1" s="204">
      <c r="A4957" s="255">
        <f>IF(B4957="","",COUNTA($B$5:B4957))</f>
        <v/>
      </c>
      <c r="B4957" s="294" t="n"/>
      <c r="C4957" s="247" t="n"/>
      <c r="D4957" s="248" t="n"/>
      <c r="E4957" s="295" t="n"/>
      <c r="F4957" s="296" t="n"/>
      <c r="G4957" s="296" t="n"/>
      <c r="H4957" s="299">
        <f>IFERROR(VLOOKUP($C4957,$C$5:$H$18,6,0)+SUMIF($C$19:$C4957,$C4957,$F$19:$F4957)-SUMIF($C$19:$C4957,$C4957,$G$19:$G4957),"")</f>
        <v/>
      </c>
      <c r="I4957" s="296" t="n"/>
      <c r="J4957" s="252" t="n"/>
      <c r="K4957" s="252" t="n"/>
      <c r="L4957" s="298" t="n"/>
      <c r="M4957" s="254">
        <f>IF($B4957="","",--TEXT($B4957,"yyyymm"))</f>
        <v/>
      </c>
      <c r="N4957" s="0" t="n"/>
      <c r="O4957" s="0" t="n"/>
      <c r="P4957" s="0" t="n"/>
      <c r="Q4957" s="0" t="n"/>
      <c r="R4957" s="0" t="n"/>
      <c r="S4957" s="0" t="n"/>
      <c r="T4957" s="0" t="n"/>
      <c r="U4957" s="0" t="n"/>
      <c r="V4957" s="0" t="n"/>
      <c r="W4957" s="0" t="n"/>
      <c r="X4957" s="42" t="n"/>
      <c r="Y4957" s="42" t="n"/>
      <c r="Z4957" s="42" t="n"/>
    </row>
    <row r="4958" ht="23" customFormat="1" customHeight="1" s="204">
      <c r="A4958" s="255">
        <f>IF(B4958="","",COUNTA($B$5:B4958))</f>
        <v/>
      </c>
      <c r="B4958" s="294" t="n"/>
      <c r="C4958" s="247" t="n"/>
      <c r="D4958" s="248" t="n"/>
      <c r="E4958" s="295" t="n"/>
      <c r="F4958" s="296" t="n"/>
      <c r="G4958" s="296" t="n"/>
      <c r="H4958" s="299">
        <f>IFERROR(VLOOKUP($C4958,$C$5:$H$18,6,0)+SUMIF($C$19:$C4958,$C4958,$F$19:$F4958)-SUMIF($C$19:$C4958,$C4958,$G$19:$G4958),"")</f>
        <v/>
      </c>
      <c r="I4958" s="296" t="n"/>
      <c r="J4958" s="252" t="n"/>
      <c r="K4958" s="252" t="n"/>
      <c r="L4958" s="298" t="n"/>
      <c r="M4958" s="254">
        <f>IF($B4958="","",--TEXT($B4958,"yyyymm"))</f>
        <v/>
      </c>
      <c r="N4958" s="0" t="n"/>
      <c r="O4958" s="0" t="n"/>
      <c r="P4958" s="0" t="n"/>
      <c r="Q4958" s="0" t="n"/>
      <c r="R4958" s="0" t="n"/>
      <c r="S4958" s="0" t="n"/>
      <c r="T4958" s="0" t="n"/>
      <c r="U4958" s="0" t="n"/>
      <c r="V4958" s="0" t="n"/>
      <c r="W4958" s="0" t="n"/>
      <c r="X4958" s="42" t="n"/>
      <c r="Y4958" s="42" t="n"/>
      <c r="Z4958" s="42" t="n"/>
    </row>
    <row r="4959" ht="23" customFormat="1" customHeight="1" s="204">
      <c r="A4959" s="255">
        <f>IF(B4959="","",COUNTA($B$5:B4959))</f>
        <v/>
      </c>
      <c r="B4959" s="294" t="n"/>
      <c r="C4959" s="247" t="n"/>
      <c r="D4959" s="248" t="n"/>
      <c r="E4959" s="295" t="n"/>
      <c r="F4959" s="296" t="n"/>
      <c r="G4959" s="296" t="n"/>
      <c r="H4959" s="299">
        <f>IFERROR(VLOOKUP($C4959,$C$5:$H$18,6,0)+SUMIF($C$19:$C4959,$C4959,$F$19:$F4959)-SUMIF($C$19:$C4959,$C4959,$G$19:$G4959),"")</f>
        <v/>
      </c>
      <c r="I4959" s="296" t="n"/>
      <c r="J4959" s="252" t="n"/>
      <c r="K4959" s="252" t="n"/>
      <c r="L4959" s="298" t="n"/>
      <c r="M4959" s="254">
        <f>IF($B4959="","",--TEXT($B4959,"yyyymm"))</f>
        <v/>
      </c>
      <c r="N4959" s="0" t="n"/>
      <c r="O4959" s="0" t="n"/>
      <c r="P4959" s="0" t="n"/>
      <c r="Q4959" s="0" t="n"/>
      <c r="R4959" s="0" t="n"/>
      <c r="S4959" s="0" t="n"/>
      <c r="T4959" s="0" t="n"/>
      <c r="U4959" s="0" t="n"/>
      <c r="V4959" s="0" t="n"/>
      <c r="W4959" s="0" t="n"/>
      <c r="X4959" s="42" t="n"/>
      <c r="Y4959" s="42" t="n"/>
      <c r="Z4959" s="42" t="n"/>
    </row>
    <row r="4960" ht="23" customFormat="1" customHeight="1" s="204">
      <c r="A4960" s="255">
        <f>IF(B4960="","",COUNTA($B$5:B4960))</f>
        <v/>
      </c>
      <c r="B4960" s="294" t="n"/>
      <c r="C4960" s="247" t="n"/>
      <c r="D4960" s="248" t="n"/>
      <c r="E4960" s="295" t="n"/>
      <c r="F4960" s="296" t="n"/>
      <c r="G4960" s="296" t="n"/>
      <c r="H4960" s="299">
        <f>IFERROR(VLOOKUP($C4960,$C$5:$H$18,6,0)+SUMIF($C$19:$C4960,$C4960,$F$19:$F4960)-SUMIF($C$19:$C4960,$C4960,$G$19:$G4960),"")</f>
        <v/>
      </c>
      <c r="I4960" s="296" t="n"/>
      <c r="J4960" s="252" t="n"/>
      <c r="K4960" s="252" t="n"/>
      <c r="L4960" s="298" t="n"/>
      <c r="M4960" s="254">
        <f>IF($B4960="","",--TEXT($B4960,"yyyymm"))</f>
        <v/>
      </c>
      <c r="N4960" s="0" t="n"/>
      <c r="O4960" s="0" t="n"/>
      <c r="P4960" s="0" t="n"/>
      <c r="Q4960" s="0" t="n"/>
      <c r="R4960" s="0" t="n"/>
      <c r="S4960" s="0" t="n"/>
      <c r="T4960" s="0" t="n"/>
      <c r="U4960" s="0" t="n"/>
      <c r="V4960" s="0" t="n"/>
      <c r="W4960" s="0" t="n"/>
      <c r="X4960" s="42" t="n"/>
      <c r="Y4960" s="42" t="n"/>
      <c r="Z4960" s="42" t="n"/>
    </row>
    <row r="4961" ht="23" customFormat="1" customHeight="1" s="204">
      <c r="A4961" s="255">
        <f>IF(B4961="","",COUNTA($B$5:B4961))</f>
        <v/>
      </c>
      <c r="B4961" s="294" t="n"/>
      <c r="C4961" s="247" t="n"/>
      <c r="D4961" s="248" t="n"/>
      <c r="E4961" s="295" t="n"/>
      <c r="F4961" s="296" t="n"/>
      <c r="G4961" s="296" t="n"/>
      <c r="H4961" s="299">
        <f>IFERROR(VLOOKUP($C4961,$C$5:$H$18,6,0)+SUMIF($C$19:$C4961,$C4961,$F$19:$F4961)-SUMIF($C$19:$C4961,$C4961,$G$19:$G4961),"")</f>
        <v/>
      </c>
      <c r="I4961" s="296" t="n"/>
      <c r="J4961" s="252" t="n"/>
      <c r="K4961" s="252" t="n"/>
      <c r="L4961" s="298" t="n"/>
      <c r="M4961" s="254">
        <f>IF($B4961="","",--TEXT($B4961,"yyyymm"))</f>
        <v/>
      </c>
      <c r="N4961" s="0" t="n"/>
      <c r="O4961" s="0" t="n"/>
      <c r="P4961" s="0" t="n"/>
      <c r="Q4961" s="0" t="n"/>
      <c r="R4961" s="0" t="n"/>
      <c r="S4961" s="0" t="n"/>
      <c r="T4961" s="0" t="n"/>
      <c r="U4961" s="0" t="n"/>
      <c r="V4961" s="0" t="n"/>
      <c r="W4961" s="0" t="n"/>
      <c r="X4961" s="42" t="n"/>
      <c r="Y4961" s="42" t="n"/>
      <c r="Z4961" s="42" t="n"/>
    </row>
    <row r="4962" ht="23" customFormat="1" customHeight="1" s="204">
      <c r="A4962" s="255">
        <f>IF(B4962="","",COUNTA($B$5:B4962))</f>
        <v/>
      </c>
      <c r="B4962" s="294" t="n"/>
      <c r="C4962" s="247" t="n"/>
      <c r="D4962" s="248" t="n"/>
      <c r="E4962" s="295" t="n"/>
      <c r="F4962" s="296" t="n"/>
      <c r="G4962" s="296" t="n"/>
      <c r="H4962" s="299">
        <f>IFERROR(VLOOKUP($C4962,$C$5:$H$18,6,0)+SUMIF($C$19:$C4962,$C4962,$F$19:$F4962)-SUMIF($C$19:$C4962,$C4962,$G$19:$G4962),"")</f>
        <v/>
      </c>
      <c r="I4962" s="296" t="n"/>
      <c r="J4962" s="252" t="n"/>
      <c r="K4962" s="252" t="n"/>
      <c r="L4962" s="298" t="n"/>
      <c r="M4962" s="254">
        <f>IF($B4962="","",--TEXT($B4962,"yyyymm"))</f>
        <v/>
      </c>
      <c r="N4962" s="0" t="n"/>
      <c r="O4962" s="0" t="n"/>
      <c r="P4962" s="0" t="n"/>
      <c r="Q4962" s="0" t="n"/>
      <c r="R4962" s="0" t="n"/>
      <c r="S4962" s="0" t="n"/>
      <c r="T4962" s="0" t="n"/>
      <c r="U4962" s="0" t="n"/>
      <c r="V4962" s="0" t="n"/>
      <c r="W4962" s="0" t="n"/>
      <c r="X4962" s="42" t="n"/>
      <c r="Y4962" s="42" t="n"/>
      <c r="Z4962" s="42" t="n"/>
    </row>
    <row r="4963" ht="23" customFormat="1" customHeight="1" s="204">
      <c r="A4963" s="255">
        <f>IF(B4963="","",COUNTA($B$5:B4963))</f>
        <v/>
      </c>
      <c r="B4963" s="294" t="n"/>
      <c r="C4963" s="247" t="n"/>
      <c r="D4963" s="248" t="n"/>
      <c r="E4963" s="295" t="n"/>
      <c r="F4963" s="296" t="n"/>
      <c r="G4963" s="296" t="n"/>
      <c r="H4963" s="299">
        <f>IFERROR(VLOOKUP($C4963,$C$5:$H$18,6,0)+SUMIF($C$19:$C4963,$C4963,$F$19:$F4963)-SUMIF($C$19:$C4963,$C4963,$G$19:$G4963),"")</f>
        <v/>
      </c>
      <c r="I4963" s="296" t="n"/>
      <c r="J4963" s="252" t="n"/>
      <c r="K4963" s="252" t="n"/>
      <c r="L4963" s="298" t="n"/>
      <c r="M4963" s="254">
        <f>IF($B4963="","",--TEXT($B4963,"yyyymm"))</f>
        <v/>
      </c>
      <c r="N4963" s="0" t="n"/>
      <c r="O4963" s="0" t="n"/>
      <c r="P4963" s="0" t="n"/>
      <c r="Q4963" s="0" t="n"/>
      <c r="R4963" s="0" t="n"/>
      <c r="S4963" s="0" t="n"/>
      <c r="T4963" s="0" t="n"/>
      <c r="U4963" s="0" t="n"/>
      <c r="V4963" s="0" t="n"/>
      <c r="W4963" s="0" t="n"/>
      <c r="X4963" s="42" t="n"/>
      <c r="Y4963" s="42" t="n"/>
      <c r="Z4963" s="42" t="n"/>
    </row>
    <row r="4964" ht="23" customFormat="1" customHeight="1" s="204">
      <c r="A4964" s="255">
        <f>IF(B4964="","",COUNTA($B$5:B4964))</f>
        <v/>
      </c>
      <c r="B4964" s="294" t="n"/>
      <c r="C4964" s="247" t="n"/>
      <c r="D4964" s="248" t="n"/>
      <c r="E4964" s="295" t="n"/>
      <c r="F4964" s="296" t="n"/>
      <c r="G4964" s="296" t="n"/>
      <c r="H4964" s="299">
        <f>IFERROR(VLOOKUP($C4964,$C$5:$H$18,6,0)+SUMIF($C$19:$C4964,$C4964,$F$19:$F4964)-SUMIF($C$19:$C4964,$C4964,$G$19:$G4964),"")</f>
        <v/>
      </c>
      <c r="I4964" s="296" t="n"/>
      <c r="J4964" s="252" t="n"/>
      <c r="K4964" s="252" t="n"/>
      <c r="L4964" s="298" t="n"/>
      <c r="M4964" s="254">
        <f>IF($B4964="","",--TEXT($B4964,"yyyymm"))</f>
        <v/>
      </c>
      <c r="N4964" s="0" t="n"/>
      <c r="O4964" s="0" t="n"/>
      <c r="P4964" s="0" t="n"/>
      <c r="Q4964" s="0" t="n"/>
      <c r="R4964" s="0" t="n"/>
      <c r="S4964" s="0" t="n"/>
      <c r="T4964" s="0" t="n"/>
      <c r="U4964" s="0" t="n"/>
      <c r="V4964" s="0" t="n"/>
      <c r="W4964" s="0" t="n"/>
      <c r="X4964" s="42" t="n"/>
      <c r="Y4964" s="42" t="n"/>
      <c r="Z4964" s="42" t="n"/>
    </row>
    <row r="4965" ht="23" customFormat="1" customHeight="1" s="204">
      <c r="A4965" s="255">
        <f>IF(B4965="","",COUNTA($B$5:B4965))</f>
        <v/>
      </c>
      <c r="B4965" s="294" t="n"/>
      <c r="C4965" s="247" t="n"/>
      <c r="D4965" s="248" t="n"/>
      <c r="E4965" s="295" t="n"/>
      <c r="F4965" s="296" t="n"/>
      <c r="G4965" s="296" t="n"/>
      <c r="H4965" s="299">
        <f>IFERROR(VLOOKUP($C4965,$C$5:$H$18,6,0)+SUMIF($C$19:$C4965,$C4965,$F$19:$F4965)-SUMIF($C$19:$C4965,$C4965,$G$19:$G4965),"")</f>
        <v/>
      </c>
      <c r="I4965" s="296" t="n"/>
      <c r="J4965" s="252" t="n"/>
      <c r="K4965" s="252" t="n"/>
      <c r="L4965" s="298" t="n"/>
      <c r="M4965" s="254">
        <f>IF($B4965="","",--TEXT($B4965,"yyyymm"))</f>
        <v/>
      </c>
      <c r="N4965" s="0" t="n"/>
      <c r="O4965" s="0" t="n"/>
      <c r="P4965" s="0" t="n"/>
      <c r="Q4965" s="0" t="n"/>
      <c r="R4965" s="0" t="n"/>
      <c r="S4965" s="0" t="n"/>
      <c r="T4965" s="0" t="n"/>
      <c r="U4965" s="0" t="n"/>
      <c r="V4965" s="0" t="n"/>
      <c r="W4965" s="0" t="n"/>
      <c r="X4965" s="42" t="n"/>
      <c r="Y4965" s="42" t="n"/>
      <c r="Z4965" s="42" t="n"/>
    </row>
    <row r="4966" ht="23" customFormat="1" customHeight="1" s="204">
      <c r="A4966" s="255">
        <f>IF(B4966="","",COUNTA($B$5:B4966))</f>
        <v/>
      </c>
      <c r="B4966" s="294" t="n"/>
      <c r="C4966" s="247" t="n"/>
      <c r="D4966" s="248" t="n"/>
      <c r="E4966" s="295" t="n"/>
      <c r="F4966" s="296" t="n"/>
      <c r="G4966" s="296" t="n"/>
      <c r="H4966" s="299">
        <f>IFERROR(VLOOKUP($C4966,$C$5:$H$18,6,0)+SUMIF($C$19:$C4966,$C4966,$F$19:$F4966)-SUMIF($C$19:$C4966,$C4966,$G$19:$G4966),"")</f>
        <v/>
      </c>
      <c r="I4966" s="296" t="n"/>
      <c r="J4966" s="252" t="n"/>
      <c r="K4966" s="252" t="n"/>
      <c r="L4966" s="298" t="n"/>
      <c r="M4966" s="254">
        <f>IF($B4966="","",--TEXT($B4966,"yyyymm"))</f>
        <v/>
      </c>
      <c r="N4966" s="0" t="n"/>
      <c r="O4966" s="0" t="n"/>
      <c r="P4966" s="0" t="n"/>
      <c r="Q4966" s="0" t="n"/>
      <c r="R4966" s="0" t="n"/>
      <c r="S4966" s="0" t="n"/>
      <c r="T4966" s="0" t="n"/>
      <c r="U4966" s="0" t="n"/>
      <c r="V4966" s="0" t="n"/>
      <c r="W4966" s="0" t="n"/>
      <c r="X4966" s="42" t="n"/>
      <c r="Y4966" s="42" t="n"/>
      <c r="Z4966" s="42" t="n"/>
    </row>
    <row r="4967" ht="23" customFormat="1" customHeight="1" s="204">
      <c r="A4967" s="255">
        <f>IF(B4967="","",COUNTA($B$5:B4967))</f>
        <v/>
      </c>
      <c r="B4967" s="294" t="n"/>
      <c r="C4967" s="247" t="n"/>
      <c r="D4967" s="248" t="n"/>
      <c r="E4967" s="295" t="n"/>
      <c r="F4967" s="296" t="n"/>
      <c r="G4967" s="296" t="n"/>
      <c r="H4967" s="299">
        <f>IFERROR(VLOOKUP($C4967,$C$5:$H$18,6,0)+SUMIF($C$19:$C4967,$C4967,$F$19:$F4967)-SUMIF($C$19:$C4967,$C4967,$G$19:$G4967),"")</f>
        <v/>
      </c>
      <c r="I4967" s="296" t="n"/>
      <c r="J4967" s="252" t="n"/>
      <c r="K4967" s="252" t="n"/>
      <c r="L4967" s="298" t="n"/>
      <c r="M4967" s="254">
        <f>IF($B4967="","",--TEXT($B4967,"yyyymm"))</f>
        <v/>
      </c>
      <c r="N4967" s="0" t="n"/>
      <c r="O4967" s="0" t="n"/>
      <c r="P4967" s="0" t="n"/>
      <c r="Q4967" s="0" t="n"/>
      <c r="R4967" s="0" t="n"/>
      <c r="S4967" s="0" t="n"/>
      <c r="T4967" s="0" t="n"/>
      <c r="U4967" s="0" t="n"/>
      <c r="V4967" s="0" t="n"/>
      <c r="W4967" s="0" t="n"/>
      <c r="X4967" s="42" t="n"/>
      <c r="Y4967" s="42" t="n"/>
      <c r="Z4967" s="42" t="n"/>
    </row>
    <row r="4968" ht="23" customFormat="1" customHeight="1" s="204">
      <c r="A4968" s="255">
        <f>IF(B4968="","",COUNTA($B$5:B4968))</f>
        <v/>
      </c>
      <c r="B4968" s="294" t="n"/>
      <c r="C4968" s="247" t="n"/>
      <c r="D4968" s="248" t="n"/>
      <c r="E4968" s="295" t="n"/>
      <c r="F4968" s="296" t="n"/>
      <c r="G4968" s="296" t="n"/>
      <c r="H4968" s="299">
        <f>IFERROR(VLOOKUP($C4968,$C$5:$H$18,6,0)+SUMIF($C$19:$C4968,$C4968,$F$19:$F4968)-SUMIF($C$19:$C4968,$C4968,$G$19:$G4968),"")</f>
        <v/>
      </c>
      <c r="I4968" s="296" t="n"/>
      <c r="J4968" s="252" t="n"/>
      <c r="K4968" s="252" t="n"/>
      <c r="L4968" s="298" t="n"/>
      <c r="M4968" s="254">
        <f>IF($B4968="","",--TEXT($B4968,"yyyymm"))</f>
        <v/>
      </c>
      <c r="N4968" s="0" t="n"/>
      <c r="O4968" s="0" t="n"/>
      <c r="P4968" s="0" t="n"/>
      <c r="Q4968" s="0" t="n"/>
      <c r="R4968" s="0" t="n"/>
      <c r="S4968" s="0" t="n"/>
      <c r="T4968" s="0" t="n"/>
      <c r="U4968" s="0" t="n"/>
      <c r="V4968" s="0" t="n"/>
      <c r="W4968" s="0" t="n"/>
      <c r="X4968" s="42" t="n"/>
      <c r="Y4968" s="42" t="n"/>
      <c r="Z4968" s="42" t="n"/>
    </row>
    <row r="4969" ht="23" customFormat="1" customHeight="1" s="204">
      <c r="A4969" s="255">
        <f>IF(B4969="","",COUNTA($B$5:B4969))</f>
        <v/>
      </c>
      <c r="B4969" s="294" t="n"/>
      <c r="C4969" s="247" t="n"/>
      <c r="D4969" s="248" t="n"/>
      <c r="E4969" s="295" t="n"/>
      <c r="F4969" s="296" t="n"/>
      <c r="G4969" s="296" t="n"/>
      <c r="H4969" s="299">
        <f>IFERROR(VLOOKUP($C4969,$C$5:$H$18,6,0)+SUMIF($C$19:$C4969,$C4969,$F$19:$F4969)-SUMIF($C$19:$C4969,$C4969,$G$19:$G4969),"")</f>
        <v/>
      </c>
      <c r="I4969" s="296" t="n"/>
      <c r="J4969" s="252" t="n"/>
      <c r="K4969" s="252" t="n"/>
      <c r="L4969" s="298" t="n"/>
      <c r="M4969" s="254">
        <f>IF($B4969="","",--TEXT($B4969,"yyyymm"))</f>
        <v/>
      </c>
      <c r="N4969" s="0" t="n"/>
      <c r="O4969" s="0" t="n"/>
      <c r="P4969" s="0" t="n"/>
      <c r="Q4969" s="0" t="n"/>
      <c r="R4969" s="0" t="n"/>
      <c r="S4969" s="0" t="n"/>
      <c r="T4969" s="0" t="n"/>
      <c r="U4969" s="0" t="n"/>
      <c r="V4969" s="0" t="n"/>
      <c r="W4969" s="0" t="n"/>
      <c r="X4969" s="42" t="n"/>
      <c r="Y4969" s="42" t="n"/>
      <c r="Z4969" s="42" t="n"/>
    </row>
    <row r="4970" ht="23" customFormat="1" customHeight="1" s="204">
      <c r="A4970" s="255">
        <f>IF(B4970="","",COUNTA($B$5:B4970))</f>
        <v/>
      </c>
      <c r="B4970" s="294" t="n"/>
      <c r="C4970" s="247" t="n"/>
      <c r="D4970" s="248" t="n"/>
      <c r="E4970" s="295" t="n"/>
      <c r="F4970" s="296" t="n"/>
      <c r="G4970" s="296" t="n"/>
      <c r="H4970" s="299">
        <f>IFERROR(VLOOKUP($C4970,$C$5:$H$18,6,0)+SUMIF($C$19:$C4970,$C4970,$F$19:$F4970)-SUMIF($C$19:$C4970,$C4970,$G$19:$G4970),"")</f>
        <v/>
      </c>
      <c r="I4970" s="296" t="n"/>
      <c r="J4970" s="252" t="n"/>
      <c r="K4970" s="252" t="n"/>
      <c r="L4970" s="298" t="n"/>
      <c r="M4970" s="254">
        <f>IF($B4970="","",--TEXT($B4970,"yyyymm"))</f>
        <v/>
      </c>
      <c r="N4970" s="0" t="n"/>
      <c r="O4970" s="0" t="n"/>
      <c r="P4970" s="0" t="n"/>
      <c r="Q4970" s="0" t="n"/>
      <c r="R4970" s="0" t="n"/>
      <c r="S4970" s="0" t="n"/>
      <c r="T4970" s="0" t="n"/>
      <c r="U4970" s="0" t="n"/>
      <c r="V4970" s="0" t="n"/>
      <c r="W4970" s="0" t="n"/>
      <c r="X4970" s="42" t="n"/>
      <c r="Y4970" s="42" t="n"/>
      <c r="Z4970" s="42" t="n"/>
    </row>
    <row r="4971" ht="23" customFormat="1" customHeight="1" s="204">
      <c r="A4971" s="255">
        <f>IF(B4971="","",COUNTA($B$5:B4971))</f>
        <v/>
      </c>
      <c r="B4971" s="294" t="n"/>
      <c r="C4971" s="247" t="n"/>
      <c r="D4971" s="248" t="n"/>
      <c r="E4971" s="295" t="n"/>
      <c r="F4971" s="296" t="n"/>
      <c r="G4971" s="296" t="n"/>
      <c r="H4971" s="299">
        <f>IFERROR(VLOOKUP($C4971,$C$5:$H$18,6,0)+SUMIF($C$19:$C4971,$C4971,$F$19:$F4971)-SUMIF($C$19:$C4971,$C4971,$G$19:$G4971),"")</f>
        <v/>
      </c>
      <c r="I4971" s="296" t="n"/>
      <c r="J4971" s="252" t="n"/>
      <c r="K4971" s="252" t="n"/>
      <c r="L4971" s="298" t="n"/>
      <c r="M4971" s="254">
        <f>IF($B4971="","",--TEXT($B4971,"yyyymm"))</f>
        <v/>
      </c>
      <c r="N4971" s="0" t="n"/>
      <c r="O4971" s="0" t="n"/>
      <c r="P4971" s="0" t="n"/>
      <c r="Q4971" s="0" t="n"/>
      <c r="R4971" s="0" t="n"/>
      <c r="S4971" s="0" t="n"/>
      <c r="T4971" s="0" t="n"/>
      <c r="U4971" s="0" t="n"/>
      <c r="V4971" s="0" t="n"/>
      <c r="W4971" s="0" t="n"/>
      <c r="X4971" s="42" t="n"/>
      <c r="Y4971" s="42" t="n"/>
      <c r="Z4971" s="42" t="n"/>
    </row>
    <row r="4972" ht="23" customFormat="1" customHeight="1" s="204">
      <c r="A4972" s="255">
        <f>IF(B4972="","",COUNTA($B$5:B4972))</f>
        <v/>
      </c>
      <c r="B4972" s="294" t="n"/>
      <c r="C4972" s="247" t="n"/>
      <c r="D4972" s="248" t="n"/>
      <c r="E4972" s="295" t="n"/>
      <c r="F4972" s="296" t="n"/>
      <c r="G4972" s="296" t="n"/>
      <c r="H4972" s="299">
        <f>IFERROR(VLOOKUP($C4972,$C$5:$H$18,6,0)+SUMIF($C$19:$C4972,$C4972,$F$19:$F4972)-SUMIF($C$19:$C4972,$C4972,$G$19:$G4972),"")</f>
        <v/>
      </c>
      <c r="I4972" s="296" t="n"/>
      <c r="J4972" s="252" t="n"/>
      <c r="K4972" s="252" t="n"/>
      <c r="L4972" s="298" t="n"/>
      <c r="M4972" s="254">
        <f>IF($B4972="","",--TEXT($B4972,"yyyymm"))</f>
        <v/>
      </c>
      <c r="N4972" s="0" t="n"/>
      <c r="O4972" s="0" t="n"/>
      <c r="P4972" s="0" t="n"/>
      <c r="Q4972" s="0" t="n"/>
      <c r="R4972" s="0" t="n"/>
      <c r="S4972" s="0" t="n"/>
      <c r="T4972" s="0" t="n"/>
      <c r="U4972" s="0" t="n"/>
      <c r="V4972" s="0" t="n"/>
      <c r="W4972" s="0" t="n"/>
      <c r="X4972" s="42" t="n"/>
      <c r="Y4972" s="42" t="n"/>
      <c r="Z4972" s="42" t="n"/>
    </row>
    <row r="4973" ht="23" customFormat="1" customHeight="1" s="204">
      <c r="A4973" s="255">
        <f>IF(B4973="","",COUNTA($B$5:B4973))</f>
        <v/>
      </c>
      <c r="B4973" s="294" t="n"/>
      <c r="C4973" s="247" t="n"/>
      <c r="D4973" s="248" t="n"/>
      <c r="E4973" s="295" t="n"/>
      <c r="F4973" s="296" t="n"/>
      <c r="G4973" s="296" t="n"/>
      <c r="H4973" s="299">
        <f>IFERROR(VLOOKUP($C4973,$C$5:$H$18,6,0)+SUMIF($C$19:$C4973,$C4973,$F$19:$F4973)-SUMIF($C$19:$C4973,$C4973,$G$19:$G4973),"")</f>
        <v/>
      </c>
      <c r="I4973" s="296" t="n"/>
      <c r="J4973" s="252" t="n"/>
      <c r="K4973" s="252" t="n"/>
      <c r="L4973" s="298" t="n"/>
      <c r="M4973" s="254">
        <f>IF($B4973="","",--TEXT($B4973,"yyyymm"))</f>
        <v/>
      </c>
      <c r="N4973" s="0" t="n"/>
      <c r="O4973" s="0" t="n"/>
      <c r="P4973" s="0" t="n"/>
      <c r="Q4973" s="0" t="n"/>
      <c r="R4973" s="0" t="n"/>
      <c r="S4973" s="0" t="n"/>
      <c r="T4973" s="0" t="n"/>
      <c r="U4973" s="0" t="n"/>
      <c r="V4973" s="0" t="n"/>
      <c r="W4973" s="0" t="n"/>
      <c r="X4973" s="42" t="n"/>
      <c r="Y4973" s="42" t="n"/>
      <c r="Z4973" s="42" t="n"/>
    </row>
    <row r="4974" ht="23" customFormat="1" customHeight="1" s="204">
      <c r="A4974" s="255">
        <f>IF(B4974="","",COUNTA($B$5:B4974))</f>
        <v/>
      </c>
      <c r="B4974" s="294" t="n"/>
      <c r="C4974" s="247" t="n"/>
      <c r="D4974" s="248" t="n"/>
      <c r="E4974" s="295" t="n"/>
      <c r="F4974" s="296" t="n"/>
      <c r="G4974" s="296" t="n"/>
      <c r="H4974" s="299">
        <f>IFERROR(VLOOKUP($C4974,$C$5:$H$18,6,0)+SUMIF($C$19:$C4974,$C4974,$F$19:$F4974)-SUMIF($C$19:$C4974,$C4974,$G$19:$G4974),"")</f>
        <v/>
      </c>
      <c r="I4974" s="296" t="n"/>
      <c r="J4974" s="252" t="n"/>
      <c r="K4974" s="252" t="n"/>
      <c r="L4974" s="298" t="n"/>
      <c r="M4974" s="254">
        <f>IF($B4974="","",--TEXT($B4974,"yyyymm"))</f>
        <v/>
      </c>
      <c r="N4974" s="0" t="n"/>
      <c r="O4974" s="0" t="n"/>
      <c r="P4974" s="0" t="n"/>
      <c r="Q4974" s="0" t="n"/>
      <c r="R4974" s="0" t="n"/>
      <c r="S4974" s="0" t="n"/>
      <c r="T4974" s="0" t="n"/>
      <c r="U4974" s="0" t="n"/>
      <c r="V4974" s="0" t="n"/>
      <c r="W4974" s="0" t="n"/>
      <c r="X4974" s="42" t="n"/>
      <c r="Y4974" s="42" t="n"/>
      <c r="Z4974" s="42" t="n"/>
    </row>
    <row r="4975" ht="23" customFormat="1" customHeight="1" s="204">
      <c r="A4975" s="255">
        <f>IF(B4975="","",COUNTA($B$5:B4975))</f>
        <v/>
      </c>
      <c r="B4975" s="294" t="n"/>
      <c r="C4975" s="247" t="n"/>
      <c r="D4975" s="248" t="n"/>
      <c r="E4975" s="295" t="n"/>
      <c r="F4975" s="296" t="n"/>
      <c r="G4975" s="296" t="n"/>
      <c r="H4975" s="299">
        <f>IFERROR(VLOOKUP($C4975,$C$5:$H$18,6,0)+SUMIF($C$19:$C4975,$C4975,$F$19:$F4975)-SUMIF($C$19:$C4975,$C4975,$G$19:$G4975),"")</f>
        <v/>
      </c>
      <c r="I4975" s="296" t="n"/>
      <c r="J4975" s="252" t="n"/>
      <c r="K4975" s="252" t="n"/>
      <c r="L4975" s="298" t="n"/>
      <c r="M4975" s="254">
        <f>IF($B4975="","",--TEXT($B4975,"yyyymm"))</f>
        <v/>
      </c>
      <c r="N4975" s="0" t="n"/>
      <c r="O4975" s="0" t="n"/>
      <c r="P4975" s="0" t="n"/>
      <c r="Q4975" s="0" t="n"/>
      <c r="R4975" s="0" t="n"/>
      <c r="S4975" s="0" t="n"/>
      <c r="T4975" s="0" t="n"/>
      <c r="U4975" s="0" t="n"/>
      <c r="V4975" s="0" t="n"/>
      <c r="W4975" s="0" t="n"/>
      <c r="X4975" s="42" t="n"/>
      <c r="Y4975" s="42" t="n"/>
      <c r="Z4975" s="42" t="n"/>
    </row>
    <row r="4976" ht="23" customFormat="1" customHeight="1" s="204">
      <c r="A4976" s="255">
        <f>IF(B4976="","",COUNTA($B$5:B4976))</f>
        <v/>
      </c>
      <c r="B4976" s="294" t="n"/>
      <c r="C4976" s="247" t="n"/>
      <c r="D4976" s="248" t="n"/>
      <c r="E4976" s="295" t="n"/>
      <c r="F4976" s="296" t="n"/>
      <c r="G4976" s="296" t="n"/>
      <c r="H4976" s="299">
        <f>IFERROR(VLOOKUP($C4976,$C$5:$H$18,6,0)+SUMIF($C$19:$C4976,$C4976,$F$19:$F4976)-SUMIF($C$19:$C4976,$C4976,$G$19:$G4976),"")</f>
        <v/>
      </c>
      <c r="I4976" s="296" t="n"/>
      <c r="J4976" s="252" t="n"/>
      <c r="K4976" s="252" t="n"/>
      <c r="L4976" s="298" t="n"/>
      <c r="M4976" s="254">
        <f>IF($B4976="","",--TEXT($B4976,"yyyymm"))</f>
        <v/>
      </c>
      <c r="N4976" s="0" t="n"/>
      <c r="O4976" s="0" t="n"/>
      <c r="P4976" s="0" t="n"/>
      <c r="Q4976" s="0" t="n"/>
      <c r="R4976" s="0" t="n"/>
      <c r="S4976" s="0" t="n"/>
      <c r="T4976" s="0" t="n"/>
      <c r="U4976" s="0" t="n"/>
      <c r="V4976" s="0" t="n"/>
      <c r="W4976" s="0" t="n"/>
      <c r="X4976" s="42" t="n"/>
      <c r="Y4976" s="42" t="n"/>
      <c r="Z4976" s="42" t="n"/>
    </row>
    <row r="4977" ht="23" customFormat="1" customHeight="1" s="204">
      <c r="A4977" s="255">
        <f>IF(B4977="","",COUNTA($B$5:B4977))</f>
        <v/>
      </c>
      <c r="B4977" s="294" t="n"/>
      <c r="C4977" s="247" t="n"/>
      <c r="D4977" s="248" t="n"/>
      <c r="E4977" s="295" t="n"/>
      <c r="F4977" s="296" t="n"/>
      <c r="G4977" s="296" t="n"/>
      <c r="H4977" s="299">
        <f>IFERROR(VLOOKUP($C4977,$C$5:$H$18,6,0)+SUMIF($C$19:$C4977,$C4977,$F$19:$F4977)-SUMIF($C$19:$C4977,$C4977,$G$19:$G4977),"")</f>
        <v/>
      </c>
      <c r="I4977" s="296" t="n"/>
      <c r="J4977" s="252" t="n"/>
      <c r="K4977" s="252" t="n"/>
      <c r="L4977" s="298" t="n"/>
      <c r="M4977" s="254">
        <f>IF($B4977="","",--TEXT($B4977,"yyyymm"))</f>
        <v/>
      </c>
      <c r="N4977" s="0" t="n"/>
      <c r="O4977" s="0" t="n"/>
      <c r="P4977" s="0" t="n"/>
      <c r="Q4977" s="0" t="n"/>
      <c r="R4977" s="0" t="n"/>
      <c r="S4977" s="0" t="n"/>
      <c r="T4977" s="0" t="n"/>
      <c r="U4977" s="0" t="n"/>
      <c r="V4977" s="0" t="n"/>
      <c r="W4977" s="0" t="n"/>
      <c r="X4977" s="42" t="n"/>
      <c r="Y4977" s="42" t="n"/>
      <c r="Z4977" s="42" t="n"/>
    </row>
    <row r="4978" ht="23" customFormat="1" customHeight="1" s="204">
      <c r="A4978" s="255">
        <f>IF(B4978="","",COUNTA($B$5:B4978))</f>
        <v/>
      </c>
      <c r="B4978" s="294" t="n"/>
      <c r="C4978" s="247" t="n"/>
      <c r="D4978" s="248" t="n"/>
      <c r="E4978" s="295" t="n"/>
      <c r="F4978" s="296" t="n"/>
      <c r="G4978" s="296" t="n"/>
      <c r="H4978" s="299">
        <f>IFERROR(VLOOKUP($C4978,$C$5:$H$18,6,0)+SUMIF($C$19:$C4978,$C4978,$F$19:$F4978)-SUMIF($C$19:$C4978,$C4978,$G$19:$G4978),"")</f>
        <v/>
      </c>
      <c r="I4978" s="296" t="n"/>
      <c r="J4978" s="252" t="n"/>
      <c r="K4978" s="252" t="n"/>
      <c r="L4978" s="298" t="n"/>
      <c r="M4978" s="254">
        <f>IF($B4978="","",--TEXT($B4978,"yyyymm"))</f>
        <v/>
      </c>
      <c r="N4978" s="0" t="n"/>
      <c r="O4978" s="0" t="n"/>
      <c r="P4978" s="0" t="n"/>
      <c r="Q4978" s="0" t="n"/>
      <c r="R4978" s="0" t="n"/>
      <c r="S4978" s="0" t="n"/>
      <c r="T4978" s="0" t="n"/>
      <c r="U4978" s="0" t="n"/>
      <c r="V4978" s="0" t="n"/>
      <c r="W4978" s="0" t="n"/>
      <c r="X4978" s="42" t="n"/>
      <c r="Y4978" s="42" t="n"/>
      <c r="Z4978" s="42" t="n"/>
    </row>
    <row r="4979" ht="23" customFormat="1" customHeight="1" s="204">
      <c r="A4979" s="255">
        <f>IF(B4979="","",COUNTA($B$5:B4979))</f>
        <v/>
      </c>
      <c r="B4979" s="294" t="n"/>
      <c r="C4979" s="247" t="n"/>
      <c r="D4979" s="248" t="n"/>
      <c r="E4979" s="295" t="n"/>
      <c r="F4979" s="296" t="n"/>
      <c r="G4979" s="296" t="n"/>
      <c r="H4979" s="299">
        <f>IFERROR(VLOOKUP($C4979,$C$5:$H$18,6,0)+SUMIF($C$19:$C4979,$C4979,$F$19:$F4979)-SUMIF($C$19:$C4979,$C4979,$G$19:$G4979),"")</f>
        <v/>
      </c>
      <c r="I4979" s="296" t="n"/>
      <c r="J4979" s="252" t="n"/>
      <c r="K4979" s="252" t="n"/>
      <c r="L4979" s="298" t="n"/>
      <c r="M4979" s="254">
        <f>IF($B4979="","",--TEXT($B4979,"yyyymm"))</f>
        <v/>
      </c>
      <c r="N4979" s="0" t="n"/>
      <c r="O4979" s="0" t="n"/>
      <c r="P4979" s="0" t="n"/>
      <c r="Q4979" s="0" t="n"/>
      <c r="R4979" s="0" t="n"/>
      <c r="S4979" s="0" t="n"/>
      <c r="T4979" s="0" t="n"/>
      <c r="U4979" s="0" t="n"/>
      <c r="V4979" s="0" t="n"/>
      <c r="W4979" s="0" t="n"/>
      <c r="X4979" s="42" t="n"/>
      <c r="Y4979" s="42" t="n"/>
      <c r="Z4979" s="42" t="n"/>
    </row>
    <row r="4980" ht="23" customFormat="1" customHeight="1" s="204">
      <c r="A4980" s="255">
        <f>IF(B4980="","",COUNTA($B$5:B4980))</f>
        <v/>
      </c>
      <c r="B4980" s="294" t="n"/>
      <c r="C4980" s="247" t="n"/>
      <c r="D4980" s="248" t="n"/>
      <c r="E4980" s="295" t="n"/>
      <c r="F4980" s="296" t="n"/>
      <c r="G4980" s="296" t="n"/>
      <c r="H4980" s="299">
        <f>IFERROR(VLOOKUP($C4980,$C$5:$H$18,6,0)+SUMIF($C$19:$C4980,$C4980,$F$19:$F4980)-SUMIF($C$19:$C4980,$C4980,$G$19:$G4980),"")</f>
        <v/>
      </c>
      <c r="I4980" s="296" t="n"/>
      <c r="J4980" s="252" t="n"/>
      <c r="K4980" s="252" t="n"/>
      <c r="L4980" s="298" t="n"/>
      <c r="M4980" s="254">
        <f>IF($B4980="","",--TEXT($B4980,"yyyymm"))</f>
        <v/>
      </c>
      <c r="N4980" s="0" t="n"/>
      <c r="O4980" s="0" t="n"/>
      <c r="P4980" s="0" t="n"/>
      <c r="Q4980" s="0" t="n"/>
      <c r="R4980" s="0" t="n"/>
      <c r="S4980" s="0" t="n"/>
      <c r="T4980" s="0" t="n"/>
      <c r="U4980" s="0" t="n"/>
      <c r="V4980" s="0" t="n"/>
      <c r="W4980" s="0" t="n"/>
      <c r="X4980" s="42" t="n"/>
      <c r="Y4980" s="42" t="n"/>
      <c r="Z4980" s="42" t="n"/>
    </row>
    <row r="4981" ht="23" customFormat="1" customHeight="1" s="204">
      <c r="A4981" s="255">
        <f>IF(B4981="","",COUNTA($B$5:B4981))</f>
        <v/>
      </c>
      <c r="B4981" s="294" t="n"/>
      <c r="C4981" s="247" t="n"/>
      <c r="D4981" s="248" t="n"/>
      <c r="E4981" s="295" t="n"/>
      <c r="F4981" s="296" t="n"/>
      <c r="G4981" s="296" t="n"/>
      <c r="H4981" s="299">
        <f>IFERROR(VLOOKUP($C4981,$C$5:$H$18,6,0)+SUMIF($C$19:$C4981,$C4981,$F$19:$F4981)-SUMIF($C$19:$C4981,$C4981,$G$19:$G4981),"")</f>
        <v/>
      </c>
      <c r="I4981" s="296" t="n"/>
      <c r="J4981" s="252" t="n"/>
      <c r="K4981" s="252" t="n"/>
      <c r="L4981" s="298" t="n"/>
      <c r="M4981" s="254">
        <f>IF($B4981="","",--TEXT($B4981,"yyyymm"))</f>
        <v/>
      </c>
      <c r="N4981" s="0" t="n"/>
      <c r="O4981" s="0" t="n"/>
      <c r="P4981" s="0" t="n"/>
      <c r="Q4981" s="0" t="n"/>
      <c r="R4981" s="0" t="n"/>
      <c r="S4981" s="0" t="n"/>
      <c r="T4981" s="0" t="n"/>
      <c r="U4981" s="0" t="n"/>
      <c r="V4981" s="0" t="n"/>
      <c r="W4981" s="0" t="n"/>
      <c r="X4981" s="42" t="n"/>
      <c r="Y4981" s="42" t="n"/>
      <c r="Z4981" s="42" t="n"/>
    </row>
    <row r="4982" ht="23" customFormat="1" customHeight="1" s="204">
      <c r="A4982" s="255">
        <f>IF(B4982="","",COUNTA($B$5:B4982))</f>
        <v/>
      </c>
      <c r="B4982" s="294" t="n"/>
      <c r="C4982" s="247" t="n"/>
      <c r="D4982" s="248" t="n"/>
      <c r="E4982" s="295" t="n"/>
      <c r="F4982" s="296" t="n"/>
      <c r="G4982" s="296" t="n"/>
      <c r="H4982" s="299">
        <f>IFERROR(VLOOKUP($C4982,$C$5:$H$18,6,0)+SUMIF($C$19:$C4982,$C4982,$F$19:$F4982)-SUMIF($C$19:$C4982,$C4982,$G$19:$G4982),"")</f>
        <v/>
      </c>
      <c r="I4982" s="296" t="n"/>
      <c r="J4982" s="252" t="n"/>
      <c r="K4982" s="252" t="n"/>
      <c r="L4982" s="298" t="n"/>
      <c r="M4982" s="254">
        <f>IF($B4982="","",--TEXT($B4982,"yyyymm"))</f>
        <v/>
      </c>
      <c r="N4982" s="0" t="n"/>
      <c r="O4982" s="0" t="n"/>
      <c r="P4982" s="0" t="n"/>
      <c r="Q4982" s="0" t="n"/>
      <c r="R4982" s="0" t="n"/>
      <c r="S4982" s="0" t="n"/>
      <c r="T4982" s="0" t="n"/>
      <c r="U4982" s="0" t="n"/>
      <c r="V4982" s="0" t="n"/>
      <c r="W4982" s="0" t="n"/>
      <c r="X4982" s="42" t="n"/>
      <c r="Y4982" s="42" t="n"/>
      <c r="Z4982" s="42" t="n"/>
    </row>
    <row r="4983" ht="23" customFormat="1" customHeight="1" s="204">
      <c r="A4983" s="255">
        <f>IF(B4983="","",COUNTA($B$5:B4983))</f>
        <v/>
      </c>
      <c r="B4983" s="294" t="n"/>
      <c r="C4983" s="247" t="n"/>
      <c r="D4983" s="248" t="n"/>
      <c r="E4983" s="295" t="n"/>
      <c r="F4983" s="296" t="n"/>
      <c r="G4983" s="296" t="n"/>
      <c r="H4983" s="299">
        <f>IFERROR(VLOOKUP($C4983,$C$5:$H$18,6,0)+SUMIF($C$19:$C4983,$C4983,$F$19:$F4983)-SUMIF($C$19:$C4983,$C4983,$G$19:$G4983),"")</f>
        <v/>
      </c>
      <c r="I4983" s="296" t="n"/>
      <c r="J4983" s="252" t="n"/>
      <c r="K4983" s="252" t="n"/>
      <c r="L4983" s="298" t="n"/>
      <c r="M4983" s="254">
        <f>IF($B4983="","",--TEXT($B4983,"yyyymm"))</f>
        <v/>
      </c>
      <c r="N4983" s="0" t="n"/>
      <c r="O4983" s="0" t="n"/>
      <c r="P4983" s="0" t="n"/>
      <c r="Q4983" s="0" t="n"/>
      <c r="R4983" s="0" t="n"/>
      <c r="S4983" s="0" t="n"/>
      <c r="T4983" s="0" t="n"/>
      <c r="U4983" s="0" t="n"/>
      <c r="V4983" s="0" t="n"/>
      <c r="W4983" s="0" t="n"/>
      <c r="X4983" s="42" t="n"/>
      <c r="Y4983" s="42" t="n"/>
      <c r="Z4983" s="42" t="n"/>
    </row>
    <row r="4984" ht="23" customFormat="1" customHeight="1" s="204">
      <c r="A4984" s="255">
        <f>IF(B4984="","",COUNTA($B$5:B4984))</f>
        <v/>
      </c>
      <c r="B4984" s="294" t="n"/>
      <c r="C4984" s="247" t="n"/>
      <c r="D4984" s="248" t="n"/>
      <c r="E4984" s="295" t="n"/>
      <c r="F4984" s="296" t="n"/>
      <c r="G4984" s="296" t="n"/>
      <c r="H4984" s="299">
        <f>IFERROR(VLOOKUP($C4984,$C$5:$H$18,6,0)+SUMIF($C$19:$C4984,$C4984,$F$19:$F4984)-SUMIF($C$19:$C4984,$C4984,$G$19:$G4984),"")</f>
        <v/>
      </c>
      <c r="I4984" s="296" t="n"/>
      <c r="J4984" s="252" t="n"/>
      <c r="K4984" s="252" t="n"/>
      <c r="L4984" s="298" t="n"/>
      <c r="M4984" s="254">
        <f>IF($B4984="","",--TEXT($B4984,"yyyymm"))</f>
        <v/>
      </c>
      <c r="N4984" s="0" t="n"/>
      <c r="O4984" s="0" t="n"/>
      <c r="P4984" s="0" t="n"/>
      <c r="Q4984" s="0" t="n"/>
      <c r="R4984" s="0" t="n"/>
      <c r="S4984" s="0" t="n"/>
      <c r="T4984" s="0" t="n"/>
      <c r="U4984" s="0" t="n"/>
      <c r="V4984" s="0" t="n"/>
      <c r="W4984" s="0" t="n"/>
      <c r="X4984" s="42" t="n"/>
      <c r="Y4984" s="42" t="n"/>
      <c r="Z4984" s="42" t="n"/>
    </row>
    <row r="4985" ht="23" customFormat="1" customHeight="1" s="204">
      <c r="A4985" s="255">
        <f>IF(B4985="","",COUNTA($B$5:B4985))</f>
        <v/>
      </c>
      <c r="B4985" s="294" t="n"/>
      <c r="C4985" s="247" t="n"/>
      <c r="D4985" s="248" t="n"/>
      <c r="E4985" s="295" t="n"/>
      <c r="F4985" s="296" t="n"/>
      <c r="G4985" s="296" t="n"/>
      <c r="H4985" s="299">
        <f>IFERROR(VLOOKUP($C4985,$C$5:$H$18,6,0)+SUMIF($C$19:$C4985,$C4985,$F$19:$F4985)-SUMIF($C$19:$C4985,$C4985,$G$19:$G4985),"")</f>
        <v/>
      </c>
      <c r="I4985" s="296" t="n"/>
      <c r="J4985" s="252" t="n"/>
      <c r="K4985" s="252" t="n"/>
      <c r="L4985" s="298" t="n"/>
      <c r="M4985" s="254">
        <f>IF($B4985="","",--TEXT($B4985,"yyyymm"))</f>
        <v/>
      </c>
      <c r="N4985" s="0" t="n"/>
      <c r="O4985" s="0" t="n"/>
      <c r="P4985" s="0" t="n"/>
      <c r="Q4985" s="0" t="n"/>
      <c r="R4985" s="0" t="n"/>
      <c r="S4985" s="0" t="n"/>
      <c r="T4985" s="0" t="n"/>
      <c r="U4985" s="0" t="n"/>
      <c r="V4985" s="0" t="n"/>
      <c r="W4985" s="0" t="n"/>
      <c r="X4985" s="42" t="n"/>
      <c r="Y4985" s="42" t="n"/>
      <c r="Z4985" s="42" t="n"/>
    </row>
    <row r="4986" ht="23" customFormat="1" customHeight="1" s="204">
      <c r="A4986" s="255">
        <f>IF(B4986="","",COUNTA($B$5:B4986))</f>
        <v/>
      </c>
      <c r="B4986" s="294" t="n"/>
      <c r="C4986" s="247" t="n"/>
      <c r="D4986" s="248" t="n"/>
      <c r="E4986" s="295" t="n"/>
      <c r="F4986" s="296" t="n"/>
      <c r="G4986" s="296" t="n"/>
      <c r="H4986" s="299">
        <f>IFERROR(VLOOKUP($C4986,$C$5:$H$18,6,0)+SUMIF($C$19:$C4986,$C4986,$F$19:$F4986)-SUMIF($C$19:$C4986,$C4986,$G$19:$G4986),"")</f>
        <v/>
      </c>
      <c r="I4986" s="296" t="n"/>
      <c r="J4986" s="252" t="n"/>
      <c r="K4986" s="252" t="n"/>
      <c r="L4986" s="298" t="n"/>
      <c r="M4986" s="254">
        <f>IF($B4986="","",--TEXT($B4986,"yyyymm"))</f>
        <v/>
      </c>
      <c r="N4986" s="0" t="n"/>
      <c r="O4986" s="0" t="n"/>
      <c r="P4986" s="0" t="n"/>
      <c r="Q4986" s="0" t="n"/>
      <c r="R4986" s="0" t="n"/>
      <c r="S4986" s="0" t="n"/>
      <c r="T4986" s="0" t="n"/>
      <c r="U4986" s="0" t="n"/>
      <c r="V4986" s="0" t="n"/>
      <c r="W4986" s="0" t="n"/>
      <c r="X4986" s="42" t="n"/>
      <c r="Y4986" s="42" t="n"/>
      <c r="Z4986" s="42" t="n"/>
    </row>
    <row r="4987" ht="23" customFormat="1" customHeight="1" s="204">
      <c r="A4987" s="255">
        <f>IF(B4987="","",COUNTA($B$5:B4987))</f>
        <v/>
      </c>
      <c r="B4987" s="294" t="n"/>
      <c r="C4987" s="247" t="n"/>
      <c r="D4987" s="248" t="n"/>
      <c r="E4987" s="295" t="n"/>
      <c r="F4987" s="296" t="n"/>
      <c r="G4987" s="296" t="n"/>
      <c r="H4987" s="299">
        <f>IFERROR(VLOOKUP($C4987,$C$5:$H$18,6,0)+SUMIF($C$19:$C4987,$C4987,$F$19:$F4987)-SUMIF($C$19:$C4987,$C4987,$G$19:$G4987),"")</f>
        <v/>
      </c>
      <c r="I4987" s="296" t="n"/>
      <c r="J4987" s="252" t="n"/>
      <c r="K4987" s="252" t="n"/>
      <c r="L4987" s="298" t="n"/>
      <c r="M4987" s="254">
        <f>IF($B4987="","",--TEXT($B4987,"yyyymm"))</f>
        <v/>
      </c>
      <c r="N4987" s="0" t="n"/>
      <c r="O4987" s="0" t="n"/>
      <c r="P4987" s="0" t="n"/>
      <c r="Q4987" s="0" t="n"/>
      <c r="R4987" s="0" t="n"/>
      <c r="S4987" s="0" t="n"/>
      <c r="T4987" s="0" t="n"/>
      <c r="U4987" s="0" t="n"/>
      <c r="V4987" s="0" t="n"/>
      <c r="W4987" s="0" t="n"/>
      <c r="X4987" s="42" t="n"/>
      <c r="Y4987" s="42" t="n"/>
      <c r="Z4987" s="42" t="n"/>
    </row>
    <row r="4988" ht="23" customFormat="1" customHeight="1" s="204">
      <c r="A4988" s="255">
        <f>IF(B4988="","",COUNTA($B$5:B4988))</f>
        <v/>
      </c>
      <c r="B4988" s="294" t="n"/>
      <c r="C4988" s="247" t="n"/>
      <c r="D4988" s="248" t="n"/>
      <c r="E4988" s="295" t="n"/>
      <c r="F4988" s="296" t="n"/>
      <c r="G4988" s="296" t="n"/>
      <c r="H4988" s="299">
        <f>IFERROR(VLOOKUP($C4988,$C$5:$H$18,6,0)+SUMIF($C$19:$C4988,$C4988,$F$19:$F4988)-SUMIF($C$19:$C4988,$C4988,$G$19:$G4988),"")</f>
        <v/>
      </c>
      <c r="I4988" s="296" t="n"/>
      <c r="J4988" s="252" t="n"/>
      <c r="K4988" s="252" t="n"/>
      <c r="L4988" s="298" t="n"/>
      <c r="M4988" s="254">
        <f>IF($B4988="","",--TEXT($B4988,"yyyymm"))</f>
        <v/>
      </c>
      <c r="N4988" s="0" t="n"/>
      <c r="O4988" s="0" t="n"/>
      <c r="P4988" s="0" t="n"/>
      <c r="Q4988" s="0" t="n"/>
      <c r="R4988" s="0" t="n"/>
      <c r="S4988" s="0" t="n"/>
      <c r="T4988" s="0" t="n"/>
      <c r="U4988" s="0" t="n"/>
      <c r="V4988" s="0" t="n"/>
      <c r="W4988" s="0" t="n"/>
      <c r="X4988" s="42" t="n"/>
      <c r="Y4988" s="42" t="n"/>
      <c r="Z4988" s="42" t="n"/>
    </row>
    <row r="4989" ht="23" customFormat="1" customHeight="1" s="204">
      <c r="A4989" s="255">
        <f>IF(B4989="","",COUNTA($B$5:B4989))</f>
        <v/>
      </c>
      <c r="B4989" s="294" t="n"/>
      <c r="C4989" s="247" t="n"/>
      <c r="D4989" s="248" t="n"/>
      <c r="E4989" s="295" t="n"/>
      <c r="F4989" s="296" t="n"/>
      <c r="G4989" s="296" t="n"/>
      <c r="H4989" s="299">
        <f>IFERROR(VLOOKUP($C4989,$C$5:$H$18,6,0)+SUMIF($C$19:$C4989,$C4989,$F$19:$F4989)-SUMIF($C$19:$C4989,$C4989,$G$19:$G4989),"")</f>
        <v/>
      </c>
      <c r="I4989" s="296" t="n"/>
      <c r="J4989" s="252" t="n"/>
      <c r="K4989" s="252" t="n"/>
      <c r="L4989" s="298" t="n"/>
      <c r="M4989" s="254">
        <f>IF($B4989="","",--TEXT($B4989,"yyyymm"))</f>
        <v/>
      </c>
      <c r="N4989" s="0" t="n"/>
      <c r="O4989" s="0" t="n"/>
      <c r="P4989" s="0" t="n"/>
      <c r="Q4989" s="0" t="n"/>
      <c r="R4989" s="0" t="n"/>
      <c r="S4989" s="0" t="n"/>
      <c r="T4989" s="0" t="n"/>
      <c r="U4989" s="0" t="n"/>
      <c r="V4989" s="0" t="n"/>
      <c r="W4989" s="0" t="n"/>
      <c r="X4989" s="42" t="n"/>
      <c r="Y4989" s="42" t="n"/>
      <c r="Z4989" s="42" t="n"/>
    </row>
    <row r="4990" ht="23" customFormat="1" customHeight="1" s="204">
      <c r="A4990" s="255">
        <f>IF(B4990="","",COUNTA($B$5:B4990))</f>
        <v/>
      </c>
      <c r="B4990" s="294" t="n"/>
      <c r="C4990" s="247" t="n"/>
      <c r="D4990" s="248" t="n"/>
      <c r="E4990" s="295" t="n"/>
      <c r="F4990" s="296" t="n"/>
      <c r="G4990" s="296" t="n"/>
      <c r="H4990" s="299">
        <f>IFERROR(VLOOKUP($C4990,$C$5:$H$18,6,0)+SUMIF($C$19:$C4990,$C4990,$F$19:$F4990)-SUMIF($C$19:$C4990,$C4990,$G$19:$G4990),"")</f>
        <v/>
      </c>
      <c r="I4990" s="296" t="n"/>
      <c r="J4990" s="252" t="n"/>
      <c r="K4990" s="252" t="n"/>
      <c r="L4990" s="298" t="n"/>
      <c r="M4990" s="254">
        <f>IF($B4990="","",--TEXT($B4990,"yyyymm"))</f>
        <v/>
      </c>
      <c r="N4990" s="0" t="n"/>
      <c r="O4990" s="0" t="n"/>
      <c r="P4990" s="0" t="n"/>
      <c r="Q4990" s="0" t="n"/>
      <c r="R4990" s="0" t="n"/>
      <c r="S4990" s="0" t="n"/>
      <c r="T4990" s="0" t="n"/>
      <c r="U4990" s="0" t="n"/>
      <c r="V4990" s="0" t="n"/>
      <c r="W4990" s="0" t="n"/>
      <c r="X4990" s="42" t="n"/>
      <c r="Y4990" s="42" t="n"/>
      <c r="Z4990" s="42" t="n"/>
    </row>
    <row r="4991" ht="23" customFormat="1" customHeight="1" s="204">
      <c r="A4991" s="255">
        <f>IF(B4991="","",COUNTA($B$5:B4991))</f>
        <v/>
      </c>
      <c r="B4991" s="294" t="n"/>
      <c r="C4991" s="247" t="n"/>
      <c r="D4991" s="248" t="n"/>
      <c r="E4991" s="295" t="n"/>
      <c r="F4991" s="296" t="n"/>
      <c r="G4991" s="296" t="n"/>
      <c r="H4991" s="299">
        <f>IFERROR(VLOOKUP($C4991,$C$5:$H$18,6,0)+SUMIF($C$19:$C4991,$C4991,$F$19:$F4991)-SUMIF($C$19:$C4991,$C4991,$G$19:$G4991),"")</f>
        <v/>
      </c>
      <c r="I4991" s="296" t="n"/>
      <c r="J4991" s="252" t="n"/>
      <c r="K4991" s="252" t="n"/>
      <c r="L4991" s="298" t="n"/>
      <c r="M4991" s="254">
        <f>IF($B4991="","",--TEXT($B4991,"yyyymm"))</f>
        <v/>
      </c>
      <c r="N4991" s="0" t="n"/>
      <c r="O4991" s="0" t="n"/>
      <c r="P4991" s="0" t="n"/>
      <c r="Q4991" s="0" t="n"/>
      <c r="R4991" s="0" t="n"/>
      <c r="S4991" s="0" t="n"/>
      <c r="T4991" s="0" t="n"/>
      <c r="U4991" s="0" t="n"/>
      <c r="V4991" s="0" t="n"/>
      <c r="W4991" s="0" t="n"/>
      <c r="X4991" s="42" t="n"/>
      <c r="Y4991" s="42" t="n"/>
      <c r="Z4991" s="42" t="n"/>
    </row>
    <row r="4992" ht="23" customFormat="1" customHeight="1" s="204">
      <c r="A4992" s="255">
        <f>IF(B4992="","",COUNTA($B$5:B4992))</f>
        <v/>
      </c>
      <c r="B4992" s="294" t="n"/>
      <c r="C4992" s="247" t="n"/>
      <c r="D4992" s="248" t="n"/>
      <c r="E4992" s="295" t="n"/>
      <c r="F4992" s="296" t="n"/>
      <c r="G4992" s="296" t="n"/>
      <c r="H4992" s="299">
        <f>IFERROR(VLOOKUP($C4992,$C$5:$H$18,6,0)+SUMIF($C$19:$C4992,$C4992,$F$19:$F4992)-SUMIF($C$19:$C4992,$C4992,$G$19:$G4992),"")</f>
        <v/>
      </c>
      <c r="I4992" s="296" t="n"/>
      <c r="J4992" s="252" t="n"/>
      <c r="K4992" s="252" t="n"/>
      <c r="L4992" s="298" t="n"/>
      <c r="M4992" s="254">
        <f>IF($B4992="","",--TEXT($B4992,"yyyymm"))</f>
        <v/>
      </c>
      <c r="N4992" s="0" t="n"/>
      <c r="O4992" s="0" t="n"/>
      <c r="P4992" s="0" t="n"/>
      <c r="Q4992" s="0" t="n"/>
      <c r="R4992" s="0" t="n"/>
      <c r="S4992" s="0" t="n"/>
      <c r="T4992" s="0" t="n"/>
      <c r="U4992" s="0" t="n"/>
      <c r="V4992" s="0" t="n"/>
      <c r="W4992" s="0" t="n"/>
      <c r="X4992" s="42" t="n"/>
      <c r="Y4992" s="42" t="n"/>
      <c r="Z4992" s="42" t="n"/>
    </row>
    <row r="4993" ht="23" customFormat="1" customHeight="1" s="204">
      <c r="A4993" s="255">
        <f>IF(B4993="","",COUNTA($B$5:B4993))</f>
        <v/>
      </c>
      <c r="B4993" s="294" t="n"/>
      <c r="C4993" s="247" t="n"/>
      <c r="D4993" s="248" t="n"/>
      <c r="E4993" s="295" t="n"/>
      <c r="F4993" s="296" t="n"/>
      <c r="G4993" s="296" t="n"/>
      <c r="H4993" s="299">
        <f>IFERROR(VLOOKUP($C4993,$C$5:$H$18,6,0)+SUMIF($C$19:$C4993,$C4993,$F$19:$F4993)-SUMIF($C$19:$C4993,$C4993,$G$19:$G4993),"")</f>
        <v/>
      </c>
      <c r="I4993" s="296" t="n"/>
      <c r="J4993" s="252" t="n"/>
      <c r="K4993" s="252" t="n"/>
      <c r="L4993" s="298" t="n"/>
      <c r="M4993" s="254">
        <f>IF($B4993="","",--TEXT($B4993,"yyyymm"))</f>
        <v/>
      </c>
      <c r="N4993" s="0" t="n"/>
      <c r="O4993" s="0" t="n"/>
      <c r="P4993" s="0" t="n"/>
      <c r="Q4993" s="0" t="n"/>
      <c r="R4993" s="0" t="n"/>
      <c r="S4993" s="0" t="n"/>
      <c r="T4993" s="0" t="n"/>
      <c r="U4993" s="0" t="n"/>
      <c r="V4993" s="0" t="n"/>
      <c r="W4993" s="0" t="n"/>
      <c r="X4993" s="42" t="n"/>
      <c r="Y4993" s="42" t="n"/>
      <c r="Z4993" s="42" t="n"/>
    </row>
    <row r="4994" ht="23" customFormat="1" customHeight="1" s="204">
      <c r="A4994" s="255">
        <f>IF(B4994="","",COUNTA($B$5:B4994))</f>
        <v/>
      </c>
      <c r="B4994" s="294" t="n"/>
      <c r="C4994" s="247" t="n"/>
      <c r="D4994" s="248" t="n"/>
      <c r="E4994" s="295" t="n"/>
      <c r="F4994" s="296" t="n"/>
      <c r="G4994" s="296" t="n"/>
      <c r="H4994" s="299">
        <f>IFERROR(VLOOKUP($C4994,$C$5:$H$18,6,0)+SUMIF($C$19:$C4994,$C4994,$F$19:$F4994)-SUMIF($C$19:$C4994,$C4994,$G$19:$G4994),"")</f>
        <v/>
      </c>
      <c r="I4994" s="296" t="n"/>
      <c r="J4994" s="252" t="n"/>
      <c r="K4994" s="252" t="n"/>
      <c r="L4994" s="298" t="n"/>
      <c r="M4994" s="254">
        <f>IF($B4994="","",--TEXT($B4994,"yyyymm"))</f>
        <v/>
      </c>
      <c r="N4994" s="0" t="n"/>
      <c r="O4994" s="0" t="n"/>
      <c r="P4994" s="0" t="n"/>
      <c r="Q4994" s="0" t="n"/>
      <c r="R4994" s="0" t="n"/>
      <c r="S4994" s="0" t="n"/>
      <c r="T4994" s="0" t="n"/>
      <c r="U4994" s="0" t="n"/>
      <c r="V4994" s="0" t="n"/>
      <c r="W4994" s="0" t="n"/>
      <c r="X4994" s="42" t="n"/>
      <c r="Y4994" s="42" t="n"/>
      <c r="Z4994" s="42" t="n"/>
    </row>
    <row r="4995" ht="23" customFormat="1" customHeight="1" s="204">
      <c r="A4995" s="255">
        <f>IF(B4995="","",COUNTA($B$5:B4995))</f>
        <v/>
      </c>
      <c r="B4995" s="294" t="n"/>
      <c r="C4995" s="247" t="n"/>
      <c r="D4995" s="248" t="n"/>
      <c r="E4995" s="295" t="n"/>
      <c r="F4995" s="296" t="n"/>
      <c r="G4995" s="296" t="n"/>
      <c r="H4995" s="299">
        <f>IFERROR(VLOOKUP($C4995,$C$5:$H$18,6,0)+SUMIF($C$19:$C4995,$C4995,$F$19:$F4995)-SUMIF($C$19:$C4995,$C4995,$G$19:$G4995),"")</f>
        <v/>
      </c>
      <c r="I4995" s="296" t="n"/>
      <c r="J4995" s="252" t="n"/>
      <c r="K4995" s="252" t="n"/>
      <c r="L4995" s="298" t="n"/>
      <c r="M4995" s="254">
        <f>IF($B4995="","",--TEXT($B4995,"yyyymm"))</f>
        <v/>
      </c>
      <c r="N4995" s="0" t="n"/>
      <c r="O4995" s="0" t="n"/>
      <c r="P4995" s="0" t="n"/>
      <c r="Q4995" s="0" t="n"/>
      <c r="R4995" s="0" t="n"/>
      <c r="S4995" s="0" t="n"/>
      <c r="T4995" s="0" t="n"/>
      <c r="U4995" s="0" t="n"/>
      <c r="V4995" s="0" t="n"/>
      <c r="W4995" s="0" t="n"/>
      <c r="X4995" s="42" t="n"/>
      <c r="Y4995" s="42" t="n"/>
      <c r="Z4995" s="42" t="n"/>
    </row>
    <row r="4996" ht="23" customFormat="1" customHeight="1" s="204">
      <c r="A4996" s="255">
        <f>IF(B4996="","",COUNTA($B$5:B4996))</f>
        <v/>
      </c>
      <c r="B4996" s="294" t="n"/>
      <c r="C4996" s="247" t="n"/>
      <c r="D4996" s="248" t="n"/>
      <c r="E4996" s="295" t="n"/>
      <c r="F4996" s="296" t="n"/>
      <c r="G4996" s="296" t="n"/>
      <c r="H4996" s="299">
        <f>IFERROR(VLOOKUP($C4996,$C$5:$H$18,6,0)+SUMIF($C$19:$C4996,$C4996,$F$19:$F4996)-SUMIF($C$19:$C4996,$C4996,$G$19:$G4996),"")</f>
        <v/>
      </c>
      <c r="I4996" s="296" t="n"/>
      <c r="J4996" s="252" t="n"/>
      <c r="K4996" s="252" t="n"/>
      <c r="L4996" s="298" t="n"/>
      <c r="M4996" s="254">
        <f>IF($B4996="","",--TEXT($B4996,"yyyymm"))</f>
        <v/>
      </c>
      <c r="N4996" s="0" t="n"/>
      <c r="O4996" s="0" t="n"/>
      <c r="P4996" s="0" t="n"/>
      <c r="Q4996" s="0" t="n"/>
      <c r="R4996" s="0" t="n"/>
      <c r="S4996" s="0" t="n"/>
      <c r="T4996" s="0" t="n"/>
      <c r="U4996" s="0" t="n"/>
      <c r="V4996" s="0" t="n"/>
      <c r="W4996" s="0" t="n"/>
      <c r="X4996" s="42" t="n"/>
      <c r="Y4996" s="42" t="n"/>
      <c r="Z4996" s="42" t="n"/>
    </row>
    <row r="4997" ht="23" customFormat="1" customHeight="1" s="204">
      <c r="A4997" s="255">
        <f>IF(B4997="","",COUNTA($B$5:B4997))</f>
        <v/>
      </c>
      <c r="B4997" s="294" t="n"/>
      <c r="C4997" s="247" t="n"/>
      <c r="D4997" s="248" t="n"/>
      <c r="E4997" s="295" t="n"/>
      <c r="F4997" s="296" t="n"/>
      <c r="G4997" s="296" t="n"/>
      <c r="H4997" s="299">
        <f>IFERROR(VLOOKUP($C4997,$C$5:$H$18,6,0)+SUMIF($C$19:$C4997,$C4997,$F$19:$F4997)-SUMIF($C$19:$C4997,$C4997,$G$19:$G4997),"")</f>
        <v/>
      </c>
      <c r="I4997" s="296" t="n"/>
      <c r="J4997" s="252" t="n"/>
      <c r="K4997" s="252" t="n"/>
      <c r="L4997" s="298" t="n"/>
      <c r="M4997" s="254">
        <f>IF($B4997="","",--TEXT($B4997,"yyyymm"))</f>
        <v/>
      </c>
      <c r="N4997" s="0" t="n"/>
      <c r="O4997" s="0" t="n"/>
      <c r="P4997" s="0" t="n"/>
      <c r="Q4997" s="0" t="n"/>
      <c r="R4997" s="0" t="n"/>
      <c r="S4997" s="0" t="n"/>
      <c r="T4997" s="0" t="n"/>
      <c r="U4997" s="0" t="n"/>
      <c r="V4997" s="0" t="n"/>
      <c r="W4997" s="0" t="n"/>
      <c r="X4997" s="42" t="n"/>
      <c r="Y4997" s="42" t="n"/>
      <c r="Z4997" s="42" t="n"/>
    </row>
    <row r="4998" ht="23" customFormat="1" customHeight="1" s="204">
      <c r="A4998" s="255">
        <f>IF(B4998="","",COUNTA($B$5:B4998))</f>
        <v/>
      </c>
      <c r="B4998" s="294" t="n"/>
      <c r="C4998" s="247" t="n"/>
      <c r="D4998" s="248" t="n"/>
      <c r="E4998" s="295" t="n"/>
      <c r="F4998" s="296" t="n"/>
      <c r="G4998" s="296" t="n"/>
      <c r="H4998" s="299">
        <f>IFERROR(VLOOKUP($C4998,$C$5:$H$18,6,0)+SUMIF($C$19:$C4998,$C4998,$F$19:$F4998)-SUMIF($C$19:$C4998,$C4998,$G$19:$G4998),"")</f>
        <v/>
      </c>
      <c r="I4998" s="296" t="n"/>
      <c r="J4998" s="252" t="n"/>
      <c r="K4998" s="252" t="n"/>
      <c r="L4998" s="298" t="n"/>
      <c r="M4998" s="254">
        <f>IF($B4998="","",--TEXT($B4998,"yyyymm"))</f>
        <v/>
      </c>
      <c r="N4998" s="0" t="n"/>
      <c r="O4998" s="0" t="n"/>
      <c r="P4998" s="0" t="n"/>
      <c r="Q4998" s="0" t="n"/>
      <c r="R4998" s="0" t="n"/>
      <c r="S4998" s="0" t="n"/>
      <c r="T4998" s="0" t="n"/>
      <c r="U4998" s="0" t="n"/>
      <c r="V4998" s="0" t="n"/>
      <c r="W4998" s="0" t="n"/>
      <c r="X4998" s="42" t="n"/>
      <c r="Y4998" s="42" t="n"/>
      <c r="Z4998" s="42" t="n"/>
    </row>
    <row r="4999" ht="23" customFormat="1" customHeight="1" s="204">
      <c r="A4999" s="255">
        <f>IF(B4999="","",COUNTA($B$5:B4999))</f>
        <v/>
      </c>
      <c r="B4999" s="294" t="n"/>
      <c r="C4999" s="247" t="n"/>
      <c r="D4999" s="248" t="n"/>
      <c r="E4999" s="295" t="n"/>
      <c r="F4999" s="296" t="n"/>
      <c r="G4999" s="296" t="n"/>
      <c r="H4999" s="299">
        <f>IFERROR(VLOOKUP($C4999,$C$5:$H$18,6,0)+SUMIF($C$19:$C4999,$C4999,$F$19:$F4999)-SUMIF($C$19:$C4999,$C4999,$G$19:$G4999),"")</f>
        <v/>
      </c>
      <c r="I4999" s="296" t="n"/>
      <c r="J4999" s="252" t="n"/>
      <c r="K4999" s="252" t="n"/>
      <c r="L4999" s="298" t="n"/>
      <c r="M4999" s="254">
        <f>IF($B4999="","",--TEXT($B4999,"yyyymm"))</f>
        <v/>
      </c>
      <c r="N4999" s="0" t="n"/>
      <c r="O4999" s="0" t="n"/>
      <c r="P4999" s="0" t="n"/>
      <c r="Q4999" s="0" t="n"/>
      <c r="R4999" s="0" t="n"/>
      <c r="S4999" s="0" t="n"/>
      <c r="T4999" s="0" t="n"/>
      <c r="U4999" s="0" t="n"/>
      <c r="V4999" s="0" t="n"/>
      <c r="W4999" s="0" t="n"/>
      <c r="X4999" s="42" t="n"/>
      <c r="Y4999" s="42" t="n"/>
      <c r="Z4999" s="42" t="n"/>
    </row>
    <row r="5000" ht="23" customFormat="1" customHeight="1" s="204">
      <c r="A5000" s="25" t="n"/>
      <c r="B5000" s="300" t="n"/>
      <c r="D5000" s="201" t="n"/>
      <c r="E5000" s="201" t="n"/>
      <c r="F5000" s="301" t="n"/>
      <c r="G5000" s="301" t="n"/>
      <c r="H5000" s="274" t="n"/>
      <c r="I5000" s="301" t="n"/>
      <c r="J5000" s="204" t="n"/>
      <c r="K5000" s="204" t="n"/>
      <c r="L5000" s="276" t="n"/>
      <c r="N5000" s="0" t="n"/>
      <c r="O5000" s="0" t="n"/>
      <c r="P5000" s="0" t="n"/>
      <c r="Q5000" s="0" t="n"/>
      <c r="R5000" s="0" t="n"/>
      <c r="S5000" s="0" t="n"/>
      <c r="T5000" s="0" t="n"/>
      <c r="U5000" s="0" t="n"/>
      <c r="V5000" s="0" t="n"/>
      <c r="W5000" s="0" t="n"/>
      <c r="X5000" s="42" t="n"/>
      <c r="Y5000" s="42" t="n"/>
      <c r="Z5000" s="42" t="n"/>
    </row>
    <row r="5001" ht="23" customFormat="1" customHeight="1" s="204">
      <c r="A5001" s="25" t="n"/>
      <c r="B5001" s="300" t="n"/>
      <c r="D5001" s="201" t="n"/>
      <c r="E5001" s="201" t="n"/>
      <c r="F5001" s="301" t="n"/>
      <c r="G5001" s="301" t="n"/>
      <c r="H5001" s="274" t="n"/>
      <c r="I5001" s="301" t="n"/>
      <c r="J5001" s="204" t="n"/>
      <c r="K5001" s="204" t="n"/>
      <c r="L5001" s="276" t="n"/>
      <c r="N5001" s="0" t="n"/>
      <c r="O5001" s="0" t="n"/>
      <c r="P5001" s="0" t="n"/>
      <c r="Q5001" s="0" t="n"/>
      <c r="R5001" s="0" t="n"/>
      <c r="S5001" s="0" t="n"/>
      <c r="T5001" s="0" t="n"/>
      <c r="U5001" s="0" t="n"/>
      <c r="V5001" s="0" t="n"/>
      <c r="W5001" s="0" t="n"/>
      <c r="X5001" s="42" t="n"/>
      <c r="Y5001" s="42" t="n"/>
      <c r="Z5001" s="42" t="n"/>
    </row>
    <row r="5002" ht="23" customFormat="1" customHeight="1" s="204">
      <c r="A5002" s="25" t="n"/>
      <c r="B5002" s="300" t="n"/>
      <c r="D5002" s="201" t="n"/>
      <c r="E5002" s="201" t="n"/>
      <c r="F5002" s="301" t="n"/>
      <c r="G5002" s="301" t="n"/>
      <c r="H5002" s="274" t="n"/>
      <c r="I5002" s="301" t="n"/>
      <c r="J5002" s="204" t="n"/>
      <c r="K5002" s="204" t="n"/>
      <c r="L5002" s="276" t="n"/>
      <c r="N5002" s="0" t="n"/>
      <c r="O5002" s="0" t="n"/>
      <c r="P5002" s="0" t="n"/>
      <c r="Q5002" s="0" t="n"/>
      <c r="R5002" s="0" t="n"/>
      <c r="S5002" s="0" t="n"/>
      <c r="T5002" s="0" t="n"/>
      <c r="U5002" s="0" t="n"/>
      <c r="V5002" s="0" t="n"/>
      <c r="W5002" s="0" t="n"/>
      <c r="X5002" s="42" t="n"/>
      <c r="Y5002" s="42" t="n"/>
      <c r="Z5002" s="42" t="n"/>
    </row>
    <row r="5003" ht="23" customFormat="1" customHeight="1" s="204">
      <c r="A5003" s="25" t="n"/>
      <c r="B5003" s="300" t="n"/>
      <c r="D5003" s="201" t="n"/>
      <c r="E5003" s="201" t="n"/>
      <c r="F5003" s="301" t="n"/>
      <c r="G5003" s="301" t="n"/>
      <c r="H5003" s="274" t="n"/>
      <c r="I5003" s="301" t="n"/>
      <c r="J5003" s="204" t="n"/>
      <c r="K5003" s="204" t="n"/>
      <c r="L5003" s="276" t="n"/>
      <c r="N5003" s="0" t="n"/>
      <c r="O5003" s="0" t="n"/>
      <c r="P5003" s="0" t="n"/>
      <c r="Q5003" s="0" t="n"/>
      <c r="R5003" s="0" t="n"/>
      <c r="S5003" s="0" t="n"/>
      <c r="T5003" s="0" t="n"/>
      <c r="U5003" s="0" t="n"/>
      <c r="V5003" s="0" t="n"/>
      <c r="W5003" s="0" t="n"/>
      <c r="X5003" s="42" t="n"/>
      <c r="Y5003" s="42" t="n"/>
      <c r="Z5003" s="42" t="n"/>
    </row>
    <row r="5004" ht="23" customFormat="1" customHeight="1" s="204">
      <c r="A5004" s="25" t="n"/>
      <c r="B5004" s="300" t="n"/>
      <c r="D5004" s="201" t="n"/>
      <c r="E5004" s="201" t="n"/>
      <c r="F5004" s="301" t="n"/>
      <c r="G5004" s="301" t="n"/>
      <c r="H5004" s="274" t="n"/>
      <c r="I5004" s="301" t="n"/>
      <c r="J5004" s="204" t="n"/>
      <c r="K5004" s="204" t="n"/>
      <c r="L5004" s="276" t="n"/>
      <c r="N5004" s="0" t="n"/>
      <c r="O5004" s="0" t="n"/>
      <c r="P5004" s="0" t="n"/>
      <c r="Q5004" s="0" t="n"/>
      <c r="R5004" s="0" t="n"/>
      <c r="S5004" s="0" t="n"/>
      <c r="T5004" s="0" t="n"/>
      <c r="U5004" s="0" t="n"/>
      <c r="V5004" s="0" t="n"/>
      <c r="W5004" s="0" t="n"/>
      <c r="X5004" s="42" t="n"/>
      <c r="Y5004" s="42" t="n"/>
      <c r="Z5004" s="42" t="n"/>
    </row>
    <row r="5005" ht="23" customFormat="1" customHeight="1" s="204">
      <c r="A5005" s="25" t="n"/>
      <c r="B5005" s="300" t="n"/>
      <c r="D5005" s="201" t="n"/>
      <c r="E5005" s="201" t="n"/>
      <c r="F5005" s="301" t="n"/>
      <c r="G5005" s="301" t="n"/>
      <c r="H5005" s="274" t="n"/>
      <c r="I5005" s="301" t="n"/>
      <c r="J5005" s="204" t="n"/>
      <c r="K5005" s="204" t="n"/>
      <c r="L5005" s="276" t="n"/>
      <c r="N5005" s="0" t="n"/>
      <c r="O5005" s="0" t="n"/>
      <c r="P5005" s="0" t="n"/>
      <c r="Q5005" s="0" t="n"/>
      <c r="R5005" s="0" t="n"/>
      <c r="S5005" s="0" t="n"/>
      <c r="T5005" s="0" t="n"/>
      <c r="U5005" s="0" t="n"/>
      <c r="V5005" s="0" t="n"/>
      <c r="W5005" s="0" t="n"/>
      <c r="X5005" s="42" t="n"/>
      <c r="Y5005" s="42" t="n"/>
      <c r="Z5005" s="42" t="n"/>
    </row>
    <row r="5006" ht="23" customFormat="1" customHeight="1" s="204">
      <c r="A5006" s="25" t="n"/>
      <c r="B5006" s="300" t="n"/>
      <c r="D5006" s="201" t="n"/>
      <c r="E5006" s="201" t="n"/>
      <c r="F5006" s="301" t="n"/>
      <c r="G5006" s="301" t="n"/>
      <c r="H5006" s="274" t="n"/>
      <c r="I5006" s="301" t="n"/>
      <c r="J5006" s="204" t="n"/>
      <c r="K5006" s="204" t="n"/>
      <c r="L5006" s="276" t="n"/>
      <c r="N5006" s="0" t="n"/>
      <c r="O5006" s="0" t="n"/>
      <c r="P5006" s="0" t="n"/>
      <c r="Q5006" s="0" t="n"/>
      <c r="R5006" s="0" t="n"/>
      <c r="S5006" s="0" t="n"/>
      <c r="T5006" s="0" t="n"/>
      <c r="U5006" s="0" t="n"/>
      <c r="V5006" s="0" t="n"/>
      <c r="W5006" s="0" t="n"/>
      <c r="X5006" s="42" t="n"/>
      <c r="Y5006" s="42" t="n"/>
      <c r="Z5006" s="42" t="n"/>
    </row>
    <row r="5007" ht="23" customFormat="1" customHeight="1" s="204">
      <c r="A5007" s="25" t="n"/>
      <c r="B5007" s="300" t="n"/>
      <c r="D5007" s="201" t="n"/>
      <c r="E5007" s="201" t="n"/>
      <c r="F5007" s="301" t="n"/>
      <c r="G5007" s="301" t="n"/>
      <c r="H5007" s="274" t="n"/>
      <c r="I5007" s="301" t="n"/>
      <c r="J5007" s="204" t="n"/>
      <c r="K5007" s="204" t="n"/>
      <c r="L5007" s="276" t="n"/>
      <c r="N5007" s="0" t="n"/>
      <c r="O5007" s="0" t="n"/>
      <c r="P5007" s="0" t="n"/>
      <c r="Q5007" s="0" t="n"/>
      <c r="R5007" s="0" t="n"/>
      <c r="S5007" s="0" t="n"/>
      <c r="T5007" s="0" t="n"/>
      <c r="U5007" s="0" t="n"/>
      <c r="V5007" s="0" t="n"/>
      <c r="W5007" s="0" t="n"/>
      <c r="X5007" s="42" t="n"/>
      <c r="Y5007" s="42" t="n"/>
      <c r="Z5007" s="42" t="n"/>
    </row>
    <row r="5008" ht="23" customFormat="1" customHeight="1" s="204">
      <c r="A5008" s="25" t="n"/>
      <c r="B5008" s="300" t="n"/>
      <c r="D5008" s="201" t="n"/>
      <c r="E5008" s="201" t="n"/>
      <c r="F5008" s="301" t="n"/>
      <c r="G5008" s="301" t="n"/>
      <c r="H5008" s="274" t="n"/>
      <c r="I5008" s="301" t="n"/>
      <c r="J5008" s="204" t="n"/>
      <c r="K5008" s="204" t="n"/>
      <c r="L5008" s="276" t="n"/>
      <c r="N5008" s="0" t="n"/>
      <c r="O5008" s="0" t="n"/>
      <c r="P5008" s="0" t="n"/>
      <c r="Q5008" s="0" t="n"/>
      <c r="R5008" s="0" t="n"/>
      <c r="S5008" s="0" t="n"/>
      <c r="T5008" s="0" t="n"/>
      <c r="U5008" s="0" t="n"/>
      <c r="V5008" s="0" t="n"/>
      <c r="W5008" s="0" t="n"/>
      <c r="X5008" s="42" t="n"/>
      <c r="Y5008" s="42" t="n"/>
      <c r="Z5008" s="42" t="n"/>
    </row>
    <row r="5009" ht="23" customFormat="1" customHeight="1" s="204">
      <c r="A5009" s="25" t="n"/>
      <c r="B5009" s="300" t="n"/>
      <c r="D5009" s="201" t="n"/>
      <c r="E5009" s="201" t="n"/>
      <c r="F5009" s="301" t="n"/>
      <c r="G5009" s="301" t="n"/>
      <c r="H5009" s="274" t="n"/>
      <c r="I5009" s="301" t="n"/>
      <c r="J5009" s="204" t="n"/>
      <c r="K5009" s="204" t="n"/>
      <c r="L5009" s="276" t="n"/>
      <c r="N5009" s="0" t="n"/>
      <c r="O5009" s="0" t="n"/>
      <c r="P5009" s="0" t="n"/>
      <c r="Q5009" s="0" t="n"/>
      <c r="R5009" s="0" t="n"/>
      <c r="S5009" s="0" t="n"/>
      <c r="T5009" s="0" t="n"/>
      <c r="U5009" s="0" t="n"/>
      <c r="V5009" s="0" t="n"/>
      <c r="W5009" s="0" t="n"/>
      <c r="X5009" s="42" t="n"/>
      <c r="Y5009" s="42" t="n"/>
      <c r="Z5009" s="42" t="n"/>
    </row>
    <row r="5010" ht="23" customFormat="1" customHeight="1" s="204">
      <c r="A5010" s="25" t="n"/>
      <c r="B5010" s="300" t="n"/>
      <c r="D5010" s="201" t="n"/>
      <c r="E5010" s="201" t="n"/>
      <c r="F5010" s="301" t="n"/>
      <c r="G5010" s="301" t="n"/>
      <c r="H5010" s="274" t="n"/>
      <c r="I5010" s="301" t="n"/>
      <c r="J5010" s="204" t="n"/>
      <c r="K5010" s="204" t="n"/>
      <c r="L5010" s="276" t="n"/>
      <c r="N5010" s="0" t="n"/>
      <c r="O5010" s="0" t="n"/>
      <c r="P5010" s="0" t="n"/>
      <c r="Q5010" s="0" t="n"/>
      <c r="R5010" s="0" t="n"/>
      <c r="S5010" s="0" t="n"/>
      <c r="T5010" s="0" t="n"/>
      <c r="U5010" s="0" t="n"/>
      <c r="V5010" s="0" t="n"/>
      <c r="W5010" s="0" t="n"/>
      <c r="X5010" s="42" t="n"/>
      <c r="Y5010" s="42" t="n"/>
      <c r="Z5010" s="42" t="n"/>
    </row>
    <row r="5011" ht="23" customFormat="1" customHeight="1" s="204">
      <c r="A5011" s="25" t="n"/>
      <c r="B5011" s="300" t="n"/>
      <c r="D5011" s="201" t="n"/>
      <c r="E5011" s="201" t="n"/>
      <c r="F5011" s="301" t="n"/>
      <c r="G5011" s="301" t="n"/>
      <c r="H5011" s="274" t="n"/>
      <c r="I5011" s="301" t="n"/>
      <c r="J5011" s="204" t="n"/>
      <c r="K5011" s="204" t="n"/>
      <c r="L5011" s="276" t="n"/>
      <c r="N5011" s="0" t="n"/>
      <c r="O5011" s="0" t="n"/>
      <c r="P5011" s="0" t="n"/>
      <c r="Q5011" s="0" t="n"/>
      <c r="R5011" s="0" t="n"/>
      <c r="S5011" s="0" t="n"/>
      <c r="T5011" s="0" t="n"/>
      <c r="U5011" s="0" t="n"/>
      <c r="V5011" s="0" t="n"/>
      <c r="W5011" s="0" t="n"/>
      <c r="X5011" s="42" t="n"/>
      <c r="Y5011" s="42" t="n"/>
      <c r="Z5011" s="42" t="n"/>
    </row>
    <row r="5012" ht="22" customFormat="1" customHeight="1" s="302">
      <c r="A5012" s="25" t="n"/>
      <c r="B5012" s="300" t="n"/>
      <c r="C5012" s="204" t="n"/>
      <c r="D5012" s="201" t="n"/>
      <c r="E5012" s="201" t="n"/>
      <c r="F5012" s="301" t="n"/>
      <c r="G5012" s="301" t="n"/>
      <c r="H5012" s="274" t="n"/>
      <c r="I5012" s="301" t="n"/>
      <c r="J5012" s="204" t="n"/>
      <c r="K5012" s="204" t="n"/>
      <c r="L5012" s="276" t="n"/>
      <c r="M5012" s="204" t="n"/>
      <c r="N5012" s="0" t="n"/>
      <c r="O5012" s="0" t="n"/>
      <c r="P5012" s="0" t="n"/>
      <c r="Q5012" s="0" t="n"/>
      <c r="R5012" s="0" t="n"/>
      <c r="S5012" s="0" t="n"/>
      <c r="T5012" s="0" t="n"/>
      <c r="U5012" s="0" t="n"/>
      <c r="V5012" s="0" t="n"/>
      <c r="W5012" s="0" t="n"/>
    </row>
  </sheetData>
  <autoFilter ref="A4:M10000"/>
  <mergeCells count="1">
    <mergeCell ref="A1:M1"/>
  </mergeCells>
  <dataValidations count="5">
    <dataValidation sqref="C5:C10 C11:C18 C19:C1048576" showDropDown="0" showInputMessage="1" showErrorMessage="1" allowBlank="1" type="list">
      <formula1>基础资料!$A:$A</formula1>
    </dataValidation>
    <dataValidation sqref="D1:D1048576" showDropDown="0" showInputMessage="1" showErrorMessage="1" allowBlank="0" type="list">
      <formula1>基础资料!$C:$C</formula1>
    </dataValidation>
    <dataValidation sqref="I1:I1048576" showDropDown="0" showInputMessage="1" showErrorMessage="1" allowBlank="1" type="list">
      <formula1>基础资料!$B:$B</formula1>
    </dataValidation>
    <dataValidation sqref="J1:J1048576" showDropDown="0" showInputMessage="1" showErrorMessage="1" allowBlank="1" type="list">
      <formula1>基础资料!$E:$E</formula1>
    </dataValidation>
    <dataValidation sqref="K1:K1048576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510"/>
  <sheetViews>
    <sheetView tabSelected="1" workbookViewId="0">
      <pane xSplit="3" ySplit="10" topLeftCell="D11" activePane="bottomRight" state="frozen"/>
      <selection pane="topRight"/>
      <selection pane="bottomLeft"/>
      <selection pane="bottomRight" activeCell="L17" sqref="L17"/>
    </sheetView>
  </sheetViews>
  <sheetFormatPr baseColWidth="8" defaultColWidth="9" defaultRowHeight="17.25"/>
  <cols>
    <col width="4.375" customWidth="1" style="175" min="1" max="1"/>
    <col width="10.625" customWidth="1" style="108" min="2" max="2"/>
    <col width="9.25" customWidth="1" style="108" min="3" max="3"/>
    <col width="15" customWidth="1" style="108" min="4" max="4"/>
    <col width="8" customWidth="1" style="108" min="5" max="5"/>
    <col width="10" customWidth="1" style="108" min="6" max="6"/>
    <col width="11.5" customWidth="1" style="108" min="7" max="7"/>
    <col width="12" customWidth="1" style="303" min="8" max="8"/>
    <col width="11.125" customWidth="1" style="108" min="9" max="10"/>
    <col width="9.125" customWidth="1" style="108" min="11" max="11"/>
    <col width="10" customWidth="1" style="108" min="12" max="12"/>
    <col width="12.875" customWidth="1" style="106" min="13" max="13"/>
    <col width="8.625" customWidth="1" style="106" min="14" max="14"/>
    <col width="10.625" customWidth="1" style="304" min="15" max="15"/>
    <col width="11.5" customWidth="1" style="106" min="16" max="16"/>
    <col width="8.625" customWidth="1" style="106" min="17" max="17"/>
    <col width="10.625" customWidth="1" style="305" min="18" max="18"/>
    <col width="10.25" customWidth="1" style="106" min="19" max="19"/>
    <col width="16" customWidth="1" style="106" min="20" max="16384"/>
    <col hidden="1" width="13" customWidth="1" style="65" min="21" max="21"/>
    <col hidden="1" width="13" customWidth="1" style="65" min="22" max="22"/>
    <col hidden="1" width="13" customWidth="1" style="65" min="23" max="23"/>
    <col width="14" customWidth="1" style="65" min="24" max="24"/>
    <col hidden="1" width="13" customWidth="1" style="65" min="25" max="25"/>
    <col hidden="1" width="13" customWidth="1" style="65" min="26" max="26"/>
    <col width="22" customWidth="1" style="65" min="27" max="27"/>
  </cols>
  <sheetData>
    <row r="2" ht="21" customFormat="1" customHeight="1" s="106">
      <c r="A2" s="306" t="inlineStr">
        <is>
          <t>填写说明：淡黄色格子是你要填的 —— 日期、客户名称、销售产品、销售金额、销售费用(赠送券)、支付方式、备注，以及右边应付侧的供货商、购货款。
淡灰色格子全部自动算，不要手动改：已收款、尚欠款、未收总计、已付款、尚欠款总计。
「已收款」「已付款」自动从【数据录入】取：在数据录入里按日记流水记账时，把「客户」或「供应商」那一列选上，这里就自动认领。
数据录入里还没记到某个客户的回款之前，这里沿用你原来手工填的数（存在隐藏的 T 列），最右边「核对」列会提示是哪一种。</t>
        </is>
      </c>
      <c r="B2" s="307" t="n"/>
      <c r="C2" s="307" t="n"/>
      <c r="D2" s="307" t="n"/>
      <c r="E2" s="307" t="n"/>
      <c r="F2" s="307" t="n"/>
      <c r="G2" s="307" t="n"/>
      <c r="H2" s="307" t="n"/>
      <c r="I2" s="307" t="n"/>
      <c r="J2" s="308" t="n"/>
      <c r="K2" s="114" t="n"/>
      <c r="L2" s="309" t="inlineStr">
        <is>
          <t>总销售金额</t>
        </is>
      </c>
      <c r="M2" s="310">
        <f>ROUND(SUM($F$11:$F$510),2)</f>
        <v/>
      </c>
      <c r="N2" s="117" t="inlineStr">
        <is>
          <t>应收账款</t>
        </is>
      </c>
      <c r="O2" s="309" t="inlineStr">
        <is>
          <t>应收款项</t>
        </is>
      </c>
      <c r="P2" s="310">
        <f>ROUND(SUM($F$11:$F$510)-SUM($J$11:$J$510),2)</f>
        <v/>
      </c>
      <c r="Q2" s="117" t="inlineStr">
        <is>
          <t>应付账款</t>
        </is>
      </c>
      <c r="R2" s="309" t="inlineStr">
        <is>
          <t>购货款</t>
        </is>
      </c>
      <c r="S2" s="310">
        <f>ROUND(SUM($O$11:$O$510),2)</f>
        <v/>
      </c>
    </row>
    <row r="3" ht="21" customFormat="1" customHeight="1" s="106">
      <c r="A3" s="311" t="n"/>
      <c r="J3" s="312" t="n"/>
      <c r="K3" s="123" t="n"/>
      <c r="L3" s="309" t="inlineStr">
        <is>
          <t>购货款</t>
        </is>
      </c>
      <c r="M3" s="310">
        <f>ROUND(SUM($O$11:$O$510),2)</f>
        <v/>
      </c>
      <c r="N3" s="313" t="n"/>
      <c r="O3" s="309" t="inlineStr">
        <is>
          <t>已收款</t>
        </is>
      </c>
      <c r="P3" s="310">
        <f>ROUND(SUM($G$11:$G$510),2)</f>
        <v/>
      </c>
      <c r="Q3" s="313" t="n"/>
      <c r="R3" s="309" t="inlineStr">
        <is>
          <t>已付款</t>
        </is>
      </c>
      <c r="S3" s="310">
        <f>ROUND(SUM($P$11:$P$510),2)</f>
        <v/>
      </c>
    </row>
    <row r="4" ht="21" customFormat="1" customHeight="1" s="106">
      <c r="A4" s="311" t="n"/>
      <c r="J4" s="312" t="n"/>
      <c r="K4" s="123" t="n"/>
      <c r="L4" s="309" t="inlineStr">
        <is>
          <t>销售费用</t>
        </is>
      </c>
      <c r="M4" s="310">
        <f>ROUND(SUM($J$11:$J$510),2)</f>
        <v/>
      </c>
      <c r="N4" s="313" t="n"/>
      <c r="O4" s="309" t="inlineStr">
        <is>
          <t>尚欠款</t>
        </is>
      </c>
      <c r="P4" s="310">
        <f>ROUND($P$2-$P$3,2)</f>
        <v/>
      </c>
      <c r="Q4" s="313" t="n"/>
      <c r="R4" s="309" t="inlineStr">
        <is>
          <t>尚欠款</t>
        </is>
      </c>
      <c r="S4" s="310">
        <f>ROUND($S$2-$S$3,2)</f>
        <v/>
      </c>
    </row>
    <row r="5" ht="21" customFormat="1" customHeight="1" s="106">
      <c r="A5" s="314" t="n"/>
      <c r="B5" s="315" t="n"/>
      <c r="C5" s="315" t="n"/>
      <c r="D5" s="315" t="n"/>
      <c r="E5" s="315" t="n"/>
      <c r="F5" s="315" t="n"/>
      <c r="G5" s="315" t="n"/>
      <c r="H5" s="315" t="n"/>
      <c r="I5" s="315" t="n"/>
      <c r="J5" s="316" t="n"/>
      <c r="K5" s="129" t="n"/>
      <c r="L5" s="309" t="inlineStr">
        <is>
          <t>毛　利</t>
        </is>
      </c>
      <c r="M5" s="310">
        <f>ROUND($M$2-$M$3-$M$4,2)</f>
        <v/>
      </c>
      <c r="N5" s="317" t="n"/>
      <c r="O5" s="318" t="n"/>
      <c r="P5" s="319" t="n"/>
      <c r="Q5" s="317" t="n"/>
      <c r="R5" s="309" t="inlineStr">
        <is>
          <t>应收-应付</t>
        </is>
      </c>
      <c r="S5" s="310">
        <f>ROUND($P$4-$S$4,2)</f>
        <v/>
      </c>
    </row>
    <row r="6" ht="8" customFormat="1" customHeight="1" s="106">
      <c r="A6" s="175" t="n"/>
      <c r="B6" s="130" t="n"/>
      <c r="C6" s="130" t="n"/>
      <c r="D6" s="130" t="n"/>
      <c r="E6" s="130" t="n"/>
      <c r="F6" s="130" t="n"/>
      <c r="G6" s="130" t="n"/>
      <c r="H6" s="320" t="n"/>
      <c r="I6" s="130" t="n"/>
      <c r="J6" s="130" t="n"/>
      <c r="K6" s="130" t="n"/>
      <c r="L6" s="130" t="n"/>
      <c r="M6" s="132" t="n"/>
      <c r="N6" s="132" t="n"/>
      <c r="O6" s="321" t="n"/>
      <c r="P6" s="132" t="n"/>
      <c r="Q6" s="132" t="n"/>
      <c r="R6" s="322" t="n"/>
      <c r="S6" s="132" t="n"/>
    </row>
    <row r="7" hidden="1" customFormat="1" s="106">
      <c r="A7" s="175" t="n"/>
      <c r="B7" s="323" t="n"/>
      <c r="C7" s="324" t="n"/>
      <c r="D7" s="324" t="n"/>
      <c r="E7" s="324" t="n"/>
      <c r="F7" s="324" t="n"/>
      <c r="G7" s="324" t="n"/>
      <c r="H7" s="324" t="n"/>
      <c r="I7" s="324" t="n"/>
      <c r="J7" s="324" t="n"/>
      <c r="K7" s="324" t="n"/>
      <c r="L7" s="324" t="n"/>
      <c r="M7" s="324" t="n"/>
      <c r="N7" s="324" t="n"/>
      <c r="O7" s="324" t="n"/>
      <c r="P7" s="324" t="n"/>
      <c r="Q7" s="324" t="n"/>
      <c r="R7" s="324" t="n"/>
      <c r="S7" s="325" t="n"/>
    </row>
    <row r="8" ht="22.5" customFormat="1" customHeight="1" s="106">
      <c r="A8" s="141" t="inlineStr">
        <is>
          <t>单位名称：百跃羊奶</t>
        </is>
      </c>
      <c r="B8" s="324" t="n"/>
      <c r="C8" s="324" t="n"/>
      <c r="D8" s="324" t="n"/>
      <c r="E8" s="324" t="n"/>
      <c r="F8" s="324" t="n"/>
      <c r="G8" s="324" t="n"/>
      <c r="H8" s="324" t="n"/>
      <c r="I8" s="324" t="n"/>
      <c r="J8" s="324" t="n"/>
      <c r="K8" s="324" t="n"/>
      <c r="L8" s="325" t="n"/>
      <c r="M8" s="144" t="n"/>
      <c r="N8" s="326" t="n"/>
      <c r="O8" s="324" t="n"/>
      <c r="P8" s="324" t="n"/>
      <c r="Q8" s="324" t="n"/>
      <c r="R8" s="325" t="n"/>
      <c r="S8" s="148" t="inlineStr">
        <is>
          <t>单位：元</t>
        </is>
      </c>
    </row>
    <row r="9" customFormat="1" s="106">
      <c r="A9" s="149" t="inlineStr">
        <is>
          <t>序号</t>
        </is>
      </c>
      <c r="B9" s="159" t="inlineStr">
        <is>
          <t>日期</t>
        </is>
      </c>
      <c r="C9" s="160" t="inlineStr">
        <is>
          <t>客户生日</t>
        </is>
      </c>
      <c r="D9" s="152" t="inlineStr">
        <is>
          <t>应收账款</t>
        </is>
      </c>
      <c r="E9" s="315" t="n"/>
      <c r="F9" s="315" t="n"/>
      <c r="G9" s="315" t="n"/>
      <c r="H9" s="315" t="n"/>
      <c r="I9" s="315" t="n"/>
      <c r="J9" s="315" t="n"/>
      <c r="K9" s="315" t="n"/>
      <c r="L9" s="316" t="n"/>
      <c r="M9" s="327" t="inlineStr">
        <is>
          <t>应付账款</t>
        </is>
      </c>
      <c r="N9" s="324" t="n"/>
      <c r="O9" s="324" t="n"/>
      <c r="P9" s="324" t="n"/>
      <c r="Q9" s="324" t="n"/>
      <c r="R9" s="324" t="n"/>
      <c r="S9" s="325" t="n"/>
      <c r="T9" s="328" t="inlineStr">
        <is>
          <t>已收款
(原手工记录)</t>
        </is>
      </c>
      <c r="U9" s="328" t="inlineStr">
        <is>
          <t>本行应收</t>
        </is>
      </c>
      <c r="V9" s="328" t="inlineStr">
        <is>
          <t>同客户累计应收</t>
        </is>
      </c>
      <c r="W9" s="328" t="inlineStr">
        <is>
          <t>该客户回款·数据录入</t>
        </is>
      </c>
      <c r="X9" s="328" t="inlineStr">
        <is>
          <t>已付款
(原手工记录)</t>
        </is>
      </c>
      <c r="Y9" s="328" t="inlineStr">
        <is>
          <t>同供货商累计购货</t>
        </is>
      </c>
      <c r="Z9" s="328" t="inlineStr">
        <is>
          <t>该供货商付款·数据录入</t>
        </is>
      </c>
      <c r="AA9" s="328" t="inlineStr">
        <is>
          <t>核　对</t>
        </is>
      </c>
    </row>
    <row r="10" ht="34" customFormat="1" customHeight="1" s="106">
      <c r="A10" s="317" t="n"/>
      <c r="B10" s="316" t="n"/>
      <c r="C10" s="317" t="n"/>
      <c r="D10" s="161" t="inlineStr">
        <is>
          <t>客户名称</t>
        </is>
      </c>
      <c r="E10" s="161" t="inlineStr">
        <is>
          <t>销售产品</t>
        </is>
      </c>
      <c r="F10" s="329" t="inlineStr">
        <is>
          <t>销售金额</t>
        </is>
      </c>
      <c r="G10" s="330" t="inlineStr">
        <is>
          <t>已收款</t>
        </is>
      </c>
      <c r="H10" s="331" t="inlineStr">
        <is>
          <t>尚欠款</t>
        </is>
      </c>
      <c r="I10" s="332" t="inlineStr">
        <is>
          <t>未收总计</t>
        </is>
      </c>
      <c r="J10" s="333" t="inlineStr">
        <is>
          <t>销售费用</t>
        </is>
      </c>
      <c r="K10" s="333" t="inlineStr">
        <is>
          <t>支付方式</t>
        </is>
      </c>
      <c r="L10" s="167" t="inlineStr">
        <is>
          <t>备注</t>
        </is>
      </c>
      <c r="M10" s="168" t="inlineStr">
        <is>
          <t>日期</t>
        </is>
      </c>
      <c r="N10" s="169" t="inlineStr">
        <is>
          <t>供货商</t>
        </is>
      </c>
      <c r="O10" s="334" t="inlineStr">
        <is>
          <t>购货款</t>
        </is>
      </c>
      <c r="P10" s="335" t="inlineStr">
        <is>
          <t>已付款</t>
        </is>
      </c>
      <c r="Q10" s="335" t="inlineStr">
        <is>
          <t>尚欠款</t>
        </is>
      </c>
      <c r="R10" s="336" t="inlineStr">
        <is>
          <t>尚欠款总计</t>
        </is>
      </c>
      <c r="S10" s="169" t="inlineStr">
        <is>
          <t>备注</t>
        </is>
      </c>
      <c r="T10" s="337" t="inlineStr">
        <is>
          <t>你原来手工填在「已收款」里的数。
数据录入里还没记这个客户的回款时，左边就用这个数顶着。</t>
        </is>
      </c>
      <c r="U10" s="337" t="inlineStr">
        <is>
          <t>销售金额 − 销售费用</t>
        </is>
      </c>
      <c r="V10" s="337" t="inlineStr">
        <is>
          <t>这个客户到本行为止一共该收多少</t>
        </is>
      </c>
      <c r="W10" s="337" t="inlineStr">
        <is>
          <t>从【数据录入】按客户名汇总的收入</t>
        </is>
      </c>
      <c r="X10" s="337" t="inlineStr">
        <is>
          <t>同上，应付侧的手工备份</t>
        </is>
      </c>
      <c r="Y10" s="337" t="inlineStr">
        <is>
          <t>同供货商累计购货</t>
        </is>
      </c>
      <c r="Z10" s="337" t="inlineStr">
        <is>
          <t>从【数据录入】按供货商汇总的支出</t>
        </is>
      </c>
      <c r="AA10" s="337" t="inlineStr">
        <is>
          <t>这一行有没有填错、名字对不对得上</t>
        </is>
      </c>
    </row>
    <row r="11" ht="18" customFormat="1" customHeight="1" s="106">
      <c r="A11" s="338">
        <f>IF(AND($D11="",$N11=""),"",MAX($A$10:A10)+1)</f>
        <v/>
      </c>
      <c r="B11" s="339" t="n">
        <v>46269</v>
      </c>
      <c r="C11" s="340" t="n">
        <v>46113</v>
      </c>
      <c r="D11" s="341" t="inlineStr">
        <is>
          <t>沈祖模</t>
        </is>
      </c>
      <c r="E11" s="341" t="inlineStr">
        <is>
          <t>羊奶</t>
        </is>
      </c>
      <c r="F11" s="342" t="n">
        <v>3280</v>
      </c>
      <c r="G11" s="343">
        <f>IF($D11="","",IF(COUNTIF(数据录入!$J$5:$J$4999,$D11)=0,N($T11),ROUND(MIN(MAX(0,N($W11)-(N($V11)-N($U11))),N($U11)),2)))</f>
        <v/>
      </c>
      <c r="H11" s="344">
        <f>IF($D11="","",ROUND(N($F11)-N($G11)-N($J11),2))</f>
        <v/>
      </c>
      <c r="I11" s="343">
        <f>IF($D11="","",ROUND(SUM($H$11:H11),2))</f>
        <v/>
      </c>
      <c r="J11" s="342" t="n">
        <v>0</v>
      </c>
      <c r="K11" s="341" t="inlineStr">
        <is>
          <t>支付宝</t>
        </is>
      </c>
      <c r="L11" s="341" t="inlineStr">
        <is>
          <t>货款</t>
        </is>
      </c>
      <c r="M11" s="345" t="n">
        <v>43971</v>
      </c>
      <c r="N11" s="346" t="inlineStr">
        <is>
          <t>羊奶供货商</t>
        </is>
      </c>
      <c r="O11" s="347" t="n"/>
      <c r="P11" s="348">
        <f>IF($N11="","",IF(COUNTIF(数据录入!$K$5:$K$4999,$N11)=0,N($X11),ROUND(MIN(MAX(0,N($Z11)-(N($Y11)-N($O11))),N($O11)),2)))</f>
        <v/>
      </c>
      <c r="Q11" s="349">
        <f>IF($N11="","",ROUND(N($O11)-N($P11),2))</f>
        <v/>
      </c>
      <c r="R11" s="350">
        <f>IF($N11="","",ROUND(SUM($Q$11:Q11),2))</f>
        <v/>
      </c>
      <c r="S11" s="346" t="inlineStr">
        <is>
          <t>采购</t>
        </is>
      </c>
      <c r="T11" s="342" t="n">
        <v>3280</v>
      </c>
      <c r="U11" s="351">
        <f>IF($D11="","",ROUND(N($F11)-N($J11),2))</f>
        <v/>
      </c>
      <c r="V11" s="351">
        <f>IF($D11="","",ROUND(SUMIFS($F$11:F11,$D$11:D11,$D11)-SUMIFS($J$11:J11,$D$11:D11,$D11),2))</f>
        <v/>
      </c>
      <c r="W11" s="351">
        <f>IF($D11="","",ROUND(SUMIFS(数据录入!$F$5:$F$4999,数据录入!$J$5:$J$4999,$D11),2))</f>
        <v/>
      </c>
      <c r="X11" s="347" t="n"/>
      <c r="Y11" s="351">
        <f>IF($N11="","",ROUND(SUMIFS($O$11:O11,$N$11:N11,$N11),2))</f>
        <v/>
      </c>
      <c r="Z11" s="351">
        <f>IF($N11="","",ROUND(SUMIFS(数据录入!$G$5:$G$4999,数据录入!$K$5:$K$4999,$N11),2))</f>
        <v/>
      </c>
      <c r="AA11" s="352">
        <f>IF(AND($D11="",$N11=""),"",IF(AND($D11&lt;&gt;"",COUNTIF(基础资料!$E:$E,$D11)=0),"客户名不在基础资料里",IF(AND($E11&lt;&gt;"",COUNTIF(基础资料!$B:$B,$E11)=0),"产品名不在基础资料里",IF(AND($N11&lt;&gt;"",COUNTIF(基础资料!$G:$G,$N11)=0),"供货商不在基础资料里",IF(AND($C11&lt;&gt;"",ISNUMBER($C11),$C11&lt;10000),"客户生日填得不对（不是日期）",IF(N($J11)&gt;N($F11),"销售费用大于销售金额",IF(AND($D11&lt;&gt;"",COUNTIF(数据录入!$J$5:$J$4999,$D11)=0,N($T11)&lt;&gt;0),"用的还是原手工已收款",IF(AND($D11&lt;&gt;"",COUNTIF(数据录入!$J$5:$J$4999,$D11)&gt;0,ROUND(N($G11)-N($T11),2)&lt;&gt;0,N($T11)&lt;&gt;0),"自动算的已收款和原手工数对不上","√"))))))))</f>
        <v/>
      </c>
    </row>
    <row r="12" ht="18" customFormat="1" customHeight="1" s="106">
      <c r="A12" s="338">
        <f>IF(AND($D12="",$N12=""),"",MAX($A$10:A11)+1)</f>
        <v/>
      </c>
      <c r="B12" s="339" t="n">
        <v>46269</v>
      </c>
      <c r="C12" s="340" t="n">
        <v>46113</v>
      </c>
      <c r="D12" s="341" t="inlineStr">
        <is>
          <t>沈祖模</t>
        </is>
      </c>
      <c r="E12" s="341" t="inlineStr">
        <is>
          <t>乳铁蛋白</t>
        </is>
      </c>
      <c r="F12" s="342" t="n">
        <v>3980</v>
      </c>
      <c r="G12" s="343">
        <f>IF($D12="","",IF(COUNTIF(数据录入!$J$5:$J$4999,$D12)=0,N($T12),ROUND(MIN(MAX(0,N($W12)-(N($V12)-N($U12))),N($U12)),2)))</f>
        <v/>
      </c>
      <c r="H12" s="344">
        <f>IF($D12="","",ROUND(N($F12)-N($G12)-N($J12),2))</f>
        <v/>
      </c>
      <c r="I12" s="353">
        <f>IF($D12="","",ROUND(SUM($H$11:H12),2))</f>
        <v/>
      </c>
      <c r="J12" s="354" t="n">
        <v>0</v>
      </c>
      <c r="K12" s="355" t="inlineStr">
        <is>
          <t>支付宝</t>
        </is>
      </c>
      <c r="L12" s="341" t="inlineStr">
        <is>
          <t>货款</t>
        </is>
      </c>
      <c r="M12" s="345" t="n"/>
      <c r="N12" s="346" t="inlineStr">
        <is>
          <t>乳铁供货商</t>
        </is>
      </c>
      <c r="O12" s="347" t="n"/>
      <c r="P12" s="348">
        <f>IF($N12="","",IF(COUNTIF(数据录入!$K$5:$K$4999,$N12)=0,N($X12),ROUND(MIN(MAX(0,N($Z12)-(N($Y12)-N($O12))),N($O12)),2)))</f>
        <v/>
      </c>
      <c r="Q12" s="349">
        <f>IF($N12="","",ROUND(N($O12)-N($P12),2))</f>
        <v/>
      </c>
      <c r="R12" s="350">
        <f>IF($N12="","",ROUND(SUM($Q$11:Q12),2))</f>
        <v/>
      </c>
      <c r="S12" s="346" t="inlineStr">
        <is>
          <t>采购</t>
        </is>
      </c>
      <c r="T12" s="342" t="n">
        <v>3980</v>
      </c>
      <c r="U12" s="351">
        <f>IF($D12="","",ROUND(N($F12)-N($J12),2))</f>
        <v/>
      </c>
      <c r="V12" s="351">
        <f>IF($D12="","",ROUND(SUMIFS($F$11:F12,$D$11:D12,$D12)-SUMIFS($J$11:J12,$D$11:D12,$D12),2))</f>
        <v/>
      </c>
      <c r="W12" s="351">
        <f>IF($D12="","",ROUND(SUMIFS(数据录入!$F$5:$F$4999,数据录入!$J$5:$J$4999,$D12),2))</f>
        <v/>
      </c>
      <c r="X12" s="347" t="n"/>
      <c r="Y12" s="351">
        <f>IF($N12="","",ROUND(SUMIFS($O$11:O12,$N$11:N12,$N12),2))</f>
        <v/>
      </c>
      <c r="Z12" s="351">
        <f>IF($N12="","",ROUND(SUMIFS(数据录入!$G$5:$G$4999,数据录入!$K$5:$K$4999,$N12),2))</f>
        <v/>
      </c>
      <c r="AA12" s="352">
        <f>IF(AND($D12="",$N12=""),"",IF(AND($D12&lt;&gt;"",COUNTIF(基础资料!$E:$E,$D12)=0),"客户名不在基础资料里",IF(AND($E12&lt;&gt;"",COUNTIF(基础资料!$B:$B,$E12)=0),"产品名不在基础资料里",IF(AND($N12&lt;&gt;"",COUNTIF(基础资料!$G:$G,$N12)=0),"供货商不在基础资料里",IF(AND($C12&lt;&gt;"",ISNUMBER($C12),$C12&lt;10000),"客户生日填得不对（不是日期）",IF(N($J12)&gt;N($F12),"销售费用大于销售金额",IF(AND($D12&lt;&gt;"",COUNTIF(数据录入!$J$5:$J$4999,$D12)=0,N($T12)&lt;&gt;0),"用的还是原手工已收款",IF(AND($D12&lt;&gt;"",COUNTIF(数据录入!$J$5:$J$4999,$D12)&gt;0,ROUND(N($G12)-N($T12),2)&lt;&gt;0,N($T12)&lt;&gt;0),"自动算的已收款和原手工数对不上","√"))))))))</f>
        <v/>
      </c>
    </row>
    <row r="13" ht="18" customFormat="1" customHeight="1" s="106">
      <c r="A13" s="338">
        <f>IF(AND($D13="",$N13=""),"",MAX($A$10:A12)+1)</f>
        <v/>
      </c>
      <c r="B13" s="339" t="n">
        <v>46272</v>
      </c>
      <c r="C13" s="340" t="n">
        <v>46300</v>
      </c>
      <c r="D13" s="341" t="inlineStr">
        <is>
          <t>谢爱琴</t>
        </is>
      </c>
      <c r="E13" s="341" t="inlineStr">
        <is>
          <t>羊奶</t>
        </is>
      </c>
      <c r="F13" s="342" t="n">
        <v>3280</v>
      </c>
      <c r="G13" s="343">
        <f>IF($D13="","",IF(COUNTIF(数据录入!$J$5:$J$4999,$D13)=0,N($T13),ROUND(MIN(MAX(0,N($W13)-(N($V13)-N($U13))),N($U13)),2)))</f>
        <v/>
      </c>
      <c r="H13" s="344">
        <f>IF($D13="","",ROUND(N($F13)-N($G13)-N($J13),2))</f>
        <v/>
      </c>
      <c r="I13" s="353">
        <f>IF($D13="","",ROUND(SUM($H$11:H13),2))</f>
        <v/>
      </c>
      <c r="J13" s="354" t="n">
        <v>300</v>
      </c>
      <c r="K13" s="355" t="inlineStr">
        <is>
          <t>微信</t>
        </is>
      </c>
      <c r="L13" s="341" t="inlineStr">
        <is>
          <t>货款</t>
        </is>
      </c>
      <c r="M13" s="345" t="n"/>
      <c r="N13" s="346" t="n"/>
      <c r="O13" s="347" t="n"/>
      <c r="P13" s="348">
        <f>IF($N13="","",IF(COUNTIF(数据录入!$K$5:$K$4999,$N13)=0,N($X13),ROUND(MIN(MAX(0,N($Z13)-(N($Y13)-N($O13))),N($O13)),2)))</f>
        <v/>
      </c>
      <c r="Q13" s="349">
        <f>IF($N13="","",ROUND(N($O13)-N($P13),2))</f>
        <v/>
      </c>
      <c r="R13" s="350">
        <f>IF($N13="","",ROUND(SUM($Q$11:Q13),2))</f>
        <v/>
      </c>
      <c r="S13" s="346" t="inlineStr">
        <is>
          <t>采购</t>
        </is>
      </c>
      <c r="T13" s="342" t="n">
        <v>2980</v>
      </c>
      <c r="U13" s="351">
        <f>IF($D13="","",ROUND(N($F13)-N($J13),2))</f>
        <v/>
      </c>
      <c r="V13" s="351">
        <f>IF($D13="","",ROUND(SUMIFS($F$11:F13,$D$11:D13,$D13)-SUMIFS($J$11:J13,$D$11:D13,$D13),2))</f>
        <v/>
      </c>
      <c r="W13" s="351">
        <f>IF($D13="","",ROUND(SUMIFS(数据录入!$F$5:$F$4999,数据录入!$J$5:$J$4999,$D13),2))</f>
        <v/>
      </c>
      <c r="X13" s="347" t="n"/>
      <c r="Y13" s="351">
        <f>IF($N13="","",ROUND(SUMIFS($O$11:O13,$N$11:N13,$N13),2))</f>
        <v/>
      </c>
      <c r="Z13" s="351">
        <f>IF($N13="","",ROUND(SUMIFS(数据录入!$G$5:$G$4999,数据录入!$K$5:$K$4999,$N13),2))</f>
        <v/>
      </c>
      <c r="AA13" s="352">
        <f>IF(AND($D13="",$N13=""),"",IF(AND($D13&lt;&gt;"",COUNTIF(基础资料!$E:$E,$D13)=0),"客户名不在基础资料里",IF(AND($E13&lt;&gt;"",COUNTIF(基础资料!$B:$B,$E13)=0),"产品名不在基础资料里",IF(AND($N13&lt;&gt;"",COUNTIF(基础资料!$G:$G,$N13)=0),"供货商不在基础资料里",IF(AND($C13&lt;&gt;"",ISNUMBER($C13),$C13&lt;10000),"客户生日填得不对（不是日期）",IF(N($J13)&gt;N($F13),"销售费用大于销售金额",IF(AND($D13&lt;&gt;"",COUNTIF(数据录入!$J$5:$J$4999,$D13)=0,N($T13)&lt;&gt;0),"用的还是原手工已收款",IF(AND($D13&lt;&gt;"",COUNTIF(数据录入!$J$5:$J$4999,$D13)&gt;0,ROUND(N($G13)-N($T13),2)&lt;&gt;0,N($T13)&lt;&gt;0),"自动算的已收款和原手工数对不上","√"))))))))</f>
        <v/>
      </c>
    </row>
    <row r="14" ht="18" customFormat="1" customHeight="1" s="106">
      <c r="A14" s="338">
        <f>IF(AND($D14="",$N14=""),"",MAX($A$10:A13)+1)</f>
        <v/>
      </c>
      <c r="B14" s="339" t="n">
        <v>46272</v>
      </c>
      <c r="C14" s="340" t="n">
        <v>46300</v>
      </c>
      <c r="D14" s="341" t="inlineStr">
        <is>
          <t>谢爱琴</t>
        </is>
      </c>
      <c r="E14" s="341" t="inlineStr">
        <is>
          <t>益生菌</t>
        </is>
      </c>
      <c r="F14" s="342" t="n">
        <v>3280</v>
      </c>
      <c r="G14" s="343">
        <f>IF($D14="","",IF(COUNTIF(数据录入!$J$5:$J$4999,$D14)=0,N($T14),ROUND(MIN(MAX(0,N($W14)-(N($V14)-N($U14))),N($U14)),2)))</f>
        <v/>
      </c>
      <c r="H14" s="344">
        <f>IF($D14="","",ROUND(N($F14)-N($G14)-N($J14),2))</f>
        <v/>
      </c>
      <c r="I14" s="353">
        <f>IF($D14="","",ROUND(SUM($H$11:H14),2))</f>
        <v/>
      </c>
      <c r="J14" s="354" t="n">
        <v>300</v>
      </c>
      <c r="K14" s="355" t="inlineStr">
        <is>
          <t>微信</t>
        </is>
      </c>
      <c r="L14" s="341" t="inlineStr">
        <is>
          <t>货款</t>
        </is>
      </c>
      <c r="M14" s="345" t="n"/>
      <c r="N14" s="346" t="n"/>
      <c r="O14" s="347" t="n"/>
      <c r="P14" s="348">
        <f>IF($N14="","",IF(COUNTIF(数据录入!$K$5:$K$4999,$N14)=0,N($X14),ROUND(MIN(MAX(0,N($Z14)-(N($Y14)-N($O14))),N($O14)),2)))</f>
        <v/>
      </c>
      <c r="Q14" s="349">
        <f>IF($N14="","",ROUND(N($O14)-N($P14),2))</f>
        <v/>
      </c>
      <c r="R14" s="350">
        <f>IF($N14="","",ROUND(SUM($Q$11:Q14),2))</f>
        <v/>
      </c>
      <c r="S14" s="346" t="n"/>
      <c r="T14" s="342" t="n">
        <v>2980</v>
      </c>
      <c r="U14" s="351">
        <f>IF($D14="","",ROUND(N($F14)-N($J14),2))</f>
        <v/>
      </c>
      <c r="V14" s="351">
        <f>IF($D14="","",ROUND(SUMIFS($F$11:F14,$D$11:D14,$D14)-SUMIFS($J$11:J14,$D$11:D14,$D14),2))</f>
        <v/>
      </c>
      <c r="W14" s="351">
        <f>IF($D14="","",ROUND(SUMIFS(数据录入!$F$5:$F$4999,数据录入!$J$5:$J$4999,$D14),2))</f>
        <v/>
      </c>
      <c r="X14" s="347" t="n"/>
      <c r="Y14" s="351">
        <f>IF($N14="","",ROUND(SUMIFS($O$11:O14,$N$11:N14,$N14),2))</f>
        <v/>
      </c>
      <c r="Z14" s="351">
        <f>IF($N14="","",ROUND(SUMIFS(数据录入!$G$5:$G$4999,数据录入!$K$5:$K$4999,$N14),2))</f>
        <v/>
      </c>
      <c r="AA14" s="352">
        <f>IF(AND($D14="",$N14=""),"",IF(AND($D14&lt;&gt;"",COUNTIF(基础资料!$E:$E,$D14)=0),"客户名不在基础资料里",IF(AND($E14&lt;&gt;"",COUNTIF(基础资料!$B:$B,$E14)=0),"产品名不在基础资料里",IF(AND($N14&lt;&gt;"",COUNTIF(基础资料!$G:$G,$N14)=0),"供货商不在基础资料里",IF(AND($C14&lt;&gt;"",ISNUMBER($C14),$C14&lt;10000),"客户生日填得不对（不是日期）",IF(N($J14)&gt;N($F14),"销售费用大于销售金额",IF(AND($D14&lt;&gt;"",COUNTIF(数据录入!$J$5:$J$4999,$D14)=0,N($T14)&lt;&gt;0),"用的还是原手工已收款",IF(AND($D14&lt;&gt;"",COUNTIF(数据录入!$J$5:$J$4999,$D14)&gt;0,ROUND(N($G14)-N($T14),2)&lt;&gt;0,N($T14)&lt;&gt;0),"自动算的已收款和原手工数对不上","√"))))))))</f>
        <v/>
      </c>
    </row>
    <row r="15" ht="18" customFormat="1" customHeight="1" s="106">
      <c r="A15" s="338">
        <f>IF(AND($D15="",$N15=""),"",MAX($A$10:A14)+1)</f>
        <v/>
      </c>
      <c r="B15" s="339" t="n">
        <v>46272</v>
      </c>
      <c r="C15" s="340" t="n">
        <v>46272</v>
      </c>
      <c r="D15" s="341" t="inlineStr">
        <is>
          <t>罗理华</t>
        </is>
      </c>
      <c r="E15" s="341" t="inlineStr">
        <is>
          <t>羊奶</t>
        </is>
      </c>
      <c r="F15" s="342" t="n">
        <v>3280</v>
      </c>
      <c r="G15" s="343">
        <f>IF($D15="","",IF(COUNTIF(数据录入!$J$5:$J$4999,$D15)=0,N($T15),ROUND(MIN(MAX(0,N($W15)-(N($V15)-N($U15))),N($U15)),2)))</f>
        <v/>
      </c>
      <c r="H15" s="344">
        <f>IF($D15="","",ROUND(N($F15)-N($G15)-N($J15),2))</f>
        <v/>
      </c>
      <c r="I15" s="353">
        <f>IF($D15="","",ROUND(SUM($H$11:H15),2))</f>
        <v/>
      </c>
      <c r="J15" s="354" t="n">
        <v>0</v>
      </c>
      <c r="K15" s="355" t="inlineStr">
        <is>
          <t>支付宝</t>
        </is>
      </c>
      <c r="L15" s="341" t="inlineStr">
        <is>
          <t>货款</t>
        </is>
      </c>
      <c r="M15" s="345" t="n"/>
      <c r="N15" s="346" t="n"/>
      <c r="O15" s="347" t="n"/>
      <c r="P15" s="348">
        <f>IF($N15="","",IF(COUNTIF(数据录入!$K$5:$K$4999,$N15)=0,N($X15),ROUND(MIN(MAX(0,N($Z15)-(N($Y15)-N($O15))),N($O15)),2)))</f>
        <v/>
      </c>
      <c r="Q15" s="349">
        <f>IF($N15="","",ROUND(N($O15)-N($P15),2))</f>
        <v/>
      </c>
      <c r="R15" s="350">
        <f>IF($N15="","",ROUND(SUM($Q$11:Q15),2))</f>
        <v/>
      </c>
      <c r="S15" s="346" t="n"/>
      <c r="T15" s="342" t="n">
        <v>1640</v>
      </c>
      <c r="U15" s="351">
        <f>IF($D15="","",ROUND(N($F15)-N($J15),2))</f>
        <v/>
      </c>
      <c r="V15" s="351">
        <f>IF($D15="","",ROUND(SUMIFS($F$11:F15,$D$11:D15,$D15)-SUMIFS($J$11:J15,$D$11:D15,$D15),2))</f>
        <v/>
      </c>
      <c r="W15" s="351">
        <f>IF($D15="","",ROUND(SUMIFS(数据录入!$F$5:$F$4999,数据录入!$J$5:$J$4999,$D15),2))</f>
        <v/>
      </c>
      <c r="X15" s="347" t="n"/>
      <c r="Y15" s="351">
        <f>IF($N15="","",ROUND(SUMIFS($O$11:O15,$N$11:N15,$N15),2))</f>
        <v/>
      </c>
      <c r="Z15" s="351">
        <f>IF($N15="","",ROUND(SUMIFS(数据录入!$G$5:$G$4999,数据录入!$K$5:$K$4999,$N15),2))</f>
        <v/>
      </c>
      <c r="AA15" s="352">
        <f>IF(AND($D15="",$N15=""),"",IF(AND($D15&lt;&gt;"",COUNTIF(基础资料!$E:$E,$D15)=0),"客户名不在基础资料里",IF(AND($E15&lt;&gt;"",COUNTIF(基础资料!$B:$B,$E15)=0),"产品名不在基础资料里",IF(AND($N15&lt;&gt;"",COUNTIF(基础资料!$G:$G,$N15)=0),"供货商不在基础资料里",IF(AND($C15&lt;&gt;"",ISNUMBER($C15),$C15&lt;10000),"客户生日填得不对（不是日期）",IF(N($J15)&gt;N($F15),"销售费用大于销售金额",IF(AND($D15&lt;&gt;"",COUNTIF(数据录入!$J$5:$J$4999,$D15)=0,N($T15)&lt;&gt;0),"用的还是原手工已收款",IF(AND($D15&lt;&gt;"",COUNTIF(数据录入!$J$5:$J$4999,$D15)&gt;0,ROUND(N($G15)-N($T15),2)&lt;&gt;0,N($T15)&lt;&gt;0),"自动算的已收款和原手工数对不上","√"))))))))</f>
        <v/>
      </c>
    </row>
    <row r="16" ht="18" customFormat="1" customHeight="1" s="106">
      <c r="A16" s="338">
        <f>IF(AND($D16="",$N16=""),"",MAX($A$10:A15)+1)</f>
        <v/>
      </c>
      <c r="B16" s="339" t="n">
        <v>46274</v>
      </c>
      <c r="C16" s="340" t="n">
        <v>46134</v>
      </c>
      <c r="D16" s="341" t="inlineStr">
        <is>
          <t>马珍珠</t>
        </is>
      </c>
      <c r="E16" s="341" t="inlineStr">
        <is>
          <t>羊奶</t>
        </is>
      </c>
      <c r="F16" s="342" t="n">
        <v>3280</v>
      </c>
      <c r="G16" s="343">
        <f>IF($D16="","",IF(COUNTIF(数据录入!$J$5:$J$4999,$D16)=0,N($T16),ROUND(MIN(MAX(0,N($W16)-(N($V16)-N($U16))),N($U16)),2)))</f>
        <v/>
      </c>
      <c r="H16" s="344">
        <f>IF($D16="","",ROUND(N($F16)-N($G16)-N($J16),2))</f>
        <v/>
      </c>
      <c r="I16" s="353">
        <f>IF($D16="","",ROUND(SUM($H$11:H16),2))</f>
        <v/>
      </c>
      <c r="J16" s="354" t="n">
        <v>0</v>
      </c>
      <c r="K16" s="355" t="inlineStr">
        <is>
          <t>微信</t>
        </is>
      </c>
      <c r="L16" s="341" t="inlineStr">
        <is>
          <t>货款</t>
        </is>
      </c>
      <c r="M16" s="345" t="n"/>
      <c r="N16" s="346" t="n"/>
      <c r="O16" s="347" t="n"/>
      <c r="P16" s="348">
        <f>IF($N16="","",IF(COUNTIF(数据录入!$K$5:$K$4999,$N16)=0,N($X16),ROUND(MIN(MAX(0,N($Z16)-(N($Y16)-N($O16))),N($O16)),2)))</f>
        <v/>
      </c>
      <c r="Q16" s="349">
        <f>IF($N16="","",ROUND(N($O16)-N($P16),2))</f>
        <v/>
      </c>
      <c r="R16" s="350">
        <f>IF($N16="","",ROUND(SUM($Q$11:Q16),2))</f>
        <v/>
      </c>
      <c r="S16" s="346" t="n"/>
      <c r="T16" s="342" t="n">
        <v>1000</v>
      </c>
      <c r="U16" s="351">
        <f>IF($D16="","",ROUND(N($F16)-N($J16),2))</f>
        <v/>
      </c>
      <c r="V16" s="351">
        <f>IF($D16="","",ROUND(SUMIFS($F$11:F16,$D$11:D16,$D16)-SUMIFS($J$11:J16,$D$11:D16,$D16),2))</f>
        <v/>
      </c>
      <c r="W16" s="351">
        <f>IF($D16="","",ROUND(SUMIFS(数据录入!$F$5:$F$4999,数据录入!$J$5:$J$4999,$D16),2))</f>
        <v/>
      </c>
      <c r="X16" s="347" t="n"/>
      <c r="Y16" s="351">
        <f>IF($N16="","",ROUND(SUMIFS($O$11:O16,$N$11:N16,$N16),2))</f>
        <v/>
      </c>
      <c r="Z16" s="351">
        <f>IF($N16="","",ROUND(SUMIFS(数据录入!$G$5:$G$4999,数据录入!$K$5:$K$4999,$N16),2))</f>
        <v/>
      </c>
      <c r="AA16" s="352">
        <f>IF(AND($D16="",$N16=""),"",IF(AND($D16&lt;&gt;"",COUNTIF(基础资料!$E:$E,$D16)=0),"客户名不在基础资料里",IF(AND($E16&lt;&gt;"",COUNTIF(基础资料!$B:$B,$E16)=0),"产品名不在基础资料里",IF(AND($N16&lt;&gt;"",COUNTIF(基础资料!$G:$G,$N16)=0),"供货商不在基础资料里",IF(AND($C16&lt;&gt;"",ISNUMBER($C16),$C16&lt;10000),"客户生日填得不对（不是日期）",IF(N($J16)&gt;N($F16),"销售费用大于销售金额",IF(AND($D16&lt;&gt;"",COUNTIF(数据录入!$J$5:$J$4999,$D16)=0,N($T16)&lt;&gt;0),"用的还是原手工已收款",IF(AND($D16&lt;&gt;"",COUNTIF(数据录入!$J$5:$J$4999,$D16)&gt;0,ROUND(N($G16)-N($T16),2)&lt;&gt;0,N($T16)&lt;&gt;0),"自动算的已收款和原手工数对不上","√"))))))))</f>
        <v/>
      </c>
    </row>
    <row r="17" ht="18" customFormat="1" customHeight="1" s="106">
      <c r="A17" s="338">
        <f>IF(AND($D17="",$N17=""),"",MAX($A$10:A16)+1)</f>
        <v/>
      </c>
      <c r="B17" s="339" t="n">
        <v>46277</v>
      </c>
      <c r="C17" s="340" t="n">
        <v>46333</v>
      </c>
      <c r="D17" s="341" t="inlineStr">
        <is>
          <t>徐江英</t>
        </is>
      </c>
      <c r="E17" s="341" t="inlineStr">
        <is>
          <t>羊奶</t>
        </is>
      </c>
      <c r="F17" s="342" t="n">
        <v>3280</v>
      </c>
      <c r="G17" s="343">
        <f>IF($D17="","",IF(COUNTIF(数据录入!$J$5:$J$4999,$D17)=0,N($T17),ROUND(MIN(MAX(0,N($W17)-(N($V17)-N($U17))),N($U17)),2)))</f>
        <v/>
      </c>
      <c r="H17" s="344">
        <f>IF($D17="","",ROUND(N($F17)-N($G17)-N($J17),2))</f>
        <v/>
      </c>
      <c r="I17" s="353">
        <f>IF($D17="","",ROUND(SUM($H$11:H17),2))</f>
        <v/>
      </c>
      <c r="J17" s="354" t="n">
        <v>0</v>
      </c>
      <c r="K17" s="355" t="inlineStr">
        <is>
          <t>微信</t>
        </is>
      </c>
      <c r="L17" s="341" t="inlineStr">
        <is>
          <t>货款</t>
        </is>
      </c>
      <c r="M17" s="345" t="n"/>
      <c r="N17" s="346" t="n"/>
      <c r="O17" s="347" t="n"/>
      <c r="P17" s="348">
        <f>IF($N17="","",IF(COUNTIF(数据录入!$K$5:$K$4999,$N17)=0,N($X17),ROUND(MIN(MAX(0,N($Z17)-(N($Y17)-N($O17))),N($O17)),2)))</f>
        <v/>
      </c>
      <c r="Q17" s="349">
        <f>IF($N17="","",ROUND(N($O17)-N($P17),2))</f>
        <v/>
      </c>
      <c r="R17" s="350">
        <f>IF($N17="","",ROUND(SUM($Q$11:Q17),2))</f>
        <v/>
      </c>
      <c r="S17" s="346" t="n"/>
      <c r="T17" s="342" t="n">
        <v>3280</v>
      </c>
      <c r="U17" s="351">
        <f>IF($D17="","",ROUND(N($F17)-N($J17),2))</f>
        <v/>
      </c>
      <c r="V17" s="351">
        <f>IF($D17="","",ROUND(SUMIFS($F$11:F17,$D$11:D17,$D17)-SUMIFS($J$11:J17,$D$11:D17,$D17),2))</f>
        <v/>
      </c>
      <c r="W17" s="351">
        <f>IF($D17="","",ROUND(SUMIFS(数据录入!$F$5:$F$4999,数据录入!$J$5:$J$4999,$D17),2))</f>
        <v/>
      </c>
      <c r="X17" s="347" t="n"/>
      <c r="Y17" s="351">
        <f>IF($N17="","",ROUND(SUMIFS($O$11:O17,$N$11:N17,$N17),2))</f>
        <v/>
      </c>
      <c r="Z17" s="351">
        <f>IF($N17="","",ROUND(SUMIFS(数据录入!$G$5:$G$4999,数据录入!$K$5:$K$4999,$N17),2))</f>
        <v/>
      </c>
      <c r="AA17" s="352">
        <f>IF(AND($D17="",$N17=""),"",IF(AND($D17&lt;&gt;"",COUNTIF(基础资料!$E:$E,$D17)=0),"客户名不在基础资料里",IF(AND($E17&lt;&gt;"",COUNTIF(基础资料!$B:$B,$E17)=0),"产品名不在基础资料里",IF(AND($N17&lt;&gt;"",COUNTIF(基础资料!$G:$G,$N17)=0),"供货商不在基础资料里",IF(AND($C17&lt;&gt;"",ISNUMBER($C17),$C17&lt;10000),"客户生日填得不对（不是日期）",IF(N($J17)&gt;N($F17),"销售费用大于销售金额",IF(AND($D17&lt;&gt;"",COUNTIF(数据录入!$J$5:$J$4999,$D17)=0,N($T17)&lt;&gt;0),"用的还是原手工已收款",IF(AND($D17&lt;&gt;"",COUNTIF(数据录入!$J$5:$J$4999,$D17)&gt;0,ROUND(N($G17)-N($T17),2)&lt;&gt;0,N($T17)&lt;&gt;0),"自动算的已收款和原手工数对不上","√"))))))))</f>
        <v/>
      </c>
    </row>
    <row r="18" ht="18" customFormat="1" customHeight="1" s="106">
      <c r="A18" s="338">
        <f>IF(AND($D18="",$N18=""),"",MAX($A$10:A17)+1)</f>
        <v/>
      </c>
      <c r="B18" s="339" t="n"/>
      <c r="C18" s="340" t="n">
        <v>46148</v>
      </c>
      <c r="D18" s="341" t="inlineStr">
        <is>
          <t>邵国新</t>
        </is>
      </c>
      <c r="E18" s="341" t="n"/>
      <c r="F18" s="342" t="n"/>
      <c r="G18" s="343">
        <f>IF($D18="","",IF(COUNTIF(数据录入!$J$5:$J$4999,$D18)=0,N($T18),ROUND(MIN(MAX(0,N($W18)-(N($V18)-N($U18))),N($U18)),2)))</f>
        <v/>
      </c>
      <c r="H18" s="344">
        <f>IF($D18="","",ROUND(N($F18)-N($G18)-N($J18),2))</f>
        <v/>
      </c>
      <c r="I18" s="353">
        <f>IF($D18="","",ROUND(SUM($H$11:H18),2))</f>
        <v/>
      </c>
      <c r="J18" s="354" t="n"/>
      <c r="K18" s="355" t="n"/>
      <c r="L18" s="341" t="n"/>
      <c r="M18" s="345" t="n"/>
      <c r="N18" s="346" t="n"/>
      <c r="O18" s="347" t="n"/>
      <c r="P18" s="348">
        <f>IF($N18="","",IF(COUNTIF(数据录入!$K$5:$K$4999,$N18)=0,N($X18),ROUND(MIN(MAX(0,N($Z18)-(N($Y18)-N($O18))),N($O18)),2)))</f>
        <v/>
      </c>
      <c r="Q18" s="349">
        <f>IF($N18="","",ROUND(N($O18)-N($P18),2))</f>
        <v/>
      </c>
      <c r="R18" s="350">
        <f>IF($N18="","",ROUND(SUM($Q$11:Q18),2))</f>
        <v/>
      </c>
      <c r="S18" s="346" t="n"/>
      <c r="T18" s="342" t="n"/>
      <c r="U18" s="351">
        <f>IF($D18="","",ROUND(N($F18)-N($J18),2))</f>
        <v/>
      </c>
      <c r="V18" s="351">
        <f>IF($D18="","",ROUND(SUMIFS($F$11:F18,$D$11:D18,$D18)-SUMIFS($J$11:J18,$D$11:D18,$D18),2))</f>
        <v/>
      </c>
      <c r="W18" s="351">
        <f>IF($D18="","",ROUND(SUMIFS(数据录入!$F$5:$F$4999,数据录入!$J$5:$J$4999,$D18),2))</f>
        <v/>
      </c>
      <c r="X18" s="347" t="n"/>
      <c r="Y18" s="351">
        <f>IF($N18="","",ROUND(SUMIFS($O$11:O18,$N$11:N18,$N18),2))</f>
        <v/>
      </c>
      <c r="Z18" s="351">
        <f>IF($N18="","",ROUND(SUMIFS(数据录入!$G$5:$G$4999,数据录入!$K$5:$K$4999,$N18),2))</f>
        <v/>
      </c>
      <c r="AA18" s="352">
        <f>IF(AND($D18="",$N18=""),"",IF(AND($D18&lt;&gt;"",COUNTIF(基础资料!$E:$E,$D18)=0),"客户名不在基础资料里",IF(AND($E18&lt;&gt;"",COUNTIF(基础资料!$B:$B,$E18)=0),"产品名不在基础资料里",IF(AND($N18&lt;&gt;"",COUNTIF(基础资料!$G:$G,$N18)=0),"供货商不在基础资料里",IF(AND($C18&lt;&gt;"",ISNUMBER($C18),$C18&lt;10000),"客户生日填得不对（不是日期）",IF(N($J18)&gt;N($F18),"销售费用大于销售金额",IF(AND($D18&lt;&gt;"",COUNTIF(数据录入!$J$5:$J$4999,$D18)=0,N($T18)&lt;&gt;0),"用的还是原手工已收款",IF(AND($D18&lt;&gt;"",COUNTIF(数据录入!$J$5:$J$4999,$D18)&gt;0,ROUND(N($G18)-N($T18),2)&lt;&gt;0,N($T18)&lt;&gt;0),"自动算的已收款和原手工数对不上","√"))))))))</f>
        <v/>
      </c>
    </row>
    <row r="19" ht="18" customFormat="1" customHeight="1" s="106">
      <c r="A19" s="338">
        <f>IF(AND($D19="",$N19=""),"",MAX($A$10:A18)+1)</f>
        <v/>
      </c>
      <c r="B19" s="339" t="n"/>
      <c r="C19" s="340" t="n">
        <v>46140</v>
      </c>
      <c r="D19" s="341" t="inlineStr">
        <is>
          <t>李晓春</t>
        </is>
      </c>
      <c r="E19" s="341" t="n"/>
      <c r="F19" s="342" t="n"/>
      <c r="G19" s="343">
        <f>IF($D19="","",IF(COUNTIF(数据录入!$J$5:$J$4999,$D19)=0,N($T19),ROUND(MIN(MAX(0,N($W19)-(N($V19)-N($U19))),N($U19)),2)))</f>
        <v/>
      </c>
      <c r="H19" s="344">
        <f>IF($D19="","",ROUND(N($F19)-N($G19)-N($J19),2))</f>
        <v/>
      </c>
      <c r="I19" s="353">
        <f>IF($D19="","",ROUND(SUM($H$11:H19),2))</f>
        <v/>
      </c>
      <c r="J19" s="354" t="n"/>
      <c r="K19" s="355" t="n"/>
      <c r="L19" s="341" t="n"/>
      <c r="M19" s="345" t="n"/>
      <c r="N19" s="346" t="n"/>
      <c r="O19" s="347" t="n"/>
      <c r="P19" s="348">
        <f>IF($N19="","",IF(COUNTIF(数据录入!$K$5:$K$4999,$N19)=0,N($X19),ROUND(MIN(MAX(0,N($Z19)-(N($Y19)-N($O19))),N($O19)),2)))</f>
        <v/>
      </c>
      <c r="Q19" s="349">
        <f>IF($N19="","",ROUND(N($O19)-N($P19),2))</f>
        <v/>
      </c>
      <c r="R19" s="350">
        <f>IF($N19="","",ROUND(SUM($Q$11:Q19),2))</f>
        <v/>
      </c>
      <c r="S19" s="346" t="n"/>
      <c r="T19" s="342" t="n"/>
      <c r="U19" s="351">
        <f>IF($D19="","",ROUND(N($F19)-N($J19),2))</f>
        <v/>
      </c>
      <c r="V19" s="351">
        <f>IF($D19="","",ROUND(SUMIFS($F$11:F19,$D$11:D19,$D19)-SUMIFS($J$11:J19,$D$11:D19,$D19),2))</f>
        <v/>
      </c>
      <c r="W19" s="351">
        <f>IF($D19="","",ROUND(SUMIFS(数据录入!$F$5:$F$4999,数据录入!$J$5:$J$4999,$D19),2))</f>
        <v/>
      </c>
      <c r="X19" s="347" t="n"/>
      <c r="Y19" s="351">
        <f>IF($N19="","",ROUND(SUMIFS($O$11:O19,$N$11:N19,$N19),2))</f>
        <v/>
      </c>
      <c r="Z19" s="351">
        <f>IF($N19="","",ROUND(SUMIFS(数据录入!$G$5:$G$4999,数据录入!$K$5:$K$4999,$N19),2))</f>
        <v/>
      </c>
      <c r="AA19" s="352">
        <f>IF(AND($D19="",$N19=""),"",IF(AND($D19&lt;&gt;"",COUNTIF(基础资料!$E:$E,$D19)=0),"客户名不在基础资料里",IF(AND($E19&lt;&gt;"",COUNTIF(基础资料!$B:$B,$E19)=0),"产品名不在基础资料里",IF(AND($N19&lt;&gt;"",COUNTIF(基础资料!$G:$G,$N19)=0),"供货商不在基础资料里",IF(AND($C19&lt;&gt;"",ISNUMBER($C19),$C19&lt;10000),"客户生日填得不对（不是日期）",IF(N($J19)&gt;N($F19),"销售费用大于销售金额",IF(AND($D19&lt;&gt;"",COUNTIF(数据录入!$J$5:$J$4999,$D19)=0,N($T19)&lt;&gt;0),"用的还是原手工已收款",IF(AND($D19&lt;&gt;"",COUNTIF(数据录入!$J$5:$J$4999,$D19)&gt;0,ROUND(N($G19)-N($T19),2)&lt;&gt;0,N($T19)&lt;&gt;0),"自动算的已收款和原手工数对不上","√"))))))))</f>
        <v/>
      </c>
    </row>
    <row r="20" ht="18" customFormat="1" customHeight="1" s="106">
      <c r="A20" s="338">
        <f>IF(AND($D20="",$N20=""),"",MAX($A$10:A19)+1)</f>
        <v/>
      </c>
      <c r="B20" s="339" t="n"/>
      <c r="C20" s="340" t="n">
        <v>46154</v>
      </c>
      <c r="D20" s="341" t="inlineStr">
        <is>
          <t>李玉娟</t>
        </is>
      </c>
      <c r="E20" s="341" t="n"/>
      <c r="F20" s="342" t="n"/>
      <c r="G20" s="343">
        <f>IF($D20="","",IF(COUNTIF(数据录入!$J$5:$J$4999,$D20)=0,N($T20),ROUND(MIN(MAX(0,N($W20)-(N($V20)-N($U20))),N($U20)),2)))</f>
        <v/>
      </c>
      <c r="H20" s="344">
        <f>IF($D20="","",ROUND(N($F20)-N($G20)-N($J20),2))</f>
        <v/>
      </c>
      <c r="I20" s="353">
        <f>IF($D20="","",ROUND(SUM($H$11:H20),2))</f>
        <v/>
      </c>
      <c r="J20" s="354" t="n"/>
      <c r="K20" s="355" t="n"/>
      <c r="L20" s="341" t="n"/>
      <c r="M20" s="345" t="n"/>
      <c r="N20" s="346" t="n"/>
      <c r="O20" s="347" t="n"/>
      <c r="P20" s="348">
        <f>IF($N20="","",IF(COUNTIF(数据录入!$K$5:$K$4999,$N20)=0,N($X20),ROUND(MIN(MAX(0,N($Z20)-(N($Y20)-N($O20))),N($O20)),2)))</f>
        <v/>
      </c>
      <c r="Q20" s="349">
        <f>IF($N20="","",ROUND(N($O20)-N($P20),2))</f>
        <v/>
      </c>
      <c r="R20" s="350">
        <f>IF($N20="","",ROUND(SUM($Q$11:Q20),2))</f>
        <v/>
      </c>
      <c r="S20" s="346" t="n"/>
      <c r="T20" s="342" t="n"/>
      <c r="U20" s="351">
        <f>IF($D20="","",ROUND(N($F20)-N($J20),2))</f>
        <v/>
      </c>
      <c r="V20" s="351">
        <f>IF($D20="","",ROUND(SUMIFS($F$11:F20,$D$11:D20,$D20)-SUMIFS($J$11:J20,$D$11:D20,$D20),2))</f>
        <v/>
      </c>
      <c r="W20" s="351">
        <f>IF($D20="","",ROUND(SUMIFS(数据录入!$F$5:$F$4999,数据录入!$J$5:$J$4999,$D20),2))</f>
        <v/>
      </c>
      <c r="X20" s="347" t="n"/>
      <c r="Y20" s="351">
        <f>IF($N20="","",ROUND(SUMIFS($O$11:O20,$N$11:N20,$N20),2))</f>
        <v/>
      </c>
      <c r="Z20" s="351">
        <f>IF($N20="","",ROUND(SUMIFS(数据录入!$G$5:$G$4999,数据录入!$K$5:$K$4999,$N20),2))</f>
        <v/>
      </c>
      <c r="AA20" s="352">
        <f>IF(AND($D20="",$N20=""),"",IF(AND($D20&lt;&gt;"",COUNTIF(基础资料!$E:$E,$D20)=0),"客户名不在基础资料里",IF(AND($E20&lt;&gt;"",COUNTIF(基础资料!$B:$B,$E20)=0),"产品名不在基础资料里",IF(AND($N20&lt;&gt;"",COUNTIF(基础资料!$G:$G,$N20)=0),"供货商不在基础资料里",IF(AND($C20&lt;&gt;"",ISNUMBER($C20),$C20&lt;10000),"客户生日填得不对（不是日期）",IF(N($J20)&gt;N($F20),"销售费用大于销售金额",IF(AND($D20&lt;&gt;"",COUNTIF(数据录入!$J$5:$J$4999,$D20)=0,N($T20)&lt;&gt;0),"用的还是原手工已收款",IF(AND($D20&lt;&gt;"",COUNTIF(数据录入!$J$5:$J$4999,$D20)&gt;0,ROUND(N($G20)-N($T20),2)&lt;&gt;0,N($T20)&lt;&gt;0),"自动算的已收款和原手工数对不上","√"))))))))</f>
        <v/>
      </c>
    </row>
    <row r="21" ht="18" customFormat="1" customHeight="1" s="106">
      <c r="A21" s="338">
        <f>IF(AND($D21="",$N21=""),"",MAX($A$10:A20)+1)</f>
        <v/>
      </c>
      <c r="B21" s="339" t="n"/>
      <c r="C21" s="340" t="n">
        <v>46174</v>
      </c>
      <c r="D21" s="341" t="inlineStr">
        <is>
          <t>徐德彪</t>
        </is>
      </c>
      <c r="E21" s="341" t="n"/>
      <c r="F21" s="342" t="n"/>
      <c r="G21" s="343">
        <f>IF($D21="","",IF(COUNTIF(数据录入!$J$5:$J$4999,$D21)=0,N($T21),ROUND(MIN(MAX(0,N($W21)-(N($V21)-N($U21))),N($U21)),2)))</f>
        <v/>
      </c>
      <c r="H21" s="344">
        <f>IF($D21="","",ROUND(N($F21)-N($G21)-N($J21),2))</f>
        <v/>
      </c>
      <c r="I21" s="353">
        <f>IF($D21="","",ROUND(SUM($H$11:H21),2))</f>
        <v/>
      </c>
      <c r="J21" s="354" t="n"/>
      <c r="K21" s="355" t="n"/>
      <c r="L21" s="341" t="n"/>
      <c r="M21" s="345" t="n"/>
      <c r="N21" s="346" t="n"/>
      <c r="O21" s="347" t="n"/>
      <c r="P21" s="348">
        <f>IF($N21="","",IF(COUNTIF(数据录入!$K$5:$K$4999,$N21)=0,N($X21),ROUND(MIN(MAX(0,N($Z21)-(N($Y21)-N($O21))),N($O21)),2)))</f>
        <v/>
      </c>
      <c r="Q21" s="349">
        <f>IF($N21="","",ROUND(N($O21)-N($P21),2))</f>
        <v/>
      </c>
      <c r="R21" s="350">
        <f>IF($N21="","",ROUND(SUM($Q$11:Q21),2))</f>
        <v/>
      </c>
      <c r="S21" s="346" t="n"/>
      <c r="T21" s="342" t="n"/>
      <c r="U21" s="351">
        <f>IF($D21="","",ROUND(N($F21)-N($J21),2))</f>
        <v/>
      </c>
      <c r="V21" s="351">
        <f>IF($D21="","",ROUND(SUMIFS($F$11:F21,$D$11:D21,$D21)-SUMIFS($J$11:J21,$D$11:D21,$D21),2))</f>
        <v/>
      </c>
      <c r="W21" s="351">
        <f>IF($D21="","",ROUND(SUMIFS(数据录入!$F$5:$F$4999,数据录入!$J$5:$J$4999,$D21),2))</f>
        <v/>
      </c>
      <c r="X21" s="347" t="n"/>
      <c r="Y21" s="351">
        <f>IF($N21="","",ROUND(SUMIFS($O$11:O21,$N$11:N21,$N21),2))</f>
        <v/>
      </c>
      <c r="Z21" s="351">
        <f>IF($N21="","",ROUND(SUMIFS(数据录入!$G$5:$G$4999,数据录入!$K$5:$K$4999,$N21),2))</f>
        <v/>
      </c>
      <c r="AA21" s="352">
        <f>IF(AND($D21="",$N21=""),"",IF(AND($D21&lt;&gt;"",COUNTIF(基础资料!$E:$E,$D21)=0),"客户名不在基础资料里",IF(AND($E21&lt;&gt;"",COUNTIF(基础资料!$B:$B,$E21)=0),"产品名不在基础资料里",IF(AND($N21&lt;&gt;"",COUNTIF(基础资料!$G:$G,$N21)=0),"供货商不在基础资料里",IF(AND($C21&lt;&gt;"",ISNUMBER($C21),$C21&lt;10000),"客户生日填得不对（不是日期）",IF(N($J21)&gt;N($F21),"销售费用大于销售金额",IF(AND($D21&lt;&gt;"",COUNTIF(数据录入!$J$5:$J$4999,$D21)=0,N($T21)&lt;&gt;0),"用的还是原手工已收款",IF(AND($D21&lt;&gt;"",COUNTIF(数据录入!$J$5:$J$4999,$D21)&gt;0,ROUND(N($G21)-N($T21),2)&lt;&gt;0,N($T21)&lt;&gt;0),"自动算的已收款和原手工数对不上","√"))))))))</f>
        <v/>
      </c>
    </row>
    <row r="22" ht="30" customFormat="1" customHeight="1" s="106">
      <c r="A22" s="338">
        <f>IF(AND($D22="",$N22=""),"",MAX($A$10:A21)+1)</f>
        <v/>
      </c>
      <c r="B22" s="339" t="n"/>
      <c r="C22" s="340" t="n">
        <v>46188</v>
      </c>
      <c r="D22" s="341" t="inlineStr">
        <is>
          <t>邬香花
方建宏</t>
        </is>
      </c>
      <c r="E22" s="341" t="n"/>
      <c r="F22" s="342" t="n"/>
      <c r="G22" s="343">
        <f>IF($D22="","",IF(COUNTIF(数据录入!$J$5:$J$4999,$D22)=0,N($T22),ROUND(MIN(MAX(0,N($W22)-(N($V22)-N($U22))),N($U22)),2)))</f>
        <v/>
      </c>
      <c r="H22" s="344">
        <f>IF($D22="","",ROUND(N($F22)-N($G22)-N($J22),2))</f>
        <v/>
      </c>
      <c r="I22" s="353">
        <f>IF($D22="","",ROUND(SUM($H$11:H22),2))</f>
        <v/>
      </c>
      <c r="J22" s="354" t="n"/>
      <c r="K22" s="355" t="n"/>
      <c r="L22" s="341" t="n"/>
      <c r="M22" s="345" t="n"/>
      <c r="N22" s="346" t="n"/>
      <c r="O22" s="347" t="n"/>
      <c r="P22" s="348">
        <f>IF($N22="","",IF(COUNTIF(数据录入!$K$5:$K$4999,$N22)=0,N($X22),ROUND(MIN(MAX(0,N($Z22)-(N($Y22)-N($O22))),N($O22)),2)))</f>
        <v/>
      </c>
      <c r="Q22" s="349">
        <f>IF($N22="","",ROUND(N($O22)-N($P22),2))</f>
        <v/>
      </c>
      <c r="R22" s="350">
        <f>IF($N22="","",ROUND(SUM($Q$11:Q22),2))</f>
        <v/>
      </c>
      <c r="S22" s="346" t="n"/>
      <c r="T22" s="342" t="n"/>
      <c r="U22" s="351">
        <f>IF($D22="","",ROUND(N($F22)-N($J22),2))</f>
        <v/>
      </c>
      <c r="V22" s="351">
        <f>IF($D22="","",ROUND(SUMIFS($F$11:F22,$D$11:D22,$D22)-SUMIFS($J$11:J22,$D$11:D22,$D22),2))</f>
        <v/>
      </c>
      <c r="W22" s="351">
        <f>IF($D22="","",ROUND(SUMIFS(数据录入!$F$5:$F$4999,数据录入!$J$5:$J$4999,$D22),2))</f>
        <v/>
      </c>
      <c r="X22" s="347" t="n"/>
      <c r="Y22" s="351">
        <f>IF($N22="","",ROUND(SUMIFS($O$11:O22,$N$11:N22,$N22),2))</f>
        <v/>
      </c>
      <c r="Z22" s="351">
        <f>IF($N22="","",ROUND(SUMIFS(数据录入!$G$5:$G$4999,数据录入!$K$5:$K$4999,$N22),2))</f>
        <v/>
      </c>
      <c r="AA22" s="352">
        <f>IF(AND($D22="",$N22=""),"",IF(AND($D22&lt;&gt;"",COUNTIF(基础资料!$E:$E,$D22)=0),"客户名不在基础资料里",IF(AND($E22&lt;&gt;"",COUNTIF(基础资料!$B:$B,$E22)=0),"产品名不在基础资料里",IF(AND($N22&lt;&gt;"",COUNTIF(基础资料!$G:$G,$N22)=0),"供货商不在基础资料里",IF(AND($C22&lt;&gt;"",ISNUMBER($C22),$C22&lt;10000),"客户生日填得不对（不是日期）",IF(N($J22)&gt;N($F22),"销售费用大于销售金额",IF(AND($D22&lt;&gt;"",COUNTIF(数据录入!$J$5:$J$4999,$D22)=0,N($T22)&lt;&gt;0),"用的还是原手工已收款",IF(AND($D22&lt;&gt;"",COUNTIF(数据录入!$J$5:$J$4999,$D22)&gt;0,ROUND(N($G22)-N($T22),2)&lt;&gt;0,N($T22)&lt;&gt;0),"自动算的已收款和原手工数对不上","√"))))))))</f>
        <v/>
      </c>
    </row>
    <row r="23" ht="30" customFormat="1" customHeight="1" s="106">
      <c r="A23" s="338">
        <f>IF(AND($D23="",$N23=""),"",MAX($A$10:A22)+1)</f>
        <v/>
      </c>
      <c r="B23" s="339" t="n">
        <v>46235</v>
      </c>
      <c r="C23" s="341" t="inlineStr">
        <is>
          <t>6月17日
3月4日</t>
        </is>
      </c>
      <c r="D23" s="341" t="inlineStr">
        <is>
          <t>林永来
杨建云</t>
        </is>
      </c>
      <c r="E23" s="341" t="n"/>
      <c r="F23" s="342" t="n"/>
      <c r="G23" s="343">
        <f>IF($D23="","",IF(COUNTIF(数据录入!$J$5:$J$4999,$D23)=0,N($T23),ROUND(MIN(MAX(0,N($W23)-(N($V23)-N($U23))),N($U23)),2)))</f>
        <v/>
      </c>
      <c r="H23" s="344">
        <f>IF($D23="","",ROUND(N($F23)-N($G23)-N($J23),2))</f>
        <v/>
      </c>
      <c r="I23" s="353">
        <f>IF($D23="","",ROUND(SUM($H$11:H23),2))</f>
        <v/>
      </c>
      <c r="J23" s="354" t="n"/>
      <c r="K23" s="355" t="n"/>
      <c r="L23" s="341" t="n"/>
      <c r="M23" s="345" t="n"/>
      <c r="N23" s="346" t="n"/>
      <c r="O23" s="347" t="n"/>
      <c r="P23" s="348">
        <f>IF($N23="","",IF(COUNTIF(数据录入!$K$5:$K$4999,$N23)=0,N($X23),ROUND(MIN(MAX(0,N($Z23)-(N($Y23)-N($O23))),N($O23)),2)))</f>
        <v/>
      </c>
      <c r="Q23" s="349">
        <f>IF($N23="","",ROUND(N($O23)-N($P23),2))</f>
        <v/>
      </c>
      <c r="R23" s="350">
        <f>IF($N23="","",ROUND(SUM($Q$11:Q23),2))</f>
        <v/>
      </c>
      <c r="S23" s="346" t="n"/>
      <c r="T23" s="342" t="n"/>
      <c r="U23" s="351">
        <f>IF($D23="","",ROUND(N($F23)-N($J23),2))</f>
        <v/>
      </c>
      <c r="V23" s="351">
        <f>IF($D23="","",ROUND(SUMIFS($F$11:F23,$D$11:D23,$D23)-SUMIFS($J$11:J23,$D$11:D23,$D23),2))</f>
        <v/>
      </c>
      <c r="W23" s="351">
        <f>IF($D23="","",ROUND(SUMIFS(数据录入!$F$5:$F$4999,数据录入!$J$5:$J$4999,$D23),2))</f>
        <v/>
      </c>
      <c r="X23" s="347" t="n"/>
      <c r="Y23" s="351">
        <f>IF($N23="","",ROUND(SUMIFS($O$11:O23,$N$11:N23,$N23),2))</f>
        <v/>
      </c>
      <c r="Z23" s="351">
        <f>IF($N23="","",ROUND(SUMIFS(数据录入!$G$5:$G$4999,数据录入!$K$5:$K$4999,$N23),2))</f>
        <v/>
      </c>
      <c r="AA23" s="352">
        <f>IF(AND($D23="",$N23=""),"",IF(AND($D23&lt;&gt;"",COUNTIF(基础资料!$E:$E,$D23)=0),"客户名不在基础资料里",IF(AND($E23&lt;&gt;"",COUNTIF(基础资料!$B:$B,$E23)=0),"产品名不在基础资料里",IF(AND($N23&lt;&gt;"",COUNTIF(基础资料!$G:$G,$N23)=0),"供货商不在基础资料里",IF(AND($C23&lt;&gt;"",ISNUMBER($C23),$C23&lt;10000),"客户生日填得不对（不是日期）",IF(N($J23)&gt;N($F23),"销售费用大于销售金额",IF(AND($D23&lt;&gt;"",COUNTIF(数据录入!$J$5:$J$4999,$D23)=0,N($T23)&lt;&gt;0),"用的还是原手工已收款",IF(AND($D23&lt;&gt;"",COUNTIF(数据录入!$J$5:$J$4999,$D23)&gt;0,ROUND(N($G23)-N($T23),2)&lt;&gt;0,N($T23)&lt;&gt;0),"自动算的已收款和原手工数对不上","√"))))))))</f>
        <v/>
      </c>
    </row>
    <row r="24" ht="18" customFormat="1" customHeight="1" s="106">
      <c r="A24" s="338">
        <f>IF(AND($D24="",$N24=""),"",MAX($A$10:A23)+1)</f>
        <v/>
      </c>
      <c r="B24" s="339" t="n"/>
      <c r="C24" s="340" t="n">
        <v>46220</v>
      </c>
      <c r="D24" s="341" t="inlineStr">
        <is>
          <t>郭志伟</t>
        </is>
      </c>
      <c r="E24" s="341" t="n"/>
      <c r="F24" s="342" t="n"/>
      <c r="G24" s="343">
        <f>IF($D24="","",IF(COUNTIF(数据录入!$J$5:$J$4999,$D24)=0,N($T24),ROUND(MIN(MAX(0,N($W24)-(N($V24)-N($U24))),N($U24)),2)))</f>
        <v/>
      </c>
      <c r="H24" s="344">
        <f>IF($D24="","",ROUND(N($F24)-N($G24)-N($J24),2))</f>
        <v/>
      </c>
      <c r="I24" s="353">
        <f>IF($D24="","",ROUND(SUM($H$11:H24),2))</f>
        <v/>
      </c>
      <c r="J24" s="354" t="n"/>
      <c r="K24" s="355" t="n"/>
      <c r="L24" s="341" t="n"/>
      <c r="M24" s="345" t="n"/>
      <c r="N24" s="346" t="n"/>
      <c r="O24" s="347" t="n"/>
      <c r="P24" s="348">
        <f>IF($N24="","",IF(COUNTIF(数据录入!$K$5:$K$4999,$N24)=0,N($X24),ROUND(MIN(MAX(0,N($Z24)-(N($Y24)-N($O24))),N($O24)),2)))</f>
        <v/>
      </c>
      <c r="Q24" s="349">
        <f>IF($N24="","",ROUND(N($O24)-N($P24),2))</f>
        <v/>
      </c>
      <c r="R24" s="350">
        <f>IF($N24="","",ROUND(SUM($Q$11:Q24),2))</f>
        <v/>
      </c>
      <c r="S24" s="346" t="n"/>
      <c r="T24" s="342" t="n"/>
      <c r="U24" s="351">
        <f>IF($D24="","",ROUND(N($F24)-N($J24),2))</f>
        <v/>
      </c>
      <c r="V24" s="351">
        <f>IF($D24="","",ROUND(SUMIFS($F$11:F24,$D$11:D24,$D24)-SUMIFS($J$11:J24,$D$11:D24,$D24),2))</f>
        <v/>
      </c>
      <c r="W24" s="351">
        <f>IF($D24="","",ROUND(SUMIFS(数据录入!$F$5:$F$4999,数据录入!$J$5:$J$4999,$D24),2))</f>
        <v/>
      </c>
      <c r="X24" s="347" t="n"/>
      <c r="Y24" s="351">
        <f>IF($N24="","",ROUND(SUMIFS($O$11:O24,$N$11:N24,$N24),2))</f>
        <v/>
      </c>
      <c r="Z24" s="351">
        <f>IF($N24="","",ROUND(SUMIFS(数据录入!$G$5:$G$4999,数据录入!$K$5:$K$4999,$N24),2))</f>
        <v/>
      </c>
      <c r="AA24" s="352">
        <f>IF(AND($D24="",$N24=""),"",IF(AND($D24&lt;&gt;"",COUNTIF(基础资料!$E:$E,$D24)=0),"客户名不在基础资料里",IF(AND($E24&lt;&gt;"",COUNTIF(基础资料!$B:$B,$E24)=0),"产品名不在基础资料里",IF(AND($N24&lt;&gt;"",COUNTIF(基础资料!$G:$G,$N24)=0),"供货商不在基础资料里",IF(AND($C24&lt;&gt;"",ISNUMBER($C24),$C24&lt;10000),"客户生日填得不对（不是日期）",IF(N($J24)&gt;N($F24),"销售费用大于销售金额",IF(AND($D24&lt;&gt;"",COUNTIF(数据录入!$J$5:$J$4999,$D24)=0,N($T24)&lt;&gt;0),"用的还是原手工已收款",IF(AND($D24&lt;&gt;"",COUNTIF(数据录入!$J$5:$J$4999,$D24)&gt;0,ROUND(N($G24)-N($T24),2)&lt;&gt;0,N($T24)&lt;&gt;0),"自动算的已收款和原手工数对不上","√"))))))))</f>
        <v/>
      </c>
    </row>
    <row r="25" ht="18" customFormat="1" customHeight="1" s="106">
      <c r="A25" s="338">
        <f>IF(AND($D25="",$N25=""),"",MAX($A$10:A24)+1)</f>
        <v/>
      </c>
      <c r="B25" s="339" t="n"/>
      <c r="C25" s="340" t="n">
        <v>46225</v>
      </c>
      <c r="D25" s="341" t="inlineStr">
        <is>
          <t>吴亮</t>
        </is>
      </c>
      <c r="E25" s="341" t="n"/>
      <c r="F25" s="342" t="n"/>
      <c r="G25" s="343">
        <f>IF($D25="","",IF(COUNTIF(数据录入!$J$5:$J$4999,$D25)=0,N($T25),ROUND(MIN(MAX(0,N($W25)-(N($V25)-N($U25))),N($U25)),2)))</f>
        <v/>
      </c>
      <c r="H25" s="344">
        <f>IF($D25="","",ROUND(N($F25)-N($G25)-N($J25),2))</f>
        <v/>
      </c>
      <c r="I25" s="353">
        <f>IF($D25="","",ROUND(SUM($H$11:H25),2))</f>
        <v/>
      </c>
      <c r="J25" s="354" t="n"/>
      <c r="K25" s="355" t="n"/>
      <c r="L25" s="341" t="n"/>
      <c r="M25" s="345" t="n"/>
      <c r="N25" s="346" t="n"/>
      <c r="O25" s="347" t="n"/>
      <c r="P25" s="348">
        <f>IF($N25="","",IF(COUNTIF(数据录入!$K$5:$K$4999,$N25)=0,N($X25),ROUND(MIN(MAX(0,N($Z25)-(N($Y25)-N($O25))),N($O25)),2)))</f>
        <v/>
      </c>
      <c r="Q25" s="349">
        <f>IF($N25="","",ROUND(N($O25)-N($P25),2))</f>
        <v/>
      </c>
      <c r="R25" s="350">
        <f>IF($N25="","",ROUND(SUM($Q$11:Q25),2))</f>
        <v/>
      </c>
      <c r="S25" s="346" t="n"/>
      <c r="T25" s="342" t="n"/>
      <c r="U25" s="351">
        <f>IF($D25="","",ROUND(N($F25)-N($J25),2))</f>
        <v/>
      </c>
      <c r="V25" s="351">
        <f>IF($D25="","",ROUND(SUMIFS($F$11:F25,$D$11:D25,$D25)-SUMIFS($J$11:J25,$D$11:D25,$D25),2))</f>
        <v/>
      </c>
      <c r="W25" s="351">
        <f>IF($D25="","",ROUND(SUMIFS(数据录入!$F$5:$F$4999,数据录入!$J$5:$J$4999,$D25),2))</f>
        <v/>
      </c>
      <c r="X25" s="347" t="n"/>
      <c r="Y25" s="351">
        <f>IF($N25="","",ROUND(SUMIFS($O$11:O25,$N$11:N25,$N25),2))</f>
        <v/>
      </c>
      <c r="Z25" s="351">
        <f>IF($N25="","",ROUND(SUMIFS(数据录入!$G$5:$G$4999,数据录入!$K$5:$K$4999,$N25),2))</f>
        <v/>
      </c>
      <c r="AA25" s="352">
        <f>IF(AND($D25="",$N25=""),"",IF(AND($D25&lt;&gt;"",COUNTIF(基础资料!$E:$E,$D25)=0),"客户名不在基础资料里",IF(AND($E25&lt;&gt;"",COUNTIF(基础资料!$B:$B,$E25)=0),"产品名不在基础资料里",IF(AND($N25&lt;&gt;"",COUNTIF(基础资料!$G:$G,$N25)=0),"供货商不在基础资料里",IF(AND($C25&lt;&gt;"",ISNUMBER($C25),$C25&lt;10000),"客户生日填得不对（不是日期）",IF(N($J25)&gt;N($F25),"销售费用大于销售金额",IF(AND($D25&lt;&gt;"",COUNTIF(数据录入!$J$5:$J$4999,$D25)=0,N($T25)&lt;&gt;0),"用的还是原手工已收款",IF(AND($D25&lt;&gt;"",COUNTIF(数据录入!$J$5:$J$4999,$D25)&gt;0,ROUND(N($G25)-N($T25),2)&lt;&gt;0,N($T25)&lt;&gt;0),"自动算的已收款和原手工数对不上","√"))))))))</f>
        <v/>
      </c>
    </row>
    <row r="26" ht="18" customFormat="1" customHeight="1" s="106">
      <c r="A26" s="338">
        <f>IF(AND($D26="",$N26=""),"",MAX($A$10:A25)+1)</f>
        <v/>
      </c>
      <c r="B26" s="339" t="n"/>
      <c r="C26" s="340" t="n">
        <v>46232</v>
      </c>
      <c r="D26" s="341" t="inlineStr">
        <is>
          <t>吴兆香</t>
        </is>
      </c>
      <c r="E26" s="341" t="n"/>
      <c r="F26" s="342" t="n"/>
      <c r="G26" s="343">
        <f>IF($D26="","",IF(COUNTIF(数据录入!$J$5:$J$4999,$D26)=0,N($T26),ROUND(MIN(MAX(0,N($W26)-(N($V26)-N($U26))),N($U26)),2)))</f>
        <v/>
      </c>
      <c r="H26" s="344">
        <f>IF($D26="","",ROUND(N($F26)-N($G26)-N($J26),2))</f>
        <v/>
      </c>
      <c r="I26" s="353">
        <f>IF($D26="","",ROUND(SUM($H$11:H26),2))</f>
        <v/>
      </c>
      <c r="J26" s="354" t="n"/>
      <c r="K26" s="355" t="n"/>
      <c r="L26" s="341" t="n"/>
      <c r="M26" s="345" t="n"/>
      <c r="N26" s="346" t="n"/>
      <c r="O26" s="347" t="n"/>
      <c r="P26" s="348">
        <f>IF($N26="","",IF(COUNTIF(数据录入!$K$5:$K$4999,$N26)=0,N($X26),ROUND(MIN(MAX(0,N($Z26)-(N($Y26)-N($O26))),N($O26)),2)))</f>
        <v/>
      </c>
      <c r="Q26" s="349">
        <f>IF($N26="","",ROUND(N($O26)-N($P26),2))</f>
        <v/>
      </c>
      <c r="R26" s="350">
        <f>IF($N26="","",ROUND(SUM($Q$11:Q26),2))</f>
        <v/>
      </c>
      <c r="S26" s="346" t="n"/>
      <c r="T26" s="342" t="n"/>
      <c r="U26" s="351">
        <f>IF($D26="","",ROUND(N($F26)-N($J26),2))</f>
        <v/>
      </c>
      <c r="V26" s="351">
        <f>IF($D26="","",ROUND(SUMIFS($F$11:F26,$D$11:D26,$D26)-SUMIFS($J$11:J26,$D$11:D26,$D26),2))</f>
        <v/>
      </c>
      <c r="W26" s="351">
        <f>IF($D26="","",ROUND(SUMIFS(数据录入!$F$5:$F$4999,数据录入!$J$5:$J$4999,$D26),2))</f>
        <v/>
      </c>
      <c r="X26" s="347" t="n"/>
      <c r="Y26" s="351">
        <f>IF($N26="","",ROUND(SUMIFS($O$11:O26,$N$11:N26,$N26),2))</f>
        <v/>
      </c>
      <c r="Z26" s="351">
        <f>IF($N26="","",ROUND(SUMIFS(数据录入!$G$5:$G$4999,数据录入!$K$5:$K$4999,$N26),2))</f>
        <v/>
      </c>
      <c r="AA26" s="352">
        <f>IF(AND($D26="",$N26=""),"",IF(AND($D26&lt;&gt;"",COUNTIF(基础资料!$E:$E,$D26)=0),"客户名不在基础资料里",IF(AND($E26&lt;&gt;"",COUNTIF(基础资料!$B:$B,$E26)=0),"产品名不在基础资料里",IF(AND($N26&lt;&gt;"",COUNTIF(基础资料!$G:$G,$N26)=0),"供货商不在基础资料里",IF(AND($C26&lt;&gt;"",ISNUMBER($C26),$C26&lt;10000),"客户生日填得不对（不是日期）",IF(N($J26)&gt;N($F26),"销售费用大于销售金额",IF(AND($D26&lt;&gt;"",COUNTIF(数据录入!$J$5:$J$4999,$D26)=0,N($T26)&lt;&gt;0),"用的还是原手工已收款",IF(AND($D26&lt;&gt;"",COUNTIF(数据录入!$J$5:$J$4999,$D26)&gt;0,ROUND(N($G26)-N($T26),2)&lt;&gt;0,N($T26)&lt;&gt;0),"自动算的已收款和原手工数对不上","√"))))))))</f>
        <v/>
      </c>
    </row>
    <row r="27" ht="18" customFormat="1" customHeight="1" s="106">
      <c r="A27" s="338">
        <f>IF(AND($D27="",$N27=""),"",MAX($A$10:A26)+1)</f>
        <v/>
      </c>
      <c r="B27" s="339" t="n"/>
      <c r="C27" s="340" t="n">
        <v>46242</v>
      </c>
      <c r="D27" s="341" t="inlineStr">
        <is>
          <t>郑玉英</t>
        </is>
      </c>
      <c r="E27" s="341" t="n"/>
      <c r="F27" s="342" t="n"/>
      <c r="G27" s="343">
        <f>IF($D27="","",IF(COUNTIF(数据录入!$J$5:$J$4999,$D27)=0,N($T27),ROUND(MIN(MAX(0,N($W27)-(N($V27)-N($U27))),N($U27)),2)))</f>
        <v/>
      </c>
      <c r="H27" s="344">
        <f>IF($D27="","",ROUND(N($F27)-N($G27)-N($J27),2))</f>
        <v/>
      </c>
      <c r="I27" s="353">
        <f>IF($D27="","",ROUND(SUM($H$11:H27),2))</f>
        <v/>
      </c>
      <c r="J27" s="354" t="n"/>
      <c r="K27" s="355" t="n"/>
      <c r="L27" s="341" t="n"/>
      <c r="M27" s="345" t="n"/>
      <c r="N27" s="346" t="n"/>
      <c r="O27" s="347" t="n"/>
      <c r="P27" s="348">
        <f>IF($N27="","",IF(COUNTIF(数据录入!$K$5:$K$4999,$N27)=0,N($X27),ROUND(MIN(MAX(0,N($Z27)-(N($Y27)-N($O27))),N($O27)),2)))</f>
        <v/>
      </c>
      <c r="Q27" s="349">
        <f>IF($N27="","",ROUND(N($O27)-N($P27),2))</f>
        <v/>
      </c>
      <c r="R27" s="350">
        <f>IF($N27="","",ROUND(SUM($Q$11:Q27),2))</f>
        <v/>
      </c>
      <c r="S27" s="346" t="n"/>
      <c r="T27" s="342" t="n"/>
      <c r="U27" s="351">
        <f>IF($D27="","",ROUND(N($F27)-N($J27),2))</f>
        <v/>
      </c>
      <c r="V27" s="351">
        <f>IF($D27="","",ROUND(SUMIFS($F$11:F27,$D$11:D27,$D27)-SUMIFS($J$11:J27,$D$11:D27,$D27),2))</f>
        <v/>
      </c>
      <c r="W27" s="351">
        <f>IF($D27="","",ROUND(SUMIFS(数据录入!$F$5:$F$4999,数据录入!$J$5:$J$4999,$D27),2))</f>
        <v/>
      </c>
      <c r="X27" s="347" t="n"/>
      <c r="Y27" s="351">
        <f>IF($N27="","",ROUND(SUMIFS($O$11:O27,$N$11:N27,$N27),2))</f>
        <v/>
      </c>
      <c r="Z27" s="351">
        <f>IF($N27="","",ROUND(SUMIFS(数据录入!$G$5:$G$4999,数据录入!$K$5:$K$4999,$N27),2))</f>
        <v/>
      </c>
      <c r="AA27" s="352">
        <f>IF(AND($D27="",$N27=""),"",IF(AND($D27&lt;&gt;"",COUNTIF(基础资料!$E:$E,$D27)=0),"客户名不在基础资料里",IF(AND($E27&lt;&gt;"",COUNTIF(基础资料!$B:$B,$E27)=0),"产品名不在基础资料里",IF(AND($N27&lt;&gt;"",COUNTIF(基础资料!$G:$G,$N27)=0),"供货商不在基础资料里",IF(AND($C27&lt;&gt;"",ISNUMBER($C27),$C27&lt;10000),"客户生日填得不对（不是日期）",IF(N($J27)&gt;N($F27),"销售费用大于销售金额",IF(AND($D27&lt;&gt;"",COUNTIF(数据录入!$J$5:$J$4999,$D27)=0,N($T27)&lt;&gt;0),"用的还是原手工已收款",IF(AND($D27&lt;&gt;"",COUNTIF(数据录入!$J$5:$J$4999,$D27)&gt;0,ROUND(N($G27)-N($T27),2)&lt;&gt;0,N($T27)&lt;&gt;0),"自动算的已收款和原手工数对不上","√"))))))))</f>
        <v/>
      </c>
    </row>
    <row r="28" ht="18" customFormat="1" customHeight="1" s="106">
      <c r="A28" s="338">
        <f>IF(AND($D28="",$N28=""),"",MAX($A$10:A27)+1)</f>
        <v/>
      </c>
      <c r="B28" s="339" t="n"/>
      <c r="C28" s="340" t="n">
        <v>46274</v>
      </c>
      <c r="D28" s="341" t="inlineStr">
        <is>
          <t>唐鑫红</t>
        </is>
      </c>
      <c r="E28" s="341" t="n"/>
      <c r="F28" s="342" t="n"/>
      <c r="G28" s="343">
        <f>IF($D28="","",IF(COUNTIF(数据录入!$J$5:$J$4999,$D28)=0,N($T28),ROUND(MIN(MAX(0,N($W28)-(N($V28)-N($U28))),N($U28)),2)))</f>
        <v/>
      </c>
      <c r="H28" s="344">
        <f>IF($D28="","",ROUND(N($F28)-N($G28)-N($J28),2))</f>
        <v/>
      </c>
      <c r="I28" s="353">
        <f>IF($D28="","",ROUND(SUM($H$11:H28),2))</f>
        <v/>
      </c>
      <c r="J28" s="354" t="n"/>
      <c r="K28" s="355" t="n"/>
      <c r="L28" s="341" t="n"/>
      <c r="M28" s="345" t="n"/>
      <c r="N28" s="346" t="n"/>
      <c r="O28" s="347" t="n"/>
      <c r="P28" s="348">
        <f>IF($N28="","",IF(COUNTIF(数据录入!$K$5:$K$4999,$N28)=0,N($X28),ROUND(MIN(MAX(0,N($Z28)-(N($Y28)-N($O28))),N($O28)),2)))</f>
        <v/>
      </c>
      <c r="Q28" s="349">
        <f>IF($N28="","",ROUND(N($O28)-N($P28),2))</f>
        <v/>
      </c>
      <c r="R28" s="350">
        <f>IF($N28="","",ROUND(SUM($Q$11:Q28),2))</f>
        <v/>
      </c>
      <c r="S28" s="346" t="n"/>
      <c r="T28" s="342" t="n"/>
      <c r="U28" s="351">
        <f>IF($D28="","",ROUND(N($F28)-N($J28),2))</f>
        <v/>
      </c>
      <c r="V28" s="351">
        <f>IF($D28="","",ROUND(SUMIFS($F$11:F28,$D$11:D28,$D28)-SUMIFS($J$11:J28,$D$11:D28,$D28),2))</f>
        <v/>
      </c>
      <c r="W28" s="351">
        <f>IF($D28="","",ROUND(SUMIFS(数据录入!$F$5:$F$4999,数据录入!$J$5:$J$4999,$D28),2))</f>
        <v/>
      </c>
      <c r="X28" s="347" t="n"/>
      <c r="Y28" s="351">
        <f>IF($N28="","",ROUND(SUMIFS($O$11:O28,$N$11:N28,$N28),2))</f>
        <v/>
      </c>
      <c r="Z28" s="351">
        <f>IF($N28="","",ROUND(SUMIFS(数据录入!$G$5:$G$4999,数据录入!$K$5:$K$4999,$N28),2))</f>
        <v/>
      </c>
      <c r="AA28" s="352">
        <f>IF(AND($D28="",$N28=""),"",IF(AND($D28&lt;&gt;"",COUNTIF(基础资料!$E:$E,$D28)=0),"客户名不在基础资料里",IF(AND($E28&lt;&gt;"",COUNTIF(基础资料!$B:$B,$E28)=0),"产品名不在基础资料里",IF(AND($N28&lt;&gt;"",COUNTIF(基础资料!$G:$G,$N28)=0),"供货商不在基础资料里",IF(AND($C28&lt;&gt;"",ISNUMBER($C28),$C28&lt;10000),"客户生日填得不对（不是日期）",IF(N($J28)&gt;N($F28),"销售费用大于销售金额",IF(AND($D28&lt;&gt;"",COUNTIF(数据录入!$J$5:$J$4999,$D28)=0,N($T28)&lt;&gt;0),"用的还是原手工已收款",IF(AND($D28&lt;&gt;"",COUNTIF(数据录入!$J$5:$J$4999,$D28)&gt;0,ROUND(N($G28)-N($T28),2)&lt;&gt;0,N($T28)&lt;&gt;0),"自动算的已收款和原手工数对不上","√"))))))))</f>
        <v/>
      </c>
    </row>
    <row r="29" ht="18" customFormat="1" customHeight="1" s="106">
      <c r="A29" s="338">
        <f>IF(AND($D29="",$N29=""),"",MAX($A$10:A28)+1)</f>
        <v/>
      </c>
      <c r="B29" s="339" t="n"/>
      <c r="C29" s="340" t="n">
        <v>46285</v>
      </c>
      <c r="D29" s="341" t="inlineStr">
        <is>
          <t>叶芬</t>
        </is>
      </c>
      <c r="E29" s="341" t="n"/>
      <c r="F29" s="342" t="n"/>
      <c r="G29" s="343">
        <f>IF($D29="","",IF(COUNTIF(数据录入!$J$5:$J$4999,$D29)=0,N($T29),ROUND(MIN(MAX(0,N($W29)-(N($V29)-N($U29))),N($U29)),2)))</f>
        <v/>
      </c>
      <c r="H29" s="344">
        <f>IF($D29="","",ROUND(N($F29)-N($G29)-N($J29),2))</f>
        <v/>
      </c>
      <c r="I29" s="353">
        <f>IF($D29="","",ROUND(SUM($H$11:H29),2))</f>
        <v/>
      </c>
      <c r="J29" s="354" t="n"/>
      <c r="K29" s="355" t="n"/>
      <c r="L29" s="341" t="n"/>
      <c r="M29" s="345" t="n"/>
      <c r="N29" s="346" t="n"/>
      <c r="O29" s="347" t="n"/>
      <c r="P29" s="348">
        <f>IF($N29="","",IF(COUNTIF(数据录入!$K$5:$K$4999,$N29)=0,N($X29),ROUND(MIN(MAX(0,N($Z29)-(N($Y29)-N($O29))),N($O29)),2)))</f>
        <v/>
      </c>
      <c r="Q29" s="349">
        <f>IF($N29="","",ROUND(N($O29)-N($P29),2))</f>
        <v/>
      </c>
      <c r="R29" s="350">
        <f>IF($N29="","",ROUND(SUM($Q$11:Q29),2))</f>
        <v/>
      </c>
      <c r="S29" s="346" t="n"/>
      <c r="T29" s="342" t="n"/>
      <c r="U29" s="351">
        <f>IF($D29="","",ROUND(N($F29)-N($J29),2))</f>
        <v/>
      </c>
      <c r="V29" s="351">
        <f>IF($D29="","",ROUND(SUMIFS($F$11:F29,$D$11:D29,$D29)-SUMIFS($J$11:J29,$D$11:D29,$D29),2))</f>
        <v/>
      </c>
      <c r="W29" s="351">
        <f>IF($D29="","",ROUND(SUMIFS(数据录入!$F$5:$F$4999,数据录入!$J$5:$J$4999,$D29),2))</f>
        <v/>
      </c>
      <c r="X29" s="347" t="n"/>
      <c r="Y29" s="351">
        <f>IF($N29="","",ROUND(SUMIFS($O$11:O29,$N$11:N29,$N29),2))</f>
        <v/>
      </c>
      <c r="Z29" s="351">
        <f>IF($N29="","",ROUND(SUMIFS(数据录入!$G$5:$G$4999,数据录入!$K$5:$K$4999,$N29),2))</f>
        <v/>
      </c>
      <c r="AA29" s="352">
        <f>IF(AND($D29="",$N29=""),"",IF(AND($D29&lt;&gt;"",COUNTIF(基础资料!$E:$E,$D29)=0),"客户名不在基础资料里",IF(AND($E29&lt;&gt;"",COUNTIF(基础资料!$B:$B,$E29)=0),"产品名不在基础资料里",IF(AND($N29&lt;&gt;"",COUNTIF(基础资料!$G:$G,$N29)=0),"供货商不在基础资料里",IF(AND($C29&lt;&gt;"",ISNUMBER($C29),$C29&lt;10000),"客户生日填得不对（不是日期）",IF(N($J29)&gt;N($F29),"销售费用大于销售金额",IF(AND($D29&lt;&gt;"",COUNTIF(数据录入!$J$5:$J$4999,$D29)=0,N($T29)&lt;&gt;0),"用的还是原手工已收款",IF(AND($D29&lt;&gt;"",COUNTIF(数据录入!$J$5:$J$4999,$D29)&gt;0,ROUND(N($G29)-N($T29),2)&lt;&gt;0,N($T29)&lt;&gt;0),"自动算的已收款和原手工数对不上","√"))))))))</f>
        <v/>
      </c>
    </row>
    <row r="30" ht="30" customFormat="1" customHeight="1" s="106">
      <c r="A30" s="338">
        <f>IF(AND($D30="",$N30=""),"",MAX($A$10:A29)+1)</f>
        <v/>
      </c>
      <c r="B30" s="339" t="n"/>
      <c r="C30" s="340" t="n">
        <v>46288</v>
      </c>
      <c r="D30" s="341" t="inlineStr">
        <is>
          <t>童炳寿
王秀娟</t>
        </is>
      </c>
      <c r="E30" s="341" t="n"/>
      <c r="F30" s="342" t="n"/>
      <c r="G30" s="343">
        <f>IF($D30="","",IF(COUNTIF(数据录入!$J$5:$J$4999,$D30)=0,N($T30),ROUND(MIN(MAX(0,N($W30)-(N($V30)-N($U30))),N($U30)),2)))</f>
        <v/>
      </c>
      <c r="H30" s="344">
        <f>IF($D30="","",ROUND(N($F30)-N($G30)-N($J30),2))</f>
        <v/>
      </c>
      <c r="I30" s="353">
        <f>IF($D30="","",ROUND(SUM($H$11:H30),2))</f>
        <v/>
      </c>
      <c r="J30" s="354" t="n"/>
      <c r="K30" s="355" t="n"/>
      <c r="L30" s="341" t="n"/>
      <c r="M30" s="345" t="n"/>
      <c r="N30" s="346" t="n"/>
      <c r="O30" s="347" t="n"/>
      <c r="P30" s="348">
        <f>IF($N30="","",IF(COUNTIF(数据录入!$K$5:$K$4999,$N30)=0,N($X30),ROUND(MIN(MAX(0,N($Z30)-(N($Y30)-N($O30))),N($O30)),2)))</f>
        <v/>
      </c>
      <c r="Q30" s="349">
        <f>IF($N30="","",ROUND(N($O30)-N($P30),2))</f>
        <v/>
      </c>
      <c r="R30" s="350">
        <f>IF($N30="","",ROUND(SUM($Q$11:Q30),2))</f>
        <v/>
      </c>
      <c r="S30" s="346" t="n"/>
      <c r="T30" s="342" t="n"/>
      <c r="U30" s="351">
        <f>IF($D30="","",ROUND(N($F30)-N($J30),2))</f>
        <v/>
      </c>
      <c r="V30" s="351">
        <f>IF($D30="","",ROUND(SUMIFS($F$11:F30,$D$11:D30,$D30)-SUMIFS($J$11:J30,$D$11:D30,$D30),2))</f>
        <v/>
      </c>
      <c r="W30" s="351">
        <f>IF($D30="","",ROUND(SUMIFS(数据录入!$F$5:$F$4999,数据录入!$J$5:$J$4999,$D30),2))</f>
        <v/>
      </c>
      <c r="X30" s="347" t="n"/>
      <c r="Y30" s="351">
        <f>IF($N30="","",ROUND(SUMIFS($O$11:O30,$N$11:N30,$N30),2))</f>
        <v/>
      </c>
      <c r="Z30" s="351">
        <f>IF($N30="","",ROUND(SUMIFS(数据录入!$G$5:$G$4999,数据录入!$K$5:$K$4999,$N30),2))</f>
        <v/>
      </c>
      <c r="AA30" s="352">
        <f>IF(AND($D30="",$N30=""),"",IF(AND($D30&lt;&gt;"",COUNTIF(基础资料!$E:$E,$D30)=0),"客户名不在基础资料里",IF(AND($E30&lt;&gt;"",COUNTIF(基础资料!$B:$B,$E30)=0),"产品名不在基础资料里",IF(AND($N30&lt;&gt;"",COUNTIF(基础资料!$G:$G,$N30)=0),"供货商不在基础资料里",IF(AND($C30&lt;&gt;"",ISNUMBER($C30),$C30&lt;10000),"客户生日填得不对（不是日期）",IF(N($J30)&gt;N($F30),"销售费用大于销售金额",IF(AND($D30&lt;&gt;"",COUNTIF(数据录入!$J$5:$J$4999,$D30)=0,N($T30)&lt;&gt;0),"用的还是原手工已收款",IF(AND($D30&lt;&gt;"",COUNTIF(数据录入!$J$5:$J$4999,$D30)&gt;0,ROUND(N($G30)-N($T30),2)&lt;&gt;0,N($T30)&lt;&gt;0),"自动算的已收款和原手工数对不上","√"))))))))</f>
        <v/>
      </c>
    </row>
    <row r="31" ht="18" customFormat="1" customHeight="1" s="106">
      <c r="A31" s="338">
        <f>IF(AND($D31="",$N31=""),"",MAX($A$10:A30)+1)</f>
        <v/>
      </c>
      <c r="B31" s="339" t="n"/>
      <c r="C31" s="340" t="n">
        <v>46299</v>
      </c>
      <c r="D31" s="341" t="inlineStr">
        <is>
          <t>郑爱月</t>
        </is>
      </c>
      <c r="E31" s="341" t="n"/>
      <c r="F31" s="342" t="n"/>
      <c r="G31" s="343">
        <f>IF($D31="","",IF(COUNTIF(数据录入!$J$5:$J$4999,$D31)=0,N($T31),ROUND(MIN(MAX(0,N($W31)-(N($V31)-N($U31))),N($U31)),2)))</f>
        <v/>
      </c>
      <c r="H31" s="344">
        <f>IF($D31="","",ROUND(N($F31)-N($G31)-N($J31),2))</f>
        <v/>
      </c>
      <c r="I31" s="353">
        <f>IF($D31="","",ROUND(SUM($H$11:H31),2))</f>
        <v/>
      </c>
      <c r="J31" s="354" t="n"/>
      <c r="K31" s="355" t="n"/>
      <c r="L31" s="341" t="n"/>
      <c r="M31" s="345" t="n"/>
      <c r="N31" s="346" t="n"/>
      <c r="O31" s="347" t="n"/>
      <c r="P31" s="348">
        <f>IF($N31="","",IF(COUNTIF(数据录入!$K$5:$K$4999,$N31)=0,N($X31),ROUND(MIN(MAX(0,N($Z31)-(N($Y31)-N($O31))),N($O31)),2)))</f>
        <v/>
      </c>
      <c r="Q31" s="349">
        <f>IF($N31="","",ROUND(N($O31)-N($P31),2))</f>
        <v/>
      </c>
      <c r="R31" s="350">
        <f>IF($N31="","",ROUND(SUM($Q$11:Q31),2))</f>
        <v/>
      </c>
      <c r="S31" s="346" t="n"/>
      <c r="T31" s="342" t="n"/>
      <c r="U31" s="351">
        <f>IF($D31="","",ROUND(N($F31)-N($J31),2))</f>
        <v/>
      </c>
      <c r="V31" s="351">
        <f>IF($D31="","",ROUND(SUMIFS($F$11:F31,$D$11:D31,$D31)-SUMIFS($J$11:J31,$D$11:D31,$D31),2))</f>
        <v/>
      </c>
      <c r="W31" s="351">
        <f>IF($D31="","",ROUND(SUMIFS(数据录入!$F$5:$F$4999,数据录入!$J$5:$J$4999,$D31),2))</f>
        <v/>
      </c>
      <c r="X31" s="347" t="n"/>
      <c r="Y31" s="351">
        <f>IF($N31="","",ROUND(SUMIFS($O$11:O31,$N$11:N31,$N31),2))</f>
        <v/>
      </c>
      <c r="Z31" s="351">
        <f>IF($N31="","",ROUND(SUMIFS(数据录入!$G$5:$G$4999,数据录入!$K$5:$K$4999,$N31),2))</f>
        <v/>
      </c>
      <c r="AA31" s="352">
        <f>IF(AND($D31="",$N31=""),"",IF(AND($D31&lt;&gt;"",COUNTIF(基础资料!$E:$E,$D31)=0),"客户名不在基础资料里",IF(AND($E31&lt;&gt;"",COUNTIF(基础资料!$B:$B,$E31)=0),"产品名不在基础资料里",IF(AND($N31&lt;&gt;"",COUNTIF(基础资料!$G:$G,$N31)=0),"供货商不在基础资料里",IF(AND($C31&lt;&gt;"",ISNUMBER($C31),$C31&lt;10000),"客户生日填得不对（不是日期）",IF(N($J31)&gt;N($F31),"销售费用大于销售金额",IF(AND($D31&lt;&gt;"",COUNTIF(数据录入!$J$5:$J$4999,$D31)=0,N($T31)&lt;&gt;0),"用的还是原手工已收款",IF(AND($D31&lt;&gt;"",COUNTIF(数据录入!$J$5:$J$4999,$D31)&gt;0,ROUND(N($G31)-N($T31),2)&lt;&gt;0,N($T31)&lt;&gt;0),"自动算的已收款和原手工数对不上","√"))))))))</f>
        <v/>
      </c>
    </row>
    <row r="32" ht="18" customFormat="1" customHeight="1" s="106">
      <c r="A32" s="338">
        <f>IF(AND($D32="",$N32=""),"",MAX($A$10:A31)+1)</f>
        <v/>
      </c>
      <c r="B32" s="339" t="n"/>
      <c r="C32" s="340" t="n">
        <v>46309</v>
      </c>
      <c r="D32" s="341" t="inlineStr">
        <is>
          <t>李小琴</t>
        </is>
      </c>
      <c r="E32" s="341" t="n"/>
      <c r="F32" s="342" t="n"/>
      <c r="G32" s="343">
        <f>IF($D32="","",IF(COUNTIF(数据录入!$J$5:$J$4999,$D32)=0,N($T32),ROUND(MIN(MAX(0,N($W32)-(N($V32)-N($U32))),N($U32)),2)))</f>
        <v/>
      </c>
      <c r="H32" s="344">
        <f>IF($D32="","",ROUND(N($F32)-N($G32)-N($J32),2))</f>
        <v/>
      </c>
      <c r="I32" s="353">
        <f>IF($D32="","",ROUND(SUM($H$11:H32),2))</f>
        <v/>
      </c>
      <c r="J32" s="354" t="n"/>
      <c r="K32" s="355" t="n"/>
      <c r="L32" s="341" t="n"/>
      <c r="M32" s="345" t="n"/>
      <c r="N32" s="346" t="n"/>
      <c r="O32" s="347" t="n"/>
      <c r="P32" s="348">
        <f>IF($N32="","",IF(COUNTIF(数据录入!$K$5:$K$4999,$N32)=0,N($X32),ROUND(MIN(MAX(0,N($Z32)-(N($Y32)-N($O32))),N($O32)),2)))</f>
        <v/>
      </c>
      <c r="Q32" s="349">
        <f>IF($N32="","",ROUND(N($O32)-N($P32),2))</f>
        <v/>
      </c>
      <c r="R32" s="350">
        <f>IF($N32="","",ROUND(SUM($Q$11:Q32),2))</f>
        <v/>
      </c>
      <c r="S32" s="346" t="n"/>
      <c r="T32" s="342" t="n"/>
      <c r="U32" s="351">
        <f>IF($D32="","",ROUND(N($F32)-N($J32),2))</f>
        <v/>
      </c>
      <c r="V32" s="351">
        <f>IF($D32="","",ROUND(SUMIFS($F$11:F32,$D$11:D32,$D32)-SUMIFS($J$11:J32,$D$11:D32,$D32),2))</f>
        <v/>
      </c>
      <c r="W32" s="351">
        <f>IF($D32="","",ROUND(SUMIFS(数据录入!$F$5:$F$4999,数据录入!$J$5:$J$4999,$D32),2))</f>
        <v/>
      </c>
      <c r="X32" s="347" t="n"/>
      <c r="Y32" s="351">
        <f>IF($N32="","",ROUND(SUMIFS($O$11:O32,$N$11:N32,$N32),2))</f>
        <v/>
      </c>
      <c r="Z32" s="351">
        <f>IF($N32="","",ROUND(SUMIFS(数据录入!$G$5:$G$4999,数据录入!$K$5:$K$4999,$N32),2))</f>
        <v/>
      </c>
      <c r="AA32" s="352">
        <f>IF(AND($D32="",$N32=""),"",IF(AND($D32&lt;&gt;"",COUNTIF(基础资料!$E:$E,$D32)=0),"客户名不在基础资料里",IF(AND($E32&lt;&gt;"",COUNTIF(基础资料!$B:$B,$E32)=0),"产品名不在基础资料里",IF(AND($N32&lt;&gt;"",COUNTIF(基础资料!$G:$G,$N32)=0),"供货商不在基础资料里",IF(AND($C32&lt;&gt;"",ISNUMBER($C32),$C32&lt;10000),"客户生日填得不对（不是日期）",IF(N($J32)&gt;N($F32),"销售费用大于销售金额",IF(AND($D32&lt;&gt;"",COUNTIF(数据录入!$J$5:$J$4999,$D32)=0,N($T32)&lt;&gt;0),"用的还是原手工已收款",IF(AND($D32&lt;&gt;"",COUNTIF(数据录入!$J$5:$J$4999,$D32)&gt;0,ROUND(N($G32)-N($T32),2)&lt;&gt;0,N($T32)&lt;&gt;0),"自动算的已收款和原手工数对不上","√"))))))))</f>
        <v/>
      </c>
    </row>
    <row r="33" ht="18" customFormat="1" customHeight="1" s="106">
      <c r="A33" s="338">
        <f>IF(AND($D33="",$N33=""),"",MAX($A$10:A32)+1)</f>
        <v/>
      </c>
      <c r="B33" s="339" t="n"/>
      <c r="C33" s="340" t="n">
        <v>46318</v>
      </c>
      <c r="D33" s="341" t="inlineStr">
        <is>
          <t>郁建红</t>
        </is>
      </c>
      <c r="E33" s="341" t="n"/>
      <c r="F33" s="342" t="n"/>
      <c r="G33" s="343">
        <f>IF($D33="","",IF(COUNTIF(数据录入!$J$5:$J$4999,$D33)=0,N($T33),ROUND(MIN(MAX(0,N($W33)-(N($V33)-N($U33))),N($U33)),2)))</f>
        <v/>
      </c>
      <c r="H33" s="344">
        <f>IF($D33="","",ROUND(N($F33)-N($G33)-N($J33),2))</f>
        <v/>
      </c>
      <c r="I33" s="353">
        <f>IF($D33="","",ROUND(SUM($H$11:H33),2))</f>
        <v/>
      </c>
      <c r="J33" s="354" t="n"/>
      <c r="K33" s="355" t="n"/>
      <c r="L33" s="341" t="n"/>
      <c r="M33" s="345" t="n"/>
      <c r="N33" s="346" t="n"/>
      <c r="O33" s="347" t="n"/>
      <c r="P33" s="348">
        <f>IF($N33="","",IF(COUNTIF(数据录入!$K$5:$K$4999,$N33)=0,N($X33),ROUND(MIN(MAX(0,N($Z33)-(N($Y33)-N($O33))),N($O33)),2)))</f>
        <v/>
      </c>
      <c r="Q33" s="349">
        <f>IF($N33="","",ROUND(N($O33)-N($P33),2))</f>
        <v/>
      </c>
      <c r="R33" s="350">
        <f>IF($N33="","",ROUND(SUM($Q$11:Q33),2))</f>
        <v/>
      </c>
      <c r="S33" s="346" t="n"/>
      <c r="T33" s="342" t="n"/>
      <c r="U33" s="351">
        <f>IF($D33="","",ROUND(N($F33)-N($J33),2))</f>
        <v/>
      </c>
      <c r="V33" s="351">
        <f>IF($D33="","",ROUND(SUMIFS($F$11:F33,$D$11:D33,$D33)-SUMIFS($J$11:J33,$D$11:D33,$D33),2))</f>
        <v/>
      </c>
      <c r="W33" s="351">
        <f>IF($D33="","",ROUND(SUMIFS(数据录入!$F$5:$F$4999,数据录入!$J$5:$J$4999,$D33),2))</f>
        <v/>
      </c>
      <c r="X33" s="347" t="n"/>
      <c r="Y33" s="351">
        <f>IF($N33="","",ROUND(SUMIFS($O$11:O33,$N$11:N33,$N33),2))</f>
        <v/>
      </c>
      <c r="Z33" s="351">
        <f>IF($N33="","",ROUND(SUMIFS(数据录入!$G$5:$G$4999,数据录入!$K$5:$K$4999,$N33),2))</f>
        <v/>
      </c>
      <c r="AA33" s="352">
        <f>IF(AND($D33="",$N33=""),"",IF(AND($D33&lt;&gt;"",COUNTIF(基础资料!$E:$E,$D33)=0),"客户名不在基础资料里",IF(AND($E33&lt;&gt;"",COUNTIF(基础资料!$B:$B,$E33)=0),"产品名不在基础资料里",IF(AND($N33&lt;&gt;"",COUNTIF(基础资料!$G:$G,$N33)=0),"供货商不在基础资料里",IF(AND($C33&lt;&gt;"",ISNUMBER($C33),$C33&lt;10000),"客户生日填得不对（不是日期）",IF(N($J33)&gt;N($F33),"销售费用大于销售金额",IF(AND($D33&lt;&gt;"",COUNTIF(数据录入!$J$5:$J$4999,$D33)=0,N($T33)&lt;&gt;0),"用的还是原手工已收款",IF(AND($D33&lt;&gt;"",COUNTIF(数据录入!$J$5:$J$4999,$D33)&gt;0,ROUND(N($G33)-N($T33),2)&lt;&gt;0,N($T33)&lt;&gt;0),"自动算的已收款和原手工数对不上","√"))))))))</f>
        <v/>
      </c>
    </row>
    <row r="34" ht="30" customFormat="1" customHeight="1" s="106">
      <c r="A34" s="338">
        <f>IF(AND($D34="",$N34=""),"",MAX($A$10:A33)+1)</f>
        <v/>
      </c>
      <c r="B34" s="339" t="n"/>
      <c r="C34" s="341" t="inlineStr">
        <is>
          <t>10月30日
2月3日</t>
        </is>
      </c>
      <c r="D34" s="341" t="inlineStr">
        <is>
          <t>姜蓉兰
洪宗邦</t>
        </is>
      </c>
      <c r="E34" s="341" t="n"/>
      <c r="F34" s="342" t="n"/>
      <c r="G34" s="343">
        <f>IF($D34="","",IF(COUNTIF(数据录入!$J$5:$J$4999,$D34)=0,N($T34),ROUND(MIN(MAX(0,N($W34)-(N($V34)-N($U34))),N($U34)),2)))</f>
        <v/>
      </c>
      <c r="H34" s="344">
        <f>IF($D34="","",ROUND(N($F34)-N($G34)-N($J34),2))</f>
        <v/>
      </c>
      <c r="I34" s="353">
        <f>IF($D34="","",ROUND(SUM($H$11:H34),2))</f>
        <v/>
      </c>
      <c r="J34" s="354" t="n"/>
      <c r="K34" s="355" t="n"/>
      <c r="L34" s="341" t="n"/>
      <c r="M34" s="345" t="n"/>
      <c r="N34" s="346" t="n"/>
      <c r="O34" s="347" t="n"/>
      <c r="P34" s="348">
        <f>IF($N34="","",IF(COUNTIF(数据录入!$K$5:$K$4999,$N34)=0,N($X34),ROUND(MIN(MAX(0,N($Z34)-(N($Y34)-N($O34))),N($O34)),2)))</f>
        <v/>
      </c>
      <c r="Q34" s="349">
        <f>IF($N34="","",ROUND(N($O34)-N($P34),2))</f>
        <v/>
      </c>
      <c r="R34" s="350">
        <f>IF($N34="","",ROUND(SUM($Q$11:Q34),2))</f>
        <v/>
      </c>
      <c r="S34" s="346" t="n"/>
      <c r="T34" s="342" t="n"/>
      <c r="U34" s="351">
        <f>IF($D34="","",ROUND(N($F34)-N($J34),2))</f>
        <v/>
      </c>
      <c r="V34" s="351">
        <f>IF($D34="","",ROUND(SUMIFS($F$11:F34,$D$11:D34,$D34)-SUMIFS($J$11:J34,$D$11:D34,$D34),2))</f>
        <v/>
      </c>
      <c r="W34" s="351">
        <f>IF($D34="","",ROUND(SUMIFS(数据录入!$F$5:$F$4999,数据录入!$J$5:$J$4999,$D34),2))</f>
        <v/>
      </c>
      <c r="X34" s="347" t="n"/>
      <c r="Y34" s="351">
        <f>IF($N34="","",ROUND(SUMIFS($O$11:O34,$N$11:N34,$N34),2))</f>
        <v/>
      </c>
      <c r="Z34" s="351">
        <f>IF($N34="","",ROUND(SUMIFS(数据录入!$G$5:$G$4999,数据录入!$K$5:$K$4999,$N34),2))</f>
        <v/>
      </c>
      <c r="AA34" s="352">
        <f>IF(AND($D34="",$N34=""),"",IF(AND($D34&lt;&gt;"",COUNTIF(基础资料!$E:$E,$D34)=0),"客户名不在基础资料里",IF(AND($E34&lt;&gt;"",COUNTIF(基础资料!$B:$B,$E34)=0),"产品名不在基础资料里",IF(AND($N34&lt;&gt;"",COUNTIF(基础资料!$G:$G,$N34)=0),"供货商不在基础资料里",IF(AND($C34&lt;&gt;"",ISNUMBER($C34),$C34&lt;10000),"客户生日填得不对（不是日期）",IF(N($J34)&gt;N($F34),"销售费用大于销售金额",IF(AND($D34&lt;&gt;"",COUNTIF(数据录入!$J$5:$J$4999,$D34)=0,N($T34)&lt;&gt;0),"用的还是原手工已收款",IF(AND($D34&lt;&gt;"",COUNTIF(数据录入!$J$5:$J$4999,$D34)&gt;0,ROUND(N($G34)-N($T34),2)&lt;&gt;0,N($T34)&lt;&gt;0),"自动算的已收款和原手工数对不上","√"))))))))</f>
        <v/>
      </c>
    </row>
    <row r="35" ht="18" customFormat="1" customHeight="1" s="106">
      <c r="A35" s="338">
        <f>IF(AND($D35="",$N35=""),"",MAX($A$10:A34)+1)</f>
        <v/>
      </c>
      <c r="B35" s="339" t="n"/>
      <c r="C35" s="340" t="n">
        <v>46329</v>
      </c>
      <c r="D35" s="341" t="inlineStr">
        <is>
          <t>过承祁</t>
        </is>
      </c>
      <c r="E35" s="341" t="n"/>
      <c r="F35" s="342" t="n"/>
      <c r="G35" s="343">
        <f>IF($D35="","",IF(COUNTIF(数据录入!$J$5:$J$4999,$D35)=0,N($T35),ROUND(MIN(MAX(0,N($W35)-(N($V35)-N($U35))),N($U35)),2)))</f>
        <v/>
      </c>
      <c r="H35" s="344">
        <f>IF($D35="","",ROUND(N($F35)-N($G35)-N($J35),2))</f>
        <v/>
      </c>
      <c r="I35" s="353">
        <f>IF($D35="","",ROUND(SUM($H$11:H35),2))</f>
        <v/>
      </c>
      <c r="J35" s="354" t="n"/>
      <c r="K35" s="355" t="n"/>
      <c r="L35" s="341" t="n"/>
      <c r="M35" s="345" t="n"/>
      <c r="N35" s="346" t="n"/>
      <c r="O35" s="347" t="n"/>
      <c r="P35" s="348">
        <f>IF($N35="","",IF(COUNTIF(数据录入!$K$5:$K$4999,$N35)=0,N($X35),ROUND(MIN(MAX(0,N($Z35)-(N($Y35)-N($O35))),N($O35)),2)))</f>
        <v/>
      </c>
      <c r="Q35" s="349">
        <f>IF($N35="","",ROUND(N($O35)-N($P35),2))</f>
        <v/>
      </c>
      <c r="R35" s="350">
        <f>IF($N35="","",ROUND(SUM($Q$11:Q35),2))</f>
        <v/>
      </c>
      <c r="S35" s="346" t="n"/>
      <c r="T35" s="342" t="n"/>
      <c r="U35" s="351">
        <f>IF($D35="","",ROUND(N($F35)-N($J35),2))</f>
        <v/>
      </c>
      <c r="V35" s="351">
        <f>IF($D35="","",ROUND(SUMIFS($F$11:F35,$D$11:D35,$D35)-SUMIFS($J$11:J35,$D$11:D35,$D35),2))</f>
        <v/>
      </c>
      <c r="W35" s="351">
        <f>IF($D35="","",ROUND(SUMIFS(数据录入!$F$5:$F$4999,数据录入!$J$5:$J$4999,$D35),2))</f>
        <v/>
      </c>
      <c r="X35" s="347" t="n"/>
      <c r="Y35" s="351">
        <f>IF($N35="","",ROUND(SUMIFS($O$11:O35,$N$11:N35,$N35),2))</f>
        <v/>
      </c>
      <c r="Z35" s="351">
        <f>IF($N35="","",ROUND(SUMIFS(数据录入!$G$5:$G$4999,数据录入!$K$5:$K$4999,$N35),2))</f>
        <v/>
      </c>
      <c r="AA35" s="352">
        <f>IF(AND($D35="",$N35=""),"",IF(AND($D35&lt;&gt;"",COUNTIF(基础资料!$E:$E,$D35)=0),"客户名不在基础资料里",IF(AND($E35&lt;&gt;"",COUNTIF(基础资料!$B:$B,$E35)=0),"产品名不在基础资料里",IF(AND($N35&lt;&gt;"",COUNTIF(基础资料!$G:$G,$N35)=0),"供货商不在基础资料里",IF(AND($C35&lt;&gt;"",ISNUMBER($C35),$C35&lt;10000),"客户生日填得不对（不是日期）",IF(N($J35)&gt;N($F35),"销售费用大于销售金额",IF(AND($D35&lt;&gt;"",COUNTIF(数据录入!$J$5:$J$4999,$D35)=0,N($T35)&lt;&gt;0),"用的还是原手工已收款",IF(AND($D35&lt;&gt;"",COUNTIF(数据录入!$J$5:$J$4999,$D35)&gt;0,ROUND(N($G35)-N($T35),2)&lt;&gt;0,N($T35)&lt;&gt;0),"自动算的已收款和原手工数对不上","√"))))))))</f>
        <v/>
      </c>
    </row>
    <row r="36" ht="18" customFormat="1" customHeight="1" s="106">
      <c r="A36" s="338">
        <f>IF(AND($D36="",$N36=""),"",MAX($A$10:A35)+1)</f>
        <v/>
      </c>
      <c r="B36" s="339" t="n"/>
      <c r="C36" s="340" t="n">
        <v>46330</v>
      </c>
      <c r="D36" s="341" t="inlineStr">
        <is>
          <t>郑江宏</t>
        </is>
      </c>
      <c r="E36" s="341" t="n"/>
      <c r="F36" s="342" t="n"/>
      <c r="G36" s="343">
        <f>IF($D36="","",IF(COUNTIF(数据录入!$J$5:$J$4999,$D36)=0,N($T36),ROUND(MIN(MAX(0,N($W36)-(N($V36)-N($U36))),N($U36)),2)))</f>
        <v/>
      </c>
      <c r="H36" s="344">
        <f>IF($D36="","",ROUND(N($F36)-N($G36)-N($J36),2))</f>
        <v/>
      </c>
      <c r="I36" s="353">
        <f>IF($D36="","",ROUND(SUM($H$11:H36),2))</f>
        <v/>
      </c>
      <c r="J36" s="354" t="n"/>
      <c r="K36" s="355" t="n"/>
      <c r="L36" s="341" t="n"/>
      <c r="M36" s="345" t="n"/>
      <c r="N36" s="346" t="n"/>
      <c r="O36" s="347" t="n"/>
      <c r="P36" s="348">
        <f>IF($N36="","",IF(COUNTIF(数据录入!$K$5:$K$4999,$N36)=0,N($X36),ROUND(MIN(MAX(0,N($Z36)-(N($Y36)-N($O36))),N($O36)),2)))</f>
        <v/>
      </c>
      <c r="Q36" s="349">
        <f>IF($N36="","",ROUND(N($O36)-N($P36),2))</f>
        <v/>
      </c>
      <c r="R36" s="350">
        <f>IF($N36="","",ROUND(SUM($Q$11:Q36),2))</f>
        <v/>
      </c>
      <c r="S36" s="346" t="n"/>
      <c r="T36" s="342" t="n"/>
      <c r="U36" s="351">
        <f>IF($D36="","",ROUND(N($F36)-N($J36),2))</f>
        <v/>
      </c>
      <c r="V36" s="351">
        <f>IF($D36="","",ROUND(SUMIFS($F$11:F36,$D$11:D36,$D36)-SUMIFS($J$11:J36,$D$11:D36,$D36),2))</f>
        <v/>
      </c>
      <c r="W36" s="351">
        <f>IF($D36="","",ROUND(SUMIFS(数据录入!$F$5:$F$4999,数据录入!$J$5:$J$4999,$D36),2))</f>
        <v/>
      </c>
      <c r="X36" s="347" t="n"/>
      <c r="Y36" s="351">
        <f>IF($N36="","",ROUND(SUMIFS($O$11:O36,$N$11:N36,$N36),2))</f>
        <v/>
      </c>
      <c r="Z36" s="351">
        <f>IF($N36="","",ROUND(SUMIFS(数据录入!$G$5:$G$4999,数据录入!$K$5:$K$4999,$N36),2))</f>
        <v/>
      </c>
      <c r="AA36" s="352">
        <f>IF(AND($D36="",$N36=""),"",IF(AND($D36&lt;&gt;"",COUNTIF(基础资料!$E:$E,$D36)=0),"客户名不在基础资料里",IF(AND($E36&lt;&gt;"",COUNTIF(基础资料!$B:$B,$E36)=0),"产品名不在基础资料里",IF(AND($N36&lt;&gt;"",COUNTIF(基础资料!$G:$G,$N36)=0),"供货商不在基础资料里",IF(AND($C36&lt;&gt;"",ISNUMBER($C36),$C36&lt;10000),"客户生日填得不对（不是日期）",IF(N($J36)&gt;N($F36),"销售费用大于销售金额",IF(AND($D36&lt;&gt;"",COUNTIF(数据录入!$J$5:$J$4999,$D36)=0,N($T36)&lt;&gt;0),"用的还是原手工已收款",IF(AND($D36&lt;&gt;"",COUNTIF(数据录入!$J$5:$J$4999,$D36)&gt;0,ROUND(N($G36)-N($T36),2)&lt;&gt;0,N($T36)&lt;&gt;0),"自动算的已收款和原手工数对不上","√"))))))))</f>
        <v/>
      </c>
    </row>
    <row r="37" ht="18" customFormat="1" customHeight="1" s="106">
      <c r="A37" s="338">
        <f>IF(AND($D37="",$N37=""),"",MAX($A$10:A36)+1)</f>
        <v/>
      </c>
      <c r="B37" s="339" t="n"/>
      <c r="C37" s="340" t="n">
        <v>46338</v>
      </c>
      <c r="D37" s="341" t="inlineStr">
        <is>
          <t>姜志鸿</t>
        </is>
      </c>
      <c r="E37" s="341" t="n"/>
      <c r="F37" s="342" t="n"/>
      <c r="G37" s="343">
        <f>IF($D37="","",IF(COUNTIF(数据录入!$J$5:$J$4999,$D37)=0,N($T37),ROUND(MIN(MAX(0,N($W37)-(N($V37)-N($U37))),N($U37)),2)))</f>
        <v/>
      </c>
      <c r="H37" s="344">
        <f>IF($D37="","",ROUND(N($F37)-N($G37)-N($J37),2))</f>
        <v/>
      </c>
      <c r="I37" s="353">
        <f>IF($D37="","",ROUND(SUM($H$11:H37),2))</f>
        <v/>
      </c>
      <c r="J37" s="354" t="n"/>
      <c r="K37" s="355" t="n"/>
      <c r="L37" s="341" t="n"/>
      <c r="M37" s="345" t="n"/>
      <c r="N37" s="346" t="n"/>
      <c r="O37" s="347" t="n"/>
      <c r="P37" s="348">
        <f>IF($N37="","",IF(COUNTIF(数据录入!$K$5:$K$4999,$N37)=0,N($X37),ROUND(MIN(MAX(0,N($Z37)-(N($Y37)-N($O37))),N($O37)),2)))</f>
        <v/>
      </c>
      <c r="Q37" s="349">
        <f>IF($N37="","",ROUND(N($O37)-N($P37),2))</f>
        <v/>
      </c>
      <c r="R37" s="350">
        <f>IF($N37="","",ROUND(SUM($Q$11:Q37),2))</f>
        <v/>
      </c>
      <c r="S37" s="346" t="n"/>
      <c r="T37" s="342" t="n"/>
      <c r="U37" s="351">
        <f>IF($D37="","",ROUND(N($F37)-N($J37),2))</f>
        <v/>
      </c>
      <c r="V37" s="351">
        <f>IF($D37="","",ROUND(SUMIFS($F$11:F37,$D$11:D37,$D37)-SUMIFS($J$11:J37,$D$11:D37,$D37),2))</f>
        <v/>
      </c>
      <c r="W37" s="351">
        <f>IF($D37="","",ROUND(SUMIFS(数据录入!$F$5:$F$4999,数据录入!$J$5:$J$4999,$D37),2))</f>
        <v/>
      </c>
      <c r="X37" s="347" t="n"/>
      <c r="Y37" s="351">
        <f>IF($N37="","",ROUND(SUMIFS($O$11:O37,$N$11:N37,$N37),2))</f>
        <v/>
      </c>
      <c r="Z37" s="351">
        <f>IF($N37="","",ROUND(SUMIFS(数据录入!$G$5:$G$4999,数据录入!$K$5:$K$4999,$N37),2))</f>
        <v/>
      </c>
      <c r="AA37" s="352">
        <f>IF(AND($D37="",$N37=""),"",IF(AND($D37&lt;&gt;"",COUNTIF(基础资料!$E:$E,$D37)=0),"客户名不在基础资料里",IF(AND($E37&lt;&gt;"",COUNTIF(基础资料!$B:$B,$E37)=0),"产品名不在基础资料里",IF(AND($N37&lt;&gt;"",COUNTIF(基础资料!$G:$G,$N37)=0),"供货商不在基础资料里",IF(AND($C37&lt;&gt;"",ISNUMBER($C37),$C37&lt;10000),"客户生日填得不对（不是日期）",IF(N($J37)&gt;N($F37),"销售费用大于销售金额",IF(AND($D37&lt;&gt;"",COUNTIF(数据录入!$J$5:$J$4999,$D37)=0,N($T37)&lt;&gt;0),"用的还是原手工已收款",IF(AND($D37&lt;&gt;"",COUNTIF(数据录入!$J$5:$J$4999,$D37)&gt;0,ROUND(N($G37)-N($T37),2)&lt;&gt;0,N($T37)&lt;&gt;0),"自动算的已收款和原手工数对不上","√"))))))))</f>
        <v/>
      </c>
    </row>
    <row r="38" ht="18" customFormat="1" customHeight="1" s="106">
      <c r="A38" s="338">
        <f>IF(AND($D38="",$N38=""),"",MAX($A$10:A37)+1)</f>
        <v/>
      </c>
      <c r="B38" s="339" t="n"/>
      <c r="C38" s="340" t="n">
        <v>46338</v>
      </c>
      <c r="D38" s="341" t="inlineStr">
        <is>
          <t>吴旭红</t>
        </is>
      </c>
      <c r="E38" s="341" t="n"/>
      <c r="F38" s="342" t="n"/>
      <c r="G38" s="343">
        <f>IF($D38="","",IF(COUNTIF(数据录入!$J$5:$J$4999,$D38)=0,N($T38),ROUND(MIN(MAX(0,N($W38)-(N($V38)-N($U38))),N($U38)),2)))</f>
        <v/>
      </c>
      <c r="H38" s="344">
        <f>IF($D38="","",ROUND(N($F38)-N($G38)-N($J38),2))</f>
        <v/>
      </c>
      <c r="I38" s="353">
        <f>IF($D38="","",ROUND(SUM($H$11:H38),2))</f>
        <v/>
      </c>
      <c r="J38" s="354" t="n"/>
      <c r="K38" s="355" t="n"/>
      <c r="L38" s="341" t="n"/>
      <c r="M38" s="345" t="n"/>
      <c r="N38" s="346" t="n"/>
      <c r="O38" s="347" t="n"/>
      <c r="P38" s="348">
        <f>IF($N38="","",IF(COUNTIF(数据录入!$K$5:$K$4999,$N38)=0,N($X38),ROUND(MIN(MAX(0,N($Z38)-(N($Y38)-N($O38))),N($O38)),2)))</f>
        <v/>
      </c>
      <c r="Q38" s="349">
        <f>IF($N38="","",ROUND(N($O38)-N($P38),2))</f>
        <v/>
      </c>
      <c r="R38" s="350">
        <f>IF($N38="","",ROUND(SUM($Q$11:Q38),2))</f>
        <v/>
      </c>
      <c r="S38" s="346" t="n"/>
      <c r="T38" s="342" t="n"/>
      <c r="U38" s="351">
        <f>IF($D38="","",ROUND(N($F38)-N($J38),2))</f>
        <v/>
      </c>
      <c r="V38" s="351">
        <f>IF($D38="","",ROUND(SUMIFS($F$11:F38,$D$11:D38,$D38)-SUMIFS($J$11:J38,$D$11:D38,$D38),2))</f>
        <v/>
      </c>
      <c r="W38" s="351">
        <f>IF($D38="","",ROUND(SUMIFS(数据录入!$F$5:$F$4999,数据录入!$J$5:$J$4999,$D38),2))</f>
        <v/>
      </c>
      <c r="X38" s="347" t="n"/>
      <c r="Y38" s="351">
        <f>IF($N38="","",ROUND(SUMIFS($O$11:O38,$N$11:N38,$N38),2))</f>
        <v/>
      </c>
      <c r="Z38" s="351">
        <f>IF($N38="","",ROUND(SUMIFS(数据录入!$G$5:$G$4999,数据录入!$K$5:$K$4999,$N38),2))</f>
        <v/>
      </c>
      <c r="AA38" s="352">
        <f>IF(AND($D38="",$N38=""),"",IF(AND($D38&lt;&gt;"",COUNTIF(基础资料!$E:$E,$D38)=0),"客户名不在基础资料里",IF(AND($E38&lt;&gt;"",COUNTIF(基础资料!$B:$B,$E38)=0),"产品名不在基础资料里",IF(AND($N38&lt;&gt;"",COUNTIF(基础资料!$G:$G,$N38)=0),"供货商不在基础资料里",IF(AND($C38&lt;&gt;"",ISNUMBER($C38),$C38&lt;10000),"客户生日填得不对（不是日期）",IF(N($J38)&gt;N($F38),"销售费用大于销售金额",IF(AND($D38&lt;&gt;"",COUNTIF(数据录入!$J$5:$J$4999,$D38)=0,N($T38)&lt;&gt;0),"用的还是原手工已收款",IF(AND($D38&lt;&gt;"",COUNTIF(数据录入!$J$5:$J$4999,$D38)&gt;0,ROUND(N($G38)-N($T38),2)&lt;&gt;0,N($T38)&lt;&gt;0),"自动算的已收款和原手工数对不上","√"))))))))</f>
        <v/>
      </c>
    </row>
    <row r="39" ht="18" customFormat="1" customHeight="1" s="106">
      <c r="A39" s="338">
        <f>IF(AND($D39="",$N39=""),"",MAX($A$10:A38)+1)</f>
        <v/>
      </c>
      <c r="B39" s="339" t="n"/>
      <c r="C39" s="340" t="n">
        <v>46342</v>
      </c>
      <c r="D39" s="341" t="inlineStr">
        <is>
          <t>丁爱妹</t>
        </is>
      </c>
      <c r="E39" s="341" t="n"/>
      <c r="F39" s="342" t="n"/>
      <c r="G39" s="343">
        <f>IF($D39="","",IF(COUNTIF(数据录入!$J$5:$J$4999,$D39)=0,N($T39),ROUND(MIN(MAX(0,N($W39)-(N($V39)-N($U39))),N($U39)),2)))</f>
        <v/>
      </c>
      <c r="H39" s="344">
        <f>IF($D39="","",ROUND(N($F39)-N($G39)-N($J39),2))</f>
        <v/>
      </c>
      <c r="I39" s="353">
        <f>IF($D39="","",ROUND(SUM($H$11:H39),2))</f>
        <v/>
      </c>
      <c r="J39" s="354" t="n"/>
      <c r="K39" s="355" t="n"/>
      <c r="L39" s="341" t="n"/>
      <c r="M39" s="345" t="n"/>
      <c r="N39" s="346" t="n"/>
      <c r="O39" s="347" t="n"/>
      <c r="P39" s="348">
        <f>IF($N39="","",IF(COUNTIF(数据录入!$K$5:$K$4999,$N39)=0,N($X39),ROUND(MIN(MAX(0,N($Z39)-(N($Y39)-N($O39))),N($O39)),2)))</f>
        <v/>
      </c>
      <c r="Q39" s="349">
        <f>IF($N39="","",ROUND(N($O39)-N($P39),2))</f>
        <v/>
      </c>
      <c r="R39" s="350">
        <f>IF($N39="","",ROUND(SUM($Q$11:Q39),2))</f>
        <v/>
      </c>
      <c r="S39" s="346" t="n"/>
      <c r="T39" s="342" t="n"/>
      <c r="U39" s="351">
        <f>IF($D39="","",ROUND(N($F39)-N($J39),2))</f>
        <v/>
      </c>
      <c r="V39" s="351">
        <f>IF($D39="","",ROUND(SUMIFS($F$11:F39,$D$11:D39,$D39)-SUMIFS($J$11:J39,$D$11:D39,$D39),2))</f>
        <v/>
      </c>
      <c r="W39" s="351">
        <f>IF($D39="","",ROUND(SUMIFS(数据录入!$F$5:$F$4999,数据录入!$J$5:$J$4999,$D39),2))</f>
        <v/>
      </c>
      <c r="X39" s="347" t="n"/>
      <c r="Y39" s="351">
        <f>IF($N39="","",ROUND(SUMIFS($O$11:O39,$N$11:N39,$N39),2))</f>
        <v/>
      </c>
      <c r="Z39" s="351">
        <f>IF($N39="","",ROUND(SUMIFS(数据录入!$G$5:$G$4999,数据录入!$K$5:$K$4999,$N39),2))</f>
        <v/>
      </c>
      <c r="AA39" s="352">
        <f>IF(AND($D39="",$N39=""),"",IF(AND($D39&lt;&gt;"",COUNTIF(基础资料!$E:$E,$D39)=0),"客户名不在基础资料里",IF(AND($E39&lt;&gt;"",COUNTIF(基础资料!$B:$B,$E39)=0),"产品名不在基础资料里",IF(AND($N39&lt;&gt;"",COUNTIF(基础资料!$G:$G,$N39)=0),"供货商不在基础资料里",IF(AND($C39&lt;&gt;"",ISNUMBER($C39),$C39&lt;10000),"客户生日填得不对（不是日期）",IF(N($J39)&gt;N($F39),"销售费用大于销售金额",IF(AND($D39&lt;&gt;"",COUNTIF(数据录入!$J$5:$J$4999,$D39)=0,N($T39)&lt;&gt;0),"用的还是原手工已收款",IF(AND($D39&lt;&gt;"",COUNTIF(数据录入!$J$5:$J$4999,$D39)&gt;0,ROUND(N($G39)-N($T39),2)&lt;&gt;0,N($T39)&lt;&gt;0),"自动算的已收款和原手工数对不上","√"))))))))</f>
        <v/>
      </c>
    </row>
    <row r="40" ht="18" customFormat="1" customHeight="1" s="106">
      <c r="A40" s="338">
        <f>IF(AND($D40="",$N40=""),"",MAX($A$10:A39)+1)</f>
        <v/>
      </c>
      <c r="B40" s="339" t="n"/>
      <c r="C40" s="340" t="n">
        <v>46351</v>
      </c>
      <c r="D40" s="341" t="inlineStr">
        <is>
          <t>鄢桂香</t>
        </is>
      </c>
      <c r="E40" s="341" t="n"/>
      <c r="F40" s="342" t="n"/>
      <c r="G40" s="343">
        <f>IF($D40="","",IF(COUNTIF(数据录入!$J$5:$J$4999,$D40)=0,N($T40),ROUND(MIN(MAX(0,N($W40)-(N($V40)-N($U40))),N($U40)),2)))</f>
        <v/>
      </c>
      <c r="H40" s="344">
        <f>IF($D40="","",ROUND(N($F40)-N($G40)-N($J40),2))</f>
        <v/>
      </c>
      <c r="I40" s="353">
        <f>IF($D40="","",ROUND(SUM($H$11:H40),2))</f>
        <v/>
      </c>
      <c r="J40" s="354" t="n"/>
      <c r="K40" s="355" t="n"/>
      <c r="L40" s="341" t="n"/>
      <c r="M40" s="345" t="n"/>
      <c r="N40" s="346" t="n"/>
      <c r="O40" s="347" t="n"/>
      <c r="P40" s="348">
        <f>IF($N40="","",IF(COUNTIF(数据录入!$K$5:$K$4999,$N40)=0,N($X40),ROUND(MIN(MAX(0,N($Z40)-(N($Y40)-N($O40))),N($O40)),2)))</f>
        <v/>
      </c>
      <c r="Q40" s="349">
        <f>IF($N40="","",ROUND(N($O40)-N($P40),2))</f>
        <v/>
      </c>
      <c r="R40" s="350">
        <f>IF($N40="","",ROUND(SUM($Q$11:Q40),2))</f>
        <v/>
      </c>
      <c r="S40" s="346" t="n"/>
      <c r="T40" s="342" t="n"/>
      <c r="U40" s="351">
        <f>IF($D40="","",ROUND(N($F40)-N($J40),2))</f>
        <v/>
      </c>
      <c r="V40" s="351">
        <f>IF($D40="","",ROUND(SUMIFS($F$11:F40,$D$11:D40,$D40)-SUMIFS($J$11:J40,$D$11:D40,$D40),2))</f>
        <v/>
      </c>
      <c r="W40" s="351">
        <f>IF($D40="","",ROUND(SUMIFS(数据录入!$F$5:$F$4999,数据录入!$J$5:$J$4999,$D40),2))</f>
        <v/>
      </c>
      <c r="X40" s="347" t="n"/>
      <c r="Y40" s="351">
        <f>IF($N40="","",ROUND(SUMIFS($O$11:O40,$N$11:N40,$N40),2))</f>
        <v/>
      </c>
      <c r="Z40" s="351">
        <f>IF($N40="","",ROUND(SUMIFS(数据录入!$G$5:$G$4999,数据录入!$K$5:$K$4999,$N40),2))</f>
        <v/>
      </c>
      <c r="AA40" s="352">
        <f>IF(AND($D40="",$N40=""),"",IF(AND($D40&lt;&gt;"",COUNTIF(基础资料!$E:$E,$D40)=0),"客户名不在基础资料里",IF(AND($E40&lt;&gt;"",COUNTIF(基础资料!$B:$B,$E40)=0),"产品名不在基础资料里",IF(AND($N40&lt;&gt;"",COUNTIF(基础资料!$G:$G,$N40)=0),"供货商不在基础资料里",IF(AND($C40&lt;&gt;"",ISNUMBER($C40),$C40&lt;10000),"客户生日填得不对（不是日期）",IF(N($J40)&gt;N($F40),"销售费用大于销售金额",IF(AND($D40&lt;&gt;"",COUNTIF(数据录入!$J$5:$J$4999,$D40)=0,N($T40)&lt;&gt;0),"用的还是原手工已收款",IF(AND($D40&lt;&gt;"",COUNTIF(数据录入!$J$5:$J$4999,$D40)&gt;0,ROUND(N($G40)-N($T40),2)&lt;&gt;0,N($T40)&lt;&gt;0),"自动算的已收款和原手工数对不上","√"))))))))</f>
        <v/>
      </c>
    </row>
    <row r="41" ht="18" customFormat="1" customHeight="1" s="106">
      <c r="A41" s="338">
        <f>IF(AND($D41="",$N41=""),"",MAX($A$10:A40)+1)</f>
        <v/>
      </c>
      <c r="B41" s="339" t="n"/>
      <c r="C41" s="340" t="n">
        <v>46353</v>
      </c>
      <c r="D41" s="341" t="inlineStr">
        <is>
          <t>傅荣姣</t>
        </is>
      </c>
      <c r="E41" s="341" t="n"/>
      <c r="F41" s="342" t="n"/>
      <c r="G41" s="343">
        <f>IF($D41="","",IF(COUNTIF(数据录入!$J$5:$J$4999,$D41)=0,N($T41),ROUND(MIN(MAX(0,N($W41)-(N($V41)-N($U41))),N($U41)),2)))</f>
        <v/>
      </c>
      <c r="H41" s="344">
        <f>IF($D41="","",ROUND(N($F41)-N($G41)-N($J41),2))</f>
        <v/>
      </c>
      <c r="I41" s="353">
        <f>IF($D41="","",ROUND(SUM($H$11:H41),2))</f>
        <v/>
      </c>
      <c r="J41" s="354" t="n"/>
      <c r="K41" s="355" t="n"/>
      <c r="L41" s="341" t="n"/>
      <c r="M41" s="345" t="n"/>
      <c r="N41" s="346" t="n"/>
      <c r="O41" s="347" t="n"/>
      <c r="P41" s="348">
        <f>IF($N41="","",IF(COUNTIF(数据录入!$K$5:$K$4999,$N41)=0,N($X41),ROUND(MIN(MAX(0,N($Z41)-(N($Y41)-N($O41))),N($O41)),2)))</f>
        <v/>
      </c>
      <c r="Q41" s="349">
        <f>IF($N41="","",ROUND(N($O41)-N($P41),2))</f>
        <v/>
      </c>
      <c r="R41" s="350">
        <f>IF($N41="","",ROUND(SUM($Q$11:Q41),2))</f>
        <v/>
      </c>
      <c r="S41" s="346" t="n"/>
      <c r="T41" s="342" t="n"/>
      <c r="U41" s="351">
        <f>IF($D41="","",ROUND(N($F41)-N($J41),2))</f>
        <v/>
      </c>
      <c r="V41" s="351">
        <f>IF($D41="","",ROUND(SUMIFS($F$11:F41,$D$11:D41,$D41)-SUMIFS($J$11:J41,$D$11:D41,$D41),2))</f>
        <v/>
      </c>
      <c r="W41" s="351">
        <f>IF($D41="","",ROUND(SUMIFS(数据录入!$F$5:$F$4999,数据录入!$J$5:$J$4999,$D41),2))</f>
        <v/>
      </c>
      <c r="X41" s="347" t="n"/>
      <c r="Y41" s="351">
        <f>IF($N41="","",ROUND(SUMIFS($O$11:O41,$N$11:N41,$N41),2))</f>
        <v/>
      </c>
      <c r="Z41" s="351">
        <f>IF($N41="","",ROUND(SUMIFS(数据录入!$G$5:$G$4999,数据录入!$K$5:$K$4999,$N41),2))</f>
        <v/>
      </c>
      <c r="AA41" s="352">
        <f>IF(AND($D41="",$N41=""),"",IF(AND($D41&lt;&gt;"",COUNTIF(基础资料!$E:$E,$D41)=0),"客户名不在基础资料里",IF(AND($E41&lt;&gt;"",COUNTIF(基础资料!$B:$B,$E41)=0),"产品名不在基础资料里",IF(AND($N41&lt;&gt;"",COUNTIF(基础资料!$G:$G,$N41)=0),"供货商不在基础资料里",IF(AND($C41&lt;&gt;"",ISNUMBER($C41),$C41&lt;10000),"客户生日填得不对（不是日期）",IF(N($J41)&gt;N($F41),"销售费用大于销售金额",IF(AND($D41&lt;&gt;"",COUNTIF(数据录入!$J$5:$J$4999,$D41)=0,N($T41)&lt;&gt;0),"用的还是原手工已收款",IF(AND($D41&lt;&gt;"",COUNTIF(数据录入!$J$5:$J$4999,$D41)&gt;0,ROUND(N($G41)-N($T41),2)&lt;&gt;0,N($T41)&lt;&gt;0),"自动算的已收款和原手工数对不上","√"))))))))</f>
        <v/>
      </c>
    </row>
    <row r="42" ht="18" customFormat="1" customHeight="1" s="106">
      <c r="A42" s="338">
        <f>IF(AND($D42="",$N42=""),"",MAX($A$10:A41)+1)</f>
        <v/>
      </c>
      <c r="B42" s="339" t="n"/>
      <c r="C42" s="340" t="n">
        <v>46354</v>
      </c>
      <c r="D42" s="341" t="inlineStr">
        <is>
          <t>陆玉英</t>
        </is>
      </c>
      <c r="E42" s="341" t="n"/>
      <c r="F42" s="342" t="n"/>
      <c r="G42" s="343">
        <f>IF($D42="","",IF(COUNTIF(数据录入!$J$5:$J$4999,$D42)=0,N($T42),ROUND(MIN(MAX(0,N($W42)-(N($V42)-N($U42))),N($U42)),2)))</f>
        <v/>
      </c>
      <c r="H42" s="344">
        <f>IF($D42="","",ROUND(N($F42)-N($G42)-N($J42),2))</f>
        <v/>
      </c>
      <c r="I42" s="353">
        <f>IF($D42="","",ROUND(SUM($H$11:H42),2))</f>
        <v/>
      </c>
      <c r="J42" s="354" t="n"/>
      <c r="K42" s="355" t="n"/>
      <c r="L42" s="341" t="n"/>
      <c r="M42" s="345" t="n"/>
      <c r="N42" s="346" t="n"/>
      <c r="O42" s="347" t="n"/>
      <c r="P42" s="348">
        <f>IF($N42="","",IF(COUNTIF(数据录入!$K$5:$K$4999,$N42)=0,N($X42),ROUND(MIN(MAX(0,N($Z42)-(N($Y42)-N($O42))),N($O42)),2)))</f>
        <v/>
      </c>
      <c r="Q42" s="349">
        <f>IF($N42="","",ROUND(N($O42)-N($P42),2))</f>
        <v/>
      </c>
      <c r="R42" s="350">
        <f>IF($N42="","",ROUND(SUM($Q$11:Q42),2))</f>
        <v/>
      </c>
      <c r="S42" s="346" t="n"/>
      <c r="T42" s="342" t="n"/>
      <c r="U42" s="351">
        <f>IF($D42="","",ROUND(N($F42)-N($J42),2))</f>
        <v/>
      </c>
      <c r="V42" s="351">
        <f>IF($D42="","",ROUND(SUMIFS($F$11:F42,$D$11:D42,$D42)-SUMIFS($J$11:J42,$D$11:D42,$D42),2))</f>
        <v/>
      </c>
      <c r="W42" s="351">
        <f>IF($D42="","",ROUND(SUMIFS(数据录入!$F$5:$F$4999,数据录入!$J$5:$J$4999,$D42),2))</f>
        <v/>
      </c>
      <c r="X42" s="347" t="n"/>
      <c r="Y42" s="351">
        <f>IF($N42="","",ROUND(SUMIFS($O$11:O42,$N$11:N42,$N42),2))</f>
        <v/>
      </c>
      <c r="Z42" s="351">
        <f>IF($N42="","",ROUND(SUMIFS(数据录入!$G$5:$G$4999,数据录入!$K$5:$K$4999,$N42),2))</f>
        <v/>
      </c>
      <c r="AA42" s="352">
        <f>IF(AND($D42="",$N42=""),"",IF(AND($D42&lt;&gt;"",COUNTIF(基础资料!$E:$E,$D42)=0),"客户名不在基础资料里",IF(AND($E42&lt;&gt;"",COUNTIF(基础资料!$B:$B,$E42)=0),"产品名不在基础资料里",IF(AND($N42&lt;&gt;"",COUNTIF(基础资料!$G:$G,$N42)=0),"供货商不在基础资料里",IF(AND($C42&lt;&gt;"",ISNUMBER($C42),$C42&lt;10000),"客户生日填得不对（不是日期）",IF(N($J42)&gt;N($F42),"销售费用大于销售金额",IF(AND($D42&lt;&gt;"",COUNTIF(数据录入!$J$5:$J$4999,$D42)=0,N($T42)&lt;&gt;0),"用的还是原手工已收款",IF(AND($D42&lt;&gt;"",COUNTIF(数据录入!$J$5:$J$4999,$D42)&gt;0,ROUND(N($G42)-N($T42),2)&lt;&gt;0,N($T42)&lt;&gt;0),"自动算的已收款和原手工数对不上","√"))))))))</f>
        <v/>
      </c>
    </row>
    <row r="43" ht="18" customFormat="1" customHeight="1" s="106">
      <c r="A43" s="338">
        <f>IF(AND($D43="",$N43=""),"",MAX($A$10:A42)+1)</f>
        <v/>
      </c>
      <c r="B43" s="339" t="n"/>
      <c r="C43" s="340" t="n">
        <v>46361</v>
      </c>
      <c r="D43" s="341" t="inlineStr">
        <is>
          <t>祝晓琳</t>
        </is>
      </c>
      <c r="E43" s="341" t="n"/>
      <c r="F43" s="342" t="n"/>
      <c r="G43" s="343">
        <f>IF($D43="","",IF(COUNTIF(数据录入!$J$5:$J$4999,$D43)=0,N($T43),ROUND(MIN(MAX(0,N($W43)-(N($V43)-N($U43))),N($U43)),2)))</f>
        <v/>
      </c>
      <c r="H43" s="344">
        <f>IF($D43="","",ROUND(N($F43)-N($G43)-N($J43),2))</f>
        <v/>
      </c>
      <c r="I43" s="353">
        <f>IF($D43="","",ROUND(SUM($H$11:H43),2))</f>
        <v/>
      </c>
      <c r="J43" s="354" t="n"/>
      <c r="K43" s="355" t="n"/>
      <c r="L43" s="341" t="n"/>
      <c r="M43" s="345" t="n"/>
      <c r="N43" s="346" t="n"/>
      <c r="O43" s="347" t="n"/>
      <c r="P43" s="348">
        <f>IF($N43="","",IF(COUNTIF(数据录入!$K$5:$K$4999,$N43)=0,N($X43),ROUND(MIN(MAX(0,N($Z43)-(N($Y43)-N($O43))),N($O43)),2)))</f>
        <v/>
      </c>
      <c r="Q43" s="349">
        <f>IF($N43="","",ROUND(N($O43)-N($P43),2))</f>
        <v/>
      </c>
      <c r="R43" s="350">
        <f>IF($N43="","",ROUND(SUM($Q$11:Q43),2))</f>
        <v/>
      </c>
      <c r="S43" s="346" t="n"/>
      <c r="T43" s="342" t="n"/>
      <c r="U43" s="351">
        <f>IF($D43="","",ROUND(N($F43)-N($J43),2))</f>
        <v/>
      </c>
      <c r="V43" s="351">
        <f>IF($D43="","",ROUND(SUMIFS($F$11:F43,$D$11:D43,$D43)-SUMIFS($J$11:J43,$D$11:D43,$D43),2))</f>
        <v/>
      </c>
      <c r="W43" s="351">
        <f>IF($D43="","",ROUND(SUMIFS(数据录入!$F$5:$F$4999,数据录入!$J$5:$J$4999,$D43),2))</f>
        <v/>
      </c>
      <c r="X43" s="347" t="n"/>
      <c r="Y43" s="351">
        <f>IF($N43="","",ROUND(SUMIFS($O$11:O43,$N$11:N43,$N43),2))</f>
        <v/>
      </c>
      <c r="Z43" s="351">
        <f>IF($N43="","",ROUND(SUMIFS(数据录入!$G$5:$G$4999,数据录入!$K$5:$K$4999,$N43),2))</f>
        <v/>
      </c>
      <c r="AA43" s="352">
        <f>IF(AND($D43="",$N43=""),"",IF(AND($D43&lt;&gt;"",COUNTIF(基础资料!$E:$E,$D43)=0),"客户名不在基础资料里",IF(AND($E43&lt;&gt;"",COUNTIF(基础资料!$B:$B,$E43)=0),"产品名不在基础资料里",IF(AND($N43&lt;&gt;"",COUNTIF(基础资料!$G:$G,$N43)=0),"供货商不在基础资料里",IF(AND($C43&lt;&gt;"",ISNUMBER($C43),$C43&lt;10000),"客户生日填得不对（不是日期）",IF(N($J43)&gt;N($F43),"销售费用大于销售金额",IF(AND($D43&lt;&gt;"",COUNTIF(数据录入!$J$5:$J$4999,$D43)=0,N($T43)&lt;&gt;0),"用的还是原手工已收款",IF(AND($D43&lt;&gt;"",COUNTIF(数据录入!$J$5:$J$4999,$D43)&gt;0,ROUND(N($G43)-N($T43),2)&lt;&gt;0,N($T43)&lt;&gt;0),"自动算的已收款和原手工数对不上","√"))))))))</f>
        <v/>
      </c>
    </row>
    <row r="44" ht="18" customFormat="1" customHeight="1" s="106">
      <c r="A44" s="338">
        <f>IF(AND($D44="",$N44=""),"",MAX($A$10:A43)+1)</f>
        <v/>
      </c>
      <c r="B44" s="339" t="n"/>
      <c r="C44" s="340" t="n">
        <v>46362</v>
      </c>
      <c r="D44" s="341" t="inlineStr">
        <is>
          <t>章小英</t>
        </is>
      </c>
      <c r="E44" s="341" t="n"/>
      <c r="F44" s="342" t="n"/>
      <c r="G44" s="343">
        <f>IF($D44="","",IF(COUNTIF(数据录入!$J$5:$J$4999,$D44)=0,N($T44),ROUND(MIN(MAX(0,N($W44)-(N($V44)-N($U44))),N($U44)),2)))</f>
        <v/>
      </c>
      <c r="H44" s="344">
        <f>IF($D44="","",ROUND(N($F44)-N($G44)-N($J44),2))</f>
        <v/>
      </c>
      <c r="I44" s="353">
        <f>IF($D44="","",ROUND(SUM($H$11:H44),2))</f>
        <v/>
      </c>
      <c r="J44" s="354" t="n"/>
      <c r="K44" s="355" t="n"/>
      <c r="L44" s="341" t="n"/>
      <c r="M44" s="345" t="n"/>
      <c r="N44" s="346" t="n"/>
      <c r="O44" s="347" t="n"/>
      <c r="P44" s="348">
        <f>IF($N44="","",IF(COUNTIF(数据录入!$K$5:$K$4999,$N44)=0,N($X44),ROUND(MIN(MAX(0,N($Z44)-(N($Y44)-N($O44))),N($O44)),2)))</f>
        <v/>
      </c>
      <c r="Q44" s="349">
        <f>IF($N44="","",ROUND(N($O44)-N($P44),2))</f>
        <v/>
      </c>
      <c r="R44" s="350">
        <f>IF($N44="","",ROUND(SUM($Q$11:Q44),2))</f>
        <v/>
      </c>
      <c r="S44" s="346" t="n"/>
      <c r="T44" s="342" t="n"/>
      <c r="U44" s="351">
        <f>IF($D44="","",ROUND(N($F44)-N($J44),2))</f>
        <v/>
      </c>
      <c r="V44" s="351">
        <f>IF($D44="","",ROUND(SUMIFS($F$11:F44,$D$11:D44,$D44)-SUMIFS($J$11:J44,$D$11:D44,$D44),2))</f>
        <v/>
      </c>
      <c r="W44" s="351">
        <f>IF($D44="","",ROUND(SUMIFS(数据录入!$F$5:$F$4999,数据录入!$J$5:$J$4999,$D44),2))</f>
        <v/>
      </c>
      <c r="X44" s="347" t="n"/>
      <c r="Y44" s="351">
        <f>IF($N44="","",ROUND(SUMIFS($O$11:O44,$N$11:N44,$N44),2))</f>
        <v/>
      </c>
      <c r="Z44" s="351">
        <f>IF($N44="","",ROUND(SUMIFS(数据录入!$G$5:$G$4999,数据录入!$K$5:$K$4999,$N44),2))</f>
        <v/>
      </c>
      <c r="AA44" s="352">
        <f>IF(AND($D44="",$N44=""),"",IF(AND($D44&lt;&gt;"",COUNTIF(基础资料!$E:$E,$D44)=0),"客户名不在基础资料里",IF(AND($E44&lt;&gt;"",COUNTIF(基础资料!$B:$B,$E44)=0),"产品名不在基础资料里",IF(AND($N44&lt;&gt;"",COUNTIF(基础资料!$G:$G,$N44)=0),"供货商不在基础资料里",IF(AND($C44&lt;&gt;"",ISNUMBER($C44),$C44&lt;10000),"客户生日填得不对（不是日期）",IF(N($J44)&gt;N($F44),"销售费用大于销售金额",IF(AND($D44&lt;&gt;"",COUNTIF(数据录入!$J$5:$J$4999,$D44)=0,N($T44)&lt;&gt;0),"用的还是原手工已收款",IF(AND($D44&lt;&gt;"",COUNTIF(数据录入!$J$5:$J$4999,$D44)&gt;0,ROUND(N($G44)-N($T44),2)&lt;&gt;0,N($T44)&lt;&gt;0),"自动算的已收款和原手工数对不上","√"))))))))</f>
        <v/>
      </c>
    </row>
    <row r="45" ht="18" customFormat="1" customHeight="1" s="106">
      <c r="A45" s="338">
        <f>IF(AND($D45="",$N45=""),"",MAX($A$10:A44)+1)</f>
        <v/>
      </c>
      <c r="B45" s="339" t="n"/>
      <c r="C45" s="341" t="n">
        <v>10</v>
      </c>
      <c r="D45" s="341" t="inlineStr">
        <is>
          <t>赵庆仙</t>
        </is>
      </c>
      <c r="E45" s="341" t="n"/>
      <c r="F45" s="342" t="n"/>
      <c r="G45" s="343">
        <f>IF($D45="","",IF(COUNTIF(数据录入!$J$5:$J$4999,$D45)=0,N($T45),ROUND(MIN(MAX(0,N($W45)-(N($V45)-N($U45))),N($U45)),2)))</f>
        <v/>
      </c>
      <c r="H45" s="344">
        <f>IF($D45="","",ROUND(N($F45)-N($G45)-N($J45),2))</f>
        <v/>
      </c>
      <c r="I45" s="353">
        <f>IF($D45="","",ROUND(SUM($H$11:H45),2))</f>
        <v/>
      </c>
      <c r="J45" s="354" t="n"/>
      <c r="K45" s="355" t="n"/>
      <c r="L45" s="341" t="n"/>
      <c r="M45" s="345" t="n"/>
      <c r="N45" s="346" t="n"/>
      <c r="O45" s="347" t="n"/>
      <c r="P45" s="348">
        <f>IF($N45="","",IF(COUNTIF(数据录入!$K$5:$K$4999,$N45)=0,N($X45),ROUND(MIN(MAX(0,N($Z45)-(N($Y45)-N($O45))),N($O45)),2)))</f>
        <v/>
      </c>
      <c r="Q45" s="349">
        <f>IF($N45="","",ROUND(N($O45)-N($P45),2))</f>
        <v/>
      </c>
      <c r="R45" s="350">
        <f>IF($N45="","",ROUND(SUM($Q$11:Q45),2))</f>
        <v/>
      </c>
      <c r="S45" s="346" t="n"/>
      <c r="T45" s="342" t="n"/>
      <c r="U45" s="351">
        <f>IF($D45="","",ROUND(N($F45)-N($J45),2))</f>
        <v/>
      </c>
      <c r="V45" s="351">
        <f>IF($D45="","",ROUND(SUMIFS($F$11:F45,$D$11:D45,$D45)-SUMIFS($J$11:J45,$D$11:D45,$D45),2))</f>
        <v/>
      </c>
      <c r="W45" s="351">
        <f>IF($D45="","",ROUND(SUMIFS(数据录入!$F$5:$F$4999,数据录入!$J$5:$J$4999,$D45),2))</f>
        <v/>
      </c>
      <c r="X45" s="347" t="n"/>
      <c r="Y45" s="351">
        <f>IF($N45="","",ROUND(SUMIFS($O$11:O45,$N$11:N45,$N45),2))</f>
        <v/>
      </c>
      <c r="Z45" s="351">
        <f>IF($N45="","",ROUND(SUMIFS(数据录入!$G$5:$G$4999,数据录入!$K$5:$K$4999,$N45),2))</f>
        <v/>
      </c>
      <c r="AA45" s="352">
        <f>IF(AND($D45="",$N45=""),"",IF(AND($D45&lt;&gt;"",COUNTIF(基础资料!$E:$E,$D45)=0),"客户名不在基础资料里",IF(AND($E45&lt;&gt;"",COUNTIF(基础资料!$B:$B,$E45)=0),"产品名不在基础资料里",IF(AND($N45&lt;&gt;"",COUNTIF(基础资料!$G:$G,$N45)=0),"供货商不在基础资料里",IF(AND($C45&lt;&gt;"",ISNUMBER($C45),$C45&lt;10000),"客户生日填得不对（不是日期）",IF(N($J45)&gt;N($F45),"销售费用大于销售金额",IF(AND($D45&lt;&gt;"",COUNTIF(数据录入!$J$5:$J$4999,$D45)=0,N($T45)&lt;&gt;0),"用的还是原手工已收款",IF(AND($D45&lt;&gt;"",COUNTIF(数据录入!$J$5:$J$4999,$D45)&gt;0,ROUND(N($G45)-N($T45),2)&lt;&gt;0,N($T45)&lt;&gt;0),"自动算的已收款和原手工数对不上","√"))))))))</f>
        <v/>
      </c>
    </row>
    <row r="46" ht="18" customFormat="1" customHeight="1" s="106">
      <c r="A46" s="338">
        <f>IF(AND($D46="",$N46=""),"",MAX($A$10:A45)+1)</f>
        <v/>
      </c>
      <c r="B46" s="339" t="n"/>
      <c r="C46" s="341" t="n"/>
      <c r="D46" s="341" t="n"/>
      <c r="E46" s="341" t="n"/>
      <c r="F46" s="342" t="n"/>
      <c r="G46" s="343">
        <f>IF($D46="","",IF(COUNTIF(数据录入!$J$5:$J$4999,$D46)=0,N($T46),ROUND(MIN(MAX(0,N($W46)-(N($V46)-N($U46))),N($U46)),2)))</f>
        <v/>
      </c>
      <c r="H46" s="344">
        <f>IF($D46="","",ROUND(N($F46)-N($G46)-N($J46),2))</f>
        <v/>
      </c>
      <c r="I46" s="353">
        <f>IF($D46="","",ROUND(SUM($H$11:H46),2))</f>
        <v/>
      </c>
      <c r="J46" s="354" t="n"/>
      <c r="K46" s="355" t="n"/>
      <c r="L46" s="341" t="n"/>
      <c r="M46" s="345" t="n"/>
      <c r="N46" s="346" t="n"/>
      <c r="O46" s="347" t="n"/>
      <c r="P46" s="348">
        <f>IF($N46="","",IF(COUNTIF(数据录入!$K$5:$K$4999,$N46)=0,N($X46),ROUND(MIN(MAX(0,N($Z46)-(N($Y46)-N($O46))),N($O46)),2)))</f>
        <v/>
      </c>
      <c r="Q46" s="349">
        <f>IF($N46="","",ROUND(N($O46)-N($P46),2))</f>
        <v/>
      </c>
      <c r="R46" s="350">
        <f>IF($N46="","",ROUND(SUM($Q$11:Q46),2))</f>
        <v/>
      </c>
      <c r="S46" s="346" t="n"/>
      <c r="T46" s="342" t="n"/>
      <c r="U46" s="351">
        <f>IF($D46="","",ROUND(N($F46)-N($J46),2))</f>
        <v/>
      </c>
      <c r="V46" s="351">
        <f>IF($D46="","",ROUND(SUMIFS($F$11:F46,$D$11:D46,$D46)-SUMIFS($J$11:J46,$D$11:D46,$D46),2))</f>
        <v/>
      </c>
      <c r="W46" s="351">
        <f>IF($D46="","",ROUND(SUMIFS(数据录入!$F$5:$F$4999,数据录入!$J$5:$J$4999,$D46),2))</f>
        <v/>
      </c>
      <c r="X46" s="347" t="n"/>
      <c r="Y46" s="351">
        <f>IF($N46="","",ROUND(SUMIFS($O$11:O46,$N$11:N46,$N46),2))</f>
        <v/>
      </c>
      <c r="Z46" s="351">
        <f>IF($N46="","",ROUND(SUMIFS(数据录入!$G$5:$G$4999,数据录入!$K$5:$K$4999,$N46),2))</f>
        <v/>
      </c>
      <c r="AA46" s="352">
        <f>IF(AND($D46="",$N46=""),"",IF(AND($D46&lt;&gt;"",COUNTIF(基础资料!$E:$E,$D46)=0),"客户名不在基础资料里",IF(AND($E46&lt;&gt;"",COUNTIF(基础资料!$B:$B,$E46)=0),"产品名不在基础资料里",IF(AND($N46&lt;&gt;"",COUNTIF(基础资料!$G:$G,$N46)=0),"供货商不在基础资料里",IF(AND($C46&lt;&gt;"",ISNUMBER($C46),$C46&lt;10000),"客户生日填得不对（不是日期）",IF(N($J46)&gt;N($F46),"销售费用大于销售金额",IF(AND($D46&lt;&gt;"",COUNTIF(数据录入!$J$5:$J$4999,$D46)=0,N($T46)&lt;&gt;0),"用的还是原手工已收款",IF(AND($D46&lt;&gt;"",COUNTIF(数据录入!$J$5:$J$4999,$D46)&gt;0,ROUND(N($G46)-N($T46),2)&lt;&gt;0,N($T46)&lt;&gt;0),"自动算的已收款和原手工数对不上","√"))))))))</f>
        <v/>
      </c>
    </row>
    <row r="47" ht="18" customFormat="1" customHeight="1" s="106">
      <c r="A47" s="338">
        <f>IF(AND($D47="",$N47=""),"",MAX($A$10:A46)+1)</f>
        <v/>
      </c>
      <c r="B47" s="339" t="n"/>
      <c r="C47" s="341" t="n"/>
      <c r="D47" s="341" t="n"/>
      <c r="E47" s="341" t="n"/>
      <c r="F47" s="342" t="n"/>
      <c r="G47" s="343">
        <f>IF($D47="","",IF(COUNTIF(数据录入!$J$5:$J$4999,$D47)=0,N($T47),ROUND(MIN(MAX(0,N($W47)-(N($V47)-N($U47))),N($U47)),2)))</f>
        <v/>
      </c>
      <c r="H47" s="344">
        <f>IF($D47="","",ROUND(N($F47)-N($G47)-N($J47),2))</f>
        <v/>
      </c>
      <c r="I47" s="353">
        <f>IF($D47="","",ROUND(SUM($H$11:H47),2))</f>
        <v/>
      </c>
      <c r="J47" s="354" t="n"/>
      <c r="K47" s="355" t="n"/>
      <c r="L47" s="341" t="n"/>
      <c r="M47" s="345" t="n"/>
      <c r="N47" s="346" t="n"/>
      <c r="O47" s="347" t="n"/>
      <c r="P47" s="348">
        <f>IF($N47="","",IF(COUNTIF(数据录入!$K$5:$K$4999,$N47)=0,N($X47),ROUND(MIN(MAX(0,N($Z47)-(N($Y47)-N($O47))),N($O47)),2)))</f>
        <v/>
      </c>
      <c r="Q47" s="349">
        <f>IF($N47="","",ROUND(N($O47)-N($P47),2))</f>
        <v/>
      </c>
      <c r="R47" s="350">
        <f>IF($N47="","",ROUND(SUM($Q$11:Q47),2))</f>
        <v/>
      </c>
      <c r="S47" s="346" t="n"/>
      <c r="T47" s="342" t="n"/>
      <c r="U47" s="351">
        <f>IF($D47="","",ROUND(N($F47)-N($J47),2))</f>
        <v/>
      </c>
      <c r="V47" s="351">
        <f>IF($D47="","",ROUND(SUMIFS($F$11:F47,$D$11:D47,$D47)-SUMIFS($J$11:J47,$D$11:D47,$D47),2))</f>
        <v/>
      </c>
      <c r="W47" s="351">
        <f>IF($D47="","",ROUND(SUMIFS(数据录入!$F$5:$F$4999,数据录入!$J$5:$J$4999,$D47),2))</f>
        <v/>
      </c>
      <c r="X47" s="347" t="n"/>
      <c r="Y47" s="351">
        <f>IF($N47="","",ROUND(SUMIFS($O$11:O47,$N$11:N47,$N47),2))</f>
        <v/>
      </c>
      <c r="Z47" s="351">
        <f>IF($N47="","",ROUND(SUMIFS(数据录入!$G$5:$G$4999,数据录入!$K$5:$K$4999,$N47),2))</f>
        <v/>
      </c>
      <c r="AA47" s="352">
        <f>IF(AND($D47="",$N47=""),"",IF(AND($D47&lt;&gt;"",COUNTIF(基础资料!$E:$E,$D47)=0),"客户名不在基础资料里",IF(AND($E47&lt;&gt;"",COUNTIF(基础资料!$B:$B,$E47)=0),"产品名不在基础资料里",IF(AND($N47&lt;&gt;"",COUNTIF(基础资料!$G:$G,$N47)=0),"供货商不在基础资料里",IF(AND($C47&lt;&gt;"",ISNUMBER($C47),$C47&lt;10000),"客户生日填得不对（不是日期）",IF(N($J47)&gt;N($F47),"销售费用大于销售金额",IF(AND($D47&lt;&gt;"",COUNTIF(数据录入!$J$5:$J$4999,$D47)=0,N($T47)&lt;&gt;0),"用的还是原手工已收款",IF(AND($D47&lt;&gt;"",COUNTIF(数据录入!$J$5:$J$4999,$D47)&gt;0,ROUND(N($G47)-N($T47),2)&lt;&gt;0,N($T47)&lt;&gt;0),"自动算的已收款和原手工数对不上","√"))))))))</f>
        <v/>
      </c>
    </row>
    <row r="48" ht="18" customFormat="1" customHeight="1" s="106">
      <c r="A48" s="338">
        <f>IF(AND($D48="",$N48=""),"",MAX($A$10:A47)+1)</f>
        <v/>
      </c>
      <c r="B48" s="339" t="n"/>
      <c r="C48" s="341" t="n"/>
      <c r="D48" s="341" t="n"/>
      <c r="E48" s="341" t="n"/>
      <c r="F48" s="342" t="n"/>
      <c r="G48" s="343">
        <f>IF($D48="","",IF(COUNTIF(数据录入!$J$5:$J$4999,$D48)=0,N($T48),ROUND(MIN(MAX(0,N($W48)-(N($V48)-N($U48))),N($U48)),2)))</f>
        <v/>
      </c>
      <c r="H48" s="344">
        <f>IF($D48="","",ROUND(N($F48)-N($G48)-N($J48),2))</f>
        <v/>
      </c>
      <c r="I48" s="353">
        <f>IF($D48="","",ROUND(SUM($H$11:H48),2))</f>
        <v/>
      </c>
      <c r="J48" s="354" t="n"/>
      <c r="K48" s="355" t="n"/>
      <c r="L48" s="341" t="n"/>
      <c r="M48" s="345" t="n"/>
      <c r="N48" s="346" t="n"/>
      <c r="O48" s="347" t="n"/>
      <c r="P48" s="348">
        <f>IF($N48="","",IF(COUNTIF(数据录入!$K$5:$K$4999,$N48)=0,N($X48),ROUND(MIN(MAX(0,N($Z48)-(N($Y48)-N($O48))),N($O48)),2)))</f>
        <v/>
      </c>
      <c r="Q48" s="349">
        <f>IF($N48="","",ROUND(N($O48)-N($P48),2))</f>
        <v/>
      </c>
      <c r="R48" s="350">
        <f>IF($N48="","",ROUND(SUM($Q$11:Q48),2))</f>
        <v/>
      </c>
      <c r="S48" s="346" t="n"/>
      <c r="T48" s="342" t="n"/>
      <c r="U48" s="351">
        <f>IF($D48="","",ROUND(N($F48)-N($J48),2))</f>
        <v/>
      </c>
      <c r="V48" s="351">
        <f>IF($D48="","",ROUND(SUMIFS($F$11:F48,$D$11:D48,$D48)-SUMIFS($J$11:J48,$D$11:D48,$D48),2))</f>
        <v/>
      </c>
      <c r="W48" s="351">
        <f>IF($D48="","",ROUND(SUMIFS(数据录入!$F$5:$F$4999,数据录入!$J$5:$J$4999,$D48),2))</f>
        <v/>
      </c>
      <c r="X48" s="347" t="n"/>
      <c r="Y48" s="351">
        <f>IF($N48="","",ROUND(SUMIFS($O$11:O48,$N$11:N48,$N48),2))</f>
        <v/>
      </c>
      <c r="Z48" s="351">
        <f>IF($N48="","",ROUND(SUMIFS(数据录入!$G$5:$G$4999,数据录入!$K$5:$K$4999,$N48),2))</f>
        <v/>
      </c>
      <c r="AA48" s="352">
        <f>IF(AND($D48="",$N48=""),"",IF(AND($D48&lt;&gt;"",COUNTIF(基础资料!$E:$E,$D48)=0),"客户名不在基础资料里",IF(AND($E48&lt;&gt;"",COUNTIF(基础资料!$B:$B,$E48)=0),"产品名不在基础资料里",IF(AND($N48&lt;&gt;"",COUNTIF(基础资料!$G:$G,$N48)=0),"供货商不在基础资料里",IF(AND($C48&lt;&gt;"",ISNUMBER($C48),$C48&lt;10000),"客户生日填得不对（不是日期）",IF(N($J48)&gt;N($F48),"销售费用大于销售金额",IF(AND($D48&lt;&gt;"",COUNTIF(数据录入!$J$5:$J$4999,$D48)=0,N($T48)&lt;&gt;0),"用的还是原手工已收款",IF(AND($D48&lt;&gt;"",COUNTIF(数据录入!$J$5:$J$4999,$D48)&gt;0,ROUND(N($G48)-N($T48),2)&lt;&gt;0,N($T48)&lt;&gt;0),"自动算的已收款和原手工数对不上","√"))))))))</f>
        <v/>
      </c>
    </row>
    <row r="49" ht="18" customFormat="1" customHeight="1" s="106">
      <c r="A49" s="338">
        <f>IF(AND($D49="",$N49=""),"",MAX($A$10:A48)+1)</f>
        <v/>
      </c>
      <c r="B49" s="339" t="n"/>
      <c r="C49" s="341" t="n"/>
      <c r="D49" s="341" t="n"/>
      <c r="E49" s="341" t="n"/>
      <c r="F49" s="342" t="n"/>
      <c r="G49" s="343">
        <f>IF($D49="","",IF(COUNTIF(数据录入!$J$5:$J$4999,$D49)=0,N($T49),ROUND(MIN(MAX(0,N($W49)-(N($V49)-N($U49))),N($U49)),2)))</f>
        <v/>
      </c>
      <c r="H49" s="344">
        <f>IF($D49="","",ROUND(N($F49)-N($G49)-N($J49),2))</f>
        <v/>
      </c>
      <c r="I49" s="353">
        <f>IF($D49="","",ROUND(SUM($H$11:H49),2))</f>
        <v/>
      </c>
      <c r="J49" s="354" t="n"/>
      <c r="K49" s="355" t="n"/>
      <c r="L49" s="341" t="n"/>
      <c r="M49" s="345" t="n"/>
      <c r="N49" s="346" t="n"/>
      <c r="O49" s="347" t="n"/>
      <c r="P49" s="348">
        <f>IF($N49="","",IF(COUNTIF(数据录入!$K$5:$K$4999,$N49)=0,N($X49),ROUND(MIN(MAX(0,N($Z49)-(N($Y49)-N($O49))),N($O49)),2)))</f>
        <v/>
      </c>
      <c r="Q49" s="349">
        <f>IF($N49="","",ROUND(N($O49)-N($P49),2))</f>
        <v/>
      </c>
      <c r="R49" s="350">
        <f>IF($N49="","",ROUND(SUM($Q$11:Q49),2))</f>
        <v/>
      </c>
      <c r="S49" s="346" t="n"/>
      <c r="T49" s="342" t="n"/>
      <c r="U49" s="351">
        <f>IF($D49="","",ROUND(N($F49)-N($J49),2))</f>
        <v/>
      </c>
      <c r="V49" s="351">
        <f>IF($D49="","",ROUND(SUMIFS($F$11:F49,$D$11:D49,$D49)-SUMIFS($J$11:J49,$D$11:D49,$D49),2))</f>
        <v/>
      </c>
      <c r="W49" s="351">
        <f>IF($D49="","",ROUND(SUMIFS(数据录入!$F$5:$F$4999,数据录入!$J$5:$J$4999,$D49),2))</f>
        <v/>
      </c>
      <c r="X49" s="347" t="n"/>
      <c r="Y49" s="351">
        <f>IF($N49="","",ROUND(SUMIFS($O$11:O49,$N$11:N49,$N49),2))</f>
        <v/>
      </c>
      <c r="Z49" s="351">
        <f>IF($N49="","",ROUND(SUMIFS(数据录入!$G$5:$G$4999,数据录入!$K$5:$K$4999,$N49),2))</f>
        <v/>
      </c>
      <c r="AA49" s="352">
        <f>IF(AND($D49="",$N49=""),"",IF(AND($D49&lt;&gt;"",COUNTIF(基础资料!$E:$E,$D49)=0),"客户名不在基础资料里",IF(AND($E49&lt;&gt;"",COUNTIF(基础资料!$B:$B,$E49)=0),"产品名不在基础资料里",IF(AND($N49&lt;&gt;"",COUNTIF(基础资料!$G:$G,$N49)=0),"供货商不在基础资料里",IF(AND($C49&lt;&gt;"",ISNUMBER($C49),$C49&lt;10000),"客户生日填得不对（不是日期）",IF(N($J49)&gt;N($F49),"销售费用大于销售金额",IF(AND($D49&lt;&gt;"",COUNTIF(数据录入!$J$5:$J$4999,$D49)=0,N($T49)&lt;&gt;0),"用的还是原手工已收款",IF(AND($D49&lt;&gt;"",COUNTIF(数据录入!$J$5:$J$4999,$D49)&gt;0,ROUND(N($G49)-N($T49),2)&lt;&gt;0,N($T49)&lt;&gt;0),"自动算的已收款和原手工数对不上","√"))))))))</f>
        <v/>
      </c>
    </row>
    <row r="50" ht="18" customFormat="1" customHeight="1" s="106">
      <c r="A50" s="338">
        <f>IF(AND($D50="",$N50=""),"",MAX($A$10:A49)+1)</f>
        <v/>
      </c>
      <c r="B50" s="339" t="n"/>
      <c r="C50" s="341" t="n"/>
      <c r="D50" s="341" t="n"/>
      <c r="E50" s="341" t="n"/>
      <c r="F50" s="342" t="n"/>
      <c r="G50" s="343">
        <f>IF($D50="","",IF(COUNTIF(数据录入!$J$5:$J$4999,$D50)=0,N($T50),ROUND(MIN(MAX(0,N($W50)-(N($V50)-N($U50))),N($U50)),2)))</f>
        <v/>
      </c>
      <c r="H50" s="344">
        <f>IF($D50="","",ROUND(N($F50)-N($G50)-N($J50),2))</f>
        <v/>
      </c>
      <c r="I50" s="353">
        <f>IF($D50="","",ROUND(SUM($H$11:H50),2))</f>
        <v/>
      </c>
      <c r="J50" s="354" t="n"/>
      <c r="K50" s="355" t="n"/>
      <c r="L50" s="341" t="n"/>
      <c r="M50" s="345" t="n"/>
      <c r="N50" s="346" t="n"/>
      <c r="O50" s="347" t="n"/>
      <c r="P50" s="348">
        <f>IF($N50="","",IF(COUNTIF(数据录入!$K$5:$K$4999,$N50)=0,N($X50),ROUND(MIN(MAX(0,N($Z50)-(N($Y50)-N($O50))),N($O50)),2)))</f>
        <v/>
      </c>
      <c r="Q50" s="349">
        <f>IF($N50="","",ROUND(N($O50)-N($P50),2))</f>
        <v/>
      </c>
      <c r="R50" s="350">
        <f>IF($N50="","",ROUND(SUM($Q$11:Q50),2))</f>
        <v/>
      </c>
      <c r="S50" s="346" t="n"/>
      <c r="T50" s="342" t="n"/>
      <c r="U50" s="351">
        <f>IF($D50="","",ROUND(N($F50)-N($J50),2))</f>
        <v/>
      </c>
      <c r="V50" s="351">
        <f>IF($D50="","",ROUND(SUMIFS($F$11:F50,$D$11:D50,$D50)-SUMIFS($J$11:J50,$D$11:D50,$D50),2))</f>
        <v/>
      </c>
      <c r="W50" s="351">
        <f>IF($D50="","",ROUND(SUMIFS(数据录入!$F$5:$F$4999,数据录入!$J$5:$J$4999,$D50),2))</f>
        <v/>
      </c>
      <c r="X50" s="347" t="n"/>
      <c r="Y50" s="351">
        <f>IF($N50="","",ROUND(SUMIFS($O$11:O50,$N$11:N50,$N50),2))</f>
        <v/>
      </c>
      <c r="Z50" s="351">
        <f>IF($N50="","",ROUND(SUMIFS(数据录入!$G$5:$G$4999,数据录入!$K$5:$K$4999,$N50),2))</f>
        <v/>
      </c>
      <c r="AA50" s="352">
        <f>IF(AND($D50="",$N50=""),"",IF(AND($D50&lt;&gt;"",COUNTIF(基础资料!$E:$E,$D50)=0),"客户名不在基础资料里",IF(AND($E50&lt;&gt;"",COUNTIF(基础资料!$B:$B,$E50)=0),"产品名不在基础资料里",IF(AND($N50&lt;&gt;"",COUNTIF(基础资料!$G:$G,$N50)=0),"供货商不在基础资料里",IF(AND($C50&lt;&gt;"",ISNUMBER($C50),$C50&lt;10000),"客户生日填得不对（不是日期）",IF(N($J50)&gt;N($F50),"销售费用大于销售金额",IF(AND($D50&lt;&gt;"",COUNTIF(数据录入!$J$5:$J$4999,$D50)=0,N($T50)&lt;&gt;0),"用的还是原手工已收款",IF(AND($D50&lt;&gt;"",COUNTIF(数据录入!$J$5:$J$4999,$D50)&gt;0,ROUND(N($G50)-N($T50),2)&lt;&gt;0,N($T50)&lt;&gt;0),"自动算的已收款和原手工数对不上","√"))))))))</f>
        <v/>
      </c>
    </row>
    <row r="51" ht="18" customFormat="1" customHeight="1" s="106">
      <c r="A51" s="338">
        <f>IF(AND($D51="",$N51=""),"",MAX($A$10:A50)+1)</f>
        <v/>
      </c>
      <c r="B51" s="339" t="n"/>
      <c r="C51" s="341" t="n"/>
      <c r="D51" s="341" t="n"/>
      <c r="E51" s="341" t="n"/>
      <c r="F51" s="342" t="n"/>
      <c r="G51" s="343">
        <f>IF($D51="","",IF(COUNTIF(数据录入!$J$5:$J$4999,$D51)=0,N($T51),ROUND(MIN(MAX(0,N($W51)-(N($V51)-N($U51))),N($U51)),2)))</f>
        <v/>
      </c>
      <c r="H51" s="344">
        <f>IF($D51="","",ROUND(N($F51)-N($G51)-N($J51),2))</f>
        <v/>
      </c>
      <c r="I51" s="353">
        <f>IF($D51="","",ROUND(SUM($H$11:H51),2))</f>
        <v/>
      </c>
      <c r="J51" s="354" t="n"/>
      <c r="K51" s="355" t="n"/>
      <c r="L51" s="341" t="n"/>
      <c r="M51" s="345" t="n"/>
      <c r="N51" s="346" t="n"/>
      <c r="O51" s="347" t="n"/>
      <c r="P51" s="348">
        <f>IF($N51="","",IF(COUNTIF(数据录入!$K$5:$K$4999,$N51)=0,N($X51),ROUND(MIN(MAX(0,N($Z51)-(N($Y51)-N($O51))),N($O51)),2)))</f>
        <v/>
      </c>
      <c r="Q51" s="349">
        <f>IF($N51="","",ROUND(N($O51)-N($P51),2))</f>
        <v/>
      </c>
      <c r="R51" s="350">
        <f>IF($N51="","",ROUND(SUM($Q$11:Q51),2))</f>
        <v/>
      </c>
      <c r="S51" s="346" t="n"/>
      <c r="T51" s="342" t="n"/>
      <c r="U51" s="351">
        <f>IF($D51="","",ROUND(N($F51)-N($J51),2))</f>
        <v/>
      </c>
      <c r="V51" s="351">
        <f>IF($D51="","",ROUND(SUMIFS($F$11:F51,$D$11:D51,$D51)-SUMIFS($J$11:J51,$D$11:D51,$D51),2))</f>
        <v/>
      </c>
      <c r="W51" s="351">
        <f>IF($D51="","",ROUND(SUMIFS(数据录入!$F$5:$F$4999,数据录入!$J$5:$J$4999,$D51),2))</f>
        <v/>
      </c>
      <c r="X51" s="347" t="n"/>
      <c r="Y51" s="351">
        <f>IF($N51="","",ROUND(SUMIFS($O$11:O51,$N$11:N51,$N51),2))</f>
        <v/>
      </c>
      <c r="Z51" s="351">
        <f>IF($N51="","",ROUND(SUMIFS(数据录入!$G$5:$G$4999,数据录入!$K$5:$K$4999,$N51),2))</f>
        <v/>
      </c>
      <c r="AA51" s="352">
        <f>IF(AND($D51="",$N51=""),"",IF(AND($D51&lt;&gt;"",COUNTIF(基础资料!$E:$E,$D51)=0),"客户名不在基础资料里",IF(AND($E51&lt;&gt;"",COUNTIF(基础资料!$B:$B,$E51)=0),"产品名不在基础资料里",IF(AND($N51&lt;&gt;"",COUNTIF(基础资料!$G:$G,$N51)=0),"供货商不在基础资料里",IF(AND($C51&lt;&gt;"",ISNUMBER($C51),$C51&lt;10000),"客户生日填得不对（不是日期）",IF(N($J51)&gt;N($F51),"销售费用大于销售金额",IF(AND($D51&lt;&gt;"",COUNTIF(数据录入!$J$5:$J$4999,$D51)=0,N($T51)&lt;&gt;0),"用的还是原手工已收款",IF(AND($D51&lt;&gt;"",COUNTIF(数据录入!$J$5:$J$4999,$D51)&gt;0,ROUND(N($G51)-N($T51),2)&lt;&gt;0,N($T51)&lt;&gt;0),"自动算的已收款和原手工数对不上","√"))))))))</f>
        <v/>
      </c>
    </row>
    <row r="52" ht="18" customFormat="1" customHeight="1" s="106">
      <c r="A52" s="338">
        <f>IF(AND($D52="",$N52=""),"",MAX($A$10:A51)+1)</f>
        <v/>
      </c>
      <c r="B52" s="339" t="n"/>
      <c r="C52" s="341" t="n"/>
      <c r="D52" s="341" t="n"/>
      <c r="E52" s="341" t="n"/>
      <c r="F52" s="342" t="n"/>
      <c r="G52" s="343">
        <f>IF($D52="","",IF(COUNTIF(数据录入!$J$5:$J$4999,$D52)=0,N($T52),ROUND(MIN(MAX(0,N($W52)-(N($V52)-N($U52))),N($U52)),2)))</f>
        <v/>
      </c>
      <c r="H52" s="344">
        <f>IF($D52="","",ROUND(N($F52)-N($G52)-N($J52),2))</f>
        <v/>
      </c>
      <c r="I52" s="353">
        <f>IF($D52="","",ROUND(SUM($H$11:H52),2))</f>
        <v/>
      </c>
      <c r="J52" s="354" t="n"/>
      <c r="K52" s="355" t="n"/>
      <c r="L52" s="341" t="n"/>
      <c r="M52" s="345" t="n"/>
      <c r="N52" s="346" t="n"/>
      <c r="O52" s="347" t="n"/>
      <c r="P52" s="348">
        <f>IF($N52="","",IF(COUNTIF(数据录入!$K$5:$K$4999,$N52)=0,N($X52),ROUND(MIN(MAX(0,N($Z52)-(N($Y52)-N($O52))),N($O52)),2)))</f>
        <v/>
      </c>
      <c r="Q52" s="349">
        <f>IF($N52="","",ROUND(N($O52)-N($P52),2))</f>
        <v/>
      </c>
      <c r="R52" s="350">
        <f>IF($N52="","",ROUND(SUM($Q$11:Q52),2))</f>
        <v/>
      </c>
      <c r="S52" s="346" t="n"/>
      <c r="T52" s="342" t="n"/>
      <c r="U52" s="351">
        <f>IF($D52="","",ROUND(N($F52)-N($J52),2))</f>
        <v/>
      </c>
      <c r="V52" s="351">
        <f>IF($D52="","",ROUND(SUMIFS($F$11:F52,$D$11:D52,$D52)-SUMIFS($J$11:J52,$D$11:D52,$D52),2))</f>
        <v/>
      </c>
      <c r="W52" s="351">
        <f>IF($D52="","",ROUND(SUMIFS(数据录入!$F$5:$F$4999,数据录入!$J$5:$J$4999,$D52),2))</f>
        <v/>
      </c>
      <c r="X52" s="347" t="n"/>
      <c r="Y52" s="351">
        <f>IF($N52="","",ROUND(SUMIFS($O$11:O52,$N$11:N52,$N52),2))</f>
        <v/>
      </c>
      <c r="Z52" s="351">
        <f>IF($N52="","",ROUND(SUMIFS(数据录入!$G$5:$G$4999,数据录入!$K$5:$K$4999,$N52),2))</f>
        <v/>
      </c>
      <c r="AA52" s="352">
        <f>IF(AND($D52="",$N52=""),"",IF(AND($D52&lt;&gt;"",COUNTIF(基础资料!$E:$E,$D52)=0),"客户名不在基础资料里",IF(AND($E52&lt;&gt;"",COUNTIF(基础资料!$B:$B,$E52)=0),"产品名不在基础资料里",IF(AND($N52&lt;&gt;"",COUNTIF(基础资料!$G:$G,$N52)=0),"供货商不在基础资料里",IF(AND($C52&lt;&gt;"",ISNUMBER($C52),$C52&lt;10000),"客户生日填得不对（不是日期）",IF(N($J52)&gt;N($F52),"销售费用大于销售金额",IF(AND($D52&lt;&gt;"",COUNTIF(数据录入!$J$5:$J$4999,$D52)=0,N($T52)&lt;&gt;0),"用的还是原手工已收款",IF(AND($D52&lt;&gt;"",COUNTIF(数据录入!$J$5:$J$4999,$D52)&gt;0,ROUND(N($G52)-N($T52),2)&lt;&gt;0,N($T52)&lt;&gt;0),"自动算的已收款和原手工数对不上","√"))))))))</f>
        <v/>
      </c>
    </row>
    <row r="53" ht="18" customFormat="1" customHeight="1" s="106">
      <c r="A53" s="338">
        <f>IF(AND($D53="",$N53=""),"",MAX($A$10:A52)+1)</f>
        <v/>
      </c>
      <c r="B53" s="339" t="n"/>
      <c r="C53" s="341" t="n"/>
      <c r="D53" s="341" t="n"/>
      <c r="E53" s="341" t="n"/>
      <c r="F53" s="342" t="n"/>
      <c r="G53" s="343">
        <f>IF($D53="","",IF(COUNTIF(数据录入!$J$5:$J$4999,$D53)=0,N($T53),ROUND(MIN(MAX(0,N($W53)-(N($V53)-N($U53))),N($U53)),2)))</f>
        <v/>
      </c>
      <c r="H53" s="344">
        <f>IF($D53="","",ROUND(N($F53)-N($G53)-N($J53),2))</f>
        <v/>
      </c>
      <c r="I53" s="353">
        <f>IF($D53="","",ROUND(SUM($H$11:H53),2))</f>
        <v/>
      </c>
      <c r="J53" s="354" t="n"/>
      <c r="K53" s="355" t="n"/>
      <c r="L53" s="341" t="n"/>
      <c r="M53" s="345" t="n"/>
      <c r="N53" s="346" t="n"/>
      <c r="O53" s="347" t="n"/>
      <c r="P53" s="348">
        <f>IF($N53="","",IF(COUNTIF(数据录入!$K$5:$K$4999,$N53)=0,N($X53),ROUND(MIN(MAX(0,N($Z53)-(N($Y53)-N($O53))),N($O53)),2)))</f>
        <v/>
      </c>
      <c r="Q53" s="349">
        <f>IF($N53="","",ROUND(N($O53)-N($P53),2))</f>
        <v/>
      </c>
      <c r="R53" s="350">
        <f>IF($N53="","",ROUND(SUM($Q$11:Q53),2))</f>
        <v/>
      </c>
      <c r="S53" s="346" t="n"/>
      <c r="T53" s="342" t="n"/>
      <c r="U53" s="351">
        <f>IF($D53="","",ROUND(N($F53)-N($J53),2))</f>
        <v/>
      </c>
      <c r="V53" s="351">
        <f>IF($D53="","",ROUND(SUMIFS($F$11:F53,$D$11:D53,$D53)-SUMIFS($J$11:J53,$D$11:D53,$D53),2))</f>
        <v/>
      </c>
      <c r="W53" s="351">
        <f>IF($D53="","",ROUND(SUMIFS(数据录入!$F$5:$F$4999,数据录入!$J$5:$J$4999,$D53),2))</f>
        <v/>
      </c>
      <c r="X53" s="347" t="n"/>
      <c r="Y53" s="351">
        <f>IF($N53="","",ROUND(SUMIFS($O$11:O53,$N$11:N53,$N53),2))</f>
        <v/>
      </c>
      <c r="Z53" s="351">
        <f>IF($N53="","",ROUND(SUMIFS(数据录入!$G$5:$G$4999,数据录入!$K$5:$K$4999,$N53),2))</f>
        <v/>
      </c>
      <c r="AA53" s="352">
        <f>IF(AND($D53="",$N53=""),"",IF(AND($D53&lt;&gt;"",COUNTIF(基础资料!$E:$E,$D53)=0),"客户名不在基础资料里",IF(AND($E53&lt;&gt;"",COUNTIF(基础资料!$B:$B,$E53)=0),"产品名不在基础资料里",IF(AND($N53&lt;&gt;"",COUNTIF(基础资料!$G:$G,$N53)=0),"供货商不在基础资料里",IF(AND($C53&lt;&gt;"",ISNUMBER($C53),$C53&lt;10000),"客户生日填得不对（不是日期）",IF(N($J53)&gt;N($F53),"销售费用大于销售金额",IF(AND($D53&lt;&gt;"",COUNTIF(数据录入!$J$5:$J$4999,$D53)=0,N($T53)&lt;&gt;0),"用的还是原手工已收款",IF(AND($D53&lt;&gt;"",COUNTIF(数据录入!$J$5:$J$4999,$D53)&gt;0,ROUND(N($G53)-N($T53),2)&lt;&gt;0,N($T53)&lt;&gt;0),"自动算的已收款和原手工数对不上","√"))))))))</f>
        <v/>
      </c>
    </row>
    <row r="54" ht="18" customFormat="1" customHeight="1" s="106">
      <c r="A54" s="338">
        <f>IF(AND($D54="",$N54=""),"",MAX($A$10:A53)+1)</f>
        <v/>
      </c>
      <c r="B54" s="339" t="n"/>
      <c r="C54" s="341" t="n"/>
      <c r="D54" s="341" t="n"/>
      <c r="E54" s="341" t="n"/>
      <c r="F54" s="342" t="n"/>
      <c r="G54" s="343">
        <f>IF($D54="","",IF(COUNTIF(数据录入!$J$5:$J$4999,$D54)=0,N($T54),ROUND(MIN(MAX(0,N($W54)-(N($V54)-N($U54))),N($U54)),2)))</f>
        <v/>
      </c>
      <c r="H54" s="344">
        <f>IF($D54="","",ROUND(N($F54)-N($G54)-N($J54),2))</f>
        <v/>
      </c>
      <c r="I54" s="353">
        <f>IF($D54="","",ROUND(SUM($H$11:H54),2))</f>
        <v/>
      </c>
      <c r="J54" s="354" t="n"/>
      <c r="K54" s="355" t="n"/>
      <c r="L54" s="341" t="n"/>
      <c r="M54" s="345" t="n"/>
      <c r="N54" s="346" t="n"/>
      <c r="O54" s="347" t="n"/>
      <c r="P54" s="348">
        <f>IF($N54="","",IF(COUNTIF(数据录入!$K$5:$K$4999,$N54)=0,N($X54),ROUND(MIN(MAX(0,N($Z54)-(N($Y54)-N($O54))),N($O54)),2)))</f>
        <v/>
      </c>
      <c r="Q54" s="349">
        <f>IF($N54="","",ROUND(N($O54)-N($P54),2))</f>
        <v/>
      </c>
      <c r="R54" s="350">
        <f>IF($N54="","",ROUND(SUM($Q$11:Q54),2))</f>
        <v/>
      </c>
      <c r="S54" s="346" t="n"/>
      <c r="T54" s="342" t="n"/>
      <c r="U54" s="351">
        <f>IF($D54="","",ROUND(N($F54)-N($J54),2))</f>
        <v/>
      </c>
      <c r="V54" s="351">
        <f>IF($D54="","",ROUND(SUMIFS($F$11:F54,$D$11:D54,$D54)-SUMIFS($J$11:J54,$D$11:D54,$D54),2))</f>
        <v/>
      </c>
      <c r="W54" s="351">
        <f>IF($D54="","",ROUND(SUMIFS(数据录入!$F$5:$F$4999,数据录入!$J$5:$J$4999,$D54),2))</f>
        <v/>
      </c>
      <c r="X54" s="347" t="n"/>
      <c r="Y54" s="351">
        <f>IF($N54="","",ROUND(SUMIFS($O$11:O54,$N$11:N54,$N54),2))</f>
        <v/>
      </c>
      <c r="Z54" s="351">
        <f>IF($N54="","",ROUND(SUMIFS(数据录入!$G$5:$G$4999,数据录入!$K$5:$K$4999,$N54),2))</f>
        <v/>
      </c>
      <c r="AA54" s="352">
        <f>IF(AND($D54="",$N54=""),"",IF(AND($D54&lt;&gt;"",COUNTIF(基础资料!$E:$E,$D54)=0),"客户名不在基础资料里",IF(AND($E54&lt;&gt;"",COUNTIF(基础资料!$B:$B,$E54)=0),"产品名不在基础资料里",IF(AND($N54&lt;&gt;"",COUNTIF(基础资料!$G:$G,$N54)=0),"供货商不在基础资料里",IF(AND($C54&lt;&gt;"",ISNUMBER($C54),$C54&lt;10000),"客户生日填得不对（不是日期）",IF(N($J54)&gt;N($F54),"销售费用大于销售金额",IF(AND($D54&lt;&gt;"",COUNTIF(数据录入!$J$5:$J$4999,$D54)=0,N($T54)&lt;&gt;0),"用的还是原手工已收款",IF(AND($D54&lt;&gt;"",COUNTIF(数据录入!$J$5:$J$4999,$D54)&gt;0,ROUND(N($G54)-N($T54),2)&lt;&gt;0,N($T54)&lt;&gt;0),"自动算的已收款和原手工数对不上","√"))))))))</f>
        <v/>
      </c>
    </row>
    <row r="55" ht="18" customFormat="1" customHeight="1" s="106">
      <c r="A55" s="338">
        <f>IF(AND($D55="",$N55=""),"",MAX($A$10:A54)+1)</f>
        <v/>
      </c>
      <c r="B55" s="339" t="n"/>
      <c r="C55" s="341" t="n"/>
      <c r="D55" s="341" t="n"/>
      <c r="E55" s="341" t="n"/>
      <c r="F55" s="342" t="n"/>
      <c r="G55" s="343">
        <f>IF($D55="","",IF(COUNTIF(数据录入!$J$5:$J$4999,$D55)=0,N($T55),ROUND(MIN(MAX(0,N($W55)-(N($V55)-N($U55))),N($U55)),2)))</f>
        <v/>
      </c>
      <c r="H55" s="344">
        <f>IF($D55="","",ROUND(N($F55)-N($G55)-N($J55),2))</f>
        <v/>
      </c>
      <c r="I55" s="353">
        <f>IF($D55="","",ROUND(SUM($H$11:H55),2))</f>
        <v/>
      </c>
      <c r="J55" s="354" t="n"/>
      <c r="K55" s="355" t="n"/>
      <c r="L55" s="341" t="n"/>
      <c r="M55" s="345" t="n"/>
      <c r="N55" s="346" t="n"/>
      <c r="O55" s="347" t="n"/>
      <c r="P55" s="348">
        <f>IF($N55="","",IF(COUNTIF(数据录入!$K$5:$K$4999,$N55)=0,N($X55),ROUND(MIN(MAX(0,N($Z55)-(N($Y55)-N($O55))),N($O55)),2)))</f>
        <v/>
      </c>
      <c r="Q55" s="349">
        <f>IF($N55="","",ROUND(N($O55)-N($P55),2))</f>
        <v/>
      </c>
      <c r="R55" s="350">
        <f>IF($N55="","",ROUND(SUM($Q$11:Q55),2))</f>
        <v/>
      </c>
      <c r="S55" s="346" t="n"/>
      <c r="T55" s="342" t="n"/>
      <c r="U55" s="351">
        <f>IF($D55="","",ROUND(N($F55)-N($J55),2))</f>
        <v/>
      </c>
      <c r="V55" s="351">
        <f>IF($D55="","",ROUND(SUMIFS($F$11:F55,$D$11:D55,$D55)-SUMIFS($J$11:J55,$D$11:D55,$D55),2))</f>
        <v/>
      </c>
      <c r="W55" s="351">
        <f>IF($D55="","",ROUND(SUMIFS(数据录入!$F$5:$F$4999,数据录入!$J$5:$J$4999,$D55),2))</f>
        <v/>
      </c>
      <c r="X55" s="347" t="n"/>
      <c r="Y55" s="351">
        <f>IF($N55="","",ROUND(SUMIFS($O$11:O55,$N$11:N55,$N55),2))</f>
        <v/>
      </c>
      <c r="Z55" s="351">
        <f>IF($N55="","",ROUND(SUMIFS(数据录入!$G$5:$G$4999,数据录入!$K$5:$K$4999,$N55),2))</f>
        <v/>
      </c>
      <c r="AA55" s="352">
        <f>IF(AND($D55="",$N55=""),"",IF(AND($D55&lt;&gt;"",COUNTIF(基础资料!$E:$E,$D55)=0),"客户名不在基础资料里",IF(AND($E55&lt;&gt;"",COUNTIF(基础资料!$B:$B,$E55)=0),"产品名不在基础资料里",IF(AND($N55&lt;&gt;"",COUNTIF(基础资料!$G:$G,$N55)=0),"供货商不在基础资料里",IF(AND($C55&lt;&gt;"",ISNUMBER($C55),$C55&lt;10000),"客户生日填得不对（不是日期）",IF(N($J55)&gt;N($F55),"销售费用大于销售金额",IF(AND($D55&lt;&gt;"",COUNTIF(数据录入!$J$5:$J$4999,$D55)=0,N($T55)&lt;&gt;0),"用的还是原手工已收款",IF(AND($D55&lt;&gt;"",COUNTIF(数据录入!$J$5:$J$4999,$D55)&gt;0,ROUND(N($G55)-N($T55),2)&lt;&gt;0,N($T55)&lt;&gt;0),"自动算的已收款和原手工数对不上","√"))))))))</f>
        <v/>
      </c>
    </row>
    <row r="56" ht="18" customFormat="1" customHeight="1" s="106">
      <c r="A56" s="338">
        <f>IF(AND($D56="",$N56=""),"",MAX($A$10:A55)+1)</f>
        <v/>
      </c>
      <c r="B56" s="339" t="n"/>
      <c r="C56" s="341" t="n"/>
      <c r="D56" s="341" t="n"/>
      <c r="E56" s="341" t="n"/>
      <c r="F56" s="342" t="n"/>
      <c r="G56" s="343">
        <f>IF($D56="","",IF(COUNTIF(数据录入!$J$5:$J$4999,$D56)=0,N($T56),ROUND(MIN(MAX(0,N($W56)-(N($V56)-N($U56))),N($U56)),2)))</f>
        <v/>
      </c>
      <c r="H56" s="344">
        <f>IF($D56="","",ROUND(N($F56)-N($G56)-N($J56),2))</f>
        <v/>
      </c>
      <c r="I56" s="353">
        <f>IF($D56="","",ROUND(SUM($H$11:H56),2))</f>
        <v/>
      </c>
      <c r="J56" s="354" t="n"/>
      <c r="K56" s="355" t="n"/>
      <c r="L56" s="341" t="n"/>
      <c r="M56" s="345" t="n"/>
      <c r="N56" s="346" t="n"/>
      <c r="O56" s="347" t="n"/>
      <c r="P56" s="348">
        <f>IF($N56="","",IF(COUNTIF(数据录入!$K$5:$K$4999,$N56)=0,N($X56),ROUND(MIN(MAX(0,N($Z56)-(N($Y56)-N($O56))),N($O56)),2)))</f>
        <v/>
      </c>
      <c r="Q56" s="349">
        <f>IF($N56="","",ROUND(N($O56)-N($P56),2))</f>
        <v/>
      </c>
      <c r="R56" s="350">
        <f>IF($N56="","",ROUND(SUM($Q$11:Q56),2))</f>
        <v/>
      </c>
      <c r="S56" s="346" t="n"/>
      <c r="T56" s="342" t="n"/>
      <c r="U56" s="351">
        <f>IF($D56="","",ROUND(N($F56)-N($J56),2))</f>
        <v/>
      </c>
      <c r="V56" s="351">
        <f>IF($D56="","",ROUND(SUMIFS($F$11:F56,$D$11:D56,$D56)-SUMIFS($J$11:J56,$D$11:D56,$D56),2))</f>
        <v/>
      </c>
      <c r="W56" s="351">
        <f>IF($D56="","",ROUND(SUMIFS(数据录入!$F$5:$F$4999,数据录入!$J$5:$J$4999,$D56),2))</f>
        <v/>
      </c>
      <c r="X56" s="347" t="n"/>
      <c r="Y56" s="351">
        <f>IF($N56="","",ROUND(SUMIFS($O$11:O56,$N$11:N56,$N56),2))</f>
        <v/>
      </c>
      <c r="Z56" s="351">
        <f>IF($N56="","",ROUND(SUMIFS(数据录入!$G$5:$G$4999,数据录入!$K$5:$K$4999,$N56),2))</f>
        <v/>
      </c>
      <c r="AA56" s="352">
        <f>IF(AND($D56="",$N56=""),"",IF(AND($D56&lt;&gt;"",COUNTIF(基础资料!$E:$E,$D56)=0),"客户名不在基础资料里",IF(AND($E56&lt;&gt;"",COUNTIF(基础资料!$B:$B,$E56)=0),"产品名不在基础资料里",IF(AND($N56&lt;&gt;"",COUNTIF(基础资料!$G:$G,$N56)=0),"供货商不在基础资料里",IF(AND($C56&lt;&gt;"",ISNUMBER($C56),$C56&lt;10000),"客户生日填得不对（不是日期）",IF(N($J56)&gt;N($F56),"销售费用大于销售金额",IF(AND($D56&lt;&gt;"",COUNTIF(数据录入!$J$5:$J$4999,$D56)=0,N($T56)&lt;&gt;0),"用的还是原手工已收款",IF(AND($D56&lt;&gt;"",COUNTIF(数据录入!$J$5:$J$4999,$D56)&gt;0,ROUND(N($G56)-N($T56),2)&lt;&gt;0,N($T56)&lt;&gt;0),"自动算的已收款和原手工数对不上","√"))))))))</f>
        <v/>
      </c>
    </row>
    <row r="57" ht="18" customFormat="1" customHeight="1" s="106">
      <c r="A57" s="338">
        <f>IF(AND($D57="",$N57=""),"",MAX($A$10:A56)+1)</f>
        <v/>
      </c>
      <c r="B57" s="339" t="n"/>
      <c r="C57" s="341" t="n"/>
      <c r="D57" s="341" t="n"/>
      <c r="E57" s="341" t="n"/>
      <c r="F57" s="342" t="n"/>
      <c r="G57" s="343">
        <f>IF($D57="","",IF(COUNTIF(数据录入!$J$5:$J$4999,$D57)=0,N($T57),ROUND(MIN(MAX(0,N($W57)-(N($V57)-N($U57))),N($U57)),2)))</f>
        <v/>
      </c>
      <c r="H57" s="344">
        <f>IF($D57="","",ROUND(N($F57)-N($G57)-N($J57),2))</f>
        <v/>
      </c>
      <c r="I57" s="353">
        <f>IF($D57="","",ROUND(SUM($H$11:H57),2))</f>
        <v/>
      </c>
      <c r="J57" s="354" t="n"/>
      <c r="K57" s="355" t="n"/>
      <c r="L57" s="341" t="n"/>
      <c r="M57" s="345" t="n"/>
      <c r="N57" s="346" t="n"/>
      <c r="O57" s="347" t="n"/>
      <c r="P57" s="348">
        <f>IF($N57="","",IF(COUNTIF(数据录入!$K$5:$K$4999,$N57)=0,N($X57),ROUND(MIN(MAX(0,N($Z57)-(N($Y57)-N($O57))),N($O57)),2)))</f>
        <v/>
      </c>
      <c r="Q57" s="349">
        <f>IF($N57="","",ROUND(N($O57)-N($P57),2))</f>
        <v/>
      </c>
      <c r="R57" s="350">
        <f>IF($N57="","",ROUND(SUM($Q$11:Q57),2))</f>
        <v/>
      </c>
      <c r="S57" s="346" t="n"/>
      <c r="T57" s="342" t="n"/>
      <c r="U57" s="351">
        <f>IF($D57="","",ROUND(N($F57)-N($J57),2))</f>
        <v/>
      </c>
      <c r="V57" s="351">
        <f>IF($D57="","",ROUND(SUMIFS($F$11:F57,$D$11:D57,$D57)-SUMIFS($J$11:J57,$D$11:D57,$D57),2))</f>
        <v/>
      </c>
      <c r="W57" s="351">
        <f>IF($D57="","",ROUND(SUMIFS(数据录入!$F$5:$F$4999,数据录入!$J$5:$J$4999,$D57),2))</f>
        <v/>
      </c>
      <c r="X57" s="347" t="n"/>
      <c r="Y57" s="351">
        <f>IF($N57="","",ROUND(SUMIFS($O$11:O57,$N$11:N57,$N57),2))</f>
        <v/>
      </c>
      <c r="Z57" s="351">
        <f>IF($N57="","",ROUND(SUMIFS(数据录入!$G$5:$G$4999,数据录入!$K$5:$K$4999,$N57),2))</f>
        <v/>
      </c>
      <c r="AA57" s="352">
        <f>IF(AND($D57="",$N57=""),"",IF(AND($D57&lt;&gt;"",COUNTIF(基础资料!$E:$E,$D57)=0),"客户名不在基础资料里",IF(AND($E57&lt;&gt;"",COUNTIF(基础资料!$B:$B,$E57)=0),"产品名不在基础资料里",IF(AND($N57&lt;&gt;"",COUNTIF(基础资料!$G:$G,$N57)=0),"供货商不在基础资料里",IF(AND($C57&lt;&gt;"",ISNUMBER($C57),$C57&lt;10000),"客户生日填得不对（不是日期）",IF(N($J57)&gt;N($F57),"销售费用大于销售金额",IF(AND($D57&lt;&gt;"",COUNTIF(数据录入!$J$5:$J$4999,$D57)=0,N($T57)&lt;&gt;0),"用的还是原手工已收款",IF(AND($D57&lt;&gt;"",COUNTIF(数据录入!$J$5:$J$4999,$D57)&gt;0,ROUND(N($G57)-N($T57),2)&lt;&gt;0,N($T57)&lt;&gt;0),"自动算的已收款和原手工数对不上","√"))))))))</f>
        <v/>
      </c>
    </row>
    <row r="58" ht="18" customFormat="1" customHeight="1" s="106">
      <c r="A58" s="338">
        <f>IF(AND($D58="",$N58=""),"",MAX($A$10:A57)+1)</f>
        <v/>
      </c>
      <c r="B58" s="339" t="n"/>
      <c r="C58" s="341" t="n"/>
      <c r="D58" s="341" t="n"/>
      <c r="E58" s="341" t="n"/>
      <c r="F58" s="342" t="n"/>
      <c r="G58" s="343">
        <f>IF($D58="","",IF(COUNTIF(数据录入!$J$5:$J$4999,$D58)=0,N($T58),ROUND(MIN(MAX(0,N($W58)-(N($V58)-N($U58))),N($U58)),2)))</f>
        <v/>
      </c>
      <c r="H58" s="344">
        <f>IF($D58="","",ROUND(N($F58)-N($G58)-N($J58),2))</f>
        <v/>
      </c>
      <c r="I58" s="353">
        <f>IF($D58="","",ROUND(SUM($H$11:H58),2))</f>
        <v/>
      </c>
      <c r="J58" s="354" t="n"/>
      <c r="K58" s="355" t="n"/>
      <c r="L58" s="341" t="n"/>
      <c r="M58" s="345" t="n"/>
      <c r="N58" s="346" t="n"/>
      <c r="O58" s="347" t="n"/>
      <c r="P58" s="348">
        <f>IF($N58="","",IF(COUNTIF(数据录入!$K$5:$K$4999,$N58)=0,N($X58),ROUND(MIN(MAX(0,N($Z58)-(N($Y58)-N($O58))),N($O58)),2)))</f>
        <v/>
      </c>
      <c r="Q58" s="349">
        <f>IF($N58="","",ROUND(N($O58)-N($P58),2))</f>
        <v/>
      </c>
      <c r="R58" s="350">
        <f>IF($N58="","",ROUND(SUM($Q$11:Q58),2))</f>
        <v/>
      </c>
      <c r="S58" s="346" t="n"/>
      <c r="T58" s="342" t="n"/>
      <c r="U58" s="351">
        <f>IF($D58="","",ROUND(N($F58)-N($J58),2))</f>
        <v/>
      </c>
      <c r="V58" s="351">
        <f>IF($D58="","",ROUND(SUMIFS($F$11:F58,$D$11:D58,$D58)-SUMIFS($J$11:J58,$D$11:D58,$D58),2))</f>
        <v/>
      </c>
      <c r="W58" s="351">
        <f>IF($D58="","",ROUND(SUMIFS(数据录入!$F$5:$F$4999,数据录入!$J$5:$J$4999,$D58),2))</f>
        <v/>
      </c>
      <c r="X58" s="347" t="n"/>
      <c r="Y58" s="351">
        <f>IF($N58="","",ROUND(SUMIFS($O$11:O58,$N$11:N58,$N58),2))</f>
        <v/>
      </c>
      <c r="Z58" s="351">
        <f>IF($N58="","",ROUND(SUMIFS(数据录入!$G$5:$G$4999,数据录入!$K$5:$K$4999,$N58),2))</f>
        <v/>
      </c>
      <c r="AA58" s="352">
        <f>IF(AND($D58="",$N58=""),"",IF(AND($D58&lt;&gt;"",COUNTIF(基础资料!$E:$E,$D58)=0),"客户名不在基础资料里",IF(AND($E58&lt;&gt;"",COUNTIF(基础资料!$B:$B,$E58)=0),"产品名不在基础资料里",IF(AND($N58&lt;&gt;"",COUNTIF(基础资料!$G:$G,$N58)=0),"供货商不在基础资料里",IF(AND($C58&lt;&gt;"",ISNUMBER($C58),$C58&lt;10000),"客户生日填得不对（不是日期）",IF(N($J58)&gt;N($F58),"销售费用大于销售金额",IF(AND($D58&lt;&gt;"",COUNTIF(数据录入!$J$5:$J$4999,$D58)=0,N($T58)&lt;&gt;0),"用的还是原手工已收款",IF(AND($D58&lt;&gt;"",COUNTIF(数据录入!$J$5:$J$4999,$D58)&gt;0,ROUND(N($G58)-N($T58),2)&lt;&gt;0,N($T58)&lt;&gt;0),"自动算的已收款和原手工数对不上","√"))))))))</f>
        <v/>
      </c>
    </row>
    <row r="59" ht="18" customFormat="1" customHeight="1" s="106">
      <c r="A59" s="338">
        <f>IF(AND($D59="",$N59=""),"",MAX($A$10:A58)+1)</f>
        <v/>
      </c>
      <c r="B59" s="339" t="n"/>
      <c r="C59" s="341" t="n"/>
      <c r="D59" s="341" t="n"/>
      <c r="E59" s="341" t="n"/>
      <c r="F59" s="342" t="n"/>
      <c r="G59" s="343">
        <f>IF($D59="","",IF(COUNTIF(数据录入!$J$5:$J$4999,$D59)=0,N($T59),ROUND(MIN(MAX(0,N($W59)-(N($V59)-N($U59))),N($U59)),2)))</f>
        <v/>
      </c>
      <c r="H59" s="344">
        <f>IF($D59="","",ROUND(N($F59)-N($G59)-N($J59),2))</f>
        <v/>
      </c>
      <c r="I59" s="353">
        <f>IF($D59="","",ROUND(SUM($H$11:H59),2))</f>
        <v/>
      </c>
      <c r="J59" s="354" t="n"/>
      <c r="K59" s="355" t="n"/>
      <c r="L59" s="341" t="n"/>
      <c r="M59" s="345" t="n"/>
      <c r="N59" s="346" t="n"/>
      <c r="O59" s="347" t="n"/>
      <c r="P59" s="348">
        <f>IF($N59="","",IF(COUNTIF(数据录入!$K$5:$K$4999,$N59)=0,N($X59),ROUND(MIN(MAX(0,N($Z59)-(N($Y59)-N($O59))),N($O59)),2)))</f>
        <v/>
      </c>
      <c r="Q59" s="349">
        <f>IF($N59="","",ROUND(N($O59)-N($P59),2))</f>
        <v/>
      </c>
      <c r="R59" s="350">
        <f>IF($N59="","",ROUND(SUM($Q$11:Q59),2))</f>
        <v/>
      </c>
      <c r="S59" s="346" t="n"/>
      <c r="T59" s="342" t="n"/>
      <c r="U59" s="351">
        <f>IF($D59="","",ROUND(N($F59)-N($J59),2))</f>
        <v/>
      </c>
      <c r="V59" s="351">
        <f>IF($D59="","",ROUND(SUMIFS($F$11:F59,$D$11:D59,$D59)-SUMIFS($J$11:J59,$D$11:D59,$D59),2))</f>
        <v/>
      </c>
      <c r="W59" s="351">
        <f>IF($D59="","",ROUND(SUMIFS(数据录入!$F$5:$F$4999,数据录入!$J$5:$J$4999,$D59),2))</f>
        <v/>
      </c>
      <c r="X59" s="347" t="n"/>
      <c r="Y59" s="351">
        <f>IF($N59="","",ROUND(SUMIFS($O$11:O59,$N$11:N59,$N59),2))</f>
        <v/>
      </c>
      <c r="Z59" s="351">
        <f>IF($N59="","",ROUND(SUMIFS(数据录入!$G$5:$G$4999,数据录入!$K$5:$K$4999,$N59),2))</f>
        <v/>
      </c>
      <c r="AA59" s="352">
        <f>IF(AND($D59="",$N59=""),"",IF(AND($D59&lt;&gt;"",COUNTIF(基础资料!$E:$E,$D59)=0),"客户名不在基础资料里",IF(AND($E59&lt;&gt;"",COUNTIF(基础资料!$B:$B,$E59)=0),"产品名不在基础资料里",IF(AND($N59&lt;&gt;"",COUNTIF(基础资料!$G:$G,$N59)=0),"供货商不在基础资料里",IF(AND($C59&lt;&gt;"",ISNUMBER($C59),$C59&lt;10000),"客户生日填得不对（不是日期）",IF(N($J59)&gt;N($F59),"销售费用大于销售金额",IF(AND($D59&lt;&gt;"",COUNTIF(数据录入!$J$5:$J$4999,$D59)=0,N($T59)&lt;&gt;0),"用的还是原手工已收款",IF(AND($D59&lt;&gt;"",COUNTIF(数据录入!$J$5:$J$4999,$D59)&gt;0,ROUND(N($G59)-N($T59),2)&lt;&gt;0,N($T59)&lt;&gt;0),"自动算的已收款和原手工数对不上","√"))))))))</f>
        <v/>
      </c>
    </row>
    <row r="60" ht="18" customFormat="1" customHeight="1" s="106">
      <c r="A60" s="338">
        <f>IF(AND($D60="",$N60=""),"",MAX($A$10:A59)+1)</f>
        <v/>
      </c>
      <c r="B60" s="339" t="n"/>
      <c r="C60" s="341" t="n"/>
      <c r="D60" s="341" t="n"/>
      <c r="E60" s="341" t="n"/>
      <c r="F60" s="342" t="n"/>
      <c r="G60" s="343">
        <f>IF($D60="","",IF(COUNTIF(数据录入!$J$5:$J$4999,$D60)=0,N($T60),ROUND(MIN(MAX(0,N($W60)-(N($V60)-N($U60))),N($U60)),2)))</f>
        <v/>
      </c>
      <c r="H60" s="344">
        <f>IF($D60="","",ROUND(N($F60)-N($G60)-N($J60),2))</f>
        <v/>
      </c>
      <c r="I60" s="353">
        <f>IF($D60="","",ROUND(SUM($H$11:H60),2))</f>
        <v/>
      </c>
      <c r="J60" s="354" t="n"/>
      <c r="K60" s="355" t="n"/>
      <c r="L60" s="341" t="n"/>
      <c r="M60" s="345" t="n"/>
      <c r="N60" s="346" t="n"/>
      <c r="O60" s="347" t="n"/>
      <c r="P60" s="348">
        <f>IF($N60="","",IF(COUNTIF(数据录入!$K$5:$K$4999,$N60)=0,N($X60),ROUND(MIN(MAX(0,N($Z60)-(N($Y60)-N($O60))),N($O60)),2)))</f>
        <v/>
      </c>
      <c r="Q60" s="349">
        <f>IF($N60="","",ROUND(N($O60)-N($P60),2))</f>
        <v/>
      </c>
      <c r="R60" s="350">
        <f>IF($N60="","",ROUND(SUM($Q$11:Q60),2))</f>
        <v/>
      </c>
      <c r="S60" s="346" t="n"/>
      <c r="T60" s="342" t="n"/>
      <c r="U60" s="351">
        <f>IF($D60="","",ROUND(N($F60)-N($J60),2))</f>
        <v/>
      </c>
      <c r="V60" s="351">
        <f>IF($D60="","",ROUND(SUMIFS($F$11:F60,$D$11:D60,$D60)-SUMIFS($J$11:J60,$D$11:D60,$D60),2))</f>
        <v/>
      </c>
      <c r="W60" s="351">
        <f>IF($D60="","",ROUND(SUMIFS(数据录入!$F$5:$F$4999,数据录入!$J$5:$J$4999,$D60),2))</f>
        <v/>
      </c>
      <c r="X60" s="347" t="n"/>
      <c r="Y60" s="351">
        <f>IF($N60="","",ROUND(SUMIFS($O$11:O60,$N$11:N60,$N60),2))</f>
        <v/>
      </c>
      <c r="Z60" s="351">
        <f>IF($N60="","",ROUND(SUMIFS(数据录入!$G$5:$G$4999,数据录入!$K$5:$K$4999,$N60),2))</f>
        <v/>
      </c>
      <c r="AA60" s="352">
        <f>IF(AND($D60="",$N60=""),"",IF(AND($D60&lt;&gt;"",COUNTIF(基础资料!$E:$E,$D60)=0),"客户名不在基础资料里",IF(AND($E60&lt;&gt;"",COUNTIF(基础资料!$B:$B,$E60)=0),"产品名不在基础资料里",IF(AND($N60&lt;&gt;"",COUNTIF(基础资料!$G:$G,$N60)=0),"供货商不在基础资料里",IF(AND($C60&lt;&gt;"",ISNUMBER($C60),$C60&lt;10000),"客户生日填得不对（不是日期）",IF(N($J60)&gt;N($F60),"销售费用大于销售金额",IF(AND($D60&lt;&gt;"",COUNTIF(数据录入!$J$5:$J$4999,$D60)=0,N($T60)&lt;&gt;0),"用的还是原手工已收款",IF(AND($D60&lt;&gt;"",COUNTIF(数据录入!$J$5:$J$4999,$D60)&gt;0,ROUND(N($G60)-N($T60),2)&lt;&gt;0,N($T60)&lt;&gt;0),"自动算的已收款和原手工数对不上","√"))))))))</f>
        <v/>
      </c>
    </row>
    <row r="61" ht="18" customFormat="1" customHeight="1" s="106">
      <c r="A61" s="338">
        <f>IF(AND($D61="",$N61=""),"",MAX($A$10:A60)+1)</f>
        <v/>
      </c>
      <c r="B61" s="339" t="n"/>
      <c r="C61" s="341" t="n"/>
      <c r="D61" s="341" t="n"/>
      <c r="E61" s="341" t="n"/>
      <c r="F61" s="342" t="n"/>
      <c r="G61" s="343">
        <f>IF($D61="","",IF(COUNTIF(数据录入!$J$5:$J$4999,$D61)=0,N($T61),ROUND(MIN(MAX(0,N($W61)-(N($V61)-N($U61))),N($U61)),2)))</f>
        <v/>
      </c>
      <c r="H61" s="344">
        <f>IF($D61="","",ROUND(N($F61)-N($G61)-N($J61),2))</f>
        <v/>
      </c>
      <c r="I61" s="353">
        <f>IF($D61="","",ROUND(SUM($H$11:H61),2))</f>
        <v/>
      </c>
      <c r="J61" s="354" t="n"/>
      <c r="K61" s="355" t="n"/>
      <c r="L61" s="341" t="n"/>
      <c r="M61" s="345" t="n"/>
      <c r="N61" s="346" t="n"/>
      <c r="O61" s="347" t="n"/>
      <c r="P61" s="348">
        <f>IF($N61="","",IF(COUNTIF(数据录入!$K$5:$K$4999,$N61)=0,N($X61),ROUND(MIN(MAX(0,N($Z61)-(N($Y61)-N($O61))),N($O61)),2)))</f>
        <v/>
      </c>
      <c r="Q61" s="349">
        <f>IF($N61="","",ROUND(N($O61)-N($P61),2))</f>
        <v/>
      </c>
      <c r="R61" s="350">
        <f>IF($N61="","",ROUND(SUM($Q$11:Q61),2))</f>
        <v/>
      </c>
      <c r="S61" s="346" t="n"/>
      <c r="T61" s="342" t="n"/>
      <c r="U61" s="351">
        <f>IF($D61="","",ROUND(N($F61)-N($J61),2))</f>
        <v/>
      </c>
      <c r="V61" s="351">
        <f>IF($D61="","",ROUND(SUMIFS($F$11:F61,$D$11:D61,$D61)-SUMIFS($J$11:J61,$D$11:D61,$D61),2))</f>
        <v/>
      </c>
      <c r="W61" s="351">
        <f>IF($D61="","",ROUND(SUMIFS(数据录入!$F$5:$F$4999,数据录入!$J$5:$J$4999,$D61),2))</f>
        <v/>
      </c>
      <c r="X61" s="347" t="n"/>
      <c r="Y61" s="351">
        <f>IF($N61="","",ROUND(SUMIFS($O$11:O61,$N$11:N61,$N61),2))</f>
        <v/>
      </c>
      <c r="Z61" s="351">
        <f>IF($N61="","",ROUND(SUMIFS(数据录入!$G$5:$G$4999,数据录入!$K$5:$K$4999,$N61),2))</f>
        <v/>
      </c>
      <c r="AA61" s="352">
        <f>IF(AND($D61="",$N61=""),"",IF(AND($D61&lt;&gt;"",COUNTIF(基础资料!$E:$E,$D61)=0),"客户名不在基础资料里",IF(AND($E61&lt;&gt;"",COUNTIF(基础资料!$B:$B,$E61)=0),"产品名不在基础资料里",IF(AND($N61&lt;&gt;"",COUNTIF(基础资料!$G:$G,$N61)=0),"供货商不在基础资料里",IF(AND($C61&lt;&gt;"",ISNUMBER($C61),$C61&lt;10000),"客户生日填得不对（不是日期）",IF(N($J61)&gt;N($F61),"销售费用大于销售金额",IF(AND($D61&lt;&gt;"",COUNTIF(数据录入!$J$5:$J$4999,$D61)=0,N($T61)&lt;&gt;0),"用的还是原手工已收款",IF(AND($D61&lt;&gt;"",COUNTIF(数据录入!$J$5:$J$4999,$D61)&gt;0,ROUND(N($G61)-N($T61),2)&lt;&gt;0,N($T61)&lt;&gt;0),"自动算的已收款和原手工数对不上","√"))))))))</f>
        <v/>
      </c>
    </row>
    <row r="62" ht="18" customFormat="1" customHeight="1" s="106">
      <c r="A62" s="338">
        <f>IF(AND($D62="",$N62=""),"",MAX($A$10:A61)+1)</f>
        <v/>
      </c>
      <c r="B62" s="339" t="n"/>
      <c r="C62" s="341" t="n"/>
      <c r="D62" s="341" t="n"/>
      <c r="E62" s="341" t="n"/>
      <c r="F62" s="342" t="n"/>
      <c r="G62" s="343">
        <f>IF($D62="","",IF(COUNTIF(数据录入!$J$5:$J$4999,$D62)=0,N($T62),ROUND(MIN(MAX(0,N($W62)-(N($V62)-N($U62))),N($U62)),2)))</f>
        <v/>
      </c>
      <c r="H62" s="344">
        <f>IF($D62="","",ROUND(N($F62)-N($G62)-N($J62),2))</f>
        <v/>
      </c>
      <c r="I62" s="353">
        <f>IF($D62="","",ROUND(SUM($H$11:H62),2))</f>
        <v/>
      </c>
      <c r="J62" s="354" t="n"/>
      <c r="K62" s="355" t="n"/>
      <c r="L62" s="341" t="n"/>
      <c r="M62" s="345" t="n"/>
      <c r="N62" s="346" t="n"/>
      <c r="O62" s="347" t="n"/>
      <c r="P62" s="348">
        <f>IF($N62="","",IF(COUNTIF(数据录入!$K$5:$K$4999,$N62)=0,N($X62),ROUND(MIN(MAX(0,N($Z62)-(N($Y62)-N($O62))),N($O62)),2)))</f>
        <v/>
      </c>
      <c r="Q62" s="349">
        <f>IF($N62="","",ROUND(N($O62)-N($P62),2))</f>
        <v/>
      </c>
      <c r="R62" s="350">
        <f>IF($N62="","",ROUND(SUM($Q$11:Q62),2))</f>
        <v/>
      </c>
      <c r="S62" s="346" t="n"/>
      <c r="T62" s="342" t="n"/>
      <c r="U62" s="351">
        <f>IF($D62="","",ROUND(N($F62)-N($J62),2))</f>
        <v/>
      </c>
      <c r="V62" s="351">
        <f>IF($D62="","",ROUND(SUMIFS($F$11:F62,$D$11:D62,$D62)-SUMIFS($J$11:J62,$D$11:D62,$D62),2))</f>
        <v/>
      </c>
      <c r="W62" s="351">
        <f>IF($D62="","",ROUND(SUMIFS(数据录入!$F$5:$F$4999,数据录入!$J$5:$J$4999,$D62),2))</f>
        <v/>
      </c>
      <c r="X62" s="347" t="n"/>
      <c r="Y62" s="351">
        <f>IF($N62="","",ROUND(SUMIFS($O$11:O62,$N$11:N62,$N62),2))</f>
        <v/>
      </c>
      <c r="Z62" s="351">
        <f>IF($N62="","",ROUND(SUMIFS(数据录入!$G$5:$G$4999,数据录入!$K$5:$K$4999,$N62),2))</f>
        <v/>
      </c>
      <c r="AA62" s="352">
        <f>IF(AND($D62="",$N62=""),"",IF(AND($D62&lt;&gt;"",COUNTIF(基础资料!$E:$E,$D62)=0),"客户名不在基础资料里",IF(AND($E62&lt;&gt;"",COUNTIF(基础资料!$B:$B,$E62)=0),"产品名不在基础资料里",IF(AND($N62&lt;&gt;"",COUNTIF(基础资料!$G:$G,$N62)=0),"供货商不在基础资料里",IF(AND($C62&lt;&gt;"",ISNUMBER($C62),$C62&lt;10000),"客户生日填得不对（不是日期）",IF(N($J62)&gt;N($F62),"销售费用大于销售金额",IF(AND($D62&lt;&gt;"",COUNTIF(数据录入!$J$5:$J$4999,$D62)=0,N($T62)&lt;&gt;0),"用的还是原手工已收款",IF(AND($D62&lt;&gt;"",COUNTIF(数据录入!$J$5:$J$4999,$D62)&gt;0,ROUND(N($G62)-N($T62),2)&lt;&gt;0,N($T62)&lt;&gt;0),"自动算的已收款和原手工数对不上","√"))))))))</f>
        <v/>
      </c>
    </row>
    <row r="63" ht="18" customFormat="1" customHeight="1" s="106">
      <c r="A63" s="338">
        <f>IF(AND($D63="",$N63=""),"",MAX($A$10:A62)+1)</f>
        <v/>
      </c>
      <c r="B63" s="339" t="n"/>
      <c r="C63" s="341" t="n"/>
      <c r="D63" s="341" t="n"/>
      <c r="E63" s="341" t="n"/>
      <c r="F63" s="342" t="n"/>
      <c r="G63" s="343">
        <f>IF($D63="","",IF(COUNTIF(数据录入!$J$5:$J$4999,$D63)=0,N($T63),ROUND(MIN(MAX(0,N($W63)-(N($V63)-N($U63))),N($U63)),2)))</f>
        <v/>
      </c>
      <c r="H63" s="344">
        <f>IF($D63="","",ROUND(N($F63)-N($G63)-N($J63),2))</f>
        <v/>
      </c>
      <c r="I63" s="353">
        <f>IF($D63="","",ROUND(SUM($H$11:H63),2))</f>
        <v/>
      </c>
      <c r="J63" s="354" t="n"/>
      <c r="K63" s="355" t="n"/>
      <c r="L63" s="341" t="n"/>
      <c r="M63" s="345" t="n"/>
      <c r="N63" s="346" t="n"/>
      <c r="O63" s="347" t="n"/>
      <c r="P63" s="348">
        <f>IF($N63="","",IF(COUNTIF(数据录入!$K$5:$K$4999,$N63)=0,N($X63),ROUND(MIN(MAX(0,N($Z63)-(N($Y63)-N($O63))),N($O63)),2)))</f>
        <v/>
      </c>
      <c r="Q63" s="349">
        <f>IF($N63="","",ROUND(N($O63)-N($P63),2))</f>
        <v/>
      </c>
      <c r="R63" s="350">
        <f>IF($N63="","",ROUND(SUM($Q$11:Q63),2))</f>
        <v/>
      </c>
      <c r="S63" s="346" t="n"/>
      <c r="T63" s="342" t="n"/>
      <c r="U63" s="351">
        <f>IF($D63="","",ROUND(N($F63)-N($J63),2))</f>
        <v/>
      </c>
      <c r="V63" s="351">
        <f>IF($D63="","",ROUND(SUMIFS($F$11:F63,$D$11:D63,$D63)-SUMIFS($J$11:J63,$D$11:D63,$D63),2))</f>
        <v/>
      </c>
      <c r="W63" s="351">
        <f>IF($D63="","",ROUND(SUMIFS(数据录入!$F$5:$F$4999,数据录入!$J$5:$J$4999,$D63),2))</f>
        <v/>
      </c>
      <c r="X63" s="347" t="n"/>
      <c r="Y63" s="351">
        <f>IF($N63="","",ROUND(SUMIFS($O$11:O63,$N$11:N63,$N63),2))</f>
        <v/>
      </c>
      <c r="Z63" s="351">
        <f>IF($N63="","",ROUND(SUMIFS(数据录入!$G$5:$G$4999,数据录入!$K$5:$K$4999,$N63),2))</f>
        <v/>
      </c>
      <c r="AA63" s="352">
        <f>IF(AND($D63="",$N63=""),"",IF(AND($D63&lt;&gt;"",COUNTIF(基础资料!$E:$E,$D63)=0),"客户名不在基础资料里",IF(AND($E63&lt;&gt;"",COUNTIF(基础资料!$B:$B,$E63)=0),"产品名不在基础资料里",IF(AND($N63&lt;&gt;"",COUNTIF(基础资料!$G:$G,$N63)=0),"供货商不在基础资料里",IF(AND($C63&lt;&gt;"",ISNUMBER($C63),$C63&lt;10000),"客户生日填得不对（不是日期）",IF(N($J63)&gt;N($F63),"销售费用大于销售金额",IF(AND($D63&lt;&gt;"",COUNTIF(数据录入!$J$5:$J$4999,$D63)=0,N($T63)&lt;&gt;0),"用的还是原手工已收款",IF(AND($D63&lt;&gt;"",COUNTIF(数据录入!$J$5:$J$4999,$D63)&gt;0,ROUND(N($G63)-N($T63),2)&lt;&gt;0,N($T63)&lt;&gt;0),"自动算的已收款和原手工数对不上","√"))))))))</f>
        <v/>
      </c>
    </row>
    <row r="64" ht="18" customFormat="1" customHeight="1" s="106">
      <c r="A64" s="338">
        <f>IF(AND($D64="",$N64=""),"",MAX($A$10:A63)+1)</f>
        <v/>
      </c>
      <c r="B64" s="339" t="n"/>
      <c r="C64" s="341" t="n"/>
      <c r="D64" s="341" t="n"/>
      <c r="E64" s="341" t="n"/>
      <c r="F64" s="342" t="n"/>
      <c r="G64" s="343">
        <f>IF($D64="","",IF(COUNTIF(数据录入!$J$5:$J$4999,$D64)=0,N($T64),ROUND(MIN(MAX(0,N($W64)-(N($V64)-N($U64))),N($U64)),2)))</f>
        <v/>
      </c>
      <c r="H64" s="344">
        <f>IF($D64="","",ROUND(N($F64)-N($G64)-N($J64),2))</f>
        <v/>
      </c>
      <c r="I64" s="353">
        <f>IF($D64="","",ROUND(SUM($H$11:H64),2))</f>
        <v/>
      </c>
      <c r="J64" s="354" t="n"/>
      <c r="K64" s="355" t="n"/>
      <c r="L64" s="341" t="n"/>
      <c r="M64" s="345" t="n"/>
      <c r="N64" s="346" t="n"/>
      <c r="O64" s="347" t="n"/>
      <c r="P64" s="348">
        <f>IF($N64="","",IF(COUNTIF(数据录入!$K$5:$K$4999,$N64)=0,N($X64),ROUND(MIN(MAX(0,N($Z64)-(N($Y64)-N($O64))),N($O64)),2)))</f>
        <v/>
      </c>
      <c r="Q64" s="349">
        <f>IF($N64="","",ROUND(N($O64)-N($P64),2))</f>
        <v/>
      </c>
      <c r="R64" s="350">
        <f>IF($N64="","",ROUND(SUM($Q$11:Q64),2))</f>
        <v/>
      </c>
      <c r="S64" s="346" t="n"/>
      <c r="T64" s="342" t="n"/>
      <c r="U64" s="351">
        <f>IF($D64="","",ROUND(N($F64)-N($J64),2))</f>
        <v/>
      </c>
      <c r="V64" s="351">
        <f>IF($D64="","",ROUND(SUMIFS($F$11:F64,$D$11:D64,$D64)-SUMIFS($J$11:J64,$D$11:D64,$D64),2))</f>
        <v/>
      </c>
      <c r="W64" s="351">
        <f>IF($D64="","",ROUND(SUMIFS(数据录入!$F$5:$F$4999,数据录入!$J$5:$J$4999,$D64),2))</f>
        <v/>
      </c>
      <c r="X64" s="347" t="n"/>
      <c r="Y64" s="351">
        <f>IF($N64="","",ROUND(SUMIFS($O$11:O64,$N$11:N64,$N64),2))</f>
        <v/>
      </c>
      <c r="Z64" s="351">
        <f>IF($N64="","",ROUND(SUMIFS(数据录入!$G$5:$G$4999,数据录入!$K$5:$K$4999,$N64),2))</f>
        <v/>
      </c>
      <c r="AA64" s="352">
        <f>IF(AND($D64="",$N64=""),"",IF(AND($D64&lt;&gt;"",COUNTIF(基础资料!$E:$E,$D64)=0),"客户名不在基础资料里",IF(AND($E64&lt;&gt;"",COUNTIF(基础资料!$B:$B,$E64)=0),"产品名不在基础资料里",IF(AND($N64&lt;&gt;"",COUNTIF(基础资料!$G:$G,$N64)=0),"供货商不在基础资料里",IF(AND($C64&lt;&gt;"",ISNUMBER($C64),$C64&lt;10000),"客户生日填得不对（不是日期）",IF(N($J64)&gt;N($F64),"销售费用大于销售金额",IF(AND($D64&lt;&gt;"",COUNTIF(数据录入!$J$5:$J$4999,$D64)=0,N($T64)&lt;&gt;0),"用的还是原手工已收款",IF(AND($D64&lt;&gt;"",COUNTIF(数据录入!$J$5:$J$4999,$D64)&gt;0,ROUND(N($G64)-N($T64),2)&lt;&gt;0,N($T64)&lt;&gt;0),"自动算的已收款和原手工数对不上","√"))))))))</f>
        <v/>
      </c>
    </row>
    <row r="65" ht="18" customFormat="1" customHeight="1" s="106">
      <c r="A65" s="338">
        <f>IF(AND($D65="",$N65=""),"",MAX($A$10:A64)+1)</f>
        <v/>
      </c>
      <c r="B65" s="339" t="n"/>
      <c r="C65" s="341" t="n"/>
      <c r="D65" s="341" t="n"/>
      <c r="E65" s="341" t="n"/>
      <c r="F65" s="342" t="n"/>
      <c r="G65" s="343">
        <f>IF($D65="","",IF(COUNTIF(数据录入!$J$5:$J$4999,$D65)=0,N($T65),ROUND(MIN(MAX(0,N($W65)-(N($V65)-N($U65))),N($U65)),2)))</f>
        <v/>
      </c>
      <c r="H65" s="344">
        <f>IF($D65="","",ROUND(N($F65)-N($G65)-N($J65),2))</f>
        <v/>
      </c>
      <c r="I65" s="353">
        <f>IF($D65="","",ROUND(SUM($H$11:H65),2))</f>
        <v/>
      </c>
      <c r="J65" s="354" t="n"/>
      <c r="K65" s="355" t="n"/>
      <c r="L65" s="341" t="n"/>
      <c r="M65" s="345" t="n"/>
      <c r="N65" s="346" t="n"/>
      <c r="O65" s="347" t="n"/>
      <c r="P65" s="348">
        <f>IF($N65="","",IF(COUNTIF(数据录入!$K$5:$K$4999,$N65)=0,N($X65),ROUND(MIN(MAX(0,N($Z65)-(N($Y65)-N($O65))),N($O65)),2)))</f>
        <v/>
      </c>
      <c r="Q65" s="349">
        <f>IF($N65="","",ROUND(N($O65)-N($P65),2))</f>
        <v/>
      </c>
      <c r="R65" s="350">
        <f>IF($N65="","",ROUND(SUM($Q$11:Q65),2))</f>
        <v/>
      </c>
      <c r="S65" s="346" t="n"/>
      <c r="T65" s="342" t="n"/>
      <c r="U65" s="351">
        <f>IF($D65="","",ROUND(N($F65)-N($J65),2))</f>
        <v/>
      </c>
      <c r="V65" s="351">
        <f>IF($D65="","",ROUND(SUMIFS($F$11:F65,$D$11:D65,$D65)-SUMIFS($J$11:J65,$D$11:D65,$D65),2))</f>
        <v/>
      </c>
      <c r="W65" s="351">
        <f>IF($D65="","",ROUND(SUMIFS(数据录入!$F$5:$F$4999,数据录入!$J$5:$J$4999,$D65),2))</f>
        <v/>
      </c>
      <c r="X65" s="347" t="n"/>
      <c r="Y65" s="351">
        <f>IF($N65="","",ROUND(SUMIFS($O$11:O65,$N$11:N65,$N65),2))</f>
        <v/>
      </c>
      <c r="Z65" s="351">
        <f>IF($N65="","",ROUND(SUMIFS(数据录入!$G$5:$G$4999,数据录入!$K$5:$K$4999,$N65),2))</f>
        <v/>
      </c>
      <c r="AA65" s="352">
        <f>IF(AND($D65="",$N65=""),"",IF(AND($D65&lt;&gt;"",COUNTIF(基础资料!$E:$E,$D65)=0),"客户名不在基础资料里",IF(AND($E65&lt;&gt;"",COUNTIF(基础资料!$B:$B,$E65)=0),"产品名不在基础资料里",IF(AND($N65&lt;&gt;"",COUNTIF(基础资料!$G:$G,$N65)=0),"供货商不在基础资料里",IF(AND($C65&lt;&gt;"",ISNUMBER($C65),$C65&lt;10000),"客户生日填得不对（不是日期）",IF(N($J65)&gt;N($F65),"销售费用大于销售金额",IF(AND($D65&lt;&gt;"",COUNTIF(数据录入!$J$5:$J$4999,$D65)=0,N($T65)&lt;&gt;0),"用的还是原手工已收款",IF(AND($D65&lt;&gt;"",COUNTIF(数据录入!$J$5:$J$4999,$D65)&gt;0,ROUND(N($G65)-N($T65),2)&lt;&gt;0,N($T65)&lt;&gt;0),"自动算的已收款和原手工数对不上","√"))))))))</f>
        <v/>
      </c>
    </row>
    <row r="66" ht="18" customFormat="1" customHeight="1" s="106">
      <c r="A66" s="338">
        <f>IF(AND($D66="",$N66=""),"",MAX($A$10:A65)+1)</f>
        <v/>
      </c>
      <c r="B66" s="339" t="n"/>
      <c r="C66" s="341" t="n"/>
      <c r="D66" s="341" t="n"/>
      <c r="E66" s="341" t="n"/>
      <c r="F66" s="342" t="n"/>
      <c r="G66" s="343">
        <f>IF($D66="","",IF(COUNTIF(数据录入!$J$5:$J$4999,$D66)=0,N($T66),ROUND(MIN(MAX(0,N($W66)-(N($V66)-N($U66))),N($U66)),2)))</f>
        <v/>
      </c>
      <c r="H66" s="344">
        <f>IF($D66="","",ROUND(N($F66)-N($G66)-N($J66),2))</f>
        <v/>
      </c>
      <c r="I66" s="353">
        <f>IF($D66="","",ROUND(SUM($H$11:H66),2))</f>
        <v/>
      </c>
      <c r="J66" s="354" t="n"/>
      <c r="K66" s="355" t="n"/>
      <c r="L66" s="341" t="n"/>
      <c r="M66" s="345" t="n"/>
      <c r="N66" s="346" t="n"/>
      <c r="O66" s="347" t="n"/>
      <c r="P66" s="348">
        <f>IF($N66="","",IF(COUNTIF(数据录入!$K$5:$K$4999,$N66)=0,N($X66),ROUND(MIN(MAX(0,N($Z66)-(N($Y66)-N($O66))),N($O66)),2)))</f>
        <v/>
      </c>
      <c r="Q66" s="349">
        <f>IF($N66="","",ROUND(N($O66)-N($P66),2))</f>
        <v/>
      </c>
      <c r="R66" s="350">
        <f>IF($N66="","",ROUND(SUM($Q$11:Q66),2))</f>
        <v/>
      </c>
      <c r="S66" s="346" t="n"/>
      <c r="T66" s="342" t="n"/>
      <c r="U66" s="351">
        <f>IF($D66="","",ROUND(N($F66)-N($J66),2))</f>
        <v/>
      </c>
      <c r="V66" s="351">
        <f>IF($D66="","",ROUND(SUMIFS($F$11:F66,$D$11:D66,$D66)-SUMIFS($J$11:J66,$D$11:D66,$D66),2))</f>
        <v/>
      </c>
      <c r="W66" s="351">
        <f>IF($D66="","",ROUND(SUMIFS(数据录入!$F$5:$F$4999,数据录入!$J$5:$J$4999,$D66),2))</f>
        <v/>
      </c>
      <c r="X66" s="347" t="n"/>
      <c r="Y66" s="351">
        <f>IF($N66="","",ROUND(SUMIFS($O$11:O66,$N$11:N66,$N66),2))</f>
        <v/>
      </c>
      <c r="Z66" s="351">
        <f>IF($N66="","",ROUND(SUMIFS(数据录入!$G$5:$G$4999,数据录入!$K$5:$K$4999,$N66),2))</f>
        <v/>
      </c>
      <c r="AA66" s="352">
        <f>IF(AND($D66="",$N66=""),"",IF(AND($D66&lt;&gt;"",COUNTIF(基础资料!$E:$E,$D66)=0),"客户名不在基础资料里",IF(AND($E66&lt;&gt;"",COUNTIF(基础资料!$B:$B,$E66)=0),"产品名不在基础资料里",IF(AND($N66&lt;&gt;"",COUNTIF(基础资料!$G:$G,$N66)=0),"供货商不在基础资料里",IF(AND($C66&lt;&gt;"",ISNUMBER($C66),$C66&lt;10000),"客户生日填得不对（不是日期）",IF(N($J66)&gt;N($F66),"销售费用大于销售金额",IF(AND($D66&lt;&gt;"",COUNTIF(数据录入!$J$5:$J$4999,$D66)=0,N($T66)&lt;&gt;0),"用的还是原手工已收款",IF(AND($D66&lt;&gt;"",COUNTIF(数据录入!$J$5:$J$4999,$D66)&gt;0,ROUND(N($G66)-N($T66),2)&lt;&gt;0,N($T66)&lt;&gt;0),"自动算的已收款和原手工数对不上","√"))))))))</f>
        <v/>
      </c>
    </row>
    <row r="67" ht="18" customFormat="1" customHeight="1" s="106">
      <c r="A67" s="338">
        <f>IF(AND($D67="",$N67=""),"",MAX($A$10:A66)+1)</f>
        <v/>
      </c>
      <c r="B67" s="339" t="n"/>
      <c r="C67" s="341" t="n"/>
      <c r="D67" s="341" t="n"/>
      <c r="E67" s="341" t="n"/>
      <c r="F67" s="342" t="n"/>
      <c r="G67" s="343">
        <f>IF($D67="","",IF(COUNTIF(数据录入!$J$5:$J$4999,$D67)=0,N($T67),ROUND(MIN(MAX(0,N($W67)-(N($V67)-N($U67))),N($U67)),2)))</f>
        <v/>
      </c>
      <c r="H67" s="344">
        <f>IF($D67="","",ROUND(N($F67)-N($G67)-N($J67),2))</f>
        <v/>
      </c>
      <c r="I67" s="353">
        <f>IF($D67="","",ROUND(SUM($H$11:H67),2))</f>
        <v/>
      </c>
      <c r="J67" s="354" t="n"/>
      <c r="K67" s="355" t="n"/>
      <c r="L67" s="341" t="n"/>
      <c r="M67" s="345" t="n"/>
      <c r="N67" s="346" t="n"/>
      <c r="O67" s="347" t="n"/>
      <c r="P67" s="348">
        <f>IF($N67="","",IF(COUNTIF(数据录入!$K$5:$K$4999,$N67)=0,N($X67),ROUND(MIN(MAX(0,N($Z67)-(N($Y67)-N($O67))),N($O67)),2)))</f>
        <v/>
      </c>
      <c r="Q67" s="349">
        <f>IF($N67="","",ROUND(N($O67)-N($P67),2))</f>
        <v/>
      </c>
      <c r="R67" s="350">
        <f>IF($N67="","",ROUND(SUM($Q$11:Q67),2))</f>
        <v/>
      </c>
      <c r="S67" s="346" t="n"/>
      <c r="T67" s="342" t="n"/>
      <c r="U67" s="351">
        <f>IF($D67="","",ROUND(N($F67)-N($J67),2))</f>
        <v/>
      </c>
      <c r="V67" s="351">
        <f>IF($D67="","",ROUND(SUMIFS($F$11:F67,$D$11:D67,$D67)-SUMIFS($J$11:J67,$D$11:D67,$D67),2))</f>
        <v/>
      </c>
      <c r="W67" s="351">
        <f>IF($D67="","",ROUND(SUMIFS(数据录入!$F$5:$F$4999,数据录入!$J$5:$J$4999,$D67),2))</f>
        <v/>
      </c>
      <c r="X67" s="347" t="n"/>
      <c r="Y67" s="351">
        <f>IF($N67="","",ROUND(SUMIFS($O$11:O67,$N$11:N67,$N67),2))</f>
        <v/>
      </c>
      <c r="Z67" s="351">
        <f>IF($N67="","",ROUND(SUMIFS(数据录入!$G$5:$G$4999,数据录入!$K$5:$K$4999,$N67),2))</f>
        <v/>
      </c>
      <c r="AA67" s="352">
        <f>IF(AND($D67="",$N67=""),"",IF(AND($D67&lt;&gt;"",COUNTIF(基础资料!$E:$E,$D67)=0),"客户名不在基础资料里",IF(AND($E67&lt;&gt;"",COUNTIF(基础资料!$B:$B,$E67)=0),"产品名不在基础资料里",IF(AND($N67&lt;&gt;"",COUNTIF(基础资料!$G:$G,$N67)=0),"供货商不在基础资料里",IF(AND($C67&lt;&gt;"",ISNUMBER($C67),$C67&lt;10000),"客户生日填得不对（不是日期）",IF(N($J67)&gt;N($F67),"销售费用大于销售金额",IF(AND($D67&lt;&gt;"",COUNTIF(数据录入!$J$5:$J$4999,$D67)=0,N($T67)&lt;&gt;0),"用的还是原手工已收款",IF(AND($D67&lt;&gt;"",COUNTIF(数据录入!$J$5:$J$4999,$D67)&gt;0,ROUND(N($G67)-N($T67),2)&lt;&gt;0,N($T67)&lt;&gt;0),"自动算的已收款和原手工数对不上","√"))))))))</f>
        <v/>
      </c>
    </row>
    <row r="68" ht="18" customFormat="1" customHeight="1" s="106">
      <c r="A68" s="338">
        <f>IF(AND($D68="",$N68=""),"",MAX($A$10:A67)+1)</f>
        <v/>
      </c>
      <c r="B68" s="339" t="n"/>
      <c r="C68" s="341" t="n"/>
      <c r="D68" s="341" t="n"/>
      <c r="E68" s="341" t="n"/>
      <c r="F68" s="342" t="n"/>
      <c r="G68" s="343">
        <f>IF($D68="","",IF(COUNTIF(数据录入!$J$5:$J$4999,$D68)=0,N($T68),ROUND(MIN(MAX(0,N($W68)-(N($V68)-N($U68))),N($U68)),2)))</f>
        <v/>
      </c>
      <c r="H68" s="344">
        <f>IF($D68="","",ROUND(N($F68)-N($G68)-N($J68),2))</f>
        <v/>
      </c>
      <c r="I68" s="353">
        <f>IF($D68="","",ROUND(SUM($H$11:H68),2))</f>
        <v/>
      </c>
      <c r="J68" s="354" t="n"/>
      <c r="K68" s="355" t="n"/>
      <c r="L68" s="341" t="n"/>
      <c r="M68" s="345" t="n"/>
      <c r="N68" s="346" t="n"/>
      <c r="O68" s="347" t="n"/>
      <c r="P68" s="348">
        <f>IF($N68="","",IF(COUNTIF(数据录入!$K$5:$K$4999,$N68)=0,N($X68),ROUND(MIN(MAX(0,N($Z68)-(N($Y68)-N($O68))),N($O68)),2)))</f>
        <v/>
      </c>
      <c r="Q68" s="349">
        <f>IF($N68="","",ROUND(N($O68)-N($P68),2))</f>
        <v/>
      </c>
      <c r="R68" s="350">
        <f>IF($N68="","",ROUND(SUM($Q$11:Q68),2))</f>
        <v/>
      </c>
      <c r="S68" s="346" t="n"/>
      <c r="T68" s="342" t="n"/>
      <c r="U68" s="351">
        <f>IF($D68="","",ROUND(N($F68)-N($J68),2))</f>
        <v/>
      </c>
      <c r="V68" s="351">
        <f>IF($D68="","",ROUND(SUMIFS($F$11:F68,$D$11:D68,$D68)-SUMIFS($J$11:J68,$D$11:D68,$D68),2))</f>
        <v/>
      </c>
      <c r="W68" s="351">
        <f>IF($D68="","",ROUND(SUMIFS(数据录入!$F$5:$F$4999,数据录入!$J$5:$J$4999,$D68),2))</f>
        <v/>
      </c>
      <c r="X68" s="347" t="n"/>
      <c r="Y68" s="351">
        <f>IF($N68="","",ROUND(SUMIFS($O$11:O68,$N$11:N68,$N68),2))</f>
        <v/>
      </c>
      <c r="Z68" s="351">
        <f>IF($N68="","",ROUND(SUMIFS(数据录入!$G$5:$G$4999,数据录入!$K$5:$K$4999,$N68),2))</f>
        <v/>
      </c>
      <c r="AA68" s="352">
        <f>IF(AND($D68="",$N68=""),"",IF(AND($D68&lt;&gt;"",COUNTIF(基础资料!$E:$E,$D68)=0),"客户名不在基础资料里",IF(AND($E68&lt;&gt;"",COUNTIF(基础资料!$B:$B,$E68)=0),"产品名不在基础资料里",IF(AND($N68&lt;&gt;"",COUNTIF(基础资料!$G:$G,$N68)=0),"供货商不在基础资料里",IF(AND($C68&lt;&gt;"",ISNUMBER($C68),$C68&lt;10000),"客户生日填得不对（不是日期）",IF(N($J68)&gt;N($F68),"销售费用大于销售金额",IF(AND($D68&lt;&gt;"",COUNTIF(数据录入!$J$5:$J$4999,$D68)=0,N($T68)&lt;&gt;0),"用的还是原手工已收款",IF(AND($D68&lt;&gt;"",COUNTIF(数据录入!$J$5:$J$4999,$D68)&gt;0,ROUND(N($G68)-N($T68),2)&lt;&gt;0,N($T68)&lt;&gt;0),"自动算的已收款和原手工数对不上","√"))))))))</f>
        <v/>
      </c>
    </row>
    <row r="69" ht="18" customFormat="1" customHeight="1" s="106">
      <c r="A69" s="338">
        <f>IF(AND($D69="",$N69=""),"",MAX($A$10:A68)+1)</f>
        <v/>
      </c>
      <c r="B69" s="339" t="n"/>
      <c r="C69" s="341" t="n"/>
      <c r="D69" s="341" t="n"/>
      <c r="E69" s="341" t="n"/>
      <c r="F69" s="342" t="n"/>
      <c r="G69" s="343">
        <f>IF($D69="","",IF(COUNTIF(数据录入!$J$5:$J$4999,$D69)=0,N($T69),ROUND(MIN(MAX(0,N($W69)-(N($V69)-N($U69))),N($U69)),2)))</f>
        <v/>
      </c>
      <c r="H69" s="344">
        <f>IF($D69="","",ROUND(N($F69)-N($G69)-N($J69),2))</f>
        <v/>
      </c>
      <c r="I69" s="353">
        <f>IF($D69="","",ROUND(SUM($H$11:H69),2))</f>
        <v/>
      </c>
      <c r="J69" s="354" t="n"/>
      <c r="K69" s="355" t="n"/>
      <c r="L69" s="341" t="n"/>
      <c r="M69" s="345" t="n"/>
      <c r="N69" s="346" t="n"/>
      <c r="O69" s="347" t="n"/>
      <c r="P69" s="348">
        <f>IF($N69="","",IF(COUNTIF(数据录入!$K$5:$K$4999,$N69)=0,N($X69),ROUND(MIN(MAX(0,N($Z69)-(N($Y69)-N($O69))),N($O69)),2)))</f>
        <v/>
      </c>
      <c r="Q69" s="349">
        <f>IF($N69="","",ROUND(N($O69)-N($P69),2))</f>
        <v/>
      </c>
      <c r="R69" s="350">
        <f>IF($N69="","",ROUND(SUM($Q$11:Q69),2))</f>
        <v/>
      </c>
      <c r="S69" s="346" t="n"/>
      <c r="T69" s="342" t="n"/>
      <c r="U69" s="351">
        <f>IF($D69="","",ROUND(N($F69)-N($J69),2))</f>
        <v/>
      </c>
      <c r="V69" s="351">
        <f>IF($D69="","",ROUND(SUMIFS($F$11:F69,$D$11:D69,$D69)-SUMIFS($J$11:J69,$D$11:D69,$D69),2))</f>
        <v/>
      </c>
      <c r="W69" s="351">
        <f>IF($D69="","",ROUND(SUMIFS(数据录入!$F$5:$F$4999,数据录入!$J$5:$J$4999,$D69),2))</f>
        <v/>
      </c>
      <c r="X69" s="347" t="n"/>
      <c r="Y69" s="351">
        <f>IF($N69="","",ROUND(SUMIFS($O$11:O69,$N$11:N69,$N69),2))</f>
        <v/>
      </c>
      <c r="Z69" s="351">
        <f>IF($N69="","",ROUND(SUMIFS(数据录入!$G$5:$G$4999,数据录入!$K$5:$K$4999,$N69),2))</f>
        <v/>
      </c>
      <c r="AA69" s="352">
        <f>IF(AND($D69="",$N69=""),"",IF(AND($D69&lt;&gt;"",COUNTIF(基础资料!$E:$E,$D69)=0),"客户名不在基础资料里",IF(AND($E69&lt;&gt;"",COUNTIF(基础资料!$B:$B,$E69)=0),"产品名不在基础资料里",IF(AND($N69&lt;&gt;"",COUNTIF(基础资料!$G:$G,$N69)=0),"供货商不在基础资料里",IF(AND($C69&lt;&gt;"",ISNUMBER($C69),$C69&lt;10000),"客户生日填得不对（不是日期）",IF(N($J69)&gt;N($F69),"销售费用大于销售金额",IF(AND($D69&lt;&gt;"",COUNTIF(数据录入!$J$5:$J$4999,$D69)=0,N($T69)&lt;&gt;0),"用的还是原手工已收款",IF(AND($D69&lt;&gt;"",COUNTIF(数据录入!$J$5:$J$4999,$D69)&gt;0,ROUND(N($G69)-N($T69),2)&lt;&gt;0,N($T69)&lt;&gt;0),"自动算的已收款和原手工数对不上","√"))))))))</f>
        <v/>
      </c>
    </row>
    <row r="70" ht="18" customFormat="1" customHeight="1" s="106">
      <c r="A70" s="338">
        <f>IF(AND($D70="",$N70=""),"",MAX($A$10:A69)+1)</f>
        <v/>
      </c>
      <c r="B70" s="339" t="n"/>
      <c r="C70" s="341" t="n"/>
      <c r="D70" s="341" t="n"/>
      <c r="E70" s="341" t="n"/>
      <c r="F70" s="342" t="n"/>
      <c r="G70" s="343">
        <f>IF($D70="","",IF(COUNTIF(数据录入!$J$5:$J$4999,$D70)=0,N($T70),ROUND(MIN(MAX(0,N($W70)-(N($V70)-N($U70))),N($U70)),2)))</f>
        <v/>
      </c>
      <c r="H70" s="344">
        <f>IF($D70="","",ROUND(N($F70)-N($G70)-N($J70),2))</f>
        <v/>
      </c>
      <c r="I70" s="353">
        <f>IF($D70="","",ROUND(SUM($H$11:H70),2))</f>
        <v/>
      </c>
      <c r="J70" s="354" t="n"/>
      <c r="K70" s="355" t="n"/>
      <c r="L70" s="341" t="n"/>
      <c r="M70" s="345" t="n"/>
      <c r="N70" s="346" t="n"/>
      <c r="O70" s="347" t="n"/>
      <c r="P70" s="348">
        <f>IF($N70="","",IF(COUNTIF(数据录入!$K$5:$K$4999,$N70)=0,N($X70),ROUND(MIN(MAX(0,N($Z70)-(N($Y70)-N($O70))),N($O70)),2)))</f>
        <v/>
      </c>
      <c r="Q70" s="349">
        <f>IF($N70="","",ROUND(N($O70)-N($P70),2))</f>
        <v/>
      </c>
      <c r="R70" s="350">
        <f>IF($N70="","",ROUND(SUM($Q$11:Q70),2))</f>
        <v/>
      </c>
      <c r="S70" s="346" t="n"/>
      <c r="T70" s="342" t="n"/>
      <c r="U70" s="351">
        <f>IF($D70="","",ROUND(N($F70)-N($J70),2))</f>
        <v/>
      </c>
      <c r="V70" s="351">
        <f>IF($D70="","",ROUND(SUMIFS($F$11:F70,$D$11:D70,$D70)-SUMIFS($J$11:J70,$D$11:D70,$D70),2))</f>
        <v/>
      </c>
      <c r="W70" s="351">
        <f>IF($D70="","",ROUND(SUMIFS(数据录入!$F$5:$F$4999,数据录入!$J$5:$J$4999,$D70),2))</f>
        <v/>
      </c>
      <c r="X70" s="347" t="n"/>
      <c r="Y70" s="351">
        <f>IF($N70="","",ROUND(SUMIFS($O$11:O70,$N$11:N70,$N70),2))</f>
        <v/>
      </c>
      <c r="Z70" s="351">
        <f>IF($N70="","",ROUND(SUMIFS(数据录入!$G$5:$G$4999,数据录入!$K$5:$K$4999,$N70),2))</f>
        <v/>
      </c>
      <c r="AA70" s="352">
        <f>IF(AND($D70="",$N70=""),"",IF(AND($D70&lt;&gt;"",COUNTIF(基础资料!$E:$E,$D70)=0),"客户名不在基础资料里",IF(AND($E70&lt;&gt;"",COUNTIF(基础资料!$B:$B,$E70)=0),"产品名不在基础资料里",IF(AND($N70&lt;&gt;"",COUNTIF(基础资料!$G:$G,$N70)=0),"供货商不在基础资料里",IF(AND($C70&lt;&gt;"",ISNUMBER($C70),$C70&lt;10000),"客户生日填得不对（不是日期）",IF(N($J70)&gt;N($F70),"销售费用大于销售金额",IF(AND($D70&lt;&gt;"",COUNTIF(数据录入!$J$5:$J$4999,$D70)=0,N($T70)&lt;&gt;0),"用的还是原手工已收款",IF(AND($D70&lt;&gt;"",COUNTIF(数据录入!$J$5:$J$4999,$D70)&gt;0,ROUND(N($G70)-N($T70),2)&lt;&gt;0,N($T70)&lt;&gt;0),"自动算的已收款和原手工数对不上","√"))))))))</f>
        <v/>
      </c>
    </row>
    <row r="71" ht="18" customFormat="1" customHeight="1" s="106">
      <c r="A71" s="338">
        <f>IF(AND($D71="",$N71=""),"",MAX($A$10:A70)+1)</f>
        <v/>
      </c>
      <c r="B71" s="339" t="n"/>
      <c r="C71" s="341" t="n"/>
      <c r="D71" s="341" t="n"/>
      <c r="E71" s="341" t="n"/>
      <c r="F71" s="342" t="n"/>
      <c r="G71" s="343">
        <f>IF($D71="","",IF(COUNTIF(数据录入!$J$5:$J$4999,$D71)=0,N($T71),ROUND(MIN(MAX(0,N($W71)-(N($V71)-N($U71))),N($U71)),2)))</f>
        <v/>
      </c>
      <c r="H71" s="344">
        <f>IF($D71="","",ROUND(N($F71)-N($G71)-N($J71),2))</f>
        <v/>
      </c>
      <c r="I71" s="353">
        <f>IF($D71="","",ROUND(SUM($H$11:H71),2))</f>
        <v/>
      </c>
      <c r="J71" s="354" t="n"/>
      <c r="K71" s="355" t="n"/>
      <c r="L71" s="341" t="n"/>
      <c r="M71" s="345" t="n"/>
      <c r="N71" s="346" t="n"/>
      <c r="O71" s="347" t="n"/>
      <c r="P71" s="348">
        <f>IF($N71="","",IF(COUNTIF(数据录入!$K$5:$K$4999,$N71)=0,N($X71),ROUND(MIN(MAX(0,N($Z71)-(N($Y71)-N($O71))),N($O71)),2)))</f>
        <v/>
      </c>
      <c r="Q71" s="349">
        <f>IF($N71="","",ROUND(N($O71)-N($P71),2))</f>
        <v/>
      </c>
      <c r="R71" s="350">
        <f>IF($N71="","",ROUND(SUM($Q$11:Q71),2))</f>
        <v/>
      </c>
      <c r="S71" s="346" t="n"/>
      <c r="T71" s="342" t="n"/>
      <c r="U71" s="351">
        <f>IF($D71="","",ROUND(N($F71)-N($J71),2))</f>
        <v/>
      </c>
      <c r="V71" s="351">
        <f>IF($D71="","",ROUND(SUMIFS($F$11:F71,$D$11:D71,$D71)-SUMIFS($J$11:J71,$D$11:D71,$D71),2))</f>
        <v/>
      </c>
      <c r="W71" s="351">
        <f>IF($D71="","",ROUND(SUMIFS(数据录入!$F$5:$F$4999,数据录入!$J$5:$J$4999,$D71),2))</f>
        <v/>
      </c>
      <c r="X71" s="347" t="n"/>
      <c r="Y71" s="351">
        <f>IF($N71="","",ROUND(SUMIFS($O$11:O71,$N$11:N71,$N71),2))</f>
        <v/>
      </c>
      <c r="Z71" s="351">
        <f>IF($N71="","",ROUND(SUMIFS(数据录入!$G$5:$G$4999,数据录入!$K$5:$K$4999,$N71),2))</f>
        <v/>
      </c>
      <c r="AA71" s="352">
        <f>IF(AND($D71="",$N71=""),"",IF(AND($D71&lt;&gt;"",COUNTIF(基础资料!$E:$E,$D71)=0),"客户名不在基础资料里",IF(AND($E71&lt;&gt;"",COUNTIF(基础资料!$B:$B,$E71)=0),"产品名不在基础资料里",IF(AND($N71&lt;&gt;"",COUNTIF(基础资料!$G:$G,$N71)=0),"供货商不在基础资料里",IF(AND($C71&lt;&gt;"",ISNUMBER($C71),$C71&lt;10000),"客户生日填得不对（不是日期）",IF(N($J71)&gt;N($F71),"销售费用大于销售金额",IF(AND($D71&lt;&gt;"",COUNTIF(数据录入!$J$5:$J$4999,$D71)=0,N($T71)&lt;&gt;0),"用的还是原手工已收款",IF(AND($D71&lt;&gt;"",COUNTIF(数据录入!$J$5:$J$4999,$D71)&gt;0,ROUND(N($G71)-N($T71),2)&lt;&gt;0,N($T71)&lt;&gt;0),"自动算的已收款和原手工数对不上","√"))))))))</f>
        <v/>
      </c>
    </row>
    <row r="72" ht="18" customFormat="1" customHeight="1" s="106">
      <c r="A72" s="338">
        <f>IF(AND($D72="",$N72=""),"",MAX($A$10:A71)+1)</f>
        <v/>
      </c>
      <c r="B72" s="339" t="n"/>
      <c r="C72" s="341" t="n"/>
      <c r="D72" s="341" t="n"/>
      <c r="E72" s="341" t="n"/>
      <c r="F72" s="342" t="n"/>
      <c r="G72" s="343">
        <f>IF($D72="","",IF(COUNTIF(数据录入!$J$5:$J$4999,$D72)=0,N($T72),ROUND(MIN(MAX(0,N($W72)-(N($V72)-N($U72))),N($U72)),2)))</f>
        <v/>
      </c>
      <c r="H72" s="344">
        <f>IF($D72="","",ROUND(N($F72)-N($G72)-N($J72),2))</f>
        <v/>
      </c>
      <c r="I72" s="353">
        <f>IF($D72="","",ROUND(SUM($H$11:H72),2))</f>
        <v/>
      </c>
      <c r="J72" s="354" t="n"/>
      <c r="K72" s="355" t="n"/>
      <c r="L72" s="341" t="n"/>
      <c r="M72" s="345" t="n"/>
      <c r="N72" s="346" t="n"/>
      <c r="O72" s="347" t="n"/>
      <c r="P72" s="348">
        <f>IF($N72="","",IF(COUNTIF(数据录入!$K$5:$K$4999,$N72)=0,N($X72),ROUND(MIN(MAX(0,N($Z72)-(N($Y72)-N($O72))),N($O72)),2)))</f>
        <v/>
      </c>
      <c r="Q72" s="349">
        <f>IF($N72="","",ROUND(N($O72)-N($P72),2))</f>
        <v/>
      </c>
      <c r="R72" s="350">
        <f>IF($N72="","",ROUND(SUM($Q$11:Q72),2))</f>
        <v/>
      </c>
      <c r="S72" s="346" t="n"/>
      <c r="T72" s="342" t="n"/>
      <c r="U72" s="351">
        <f>IF($D72="","",ROUND(N($F72)-N($J72),2))</f>
        <v/>
      </c>
      <c r="V72" s="351">
        <f>IF($D72="","",ROUND(SUMIFS($F$11:F72,$D$11:D72,$D72)-SUMIFS($J$11:J72,$D$11:D72,$D72),2))</f>
        <v/>
      </c>
      <c r="W72" s="351">
        <f>IF($D72="","",ROUND(SUMIFS(数据录入!$F$5:$F$4999,数据录入!$J$5:$J$4999,$D72),2))</f>
        <v/>
      </c>
      <c r="X72" s="347" t="n"/>
      <c r="Y72" s="351">
        <f>IF($N72="","",ROUND(SUMIFS($O$11:O72,$N$11:N72,$N72),2))</f>
        <v/>
      </c>
      <c r="Z72" s="351">
        <f>IF($N72="","",ROUND(SUMIFS(数据录入!$G$5:$G$4999,数据录入!$K$5:$K$4999,$N72),2))</f>
        <v/>
      </c>
      <c r="AA72" s="352">
        <f>IF(AND($D72="",$N72=""),"",IF(AND($D72&lt;&gt;"",COUNTIF(基础资料!$E:$E,$D72)=0),"客户名不在基础资料里",IF(AND($E72&lt;&gt;"",COUNTIF(基础资料!$B:$B,$E72)=0),"产品名不在基础资料里",IF(AND($N72&lt;&gt;"",COUNTIF(基础资料!$G:$G,$N72)=0),"供货商不在基础资料里",IF(AND($C72&lt;&gt;"",ISNUMBER($C72),$C72&lt;10000),"客户生日填得不对（不是日期）",IF(N($J72)&gt;N($F72),"销售费用大于销售金额",IF(AND($D72&lt;&gt;"",COUNTIF(数据录入!$J$5:$J$4999,$D72)=0,N($T72)&lt;&gt;0),"用的还是原手工已收款",IF(AND($D72&lt;&gt;"",COUNTIF(数据录入!$J$5:$J$4999,$D72)&gt;0,ROUND(N($G72)-N($T72),2)&lt;&gt;0,N($T72)&lt;&gt;0),"自动算的已收款和原手工数对不上","√"))))))))</f>
        <v/>
      </c>
    </row>
    <row r="73" ht="18" customFormat="1" customHeight="1" s="106">
      <c r="A73" s="338">
        <f>IF(AND($D73="",$N73=""),"",MAX($A$10:A72)+1)</f>
        <v/>
      </c>
      <c r="B73" s="339" t="n"/>
      <c r="C73" s="341" t="n"/>
      <c r="D73" s="341" t="n"/>
      <c r="E73" s="341" t="n"/>
      <c r="F73" s="342" t="n"/>
      <c r="G73" s="343">
        <f>IF($D73="","",IF(COUNTIF(数据录入!$J$5:$J$4999,$D73)=0,N($T73),ROUND(MIN(MAX(0,N($W73)-(N($V73)-N($U73))),N($U73)),2)))</f>
        <v/>
      </c>
      <c r="H73" s="344">
        <f>IF($D73="","",ROUND(N($F73)-N($G73)-N($J73),2))</f>
        <v/>
      </c>
      <c r="I73" s="353">
        <f>IF($D73="","",ROUND(SUM($H$11:H73),2))</f>
        <v/>
      </c>
      <c r="J73" s="354" t="n"/>
      <c r="K73" s="355" t="n"/>
      <c r="L73" s="341" t="n"/>
      <c r="M73" s="345" t="n"/>
      <c r="N73" s="346" t="n"/>
      <c r="O73" s="347" t="n"/>
      <c r="P73" s="348">
        <f>IF($N73="","",IF(COUNTIF(数据录入!$K$5:$K$4999,$N73)=0,N($X73),ROUND(MIN(MAX(0,N($Z73)-(N($Y73)-N($O73))),N($O73)),2)))</f>
        <v/>
      </c>
      <c r="Q73" s="349">
        <f>IF($N73="","",ROUND(N($O73)-N($P73),2))</f>
        <v/>
      </c>
      <c r="R73" s="350">
        <f>IF($N73="","",ROUND(SUM($Q$11:Q73),2))</f>
        <v/>
      </c>
      <c r="S73" s="346" t="n"/>
      <c r="T73" s="342" t="n"/>
      <c r="U73" s="351">
        <f>IF($D73="","",ROUND(N($F73)-N($J73),2))</f>
        <v/>
      </c>
      <c r="V73" s="351">
        <f>IF($D73="","",ROUND(SUMIFS($F$11:F73,$D$11:D73,$D73)-SUMIFS($J$11:J73,$D$11:D73,$D73),2))</f>
        <v/>
      </c>
      <c r="W73" s="351">
        <f>IF($D73="","",ROUND(SUMIFS(数据录入!$F$5:$F$4999,数据录入!$J$5:$J$4999,$D73),2))</f>
        <v/>
      </c>
      <c r="X73" s="347" t="n"/>
      <c r="Y73" s="351">
        <f>IF($N73="","",ROUND(SUMIFS($O$11:O73,$N$11:N73,$N73),2))</f>
        <v/>
      </c>
      <c r="Z73" s="351">
        <f>IF($N73="","",ROUND(SUMIFS(数据录入!$G$5:$G$4999,数据录入!$K$5:$K$4999,$N73),2))</f>
        <v/>
      </c>
      <c r="AA73" s="352">
        <f>IF(AND($D73="",$N73=""),"",IF(AND($D73&lt;&gt;"",COUNTIF(基础资料!$E:$E,$D73)=0),"客户名不在基础资料里",IF(AND($E73&lt;&gt;"",COUNTIF(基础资料!$B:$B,$E73)=0),"产品名不在基础资料里",IF(AND($N73&lt;&gt;"",COUNTIF(基础资料!$G:$G,$N73)=0),"供货商不在基础资料里",IF(AND($C73&lt;&gt;"",ISNUMBER($C73),$C73&lt;10000),"客户生日填得不对（不是日期）",IF(N($J73)&gt;N($F73),"销售费用大于销售金额",IF(AND($D73&lt;&gt;"",COUNTIF(数据录入!$J$5:$J$4999,$D73)=0,N($T73)&lt;&gt;0),"用的还是原手工已收款",IF(AND($D73&lt;&gt;"",COUNTIF(数据录入!$J$5:$J$4999,$D73)&gt;0,ROUND(N($G73)-N($T73),2)&lt;&gt;0,N($T73)&lt;&gt;0),"自动算的已收款和原手工数对不上","√"))))))))</f>
        <v/>
      </c>
    </row>
    <row r="74" ht="18" customFormat="1" customHeight="1" s="106">
      <c r="A74" s="338">
        <f>IF(AND($D74="",$N74=""),"",MAX($A$10:A73)+1)</f>
        <v/>
      </c>
      <c r="B74" s="339" t="n"/>
      <c r="C74" s="341" t="n"/>
      <c r="D74" s="341" t="n"/>
      <c r="E74" s="341" t="n"/>
      <c r="F74" s="342" t="n"/>
      <c r="G74" s="343">
        <f>IF($D74="","",IF(COUNTIF(数据录入!$J$5:$J$4999,$D74)=0,N($T74),ROUND(MIN(MAX(0,N($W74)-(N($V74)-N($U74))),N($U74)),2)))</f>
        <v/>
      </c>
      <c r="H74" s="344">
        <f>IF($D74="","",ROUND(N($F74)-N($G74)-N($J74),2))</f>
        <v/>
      </c>
      <c r="I74" s="353">
        <f>IF($D74="","",ROUND(SUM($H$11:H74),2))</f>
        <v/>
      </c>
      <c r="J74" s="354" t="n"/>
      <c r="K74" s="355" t="n"/>
      <c r="L74" s="341" t="n"/>
      <c r="M74" s="345" t="n"/>
      <c r="N74" s="346" t="n"/>
      <c r="O74" s="347" t="n"/>
      <c r="P74" s="348">
        <f>IF($N74="","",IF(COUNTIF(数据录入!$K$5:$K$4999,$N74)=0,N($X74),ROUND(MIN(MAX(0,N($Z74)-(N($Y74)-N($O74))),N($O74)),2)))</f>
        <v/>
      </c>
      <c r="Q74" s="349">
        <f>IF($N74="","",ROUND(N($O74)-N($P74),2))</f>
        <v/>
      </c>
      <c r="R74" s="350">
        <f>IF($N74="","",ROUND(SUM($Q$11:Q74),2))</f>
        <v/>
      </c>
      <c r="S74" s="346" t="n"/>
      <c r="T74" s="342" t="n"/>
      <c r="U74" s="351">
        <f>IF($D74="","",ROUND(N($F74)-N($J74),2))</f>
        <v/>
      </c>
      <c r="V74" s="351">
        <f>IF($D74="","",ROUND(SUMIFS($F$11:F74,$D$11:D74,$D74)-SUMIFS($J$11:J74,$D$11:D74,$D74),2))</f>
        <v/>
      </c>
      <c r="W74" s="351">
        <f>IF($D74="","",ROUND(SUMIFS(数据录入!$F$5:$F$4999,数据录入!$J$5:$J$4999,$D74),2))</f>
        <v/>
      </c>
      <c r="X74" s="347" t="n"/>
      <c r="Y74" s="351">
        <f>IF($N74="","",ROUND(SUMIFS($O$11:O74,$N$11:N74,$N74),2))</f>
        <v/>
      </c>
      <c r="Z74" s="351">
        <f>IF($N74="","",ROUND(SUMIFS(数据录入!$G$5:$G$4999,数据录入!$K$5:$K$4999,$N74),2))</f>
        <v/>
      </c>
      <c r="AA74" s="352">
        <f>IF(AND($D74="",$N74=""),"",IF(AND($D74&lt;&gt;"",COUNTIF(基础资料!$E:$E,$D74)=0),"客户名不在基础资料里",IF(AND($E74&lt;&gt;"",COUNTIF(基础资料!$B:$B,$E74)=0),"产品名不在基础资料里",IF(AND($N74&lt;&gt;"",COUNTIF(基础资料!$G:$G,$N74)=0),"供货商不在基础资料里",IF(AND($C74&lt;&gt;"",ISNUMBER($C74),$C74&lt;10000),"客户生日填得不对（不是日期）",IF(N($J74)&gt;N($F74),"销售费用大于销售金额",IF(AND($D74&lt;&gt;"",COUNTIF(数据录入!$J$5:$J$4999,$D74)=0,N($T74)&lt;&gt;0),"用的还是原手工已收款",IF(AND($D74&lt;&gt;"",COUNTIF(数据录入!$J$5:$J$4999,$D74)&gt;0,ROUND(N($G74)-N($T74),2)&lt;&gt;0,N($T74)&lt;&gt;0),"自动算的已收款和原手工数对不上","√"))))))))</f>
        <v/>
      </c>
    </row>
    <row r="75" ht="18" customFormat="1" customHeight="1" s="106">
      <c r="A75" s="338">
        <f>IF(AND($D75="",$N75=""),"",MAX($A$10:A74)+1)</f>
        <v/>
      </c>
      <c r="B75" s="339" t="n"/>
      <c r="C75" s="341" t="n"/>
      <c r="D75" s="341" t="n"/>
      <c r="E75" s="341" t="n"/>
      <c r="F75" s="342" t="n"/>
      <c r="G75" s="343">
        <f>IF($D75="","",IF(COUNTIF(数据录入!$J$5:$J$4999,$D75)=0,N($T75),ROUND(MIN(MAX(0,N($W75)-(N($V75)-N($U75))),N($U75)),2)))</f>
        <v/>
      </c>
      <c r="H75" s="344">
        <f>IF($D75="","",ROUND(N($F75)-N($G75)-N($J75),2))</f>
        <v/>
      </c>
      <c r="I75" s="353">
        <f>IF($D75="","",ROUND(SUM($H$11:H75),2))</f>
        <v/>
      </c>
      <c r="J75" s="354" t="n"/>
      <c r="K75" s="355" t="n"/>
      <c r="L75" s="341" t="n"/>
      <c r="M75" s="345" t="n"/>
      <c r="N75" s="346" t="n"/>
      <c r="O75" s="347" t="n"/>
      <c r="P75" s="348">
        <f>IF($N75="","",IF(COUNTIF(数据录入!$K$5:$K$4999,$N75)=0,N($X75),ROUND(MIN(MAX(0,N($Z75)-(N($Y75)-N($O75))),N($O75)),2)))</f>
        <v/>
      </c>
      <c r="Q75" s="349">
        <f>IF($N75="","",ROUND(N($O75)-N($P75),2))</f>
        <v/>
      </c>
      <c r="R75" s="350">
        <f>IF($N75="","",ROUND(SUM($Q$11:Q75),2))</f>
        <v/>
      </c>
      <c r="S75" s="346" t="n"/>
      <c r="T75" s="342" t="n"/>
      <c r="U75" s="351">
        <f>IF($D75="","",ROUND(N($F75)-N($J75),2))</f>
        <v/>
      </c>
      <c r="V75" s="351">
        <f>IF($D75="","",ROUND(SUMIFS($F$11:F75,$D$11:D75,$D75)-SUMIFS($J$11:J75,$D$11:D75,$D75),2))</f>
        <v/>
      </c>
      <c r="W75" s="351">
        <f>IF($D75="","",ROUND(SUMIFS(数据录入!$F$5:$F$4999,数据录入!$J$5:$J$4999,$D75),2))</f>
        <v/>
      </c>
      <c r="X75" s="347" t="n"/>
      <c r="Y75" s="351">
        <f>IF($N75="","",ROUND(SUMIFS($O$11:O75,$N$11:N75,$N75),2))</f>
        <v/>
      </c>
      <c r="Z75" s="351">
        <f>IF($N75="","",ROUND(SUMIFS(数据录入!$G$5:$G$4999,数据录入!$K$5:$K$4999,$N75),2))</f>
        <v/>
      </c>
      <c r="AA75" s="352">
        <f>IF(AND($D75="",$N75=""),"",IF(AND($D75&lt;&gt;"",COUNTIF(基础资料!$E:$E,$D75)=0),"客户名不在基础资料里",IF(AND($E75&lt;&gt;"",COUNTIF(基础资料!$B:$B,$E75)=0),"产品名不在基础资料里",IF(AND($N75&lt;&gt;"",COUNTIF(基础资料!$G:$G,$N75)=0),"供货商不在基础资料里",IF(AND($C75&lt;&gt;"",ISNUMBER($C75),$C75&lt;10000),"客户生日填得不对（不是日期）",IF(N($J75)&gt;N($F75),"销售费用大于销售金额",IF(AND($D75&lt;&gt;"",COUNTIF(数据录入!$J$5:$J$4999,$D75)=0,N($T75)&lt;&gt;0),"用的还是原手工已收款",IF(AND($D75&lt;&gt;"",COUNTIF(数据录入!$J$5:$J$4999,$D75)&gt;0,ROUND(N($G75)-N($T75),2)&lt;&gt;0,N($T75)&lt;&gt;0),"自动算的已收款和原手工数对不上","√"))))))))</f>
        <v/>
      </c>
    </row>
    <row r="76" ht="18" customFormat="1" customHeight="1" s="106">
      <c r="A76" s="338">
        <f>IF(AND($D76="",$N76=""),"",MAX($A$10:A75)+1)</f>
        <v/>
      </c>
      <c r="B76" s="339" t="n"/>
      <c r="C76" s="341" t="n"/>
      <c r="D76" s="341" t="n"/>
      <c r="E76" s="341" t="n"/>
      <c r="F76" s="342" t="n"/>
      <c r="G76" s="343">
        <f>IF($D76="","",IF(COUNTIF(数据录入!$J$5:$J$4999,$D76)=0,N($T76),ROUND(MIN(MAX(0,N($W76)-(N($V76)-N($U76))),N($U76)),2)))</f>
        <v/>
      </c>
      <c r="H76" s="344">
        <f>IF($D76="","",ROUND(N($F76)-N($G76)-N($J76),2))</f>
        <v/>
      </c>
      <c r="I76" s="353">
        <f>IF($D76="","",ROUND(SUM($H$11:H76),2))</f>
        <v/>
      </c>
      <c r="J76" s="354" t="n"/>
      <c r="K76" s="355" t="n"/>
      <c r="L76" s="341" t="n"/>
      <c r="M76" s="345" t="n"/>
      <c r="N76" s="346" t="n"/>
      <c r="O76" s="347" t="n"/>
      <c r="P76" s="348">
        <f>IF($N76="","",IF(COUNTIF(数据录入!$K$5:$K$4999,$N76)=0,N($X76),ROUND(MIN(MAX(0,N($Z76)-(N($Y76)-N($O76))),N($O76)),2)))</f>
        <v/>
      </c>
      <c r="Q76" s="349">
        <f>IF($N76="","",ROUND(N($O76)-N($P76),2))</f>
        <v/>
      </c>
      <c r="R76" s="350">
        <f>IF($N76="","",ROUND(SUM($Q$11:Q76),2))</f>
        <v/>
      </c>
      <c r="S76" s="346" t="n"/>
      <c r="T76" s="342" t="n"/>
      <c r="U76" s="351">
        <f>IF($D76="","",ROUND(N($F76)-N($J76),2))</f>
        <v/>
      </c>
      <c r="V76" s="351">
        <f>IF($D76="","",ROUND(SUMIFS($F$11:F76,$D$11:D76,$D76)-SUMIFS($J$11:J76,$D$11:D76,$D76),2))</f>
        <v/>
      </c>
      <c r="W76" s="351">
        <f>IF($D76="","",ROUND(SUMIFS(数据录入!$F$5:$F$4999,数据录入!$J$5:$J$4999,$D76),2))</f>
        <v/>
      </c>
      <c r="X76" s="347" t="n"/>
      <c r="Y76" s="351">
        <f>IF($N76="","",ROUND(SUMIFS($O$11:O76,$N$11:N76,$N76),2))</f>
        <v/>
      </c>
      <c r="Z76" s="351">
        <f>IF($N76="","",ROUND(SUMIFS(数据录入!$G$5:$G$4999,数据录入!$K$5:$K$4999,$N76),2))</f>
        <v/>
      </c>
      <c r="AA76" s="352">
        <f>IF(AND($D76="",$N76=""),"",IF(AND($D76&lt;&gt;"",COUNTIF(基础资料!$E:$E,$D76)=0),"客户名不在基础资料里",IF(AND($E76&lt;&gt;"",COUNTIF(基础资料!$B:$B,$E76)=0),"产品名不在基础资料里",IF(AND($N76&lt;&gt;"",COUNTIF(基础资料!$G:$G,$N76)=0),"供货商不在基础资料里",IF(AND($C76&lt;&gt;"",ISNUMBER($C76),$C76&lt;10000),"客户生日填得不对（不是日期）",IF(N($J76)&gt;N($F76),"销售费用大于销售金额",IF(AND($D76&lt;&gt;"",COUNTIF(数据录入!$J$5:$J$4999,$D76)=0,N($T76)&lt;&gt;0),"用的还是原手工已收款",IF(AND($D76&lt;&gt;"",COUNTIF(数据录入!$J$5:$J$4999,$D76)&gt;0,ROUND(N($G76)-N($T76),2)&lt;&gt;0,N($T76)&lt;&gt;0),"自动算的已收款和原手工数对不上","√"))))))))</f>
        <v/>
      </c>
    </row>
    <row r="77" ht="18" customFormat="1" customHeight="1" s="106">
      <c r="A77" s="338">
        <f>IF(AND($D77="",$N77=""),"",MAX($A$10:A76)+1)</f>
        <v/>
      </c>
      <c r="B77" s="339" t="n"/>
      <c r="C77" s="341" t="n"/>
      <c r="D77" s="341" t="n"/>
      <c r="E77" s="341" t="n"/>
      <c r="F77" s="342" t="n"/>
      <c r="G77" s="343">
        <f>IF($D77="","",IF(COUNTIF(数据录入!$J$5:$J$4999,$D77)=0,N($T77),ROUND(MIN(MAX(0,N($W77)-(N($V77)-N($U77))),N($U77)),2)))</f>
        <v/>
      </c>
      <c r="H77" s="344">
        <f>IF($D77="","",ROUND(N($F77)-N($G77)-N($J77),2))</f>
        <v/>
      </c>
      <c r="I77" s="353">
        <f>IF($D77="","",ROUND(SUM($H$11:H77),2))</f>
        <v/>
      </c>
      <c r="J77" s="354" t="n"/>
      <c r="K77" s="355" t="n"/>
      <c r="L77" s="341" t="n"/>
      <c r="M77" s="345" t="n"/>
      <c r="N77" s="346" t="n"/>
      <c r="O77" s="347" t="n"/>
      <c r="P77" s="348">
        <f>IF($N77="","",IF(COUNTIF(数据录入!$K$5:$K$4999,$N77)=0,N($X77),ROUND(MIN(MAX(0,N($Z77)-(N($Y77)-N($O77))),N($O77)),2)))</f>
        <v/>
      </c>
      <c r="Q77" s="349">
        <f>IF($N77="","",ROUND(N($O77)-N($P77),2))</f>
        <v/>
      </c>
      <c r="R77" s="350">
        <f>IF($N77="","",ROUND(SUM($Q$11:Q77),2))</f>
        <v/>
      </c>
      <c r="S77" s="346" t="n"/>
      <c r="T77" s="342" t="n"/>
      <c r="U77" s="351">
        <f>IF($D77="","",ROUND(N($F77)-N($J77),2))</f>
        <v/>
      </c>
      <c r="V77" s="351">
        <f>IF($D77="","",ROUND(SUMIFS($F$11:F77,$D$11:D77,$D77)-SUMIFS($J$11:J77,$D$11:D77,$D77),2))</f>
        <v/>
      </c>
      <c r="W77" s="351">
        <f>IF($D77="","",ROUND(SUMIFS(数据录入!$F$5:$F$4999,数据录入!$J$5:$J$4999,$D77),2))</f>
        <v/>
      </c>
      <c r="X77" s="347" t="n"/>
      <c r="Y77" s="351">
        <f>IF($N77="","",ROUND(SUMIFS($O$11:O77,$N$11:N77,$N77),2))</f>
        <v/>
      </c>
      <c r="Z77" s="351">
        <f>IF($N77="","",ROUND(SUMIFS(数据录入!$G$5:$G$4999,数据录入!$K$5:$K$4999,$N77),2))</f>
        <v/>
      </c>
      <c r="AA77" s="352">
        <f>IF(AND($D77="",$N77=""),"",IF(AND($D77&lt;&gt;"",COUNTIF(基础资料!$E:$E,$D77)=0),"客户名不在基础资料里",IF(AND($E77&lt;&gt;"",COUNTIF(基础资料!$B:$B,$E77)=0),"产品名不在基础资料里",IF(AND($N77&lt;&gt;"",COUNTIF(基础资料!$G:$G,$N77)=0),"供货商不在基础资料里",IF(AND($C77&lt;&gt;"",ISNUMBER($C77),$C77&lt;10000),"客户生日填得不对（不是日期）",IF(N($J77)&gt;N($F77),"销售费用大于销售金额",IF(AND($D77&lt;&gt;"",COUNTIF(数据录入!$J$5:$J$4999,$D77)=0,N($T77)&lt;&gt;0),"用的还是原手工已收款",IF(AND($D77&lt;&gt;"",COUNTIF(数据录入!$J$5:$J$4999,$D77)&gt;0,ROUND(N($G77)-N($T77),2)&lt;&gt;0,N($T77)&lt;&gt;0),"自动算的已收款和原手工数对不上","√"))))))))</f>
        <v/>
      </c>
    </row>
    <row r="78" ht="18" customFormat="1" customHeight="1" s="106">
      <c r="A78" s="338">
        <f>IF(AND($D78="",$N78=""),"",MAX($A$10:A77)+1)</f>
        <v/>
      </c>
      <c r="B78" s="339" t="n"/>
      <c r="C78" s="341" t="n"/>
      <c r="D78" s="341" t="n"/>
      <c r="E78" s="341" t="n"/>
      <c r="F78" s="342" t="n"/>
      <c r="G78" s="343">
        <f>IF($D78="","",IF(COUNTIF(数据录入!$J$5:$J$4999,$D78)=0,N($T78),ROUND(MIN(MAX(0,N($W78)-(N($V78)-N($U78))),N($U78)),2)))</f>
        <v/>
      </c>
      <c r="H78" s="344">
        <f>IF($D78="","",ROUND(N($F78)-N($G78)-N($J78),2))</f>
        <v/>
      </c>
      <c r="I78" s="353">
        <f>IF($D78="","",ROUND(SUM($H$11:H78),2))</f>
        <v/>
      </c>
      <c r="J78" s="354" t="n"/>
      <c r="K78" s="355" t="n"/>
      <c r="L78" s="341" t="n"/>
      <c r="M78" s="345" t="n"/>
      <c r="N78" s="346" t="n"/>
      <c r="O78" s="347" t="n"/>
      <c r="P78" s="348">
        <f>IF($N78="","",IF(COUNTIF(数据录入!$K$5:$K$4999,$N78)=0,N($X78),ROUND(MIN(MAX(0,N($Z78)-(N($Y78)-N($O78))),N($O78)),2)))</f>
        <v/>
      </c>
      <c r="Q78" s="349">
        <f>IF($N78="","",ROUND(N($O78)-N($P78),2))</f>
        <v/>
      </c>
      <c r="R78" s="350">
        <f>IF($N78="","",ROUND(SUM($Q$11:Q78),2))</f>
        <v/>
      </c>
      <c r="S78" s="346" t="n"/>
      <c r="T78" s="342" t="n"/>
      <c r="U78" s="351">
        <f>IF($D78="","",ROUND(N($F78)-N($J78),2))</f>
        <v/>
      </c>
      <c r="V78" s="351">
        <f>IF($D78="","",ROUND(SUMIFS($F$11:F78,$D$11:D78,$D78)-SUMIFS($J$11:J78,$D$11:D78,$D78),2))</f>
        <v/>
      </c>
      <c r="W78" s="351">
        <f>IF($D78="","",ROUND(SUMIFS(数据录入!$F$5:$F$4999,数据录入!$J$5:$J$4999,$D78),2))</f>
        <v/>
      </c>
      <c r="X78" s="347" t="n"/>
      <c r="Y78" s="351">
        <f>IF($N78="","",ROUND(SUMIFS($O$11:O78,$N$11:N78,$N78),2))</f>
        <v/>
      </c>
      <c r="Z78" s="351">
        <f>IF($N78="","",ROUND(SUMIFS(数据录入!$G$5:$G$4999,数据录入!$K$5:$K$4999,$N78),2))</f>
        <v/>
      </c>
      <c r="AA78" s="352">
        <f>IF(AND($D78="",$N78=""),"",IF(AND($D78&lt;&gt;"",COUNTIF(基础资料!$E:$E,$D78)=0),"客户名不在基础资料里",IF(AND($E78&lt;&gt;"",COUNTIF(基础资料!$B:$B,$E78)=0),"产品名不在基础资料里",IF(AND($N78&lt;&gt;"",COUNTIF(基础资料!$G:$G,$N78)=0),"供货商不在基础资料里",IF(AND($C78&lt;&gt;"",ISNUMBER($C78),$C78&lt;10000),"客户生日填得不对（不是日期）",IF(N($J78)&gt;N($F78),"销售费用大于销售金额",IF(AND($D78&lt;&gt;"",COUNTIF(数据录入!$J$5:$J$4999,$D78)=0,N($T78)&lt;&gt;0),"用的还是原手工已收款",IF(AND($D78&lt;&gt;"",COUNTIF(数据录入!$J$5:$J$4999,$D78)&gt;0,ROUND(N($G78)-N($T78),2)&lt;&gt;0,N($T78)&lt;&gt;0),"自动算的已收款和原手工数对不上","√"))))))))</f>
        <v/>
      </c>
    </row>
    <row r="79" ht="18" customFormat="1" customHeight="1" s="106">
      <c r="A79" s="338">
        <f>IF(AND($D79="",$N79=""),"",MAX($A$10:A78)+1)</f>
        <v/>
      </c>
      <c r="B79" s="339" t="n"/>
      <c r="C79" s="341" t="n"/>
      <c r="D79" s="341" t="n"/>
      <c r="E79" s="341" t="n"/>
      <c r="F79" s="342" t="n"/>
      <c r="G79" s="343">
        <f>IF($D79="","",IF(COUNTIF(数据录入!$J$5:$J$4999,$D79)=0,N($T79),ROUND(MIN(MAX(0,N($W79)-(N($V79)-N($U79))),N($U79)),2)))</f>
        <v/>
      </c>
      <c r="H79" s="344">
        <f>IF($D79="","",ROUND(N($F79)-N($G79)-N($J79),2))</f>
        <v/>
      </c>
      <c r="I79" s="353">
        <f>IF($D79="","",ROUND(SUM($H$11:H79),2))</f>
        <v/>
      </c>
      <c r="J79" s="354" t="n"/>
      <c r="K79" s="355" t="n"/>
      <c r="L79" s="341" t="n"/>
      <c r="M79" s="345" t="n"/>
      <c r="N79" s="346" t="n"/>
      <c r="O79" s="347" t="n"/>
      <c r="P79" s="348">
        <f>IF($N79="","",IF(COUNTIF(数据录入!$K$5:$K$4999,$N79)=0,N($X79),ROUND(MIN(MAX(0,N($Z79)-(N($Y79)-N($O79))),N($O79)),2)))</f>
        <v/>
      </c>
      <c r="Q79" s="349">
        <f>IF($N79="","",ROUND(N($O79)-N($P79),2))</f>
        <v/>
      </c>
      <c r="R79" s="350">
        <f>IF($N79="","",ROUND(SUM($Q$11:Q79),2))</f>
        <v/>
      </c>
      <c r="S79" s="346" t="n"/>
      <c r="T79" s="342" t="n"/>
      <c r="U79" s="351">
        <f>IF($D79="","",ROUND(N($F79)-N($J79),2))</f>
        <v/>
      </c>
      <c r="V79" s="351">
        <f>IF($D79="","",ROUND(SUMIFS($F$11:F79,$D$11:D79,$D79)-SUMIFS($J$11:J79,$D$11:D79,$D79),2))</f>
        <v/>
      </c>
      <c r="W79" s="351">
        <f>IF($D79="","",ROUND(SUMIFS(数据录入!$F$5:$F$4999,数据录入!$J$5:$J$4999,$D79),2))</f>
        <v/>
      </c>
      <c r="X79" s="347" t="n"/>
      <c r="Y79" s="351">
        <f>IF($N79="","",ROUND(SUMIFS($O$11:O79,$N$11:N79,$N79),2))</f>
        <v/>
      </c>
      <c r="Z79" s="351">
        <f>IF($N79="","",ROUND(SUMIFS(数据录入!$G$5:$G$4999,数据录入!$K$5:$K$4999,$N79),2))</f>
        <v/>
      </c>
      <c r="AA79" s="352">
        <f>IF(AND($D79="",$N79=""),"",IF(AND($D79&lt;&gt;"",COUNTIF(基础资料!$E:$E,$D79)=0),"客户名不在基础资料里",IF(AND($E79&lt;&gt;"",COUNTIF(基础资料!$B:$B,$E79)=0),"产品名不在基础资料里",IF(AND($N79&lt;&gt;"",COUNTIF(基础资料!$G:$G,$N79)=0),"供货商不在基础资料里",IF(AND($C79&lt;&gt;"",ISNUMBER($C79),$C79&lt;10000),"客户生日填得不对（不是日期）",IF(N($J79)&gt;N($F79),"销售费用大于销售金额",IF(AND($D79&lt;&gt;"",COUNTIF(数据录入!$J$5:$J$4999,$D79)=0,N($T79)&lt;&gt;0),"用的还是原手工已收款",IF(AND($D79&lt;&gt;"",COUNTIF(数据录入!$J$5:$J$4999,$D79)&gt;0,ROUND(N($G79)-N($T79),2)&lt;&gt;0,N($T79)&lt;&gt;0),"自动算的已收款和原手工数对不上","√"))))))))</f>
        <v/>
      </c>
    </row>
    <row r="80" ht="18" customFormat="1" customHeight="1" s="106">
      <c r="A80" s="338">
        <f>IF(AND($D80="",$N80=""),"",MAX($A$10:A79)+1)</f>
        <v/>
      </c>
      <c r="B80" s="339" t="n"/>
      <c r="C80" s="341" t="n"/>
      <c r="D80" s="341" t="n"/>
      <c r="E80" s="341" t="n"/>
      <c r="F80" s="342" t="n"/>
      <c r="G80" s="343">
        <f>IF($D80="","",IF(COUNTIF(数据录入!$J$5:$J$4999,$D80)=0,N($T80),ROUND(MIN(MAX(0,N($W80)-(N($V80)-N($U80))),N($U80)),2)))</f>
        <v/>
      </c>
      <c r="H80" s="344">
        <f>IF($D80="","",ROUND(N($F80)-N($G80)-N($J80),2))</f>
        <v/>
      </c>
      <c r="I80" s="353">
        <f>IF($D80="","",ROUND(SUM($H$11:H80),2))</f>
        <v/>
      </c>
      <c r="J80" s="354" t="n"/>
      <c r="K80" s="355" t="n"/>
      <c r="L80" s="341" t="n"/>
      <c r="M80" s="345" t="n"/>
      <c r="N80" s="346" t="n"/>
      <c r="O80" s="347" t="n"/>
      <c r="P80" s="348">
        <f>IF($N80="","",IF(COUNTIF(数据录入!$K$5:$K$4999,$N80)=0,N($X80),ROUND(MIN(MAX(0,N($Z80)-(N($Y80)-N($O80))),N($O80)),2)))</f>
        <v/>
      </c>
      <c r="Q80" s="349">
        <f>IF($N80="","",ROUND(N($O80)-N($P80),2))</f>
        <v/>
      </c>
      <c r="R80" s="350">
        <f>IF($N80="","",ROUND(SUM($Q$11:Q80),2))</f>
        <v/>
      </c>
      <c r="S80" s="346" t="n"/>
      <c r="T80" s="342" t="n"/>
      <c r="U80" s="351">
        <f>IF($D80="","",ROUND(N($F80)-N($J80),2))</f>
        <v/>
      </c>
      <c r="V80" s="351">
        <f>IF($D80="","",ROUND(SUMIFS($F$11:F80,$D$11:D80,$D80)-SUMIFS($J$11:J80,$D$11:D80,$D80),2))</f>
        <v/>
      </c>
      <c r="W80" s="351">
        <f>IF($D80="","",ROUND(SUMIFS(数据录入!$F$5:$F$4999,数据录入!$J$5:$J$4999,$D80),2))</f>
        <v/>
      </c>
      <c r="X80" s="347" t="n"/>
      <c r="Y80" s="351">
        <f>IF($N80="","",ROUND(SUMIFS($O$11:O80,$N$11:N80,$N80),2))</f>
        <v/>
      </c>
      <c r="Z80" s="351">
        <f>IF($N80="","",ROUND(SUMIFS(数据录入!$G$5:$G$4999,数据录入!$K$5:$K$4999,$N80),2))</f>
        <v/>
      </c>
      <c r="AA80" s="352">
        <f>IF(AND($D80="",$N80=""),"",IF(AND($D80&lt;&gt;"",COUNTIF(基础资料!$E:$E,$D80)=0),"客户名不在基础资料里",IF(AND($E80&lt;&gt;"",COUNTIF(基础资料!$B:$B,$E80)=0),"产品名不在基础资料里",IF(AND($N80&lt;&gt;"",COUNTIF(基础资料!$G:$G,$N80)=0),"供货商不在基础资料里",IF(AND($C80&lt;&gt;"",ISNUMBER($C80),$C80&lt;10000),"客户生日填得不对（不是日期）",IF(N($J80)&gt;N($F80),"销售费用大于销售金额",IF(AND($D80&lt;&gt;"",COUNTIF(数据录入!$J$5:$J$4999,$D80)=0,N($T80)&lt;&gt;0),"用的还是原手工已收款",IF(AND($D80&lt;&gt;"",COUNTIF(数据录入!$J$5:$J$4999,$D80)&gt;0,ROUND(N($G80)-N($T80),2)&lt;&gt;0,N($T80)&lt;&gt;0),"自动算的已收款和原手工数对不上","√"))))))))</f>
        <v/>
      </c>
    </row>
    <row r="81" ht="18" customFormat="1" customHeight="1" s="106">
      <c r="A81" s="338">
        <f>IF(AND($D81="",$N81=""),"",MAX($A$10:A80)+1)</f>
        <v/>
      </c>
      <c r="B81" s="339" t="n"/>
      <c r="C81" s="341" t="n"/>
      <c r="D81" s="341" t="n"/>
      <c r="E81" s="341" t="n"/>
      <c r="F81" s="342" t="n"/>
      <c r="G81" s="343">
        <f>IF($D81="","",IF(COUNTIF(数据录入!$J$5:$J$4999,$D81)=0,N($T81),ROUND(MIN(MAX(0,N($W81)-(N($V81)-N($U81))),N($U81)),2)))</f>
        <v/>
      </c>
      <c r="H81" s="344">
        <f>IF($D81="","",ROUND(N($F81)-N($G81)-N($J81),2))</f>
        <v/>
      </c>
      <c r="I81" s="353">
        <f>IF($D81="","",ROUND(SUM($H$11:H81),2))</f>
        <v/>
      </c>
      <c r="J81" s="354" t="n"/>
      <c r="K81" s="355" t="n"/>
      <c r="L81" s="341" t="n"/>
      <c r="M81" s="345" t="n"/>
      <c r="N81" s="346" t="n"/>
      <c r="O81" s="347" t="n"/>
      <c r="P81" s="348">
        <f>IF($N81="","",IF(COUNTIF(数据录入!$K$5:$K$4999,$N81)=0,N($X81),ROUND(MIN(MAX(0,N($Z81)-(N($Y81)-N($O81))),N($O81)),2)))</f>
        <v/>
      </c>
      <c r="Q81" s="349">
        <f>IF($N81="","",ROUND(N($O81)-N($P81),2))</f>
        <v/>
      </c>
      <c r="R81" s="350">
        <f>IF($N81="","",ROUND(SUM($Q$11:Q81),2))</f>
        <v/>
      </c>
      <c r="S81" s="346" t="n"/>
      <c r="T81" s="342" t="n"/>
      <c r="U81" s="351">
        <f>IF($D81="","",ROUND(N($F81)-N($J81),2))</f>
        <v/>
      </c>
      <c r="V81" s="351">
        <f>IF($D81="","",ROUND(SUMIFS($F$11:F81,$D$11:D81,$D81)-SUMIFS($J$11:J81,$D$11:D81,$D81),2))</f>
        <v/>
      </c>
      <c r="W81" s="351">
        <f>IF($D81="","",ROUND(SUMIFS(数据录入!$F$5:$F$4999,数据录入!$J$5:$J$4999,$D81),2))</f>
        <v/>
      </c>
      <c r="X81" s="347" t="n"/>
      <c r="Y81" s="351">
        <f>IF($N81="","",ROUND(SUMIFS($O$11:O81,$N$11:N81,$N81),2))</f>
        <v/>
      </c>
      <c r="Z81" s="351">
        <f>IF($N81="","",ROUND(SUMIFS(数据录入!$G$5:$G$4999,数据录入!$K$5:$K$4999,$N81),2))</f>
        <v/>
      </c>
      <c r="AA81" s="352">
        <f>IF(AND($D81="",$N81=""),"",IF(AND($D81&lt;&gt;"",COUNTIF(基础资料!$E:$E,$D81)=0),"客户名不在基础资料里",IF(AND($E81&lt;&gt;"",COUNTIF(基础资料!$B:$B,$E81)=0),"产品名不在基础资料里",IF(AND($N81&lt;&gt;"",COUNTIF(基础资料!$G:$G,$N81)=0),"供货商不在基础资料里",IF(AND($C81&lt;&gt;"",ISNUMBER($C81),$C81&lt;10000),"客户生日填得不对（不是日期）",IF(N($J81)&gt;N($F81),"销售费用大于销售金额",IF(AND($D81&lt;&gt;"",COUNTIF(数据录入!$J$5:$J$4999,$D81)=0,N($T81)&lt;&gt;0),"用的还是原手工已收款",IF(AND($D81&lt;&gt;"",COUNTIF(数据录入!$J$5:$J$4999,$D81)&gt;0,ROUND(N($G81)-N($T81),2)&lt;&gt;0,N($T81)&lt;&gt;0),"自动算的已收款和原手工数对不上","√"))))))))</f>
        <v/>
      </c>
    </row>
    <row r="82" ht="18" customFormat="1" customHeight="1" s="106">
      <c r="A82" s="338">
        <f>IF(AND($D82="",$N82=""),"",MAX($A$10:A81)+1)</f>
        <v/>
      </c>
      <c r="B82" s="339" t="n"/>
      <c r="C82" s="341" t="n"/>
      <c r="D82" s="341" t="n"/>
      <c r="E82" s="341" t="n"/>
      <c r="F82" s="342" t="n"/>
      <c r="G82" s="343">
        <f>IF($D82="","",IF(COUNTIF(数据录入!$J$5:$J$4999,$D82)=0,N($T82),ROUND(MIN(MAX(0,N($W82)-(N($V82)-N($U82))),N($U82)),2)))</f>
        <v/>
      </c>
      <c r="H82" s="344">
        <f>IF($D82="","",ROUND(N($F82)-N($G82)-N($J82),2))</f>
        <v/>
      </c>
      <c r="I82" s="353">
        <f>IF($D82="","",ROUND(SUM($H$11:H82),2))</f>
        <v/>
      </c>
      <c r="J82" s="354" t="n"/>
      <c r="K82" s="355" t="n"/>
      <c r="L82" s="341" t="n"/>
      <c r="M82" s="345" t="n"/>
      <c r="N82" s="346" t="n"/>
      <c r="O82" s="347" t="n"/>
      <c r="P82" s="348">
        <f>IF($N82="","",IF(COUNTIF(数据录入!$K$5:$K$4999,$N82)=0,N($X82),ROUND(MIN(MAX(0,N($Z82)-(N($Y82)-N($O82))),N($O82)),2)))</f>
        <v/>
      </c>
      <c r="Q82" s="349">
        <f>IF($N82="","",ROUND(N($O82)-N($P82),2))</f>
        <v/>
      </c>
      <c r="R82" s="350">
        <f>IF($N82="","",ROUND(SUM($Q$11:Q82),2))</f>
        <v/>
      </c>
      <c r="S82" s="346" t="n"/>
      <c r="T82" s="342" t="n"/>
      <c r="U82" s="351">
        <f>IF($D82="","",ROUND(N($F82)-N($J82),2))</f>
        <v/>
      </c>
      <c r="V82" s="351">
        <f>IF($D82="","",ROUND(SUMIFS($F$11:F82,$D$11:D82,$D82)-SUMIFS($J$11:J82,$D$11:D82,$D82),2))</f>
        <v/>
      </c>
      <c r="W82" s="351">
        <f>IF($D82="","",ROUND(SUMIFS(数据录入!$F$5:$F$4999,数据录入!$J$5:$J$4999,$D82),2))</f>
        <v/>
      </c>
      <c r="X82" s="347" t="n"/>
      <c r="Y82" s="351">
        <f>IF($N82="","",ROUND(SUMIFS($O$11:O82,$N$11:N82,$N82),2))</f>
        <v/>
      </c>
      <c r="Z82" s="351">
        <f>IF($N82="","",ROUND(SUMIFS(数据录入!$G$5:$G$4999,数据录入!$K$5:$K$4999,$N82),2))</f>
        <v/>
      </c>
      <c r="AA82" s="352">
        <f>IF(AND($D82="",$N82=""),"",IF(AND($D82&lt;&gt;"",COUNTIF(基础资料!$E:$E,$D82)=0),"客户名不在基础资料里",IF(AND($E82&lt;&gt;"",COUNTIF(基础资料!$B:$B,$E82)=0),"产品名不在基础资料里",IF(AND($N82&lt;&gt;"",COUNTIF(基础资料!$G:$G,$N82)=0),"供货商不在基础资料里",IF(AND($C82&lt;&gt;"",ISNUMBER($C82),$C82&lt;10000),"客户生日填得不对（不是日期）",IF(N($J82)&gt;N($F82),"销售费用大于销售金额",IF(AND($D82&lt;&gt;"",COUNTIF(数据录入!$J$5:$J$4999,$D82)=0,N($T82)&lt;&gt;0),"用的还是原手工已收款",IF(AND($D82&lt;&gt;"",COUNTIF(数据录入!$J$5:$J$4999,$D82)&gt;0,ROUND(N($G82)-N($T82),2)&lt;&gt;0,N($T82)&lt;&gt;0),"自动算的已收款和原手工数对不上","√"))))))))</f>
        <v/>
      </c>
    </row>
    <row r="83" ht="18" customFormat="1" customHeight="1" s="106">
      <c r="A83" s="338">
        <f>IF(AND($D83="",$N83=""),"",MAX($A$10:A82)+1)</f>
        <v/>
      </c>
      <c r="B83" s="339" t="n"/>
      <c r="C83" s="341" t="n"/>
      <c r="D83" s="341" t="n"/>
      <c r="E83" s="341" t="n"/>
      <c r="F83" s="342" t="n"/>
      <c r="G83" s="343">
        <f>IF($D83="","",IF(COUNTIF(数据录入!$J$5:$J$4999,$D83)=0,N($T83),ROUND(MIN(MAX(0,N($W83)-(N($V83)-N($U83))),N($U83)),2)))</f>
        <v/>
      </c>
      <c r="H83" s="344">
        <f>IF($D83="","",ROUND(N($F83)-N($G83)-N($J83),2))</f>
        <v/>
      </c>
      <c r="I83" s="353">
        <f>IF($D83="","",ROUND(SUM($H$11:H83),2))</f>
        <v/>
      </c>
      <c r="J83" s="354" t="n"/>
      <c r="K83" s="355" t="n"/>
      <c r="L83" s="341" t="n"/>
      <c r="M83" s="345" t="n"/>
      <c r="N83" s="346" t="n"/>
      <c r="O83" s="347" t="n"/>
      <c r="P83" s="348">
        <f>IF($N83="","",IF(COUNTIF(数据录入!$K$5:$K$4999,$N83)=0,N($X83),ROUND(MIN(MAX(0,N($Z83)-(N($Y83)-N($O83))),N($O83)),2)))</f>
        <v/>
      </c>
      <c r="Q83" s="349">
        <f>IF($N83="","",ROUND(N($O83)-N($P83),2))</f>
        <v/>
      </c>
      <c r="R83" s="350">
        <f>IF($N83="","",ROUND(SUM($Q$11:Q83),2))</f>
        <v/>
      </c>
      <c r="S83" s="346" t="n"/>
      <c r="T83" s="342" t="n"/>
      <c r="U83" s="351">
        <f>IF($D83="","",ROUND(N($F83)-N($J83),2))</f>
        <v/>
      </c>
      <c r="V83" s="351">
        <f>IF($D83="","",ROUND(SUMIFS($F$11:F83,$D$11:D83,$D83)-SUMIFS($J$11:J83,$D$11:D83,$D83),2))</f>
        <v/>
      </c>
      <c r="W83" s="351">
        <f>IF($D83="","",ROUND(SUMIFS(数据录入!$F$5:$F$4999,数据录入!$J$5:$J$4999,$D83),2))</f>
        <v/>
      </c>
      <c r="X83" s="347" t="n"/>
      <c r="Y83" s="351">
        <f>IF($N83="","",ROUND(SUMIFS($O$11:O83,$N$11:N83,$N83),2))</f>
        <v/>
      </c>
      <c r="Z83" s="351">
        <f>IF($N83="","",ROUND(SUMIFS(数据录入!$G$5:$G$4999,数据录入!$K$5:$K$4999,$N83),2))</f>
        <v/>
      </c>
      <c r="AA83" s="352">
        <f>IF(AND($D83="",$N83=""),"",IF(AND($D83&lt;&gt;"",COUNTIF(基础资料!$E:$E,$D83)=0),"客户名不在基础资料里",IF(AND($E83&lt;&gt;"",COUNTIF(基础资料!$B:$B,$E83)=0),"产品名不在基础资料里",IF(AND($N83&lt;&gt;"",COUNTIF(基础资料!$G:$G,$N83)=0),"供货商不在基础资料里",IF(AND($C83&lt;&gt;"",ISNUMBER($C83),$C83&lt;10000),"客户生日填得不对（不是日期）",IF(N($J83)&gt;N($F83),"销售费用大于销售金额",IF(AND($D83&lt;&gt;"",COUNTIF(数据录入!$J$5:$J$4999,$D83)=0,N($T83)&lt;&gt;0),"用的还是原手工已收款",IF(AND($D83&lt;&gt;"",COUNTIF(数据录入!$J$5:$J$4999,$D83)&gt;0,ROUND(N($G83)-N($T83),2)&lt;&gt;0,N($T83)&lt;&gt;0),"自动算的已收款和原手工数对不上","√"))))))))</f>
        <v/>
      </c>
    </row>
    <row r="84" ht="18" customFormat="1" customHeight="1" s="106">
      <c r="A84" s="338">
        <f>IF(AND($D84="",$N84=""),"",MAX($A$10:A83)+1)</f>
        <v/>
      </c>
      <c r="B84" s="339" t="n"/>
      <c r="C84" s="341" t="n"/>
      <c r="D84" s="341" t="n"/>
      <c r="E84" s="341" t="n"/>
      <c r="F84" s="342" t="n"/>
      <c r="G84" s="343">
        <f>IF($D84="","",IF(COUNTIF(数据录入!$J$5:$J$4999,$D84)=0,N($T84),ROUND(MIN(MAX(0,N($W84)-(N($V84)-N($U84))),N($U84)),2)))</f>
        <v/>
      </c>
      <c r="H84" s="344">
        <f>IF($D84="","",ROUND(N($F84)-N($G84)-N($J84),2))</f>
        <v/>
      </c>
      <c r="I84" s="353">
        <f>IF($D84="","",ROUND(SUM($H$11:H84),2))</f>
        <v/>
      </c>
      <c r="J84" s="354" t="n"/>
      <c r="K84" s="355" t="n"/>
      <c r="L84" s="341" t="n"/>
      <c r="M84" s="345" t="n"/>
      <c r="N84" s="346" t="n"/>
      <c r="O84" s="347" t="n"/>
      <c r="P84" s="348">
        <f>IF($N84="","",IF(COUNTIF(数据录入!$K$5:$K$4999,$N84)=0,N($X84),ROUND(MIN(MAX(0,N($Z84)-(N($Y84)-N($O84))),N($O84)),2)))</f>
        <v/>
      </c>
      <c r="Q84" s="349">
        <f>IF($N84="","",ROUND(N($O84)-N($P84),2))</f>
        <v/>
      </c>
      <c r="R84" s="350">
        <f>IF($N84="","",ROUND(SUM($Q$11:Q84),2))</f>
        <v/>
      </c>
      <c r="S84" s="346" t="n"/>
      <c r="T84" s="342" t="n"/>
      <c r="U84" s="351">
        <f>IF($D84="","",ROUND(N($F84)-N($J84),2))</f>
        <v/>
      </c>
      <c r="V84" s="351">
        <f>IF($D84="","",ROUND(SUMIFS($F$11:F84,$D$11:D84,$D84)-SUMIFS($J$11:J84,$D$11:D84,$D84),2))</f>
        <v/>
      </c>
      <c r="W84" s="351">
        <f>IF($D84="","",ROUND(SUMIFS(数据录入!$F$5:$F$4999,数据录入!$J$5:$J$4999,$D84),2))</f>
        <v/>
      </c>
      <c r="X84" s="347" t="n"/>
      <c r="Y84" s="351">
        <f>IF($N84="","",ROUND(SUMIFS($O$11:O84,$N$11:N84,$N84),2))</f>
        <v/>
      </c>
      <c r="Z84" s="351">
        <f>IF($N84="","",ROUND(SUMIFS(数据录入!$G$5:$G$4999,数据录入!$K$5:$K$4999,$N84),2))</f>
        <v/>
      </c>
      <c r="AA84" s="352">
        <f>IF(AND($D84="",$N84=""),"",IF(AND($D84&lt;&gt;"",COUNTIF(基础资料!$E:$E,$D84)=0),"客户名不在基础资料里",IF(AND($E84&lt;&gt;"",COUNTIF(基础资料!$B:$B,$E84)=0),"产品名不在基础资料里",IF(AND($N84&lt;&gt;"",COUNTIF(基础资料!$G:$G,$N84)=0),"供货商不在基础资料里",IF(AND($C84&lt;&gt;"",ISNUMBER($C84),$C84&lt;10000),"客户生日填得不对（不是日期）",IF(N($J84)&gt;N($F84),"销售费用大于销售金额",IF(AND($D84&lt;&gt;"",COUNTIF(数据录入!$J$5:$J$4999,$D84)=0,N($T84)&lt;&gt;0),"用的还是原手工已收款",IF(AND($D84&lt;&gt;"",COUNTIF(数据录入!$J$5:$J$4999,$D84)&gt;0,ROUND(N($G84)-N($T84),2)&lt;&gt;0,N($T84)&lt;&gt;0),"自动算的已收款和原手工数对不上","√"))))))))</f>
        <v/>
      </c>
    </row>
    <row r="85" ht="18" customFormat="1" customHeight="1" s="106">
      <c r="A85" s="338">
        <f>IF(AND($D85="",$N85=""),"",MAX($A$10:A84)+1)</f>
        <v/>
      </c>
      <c r="B85" s="339" t="n"/>
      <c r="C85" s="341" t="n"/>
      <c r="D85" s="341" t="n"/>
      <c r="E85" s="341" t="n"/>
      <c r="F85" s="342" t="n"/>
      <c r="G85" s="343">
        <f>IF($D85="","",IF(COUNTIF(数据录入!$J$5:$J$4999,$D85)=0,N($T85),ROUND(MIN(MAX(0,N($W85)-(N($V85)-N($U85))),N($U85)),2)))</f>
        <v/>
      </c>
      <c r="H85" s="344">
        <f>IF($D85="","",ROUND(N($F85)-N($G85)-N($J85),2))</f>
        <v/>
      </c>
      <c r="I85" s="353">
        <f>IF($D85="","",ROUND(SUM($H$11:H85),2))</f>
        <v/>
      </c>
      <c r="J85" s="354" t="n"/>
      <c r="K85" s="355" t="n"/>
      <c r="L85" s="341" t="n"/>
      <c r="M85" s="345" t="n"/>
      <c r="N85" s="346" t="n"/>
      <c r="O85" s="347" t="n"/>
      <c r="P85" s="348">
        <f>IF($N85="","",IF(COUNTIF(数据录入!$K$5:$K$4999,$N85)=0,N($X85),ROUND(MIN(MAX(0,N($Z85)-(N($Y85)-N($O85))),N($O85)),2)))</f>
        <v/>
      </c>
      <c r="Q85" s="349">
        <f>IF($N85="","",ROUND(N($O85)-N($P85),2))</f>
        <v/>
      </c>
      <c r="R85" s="350">
        <f>IF($N85="","",ROUND(SUM($Q$11:Q85),2))</f>
        <v/>
      </c>
      <c r="S85" s="346" t="n"/>
      <c r="T85" s="342" t="n"/>
      <c r="U85" s="351">
        <f>IF($D85="","",ROUND(N($F85)-N($J85),2))</f>
        <v/>
      </c>
      <c r="V85" s="351">
        <f>IF($D85="","",ROUND(SUMIFS($F$11:F85,$D$11:D85,$D85)-SUMIFS($J$11:J85,$D$11:D85,$D85),2))</f>
        <v/>
      </c>
      <c r="W85" s="351">
        <f>IF($D85="","",ROUND(SUMIFS(数据录入!$F$5:$F$4999,数据录入!$J$5:$J$4999,$D85),2))</f>
        <v/>
      </c>
      <c r="X85" s="347" t="n"/>
      <c r="Y85" s="351">
        <f>IF($N85="","",ROUND(SUMIFS($O$11:O85,$N$11:N85,$N85),2))</f>
        <v/>
      </c>
      <c r="Z85" s="351">
        <f>IF($N85="","",ROUND(SUMIFS(数据录入!$G$5:$G$4999,数据录入!$K$5:$K$4999,$N85),2))</f>
        <v/>
      </c>
      <c r="AA85" s="352">
        <f>IF(AND($D85="",$N85=""),"",IF(AND($D85&lt;&gt;"",COUNTIF(基础资料!$E:$E,$D85)=0),"客户名不在基础资料里",IF(AND($E85&lt;&gt;"",COUNTIF(基础资料!$B:$B,$E85)=0),"产品名不在基础资料里",IF(AND($N85&lt;&gt;"",COUNTIF(基础资料!$G:$G,$N85)=0),"供货商不在基础资料里",IF(AND($C85&lt;&gt;"",ISNUMBER($C85),$C85&lt;10000),"客户生日填得不对（不是日期）",IF(N($J85)&gt;N($F85),"销售费用大于销售金额",IF(AND($D85&lt;&gt;"",COUNTIF(数据录入!$J$5:$J$4999,$D85)=0,N($T85)&lt;&gt;0),"用的还是原手工已收款",IF(AND($D85&lt;&gt;"",COUNTIF(数据录入!$J$5:$J$4999,$D85)&gt;0,ROUND(N($G85)-N($T85),2)&lt;&gt;0,N($T85)&lt;&gt;0),"自动算的已收款和原手工数对不上","√"))))))))</f>
        <v/>
      </c>
    </row>
    <row r="86" ht="18" customFormat="1" customHeight="1" s="106">
      <c r="A86" s="338">
        <f>IF(AND($D86="",$N86=""),"",MAX($A$10:A85)+1)</f>
        <v/>
      </c>
      <c r="B86" s="339" t="n"/>
      <c r="C86" s="341" t="n"/>
      <c r="D86" s="341" t="n"/>
      <c r="E86" s="341" t="n"/>
      <c r="F86" s="342" t="n"/>
      <c r="G86" s="343">
        <f>IF($D86="","",IF(COUNTIF(数据录入!$J$5:$J$4999,$D86)=0,N($T86),ROUND(MIN(MAX(0,N($W86)-(N($V86)-N($U86))),N($U86)),2)))</f>
        <v/>
      </c>
      <c r="H86" s="344">
        <f>IF($D86="","",ROUND(N($F86)-N($G86)-N($J86),2))</f>
        <v/>
      </c>
      <c r="I86" s="353">
        <f>IF($D86="","",ROUND(SUM($H$11:H86),2))</f>
        <v/>
      </c>
      <c r="J86" s="354" t="n"/>
      <c r="K86" s="355" t="n"/>
      <c r="L86" s="341" t="n"/>
      <c r="M86" s="345" t="n"/>
      <c r="N86" s="346" t="n"/>
      <c r="O86" s="347" t="n"/>
      <c r="P86" s="348">
        <f>IF($N86="","",IF(COUNTIF(数据录入!$K$5:$K$4999,$N86)=0,N($X86),ROUND(MIN(MAX(0,N($Z86)-(N($Y86)-N($O86))),N($O86)),2)))</f>
        <v/>
      </c>
      <c r="Q86" s="349">
        <f>IF($N86="","",ROUND(N($O86)-N($P86),2))</f>
        <v/>
      </c>
      <c r="R86" s="350">
        <f>IF($N86="","",ROUND(SUM($Q$11:Q86),2))</f>
        <v/>
      </c>
      <c r="S86" s="346" t="n"/>
      <c r="T86" s="342" t="n"/>
      <c r="U86" s="351">
        <f>IF($D86="","",ROUND(N($F86)-N($J86),2))</f>
        <v/>
      </c>
      <c r="V86" s="351">
        <f>IF($D86="","",ROUND(SUMIFS($F$11:F86,$D$11:D86,$D86)-SUMIFS($J$11:J86,$D$11:D86,$D86),2))</f>
        <v/>
      </c>
      <c r="W86" s="351">
        <f>IF($D86="","",ROUND(SUMIFS(数据录入!$F$5:$F$4999,数据录入!$J$5:$J$4999,$D86),2))</f>
        <v/>
      </c>
      <c r="X86" s="347" t="n"/>
      <c r="Y86" s="351">
        <f>IF($N86="","",ROUND(SUMIFS($O$11:O86,$N$11:N86,$N86),2))</f>
        <v/>
      </c>
      <c r="Z86" s="351">
        <f>IF($N86="","",ROUND(SUMIFS(数据录入!$G$5:$G$4999,数据录入!$K$5:$K$4999,$N86),2))</f>
        <v/>
      </c>
      <c r="AA86" s="352">
        <f>IF(AND($D86="",$N86=""),"",IF(AND($D86&lt;&gt;"",COUNTIF(基础资料!$E:$E,$D86)=0),"客户名不在基础资料里",IF(AND($E86&lt;&gt;"",COUNTIF(基础资料!$B:$B,$E86)=0),"产品名不在基础资料里",IF(AND($N86&lt;&gt;"",COUNTIF(基础资料!$G:$G,$N86)=0),"供货商不在基础资料里",IF(AND($C86&lt;&gt;"",ISNUMBER($C86),$C86&lt;10000),"客户生日填得不对（不是日期）",IF(N($J86)&gt;N($F86),"销售费用大于销售金额",IF(AND($D86&lt;&gt;"",COUNTIF(数据录入!$J$5:$J$4999,$D86)=0,N($T86)&lt;&gt;0),"用的还是原手工已收款",IF(AND($D86&lt;&gt;"",COUNTIF(数据录入!$J$5:$J$4999,$D86)&gt;0,ROUND(N($G86)-N($T86),2)&lt;&gt;0,N($T86)&lt;&gt;0),"自动算的已收款和原手工数对不上","√"))))))))</f>
        <v/>
      </c>
    </row>
    <row r="87" ht="18" customFormat="1" customHeight="1" s="106">
      <c r="A87" s="338">
        <f>IF(AND($D87="",$N87=""),"",MAX($A$10:A86)+1)</f>
        <v/>
      </c>
      <c r="B87" s="339" t="n"/>
      <c r="C87" s="341" t="n"/>
      <c r="D87" s="341" t="n"/>
      <c r="E87" s="341" t="n"/>
      <c r="F87" s="342" t="n"/>
      <c r="G87" s="343">
        <f>IF($D87="","",IF(COUNTIF(数据录入!$J$5:$J$4999,$D87)=0,N($T87),ROUND(MIN(MAX(0,N($W87)-(N($V87)-N($U87))),N($U87)),2)))</f>
        <v/>
      </c>
      <c r="H87" s="344">
        <f>IF($D87="","",ROUND(N($F87)-N($G87)-N($J87),2))</f>
        <v/>
      </c>
      <c r="I87" s="353">
        <f>IF($D87="","",ROUND(SUM($H$11:H87),2))</f>
        <v/>
      </c>
      <c r="J87" s="354" t="n"/>
      <c r="K87" s="355" t="n"/>
      <c r="L87" s="341" t="n"/>
      <c r="M87" s="345" t="n"/>
      <c r="N87" s="346" t="n"/>
      <c r="O87" s="347" t="n"/>
      <c r="P87" s="348">
        <f>IF($N87="","",IF(COUNTIF(数据录入!$K$5:$K$4999,$N87)=0,N($X87),ROUND(MIN(MAX(0,N($Z87)-(N($Y87)-N($O87))),N($O87)),2)))</f>
        <v/>
      </c>
      <c r="Q87" s="349">
        <f>IF($N87="","",ROUND(N($O87)-N($P87),2))</f>
        <v/>
      </c>
      <c r="R87" s="350">
        <f>IF($N87="","",ROUND(SUM($Q$11:Q87),2))</f>
        <v/>
      </c>
      <c r="S87" s="346" t="n"/>
      <c r="T87" s="342" t="n"/>
      <c r="U87" s="351">
        <f>IF($D87="","",ROUND(N($F87)-N($J87),2))</f>
        <v/>
      </c>
      <c r="V87" s="351">
        <f>IF($D87="","",ROUND(SUMIFS($F$11:F87,$D$11:D87,$D87)-SUMIFS($J$11:J87,$D$11:D87,$D87),2))</f>
        <v/>
      </c>
      <c r="W87" s="351">
        <f>IF($D87="","",ROUND(SUMIFS(数据录入!$F$5:$F$4999,数据录入!$J$5:$J$4999,$D87),2))</f>
        <v/>
      </c>
      <c r="X87" s="347" t="n"/>
      <c r="Y87" s="351">
        <f>IF($N87="","",ROUND(SUMIFS($O$11:O87,$N$11:N87,$N87),2))</f>
        <v/>
      </c>
      <c r="Z87" s="351">
        <f>IF($N87="","",ROUND(SUMIFS(数据录入!$G$5:$G$4999,数据录入!$K$5:$K$4999,$N87),2))</f>
        <v/>
      </c>
      <c r="AA87" s="352">
        <f>IF(AND($D87="",$N87=""),"",IF(AND($D87&lt;&gt;"",COUNTIF(基础资料!$E:$E,$D87)=0),"客户名不在基础资料里",IF(AND($E87&lt;&gt;"",COUNTIF(基础资料!$B:$B,$E87)=0),"产品名不在基础资料里",IF(AND($N87&lt;&gt;"",COUNTIF(基础资料!$G:$G,$N87)=0),"供货商不在基础资料里",IF(AND($C87&lt;&gt;"",ISNUMBER($C87),$C87&lt;10000),"客户生日填得不对（不是日期）",IF(N($J87)&gt;N($F87),"销售费用大于销售金额",IF(AND($D87&lt;&gt;"",COUNTIF(数据录入!$J$5:$J$4999,$D87)=0,N($T87)&lt;&gt;0),"用的还是原手工已收款",IF(AND($D87&lt;&gt;"",COUNTIF(数据录入!$J$5:$J$4999,$D87)&gt;0,ROUND(N($G87)-N($T87),2)&lt;&gt;0,N($T87)&lt;&gt;0),"自动算的已收款和原手工数对不上","√"))))))))</f>
        <v/>
      </c>
    </row>
    <row r="88" ht="18" customFormat="1" customHeight="1" s="106">
      <c r="A88" s="338">
        <f>IF(AND($D88="",$N88=""),"",MAX($A$10:A87)+1)</f>
        <v/>
      </c>
      <c r="B88" s="339" t="n"/>
      <c r="C88" s="341" t="n"/>
      <c r="D88" s="341" t="n"/>
      <c r="E88" s="341" t="n"/>
      <c r="F88" s="342" t="n"/>
      <c r="G88" s="343">
        <f>IF($D88="","",IF(COUNTIF(数据录入!$J$5:$J$4999,$D88)=0,N($T88),ROUND(MIN(MAX(0,N($W88)-(N($V88)-N($U88))),N($U88)),2)))</f>
        <v/>
      </c>
      <c r="H88" s="344">
        <f>IF($D88="","",ROUND(N($F88)-N($G88)-N($J88),2))</f>
        <v/>
      </c>
      <c r="I88" s="353">
        <f>IF($D88="","",ROUND(SUM($H$11:H88),2))</f>
        <v/>
      </c>
      <c r="J88" s="354" t="n"/>
      <c r="K88" s="355" t="n"/>
      <c r="L88" s="341" t="n"/>
      <c r="M88" s="345" t="n"/>
      <c r="N88" s="346" t="n"/>
      <c r="O88" s="347" t="n"/>
      <c r="P88" s="348">
        <f>IF($N88="","",IF(COUNTIF(数据录入!$K$5:$K$4999,$N88)=0,N($X88),ROUND(MIN(MAX(0,N($Z88)-(N($Y88)-N($O88))),N($O88)),2)))</f>
        <v/>
      </c>
      <c r="Q88" s="349">
        <f>IF($N88="","",ROUND(N($O88)-N($P88),2))</f>
        <v/>
      </c>
      <c r="R88" s="350">
        <f>IF($N88="","",ROUND(SUM($Q$11:Q88),2))</f>
        <v/>
      </c>
      <c r="S88" s="346" t="n"/>
      <c r="T88" s="342" t="n"/>
      <c r="U88" s="351">
        <f>IF($D88="","",ROUND(N($F88)-N($J88),2))</f>
        <v/>
      </c>
      <c r="V88" s="351">
        <f>IF($D88="","",ROUND(SUMIFS($F$11:F88,$D$11:D88,$D88)-SUMIFS($J$11:J88,$D$11:D88,$D88),2))</f>
        <v/>
      </c>
      <c r="W88" s="351">
        <f>IF($D88="","",ROUND(SUMIFS(数据录入!$F$5:$F$4999,数据录入!$J$5:$J$4999,$D88),2))</f>
        <v/>
      </c>
      <c r="X88" s="347" t="n"/>
      <c r="Y88" s="351">
        <f>IF($N88="","",ROUND(SUMIFS($O$11:O88,$N$11:N88,$N88),2))</f>
        <v/>
      </c>
      <c r="Z88" s="351">
        <f>IF($N88="","",ROUND(SUMIFS(数据录入!$G$5:$G$4999,数据录入!$K$5:$K$4999,$N88),2))</f>
        <v/>
      </c>
      <c r="AA88" s="352">
        <f>IF(AND($D88="",$N88=""),"",IF(AND($D88&lt;&gt;"",COUNTIF(基础资料!$E:$E,$D88)=0),"客户名不在基础资料里",IF(AND($E88&lt;&gt;"",COUNTIF(基础资料!$B:$B,$E88)=0),"产品名不在基础资料里",IF(AND($N88&lt;&gt;"",COUNTIF(基础资料!$G:$G,$N88)=0),"供货商不在基础资料里",IF(AND($C88&lt;&gt;"",ISNUMBER($C88),$C88&lt;10000),"客户生日填得不对（不是日期）",IF(N($J88)&gt;N($F88),"销售费用大于销售金额",IF(AND($D88&lt;&gt;"",COUNTIF(数据录入!$J$5:$J$4999,$D88)=0,N($T88)&lt;&gt;0),"用的还是原手工已收款",IF(AND($D88&lt;&gt;"",COUNTIF(数据录入!$J$5:$J$4999,$D88)&gt;0,ROUND(N($G88)-N($T88),2)&lt;&gt;0,N($T88)&lt;&gt;0),"自动算的已收款和原手工数对不上","√"))))))))</f>
        <v/>
      </c>
    </row>
    <row r="89" ht="18" customFormat="1" customHeight="1" s="106">
      <c r="A89" s="338">
        <f>IF(AND($D89="",$N89=""),"",MAX($A$10:A88)+1)</f>
        <v/>
      </c>
      <c r="B89" s="339" t="n"/>
      <c r="C89" s="341" t="n"/>
      <c r="D89" s="341" t="n"/>
      <c r="E89" s="341" t="n"/>
      <c r="F89" s="342" t="n"/>
      <c r="G89" s="343">
        <f>IF($D89="","",IF(COUNTIF(数据录入!$J$5:$J$4999,$D89)=0,N($T89),ROUND(MIN(MAX(0,N($W89)-(N($V89)-N($U89))),N($U89)),2)))</f>
        <v/>
      </c>
      <c r="H89" s="344">
        <f>IF($D89="","",ROUND(N($F89)-N($G89)-N($J89),2))</f>
        <v/>
      </c>
      <c r="I89" s="353">
        <f>IF($D89="","",ROUND(SUM($H$11:H89),2))</f>
        <v/>
      </c>
      <c r="J89" s="354" t="n"/>
      <c r="K89" s="355" t="n"/>
      <c r="L89" s="341" t="n"/>
      <c r="M89" s="345" t="n"/>
      <c r="N89" s="346" t="n"/>
      <c r="O89" s="347" t="n"/>
      <c r="P89" s="348">
        <f>IF($N89="","",IF(COUNTIF(数据录入!$K$5:$K$4999,$N89)=0,N($X89),ROUND(MIN(MAX(0,N($Z89)-(N($Y89)-N($O89))),N($O89)),2)))</f>
        <v/>
      </c>
      <c r="Q89" s="349">
        <f>IF($N89="","",ROUND(N($O89)-N($P89),2))</f>
        <v/>
      </c>
      <c r="R89" s="350">
        <f>IF($N89="","",ROUND(SUM($Q$11:Q89),2))</f>
        <v/>
      </c>
      <c r="S89" s="346" t="n"/>
      <c r="T89" s="342" t="n"/>
      <c r="U89" s="351">
        <f>IF($D89="","",ROUND(N($F89)-N($J89),2))</f>
        <v/>
      </c>
      <c r="V89" s="351">
        <f>IF($D89="","",ROUND(SUMIFS($F$11:F89,$D$11:D89,$D89)-SUMIFS($J$11:J89,$D$11:D89,$D89),2))</f>
        <v/>
      </c>
      <c r="W89" s="351">
        <f>IF($D89="","",ROUND(SUMIFS(数据录入!$F$5:$F$4999,数据录入!$J$5:$J$4999,$D89),2))</f>
        <v/>
      </c>
      <c r="X89" s="347" t="n"/>
      <c r="Y89" s="351">
        <f>IF($N89="","",ROUND(SUMIFS($O$11:O89,$N$11:N89,$N89),2))</f>
        <v/>
      </c>
      <c r="Z89" s="351">
        <f>IF($N89="","",ROUND(SUMIFS(数据录入!$G$5:$G$4999,数据录入!$K$5:$K$4999,$N89),2))</f>
        <v/>
      </c>
      <c r="AA89" s="352">
        <f>IF(AND($D89="",$N89=""),"",IF(AND($D89&lt;&gt;"",COUNTIF(基础资料!$E:$E,$D89)=0),"客户名不在基础资料里",IF(AND($E89&lt;&gt;"",COUNTIF(基础资料!$B:$B,$E89)=0),"产品名不在基础资料里",IF(AND($N89&lt;&gt;"",COUNTIF(基础资料!$G:$G,$N89)=0),"供货商不在基础资料里",IF(AND($C89&lt;&gt;"",ISNUMBER($C89),$C89&lt;10000),"客户生日填得不对（不是日期）",IF(N($J89)&gt;N($F89),"销售费用大于销售金额",IF(AND($D89&lt;&gt;"",COUNTIF(数据录入!$J$5:$J$4999,$D89)=0,N($T89)&lt;&gt;0),"用的还是原手工已收款",IF(AND($D89&lt;&gt;"",COUNTIF(数据录入!$J$5:$J$4999,$D89)&gt;0,ROUND(N($G89)-N($T89),2)&lt;&gt;0,N($T89)&lt;&gt;0),"自动算的已收款和原手工数对不上","√"))))))))</f>
        <v/>
      </c>
    </row>
    <row r="90" ht="18" customFormat="1" customHeight="1" s="106">
      <c r="A90" s="338">
        <f>IF(AND($D90="",$N90=""),"",MAX($A$10:A89)+1)</f>
        <v/>
      </c>
      <c r="B90" s="339" t="n"/>
      <c r="C90" s="341" t="n"/>
      <c r="D90" s="341" t="n"/>
      <c r="E90" s="341" t="n"/>
      <c r="F90" s="342" t="n"/>
      <c r="G90" s="343">
        <f>IF($D90="","",IF(COUNTIF(数据录入!$J$5:$J$4999,$D90)=0,N($T90),ROUND(MIN(MAX(0,N($W90)-(N($V90)-N($U90))),N($U90)),2)))</f>
        <v/>
      </c>
      <c r="H90" s="344">
        <f>IF($D90="","",ROUND(N($F90)-N($G90)-N($J90),2))</f>
        <v/>
      </c>
      <c r="I90" s="353">
        <f>IF($D90="","",ROUND(SUM($H$11:H90),2))</f>
        <v/>
      </c>
      <c r="J90" s="354" t="n"/>
      <c r="K90" s="355" t="n"/>
      <c r="L90" s="341" t="n"/>
      <c r="M90" s="345" t="n"/>
      <c r="N90" s="346" t="n"/>
      <c r="O90" s="347" t="n"/>
      <c r="P90" s="348">
        <f>IF($N90="","",IF(COUNTIF(数据录入!$K$5:$K$4999,$N90)=0,N($X90),ROUND(MIN(MAX(0,N($Z90)-(N($Y90)-N($O90))),N($O90)),2)))</f>
        <v/>
      </c>
      <c r="Q90" s="349">
        <f>IF($N90="","",ROUND(N($O90)-N($P90),2))</f>
        <v/>
      </c>
      <c r="R90" s="350">
        <f>IF($N90="","",ROUND(SUM($Q$11:Q90),2))</f>
        <v/>
      </c>
      <c r="S90" s="346" t="n"/>
      <c r="T90" s="342" t="n"/>
      <c r="U90" s="351">
        <f>IF($D90="","",ROUND(N($F90)-N($J90),2))</f>
        <v/>
      </c>
      <c r="V90" s="351">
        <f>IF($D90="","",ROUND(SUMIFS($F$11:F90,$D$11:D90,$D90)-SUMIFS($J$11:J90,$D$11:D90,$D90),2))</f>
        <v/>
      </c>
      <c r="W90" s="351">
        <f>IF($D90="","",ROUND(SUMIFS(数据录入!$F$5:$F$4999,数据录入!$J$5:$J$4999,$D90),2))</f>
        <v/>
      </c>
      <c r="X90" s="347" t="n"/>
      <c r="Y90" s="351">
        <f>IF($N90="","",ROUND(SUMIFS($O$11:O90,$N$11:N90,$N90),2))</f>
        <v/>
      </c>
      <c r="Z90" s="351">
        <f>IF($N90="","",ROUND(SUMIFS(数据录入!$G$5:$G$4999,数据录入!$K$5:$K$4999,$N90),2))</f>
        <v/>
      </c>
      <c r="AA90" s="352">
        <f>IF(AND($D90="",$N90=""),"",IF(AND($D90&lt;&gt;"",COUNTIF(基础资料!$E:$E,$D90)=0),"客户名不在基础资料里",IF(AND($E90&lt;&gt;"",COUNTIF(基础资料!$B:$B,$E90)=0),"产品名不在基础资料里",IF(AND($N90&lt;&gt;"",COUNTIF(基础资料!$G:$G,$N90)=0),"供货商不在基础资料里",IF(AND($C90&lt;&gt;"",ISNUMBER($C90),$C90&lt;10000),"客户生日填得不对（不是日期）",IF(N($J90)&gt;N($F90),"销售费用大于销售金额",IF(AND($D90&lt;&gt;"",COUNTIF(数据录入!$J$5:$J$4999,$D90)=0,N($T90)&lt;&gt;0),"用的还是原手工已收款",IF(AND($D90&lt;&gt;"",COUNTIF(数据录入!$J$5:$J$4999,$D90)&gt;0,ROUND(N($G90)-N($T90),2)&lt;&gt;0,N($T90)&lt;&gt;0),"自动算的已收款和原手工数对不上","√"))))))))</f>
        <v/>
      </c>
    </row>
    <row r="91" ht="18" customFormat="1" customHeight="1" s="106">
      <c r="A91" s="338">
        <f>IF(AND($D91="",$N91=""),"",MAX($A$10:A90)+1)</f>
        <v/>
      </c>
      <c r="B91" s="339" t="n"/>
      <c r="C91" s="341" t="n"/>
      <c r="D91" s="341" t="n"/>
      <c r="E91" s="341" t="n"/>
      <c r="F91" s="342" t="n"/>
      <c r="G91" s="343">
        <f>IF($D91="","",IF(COUNTIF(数据录入!$J$5:$J$4999,$D91)=0,N($T91),ROUND(MIN(MAX(0,N($W91)-(N($V91)-N($U91))),N($U91)),2)))</f>
        <v/>
      </c>
      <c r="H91" s="344">
        <f>IF($D91="","",ROUND(N($F91)-N($G91)-N($J91),2))</f>
        <v/>
      </c>
      <c r="I91" s="353">
        <f>IF($D91="","",ROUND(SUM($H$11:H91),2))</f>
        <v/>
      </c>
      <c r="J91" s="354" t="n"/>
      <c r="K91" s="355" t="n"/>
      <c r="L91" s="341" t="n"/>
      <c r="M91" s="345" t="n"/>
      <c r="N91" s="346" t="n"/>
      <c r="O91" s="347" t="n"/>
      <c r="P91" s="348">
        <f>IF($N91="","",IF(COUNTIF(数据录入!$K$5:$K$4999,$N91)=0,N($X91),ROUND(MIN(MAX(0,N($Z91)-(N($Y91)-N($O91))),N($O91)),2)))</f>
        <v/>
      </c>
      <c r="Q91" s="349">
        <f>IF($N91="","",ROUND(N($O91)-N($P91),2))</f>
        <v/>
      </c>
      <c r="R91" s="350">
        <f>IF($N91="","",ROUND(SUM($Q$11:Q91),2))</f>
        <v/>
      </c>
      <c r="S91" s="346" t="n"/>
      <c r="T91" s="342" t="n"/>
      <c r="U91" s="351">
        <f>IF($D91="","",ROUND(N($F91)-N($J91),2))</f>
        <v/>
      </c>
      <c r="V91" s="351">
        <f>IF($D91="","",ROUND(SUMIFS($F$11:F91,$D$11:D91,$D91)-SUMIFS($J$11:J91,$D$11:D91,$D91),2))</f>
        <v/>
      </c>
      <c r="W91" s="351">
        <f>IF($D91="","",ROUND(SUMIFS(数据录入!$F$5:$F$4999,数据录入!$J$5:$J$4999,$D91),2))</f>
        <v/>
      </c>
      <c r="X91" s="347" t="n"/>
      <c r="Y91" s="351">
        <f>IF($N91="","",ROUND(SUMIFS($O$11:O91,$N$11:N91,$N91),2))</f>
        <v/>
      </c>
      <c r="Z91" s="351">
        <f>IF($N91="","",ROUND(SUMIFS(数据录入!$G$5:$G$4999,数据录入!$K$5:$K$4999,$N91),2))</f>
        <v/>
      </c>
      <c r="AA91" s="352">
        <f>IF(AND($D91="",$N91=""),"",IF(AND($D91&lt;&gt;"",COUNTIF(基础资料!$E:$E,$D91)=0),"客户名不在基础资料里",IF(AND($E91&lt;&gt;"",COUNTIF(基础资料!$B:$B,$E91)=0),"产品名不在基础资料里",IF(AND($N91&lt;&gt;"",COUNTIF(基础资料!$G:$G,$N91)=0),"供货商不在基础资料里",IF(AND($C91&lt;&gt;"",ISNUMBER($C91),$C91&lt;10000),"客户生日填得不对（不是日期）",IF(N($J91)&gt;N($F91),"销售费用大于销售金额",IF(AND($D91&lt;&gt;"",COUNTIF(数据录入!$J$5:$J$4999,$D91)=0,N($T91)&lt;&gt;0),"用的还是原手工已收款",IF(AND($D91&lt;&gt;"",COUNTIF(数据录入!$J$5:$J$4999,$D91)&gt;0,ROUND(N($G91)-N($T91),2)&lt;&gt;0,N($T91)&lt;&gt;0),"自动算的已收款和原手工数对不上","√"))))))))</f>
        <v/>
      </c>
    </row>
    <row r="92" ht="18" customFormat="1" customHeight="1" s="106">
      <c r="A92" s="338">
        <f>IF(AND($D92="",$N92=""),"",MAX($A$10:A91)+1)</f>
        <v/>
      </c>
      <c r="B92" s="339" t="n"/>
      <c r="C92" s="341" t="n"/>
      <c r="D92" s="341" t="n"/>
      <c r="E92" s="341" t="n"/>
      <c r="F92" s="342" t="n"/>
      <c r="G92" s="343">
        <f>IF($D92="","",IF(COUNTIF(数据录入!$J$5:$J$4999,$D92)=0,N($T92),ROUND(MIN(MAX(0,N($W92)-(N($V92)-N($U92))),N($U92)),2)))</f>
        <v/>
      </c>
      <c r="H92" s="344">
        <f>IF($D92="","",ROUND(N($F92)-N($G92)-N($J92),2))</f>
        <v/>
      </c>
      <c r="I92" s="353">
        <f>IF($D92="","",ROUND(SUM($H$11:H92),2))</f>
        <v/>
      </c>
      <c r="J92" s="354" t="n"/>
      <c r="K92" s="355" t="n"/>
      <c r="L92" s="341" t="n"/>
      <c r="M92" s="345" t="n"/>
      <c r="N92" s="346" t="n"/>
      <c r="O92" s="347" t="n"/>
      <c r="P92" s="348">
        <f>IF($N92="","",IF(COUNTIF(数据录入!$K$5:$K$4999,$N92)=0,N($X92),ROUND(MIN(MAX(0,N($Z92)-(N($Y92)-N($O92))),N($O92)),2)))</f>
        <v/>
      </c>
      <c r="Q92" s="349">
        <f>IF($N92="","",ROUND(N($O92)-N($P92),2))</f>
        <v/>
      </c>
      <c r="R92" s="350">
        <f>IF($N92="","",ROUND(SUM($Q$11:Q92),2))</f>
        <v/>
      </c>
      <c r="S92" s="346" t="n"/>
      <c r="T92" s="342" t="n"/>
      <c r="U92" s="351">
        <f>IF($D92="","",ROUND(N($F92)-N($J92),2))</f>
        <v/>
      </c>
      <c r="V92" s="351">
        <f>IF($D92="","",ROUND(SUMIFS($F$11:F92,$D$11:D92,$D92)-SUMIFS($J$11:J92,$D$11:D92,$D92),2))</f>
        <v/>
      </c>
      <c r="W92" s="351">
        <f>IF($D92="","",ROUND(SUMIFS(数据录入!$F$5:$F$4999,数据录入!$J$5:$J$4999,$D92),2))</f>
        <v/>
      </c>
      <c r="X92" s="347" t="n"/>
      <c r="Y92" s="351">
        <f>IF($N92="","",ROUND(SUMIFS($O$11:O92,$N$11:N92,$N92),2))</f>
        <v/>
      </c>
      <c r="Z92" s="351">
        <f>IF($N92="","",ROUND(SUMIFS(数据录入!$G$5:$G$4999,数据录入!$K$5:$K$4999,$N92),2))</f>
        <v/>
      </c>
      <c r="AA92" s="352">
        <f>IF(AND($D92="",$N92=""),"",IF(AND($D92&lt;&gt;"",COUNTIF(基础资料!$E:$E,$D92)=0),"客户名不在基础资料里",IF(AND($E92&lt;&gt;"",COUNTIF(基础资料!$B:$B,$E92)=0),"产品名不在基础资料里",IF(AND($N92&lt;&gt;"",COUNTIF(基础资料!$G:$G,$N92)=0),"供货商不在基础资料里",IF(AND($C92&lt;&gt;"",ISNUMBER($C92),$C92&lt;10000),"客户生日填得不对（不是日期）",IF(N($J92)&gt;N($F92),"销售费用大于销售金额",IF(AND($D92&lt;&gt;"",COUNTIF(数据录入!$J$5:$J$4999,$D92)=0,N($T92)&lt;&gt;0),"用的还是原手工已收款",IF(AND($D92&lt;&gt;"",COUNTIF(数据录入!$J$5:$J$4999,$D92)&gt;0,ROUND(N($G92)-N($T92),2)&lt;&gt;0,N($T92)&lt;&gt;0),"自动算的已收款和原手工数对不上","√"))))))))</f>
        <v/>
      </c>
    </row>
    <row r="93" ht="18" customFormat="1" customHeight="1" s="106">
      <c r="A93" s="338">
        <f>IF(AND($D93="",$N93=""),"",MAX($A$10:A92)+1)</f>
        <v/>
      </c>
      <c r="B93" s="339" t="n"/>
      <c r="C93" s="341" t="n"/>
      <c r="D93" s="341" t="n"/>
      <c r="E93" s="341" t="n"/>
      <c r="F93" s="342" t="n"/>
      <c r="G93" s="343">
        <f>IF($D93="","",IF(COUNTIF(数据录入!$J$5:$J$4999,$D93)=0,N($T93),ROUND(MIN(MAX(0,N($W93)-(N($V93)-N($U93))),N($U93)),2)))</f>
        <v/>
      </c>
      <c r="H93" s="344">
        <f>IF($D93="","",ROUND(N($F93)-N($G93)-N($J93),2))</f>
        <v/>
      </c>
      <c r="I93" s="353">
        <f>IF($D93="","",ROUND(SUM($H$11:H93),2))</f>
        <v/>
      </c>
      <c r="J93" s="354" t="n"/>
      <c r="K93" s="355" t="n"/>
      <c r="L93" s="341" t="n"/>
      <c r="M93" s="345" t="n"/>
      <c r="N93" s="346" t="n"/>
      <c r="O93" s="347" t="n"/>
      <c r="P93" s="348">
        <f>IF($N93="","",IF(COUNTIF(数据录入!$K$5:$K$4999,$N93)=0,N($X93),ROUND(MIN(MAX(0,N($Z93)-(N($Y93)-N($O93))),N($O93)),2)))</f>
        <v/>
      </c>
      <c r="Q93" s="349">
        <f>IF($N93="","",ROUND(N($O93)-N($P93),2))</f>
        <v/>
      </c>
      <c r="R93" s="350">
        <f>IF($N93="","",ROUND(SUM($Q$11:Q93),2))</f>
        <v/>
      </c>
      <c r="S93" s="346" t="n"/>
      <c r="T93" s="342" t="n"/>
      <c r="U93" s="351">
        <f>IF($D93="","",ROUND(N($F93)-N($J93),2))</f>
        <v/>
      </c>
      <c r="V93" s="351">
        <f>IF($D93="","",ROUND(SUMIFS($F$11:F93,$D$11:D93,$D93)-SUMIFS($J$11:J93,$D$11:D93,$D93),2))</f>
        <v/>
      </c>
      <c r="W93" s="351">
        <f>IF($D93="","",ROUND(SUMIFS(数据录入!$F$5:$F$4999,数据录入!$J$5:$J$4999,$D93),2))</f>
        <v/>
      </c>
      <c r="X93" s="347" t="n"/>
      <c r="Y93" s="351">
        <f>IF($N93="","",ROUND(SUMIFS($O$11:O93,$N$11:N93,$N93),2))</f>
        <v/>
      </c>
      <c r="Z93" s="351">
        <f>IF($N93="","",ROUND(SUMIFS(数据录入!$G$5:$G$4999,数据录入!$K$5:$K$4999,$N93),2))</f>
        <v/>
      </c>
      <c r="AA93" s="352">
        <f>IF(AND($D93="",$N93=""),"",IF(AND($D93&lt;&gt;"",COUNTIF(基础资料!$E:$E,$D93)=0),"客户名不在基础资料里",IF(AND($E93&lt;&gt;"",COUNTIF(基础资料!$B:$B,$E93)=0),"产品名不在基础资料里",IF(AND($N93&lt;&gt;"",COUNTIF(基础资料!$G:$G,$N93)=0),"供货商不在基础资料里",IF(AND($C93&lt;&gt;"",ISNUMBER($C93),$C93&lt;10000),"客户生日填得不对（不是日期）",IF(N($J93)&gt;N($F93),"销售费用大于销售金额",IF(AND($D93&lt;&gt;"",COUNTIF(数据录入!$J$5:$J$4999,$D93)=0,N($T93)&lt;&gt;0),"用的还是原手工已收款",IF(AND($D93&lt;&gt;"",COUNTIF(数据录入!$J$5:$J$4999,$D93)&gt;0,ROUND(N($G93)-N($T93),2)&lt;&gt;0,N($T93)&lt;&gt;0),"自动算的已收款和原手工数对不上","√"))))))))</f>
        <v/>
      </c>
    </row>
    <row r="94" ht="18" customFormat="1" customHeight="1" s="106">
      <c r="A94" s="338">
        <f>IF(AND($D94="",$N94=""),"",MAX($A$10:A93)+1)</f>
        <v/>
      </c>
      <c r="B94" s="339" t="n"/>
      <c r="C94" s="341" t="n"/>
      <c r="D94" s="341" t="n"/>
      <c r="E94" s="341" t="n"/>
      <c r="F94" s="342" t="n"/>
      <c r="G94" s="343">
        <f>IF($D94="","",IF(COUNTIF(数据录入!$J$5:$J$4999,$D94)=0,N($T94),ROUND(MIN(MAX(0,N($W94)-(N($V94)-N($U94))),N($U94)),2)))</f>
        <v/>
      </c>
      <c r="H94" s="344">
        <f>IF($D94="","",ROUND(N($F94)-N($G94)-N($J94),2))</f>
        <v/>
      </c>
      <c r="I94" s="353">
        <f>IF($D94="","",ROUND(SUM($H$11:H94),2))</f>
        <v/>
      </c>
      <c r="J94" s="354" t="n"/>
      <c r="K94" s="355" t="n"/>
      <c r="L94" s="341" t="n"/>
      <c r="M94" s="345" t="n"/>
      <c r="N94" s="346" t="n"/>
      <c r="O94" s="347" t="n"/>
      <c r="P94" s="348">
        <f>IF($N94="","",IF(COUNTIF(数据录入!$K$5:$K$4999,$N94)=0,N($X94),ROUND(MIN(MAX(0,N($Z94)-(N($Y94)-N($O94))),N($O94)),2)))</f>
        <v/>
      </c>
      <c r="Q94" s="349">
        <f>IF($N94="","",ROUND(N($O94)-N($P94),2))</f>
        <v/>
      </c>
      <c r="R94" s="350">
        <f>IF($N94="","",ROUND(SUM($Q$11:Q94),2))</f>
        <v/>
      </c>
      <c r="S94" s="346" t="n"/>
      <c r="T94" s="342" t="n"/>
      <c r="U94" s="351">
        <f>IF($D94="","",ROUND(N($F94)-N($J94),2))</f>
        <v/>
      </c>
      <c r="V94" s="351">
        <f>IF($D94="","",ROUND(SUMIFS($F$11:F94,$D$11:D94,$D94)-SUMIFS($J$11:J94,$D$11:D94,$D94),2))</f>
        <v/>
      </c>
      <c r="W94" s="351">
        <f>IF($D94="","",ROUND(SUMIFS(数据录入!$F$5:$F$4999,数据录入!$J$5:$J$4999,$D94),2))</f>
        <v/>
      </c>
      <c r="X94" s="347" t="n"/>
      <c r="Y94" s="351">
        <f>IF($N94="","",ROUND(SUMIFS($O$11:O94,$N$11:N94,$N94),2))</f>
        <v/>
      </c>
      <c r="Z94" s="351">
        <f>IF($N94="","",ROUND(SUMIFS(数据录入!$G$5:$G$4999,数据录入!$K$5:$K$4999,$N94),2))</f>
        <v/>
      </c>
      <c r="AA94" s="352">
        <f>IF(AND($D94="",$N94=""),"",IF(AND($D94&lt;&gt;"",COUNTIF(基础资料!$E:$E,$D94)=0),"客户名不在基础资料里",IF(AND($E94&lt;&gt;"",COUNTIF(基础资料!$B:$B,$E94)=0),"产品名不在基础资料里",IF(AND($N94&lt;&gt;"",COUNTIF(基础资料!$G:$G,$N94)=0),"供货商不在基础资料里",IF(AND($C94&lt;&gt;"",ISNUMBER($C94),$C94&lt;10000),"客户生日填得不对（不是日期）",IF(N($J94)&gt;N($F94),"销售费用大于销售金额",IF(AND($D94&lt;&gt;"",COUNTIF(数据录入!$J$5:$J$4999,$D94)=0,N($T94)&lt;&gt;0),"用的还是原手工已收款",IF(AND($D94&lt;&gt;"",COUNTIF(数据录入!$J$5:$J$4999,$D94)&gt;0,ROUND(N($G94)-N($T94),2)&lt;&gt;0,N($T94)&lt;&gt;0),"自动算的已收款和原手工数对不上","√"))))))))</f>
        <v/>
      </c>
    </row>
    <row r="95" ht="18" customFormat="1" customHeight="1" s="106">
      <c r="A95" s="338">
        <f>IF(AND($D95="",$N95=""),"",MAX($A$10:A94)+1)</f>
        <v/>
      </c>
      <c r="B95" s="339" t="n"/>
      <c r="C95" s="341" t="n"/>
      <c r="D95" s="341" t="n"/>
      <c r="E95" s="341" t="n"/>
      <c r="F95" s="342" t="n"/>
      <c r="G95" s="343">
        <f>IF($D95="","",IF(COUNTIF(数据录入!$J$5:$J$4999,$D95)=0,N($T95),ROUND(MIN(MAX(0,N($W95)-(N($V95)-N($U95))),N($U95)),2)))</f>
        <v/>
      </c>
      <c r="H95" s="344">
        <f>IF($D95="","",ROUND(N($F95)-N($G95)-N($J95),2))</f>
        <v/>
      </c>
      <c r="I95" s="353">
        <f>IF($D95="","",ROUND(SUM($H$11:H95),2))</f>
        <v/>
      </c>
      <c r="J95" s="354" t="n"/>
      <c r="K95" s="355" t="n"/>
      <c r="L95" s="341" t="n"/>
      <c r="M95" s="345" t="n"/>
      <c r="N95" s="346" t="n"/>
      <c r="O95" s="347" t="n"/>
      <c r="P95" s="348">
        <f>IF($N95="","",IF(COUNTIF(数据录入!$K$5:$K$4999,$N95)=0,N($X95),ROUND(MIN(MAX(0,N($Z95)-(N($Y95)-N($O95))),N($O95)),2)))</f>
        <v/>
      </c>
      <c r="Q95" s="349">
        <f>IF($N95="","",ROUND(N($O95)-N($P95),2))</f>
        <v/>
      </c>
      <c r="R95" s="350">
        <f>IF($N95="","",ROUND(SUM($Q$11:Q95),2))</f>
        <v/>
      </c>
      <c r="S95" s="346" t="n"/>
      <c r="T95" s="342" t="n"/>
      <c r="U95" s="351">
        <f>IF($D95="","",ROUND(N($F95)-N($J95),2))</f>
        <v/>
      </c>
      <c r="V95" s="351">
        <f>IF($D95="","",ROUND(SUMIFS($F$11:F95,$D$11:D95,$D95)-SUMIFS($J$11:J95,$D$11:D95,$D95),2))</f>
        <v/>
      </c>
      <c r="W95" s="351">
        <f>IF($D95="","",ROUND(SUMIFS(数据录入!$F$5:$F$4999,数据录入!$J$5:$J$4999,$D95),2))</f>
        <v/>
      </c>
      <c r="X95" s="347" t="n"/>
      <c r="Y95" s="351">
        <f>IF($N95="","",ROUND(SUMIFS($O$11:O95,$N$11:N95,$N95),2))</f>
        <v/>
      </c>
      <c r="Z95" s="351">
        <f>IF($N95="","",ROUND(SUMIFS(数据录入!$G$5:$G$4999,数据录入!$K$5:$K$4999,$N95),2))</f>
        <v/>
      </c>
      <c r="AA95" s="352">
        <f>IF(AND($D95="",$N95=""),"",IF(AND($D95&lt;&gt;"",COUNTIF(基础资料!$E:$E,$D95)=0),"客户名不在基础资料里",IF(AND($E95&lt;&gt;"",COUNTIF(基础资料!$B:$B,$E95)=0),"产品名不在基础资料里",IF(AND($N95&lt;&gt;"",COUNTIF(基础资料!$G:$G,$N95)=0),"供货商不在基础资料里",IF(AND($C95&lt;&gt;"",ISNUMBER($C95),$C95&lt;10000),"客户生日填得不对（不是日期）",IF(N($J95)&gt;N($F95),"销售费用大于销售金额",IF(AND($D95&lt;&gt;"",COUNTIF(数据录入!$J$5:$J$4999,$D95)=0,N($T95)&lt;&gt;0),"用的还是原手工已收款",IF(AND($D95&lt;&gt;"",COUNTIF(数据录入!$J$5:$J$4999,$D95)&gt;0,ROUND(N($G95)-N($T95),2)&lt;&gt;0,N($T95)&lt;&gt;0),"自动算的已收款和原手工数对不上","√"))))))))</f>
        <v/>
      </c>
    </row>
    <row r="96" ht="18" customFormat="1" customHeight="1" s="106">
      <c r="A96" s="338">
        <f>IF(AND($D96="",$N96=""),"",MAX($A$10:A95)+1)</f>
        <v/>
      </c>
      <c r="B96" s="339" t="n"/>
      <c r="C96" s="341" t="n"/>
      <c r="D96" s="341" t="n"/>
      <c r="E96" s="341" t="n"/>
      <c r="F96" s="342" t="n"/>
      <c r="G96" s="343">
        <f>IF($D96="","",IF(COUNTIF(数据录入!$J$5:$J$4999,$D96)=0,N($T96),ROUND(MIN(MAX(0,N($W96)-(N($V96)-N($U96))),N($U96)),2)))</f>
        <v/>
      </c>
      <c r="H96" s="344">
        <f>IF($D96="","",ROUND(N($F96)-N($G96)-N($J96),2))</f>
        <v/>
      </c>
      <c r="I96" s="353">
        <f>IF($D96="","",ROUND(SUM($H$11:H96),2))</f>
        <v/>
      </c>
      <c r="J96" s="354" t="n"/>
      <c r="K96" s="355" t="n"/>
      <c r="L96" s="341" t="n"/>
      <c r="M96" s="345" t="n"/>
      <c r="N96" s="346" t="n"/>
      <c r="O96" s="347" t="n"/>
      <c r="P96" s="348">
        <f>IF($N96="","",IF(COUNTIF(数据录入!$K$5:$K$4999,$N96)=0,N($X96),ROUND(MIN(MAX(0,N($Z96)-(N($Y96)-N($O96))),N($O96)),2)))</f>
        <v/>
      </c>
      <c r="Q96" s="349">
        <f>IF($N96="","",ROUND(N($O96)-N($P96),2))</f>
        <v/>
      </c>
      <c r="R96" s="350">
        <f>IF($N96="","",ROUND(SUM($Q$11:Q96),2))</f>
        <v/>
      </c>
      <c r="S96" s="346" t="n"/>
      <c r="T96" s="342" t="n"/>
      <c r="U96" s="351">
        <f>IF($D96="","",ROUND(N($F96)-N($J96),2))</f>
        <v/>
      </c>
      <c r="V96" s="351">
        <f>IF($D96="","",ROUND(SUMIFS($F$11:F96,$D$11:D96,$D96)-SUMIFS($J$11:J96,$D$11:D96,$D96),2))</f>
        <v/>
      </c>
      <c r="W96" s="351">
        <f>IF($D96="","",ROUND(SUMIFS(数据录入!$F$5:$F$4999,数据录入!$J$5:$J$4999,$D96),2))</f>
        <v/>
      </c>
      <c r="X96" s="347" t="n"/>
      <c r="Y96" s="351">
        <f>IF($N96="","",ROUND(SUMIFS($O$11:O96,$N$11:N96,$N96),2))</f>
        <v/>
      </c>
      <c r="Z96" s="351">
        <f>IF($N96="","",ROUND(SUMIFS(数据录入!$G$5:$G$4999,数据录入!$K$5:$K$4999,$N96),2))</f>
        <v/>
      </c>
      <c r="AA96" s="352">
        <f>IF(AND($D96="",$N96=""),"",IF(AND($D96&lt;&gt;"",COUNTIF(基础资料!$E:$E,$D96)=0),"客户名不在基础资料里",IF(AND($E96&lt;&gt;"",COUNTIF(基础资料!$B:$B,$E96)=0),"产品名不在基础资料里",IF(AND($N96&lt;&gt;"",COUNTIF(基础资料!$G:$G,$N96)=0),"供货商不在基础资料里",IF(AND($C96&lt;&gt;"",ISNUMBER($C96),$C96&lt;10000),"客户生日填得不对（不是日期）",IF(N($J96)&gt;N($F96),"销售费用大于销售金额",IF(AND($D96&lt;&gt;"",COUNTIF(数据录入!$J$5:$J$4999,$D96)=0,N($T96)&lt;&gt;0),"用的还是原手工已收款",IF(AND($D96&lt;&gt;"",COUNTIF(数据录入!$J$5:$J$4999,$D96)&gt;0,ROUND(N($G96)-N($T96),2)&lt;&gt;0,N($T96)&lt;&gt;0),"自动算的已收款和原手工数对不上","√"))))))))</f>
        <v/>
      </c>
    </row>
    <row r="97" ht="18" customFormat="1" customHeight="1" s="106">
      <c r="A97" s="338">
        <f>IF(AND($D97="",$N97=""),"",MAX($A$10:A96)+1)</f>
        <v/>
      </c>
      <c r="B97" s="339" t="n"/>
      <c r="C97" s="341" t="n"/>
      <c r="D97" s="341" t="n"/>
      <c r="E97" s="341" t="n"/>
      <c r="F97" s="342" t="n"/>
      <c r="G97" s="343">
        <f>IF($D97="","",IF(COUNTIF(数据录入!$J$5:$J$4999,$D97)=0,N($T97),ROUND(MIN(MAX(0,N($W97)-(N($V97)-N($U97))),N($U97)),2)))</f>
        <v/>
      </c>
      <c r="H97" s="344">
        <f>IF($D97="","",ROUND(N($F97)-N($G97)-N($J97),2))</f>
        <v/>
      </c>
      <c r="I97" s="353">
        <f>IF($D97="","",ROUND(SUM($H$11:H97),2))</f>
        <v/>
      </c>
      <c r="J97" s="354" t="n"/>
      <c r="K97" s="355" t="n"/>
      <c r="L97" s="341" t="n"/>
      <c r="M97" s="345" t="n"/>
      <c r="N97" s="346" t="n"/>
      <c r="O97" s="347" t="n"/>
      <c r="P97" s="348">
        <f>IF($N97="","",IF(COUNTIF(数据录入!$K$5:$K$4999,$N97)=0,N($X97),ROUND(MIN(MAX(0,N($Z97)-(N($Y97)-N($O97))),N($O97)),2)))</f>
        <v/>
      </c>
      <c r="Q97" s="349">
        <f>IF($N97="","",ROUND(N($O97)-N($P97),2))</f>
        <v/>
      </c>
      <c r="R97" s="350">
        <f>IF($N97="","",ROUND(SUM($Q$11:Q97),2))</f>
        <v/>
      </c>
      <c r="S97" s="346" t="n"/>
      <c r="T97" s="342" t="n"/>
      <c r="U97" s="351">
        <f>IF($D97="","",ROUND(N($F97)-N($J97),2))</f>
        <v/>
      </c>
      <c r="V97" s="351">
        <f>IF($D97="","",ROUND(SUMIFS($F$11:F97,$D$11:D97,$D97)-SUMIFS($J$11:J97,$D$11:D97,$D97),2))</f>
        <v/>
      </c>
      <c r="W97" s="351">
        <f>IF($D97="","",ROUND(SUMIFS(数据录入!$F$5:$F$4999,数据录入!$J$5:$J$4999,$D97),2))</f>
        <v/>
      </c>
      <c r="X97" s="347" t="n"/>
      <c r="Y97" s="351">
        <f>IF($N97="","",ROUND(SUMIFS($O$11:O97,$N$11:N97,$N97),2))</f>
        <v/>
      </c>
      <c r="Z97" s="351">
        <f>IF($N97="","",ROUND(SUMIFS(数据录入!$G$5:$G$4999,数据录入!$K$5:$K$4999,$N97),2))</f>
        <v/>
      </c>
      <c r="AA97" s="352">
        <f>IF(AND($D97="",$N97=""),"",IF(AND($D97&lt;&gt;"",COUNTIF(基础资料!$E:$E,$D97)=0),"客户名不在基础资料里",IF(AND($E97&lt;&gt;"",COUNTIF(基础资料!$B:$B,$E97)=0),"产品名不在基础资料里",IF(AND($N97&lt;&gt;"",COUNTIF(基础资料!$G:$G,$N97)=0),"供货商不在基础资料里",IF(AND($C97&lt;&gt;"",ISNUMBER($C97),$C97&lt;10000),"客户生日填得不对（不是日期）",IF(N($J97)&gt;N($F97),"销售费用大于销售金额",IF(AND($D97&lt;&gt;"",COUNTIF(数据录入!$J$5:$J$4999,$D97)=0,N($T97)&lt;&gt;0),"用的还是原手工已收款",IF(AND($D97&lt;&gt;"",COUNTIF(数据录入!$J$5:$J$4999,$D97)&gt;0,ROUND(N($G97)-N($T97),2)&lt;&gt;0,N($T97)&lt;&gt;0),"自动算的已收款和原手工数对不上","√"))))))))</f>
        <v/>
      </c>
    </row>
    <row r="98" ht="18" customFormat="1" customHeight="1" s="106">
      <c r="A98" s="338">
        <f>IF(AND($D98="",$N98=""),"",MAX($A$10:A97)+1)</f>
        <v/>
      </c>
      <c r="B98" s="339" t="n"/>
      <c r="C98" s="341" t="n"/>
      <c r="D98" s="341" t="n"/>
      <c r="E98" s="341" t="n"/>
      <c r="F98" s="342" t="n"/>
      <c r="G98" s="343">
        <f>IF($D98="","",IF(COUNTIF(数据录入!$J$5:$J$4999,$D98)=0,N($T98),ROUND(MIN(MAX(0,N($W98)-(N($V98)-N($U98))),N($U98)),2)))</f>
        <v/>
      </c>
      <c r="H98" s="344">
        <f>IF($D98="","",ROUND(N($F98)-N($G98)-N($J98),2))</f>
        <v/>
      </c>
      <c r="I98" s="353">
        <f>IF($D98="","",ROUND(SUM($H$11:H98),2))</f>
        <v/>
      </c>
      <c r="J98" s="354" t="n"/>
      <c r="K98" s="355" t="n"/>
      <c r="L98" s="341" t="n"/>
      <c r="M98" s="345" t="n"/>
      <c r="N98" s="346" t="n"/>
      <c r="O98" s="347" t="n"/>
      <c r="P98" s="348">
        <f>IF($N98="","",IF(COUNTIF(数据录入!$K$5:$K$4999,$N98)=0,N($X98),ROUND(MIN(MAX(0,N($Z98)-(N($Y98)-N($O98))),N($O98)),2)))</f>
        <v/>
      </c>
      <c r="Q98" s="349">
        <f>IF($N98="","",ROUND(N($O98)-N($P98),2))</f>
        <v/>
      </c>
      <c r="R98" s="350">
        <f>IF($N98="","",ROUND(SUM($Q$11:Q98),2))</f>
        <v/>
      </c>
      <c r="S98" s="346" t="n"/>
      <c r="T98" s="342" t="n"/>
      <c r="U98" s="351">
        <f>IF($D98="","",ROUND(N($F98)-N($J98),2))</f>
        <v/>
      </c>
      <c r="V98" s="351">
        <f>IF($D98="","",ROUND(SUMIFS($F$11:F98,$D$11:D98,$D98)-SUMIFS($J$11:J98,$D$11:D98,$D98),2))</f>
        <v/>
      </c>
      <c r="W98" s="351">
        <f>IF($D98="","",ROUND(SUMIFS(数据录入!$F$5:$F$4999,数据录入!$J$5:$J$4999,$D98),2))</f>
        <v/>
      </c>
      <c r="X98" s="347" t="n"/>
      <c r="Y98" s="351">
        <f>IF($N98="","",ROUND(SUMIFS($O$11:O98,$N$11:N98,$N98),2))</f>
        <v/>
      </c>
      <c r="Z98" s="351">
        <f>IF($N98="","",ROUND(SUMIFS(数据录入!$G$5:$G$4999,数据录入!$K$5:$K$4999,$N98),2))</f>
        <v/>
      </c>
      <c r="AA98" s="352">
        <f>IF(AND($D98="",$N98=""),"",IF(AND($D98&lt;&gt;"",COUNTIF(基础资料!$E:$E,$D98)=0),"客户名不在基础资料里",IF(AND($E98&lt;&gt;"",COUNTIF(基础资料!$B:$B,$E98)=0),"产品名不在基础资料里",IF(AND($N98&lt;&gt;"",COUNTIF(基础资料!$G:$G,$N98)=0),"供货商不在基础资料里",IF(AND($C98&lt;&gt;"",ISNUMBER($C98),$C98&lt;10000),"客户生日填得不对（不是日期）",IF(N($J98)&gt;N($F98),"销售费用大于销售金额",IF(AND($D98&lt;&gt;"",COUNTIF(数据录入!$J$5:$J$4999,$D98)=0,N($T98)&lt;&gt;0),"用的还是原手工已收款",IF(AND($D98&lt;&gt;"",COUNTIF(数据录入!$J$5:$J$4999,$D98)&gt;0,ROUND(N($G98)-N($T98),2)&lt;&gt;0,N($T98)&lt;&gt;0),"自动算的已收款和原手工数对不上","√"))))))))</f>
        <v/>
      </c>
    </row>
    <row r="99" ht="18" customFormat="1" customHeight="1" s="106">
      <c r="A99" s="338">
        <f>IF(AND($D99="",$N99=""),"",MAX($A$10:A98)+1)</f>
        <v/>
      </c>
      <c r="B99" s="339" t="n"/>
      <c r="C99" s="341" t="n"/>
      <c r="D99" s="341" t="n"/>
      <c r="E99" s="341" t="n"/>
      <c r="F99" s="342" t="n"/>
      <c r="G99" s="343">
        <f>IF($D99="","",IF(COUNTIF(数据录入!$J$5:$J$4999,$D99)=0,N($T99),ROUND(MIN(MAX(0,N($W99)-(N($V99)-N($U99))),N($U99)),2)))</f>
        <v/>
      </c>
      <c r="H99" s="344">
        <f>IF($D99="","",ROUND(N($F99)-N($G99)-N($J99),2))</f>
        <v/>
      </c>
      <c r="I99" s="353">
        <f>IF($D99="","",ROUND(SUM($H$11:H99),2))</f>
        <v/>
      </c>
      <c r="J99" s="354" t="n"/>
      <c r="K99" s="355" t="n"/>
      <c r="L99" s="341" t="n"/>
      <c r="M99" s="345" t="n"/>
      <c r="N99" s="346" t="n"/>
      <c r="O99" s="347" t="n"/>
      <c r="P99" s="348">
        <f>IF($N99="","",IF(COUNTIF(数据录入!$K$5:$K$4999,$N99)=0,N($X99),ROUND(MIN(MAX(0,N($Z99)-(N($Y99)-N($O99))),N($O99)),2)))</f>
        <v/>
      </c>
      <c r="Q99" s="349">
        <f>IF($N99="","",ROUND(N($O99)-N($P99),2))</f>
        <v/>
      </c>
      <c r="R99" s="350">
        <f>IF($N99="","",ROUND(SUM($Q$11:Q99),2))</f>
        <v/>
      </c>
      <c r="S99" s="346" t="n"/>
      <c r="T99" s="342" t="n"/>
      <c r="U99" s="351">
        <f>IF($D99="","",ROUND(N($F99)-N($J99),2))</f>
        <v/>
      </c>
      <c r="V99" s="351">
        <f>IF($D99="","",ROUND(SUMIFS($F$11:F99,$D$11:D99,$D99)-SUMIFS($J$11:J99,$D$11:D99,$D99),2))</f>
        <v/>
      </c>
      <c r="W99" s="351">
        <f>IF($D99="","",ROUND(SUMIFS(数据录入!$F$5:$F$4999,数据录入!$J$5:$J$4999,$D99),2))</f>
        <v/>
      </c>
      <c r="X99" s="347" t="n"/>
      <c r="Y99" s="351">
        <f>IF($N99="","",ROUND(SUMIFS($O$11:O99,$N$11:N99,$N99),2))</f>
        <v/>
      </c>
      <c r="Z99" s="351">
        <f>IF($N99="","",ROUND(SUMIFS(数据录入!$G$5:$G$4999,数据录入!$K$5:$K$4999,$N99),2))</f>
        <v/>
      </c>
      <c r="AA99" s="352">
        <f>IF(AND($D99="",$N99=""),"",IF(AND($D99&lt;&gt;"",COUNTIF(基础资料!$E:$E,$D99)=0),"客户名不在基础资料里",IF(AND($E99&lt;&gt;"",COUNTIF(基础资料!$B:$B,$E99)=0),"产品名不在基础资料里",IF(AND($N99&lt;&gt;"",COUNTIF(基础资料!$G:$G,$N99)=0),"供货商不在基础资料里",IF(AND($C99&lt;&gt;"",ISNUMBER($C99),$C99&lt;10000),"客户生日填得不对（不是日期）",IF(N($J99)&gt;N($F99),"销售费用大于销售金额",IF(AND($D99&lt;&gt;"",COUNTIF(数据录入!$J$5:$J$4999,$D99)=0,N($T99)&lt;&gt;0),"用的还是原手工已收款",IF(AND($D99&lt;&gt;"",COUNTIF(数据录入!$J$5:$J$4999,$D99)&gt;0,ROUND(N($G99)-N($T99),2)&lt;&gt;0,N($T99)&lt;&gt;0),"自动算的已收款和原手工数对不上","√"))))))))</f>
        <v/>
      </c>
    </row>
    <row r="100" ht="18" customFormat="1" customHeight="1" s="106">
      <c r="A100" s="338">
        <f>IF(AND($D100="",$N100=""),"",MAX($A$10:A99)+1)</f>
        <v/>
      </c>
      <c r="B100" s="339" t="n"/>
      <c r="C100" s="341" t="n"/>
      <c r="D100" s="341" t="n"/>
      <c r="E100" s="341" t="n"/>
      <c r="F100" s="342" t="n"/>
      <c r="G100" s="343">
        <f>IF($D100="","",IF(COUNTIF(数据录入!$J$5:$J$4999,$D100)=0,N($T100),ROUND(MIN(MAX(0,N($W100)-(N($V100)-N($U100))),N($U100)),2)))</f>
        <v/>
      </c>
      <c r="H100" s="344">
        <f>IF($D100="","",ROUND(N($F100)-N($G100)-N($J100),2))</f>
        <v/>
      </c>
      <c r="I100" s="353">
        <f>IF($D100="","",ROUND(SUM($H$11:H100),2))</f>
        <v/>
      </c>
      <c r="J100" s="354" t="n"/>
      <c r="K100" s="355" t="n"/>
      <c r="L100" s="341" t="n"/>
      <c r="M100" s="345" t="n"/>
      <c r="N100" s="346" t="n"/>
      <c r="O100" s="347" t="n"/>
      <c r="P100" s="348">
        <f>IF($N100="","",IF(COUNTIF(数据录入!$K$5:$K$4999,$N100)=0,N($X100),ROUND(MIN(MAX(0,N($Z100)-(N($Y100)-N($O100))),N($O100)),2)))</f>
        <v/>
      </c>
      <c r="Q100" s="349">
        <f>IF($N100="","",ROUND(N($O100)-N($P100),2))</f>
        <v/>
      </c>
      <c r="R100" s="350">
        <f>IF($N100="","",ROUND(SUM($Q$11:Q100),2))</f>
        <v/>
      </c>
      <c r="S100" s="346" t="n"/>
      <c r="T100" s="342" t="n"/>
      <c r="U100" s="351">
        <f>IF($D100="","",ROUND(N($F100)-N($J100),2))</f>
        <v/>
      </c>
      <c r="V100" s="351">
        <f>IF($D100="","",ROUND(SUMIFS($F$11:F100,$D$11:D100,$D100)-SUMIFS($J$11:J100,$D$11:D100,$D100),2))</f>
        <v/>
      </c>
      <c r="W100" s="351">
        <f>IF($D100="","",ROUND(SUMIFS(数据录入!$F$5:$F$4999,数据录入!$J$5:$J$4999,$D100),2))</f>
        <v/>
      </c>
      <c r="X100" s="347" t="n"/>
      <c r="Y100" s="351">
        <f>IF($N100="","",ROUND(SUMIFS($O$11:O100,$N$11:N100,$N100),2))</f>
        <v/>
      </c>
      <c r="Z100" s="351">
        <f>IF($N100="","",ROUND(SUMIFS(数据录入!$G$5:$G$4999,数据录入!$K$5:$K$4999,$N100),2))</f>
        <v/>
      </c>
      <c r="AA100" s="352">
        <f>IF(AND($D100="",$N100=""),"",IF(AND($D100&lt;&gt;"",COUNTIF(基础资料!$E:$E,$D100)=0),"客户名不在基础资料里",IF(AND($E100&lt;&gt;"",COUNTIF(基础资料!$B:$B,$E100)=0),"产品名不在基础资料里",IF(AND($N100&lt;&gt;"",COUNTIF(基础资料!$G:$G,$N100)=0),"供货商不在基础资料里",IF(AND($C100&lt;&gt;"",ISNUMBER($C100),$C100&lt;10000),"客户生日填得不对（不是日期）",IF(N($J100)&gt;N($F100),"销售费用大于销售金额",IF(AND($D100&lt;&gt;"",COUNTIF(数据录入!$J$5:$J$4999,$D100)=0,N($T100)&lt;&gt;0),"用的还是原手工已收款",IF(AND($D100&lt;&gt;"",COUNTIF(数据录入!$J$5:$J$4999,$D100)&gt;0,ROUND(N($G100)-N($T100),2)&lt;&gt;0,N($T100)&lt;&gt;0),"自动算的已收款和原手工数对不上","√"))))))))</f>
        <v/>
      </c>
    </row>
    <row r="101" ht="18" customFormat="1" customHeight="1" s="106">
      <c r="A101" s="338">
        <f>IF(AND($D101="",$N101=""),"",MAX($A$10:A100)+1)</f>
        <v/>
      </c>
      <c r="B101" s="339" t="n"/>
      <c r="C101" s="341" t="n"/>
      <c r="D101" s="341" t="n"/>
      <c r="E101" s="341" t="n"/>
      <c r="F101" s="342" t="n"/>
      <c r="G101" s="343">
        <f>IF($D101="","",IF(COUNTIF(数据录入!$J$5:$J$4999,$D101)=0,N($T101),ROUND(MIN(MAX(0,N($W101)-(N($V101)-N($U101))),N($U101)),2)))</f>
        <v/>
      </c>
      <c r="H101" s="344">
        <f>IF($D101="","",ROUND(N($F101)-N($G101)-N($J101),2))</f>
        <v/>
      </c>
      <c r="I101" s="353">
        <f>IF($D101="","",ROUND(SUM($H$11:H101),2))</f>
        <v/>
      </c>
      <c r="J101" s="354" t="n"/>
      <c r="K101" s="355" t="n"/>
      <c r="L101" s="341" t="n"/>
      <c r="M101" s="345" t="n"/>
      <c r="N101" s="346" t="n"/>
      <c r="O101" s="347" t="n"/>
      <c r="P101" s="348">
        <f>IF($N101="","",IF(COUNTIF(数据录入!$K$5:$K$4999,$N101)=0,N($X101),ROUND(MIN(MAX(0,N($Z101)-(N($Y101)-N($O101))),N($O101)),2)))</f>
        <v/>
      </c>
      <c r="Q101" s="349">
        <f>IF($N101="","",ROUND(N($O101)-N($P101),2))</f>
        <v/>
      </c>
      <c r="R101" s="350">
        <f>IF($N101="","",ROUND(SUM($Q$11:Q101),2))</f>
        <v/>
      </c>
      <c r="S101" s="346" t="n"/>
      <c r="T101" s="342" t="n"/>
      <c r="U101" s="351">
        <f>IF($D101="","",ROUND(N($F101)-N($J101),2))</f>
        <v/>
      </c>
      <c r="V101" s="351">
        <f>IF($D101="","",ROUND(SUMIFS($F$11:F101,$D$11:D101,$D101)-SUMIFS($J$11:J101,$D$11:D101,$D101),2))</f>
        <v/>
      </c>
      <c r="W101" s="351">
        <f>IF($D101="","",ROUND(SUMIFS(数据录入!$F$5:$F$4999,数据录入!$J$5:$J$4999,$D101),2))</f>
        <v/>
      </c>
      <c r="X101" s="347" t="n"/>
      <c r="Y101" s="351">
        <f>IF($N101="","",ROUND(SUMIFS($O$11:O101,$N$11:N101,$N101),2))</f>
        <v/>
      </c>
      <c r="Z101" s="351">
        <f>IF($N101="","",ROUND(SUMIFS(数据录入!$G$5:$G$4999,数据录入!$K$5:$K$4999,$N101),2))</f>
        <v/>
      </c>
      <c r="AA101" s="352">
        <f>IF(AND($D101="",$N101=""),"",IF(AND($D101&lt;&gt;"",COUNTIF(基础资料!$E:$E,$D101)=0),"客户名不在基础资料里",IF(AND($E101&lt;&gt;"",COUNTIF(基础资料!$B:$B,$E101)=0),"产品名不在基础资料里",IF(AND($N101&lt;&gt;"",COUNTIF(基础资料!$G:$G,$N101)=0),"供货商不在基础资料里",IF(AND($C101&lt;&gt;"",ISNUMBER($C101),$C101&lt;10000),"客户生日填得不对（不是日期）",IF(N($J101)&gt;N($F101),"销售费用大于销售金额",IF(AND($D101&lt;&gt;"",COUNTIF(数据录入!$J$5:$J$4999,$D101)=0,N($T101)&lt;&gt;0),"用的还是原手工已收款",IF(AND($D101&lt;&gt;"",COUNTIF(数据录入!$J$5:$J$4999,$D101)&gt;0,ROUND(N($G101)-N($T101),2)&lt;&gt;0,N($T101)&lt;&gt;0),"自动算的已收款和原手工数对不上","√"))))))))</f>
        <v/>
      </c>
    </row>
    <row r="102" ht="18" customFormat="1" customHeight="1" s="106">
      <c r="A102" s="338">
        <f>IF(AND($D102="",$N102=""),"",MAX($A$10:A101)+1)</f>
        <v/>
      </c>
      <c r="B102" s="339" t="n"/>
      <c r="C102" s="341" t="n"/>
      <c r="D102" s="341" t="n"/>
      <c r="E102" s="341" t="n"/>
      <c r="F102" s="342" t="n"/>
      <c r="G102" s="343">
        <f>IF($D102="","",IF(COUNTIF(数据录入!$J$5:$J$4999,$D102)=0,N($T102),ROUND(MIN(MAX(0,N($W102)-(N($V102)-N($U102))),N($U102)),2)))</f>
        <v/>
      </c>
      <c r="H102" s="344">
        <f>IF($D102="","",ROUND(N($F102)-N($G102)-N($J102),2))</f>
        <v/>
      </c>
      <c r="I102" s="353">
        <f>IF($D102="","",ROUND(SUM($H$11:H102),2))</f>
        <v/>
      </c>
      <c r="J102" s="354" t="n"/>
      <c r="K102" s="355" t="n"/>
      <c r="L102" s="341" t="n"/>
      <c r="M102" s="345" t="n"/>
      <c r="N102" s="346" t="n"/>
      <c r="O102" s="347" t="n"/>
      <c r="P102" s="348">
        <f>IF($N102="","",IF(COUNTIF(数据录入!$K$5:$K$4999,$N102)=0,N($X102),ROUND(MIN(MAX(0,N($Z102)-(N($Y102)-N($O102))),N($O102)),2)))</f>
        <v/>
      </c>
      <c r="Q102" s="349">
        <f>IF($N102="","",ROUND(N($O102)-N($P102),2))</f>
        <v/>
      </c>
      <c r="R102" s="350">
        <f>IF($N102="","",ROUND(SUM($Q$11:Q102),2))</f>
        <v/>
      </c>
      <c r="S102" s="346" t="n"/>
      <c r="T102" s="342" t="n"/>
      <c r="U102" s="351">
        <f>IF($D102="","",ROUND(N($F102)-N($J102),2))</f>
        <v/>
      </c>
      <c r="V102" s="351">
        <f>IF($D102="","",ROUND(SUMIFS($F$11:F102,$D$11:D102,$D102)-SUMIFS($J$11:J102,$D$11:D102,$D102),2))</f>
        <v/>
      </c>
      <c r="W102" s="351">
        <f>IF($D102="","",ROUND(SUMIFS(数据录入!$F$5:$F$4999,数据录入!$J$5:$J$4999,$D102),2))</f>
        <v/>
      </c>
      <c r="X102" s="347" t="n"/>
      <c r="Y102" s="351">
        <f>IF($N102="","",ROUND(SUMIFS($O$11:O102,$N$11:N102,$N102),2))</f>
        <v/>
      </c>
      <c r="Z102" s="351">
        <f>IF($N102="","",ROUND(SUMIFS(数据录入!$G$5:$G$4999,数据录入!$K$5:$K$4999,$N102),2))</f>
        <v/>
      </c>
      <c r="AA102" s="352">
        <f>IF(AND($D102="",$N102=""),"",IF(AND($D102&lt;&gt;"",COUNTIF(基础资料!$E:$E,$D102)=0),"客户名不在基础资料里",IF(AND($E102&lt;&gt;"",COUNTIF(基础资料!$B:$B,$E102)=0),"产品名不在基础资料里",IF(AND($N102&lt;&gt;"",COUNTIF(基础资料!$G:$G,$N102)=0),"供货商不在基础资料里",IF(AND($C102&lt;&gt;"",ISNUMBER($C102),$C102&lt;10000),"客户生日填得不对（不是日期）",IF(N($J102)&gt;N($F102),"销售费用大于销售金额",IF(AND($D102&lt;&gt;"",COUNTIF(数据录入!$J$5:$J$4999,$D102)=0,N($T102)&lt;&gt;0),"用的还是原手工已收款",IF(AND($D102&lt;&gt;"",COUNTIF(数据录入!$J$5:$J$4999,$D102)&gt;0,ROUND(N($G102)-N($T102),2)&lt;&gt;0,N($T102)&lt;&gt;0),"自动算的已收款和原手工数对不上","√"))))))))</f>
        <v/>
      </c>
    </row>
    <row r="103" ht="18" customFormat="1" customHeight="1" s="106">
      <c r="A103" s="338">
        <f>IF(AND($D103="",$N103=""),"",MAX($A$10:A102)+1)</f>
        <v/>
      </c>
      <c r="B103" s="339" t="n"/>
      <c r="C103" s="341" t="n"/>
      <c r="D103" s="341" t="n"/>
      <c r="E103" s="341" t="n"/>
      <c r="F103" s="342" t="n"/>
      <c r="G103" s="343">
        <f>IF($D103="","",IF(COUNTIF(数据录入!$J$5:$J$4999,$D103)=0,N($T103),ROUND(MIN(MAX(0,N($W103)-(N($V103)-N($U103))),N($U103)),2)))</f>
        <v/>
      </c>
      <c r="H103" s="344">
        <f>IF($D103="","",ROUND(N($F103)-N($G103)-N($J103),2))</f>
        <v/>
      </c>
      <c r="I103" s="353">
        <f>IF($D103="","",ROUND(SUM($H$11:H103),2))</f>
        <v/>
      </c>
      <c r="J103" s="354" t="n"/>
      <c r="K103" s="355" t="n"/>
      <c r="L103" s="341" t="n"/>
      <c r="M103" s="345" t="n"/>
      <c r="N103" s="346" t="n"/>
      <c r="O103" s="347" t="n"/>
      <c r="P103" s="348">
        <f>IF($N103="","",IF(COUNTIF(数据录入!$K$5:$K$4999,$N103)=0,N($X103),ROUND(MIN(MAX(0,N($Z103)-(N($Y103)-N($O103))),N($O103)),2)))</f>
        <v/>
      </c>
      <c r="Q103" s="349">
        <f>IF($N103="","",ROUND(N($O103)-N($P103),2))</f>
        <v/>
      </c>
      <c r="R103" s="350">
        <f>IF($N103="","",ROUND(SUM($Q$11:Q103),2))</f>
        <v/>
      </c>
      <c r="S103" s="346" t="n"/>
      <c r="T103" s="342" t="n"/>
      <c r="U103" s="351">
        <f>IF($D103="","",ROUND(N($F103)-N($J103),2))</f>
        <v/>
      </c>
      <c r="V103" s="351">
        <f>IF($D103="","",ROUND(SUMIFS($F$11:F103,$D$11:D103,$D103)-SUMIFS($J$11:J103,$D$11:D103,$D103),2))</f>
        <v/>
      </c>
      <c r="W103" s="351">
        <f>IF($D103="","",ROUND(SUMIFS(数据录入!$F$5:$F$4999,数据录入!$J$5:$J$4999,$D103),2))</f>
        <v/>
      </c>
      <c r="X103" s="347" t="n"/>
      <c r="Y103" s="351">
        <f>IF($N103="","",ROUND(SUMIFS($O$11:O103,$N$11:N103,$N103),2))</f>
        <v/>
      </c>
      <c r="Z103" s="351">
        <f>IF($N103="","",ROUND(SUMIFS(数据录入!$G$5:$G$4999,数据录入!$K$5:$K$4999,$N103),2))</f>
        <v/>
      </c>
      <c r="AA103" s="352">
        <f>IF(AND($D103="",$N103=""),"",IF(AND($D103&lt;&gt;"",COUNTIF(基础资料!$E:$E,$D103)=0),"客户名不在基础资料里",IF(AND($E103&lt;&gt;"",COUNTIF(基础资料!$B:$B,$E103)=0),"产品名不在基础资料里",IF(AND($N103&lt;&gt;"",COUNTIF(基础资料!$G:$G,$N103)=0),"供货商不在基础资料里",IF(AND($C103&lt;&gt;"",ISNUMBER($C103),$C103&lt;10000),"客户生日填得不对（不是日期）",IF(N($J103)&gt;N($F103),"销售费用大于销售金额",IF(AND($D103&lt;&gt;"",COUNTIF(数据录入!$J$5:$J$4999,$D103)=0,N($T103)&lt;&gt;0),"用的还是原手工已收款",IF(AND($D103&lt;&gt;"",COUNTIF(数据录入!$J$5:$J$4999,$D103)&gt;0,ROUND(N($G103)-N($T103),2)&lt;&gt;0,N($T103)&lt;&gt;0),"自动算的已收款和原手工数对不上","√"))))))))</f>
        <v/>
      </c>
    </row>
    <row r="104" ht="18" customFormat="1" customHeight="1" s="106">
      <c r="A104" s="338">
        <f>IF(AND($D104="",$N104=""),"",MAX($A$10:A103)+1)</f>
        <v/>
      </c>
      <c r="B104" s="339" t="n"/>
      <c r="C104" s="341" t="n"/>
      <c r="D104" s="341" t="n"/>
      <c r="E104" s="341" t="n"/>
      <c r="F104" s="342" t="n"/>
      <c r="G104" s="343">
        <f>IF($D104="","",IF(COUNTIF(数据录入!$J$5:$J$4999,$D104)=0,N($T104),ROUND(MIN(MAX(0,N($W104)-(N($V104)-N($U104))),N($U104)),2)))</f>
        <v/>
      </c>
      <c r="H104" s="344">
        <f>IF($D104="","",ROUND(N($F104)-N($G104)-N($J104),2))</f>
        <v/>
      </c>
      <c r="I104" s="353">
        <f>IF($D104="","",ROUND(SUM($H$11:H104),2))</f>
        <v/>
      </c>
      <c r="J104" s="354" t="n"/>
      <c r="K104" s="355" t="n"/>
      <c r="L104" s="341" t="n"/>
      <c r="M104" s="345" t="n"/>
      <c r="N104" s="346" t="n"/>
      <c r="O104" s="347" t="n"/>
      <c r="P104" s="348">
        <f>IF($N104="","",IF(COUNTIF(数据录入!$K$5:$K$4999,$N104)=0,N($X104),ROUND(MIN(MAX(0,N($Z104)-(N($Y104)-N($O104))),N($O104)),2)))</f>
        <v/>
      </c>
      <c r="Q104" s="349">
        <f>IF($N104="","",ROUND(N($O104)-N($P104),2))</f>
        <v/>
      </c>
      <c r="R104" s="350">
        <f>IF($N104="","",ROUND(SUM($Q$11:Q104),2))</f>
        <v/>
      </c>
      <c r="S104" s="346" t="n"/>
      <c r="T104" s="342" t="n"/>
      <c r="U104" s="351">
        <f>IF($D104="","",ROUND(N($F104)-N($J104),2))</f>
        <v/>
      </c>
      <c r="V104" s="351">
        <f>IF($D104="","",ROUND(SUMIFS($F$11:F104,$D$11:D104,$D104)-SUMIFS($J$11:J104,$D$11:D104,$D104),2))</f>
        <v/>
      </c>
      <c r="W104" s="351">
        <f>IF($D104="","",ROUND(SUMIFS(数据录入!$F$5:$F$4999,数据录入!$J$5:$J$4999,$D104),2))</f>
        <v/>
      </c>
      <c r="X104" s="347" t="n"/>
      <c r="Y104" s="351">
        <f>IF($N104="","",ROUND(SUMIFS($O$11:O104,$N$11:N104,$N104),2))</f>
        <v/>
      </c>
      <c r="Z104" s="351">
        <f>IF($N104="","",ROUND(SUMIFS(数据录入!$G$5:$G$4999,数据录入!$K$5:$K$4999,$N104),2))</f>
        <v/>
      </c>
      <c r="AA104" s="352">
        <f>IF(AND($D104="",$N104=""),"",IF(AND($D104&lt;&gt;"",COUNTIF(基础资料!$E:$E,$D104)=0),"客户名不在基础资料里",IF(AND($E104&lt;&gt;"",COUNTIF(基础资料!$B:$B,$E104)=0),"产品名不在基础资料里",IF(AND($N104&lt;&gt;"",COUNTIF(基础资料!$G:$G,$N104)=0),"供货商不在基础资料里",IF(AND($C104&lt;&gt;"",ISNUMBER($C104),$C104&lt;10000),"客户生日填得不对（不是日期）",IF(N($J104)&gt;N($F104),"销售费用大于销售金额",IF(AND($D104&lt;&gt;"",COUNTIF(数据录入!$J$5:$J$4999,$D104)=0,N($T104)&lt;&gt;0),"用的还是原手工已收款",IF(AND($D104&lt;&gt;"",COUNTIF(数据录入!$J$5:$J$4999,$D104)&gt;0,ROUND(N($G104)-N($T104),2)&lt;&gt;0,N($T104)&lt;&gt;0),"自动算的已收款和原手工数对不上","√"))))))))</f>
        <v/>
      </c>
    </row>
    <row r="105" ht="18" customFormat="1" customHeight="1" s="106">
      <c r="A105" s="338">
        <f>IF(AND($D105="",$N105=""),"",MAX($A$10:A104)+1)</f>
        <v/>
      </c>
      <c r="B105" s="339" t="n"/>
      <c r="C105" s="341" t="n"/>
      <c r="D105" s="341" t="n"/>
      <c r="E105" s="341" t="n"/>
      <c r="F105" s="342" t="n"/>
      <c r="G105" s="343">
        <f>IF($D105="","",IF(COUNTIF(数据录入!$J$5:$J$4999,$D105)=0,N($T105),ROUND(MIN(MAX(0,N($W105)-(N($V105)-N($U105))),N($U105)),2)))</f>
        <v/>
      </c>
      <c r="H105" s="344">
        <f>IF($D105="","",ROUND(N($F105)-N($G105)-N($J105),2))</f>
        <v/>
      </c>
      <c r="I105" s="353">
        <f>IF($D105="","",ROUND(SUM($H$11:H105),2))</f>
        <v/>
      </c>
      <c r="J105" s="354" t="n"/>
      <c r="K105" s="355" t="n"/>
      <c r="L105" s="341" t="n"/>
      <c r="M105" s="345" t="n"/>
      <c r="N105" s="346" t="n"/>
      <c r="O105" s="347" t="n"/>
      <c r="P105" s="348">
        <f>IF($N105="","",IF(COUNTIF(数据录入!$K$5:$K$4999,$N105)=0,N($X105),ROUND(MIN(MAX(0,N($Z105)-(N($Y105)-N($O105))),N($O105)),2)))</f>
        <v/>
      </c>
      <c r="Q105" s="349">
        <f>IF($N105="","",ROUND(N($O105)-N($P105),2))</f>
        <v/>
      </c>
      <c r="R105" s="350">
        <f>IF($N105="","",ROUND(SUM($Q$11:Q105),2))</f>
        <v/>
      </c>
      <c r="S105" s="346" t="n"/>
      <c r="T105" s="342" t="n"/>
      <c r="U105" s="351">
        <f>IF($D105="","",ROUND(N($F105)-N($J105),2))</f>
        <v/>
      </c>
      <c r="V105" s="351">
        <f>IF($D105="","",ROUND(SUMIFS($F$11:F105,$D$11:D105,$D105)-SUMIFS($J$11:J105,$D$11:D105,$D105),2))</f>
        <v/>
      </c>
      <c r="W105" s="351">
        <f>IF($D105="","",ROUND(SUMIFS(数据录入!$F$5:$F$4999,数据录入!$J$5:$J$4999,$D105),2))</f>
        <v/>
      </c>
      <c r="X105" s="347" t="n"/>
      <c r="Y105" s="351">
        <f>IF($N105="","",ROUND(SUMIFS($O$11:O105,$N$11:N105,$N105),2))</f>
        <v/>
      </c>
      <c r="Z105" s="351">
        <f>IF($N105="","",ROUND(SUMIFS(数据录入!$G$5:$G$4999,数据录入!$K$5:$K$4999,$N105),2))</f>
        <v/>
      </c>
      <c r="AA105" s="352">
        <f>IF(AND($D105="",$N105=""),"",IF(AND($D105&lt;&gt;"",COUNTIF(基础资料!$E:$E,$D105)=0),"客户名不在基础资料里",IF(AND($E105&lt;&gt;"",COUNTIF(基础资料!$B:$B,$E105)=0),"产品名不在基础资料里",IF(AND($N105&lt;&gt;"",COUNTIF(基础资料!$G:$G,$N105)=0),"供货商不在基础资料里",IF(AND($C105&lt;&gt;"",ISNUMBER($C105),$C105&lt;10000),"客户生日填得不对（不是日期）",IF(N($J105)&gt;N($F105),"销售费用大于销售金额",IF(AND($D105&lt;&gt;"",COUNTIF(数据录入!$J$5:$J$4999,$D105)=0,N($T105)&lt;&gt;0),"用的还是原手工已收款",IF(AND($D105&lt;&gt;"",COUNTIF(数据录入!$J$5:$J$4999,$D105)&gt;0,ROUND(N($G105)-N($T105),2)&lt;&gt;0,N($T105)&lt;&gt;0),"自动算的已收款和原手工数对不上","√"))))))))</f>
        <v/>
      </c>
    </row>
    <row r="106" ht="18" customFormat="1" customHeight="1" s="106">
      <c r="A106" s="338">
        <f>IF(AND($D106="",$N106=""),"",MAX($A$10:A105)+1)</f>
        <v/>
      </c>
      <c r="B106" s="339" t="n"/>
      <c r="C106" s="341" t="n"/>
      <c r="D106" s="341" t="n"/>
      <c r="E106" s="341" t="n"/>
      <c r="F106" s="342" t="n"/>
      <c r="G106" s="343">
        <f>IF($D106="","",IF(COUNTIF(数据录入!$J$5:$J$4999,$D106)=0,N($T106),ROUND(MIN(MAX(0,N($W106)-(N($V106)-N($U106))),N($U106)),2)))</f>
        <v/>
      </c>
      <c r="H106" s="344">
        <f>IF($D106="","",ROUND(N($F106)-N($G106)-N($J106),2))</f>
        <v/>
      </c>
      <c r="I106" s="353">
        <f>IF($D106="","",ROUND(SUM($H$11:H106),2))</f>
        <v/>
      </c>
      <c r="J106" s="354" t="n"/>
      <c r="K106" s="355" t="n"/>
      <c r="L106" s="341" t="n"/>
      <c r="M106" s="345" t="n"/>
      <c r="N106" s="346" t="n"/>
      <c r="O106" s="347" t="n"/>
      <c r="P106" s="348">
        <f>IF($N106="","",IF(COUNTIF(数据录入!$K$5:$K$4999,$N106)=0,N($X106),ROUND(MIN(MAX(0,N($Z106)-(N($Y106)-N($O106))),N($O106)),2)))</f>
        <v/>
      </c>
      <c r="Q106" s="349">
        <f>IF($N106="","",ROUND(N($O106)-N($P106),2))</f>
        <v/>
      </c>
      <c r="R106" s="350">
        <f>IF($N106="","",ROUND(SUM($Q$11:Q106),2))</f>
        <v/>
      </c>
      <c r="S106" s="346" t="n"/>
      <c r="T106" s="342" t="n"/>
      <c r="U106" s="351">
        <f>IF($D106="","",ROUND(N($F106)-N($J106),2))</f>
        <v/>
      </c>
      <c r="V106" s="351">
        <f>IF($D106="","",ROUND(SUMIFS($F$11:F106,$D$11:D106,$D106)-SUMIFS($J$11:J106,$D$11:D106,$D106),2))</f>
        <v/>
      </c>
      <c r="W106" s="351">
        <f>IF($D106="","",ROUND(SUMIFS(数据录入!$F$5:$F$4999,数据录入!$J$5:$J$4999,$D106),2))</f>
        <v/>
      </c>
      <c r="X106" s="347" t="n"/>
      <c r="Y106" s="351">
        <f>IF($N106="","",ROUND(SUMIFS($O$11:O106,$N$11:N106,$N106),2))</f>
        <v/>
      </c>
      <c r="Z106" s="351">
        <f>IF($N106="","",ROUND(SUMIFS(数据录入!$G$5:$G$4999,数据录入!$K$5:$K$4999,$N106),2))</f>
        <v/>
      </c>
      <c r="AA106" s="352">
        <f>IF(AND($D106="",$N106=""),"",IF(AND($D106&lt;&gt;"",COUNTIF(基础资料!$E:$E,$D106)=0),"客户名不在基础资料里",IF(AND($E106&lt;&gt;"",COUNTIF(基础资料!$B:$B,$E106)=0),"产品名不在基础资料里",IF(AND($N106&lt;&gt;"",COUNTIF(基础资料!$G:$G,$N106)=0),"供货商不在基础资料里",IF(AND($C106&lt;&gt;"",ISNUMBER($C106),$C106&lt;10000),"客户生日填得不对（不是日期）",IF(N($J106)&gt;N($F106),"销售费用大于销售金额",IF(AND($D106&lt;&gt;"",COUNTIF(数据录入!$J$5:$J$4999,$D106)=0,N($T106)&lt;&gt;0),"用的还是原手工已收款",IF(AND($D106&lt;&gt;"",COUNTIF(数据录入!$J$5:$J$4999,$D106)&gt;0,ROUND(N($G106)-N($T106),2)&lt;&gt;0,N($T106)&lt;&gt;0),"自动算的已收款和原手工数对不上","√"))))))))</f>
        <v/>
      </c>
    </row>
    <row r="107" ht="18" customFormat="1" customHeight="1" s="106">
      <c r="A107" s="338">
        <f>IF(AND($D107="",$N107=""),"",MAX($A$10:A106)+1)</f>
        <v/>
      </c>
      <c r="B107" s="339" t="n"/>
      <c r="C107" s="341" t="n"/>
      <c r="D107" s="341" t="n"/>
      <c r="E107" s="341" t="n"/>
      <c r="F107" s="342" t="n"/>
      <c r="G107" s="343">
        <f>IF($D107="","",IF(COUNTIF(数据录入!$J$5:$J$4999,$D107)=0,N($T107),ROUND(MIN(MAX(0,N($W107)-(N($V107)-N($U107))),N($U107)),2)))</f>
        <v/>
      </c>
      <c r="H107" s="344">
        <f>IF($D107="","",ROUND(N($F107)-N($G107)-N($J107),2))</f>
        <v/>
      </c>
      <c r="I107" s="353">
        <f>IF($D107="","",ROUND(SUM($H$11:H107),2))</f>
        <v/>
      </c>
      <c r="J107" s="354" t="n"/>
      <c r="K107" s="355" t="n"/>
      <c r="L107" s="341" t="n"/>
      <c r="M107" s="345" t="n"/>
      <c r="N107" s="346" t="n"/>
      <c r="O107" s="347" t="n"/>
      <c r="P107" s="348">
        <f>IF($N107="","",IF(COUNTIF(数据录入!$K$5:$K$4999,$N107)=0,N($X107),ROUND(MIN(MAX(0,N($Z107)-(N($Y107)-N($O107))),N($O107)),2)))</f>
        <v/>
      </c>
      <c r="Q107" s="349">
        <f>IF($N107="","",ROUND(N($O107)-N($P107),2))</f>
        <v/>
      </c>
      <c r="R107" s="350">
        <f>IF($N107="","",ROUND(SUM($Q$11:Q107),2))</f>
        <v/>
      </c>
      <c r="S107" s="346" t="n"/>
      <c r="T107" s="342" t="n"/>
      <c r="U107" s="351">
        <f>IF($D107="","",ROUND(N($F107)-N($J107),2))</f>
        <v/>
      </c>
      <c r="V107" s="351">
        <f>IF($D107="","",ROUND(SUMIFS($F$11:F107,$D$11:D107,$D107)-SUMIFS($J$11:J107,$D$11:D107,$D107),2))</f>
        <v/>
      </c>
      <c r="W107" s="351">
        <f>IF($D107="","",ROUND(SUMIFS(数据录入!$F$5:$F$4999,数据录入!$J$5:$J$4999,$D107),2))</f>
        <v/>
      </c>
      <c r="X107" s="347" t="n"/>
      <c r="Y107" s="351">
        <f>IF($N107="","",ROUND(SUMIFS($O$11:O107,$N$11:N107,$N107),2))</f>
        <v/>
      </c>
      <c r="Z107" s="351">
        <f>IF($N107="","",ROUND(SUMIFS(数据录入!$G$5:$G$4999,数据录入!$K$5:$K$4999,$N107),2))</f>
        <v/>
      </c>
      <c r="AA107" s="352">
        <f>IF(AND($D107="",$N107=""),"",IF(AND($D107&lt;&gt;"",COUNTIF(基础资料!$E:$E,$D107)=0),"客户名不在基础资料里",IF(AND($E107&lt;&gt;"",COUNTIF(基础资料!$B:$B,$E107)=0),"产品名不在基础资料里",IF(AND($N107&lt;&gt;"",COUNTIF(基础资料!$G:$G,$N107)=0),"供货商不在基础资料里",IF(AND($C107&lt;&gt;"",ISNUMBER($C107),$C107&lt;10000),"客户生日填得不对（不是日期）",IF(N($J107)&gt;N($F107),"销售费用大于销售金额",IF(AND($D107&lt;&gt;"",COUNTIF(数据录入!$J$5:$J$4999,$D107)=0,N($T107)&lt;&gt;0),"用的还是原手工已收款",IF(AND($D107&lt;&gt;"",COUNTIF(数据录入!$J$5:$J$4999,$D107)&gt;0,ROUND(N($G107)-N($T107),2)&lt;&gt;0,N($T107)&lt;&gt;0),"自动算的已收款和原手工数对不上","√"))))))))</f>
        <v/>
      </c>
    </row>
    <row r="108" ht="18" customFormat="1" customHeight="1" s="106">
      <c r="A108" s="338">
        <f>IF(AND($D108="",$N108=""),"",MAX($A$10:A107)+1)</f>
        <v/>
      </c>
      <c r="B108" s="339" t="n"/>
      <c r="C108" s="341" t="n"/>
      <c r="D108" s="341" t="n"/>
      <c r="E108" s="341" t="n"/>
      <c r="F108" s="342" t="n"/>
      <c r="G108" s="343">
        <f>IF($D108="","",IF(COUNTIF(数据录入!$J$5:$J$4999,$D108)=0,N($T108),ROUND(MIN(MAX(0,N($W108)-(N($V108)-N($U108))),N($U108)),2)))</f>
        <v/>
      </c>
      <c r="H108" s="344">
        <f>IF($D108="","",ROUND(N($F108)-N($G108)-N($J108),2))</f>
        <v/>
      </c>
      <c r="I108" s="353">
        <f>IF($D108="","",ROUND(SUM($H$11:H108),2))</f>
        <v/>
      </c>
      <c r="J108" s="354" t="n"/>
      <c r="K108" s="355" t="n"/>
      <c r="L108" s="341" t="n"/>
      <c r="M108" s="345" t="n"/>
      <c r="N108" s="346" t="n"/>
      <c r="O108" s="347" t="n"/>
      <c r="P108" s="348">
        <f>IF($N108="","",IF(COUNTIF(数据录入!$K$5:$K$4999,$N108)=0,N($X108),ROUND(MIN(MAX(0,N($Z108)-(N($Y108)-N($O108))),N($O108)),2)))</f>
        <v/>
      </c>
      <c r="Q108" s="349">
        <f>IF($N108="","",ROUND(N($O108)-N($P108),2))</f>
        <v/>
      </c>
      <c r="R108" s="350">
        <f>IF($N108="","",ROUND(SUM($Q$11:Q108),2))</f>
        <v/>
      </c>
      <c r="S108" s="346" t="n"/>
      <c r="T108" s="342" t="n"/>
      <c r="U108" s="351">
        <f>IF($D108="","",ROUND(N($F108)-N($J108),2))</f>
        <v/>
      </c>
      <c r="V108" s="351">
        <f>IF($D108="","",ROUND(SUMIFS($F$11:F108,$D$11:D108,$D108)-SUMIFS($J$11:J108,$D$11:D108,$D108),2))</f>
        <v/>
      </c>
      <c r="W108" s="351">
        <f>IF($D108="","",ROUND(SUMIFS(数据录入!$F$5:$F$4999,数据录入!$J$5:$J$4999,$D108),2))</f>
        <v/>
      </c>
      <c r="X108" s="347" t="n"/>
      <c r="Y108" s="351">
        <f>IF($N108="","",ROUND(SUMIFS($O$11:O108,$N$11:N108,$N108),2))</f>
        <v/>
      </c>
      <c r="Z108" s="351">
        <f>IF($N108="","",ROUND(SUMIFS(数据录入!$G$5:$G$4999,数据录入!$K$5:$K$4999,$N108),2))</f>
        <v/>
      </c>
      <c r="AA108" s="352">
        <f>IF(AND($D108="",$N108=""),"",IF(AND($D108&lt;&gt;"",COUNTIF(基础资料!$E:$E,$D108)=0),"客户名不在基础资料里",IF(AND($E108&lt;&gt;"",COUNTIF(基础资料!$B:$B,$E108)=0),"产品名不在基础资料里",IF(AND($N108&lt;&gt;"",COUNTIF(基础资料!$G:$G,$N108)=0),"供货商不在基础资料里",IF(AND($C108&lt;&gt;"",ISNUMBER($C108),$C108&lt;10000),"客户生日填得不对（不是日期）",IF(N($J108)&gt;N($F108),"销售费用大于销售金额",IF(AND($D108&lt;&gt;"",COUNTIF(数据录入!$J$5:$J$4999,$D108)=0,N($T108)&lt;&gt;0),"用的还是原手工已收款",IF(AND($D108&lt;&gt;"",COUNTIF(数据录入!$J$5:$J$4999,$D108)&gt;0,ROUND(N($G108)-N($T108),2)&lt;&gt;0,N($T108)&lt;&gt;0),"自动算的已收款和原手工数对不上","√"))))))))</f>
        <v/>
      </c>
    </row>
    <row r="109" ht="18" customFormat="1" customHeight="1" s="106">
      <c r="A109" s="338">
        <f>IF(AND($D109="",$N109=""),"",MAX($A$10:A108)+1)</f>
        <v/>
      </c>
      <c r="B109" s="339" t="n"/>
      <c r="C109" s="341" t="n"/>
      <c r="D109" s="341" t="n"/>
      <c r="E109" s="341" t="n"/>
      <c r="F109" s="342" t="n"/>
      <c r="G109" s="343">
        <f>IF($D109="","",IF(COUNTIF(数据录入!$J$5:$J$4999,$D109)=0,N($T109),ROUND(MIN(MAX(0,N($W109)-(N($V109)-N($U109))),N($U109)),2)))</f>
        <v/>
      </c>
      <c r="H109" s="344">
        <f>IF($D109="","",ROUND(N($F109)-N($G109)-N($J109),2))</f>
        <v/>
      </c>
      <c r="I109" s="353">
        <f>IF($D109="","",ROUND(SUM($H$11:H109),2))</f>
        <v/>
      </c>
      <c r="J109" s="354" t="n"/>
      <c r="K109" s="355" t="n"/>
      <c r="L109" s="341" t="n"/>
      <c r="M109" s="345" t="n"/>
      <c r="N109" s="346" t="n"/>
      <c r="O109" s="347" t="n"/>
      <c r="P109" s="348">
        <f>IF($N109="","",IF(COUNTIF(数据录入!$K$5:$K$4999,$N109)=0,N($X109),ROUND(MIN(MAX(0,N($Z109)-(N($Y109)-N($O109))),N($O109)),2)))</f>
        <v/>
      </c>
      <c r="Q109" s="349">
        <f>IF($N109="","",ROUND(N($O109)-N($P109),2))</f>
        <v/>
      </c>
      <c r="R109" s="350">
        <f>IF($N109="","",ROUND(SUM($Q$11:Q109),2))</f>
        <v/>
      </c>
      <c r="S109" s="346" t="n"/>
      <c r="T109" s="342" t="n"/>
      <c r="U109" s="351">
        <f>IF($D109="","",ROUND(N($F109)-N($J109),2))</f>
        <v/>
      </c>
      <c r="V109" s="351">
        <f>IF($D109="","",ROUND(SUMIFS($F$11:F109,$D$11:D109,$D109)-SUMIFS($J$11:J109,$D$11:D109,$D109),2))</f>
        <v/>
      </c>
      <c r="W109" s="351">
        <f>IF($D109="","",ROUND(SUMIFS(数据录入!$F$5:$F$4999,数据录入!$J$5:$J$4999,$D109),2))</f>
        <v/>
      </c>
      <c r="X109" s="347" t="n"/>
      <c r="Y109" s="351">
        <f>IF($N109="","",ROUND(SUMIFS($O$11:O109,$N$11:N109,$N109),2))</f>
        <v/>
      </c>
      <c r="Z109" s="351">
        <f>IF($N109="","",ROUND(SUMIFS(数据录入!$G$5:$G$4999,数据录入!$K$5:$K$4999,$N109),2))</f>
        <v/>
      </c>
      <c r="AA109" s="352">
        <f>IF(AND($D109="",$N109=""),"",IF(AND($D109&lt;&gt;"",COUNTIF(基础资料!$E:$E,$D109)=0),"客户名不在基础资料里",IF(AND($E109&lt;&gt;"",COUNTIF(基础资料!$B:$B,$E109)=0),"产品名不在基础资料里",IF(AND($N109&lt;&gt;"",COUNTIF(基础资料!$G:$G,$N109)=0),"供货商不在基础资料里",IF(AND($C109&lt;&gt;"",ISNUMBER($C109),$C109&lt;10000),"客户生日填得不对（不是日期）",IF(N($J109)&gt;N($F109),"销售费用大于销售金额",IF(AND($D109&lt;&gt;"",COUNTIF(数据录入!$J$5:$J$4999,$D109)=0,N($T109)&lt;&gt;0),"用的还是原手工已收款",IF(AND($D109&lt;&gt;"",COUNTIF(数据录入!$J$5:$J$4999,$D109)&gt;0,ROUND(N($G109)-N($T109),2)&lt;&gt;0,N($T109)&lt;&gt;0),"自动算的已收款和原手工数对不上","√"))))))))</f>
        <v/>
      </c>
    </row>
    <row r="110" ht="18" customFormat="1" customHeight="1" s="106">
      <c r="A110" s="338">
        <f>IF(AND($D110="",$N110=""),"",MAX($A$10:A109)+1)</f>
        <v/>
      </c>
      <c r="B110" s="339" t="n"/>
      <c r="C110" s="341" t="n"/>
      <c r="D110" s="341" t="n"/>
      <c r="E110" s="341" t="n"/>
      <c r="F110" s="342" t="n"/>
      <c r="G110" s="343">
        <f>IF($D110="","",IF(COUNTIF(数据录入!$J$5:$J$4999,$D110)=0,N($T110),ROUND(MIN(MAX(0,N($W110)-(N($V110)-N($U110))),N($U110)),2)))</f>
        <v/>
      </c>
      <c r="H110" s="344">
        <f>IF($D110="","",ROUND(N($F110)-N($G110)-N($J110),2))</f>
        <v/>
      </c>
      <c r="I110" s="353">
        <f>IF($D110="","",ROUND(SUM($H$11:H110),2))</f>
        <v/>
      </c>
      <c r="J110" s="354" t="n"/>
      <c r="K110" s="355" t="n"/>
      <c r="L110" s="341" t="n"/>
      <c r="M110" s="345" t="n"/>
      <c r="N110" s="346" t="n"/>
      <c r="O110" s="347" t="n"/>
      <c r="P110" s="348">
        <f>IF($N110="","",IF(COUNTIF(数据录入!$K$5:$K$4999,$N110)=0,N($X110),ROUND(MIN(MAX(0,N($Z110)-(N($Y110)-N($O110))),N($O110)),2)))</f>
        <v/>
      </c>
      <c r="Q110" s="349">
        <f>IF($N110="","",ROUND(N($O110)-N($P110),2))</f>
        <v/>
      </c>
      <c r="R110" s="350">
        <f>IF($N110="","",ROUND(SUM($Q$11:Q110),2))</f>
        <v/>
      </c>
      <c r="S110" s="346" t="n"/>
      <c r="T110" s="342" t="n"/>
      <c r="U110" s="351">
        <f>IF($D110="","",ROUND(N($F110)-N($J110),2))</f>
        <v/>
      </c>
      <c r="V110" s="351">
        <f>IF($D110="","",ROUND(SUMIFS($F$11:F110,$D$11:D110,$D110)-SUMIFS($J$11:J110,$D$11:D110,$D110),2))</f>
        <v/>
      </c>
      <c r="W110" s="351">
        <f>IF($D110="","",ROUND(SUMIFS(数据录入!$F$5:$F$4999,数据录入!$J$5:$J$4999,$D110),2))</f>
        <v/>
      </c>
      <c r="X110" s="347" t="n"/>
      <c r="Y110" s="351">
        <f>IF($N110="","",ROUND(SUMIFS($O$11:O110,$N$11:N110,$N110),2))</f>
        <v/>
      </c>
      <c r="Z110" s="351">
        <f>IF($N110="","",ROUND(SUMIFS(数据录入!$G$5:$G$4999,数据录入!$K$5:$K$4999,$N110),2))</f>
        <v/>
      </c>
      <c r="AA110" s="352">
        <f>IF(AND($D110="",$N110=""),"",IF(AND($D110&lt;&gt;"",COUNTIF(基础资料!$E:$E,$D110)=0),"客户名不在基础资料里",IF(AND($E110&lt;&gt;"",COUNTIF(基础资料!$B:$B,$E110)=0),"产品名不在基础资料里",IF(AND($N110&lt;&gt;"",COUNTIF(基础资料!$G:$G,$N110)=0),"供货商不在基础资料里",IF(AND($C110&lt;&gt;"",ISNUMBER($C110),$C110&lt;10000),"客户生日填得不对（不是日期）",IF(N($J110)&gt;N($F110),"销售费用大于销售金额",IF(AND($D110&lt;&gt;"",COUNTIF(数据录入!$J$5:$J$4999,$D110)=0,N($T110)&lt;&gt;0),"用的还是原手工已收款",IF(AND($D110&lt;&gt;"",COUNTIF(数据录入!$J$5:$J$4999,$D110)&gt;0,ROUND(N($G110)-N($T110),2)&lt;&gt;0,N($T110)&lt;&gt;0),"自动算的已收款和原手工数对不上","√"))))))))</f>
        <v/>
      </c>
    </row>
    <row r="111" ht="18" customFormat="1" customHeight="1" s="106">
      <c r="A111" s="338">
        <f>IF(AND($D111="",$N111=""),"",MAX($A$10:A110)+1)</f>
        <v/>
      </c>
      <c r="B111" s="339" t="n"/>
      <c r="C111" s="341" t="n"/>
      <c r="D111" s="341" t="n"/>
      <c r="E111" s="341" t="n"/>
      <c r="F111" s="342" t="n"/>
      <c r="G111" s="343">
        <f>IF($D111="","",IF(COUNTIF(数据录入!$J$5:$J$4999,$D111)=0,N($T111),ROUND(MIN(MAX(0,N($W111)-(N($V111)-N($U111))),N($U111)),2)))</f>
        <v/>
      </c>
      <c r="H111" s="344">
        <f>IF($D111="","",ROUND(N($F111)-N($G111)-N($J111),2))</f>
        <v/>
      </c>
      <c r="I111" s="353">
        <f>IF($D111="","",ROUND(SUM($H$11:H111),2))</f>
        <v/>
      </c>
      <c r="J111" s="354" t="n"/>
      <c r="K111" s="355" t="n"/>
      <c r="L111" s="341" t="n"/>
      <c r="M111" s="345" t="n"/>
      <c r="N111" s="346" t="n"/>
      <c r="O111" s="347" t="n"/>
      <c r="P111" s="348">
        <f>IF($N111="","",IF(COUNTIF(数据录入!$K$5:$K$4999,$N111)=0,N($X111),ROUND(MIN(MAX(0,N($Z111)-(N($Y111)-N($O111))),N($O111)),2)))</f>
        <v/>
      </c>
      <c r="Q111" s="349">
        <f>IF($N111="","",ROUND(N($O111)-N($P111),2))</f>
        <v/>
      </c>
      <c r="R111" s="350">
        <f>IF($N111="","",ROUND(SUM($Q$11:Q111),2))</f>
        <v/>
      </c>
      <c r="S111" s="346" t="n"/>
      <c r="T111" s="342" t="n"/>
      <c r="U111" s="351">
        <f>IF($D111="","",ROUND(N($F111)-N($J111),2))</f>
        <v/>
      </c>
      <c r="V111" s="351">
        <f>IF($D111="","",ROUND(SUMIFS($F$11:F111,$D$11:D111,$D111)-SUMIFS($J$11:J111,$D$11:D111,$D111),2))</f>
        <v/>
      </c>
      <c r="W111" s="351">
        <f>IF($D111="","",ROUND(SUMIFS(数据录入!$F$5:$F$4999,数据录入!$J$5:$J$4999,$D111),2))</f>
        <v/>
      </c>
      <c r="X111" s="347" t="n"/>
      <c r="Y111" s="351">
        <f>IF($N111="","",ROUND(SUMIFS($O$11:O111,$N$11:N111,$N111),2))</f>
        <v/>
      </c>
      <c r="Z111" s="351">
        <f>IF($N111="","",ROUND(SUMIFS(数据录入!$G$5:$G$4999,数据录入!$K$5:$K$4999,$N111),2))</f>
        <v/>
      </c>
      <c r="AA111" s="352">
        <f>IF(AND($D111="",$N111=""),"",IF(AND($D111&lt;&gt;"",COUNTIF(基础资料!$E:$E,$D111)=0),"客户名不在基础资料里",IF(AND($E111&lt;&gt;"",COUNTIF(基础资料!$B:$B,$E111)=0),"产品名不在基础资料里",IF(AND($N111&lt;&gt;"",COUNTIF(基础资料!$G:$G,$N111)=0),"供货商不在基础资料里",IF(AND($C111&lt;&gt;"",ISNUMBER($C111),$C111&lt;10000),"客户生日填得不对（不是日期）",IF(N($J111)&gt;N($F111),"销售费用大于销售金额",IF(AND($D111&lt;&gt;"",COUNTIF(数据录入!$J$5:$J$4999,$D111)=0,N($T111)&lt;&gt;0),"用的还是原手工已收款",IF(AND($D111&lt;&gt;"",COUNTIF(数据录入!$J$5:$J$4999,$D111)&gt;0,ROUND(N($G111)-N($T111),2)&lt;&gt;0,N($T111)&lt;&gt;0),"自动算的已收款和原手工数对不上","√"))))))))</f>
        <v/>
      </c>
    </row>
    <row r="112" ht="18" customFormat="1" customHeight="1" s="106">
      <c r="A112" s="338">
        <f>IF(AND($D112="",$N112=""),"",MAX($A$10:A111)+1)</f>
        <v/>
      </c>
      <c r="B112" s="339" t="n"/>
      <c r="C112" s="341" t="n"/>
      <c r="D112" s="341" t="n"/>
      <c r="E112" s="341" t="n"/>
      <c r="F112" s="342" t="n"/>
      <c r="G112" s="343">
        <f>IF($D112="","",IF(COUNTIF(数据录入!$J$5:$J$4999,$D112)=0,N($T112),ROUND(MIN(MAX(0,N($W112)-(N($V112)-N($U112))),N($U112)),2)))</f>
        <v/>
      </c>
      <c r="H112" s="344">
        <f>IF($D112="","",ROUND(N($F112)-N($G112)-N($J112),2))</f>
        <v/>
      </c>
      <c r="I112" s="353">
        <f>IF($D112="","",ROUND(SUM($H$11:H112),2))</f>
        <v/>
      </c>
      <c r="J112" s="354" t="n"/>
      <c r="K112" s="355" t="n"/>
      <c r="L112" s="341" t="n"/>
      <c r="M112" s="345" t="n"/>
      <c r="N112" s="346" t="n"/>
      <c r="O112" s="347" t="n"/>
      <c r="P112" s="348">
        <f>IF($N112="","",IF(COUNTIF(数据录入!$K$5:$K$4999,$N112)=0,N($X112),ROUND(MIN(MAX(0,N($Z112)-(N($Y112)-N($O112))),N($O112)),2)))</f>
        <v/>
      </c>
      <c r="Q112" s="349">
        <f>IF($N112="","",ROUND(N($O112)-N($P112),2))</f>
        <v/>
      </c>
      <c r="R112" s="350">
        <f>IF($N112="","",ROUND(SUM($Q$11:Q112),2))</f>
        <v/>
      </c>
      <c r="S112" s="346" t="n"/>
      <c r="T112" s="342" t="n"/>
      <c r="U112" s="351">
        <f>IF($D112="","",ROUND(N($F112)-N($J112),2))</f>
        <v/>
      </c>
      <c r="V112" s="351">
        <f>IF($D112="","",ROUND(SUMIFS($F$11:F112,$D$11:D112,$D112)-SUMIFS($J$11:J112,$D$11:D112,$D112),2))</f>
        <v/>
      </c>
      <c r="W112" s="351">
        <f>IF($D112="","",ROUND(SUMIFS(数据录入!$F$5:$F$4999,数据录入!$J$5:$J$4999,$D112),2))</f>
        <v/>
      </c>
      <c r="X112" s="347" t="n"/>
      <c r="Y112" s="351">
        <f>IF($N112="","",ROUND(SUMIFS($O$11:O112,$N$11:N112,$N112),2))</f>
        <v/>
      </c>
      <c r="Z112" s="351">
        <f>IF($N112="","",ROUND(SUMIFS(数据录入!$G$5:$G$4999,数据录入!$K$5:$K$4999,$N112),2))</f>
        <v/>
      </c>
      <c r="AA112" s="352">
        <f>IF(AND($D112="",$N112=""),"",IF(AND($D112&lt;&gt;"",COUNTIF(基础资料!$E:$E,$D112)=0),"客户名不在基础资料里",IF(AND($E112&lt;&gt;"",COUNTIF(基础资料!$B:$B,$E112)=0),"产品名不在基础资料里",IF(AND($N112&lt;&gt;"",COUNTIF(基础资料!$G:$G,$N112)=0),"供货商不在基础资料里",IF(AND($C112&lt;&gt;"",ISNUMBER($C112),$C112&lt;10000),"客户生日填得不对（不是日期）",IF(N($J112)&gt;N($F112),"销售费用大于销售金额",IF(AND($D112&lt;&gt;"",COUNTIF(数据录入!$J$5:$J$4999,$D112)=0,N($T112)&lt;&gt;0),"用的还是原手工已收款",IF(AND($D112&lt;&gt;"",COUNTIF(数据录入!$J$5:$J$4999,$D112)&gt;0,ROUND(N($G112)-N($T112),2)&lt;&gt;0,N($T112)&lt;&gt;0),"自动算的已收款和原手工数对不上","√"))))))))</f>
        <v/>
      </c>
    </row>
    <row r="113" ht="18" customFormat="1" customHeight="1" s="106">
      <c r="A113" s="338">
        <f>IF(AND($D113="",$N113=""),"",MAX($A$10:A112)+1)</f>
        <v/>
      </c>
      <c r="B113" s="339" t="n"/>
      <c r="C113" s="341" t="n"/>
      <c r="D113" s="341" t="n"/>
      <c r="E113" s="341" t="n"/>
      <c r="F113" s="342" t="n"/>
      <c r="G113" s="343">
        <f>IF($D113="","",IF(COUNTIF(数据录入!$J$5:$J$4999,$D113)=0,N($T113),ROUND(MIN(MAX(0,N($W113)-(N($V113)-N($U113))),N($U113)),2)))</f>
        <v/>
      </c>
      <c r="H113" s="344">
        <f>IF($D113="","",ROUND(N($F113)-N($G113)-N($J113),2))</f>
        <v/>
      </c>
      <c r="I113" s="353">
        <f>IF($D113="","",ROUND(SUM($H$11:H113),2))</f>
        <v/>
      </c>
      <c r="J113" s="354" t="n"/>
      <c r="K113" s="355" t="n"/>
      <c r="L113" s="341" t="n"/>
      <c r="M113" s="345" t="n"/>
      <c r="N113" s="346" t="n"/>
      <c r="O113" s="347" t="n"/>
      <c r="P113" s="348">
        <f>IF($N113="","",IF(COUNTIF(数据录入!$K$5:$K$4999,$N113)=0,N($X113),ROUND(MIN(MAX(0,N($Z113)-(N($Y113)-N($O113))),N($O113)),2)))</f>
        <v/>
      </c>
      <c r="Q113" s="349">
        <f>IF($N113="","",ROUND(N($O113)-N($P113),2))</f>
        <v/>
      </c>
      <c r="R113" s="350">
        <f>IF($N113="","",ROUND(SUM($Q$11:Q113),2))</f>
        <v/>
      </c>
      <c r="S113" s="346" t="n"/>
      <c r="T113" s="342" t="n"/>
      <c r="U113" s="351">
        <f>IF($D113="","",ROUND(N($F113)-N($J113),2))</f>
        <v/>
      </c>
      <c r="V113" s="351">
        <f>IF($D113="","",ROUND(SUMIFS($F$11:F113,$D$11:D113,$D113)-SUMIFS($J$11:J113,$D$11:D113,$D113),2))</f>
        <v/>
      </c>
      <c r="W113" s="351">
        <f>IF($D113="","",ROUND(SUMIFS(数据录入!$F$5:$F$4999,数据录入!$J$5:$J$4999,$D113),2))</f>
        <v/>
      </c>
      <c r="X113" s="347" t="n"/>
      <c r="Y113" s="351">
        <f>IF($N113="","",ROUND(SUMIFS($O$11:O113,$N$11:N113,$N113),2))</f>
        <v/>
      </c>
      <c r="Z113" s="351">
        <f>IF($N113="","",ROUND(SUMIFS(数据录入!$G$5:$G$4999,数据录入!$K$5:$K$4999,$N113),2))</f>
        <v/>
      </c>
      <c r="AA113" s="352">
        <f>IF(AND($D113="",$N113=""),"",IF(AND($D113&lt;&gt;"",COUNTIF(基础资料!$E:$E,$D113)=0),"客户名不在基础资料里",IF(AND($E113&lt;&gt;"",COUNTIF(基础资料!$B:$B,$E113)=0),"产品名不在基础资料里",IF(AND($N113&lt;&gt;"",COUNTIF(基础资料!$G:$G,$N113)=0),"供货商不在基础资料里",IF(AND($C113&lt;&gt;"",ISNUMBER($C113),$C113&lt;10000),"客户生日填得不对（不是日期）",IF(N($J113)&gt;N($F113),"销售费用大于销售金额",IF(AND($D113&lt;&gt;"",COUNTIF(数据录入!$J$5:$J$4999,$D113)=0,N($T113)&lt;&gt;0),"用的还是原手工已收款",IF(AND($D113&lt;&gt;"",COUNTIF(数据录入!$J$5:$J$4999,$D113)&gt;0,ROUND(N($G113)-N($T113),2)&lt;&gt;0,N($T113)&lt;&gt;0),"自动算的已收款和原手工数对不上","√"))))))))</f>
        <v/>
      </c>
    </row>
    <row r="114" ht="18" customFormat="1" customHeight="1" s="106">
      <c r="A114" s="338">
        <f>IF(AND($D114="",$N114=""),"",MAX($A$10:A113)+1)</f>
        <v/>
      </c>
      <c r="B114" s="339" t="n"/>
      <c r="C114" s="341" t="n"/>
      <c r="D114" s="341" t="n"/>
      <c r="E114" s="341" t="n"/>
      <c r="F114" s="342" t="n"/>
      <c r="G114" s="343">
        <f>IF($D114="","",IF(COUNTIF(数据录入!$J$5:$J$4999,$D114)=0,N($T114),ROUND(MIN(MAX(0,N($W114)-(N($V114)-N($U114))),N($U114)),2)))</f>
        <v/>
      </c>
      <c r="H114" s="344">
        <f>IF($D114="","",ROUND(N($F114)-N($G114)-N($J114),2))</f>
        <v/>
      </c>
      <c r="I114" s="353">
        <f>IF($D114="","",ROUND(SUM($H$11:H114),2))</f>
        <v/>
      </c>
      <c r="J114" s="354" t="n"/>
      <c r="K114" s="355" t="n"/>
      <c r="L114" s="341" t="n"/>
      <c r="M114" s="345" t="n"/>
      <c r="N114" s="346" t="n"/>
      <c r="O114" s="347" t="n"/>
      <c r="P114" s="348">
        <f>IF($N114="","",IF(COUNTIF(数据录入!$K$5:$K$4999,$N114)=0,N($X114),ROUND(MIN(MAX(0,N($Z114)-(N($Y114)-N($O114))),N($O114)),2)))</f>
        <v/>
      </c>
      <c r="Q114" s="349">
        <f>IF($N114="","",ROUND(N($O114)-N($P114),2))</f>
        <v/>
      </c>
      <c r="R114" s="350">
        <f>IF($N114="","",ROUND(SUM($Q$11:Q114),2))</f>
        <v/>
      </c>
      <c r="S114" s="346" t="n"/>
      <c r="T114" s="342" t="n"/>
      <c r="U114" s="351">
        <f>IF($D114="","",ROUND(N($F114)-N($J114),2))</f>
        <v/>
      </c>
      <c r="V114" s="351">
        <f>IF($D114="","",ROUND(SUMIFS($F$11:F114,$D$11:D114,$D114)-SUMIFS($J$11:J114,$D$11:D114,$D114),2))</f>
        <v/>
      </c>
      <c r="W114" s="351">
        <f>IF($D114="","",ROUND(SUMIFS(数据录入!$F$5:$F$4999,数据录入!$J$5:$J$4999,$D114),2))</f>
        <v/>
      </c>
      <c r="X114" s="347" t="n"/>
      <c r="Y114" s="351">
        <f>IF($N114="","",ROUND(SUMIFS($O$11:O114,$N$11:N114,$N114),2))</f>
        <v/>
      </c>
      <c r="Z114" s="351">
        <f>IF($N114="","",ROUND(SUMIFS(数据录入!$G$5:$G$4999,数据录入!$K$5:$K$4999,$N114),2))</f>
        <v/>
      </c>
      <c r="AA114" s="352">
        <f>IF(AND($D114="",$N114=""),"",IF(AND($D114&lt;&gt;"",COUNTIF(基础资料!$E:$E,$D114)=0),"客户名不在基础资料里",IF(AND($E114&lt;&gt;"",COUNTIF(基础资料!$B:$B,$E114)=0),"产品名不在基础资料里",IF(AND($N114&lt;&gt;"",COUNTIF(基础资料!$G:$G,$N114)=0),"供货商不在基础资料里",IF(AND($C114&lt;&gt;"",ISNUMBER($C114),$C114&lt;10000),"客户生日填得不对（不是日期）",IF(N($J114)&gt;N($F114),"销售费用大于销售金额",IF(AND($D114&lt;&gt;"",COUNTIF(数据录入!$J$5:$J$4999,$D114)=0,N($T114)&lt;&gt;0),"用的还是原手工已收款",IF(AND($D114&lt;&gt;"",COUNTIF(数据录入!$J$5:$J$4999,$D114)&gt;0,ROUND(N($G114)-N($T114),2)&lt;&gt;0,N($T114)&lt;&gt;0),"自动算的已收款和原手工数对不上","√"))))))))</f>
        <v/>
      </c>
    </row>
    <row r="115" ht="18" customFormat="1" customHeight="1" s="106">
      <c r="A115" s="338">
        <f>IF(AND($D115="",$N115=""),"",MAX($A$10:A114)+1)</f>
        <v/>
      </c>
      <c r="B115" s="339" t="n"/>
      <c r="C115" s="341" t="n"/>
      <c r="D115" s="341" t="n"/>
      <c r="E115" s="341" t="n"/>
      <c r="F115" s="342" t="n"/>
      <c r="G115" s="343">
        <f>IF($D115="","",IF(COUNTIF(数据录入!$J$5:$J$4999,$D115)=0,N($T115),ROUND(MIN(MAX(0,N($W115)-(N($V115)-N($U115))),N($U115)),2)))</f>
        <v/>
      </c>
      <c r="H115" s="344">
        <f>IF($D115="","",ROUND(N($F115)-N($G115)-N($J115),2))</f>
        <v/>
      </c>
      <c r="I115" s="353">
        <f>IF($D115="","",ROUND(SUM($H$11:H115),2))</f>
        <v/>
      </c>
      <c r="J115" s="354" t="n"/>
      <c r="K115" s="355" t="n"/>
      <c r="L115" s="341" t="n"/>
      <c r="M115" s="345" t="n"/>
      <c r="N115" s="346" t="n"/>
      <c r="O115" s="347" t="n"/>
      <c r="P115" s="348">
        <f>IF($N115="","",IF(COUNTIF(数据录入!$K$5:$K$4999,$N115)=0,N($X115),ROUND(MIN(MAX(0,N($Z115)-(N($Y115)-N($O115))),N($O115)),2)))</f>
        <v/>
      </c>
      <c r="Q115" s="349">
        <f>IF($N115="","",ROUND(N($O115)-N($P115),2))</f>
        <v/>
      </c>
      <c r="R115" s="350">
        <f>IF($N115="","",ROUND(SUM($Q$11:Q115),2))</f>
        <v/>
      </c>
      <c r="S115" s="346" t="n"/>
      <c r="T115" s="342" t="n"/>
      <c r="U115" s="351">
        <f>IF($D115="","",ROUND(N($F115)-N($J115),2))</f>
        <v/>
      </c>
      <c r="V115" s="351">
        <f>IF($D115="","",ROUND(SUMIFS($F$11:F115,$D$11:D115,$D115)-SUMIFS($J$11:J115,$D$11:D115,$D115),2))</f>
        <v/>
      </c>
      <c r="W115" s="351">
        <f>IF($D115="","",ROUND(SUMIFS(数据录入!$F$5:$F$4999,数据录入!$J$5:$J$4999,$D115),2))</f>
        <v/>
      </c>
      <c r="X115" s="347" t="n"/>
      <c r="Y115" s="351">
        <f>IF($N115="","",ROUND(SUMIFS($O$11:O115,$N$11:N115,$N115),2))</f>
        <v/>
      </c>
      <c r="Z115" s="351">
        <f>IF($N115="","",ROUND(SUMIFS(数据录入!$G$5:$G$4999,数据录入!$K$5:$K$4999,$N115),2))</f>
        <v/>
      </c>
      <c r="AA115" s="352">
        <f>IF(AND($D115="",$N115=""),"",IF(AND($D115&lt;&gt;"",COUNTIF(基础资料!$E:$E,$D115)=0),"客户名不在基础资料里",IF(AND($E115&lt;&gt;"",COUNTIF(基础资料!$B:$B,$E115)=0),"产品名不在基础资料里",IF(AND($N115&lt;&gt;"",COUNTIF(基础资料!$G:$G,$N115)=0),"供货商不在基础资料里",IF(AND($C115&lt;&gt;"",ISNUMBER($C115),$C115&lt;10000),"客户生日填得不对（不是日期）",IF(N($J115)&gt;N($F115),"销售费用大于销售金额",IF(AND($D115&lt;&gt;"",COUNTIF(数据录入!$J$5:$J$4999,$D115)=0,N($T115)&lt;&gt;0),"用的还是原手工已收款",IF(AND($D115&lt;&gt;"",COUNTIF(数据录入!$J$5:$J$4999,$D115)&gt;0,ROUND(N($G115)-N($T115),2)&lt;&gt;0,N($T115)&lt;&gt;0),"自动算的已收款和原手工数对不上","√"))))))))</f>
        <v/>
      </c>
    </row>
    <row r="116" ht="18" customFormat="1" customHeight="1" s="106">
      <c r="A116" s="338">
        <f>IF(AND($D116="",$N116=""),"",MAX($A$10:A115)+1)</f>
        <v/>
      </c>
      <c r="B116" s="339" t="n"/>
      <c r="C116" s="341" t="n"/>
      <c r="D116" s="341" t="n"/>
      <c r="E116" s="341" t="n"/>
      <c r="F116" s="342" t="n"/>
      <c r="G116" s="343">
        <f>IF($D116="","",IF(COUNTIF(数据录入!$J$5:$J$4999,$D116)=0,N($T116),ROUND(MIN(MAX(0,N($W116)-(N($V116)-N($U116))),N($U116)),2)))</f>
        <v/>
      </c>
      <c r="H116" s="344">
        <f>IF($D116="","",ROUND(N($F116)-N($G116)-N($J116),2))</f>
        <v/>
      </c>
      <c r="I116" s="353">
        <f>IF($D116="","",ROUND(SUM($H$11:H116),2))</f>
        <v/>
      </c>
      <c r="J116" s="354" t="n"/>
      <c r="K116" s="355" t="n"/>
      <c r="L116" s="341" t="n"/>
      <c r="M116" s="345" t="n"/>
      <c r="N116" s="346" t="n"/>
      <c r="O116" s="347" t="n"/>
      <c r="P116" s="348">
        <f>IF($N116="","",IF(COUNTIF(数据录入!$K$5:$K$4999,$N116)=0,N($X116),ROUND(MIN(MAX(0,N($Z116)-(N($Y116)-N($O116))),N($O116)),2)))</f>
        <v/>
      </c>
      <c r="Q116" s="349">
        <f>IF($N116="","",ROUND(N($O116)-N($P116),2))</f>
        <v/>
      </c>
      <c r="R116" s="350">
        <f>IF($N116="","",ROUND(SUM($Q$11:Q116),2))</f>
        <v/>
      </c>
      <c r="S116" s="346" t="n"/>
      <c r="T116" s="342" t="n"/>
      <c r="U116" s="351">
        <f>IF($D116="","",ROUND(N($F116)-N($J116),2))</f>
        <v/>
      </c>
      <c r="V116" s="351">
        <f>IF($D116="","",ROUND(SUMIFS($F$11:F116,$D$11:D116,$D116)-SUMIFS($J$11:J116,$D$11:D116,$D116),2))</f>
        <v/>
      </c>
      <c r="W116" s="351">
        <f>IF($D116="","",ROUND(SUMIFS(数据录入!$F$5:$F$4999,数据录入!$J$5:$J$4999,$D116),2))</f>
        <v/>
      </c>
      <c r="X116" s="347" t="n"/>
      <c r="Y116" s="351">
        <f>IF($N116="","",ROUND(SUMIFS($O$11:O116,$N$11:N116,$N116),2))</f>
        <v/>
      </c>
      <c r="Z116" s="351">
        <f>IF($N116="","",ROUND(SUMIFS(数据录入!$G$5:$G$4999,数据录入!$K$5:$K$4999,$N116),2))</f>
        <v/>
      </c>
      <c r="AA116" s="352">
        <f>IF(AND($D116="",$N116=""),"",IF(AND($D116&lt;&gt;"",COUNTIF(基础资料!$E:$E,$D116)=0),"客户名不在基础资料里",IF(AND($E116&lt;&gt;"",COUNTIF(基础资料!$B:$B,$E116)=0),"产品名不在基础资料里",IF(AND($N116&lt;&gt;"",COUNTIF(基础资料!$G:$G,$N116)=0),"供货商不在基础资料里",IF(AND($C116&lt;&gt;"",ISNUMBER($C116),$C116&lt;10000),"客户生日填得不对（不是日期）",IF(N($J116)&gt;N($F116),"销售费用大于销售金额",IF(AND($D116&lt;&gt;"",COUNTIF(数据录入!$J$5:$J$4999,$D116)=0,N($T116)&lt;&gt;0),"用的还是原手工已收款",IF(AND($D116&lt;&gt;"",COUNTIF(数据录入!$J$5:$J$4999,$D116)&gt;0,ROUND(N($G116)-N($T116),2)&lt;&gt;0,N($T116)&lt;&gt;0),"自动算的已收款和原手工数对不上","√"))))))))</f>
        <v/>
      </c>
    </row>
    <row r="117" ht="18" customFormat="1" customHeight="1" s="106">
      <c r="A117" s="338">
        <f>IF(AND($D117="",$N117=""),"",MAX($A$10:A116)+1)</f>
        <v/>
      </c>
      <c r="B117" s="339" t="n"/>
      <c r="C117" s="341" t="n"/>
      <c r="D117" s="341" t="n"/>
      <c r="E117" s="341" t="n"/>
      <c r="F117" s="342" t="n"/>
      <c r="G117" s="343">
        <f>IF($D117="","",IF(COUNTIF(数据录入!$J$5:$J$4999,$D117)=0,N($T117),ROUND(MIN(MAX(0,N($W117)-(N($V117)-N($U117))),N($U117)),2)))</f>
        <v/>
      </c>
      <c r="H117" s="344">
        <f>IF($D117="","",ROUND(N($F117)-N($G117)-N($J117),2))</f>
        <v/>
      </c>
      <c r="I117" s="353">
        <f>IF($D117="","",ROUND(SUM($H$11:H117),2))</f>
        <v/>
      </c>
      <c r="J117" s="354" t="n"/>
      <c r="K117" s="355" t="n"/>
      <c r="L117" s="341" t="n"/>
      <c r="M117" s="345" t="n"/>
      <c r="N117" s="346" t="n"/>
      <c r="O117" s="347" t="n"/>
      <c r="P117" s="348">
        <f>IF($N117="","",IF(COUNTIF(数据录入!$K$5:$K$4999,$N117)=0,N($X117),ROUND(MIN(MAX(0,N($Z117)-(N($Y117)-N($O117))),N($O117)),2)))</f>
        <v/>
      </c>
      <c r="Q117" s="349">
        <f>IF($N117="","",ROUND(N($O117)-N($P117),2))</f>
        <v/>
      </c>
      <c r="R117" s="350">
        <f>IF($N117="","",ROUND(SUM($Q$11:Q117),2))</f>
        <v/>
      </c>
      <c r="S117" s="346" t="n"/>
      <c r="T117" s="342" t="n"/>
      <c r="U117" s="351">
        <f>IF($D117="","",ROUND(N($F117)-N($J117),2))</f>
        <v/>
      </c>
      <c r="V117" s="351">
        <f>IF($D117="","",ROUND(SUMIFS($F$11:F117,$D$11:D117,$D117)-SUMIFS($J$11:J117,$D$11:D117,$D117),2))</f>
        <v/>
      </c>
      <c r="W117" s="351">
        <f>IF($D117="","",ROUND(SUMIFS(数据录入!$F$5:$F$4999,数据录入!$J$5:$J$4999,$D117),2))</f>
        <v/>
      </c>
      <c r="X117" s="347" t="n"/>
      <c r="Y117" s="351">
        <f>IF($N117="","",ROUND(SUMIFS($O$11:O117,$N$11:N117,$N117),2))</f>
        <v/>
      </c>
      <c r="Z117" s="351">
        <f>IF($N117="","",ROUND(SUMIFS(数据录入!$G$5:$G$4999,数据录入!$K$5:$K$4999,$N117),2))</f>
        <v/>
      </c>
      <c r="AA117" s="352">
        <f>IF(AND($D117="",$N117=""),"",IF(AND($D117&lt;&gt;"",COUNTIF(基础资料!$E:$E,$D117)=0),"客户名不在基础资料里",IF(AND($E117&lt;&gt;"",COUNTIF(基础资料!$B:$B,$E117)=0),"产品名不在基础资料里",IF(AND($N117&lt;&gt;"",COUNTIF(基础资料!$G:$G,$N117)=0),"供货商不在基础资料里",IF(AND($C117&lt;&gt;"",ISNUMBER($C117),$C117&lt;10000),"客户生日填得不对（不是日期）",IF(N($J117)&gt;N($F117),"销售费用大于销售金额",IF(AND($D117&lt;&gt;"",COUNTIF(数据录入!$J$5:$J$4999,$D117)=0,N($T117)&lt;&gt;0),"用的还是原手工已收款",IF(AND($D117&lt;&gt;"",COUNTIF(数据录入!$J$5:$J$4999,$D117)&gt;0,ROUND(N($G117)-N($T117),2)&lt;&gt;0,N($T117)&lt;&gt;0),"自动算的已收款和原手工数对不上","√"))))))))</f>
        <v/>
      </c>
    </row>
    <row r="118" ht="18" customFormat="1" customHeight="1" s="106">
      <c r="A118" s="338">
        <f>IF(AND($D118="",$N118=""),"",MAX($A$10:A117)+1)</f>
        <v/>
      </c>
      <c r="B118" s="339" t="n"/>
      <c r="C118" s="341" t="n"/>
      <c r="D118" s="341" t="n"/>
      <c r="E118" s="341" t="n"/>
      <c r="F118" s="342" t="n"/>
      <c r="G118" s="343">
        <f>IF($D118="","",IF(COUNTIF(数据录入!$J$5:$J$4999,$D118)=0,N($T118),ROUND(MIN(MAX(0,N($W118)-(N($V118)-N($U118))),N($U118)),2)))</f>
        <v/>
      </c>
      <c r="H118" s="344">
        <f>IF($D118="","",ROUND(N($F118)-N($G118)-N($J118),2))</f>
        <v/>
      </c>
      <c r="I118" s="353">
        <f>IF($D118="","",ROUND(SUM($H$11:H118),2))</f>
        <v/>
      </c>
      <c r="J118" s="354" t="n"/>
      <c r="K118" s="355" t="n"/>
      <c r="L118" s="341" t="n"/>
      <c r="M118" s="345" t="n"/>
      <c r="N118" s="346" t="n"/>
      <c r="O118" s="347" t="n"/>
      <c r="P118" s="348">
        <f>IF($N118="","",IF(COUNTIF(数据录入!$K$5:$K$4999,$N118)=0,N($X118),ROUND(MIN(MAX(0,N($Z118)-(N($Y118)-N($O118))),N($O118)),2)))</f>
        <v/>
      </c>
      <c r="Q118" s="349">
        <f>IF($N118="","",ROUND(N($O118)-N($P118),2))</f>
        <v/>
      </c>
      <c r="R118" s="350">
        <f>IF($N118="","",ROUND(SUM($Q$11:Q118),2))</f>
        <v/>
      </c>
      <c r="S118" s="346" t="n"/>
      <c r="T118" s="342" t="n"/>
      <c r="U118" s="351">
        <f>IF($D118="","",ROUND(N($F118)-N($J118),2))</f>
        <v/>
      </c>
      <c r="V118" s="351">
        <f>IF($D118="","",ROUND(SUMIFS($F$11:F118,$D$11:D118,$D118)-SUMIFS($J$11:J118,$D$11:D118,$D118),2))</f>
        <v/>
      </c>
      <c r="W118" s="351">
        <f>IF($D118="","",ROUND(SUMIFS(数据录入!$F$5:$F$4999,数据录入!$J$5:$J$4999,$D118),2))</f>
        <v/>
      </c>
      <c r="X118" s="347" t="n"/>
      <c r="Y118" s="351">
        <f>IF($N118="","",ROUND(SUMIFS($O$11:O118,$N$11:N118,$N118),2))</f>
        <v/>
      </c>
      <c r="Z118" s="351">
        <f>IF($N118="","",ROUND(SUMIFS(数据录入!$G$5:$G$4999,数据录入!$K$5:$K$4999,$N118),2))</f>
        <v/>
      </c>
      <c r="AA118" s="352">
        <f>IF(AND($D118="",$N118=""),"",IF(AND($D118&lt;&gt;"",COUNTIF(基础资料!$E:$E,$D118)=0),"客户名不在基础资料里",IF(AND($E118&lt;&gt;"",COUNTIF(基础资料!$B:$B,$E118)=0),"产品名不在基础资料里",IF(AND($N118&lt;&gt;"",COUNTIF(基础资料!$G:$G,$N118)=0),"供货商不在基础资料里",IF(AND($C118&lt;&gt;"",ISNUMBER($C118),$C118&lt;10000),"客户生日填得不对（不是日期）",IF(N($J118)&gt;N($F118),"销售费用大于销售金额",IF(AND($D118&lt;&gt;"",COUNTIF(数据录入!$J$5:$J$4999,$D118)=0,N($T118)&lt;&gt;0),"用的还是原手工已收款",IF(AND($D118&lt;&gt;"",COUNTIF(数据录入!$J$5:$J$4999,$D118)&gt;0,ROUND(N($G118)-N($T118),2)&lt;&gt;0,N($T118)&lt;&gt;0),"自动算的已收款和原手工数对不上","√"))))))))</f>
        <v/>
      </c>
    </row>
    <row r="119" ht="18" customFormat="1" customHeight="1" s="106">
      <c r="A119" s="338">
        <f>IF(AND($D119="",$N119=""),"",MAX($A$10:A118)+1)</f>
        <v/>
      </c>
      <c r="B119" s="339" t="n"/>
      <c r="C119" s="341" t="n"/>
      <c r="D119" s="341" t="n"/>
      <c r="E119" s="341" t="n"/>
      <c r="F119" s="342" t="n"/>
      <c r="G119" s="343">
        <f>IF($D119="","",IF(COUNTIF(数据录入!$J$5:$J$4999,$D119)=0,N($T119),ROUND(MIN(MAX(0,N($W119)-(N($V119)-N($U119))),N($U119)),2)))</f>
        <v/>
      </c>
      <c r="H119" s="344">
        <f>IF($D119="","",ROUND(N($F119)-N($G119)-N($J119),2))</f>
        <v/>
      </c>
      <c r="I119" s="353">
        <f>IF($D119="","",ROUND(SUM($H$11:H119),2))</f>
        <v/>
      </c>
      <c r="J119" s="354" t="n"/>
      <c r="K119" s="355" t="n"/>
      <c r="L119" s="341" t="n"/>
      <c r="M119" s="345" t="n"/>
      <c r="N119" s="346" t="n"/>
      <c r="O119" s="347" t="n"/>
      <c r="P119" s="348">
        <f>IF($N119="","",IF(COUNTIF(数据录入!$K$5:$K$4999,$N119)=0,N($X119),ROUND(MIN(MAX(0,N($Z119)-(N($Y119)-N($O119))),N($O119)),2)))</f>
        <v/>
      </c>
      <c r="Q119" s="349">
        <f>IF($N119="","",ROUND(N($O119)-N($P119),2))</f>
        <v/>
      </c>
      <c r="R119" s="350">
        <f>IF($N119="","",ROUND(SUM($Q$11:Q119),2))</f>
        <v/>
      </c>
      <c r="S119" s="346" t="n"/>
      <c r="T119" s="342" t="n"/>
      <c r="U119" s="351">
        <f>IF($D119="","",ROUND(N($F119)-N($J119),2))</f>
        <v/>
      </c>
      <c r="V119" s="351">
        <f>IF($D119="","",ROUND(SUMIFS($F$11:F119,$D$11:D119,$D119)-SUMIFS($J$11:J119,$D$11:D119,$D119),2))</f>
        <v/>
      </c>
      <c r="W119" s="351">
        <f>IF($D119="","",ROUND(SUMIFS(数据录入!$F$5:$F$4999,数据录入!$J$5:$J$4999,$D119),2))</f>
        <v/>
      </c>
      <c r="X119" s="347" t="n"/>
      <c r="Y119" s="351">
        <f>IF($N119="","",ROUND(SUMIFS($O$11:O119,$N$11:N119,$N119),2))</f>
        <v/>
      </c>
      <c r="Z119" s="351">
        <f>IF($N119="","",ROUND(SUMIFS(数据录入!$G$5:$G$4999,数据录入!$K$5:$K$4999,$N119),2))</f>
        <v/>
      </c>
      <c r="AA119" s="352">
        <f>IF(AND($D119="",$N119=""),"",IF(AND($D119&lt;&gt;"",COUNTIF(基础资料!$E:$E,$D119)=0),"客户名不在基础资料里",IF(AND($E119&lt;&gt;"",COUNTIF(基础资料!$B:$B,$E119)=0),"产品名不在基础资料里",IF(AND($N119&lt;&gt;"",COUNTIF(基础资料!$G:$G,$N119)=0),"供货商不在基础资料里",IF(AND($C119&lt;&gt;"",ISNUMBER($C119),$C119&lt;10000),"客户生日填得不对（不是日期）",IF(N($J119)&gt;N($F119),"销售费用大于销售金额",IF(AND($D119&lt;&gt;"",COUNTIF(数据录入!$J$5:$J$4999,$D119)=0,N($T119)&lt;&gt;0),"用的还是原手工已收款",IF(AND($D119&lt;&gt;"",COUNTIF(数据录入!$J$5:$J$4999,$D119)&gt;0,ROUND(N($G119)-N($T119),2)&lt;&gt;0,N($T119)&lt;&gt;0),"自动算的已收款和原手工数对不上","√"))))))))</f>
        <v/>
      </c>
    </row>
    <row r="120" ht="18" customFormat="1" customHeight="1" s="106">
      <c r="A120" s="338">
        <f>IF(AND($D120="",$N120=""),"",MAX($A$10:A119)+1)</f>
        <v/>
      </c>
      <c r="B120" s="339" t="n"/>
      <c r="C120" s="341" t="n"/>
      <c r="D120" s="341" t="n"/>
      <c r="E120" s="341" t="n"/>
      <c r="F120" s="342" t="n"/>
      <c r="G120" s="343">
        <f>IF($D120="","",IF(COUNTIF(数据录入!$J$5:$J$4999,$D120)=0,N($T120),ROUND(MIN(MAX(0,N($W120)-(N($V120)-N($U120))),N($U120)),2)))</f>
        <v/>
      </c>
      <c r="H120" s="344">
        <f>IF($D120="","",ROUND(N($F120)-N($G120)-N($J120),2))</f>
        <v/>
      </c>
      <c r="I120" s="353">
        <f>IF($D120="","",ROUND(SUM($H$11:H120),2))</f>
        <v/>
      </c>
      <c r="J120" s="354" t="n"/>
      <c r="K120" s="355" t="n"/>
      <c r="L120" s="341" t="n"/>
      <c r="M120" s="345" t="n"/>
      <c r="N120" s="346" t="n"/>
      <c r="O120" s="347" t="n"/>
      <c r="P120" s="348">
        <f>IF($N120="","",IF(COUNTIF(数据录入!$K$5:$K$4999,$N120)=0,N($X120),ROUND(MIN(MAX(0,N($Z120)-(N($Y120)-N($O120))),N($O120)),2)))</f>
        <v/>
      </c>
      <c r="Q120" s="349">
        <f>IF($N120="","",ROUND(N($O120)-N($P120),2))</f>
        <v/>
      </c>
      <c r="R120" s="350">
        <f>IF($N120="","",ROUND(SUM($Q$11:Q120),2))</f>
        <v/>
      </c>
      <c r="S120" s="346" t="n"/>
      <c r="T120" s="342" t="n"/>
      <c r="U120" s="351">
        <f>IF($D120="","",ROUND(N($F120)-N($J120),2))</f>
        <v/>
      </c>
      <c r="V120" s="351">
        <f>IF($D120="","",ROUND(SUMIFS($F$11:F120,$D$11:D120,$D120)-SUMIFS($J$11:J120,$D$11:D120,$D120),2))</f>
        <v/>
      </c>
      <c r="W120" s="351">
        <f>IF($D120="","",ROUND(SUMIFS(数据录入!$F$5:$F$4999,数据录入!$J$5:$J$4999,$D120),2))</f>
        <v/>
      </c>
      <c r="X120" s="347" t="n"/>
      <c r="Y120" s="351">
        <f>IF($N120="","",ROUND(SUMIFS($O$11:O120,$N$11:N120,$N120),2))</f>
        <v/>
      </c>
      <c r="Z120" s="351">
        <f>IF($N120="","",ROUND(SUMIFS(数据录入!$G$5:$G$4999,数据录入!$K$5:$K$4999,$N120),2))</f>
        <v/>
      </c>
      <c r="AA120" s="352">
        <f>IF(AND($D120="",$N120=""),"",IF(AND($D120&lt;&gt;"",COUNTIF(基础资料!$E:$E,$D120)=0),"客户名不在基础资料里",IF(AND($E120&lt;&gt;"",COUNTIF(基础资料!$B:$B,$E120)=0),"产品名不在基础资料里",IF(AND($N120&lt;&gt;"",COUNTIF(基础资料!$G:$G,$N120)=0),"供货商不在基础资料里",IF(AND($C120&lt;&gt;"",ISNUMBER($C120),$C120&lt;10000),"客户生日填得不对（不是日期）",IF(N($J120)&gt;N($F120),"销售费用大于销售金额",IF(AND($D120&lt;&gt;"",COUNTIF(数据录入!$J$5:$J$4999,$D120)=0,N($T120)&lt;&gt;0),"用的还是原手工已收款",IF(AND($D120&lt;&gt;"",COUNTIF(数据录入!$J$5:$J$4999,$D120)&gt;0,ROUND(N($G120)-N($T120),2)&lt;&gt;0,N($T120)&lt;&gt;0),"自动算的已收款和原手工数对不上","√"))))))))</f>
        <v/>
      </c>
    </row>
    <row r="121" ht="18" customFormat="1" customHeight="1" s="106">
      <c r="A121" s="338">
        <f>IF(AND($D121="",$N121=""),"",MAX($A$10:A120)+1)</f>
        <v/>
      </c>
      <c r="B121" s="339" t="n"/>
      <c r="C121" s="341" t="n"/>
      <c r="D121" s="341" t="n"/>
      <c r="E121" s="341" t="n"/>
      <c r="F121" s="342" t="n"/>
      <c r="G121" s="343">
        <f>IF($D121="","",IF(COUNTIF(数据录入!$J$5:$J$4999,$D121)=0,N($T121),ROUND(MIN(MAX(0,N($W121)-(N($V121)-N($U121))),N($U121)),2)))</f>
        <v/>
      </c>
      <c r="H121" s="344">
        <f>IF($D121="","",ROUND(N($F121)-N($G121)-N($J121),2))</f>
        <v/>
      </c>
      <c r="I121" s="353">
        <f>IF($D121="","",ROUND(SUM($H$11:H121),2))</f>
        <v/>
      </c>
      <c r="J121" s="354" t="n"/>
      <c r="K121" s="355" t="n"/>
      <c r="L121" s="341" t="n"/>
      <c r="M121" s="345" t="n"/>
      <c r="N121" s="346" t="n"/>
      <c r="O121" s="347" t="n"/>
      <c r="P121" s="348">
        <f>IF($N121="","",IF(COUNTIF(数据录入!$K$5:$K$4999,$N121)=0,N($X121),ROUND(MIN(MAX(0,N($Z121)-(N($Y121)-N($O121))),N($O121)),2)))</f>
        <v/>
      </c>
      <c r="Q121" s="349">
        <f>IF($N121="","",ROUND(N($O121)-N($P121),2))</f>
        <v/>
      </c>
      <c r="R121" s="350">
        <f>IF($N121="","",ROUND(SUM($Q$11:Q121),2))</f>
        <v/>
      </c>
      <c r="S121" s="346" t="n"/>
      <c r="T121" s="342" t="n"/>
      <c r="U121" s="351">
        <f>IF($D121="","",ROUND(N($F121)-N($J121),2))</f>
        <v/>
      </c>
      <c r="V121" s="351">
        <f>IF($D121="","",ROUND(SUMIFS($F$11:F121,$D$11:D121,$D121)-SUMIFS($J$11:J121,$D$11:D121,$D121),2))</f>
        <v/>
      </c>
      <c r="W121" s="351">
        <f>IF($D121="","",ROUND(SUMIFS(数据录入!$F$5:$F$4999,数据录入!$J$5:$J$4999,$D121),2))</f>
        <v/>
      </c>
      <c r="X121" s="347" t="n"/>
      <c r="Y121" s="351">
        <f>IF($N121="","",ROUND(SUMIFS($O$11:O121,$N$11:N121,$N121),2))</f>
        <v/>
      </c>
      <c r="Z121" s="351">
        <f>IF($N121="","",ROUND(SUMIFS(数据录入!$G$5:$G$4999,数据录入!$K$5:$K$4999,$N121),2))</f>
        <v/>
      </c>
      <c r="AA121" s="352">
        <f>IF(AND($D121="",$N121=""),"",IF(AND($D121&lt;&gt;"",COUNTIF(基础资料!$E:$E,$D121)=0),"客户名不在基础资料里",IF(AND($E121&lt;&gt;"",COUNTIF(基础资料!$B:$B,$E121)=0),"产品名不在基础资料里",IF(AND($N121&lt;&gt;"",COUNTIF(基础资料!$G:$G,$N121)=0),"供货商不在基础资料里",IF(AND($C121&lt;&gt;"",ISNUMBER($C121),$C121&lt;10000),"客户生日填得不对（不是日期）",IF(N($J121)&gt;N($F121),"销售费用大于销售金额",IF(AND($D121&lt;&gt;"",COUNTIF(数据录入!$J$5:$J$4999,$D121)=0,N($T121)&lt;&gt;0),"用的还是原手工已收款",IF(AND($D121&lt;&gt;"",COUNTIF(数据录入!$J$5:$J$4999,$D121)&gt;0,ROUND(N($G121)-N($T121),2)&lt;&gt;0,N($T121)&lt;&gt;0),"自动算的已收款和原手工数对不上","√"))))))))</f>
        <v/>
      </c>
    </row>
    <row r="122" ht="18" customFormat="1" customHeight="1" s="106">
      <c r="A122" s="338">
        <f>IF(AND($D122="",$N122=""),"",MAX($A$10:A121)+1)</f>
        <v/>
      </c>
      <c r="B122" s="339" t="n"/>
      <c r="C122" s="341" t="n"/>
      <c r="D122" s="341" t="n"/>
      <c r="E122" s="341" t="n"/>
      <c r="F122" s="342" t="n"/>
      <c r="G122" s="343">
        <f>IF($D122="","",IF(COUNTIF(数据录入!$J$5:$J$4999,$D122)=0,N($T122),ROUND(MIN(MAX(0,N($W122)-(N($V122)-N($U122))),N($U122)),2)))</f>
        <v/>
      </c>
      <c r="H122" s="344">
        <f>IF($D122="","",ROUND(N($F122)-N($G122)-N($J122),2))</f>
        <v/>
      </c>
      <c r="I122" s="353">
        <f>IF($D122="","",ROUND(SUM($H$11:H122),2))</f>
        <v/>
      </c>
      <c r="J122" s="354" t="n"/>
      <c r="K122" s="355" t="n"/>
      <c r="L122" s="341" t="n"/>
      <c r="M122" s="345" t="n"/>
      <c r="N122" s="346" t="n"/>
      <c r="O122" s="347" t="n"/>
      <c r="P122" s="348">
        <f>IF($N122="","",IF(COUNTIF(数据录入!$K$5:$K$4999,$N122)=0,N($X122),ROUND(MIN(MAX(0,N($Z122)-(N($Y122)-N($O122))),N($O122)),2)))</f>
        <v/>
      </c>
      <c r="Q122" s="349">
        <f>IF($N122="","",ROUND(N($O122)-N($P122),2))</f>
        <v/>
      </c>
      <c r="R122" s="350">
        <f>IF($N122="","",ROUND(SUM($Q$11:Q122),2))</f>
        <v/>
      </c>
      <c r="S122" s="346" t="n"/>
      <c r="T122" s="342" t="n"/>
      <c r="U122" s="351">
        <f>IF($D122="","",ROUND(N($F122)-N($J122),2))</f>
        <v/>
      </c>
      <c r="V122" s="351">
        <f>IF($D122="","",ROUND(SUMIFS($F$11:F122,$D$11:D122,$D122)-SUMIFS($J$11:J122,$D$11:D122,$D122),2))</f>
        <v/>
      </c>
      <c r="W122" s="351">
        <f>IF($D122="","",ROUND(SUMIFS(数据录入!$F$5:$F$4999,数据录入!$J$5:$J$4999,$D122),2))</f>
        <v/>
      </c>
      <c r="X122" s="347" t="n"/>
      <c r="Y122" s="351">
        <f>IF($N122="","",ROUND(SUMIFS($O$11:O122,$N$11:N122,$N122),2))</f>
        <v/>
      </c>
      <c r="Z122" s="351">
        <f>IF($N122="","",ROUND(SUMIFS(数据录入!$G$5:$G$4999,数据录入!$K$5:$K$4999,$N122),2))</f>
        <v/>
      </c>
      <c r="AA122" s="352">
        <f>IF(AND($D122="",$N122=""),"",IF(AND($D122&lt;&gt;"",COUNTIF(基础资料!$E:$E,$D122)=0),"客户名不在基础资料里",IF(AND($E122&lt;&gt;"",COUNTIF(基础资料!$B:$B,$E122)=0),"产品名不在基础资料里",IF(AND($N122&lt;&gt;"",COUNTIF(基础资料!$G:$G,$N122)=0),"供货商不在基础资料里",IF(AND($C122&lt;&gt;"",ISNUMBER($C122),$C122&lt;10000),"客户生日填得不对（不是日期）",IF(N($J122)&gt;N($F122),"销售费用大于销售金额",IF(AND($D122&lt;&gt;"",COUNTIF(数据录入!$J$5:$J$4999,$D122)=0,N($T122)&lt;&gt;0),"用的还是原手工已收款",IF(AND($D122&lt;&gt;"",COUNTIF(数据录入!$J$5:$J$4999,$D122)&gt;0,ROUND(N($G122)-N($T122),2)&lt;&gt;0,N($T122)&lt;&gt;0),"自动算的已收款和原手工数对不上","√"))))))))</f>
        <v/>
      </c>
    </row>
    <row r="123" ht="18" customFormat="1" customHeight="1" s="106">
      <c r="A123" s="338">
        <f>IF(AND($D123="",$N123=""),"",MAX($A$10:A122)+1)</f>
        <v/>
      </c>
      <c r="B123" s="339" t="n"/>
      <c r="C123" s="341" t="n"/>
      <c r="D123" s="341" t="n"/>
      <c r="E123" s="341" t="n"/>
      <c r="F123" s="342" t="n"/>
      <c r="G123" s="343">
        <f>IF($D123="","",IF(COUNTIF(数据录入!$J$5:$J$4999,$D123)=0,N($T123),ROUND(MIN(MAX(0,N($W123)-(N($V123)-N($U123))),N($U123)),2)))</f>
        <v/>
      </c>
      <c r="H123" s="344">
        <f>IF($D123="","",ROUND(N($F123)-N($G123)-N($J123),2))</f>
        <v/>
      </c>
      <c r="I123" s="353">
        <f>IF($D123="","",ROUND(SUM($H$11:H123),2))</f>
        <v/>
      </c>
      <c r="J123" s="354" t="n"/>
      <c r="K123" s="355" t="n"/>
      <c r="L123" s="341" t="n"/>
      <c r="M123" s="345" t="n"/>
      <c r="N123" s="346" t="n"/>
      <c r="O123" s="347" t="n"/>
      <c r="P123" s="348">
        <f>IF($N123="","",IF(COUNTIF(数据录入!$K$5:$K$4999,$N123)=0,N($X123),ROUND(MIN(MAX(0,N($Z123)-(N($Y123)-N($O123))),N($O123)),2)))</f>
        <v/>
      </c>
      <c r="Q123" s="349">
        <f>IF($N123="","",ROUND(N($O123)-N($P123),2))</f>
        <v/>
      </c>
      <c r="R123" s="350">
        <f>IF($N123="","",ROUND(SUM($Q$11:Q123),2))</f>
        <v/>
      </c>
      <c r="S123" s="346" t="n"/>
      <c r="T123" s="342" t="n"/>
      <c r="U123" s="351">
        <f>IF($D123="","",ROUND(N($F123)-N($J123),2))</f>
        <v/>
      </c>
      <c r="V123" s="351">
        <f>IF($D123="","",ROUND(SUMIFS($F$11:F123,$D$11:D123,$D123)-SUMIFS($J$11:J123,$D$11:D123,$D123),2))</f>
        <v/>
      </c>
      <c r="W123" s="351">
        <f>IF($D123="","",ROUND(SUMIFS(数据录入!$F$5:$F$4999,数据录入!$J$5:$J$4999,$D123),2))</f>
        <v/>
      </c>
      <c r="X123" s="347" t="n"/>
      <c r="Y123" s="351">
        <f>IF($N123="","",ROUND(SUMIFS($O$11:O123,$N$11:N123,$N123),2))</f>
        <v/>
      </c>
      <c r="Z123" s="351">
        <f>IF($N123="","",ROUND(SUMIFS(数据录入!$G$5:$G$4999,数据录入!$K$5:$K$4999,$N123),2))</f>
        <v/>
      </c>
      <c r="AA123" s="352">
        <f>IF(AND($D123="",$N123=""),"",IF(AND($D123&lt;&gt;"",COUNTIF(基础资料!$E:$E,$D123)=0),"客户名不在基础资料里",IF(AND($E123&lt;&gt;"",COUNTIF(基础资料!$B:$B,$E123)=0),"产品名不在基础资料里",IF(AND($N123&lt;&gt;"",COUNTIF(基础资料!$G:$G,$N123)=0),"供货商不在基础资料里",IF(AND($C123&lt;&gt;"",ISNUMBER($C123),$C123&lt;10000),"客户生日填得不对（不是日期）",IF(N($J123)&gt;N($F123),"销售费用大于销售金额",IF(AND($D123&lt;&gt;"",COUNTIF(数据录入!$J$5:$J$4999,$D123)=0,N($T123)&lt;&gt;0),"用的还是原手工已收款",IF(AND($D123&lt;&gt;"",COUNTIF(数据录入!$J$5:$J$4999,$D123)&gt;0,ROUND(N($G123)-N($T123),2)&lt;&gt;0,N($T123)&lt;&gt;0),"自动算的已收款和原手工数对不上","√"))))))))</f>
        <v/>
      </c>
    </row>
    <row r="124" ht="18" customFormat="1" customHeight="1" s="106">
      <c r="A124" s="338">
        <f>IF(AND($D124="",$N124=""),"",MAX($A$10:A123)+1)</f>
        <v/>
      </c>
      <c r="B124" s="339" t="n"/>
      <c r="C124" s="341" t="n"/>
      <c r="D124" s="341" t="n"/>
      <c r="E124" s="341" t="n"/>
      <c r="F124" s="342" t="n"/>
      <c r="G124" s="343">
        <f>IF($D124="","",IF(COUNTIF(数据录入!$J$5:$J$4999,$D124)=0,N($T124),ROUND(MIN(MAX(0,N($W124)-(N($V124)-N($U124))),N($U124)),2)))</f>
        <v/>
      </c>
      <c r="H124" s="344">
        <f>IF($D124="","",ROUND(N($F124)-N($G124)-N($J124),2))</f>
        <v/>
      </c>
      <c r="I124" s="353">
        <f>IF($D124="","",ROUND(SUM($H$11:H124),2))</f>
        <v/>
      </c>
      <c r="J124" s="354" t="n"/>
      <c r="K124" s="355" t="n"/>
      <c r="L124" s="341" t="n"/>
      <c r="M124" s="345" t="n"/>
      <c r="N124" s="346" t="n"/>
      <c r="O124" s="347" t="n"/>
      <c r="P124" s="348">
        <f>IF($N124="","",IF(COUNTIF(数据录入!$K$5:$K$4999,$N124)=0,N($X124),ROUND(MIN(MAX(0,N($Z124)-(N($Y124)-N($O124))),N($O124)),2)))</f>
        <v/>
      </c>
      <c r="Q124" s="349">
        <f>IF($N124="","",ROUND(N($O124)-N($P124),2))</f>
        <v/>
      </c>
      <c r="R124" s="350">
        <f>IF($N124="","",ROUND(SUM($Q$11:Q124),2))</f>
        <v/>
      </c>
      <c r="S124" s="346" t="n"/>
      <c r="T124" s="342" t="n"/>
      <c r="U124" s="351">
        <f>IF($D124="","",ROUND(N($F124)-N($J124),2))</f>
        <v/>
      </c>
      <c r="V124" s="351">
        <f>IF($D124="","",ROUND(SUMIFS($F$11:F124,$D$11:D124,$D124)-SUMIFS($J$11:J124,$D$11:D124,$D124),2))</f>
        <v/>
      </c>
      <c r="W124" s="351">
        <f>IF($D124="","",ROUND(SUMIFS(数据录入!$F$5:$F$4999,数据录入!$J$5:$J$4999,$D124),2))</f>
        <v/>
      </c>
      <c r="X124" s="347" t="n"/>
      <c r="Y124" s="351">
        <f>IF($N124="","",ROUND(SUMIFS($O$11:O124,$N$11:N124,$N124),2))</f>
        <v/>
      </c>
      <c r="Z124" s="351">
        <f>IF($N124="","",ROUND(SUMIFS(数据录入!$G$5:$G$4999,数据录入!$K$5:$K$4999,$N124),2))</f>
        <v/>
      </c>
      <c r="AA124" s="352">
        <f>IF(AND($D124="",$N124=""),"",IF(AND($D124&lt;&gt;"",COUNTIF(基础资料!$E:$E,$D124)=0),"客户名不在基础资料里",IF(AND($E124&lt;&gt;"",COUNTIF(基础资料!$B:$B,$E124)=0),"产品名不在基础资料里",IF(AND($N124&lt;&gt;"",COUNTIF(基础资料!$G:$G,$N124)=0),"供货商不在基础资料里",IF(AND($C124&lt;&gt;"",ISNUMBER($C124),$C124&lt;10000),"客户生日填得不对（不是日期）",IF(N($J124)&gt;N($F124),"销售费用大于销售金额",IF(AND($D124&lt;&gt;"",COUNTIF(数据录入!$J$5:$J$4999,$D124)=0,N($T124)&lt;&gt;0),"用的还是原手工已收款",IF(AND($D124&lt;&gt;"",COUNTIF(数据录入!$J$5:$J$4999,$D124)&gt;0,ROUND(N($G124)-N($T124),2)&lt;&gt;0,N($T124)&lt;&gt;0),"自动算的已收款和原手工数对不上","√"))))))))</f>
        <v/>
      </c>
    </row>
    <row r="125" ht="18" customFormat="1" customHeight="1" s="106">
      <c r="A125" s="338">
        <f>IF(AND($D125="",$N125=""),"",MAX($A$10:A124)+1)</f>
        <v/>
      </c>
      <c r="B125" s="339" t="n"/>
      <c r="C125" s="341" t="n"/>
      <c r="D125" s="341" t="n"/>
      <c r="E125" s="341" t="n"/>
      <c r="F125" s="342" t="n"/>
      <c r="G125" s="343">
        <f>IF($D125="","",IF(COUNTIF(数据录入!$J$5:$J$4999,$D125)=0,N($T125),ROUND(MIN(MAX(0,N($W125)-(N($V125)-N($U125))),N($U125)),2)))</f>
        <v/>
      </c>
      <c r="H125" s="344">
        <f>IF($D125="","",ROUND(N($F125)-N($G125)-N($J125),2))</f>
        <v/>
      </c>
      <c r="I125" s="353">
        <f>IF($D125="","",ROUND(SUM($H$11:H125),2))</f>
        <v/>
      </c>
      <c r="J125" s="354" t="n"/>
      <c r="K125" s="355" t="n"/>
      <c r="L125" s="341" t="n"/>
      <c r="M125" s="345" t="n"/>
      <c r="N125" s="346" t="n"/>
      <c r="O125" s="347" t="n"/>
      <c r="P125" s="348">
        <f>IF($N125="","",IF(COUNTIF(数据录入!$K$5:$K$4999,$N125)=0,N($X125),ROUND(MIN(MAX(0,N($Z125)-(N($Y125)-N($O125))),N($O125)),2)))</f>
        <v/>
      </c>
      <c r="Q125" s="349">
        <f>IF($N125="","",ROUND(N($O125)-N($P125),2))</f>
        <v/>
      </c>
      <c r="R125" s="350">
        <f>IF($N125="","",ROUND(SUM($Q$11:Q125),2))</f>
        <v/>
      </c>
      <c r="S125" s="346" t="n"/>
      <c r="T125" s="342" t="n"/>
      <c r="U125" s="351">
        <f>IF($D125="","",ROUND(N($F125)-N($J125),2))</f>
        <v/>
      </c>
      <c r="V125" s="351">
        <f>IF($D125="","",ROUND(SUMIFS($F$11:F125,$D$11:D125,$D125)-SUMIFS($J$11:J125,$D$11:D125,$D125),2))</f>
        <v/>
      </c>
      <c r="W125" s="351">
        <f>IF($D125="","",ROUND(SUMIFS(数据录入!$F$5:$F$4999,数据录入!$J$5:$J$4999,$D125),2))</f>
        <v/>
      </c>
      <c r="X125" s="347" t="n"/>
      <c r="Y125" s="351">
        <f>IF($N125="","",ROUND(SUMIFS($O$11:O125,$N$11:N125,$N125),2))</f>
        <v/>
      </c>
      <c r="Z125" s="351">
        <f>IF($N125="","",ROUND(SUMIFS(数据录入!$G$5:$G$4999,数据录入!$K$5:$K$4999,$N125),2))</f>
        <v/>
      </c>
      <c r="AA125" s="352">
        <f>IF(AND($D125="",$N125=""),"",IF(AND($D125&lt;&gt;"",COUNTIF(基础资料!$E:$E,$D125)=0),"客户名不在基础资料里",IF(AND($E125&lt;&gt;"",COUNTIF(基础资料!$B:$B,$E125)=0),"产品名不在基础资料里",IF(AND($N125&lt;&gt;"",COUNTIF(基础资料!$G:$G,$N125)=0),"供货商不在基础资料里",IF(AND($C125&lt;&gt;"",ISNUMBER($C125),$C125&lt;10000),"客户生日填得不对（不是日期）",IF(N($J125)&gt;N($F125),"销售费用大于销售金额",IF(AND($D125&lt;&gt;"",COUNTIF(数据录入!$J$5:$J$4999,$D125)=0,N($T125)&lt;&gt;0),"用的还是原手工已收款",IF(AND($D125&lt;&gt;"",COUNTIF(数据录入!$J$5:$J$4999,$D125)&gt;0,ROUND(N($G125)-N($T125),2)&lt;&gt;0,N($T125)&lt;&gt;0),"自动算的已收款和原手工数对不上","√"))))))))</f>
        <v/>
      </c>
    </row>
    <row r="126" ht="18" customFormat="1" customHeight="1" s="106">
      <c r="A126" s="338">
        <f>IF(AND($D126="",$N126=""),"",MAX($A$10:A125)+1)</f>
        <v/>
      </c>
      <c r="B126" s="339" t="n"/>
      <c r="C126" s="341" t="n"/>
      <c r="D126" s="341" t="n"/>
      <c r="E126" s="341" t="n"/>
      <c r="F126" s="342" t="n"/>
      <c r="G126" s="343">
        <f>IF($D126="","",IF(COUNTIF(数据录入!$J$5:$J$4999,$D126)=0,N($T126),ROUND(MIN(MAX(0,N($W126)-(N($V126)-N($U126))),N($U126)),2)))</f>
        <v/>
      </c>
      <c r="H126" s="344">
        <f>IF($D126="","",ROUND(N($F126)-N($G126)-N($J126),2))</f>
        <v/>
      </c>
      <c r="I126" s="353">
        <f>IF($D126="","",ROUND(SUM($H$11:H126),2))</f>
        <v/>
      </c>
      <c r="J126" s="354" t="n"/>
      <c r="K126" s="355" t="n"/>
      <c r="L126" s="341" t="n"/>
      <c r="M126" s="345" t="n"/>
      <c r="N126" s="346" t="n"/>
      <c r="O126" s="347" t="n"/>
      <c r="P126" s="348">
        <f>IF($N126="","",IF(COUNTIF(数据录入!$K$5:$K$4999,$N126)=0,N($X126),ROUND(MIN(MAX(0,N($Z126)-(N($Y126)-N($O126))),N($O126)),2)))</f>
        <v/>
      </c>
      <c r="Q126" s="349">
        <f>IF($N126="","",ROUND(N($O126)-N($P126),2))</f>
        <v/>
      </c>
      <c r="R126" s="350">
        <f>IF($N126="","",ROUND(SUM($Q$11:Q126),2))</f>
        <v/>
      </c>
      <c r="S126" s="346" t="n"/>
      <c r="T126" s="342" t="n"/>
      <c r="U126" s="351">
        <f>IF($D126="","",ROUND(N($F126)-N($J126),2))</f>
        <v/>
      </c>
      <c r="V126" s="351">
        <f>IF($D126="","",ROUND(SUMIFS($F$11:F126,$D$11:D126,$D126)-SUMIFS($J$11:J126,$D$11:D126,$D126),2))</f>
        <v/>
      </c>
      <c r="W126" s="351">
        <f>IF($D126="","",ROUND(SUMIFS(数据录入!$F$5:$F$4999,数据录入!$J$5:$J$4999,$D126),2))</f>
        <v/>
      </c>
      <c r="X126" s="347" t="n"/>
      <c r="Y126" s="351">
        <f>IF($N126="","",ROUND(SUMIFS($O$11:O126,$N$11:N126,$N126),2))</f>
        <v/>
      </c>
      <c r="Z126" s="351">
        <f>IF($N126="","",ROUND(SUMIFS(数据录入!$G$5:$G$4999,数据录入!$K$5:$K$4999,$N126),2))</f>
        <v/>
      </c>
      <c r="AA126" s="352">
        <f>IF(AND($D126="",$N126=""),"",IF(AND($D126&lt;&gt;"",COUNTIF(基础资料!$E:$E,$D126)=0),"客户名不在基础资料里",IF(AND($E126&lt;&gt;"",COUNTIF(基础资料!$B:$B,$E126)=0),"产品名不在基础资料里",IF(AND($N126&lt;&gt;"",COUNTIF(基础资料!$G:$G,$N126)=0),"供货商不在基础资料里",IF(AND($C126&lt;&gt;"",ISNUMBER($C126),$C126&lt;10000),"客户生日填得不对（不是日期）",IF(N($J126)&gt;N($F126),"销售费用大于销售金额",IF(AND($D126&lt;&gt;"",COUNTIF(数据录入!$J$5:$J$4999,$D126)=0,N($T126)&lt;&gt;0),"用的还是原手工已收款",IF(AND($D126&lt;&gt;"",COUNTIF(数据录入!$J$5:$J$4999,$D126)&gt;0,ROUND(N($G126)-N($T126),2)&lt;&gt;0,N($T126)&lt;&gt;0),"自动算的已收款和原手工数对不上","√"))))))))</f>
        <v/>
      </c>
    </row>
    <row r="127" ht="18" customFormat="1" customHeight="1" s="106">
      <c r="A127" s="338">
        <f>IF(AND($D127="",$N127=""),"",MAX($A$10:A126)+1)</f>
        <v/>
      </c>
      <c r="B127" s="339" t="n"/>
      <c r="C127" s="341" t="n"/>
      <c r="D127" s="341" t="n"/>
      <c r="E127" s="341" t="n"/>
      <c r="F127" s="342" t="n"/>
      <c r="G127" s="343">
        <f>IF($D127="","",IF(COUNTIF(数据录入!$J$5:$J$4999,$D127)=0,N($T127),ROUND(MIN(MAX(0,N($W127)-(N($V127)-N($U127))),N($U127)),2)))</f>
        <v/>
      </c>
      <c r="H127" s="344">
        <f>IF($D127="","",ROUND(N($F127)-N($G127)-N($J127),2))</f>
        <v/>
      </c>
      <c r="I127" s="353">
        <f>IF($D127="","",ROUND(SUM($H$11:H127),2))</f>
        <v/>
      </c>
      <c r="J127" s="354" t="n"/>
      <c r="K127" s="355" t="n"/>
      <c r="L127" s="341" t="n"/>
      <c r="M127" s="345" t="n"/>
      <c r="N127" s="346" t="n"/>
      <c r="O127" s="347" t="n"/>
      <c r="P127" s="348">
        <f>IF($N127="","",IF(COUNTIF(数据录入!$K$5:$K$4999,$N127)=0,N($X127),ROUND(MIN(MAX(0,N($Z127)-(N($Y127)-N($O127))),N($O127)),2)))</f>
        <v/>
      </c>
      <c r="Q127" s="349">
        <f>IF($N127="","",ROUND(N($O127)-N($P127),2))</f>
        <v/>
      </c>
      <c r="R127" s="350">
        <f>IF($N127="","",ROUND(SUM($Q$11:Q127),2))</f>
        <v/>
      </c>
      <c r="S127" s="346" t="n"/>
      <c r="T127" s="342" t="n"/>
      <c r="U127" s="351">
        <f>IF($D127="","",ROUND(N($F127)-N($J127),2))</f>
        <v/>
      </c>
      <c r="V127" s="351">
        <f>IF($D127="","",ROUND(SUMIFS($F$11:F127,$D$11:D127,$D127)-SUMIFS($J$11:J127,$D$11:D127,$D127),2))</f>
        <v/>
      </c>
      <c r="W127" s="351">
        <f>IF($D127="","",ROUND(SUMIFS(数据录入!$F$5:$F$4999,数据录入!$J$5:$J$4999,$D127),2))</f>
        <v/>
      </c>
      <c r="X127" s="347" t="n"/>
      <c r="Y127" s="351">
        <f>IF($N127="","",ROUND(SUMIFS($O$11:O127,$N$11:N127,$N127),2))</f>
        <v/>
      </c>
      <c r="Z127" s="351">
        <f>IF($N127="","",ROUND(SUMIFS(数据录入!$G$5:$G$4999,数据录入!$K$5:$K$4999,$N127),2))</f>
        <v/>
      </c>
      <c r="AA127" s="352">
        <f>IF(AND($D127="",$N127=""),"",IF(AND($D127&lt;&gt;"",COUNTIF(基础资料!$E:$E,$D127)=0),"客户名不在基础资料里",IF(AND($E127&lt;&gt;"",COUNTIF(基础资料!$B:$B,$E127)=0),"产品名不在基础资料里",IF(AND($N127&lt;&gt;"",COUNTIF(基础资料!$G:$G,$N127)=0),"供货商不在基础资料里",IF(AND($C127&lt;&gt;"",ISNUMBER($C127),$C127&lt;10000),"客户生日填得不对（不是日期）",IF(N($J127)&gt;N($F127),"销售费用大于销售金额",IF(AND($D127&lt;&gt;"",COUNTIF(数据录入!$J$5:$J$4999,$D127)=0,N($T127)&lt;&gt;0),"用的还是原手工已收款",IF(AND($D127&lt;&gt;"",COUNTIF(数据录入!$J$5:$J$4999,$D127)&gt;0,ROUND(N($G127)-N($T127),2)&lt;&gt;0,N($T127)&lt;&gt;0),"自动算的已收款和原手工数对不上","√"))))))))</f>
        <v/>
      </c>
    </row>
    <row r="128" ht="18" customFormat="1" customHeight="1" s="106">
      <c r="A128" s="338">
        <f>IF(AND($D128="",$N128=""),"",MAX($A$10:A127)+1)</f>
        <v/>
      </c>
      <c r="B128" s="339" t="n"/>
      <c r="C128" s="341" t="n"/>
      <c r="D128" s="341" t="n"/>
      <c r="E128" s="341" t="n"/>
      <c r="F128" s="342" t="n"/>
      <c r="G128" s="343">
        <f>IF($D128="","",IF(COUNTIF(数据录入!$J$5:$J$4999,$D128)=0,N($T128),ROUND(MIN(MAX(0,N($W128)-(N($V128)-N($U128))),N($U128)),2)))</f>
        <v/>
      </c>
      <c r="H128" s="344">
        <f>IF($D128="","",ROUND(N($F128)-N($G128)-N($J128),2))</f>
        <v/>
      </c>
      <c r="I128" s="353">
        <f>IF($D128="","",ROUND(SUM($H$11:H128),2))</f>
        <v/>
      </c>
      <c r="J128" s="354" t="n"/>
      <c r="K128" s="355" t="n"/>
      <c r="L128" s="341" t="n"/>
      <c r="M128" s="345" t="n"/>
      <c r="N128" s="346" t="n"/>
      <c r="O128" s="347" t="n"/>
      <c r="P128" s="348">
        <f>IF($N128="","",IF(COUNTIF(数据录入!$K$5:$K$4999,$N128)=0,N($X128),ROUND(MIN(MAX(0,N($Z128)-(N($Y128)-N($O128))),N($O128)),2)))</f>
        <v/>
      </c>
      <c r="Q128" s="349">
        <f>IF($N128="","",ROUND(N($O128)-N($P128),2))</f>
        <v/>
      </c>
      <c r="R128" s="350">
        <f>IF($N128="","",ROUND(SUM($Q$11:Q128),2))</f>
        <v/>
      </c>
      <c r="S128" s="346" t="n"/>
      <c r="T128" s="342" t="n"/>
      <c r="U128" s="351">
        <f>IF($D128="","",ROUND(N($F128)-N($J128),2))</f>
        <v/>
      </c>
      <c r="V128" s="351">
        <f>IF($D128="","",ROUND(SUMIFS($F$11:F128,$D$11:D128,$D128)-SUMIFS($J$11:J128,$D$11:D128,$D128),2))</f>
        <v/>
      </c>
      <c r="W128" s="351">
        <f>IF($D128="","",ROUND(SUMIFS(数据录入!$F$5:$F$4999,数据录入!$J$5:$J$4999,$D128),2))</f>
        <v/>
      </c>
      <c r="X128" s="347" t="n"/>
      <c r="Y128" s="351">
        <f>IF($N128="","",ROUND(SUMIFS($O$11:O128,$N$11:N128,$N128),2))</f>
        <v/>
      </c>
      <c r="Z128" s="351">
        <f>IF($N128="","",ROUND(SUMIFS(数据录入!$G$5:$G$4999,数据录入!$K$5:$K$4999,$N128),2))</f>
        <v/>
      </c>
      <c r="AA128" s="352">
        <f>IF(AND($D128="",$N128=""),"",IF(AND($D128&lt;&gt;"",COUNTIF(基础资料!$E:$E,$D128)=0),"客户名不在基础资料里",IF(AND($E128&lt;&gt;"",COUNTIF(基础资料!$B:$B,$E128)=0),"产品名不在基础资料里",IF(AND($N128&lt;&gt;"",COUNTIF(基础资料!$G:$G,$N128)=0),"供货商不在基础资料里",IF(AND($C128&lt;&gt;"",ISNUMBER($C128),$C128&lt;10000),"客户生日填得不对（不是日期）",IF(N($J128)&gt;N($F128),"销售费用大于销售金额",IF(AND($D128&lt;&gt;"",COUNTIF(数据录入!$J$5:$J$4999,$D128)=0,N($T128)&lt;&gt;0),"用的还是原手工已收款",IF(AND($D128&lt;&gt;"",COUNTIF(数据录入!$J$5:$J$4999,$D128)&gt;0,ROUND(N($G128)-N($T128),2)&lt;&gt;0,N($T128)&lt;&gt;0),"自动算的已收款和原手工数对不上","√"))))))))</f>
        <v/>
      </c>
    </row>
    <row r="129" ht="18" customFormat="1" customHeight="1" s="106">
      <c r="A129" s="338">
        <f>IF(AND($D129="",$N129=""),"",MAX($A$10:A128)+1)</f>
        <v/>
      </c>
      <c r="B129" s="339" t="n"/>
      <c r="C129" s="341" t="n"/>
      <c r="D129" s="341" t="n"/>
      <c r="E129" s="341" t="n"/>
      <c r="F129" s="342" t="n"/>
      <c r="G129" s="343">
        <f>IF($D129="","",IF(COUNTIF(数据录入!$J$5:$J$4999,$D129)=0,N($T129),ROUND(MIN(MAX(0,N($W129)-(N($V129)-N($U129))),N($U129)),2)))</f>
        <v/>
      </c>
      <c r="H129" s="344">
        <f>IF($D129="","",ROUND(N($F129)-N($G129)-N($J129),2))</f>
        <v/>
      </c>
      <c r="I129" s="353">
        <f>IF($D129="","",ROUND(SUM($H$11:H129),2))</f>
        <v/>
      </c>
      <c r="J129" s="354" t="n"/>
      <c r="K129" s="355" t="n"/>
      <c r="L129" s="341" t="n"/>
      <c r="M129" s="345" t="n"/>
      <c r="N129" s="346" t="n"/>
      <c r="O129" s="347" t="n"/>
      <c r="P129" s="348">
        <f>IF($N129="","",IF(COUNTIF(数据录入!$K$5:$K$4999,$N129)=0,N($X129),ROUND(MIN(MAX(0,N($Z129)-(N($Y129)-N($O129))),N($O129)),2)))</f>
        <v/>
      </c>
      <c r="Q129" s="349">
        <f>IF($N129="","",ROUND(N($O129)-N($P129),2))</f>
        <v/>
      </c>
      <c r="R129" s="350">
        <f>IF($N129="","",ROUND(SUM($Q$11:Q129),2))</f>
        <v/>
      </c>
      <c r="S129" s="346" t="n"/>
      <c r="T129" s="342" t="n"/>
      <c r="U129" s="351">
        <f>IF($D129="","",ROUND(N($F129)-N($J129),2))</f>
        <v/>
      </c>
      <c r="V129" s="351">
        <f>IF($D129="","",ROUND(SUMIFS($F$11:F129,$D$11:D129,$D129)-SUMIFS($J$11:J129,$D$11:D129,$D129),2))</f>
        <v/>
      </c>
      <c r="W129" s="351">
        <f>IF($D129="","",ROUND(SUMIFS(数据录入!$F$5:$F$4999,数据录入!$J$5:$J$4999,$D129),2))</f>
        <v/>
      </c>
      <c r="X129" s="347" t="n"/>
      <c r="Y129" s="351">
        <f>IF($N129="","",ROUND(SUMIFS($O$11:O129,$N$11:N129,$N129),2))</f>
        <v/>
      </c>
      <c r="Z129" s="351">
        <f>IF($N129="","",ROUND(SUMIFS(数据录入!$G$5:$G$4999,数据录入!$K$5:$K$4999,$N129),2))</f>
        <v/>
      </c>
      <c r="AA129" s="352">
        <f>IF(AND($D129="",$N129=""),"",IF(AND($D129&lt;&gt;"",COUNTIF(基础资料!$E:$E,$D129)=0),"客户名不在基础资料里",IF(AND($E129&lt;&gt;"",COUNTIF(基础资料!$B:$B,$E129)=0),"产品名不在基础资料里",IF(AND($N129&lt;&gt;"",COUNTIF(基础资料!$G:$G,$N129)=0),"供货商不在基础资料里",IF(AND($C129&lt;&gt;"",ISNUMBER($C129),$C129&lt;10000),"客户生日填得不对（不是日期）",IF(N($J129)&gt;N($F129),"销售费用大于销售金额",IF(AND($D129&lt;&gt;"",COUNTIF(数据录入!$J$5:$J$4999,$D129)=0,N($T129)&lt;&gt;0),"用的还是原手工已收款",IF(AND($D129&lt;&gt;"",COUNTIF(数据录入!$J$5:$J$4999,$D129)&gt;0,ROUND(N($G129)-N($T129),2)&lt;&gt;0,N($T129)&lt;&gt;0),"自动算的已收款和原手工数对不上","√"))))))))</f>
        <v/>
      </c>
    </row>
    <row r="130" ht="18" customFormat="1" customHeight="1" s="106">
      <c r="A130" s="338">
        <f>IF(AND($D130="",$N130=""),"",MAX($A$10:A129)+1)</f>
        <v/>
      </c>
      <c r="B130" s="339" t="n"/>
      <c r="C130" s="341" t="n"/>
      <c r="D130" s="341" t="n"/>
      <c r="E130" s="341" t="n"/>
      <c r="F130" s="342" t="n"/>
      <c r="G130" s="343">
        <f>IF($D130="","",IF(COUNTIF(数据录入!$J$5:$J$4999,$D130)=0,N($T130),ROUND(MIN(MAX(0,N($W130)-(N($V130)-N($U130))),N($U130)),2)))</f>
        <v/>
      </c>
      <c r="H130" s="344">
        <f>IF($D130="","",ROUND(N($F130)-N($G130)-N($J130),2))</f>
        <v/>
      </c>
      <c r="I130" s="353">
        <f>IF($D130="","",ROUND(SUM($H$11:H130),2))</f>
        <v/>
      </c>
      <c r="J130" s="354" t="n"/>
      <c r="K130" s="355" t="n"/>
      <c r="L130" s="341" t="n"/>
      <c r="M130" s="345" t="n"/>
      <c r="N130" s="346" t="n"/>
      <c r="O130" s="347" t="n"/>
      <c r="P130" s="348">
        <f>IF($N130="","",IF(COUNTIF(数据录入!$K$5:$K$4999,$N130)=0,N($X130),ROUND(MIN(MAX(0,N($Z130)-(N($Y130)-N($O130))),N($O130)),2)))</f>
        <v/>
      </c>
      <c r="Q130" s="349">
        <f>IF($N130="","",ROUND(N($O130)-N($P130),2))</f>
        <v/>
      </c>
      <c r="R130" s="350">
        <f>IF($N130="","",ROUND(SUM($Q$11:Q130),2))</f>
        <v/>
      </c>
      <c r="S130" s="346" t="n"/>
      <c r="T130" s="342" t="n"/>
      <c r="U130" s="351">
        <f>IF($D130="","",ROUND(N($F130)-N($J130),2))</f>
        <v/>
      </c>
      <c r="V130" s="351">
        <f>IF($D130="","",ROUND(SUMIFS($F$11:F130,$D$11:D130,$D130)-SUMIFS($J$11:J130,$D$11:D130,$D130),2))</f>
        <v/>
      </c>
      <c r="W130" s="351">
        <f>IF($D130="","",ROUND(SUMIFS(数据录入!$F$5:$F$4999,数据录入!$J$5:$J$4999,$D130),2))</f>
        <v/>
      </c>
      <c r="X130" s="347" t="n"/>
      <c r="Y130" s="351">
        <f>IF($N130="","",ROUND(SUMIFS($O$11:O130,$N$11:N130,$N130),2))</f>
        <v/>
      </c>
      <c r="Z130" s="351">
        <f>IF($N130="","",ROUND(SUMIFS(数据录入!$G$5:$G$4999,数据录入!$K$5:$K$4999,$N130),2))</f>
        <v/>
      </c>
      <c r="AA130" s="352">
        <f>IF(AND($D130="",$N130=""),"",IF(AND($D130&lt;&gt;"",COUNTIF(基础资料!$E:$E,$D130)=0),"客户名不在基础资料里",IF(AND($E130&lt;&gt;"",COUNTIF(基础资料!$B:$B,$E130)=0),"产品名不在基础资料里",IF(AND($N130&lt;&gt;"",COUNTIF(基础资料!$G:$G,$N130)=0),"供货商不在基础资料里",IF(AND($C130&lt;&gt;"",ISNUMBER($C130),$C130&lt;10000),"客户生日填得不对（不是日期）",IF(N($J130)&gt;N($F130),"销售费用大于销售金额",IF(AND($D130&lt;&gt;"",COUNTIF(数据录入!$J$5:$J$4999,$D130)=0,N($T130)&lt;&gt;0),"用的还是原手工已收款",IF(AND($D130&lt;&gt;"",COUNTIF(数据录入!$J$5:$J$4999,$D130)&gt;0,ROUND(N($G130)-N($T130),2)&lt;&gt;0,N($T130)&lt;&gt;0),"自动算的已收款和原手工数对不上","√"))))))))</f>
        <v/>
      </c>
    </row>
    <row r="131" ht="18" customFormat="1" customHeight="1" s="106">
      <c r="A131" s="338">
        <f>IF(AND($D131="",$N131=""),"",MAX($A$10:A130)+1)</f>
        <v/>
      </c>
      <c r="B131" s="339" t="n"/>
      <c r="C131" s="341" t="n"/>
      <c r="D131" s="341" t="n"/>
      <c r="E131" s="341" t="n"/>
      <c r="F131" s="342" t="n"/>
      <c r="G131" s="343">
        <f>IF($D131="","",IF(COUNTIF(数据录入!$J$5:$J$4999,$D131)=0,N($T131),ROUND(MIN(MAX(0,N($W131)-(N($V131)-N($U131))),N($U131)),2)))</f>
        <v/>
      </c>
      <c r="H131" s="344">
        <f>IF($D131="","",ROUND(N($F131)-N($G131)-N($J131),2))</f>
        <v/>
      </c>
      <c r="I131" s="353">
        <f>IF($D131="","",ROUND(SUM($H$11:H131),2))</f>
        <v/>
      </c>
      <c r="J131" s="354" t="n"/>
      <c r="K131" s="355" t="n"/>
      <c r="L131" s="341" t="n"/>
      <c r="M131" s="345" t="n"/>
      <c r="N131" s="346" t="n"/>
      <c r="O131" s="347" t="n"/>
      <c r="P131" s="348">
        <f>IF($N131="","",IF(COUNTIF(数据录入!$K$5:$K$4999,$N131)=0,N($X131),ROUND(MIN(MAX(0,N($Z131)-(N($Y131)-N($O131))),N($O131)),2)))</f>
        <v/>
      </c>
      <c r="Q131" s="349">
        <f>IF($N131="","",ROUND(N($O131)-N($P131),2))</f>
        <v/>
      </c>
      <c r="R131" s="350">
        <f>IF($N131="","",ROUND(SUM($Q$11:Q131),2))</f>
        <v/>
      </c>
      <c r="S131" s="346" t="n"/>
      <c r="T131" s="342" t="n"/>
      <c r="U131" s="351">
        <f>IF($D131="","",ROUND(N($F131)-N($J131),2))</f>
        <v/>
      </c>
      <c r="V131" s="351">
        <f>IF($D131="","",ROUND(SUMIFS($F$11:F131,$D$11:D131,$D131)-SUMIFS($J$11:J131,$D$11:D131,$D131),2))</f>
        <v/>
      </c>
      <c r="W131" s="351">
        <f>IF($D131="","",ROUND(SUMIFS(数据录入!$F$5:$F$4999,数据录入!$J$5:$J$4999,$D131),2))</f>
        <v/>
      </c>
      <c r="X131" s="347" t="n"/>
      <c r="Y131" s="351">
        <f>IF($N131="","",ROUND(SUMIFS($O$11:O131,$N$11:N131,$N131),2))</f>
        <v/>
      </c>
      <c r="Z131" s="351">
        <f>IF($N131="","",ROUND(SUMIFS(数据录入!$G$5:$G$4999,数据录入!$K$5:$K$4999,$N131),2))</f>
        <v/>
      </c>
      <c r="AA131" s="352">
        <f>IF(AND($D131="",$N131=""),"",IF(AND($D131&lt;&gt;"",COUNTIF(基础资料!$E:$E,$D131)=0),"客户名不在基础资料里",IF(AND($E131&lt;&gt;"",COUNTIF(基础资料!$B:$B,$E131)=0),"产品名不在基础资料里",IF(AND($N131&lt;&gt;"",COUNTIF(基础资料!$G:$G,$N131)=0),"供货商不在基础资料里",IF(AND($C131&lt;&gt;"",ISNUMBER($C131),$C131&lt;10000),"客户生日填得不对（不是日期）",IF(N($J131)&gt;N($F131),"销售费用大于销售金额",IF(AND($D131&lt;&gt;"",COUNTIF(数据录入!$J$5:$J$4999,$D131)=0,N($T131)&lt;&gt;0),"用的还是原手工已收款",IF(AND($D131&lt;&gt;"",COUNTIF(数据录入!$J$5:$J$4999,$D131)&gt;0,ROUND(N($G131)-N($T131),2)&lt;&gt;0,N($T131)&lt;&gt;0),"自动算的已收款和原手工数对不上","√"))))))))</f>
        <v/>
      </c>
    </row>
    <row r="132" ht="18" customFormat="1" customHeight="1" s="106">
      <c r="A132" s="338">
        <f>IF(AND($D132="",$N132=""),"",MAX($A$10:A131)+1)</f>
        <v/>
      </c>
      <c r="B132" s="339" t="n"/>
      <c r="C132" s="341" t="n"/>
      <c r="D132" s="341" t="n"/>
      <c r="E132" s="341" t="n"/>
      <c r="F132" s="342" t="n"/>
      <c r="G132" s="343">
        <f>IF($D132="","",IF(COUNTIF(数据录入!$J$5:$J$4999,$D132)=0,N($T132),ROUND(MIN(MAX(0,N($W132)-(N($V132)-N($U132))),N($U132)),2)))</f>
        <v/>
      </c>
      <c r="H132" s="344">
        <f>IF($D132="","",ROUND(N($F132)-N($G132)-N($J132),2))</f>
        <v/>
      </c>
      <c r="I132" s="353">
        <f>IF($D132="","",ROUND(SUM($H$11:H132),2))</f>
        <v/>
      </c>
      <c r="J132" s="354" t="n"/>
      <c r="K132" s="355" t="n"/>
      <c r="L132" s="341" t="n"/>
      <c r="M132" s="345" t="n"/>
      <c r="N132" s="346" t="n"/>
      <c r="O132" s="347" t="n"/>
      <c r="P132" s="348">
        <f>IF($N132="","",IF(COUNTIF(数据录入!$K$5:$K$4999,$N132)=0,N($X132),ROUND(MIN(MAX(0,N($Z132)-(N($Y132)-N($O132))),N($O132)),2)))</f>
        <v/>
      </c>
      <c r="Q132" s="349">
        <f>IF($N132="","",ROUND(N($O132)-N($P132),2))</f>
        <v/>
      </c>
      <c r="R132" s="350">
        <f>IF($N132="","",ROUND(SUM($Q$11:Q132),2))</f>
        <v/>
      </c>
      <c r="S132" s="346" t="n"/>
      <c r="T132" s="342" t="n"/>
      <c r="U132" s="351">
        <f>IF($D132="","",ROUND(N($F132)-N($J132),2))</f>
        <v/>
      </c>
      <c r="V132" s="351">
        <f>IF($D132="","",ROUND(SUMIFS($F$11:F132,$D$11:D132,$D132)-SUMIFS($J$11:J132,$D$11:D132,$D132),2))</f>
        <v/>
      </c>
      <c r="W132" s="351">
        <f>IF($D132="","",ROUND(SUMIFS(数据录入!$F$5:$F$4999,数据录入!$J$5:$J$4999,$D132),2))</f>
        <v/>
      </c>
      <c r="X132" s="347" t="n"/>
      <c r="Y132" s="351">
        <f>IF($N132="","",ROUND(SUMIFS($O$11:O132,$N$11:N132,$N132),2))</f>
        <v/>
      </c>
      <c r="Z132" s="351">
        <f>IF($N132="","",ROUND(SUMIFS(数据录入!$G$5:$G$4999,数据录入!$K$5:$K$4999,$N132),2))</f>
        <v/>
      </c>
      <c r="AA132" s="352">
        <f>IF(AND($D132="",$N132=""),"",IF(AND($D132&lt;&gt;"",COUNTIF(基础资料!$E:$E,$D132)=0),"客户名不在基础资料里",IF(AND($E132&lt;&gt;"",COUNTIF(基础资料!$B:$B,$E132)=0),"产品名不在基础资料里",IF(AND($N132&lt;&gt;"",COUNTIF(基础资料!$G:$G,$N132)=0),"供货商不在基础资料里",IF(AND($C132&lt;&gt;"",ISNUMBER($C132),$C132&lt;10000),"客户生日填得不对（不是日期）",IF(N($J132)&gt;N($F132),"销售费用大于销售金额",IF(AND($D132&lt;&gt;"",COUNTIF(数据录入!$J$5:$J$4999,$D132)=0,N($T132)&lt;&gt;0),"用的还是原手工已收款",IF(AND($D132&lt;&gt;"",COUNTIF(数据录入!$J$5:$J$4999,$D132)&gt;0,ROUND(N($G132)-N($T132),2)&lt;&gt;0,N($T132)&lt;&gt;0),"自动算的已收款和原手工数对不上","√"))))))))</f>
        <v/>
      </c>
    </row>
    <row r="133" ht="18" customFormat="1" customHeight="1" s="106">
      <c r="A133" s="338">
        <f>IF(AND($D133="",$N133=""),"",MAX($A$10:A132)+1)</f>
        <v/>
      </c>
      <c r="B133" s="339" t="n"/>
      <c r="C133" s="341" t="n"/>
      <c r="D133" s="341" t="n"/>
      <c r="E133" s="341" t="n"/>
      <c r="F133" s="342" t="n"/>
      <c r="G133" s="343">
        <f>IF($D133="","",IF(COUNTIF(数据录入!$J$5:$J$4999,$D133)=0,N($T133),ROUND(MIN(MAX(0,N($W133)-(N($V133)-N($U133))),N($U133)),2)))</f>
        <v/>
      </c>
      <c r="H133" s="344">
        <f>IF($D133="","",ROUND(N($F133)-N($G133)-N($J133),2))</f>
        <v/>
      </c>
      <c r="I133" s="353">
        <f>IF($D133="","",ROUND(SUM($H$11:H133),2))</f>
        <v/>
      </c>
      <c r="J133" s="354" t="n"/>
      <c r="K133" s="355" t="n"/>
      <c r="L133" s="341" t="n"/>
      <c r="M133" s="345" t="n"/>
      <c r="N133" s="346" t="n"/>
      <c r="O133" s="347" t="n"/>
      <c r="P133" s="348">
        <f>IF($N133="","",IF(COUNTIF(数据录入!$K$5:$K$4999,$N133)=0,N($X133),ROUND(MIN(MAX(0,N($Z133)-(N($Y133)-N($O133))),N($O133)),2)))</f>
        <v/>
      </c>
      <c r="Q133" s="349">
        <f>IF($N133="","",ROUND(N($O133)-N($P133),2))</f>
        <v/>
      </c>
      <c r="R133" s="350">
        <f>IF($N133="","",ROUND(SUM($Q$11:Q133),2))</f>
        <v/>
      </c>
      <c r="S133" s="346" t="n"/>
      <c r="T133" s="342" t="n"/>
      <c r="U133" s="351">
        <f>IF($D133="","",ROUND(N($F133)-N($J133),2))</f>
        <v/>
      </c>
      <c r="V133" s="351">
        <f>IF($D133="","",ROUND(SUMIFS($F$11:F133,$D$11:D133,$D133)-SUMIFS($J$11:J133,$D$11:D133,$D133),2))</f>
        <v/>
      </c>
      <c r="W133" s="351">
        <f>IF($D133="","",ROUND(SUMIFS(数据录入!$F$5:$F$4999,数据录入!$J$5:$J$4999,$D133),2))</f>
        <v/>
      </c>
      <c r="X133" s="347" t="n"/>
      <c r="Y133" s="351">
        <f>IF($N133="","",ROUND(SUMIFS($O$11:O133,$N$11:N133,$N133),2))</f>
        <v/>
      </c>
      <c r="Z133" s="351">
        <f>IF($N133="","",ROUND(SUMIFS(数据录入!$G$5:$G$4999,数据录入!$K$5:$K$4999,$N133),2))</f>
        <v/>
      </c>
      <c r="AA133" s="352">
        <f>IF(AND($D133="",$N133=""),"",IF(AND($D133&lt;&gt;"",COUNTIF(基础资料!$E:$E,$D133)=0),"客户名不在基础资料里",IF(AND($E133&lt;&gt;"",COUNTIF(基础资料!$B:$B,$E133)=0),"产品名不在基础资料里",IF(AND($N133&lt;&gt;"",COUNTIF(基础资料!$G:$G,$N133)=0),"供货商不在基础资料里",IF(AND($C133&lt;&gt;"",ISNUMBER($C133),$C133&lt;10000),"客户生日填得不对（不是日期）",IF(N($J133)&gt;N($F133),"销售费用大于销售金额",IF(AND($D133&lt;&gt;"",COUNTIF(数据录入!$J$5:$J$4999,$D133)=0,N($T133)&lt;&gt;0),"用的还是原手工已收款",IF(AND($D133&lt;&gt;"",COUNTIF(数据录入!$J$5:$J$4999,$D133)&gt;0,ROUND(N($G133)-N($T133),2)&lt;&gt;0,N($T133)&lt;&gt;0),"自动算的已收款和原手工数对不上","√"))))))))</f>
        <v/>
      </c>
    </row>
    <row r="134" ht="18" customFormat="1" customHeight="1" s="106">
      <c r="A134" s="338">
        <f>IF(AND($D134="",$N134=""),"",MAX($A$10:A133)+1)</f>
        <v/>
      </c>
      <c r="B134" s="339" t="n"/>
      <c r="C134" s="341" t="n"/>
      <c r="D134" s="341" t="n"/>
      <c r="E134" s="341" t="n"/>
      <c r="F134" s="342" t="n"/>
      <c r="G134" s="343">
        <f>IF($D134="","",IF(COUNTIF(数据录入!$J$5:$J$4999,$D134)=0,N($T134),ROUND(MIN(MAX(0,N($W134)-(N($V134)-N($U134))),N($U134)),2)))</f>
        <v/>
      </c>
      <c r="H134" s="344">
        <f>IF($D134="","",ROUND(N($F134)-N($G134)-N($J134),2))</f>
        <v/>
      </c>
      <c r="I134" s="353">
        <f>IF($D134="","",ROUND(SUM($H$11:H134),2))</f>
        <v/>
      </c>
      <c r="J134" s="354" t="n"/>
      <c r="K134" s="355" t="n"/>
      <c r="L134" s="341" t="n"/>
      <c r="M134" s="345" t="n"/>
      <c r="N134" s="346" t="n"/>
      <c r="O134" s="347" t="n"/>
      <c r="P134" s="348">
        <f>IF($N134="","",IF(COUNTIF(数据录入!$K$5:$K$4999,$N134)=0,N($X134),ROUND(MIN(MAX(0,N($Z134)-(N($Y134)-N($O134))),N($O134)),2)))</f>
        <v/>
      </c>
      <c r="Q134" s="349">
        <f>IF($N134="","",ROUND(N($O134)-N($P134),2))</f>
        <v/>
      </c>
      <c r="R134" s="350">
        <f>IF($N134="","",ROUND(SUM($Q$11:Q134),2))</f>
        <v/>
      </c>
      <c r="S134" s="346" t="n"/>
      <c r="T134" s="342" t="n"/>
      <c r="U134" s="351">
        <f>IF($D134="","",ROUND(N($F134)-N($J134),2))</f>
        <v/>
      </c>
      <c r="V134" s="351">
        <f>IF($D134="","",ROUND(SUMIFS($F$11:F134,$D$11:D134,$D134)-SUMIFS($J$11:J134,$D$11:D134,$D134),2))</f>
        <v/>
      </c>
      <c r="W134" s="351">
        <f>IF($D134="","",ROUND(SUMIFS(数据录入!$F$5:$F$4999,数据录入!$J$5:$J$4999,$D134),2))</f>
        <v/>
      </c>
      <c r="X134" s="347" t="n"/>
      <c r="Y134" s="351">
        <f>IF($N134="","",ROUND(SUMIFS($O$11:O134,$N$11:N134,$N134),2))</f>
        <v/>
      </c>
      <c r="Z134" s="351">
        <f>IF($N134="","",ROUND(SUMIFS(数据录入!$G$5:$G$4999,数据录入!$K$5:$K$4999,$N134),2))</f>
        <v/>
      </c>
      <c r="AA134" s="352">
        <f>IF(AND($D134="",$N134=""),"",IF(AND($D134&lt;&gt;"",COUNTIF(基础资料!$E:$E,$D134)=0),"客户名不在基础资料里",IF(AND($E134&lt;&gt;"",COUNTIF(基础资料!$B:$B,$E134)=0),"产品名不在基础资料里",IF(AND($N134&lt;&gt;"",COUNTIF(基础资料!$G:$G,$N134)=0),"供货商不在基础资料里",IF(AND($C134&lt;&gt;"",ISNUMBER($C134),$C134&lt;10000),"客户生日填得不对（不是日期）",IF(N($J134)&gt;N($F134),"销售费用大于销售金额",IF(AND($D134&lt;&gt;"",COUNTIF(数据录入!$J$5:$J$4999,$D134)=0,N($T134)&lt;&gt;0),"用的还是原手工已收款",IF(AND($D134&lt;&gt;"",COUNTIF(数据录入!$J$5:$J$4999,$D134)&gt;0,ROUND(N($G134)-N($T134),2)&lt;&gt;0,N($T134)&lt;&gt;0),"自动算的已收款和原手工数对不上","√"))))))))</f>
        <v/>
      </c>
    </row>
    <row r="135" ht="18" customFormat="1" customHeight="1" s="106">
      <c r="A135" s="338">
        <f>IF(AND($D135="",$N135=""),"",MAX($A$10:A134)+1)</f>
        <v/>
      </c>
      <c r="B135" s="339" t="n"/>
      <c r="C135" s="341" t="n"/>
      <c r="D135" s="341" t="n"/>
      <c r="E135" s="341" t="n"/>
      <c r="F135" s="342" t="n"/>
      <c r="G135" s="343">
        <f>IF($D135="","",IF(COUNTIF(数据录入!$J$5:$J$4999,$D135)=0,N($T135),ROUND(MIN(MAX(0,N($W135)-(N($V135)-N($U135))),N($U135)),2)))</f>
        <v/>
      </c>
      <c r="H135" s="344">
        <f>IF($D135="","",ROUND(N($F135)-N($G135)-N($J135),2))</f>
        <v/>
      </c>
      <c r="I135" s="353">
        <f>IF($D135="","",ROUND(SUM($H$11:H135),2))</f>
        <v/>
      </c>
      <c r="J135" s="354" t="n"/>
      <c r="K135" s="355" t="n"/>
      <c r="L135" s="341" t="n"/>
      <c r="M135" s="345" t="n"/>
      <c r="N135" s="346" t="n"/>
      <c r="O135" s="347" t="n"/>
      <c r="P135" s="348">
        <f>IF($N135="","",IF(COUNTIF(数据录入!$K$5:$K$4999,$N135)=0,N($X135),ROUND(MIN(MAX(0,N($Z135)-(N($Y135)-N($O135))),N($O135)),2)))</f>
        <v/>
      </c>
      <c r="Q135" s="349">
        <f>IF($N135="","",ROUND(N($O135)-N($P135),2))</f>
        <v/>
      </c>
      <c r="R135" s="350">
        <f>IF($N135="","",ROUND(SUM($Q$11:Q135),2))</f>
        <v/>
      </c>
      <c r="S135" s="346" t="n"/>
      <c r="T135" s="342" t="n"/>
      <c r="U135" s="351">
        <f>IF($D135="","",ROUND(N($F135)-N($J135),2))</f>
        <v/>
      </c>
      <c r="V135" s="351">
        <f>IF($D135="","",ROUND(SUMIFS($F$11:F135,$D$11:D135,$D135)-SUMIFS($J$11:J135,$D$11:D135,$D135),2))</f>
        <v/>
      </c>
      <c r="W135" s="351">
        <f>IF($D135="","",ROUND(SUMIFS(数据录入!$F$5:$F$4999,数据录入!$J$5:$J$4999,$D135),2))</f>
        <v/>
      </c>
      <c r="X135" s="347" t="n"/>
      <c r="Y135" s="351">
        <f>IF($N135="","",ROUND(SUMIFS($O$11:O135,$N$11:N135,$N135),2))</f>
        <v/>
      </c>
      <c r="Z135" s="351">
        <f>IF($N135="","",ROUND(SUMIFS(数据录入!$G$5:$G$4999,数据录入!$K$5:$K$4999,$N135),2))</f>
        <v/>
      </c>
      <c r="AA135" s="352">
        <f>IF(AND($D135="",$N135=""),"",IF(AND($D135&lt;&gt;"",COUNTIF(基础资料!$E:$E,$D135)=0),"客户名不在基础资料里",IF(AND($E135&lt;&gt;"",COUNTIF(基础资料!$B:$B,$E135)=0),"产品名不在基础资料里",IF(AND($N135&lt;&gt;"",COUNTIF(基础资料!$G:$G,$N135)=0),"供货商不在基础资料里",IF(AND($C135&lt;&gt;"",ISNUMBER($C135),$C135&lt;10000),"客户生日填得不对（不是日期）",IF(N($J135)&gt;N($F135),"销售费用大于销售金额",IF(AND($D135&lt;&gt;"",COUNTIF(数据录入!$J$5:$J$4999,$D135)=0,N($T135)&lt;&gt;0),"用的还是原手工已收款",IF(AND($D135&lt;&gt;"",COUNTIF(数据录入!$J$5:$J$4999,$D135)&gt;0,ROUND(N($G135)-N($T135),2)&lt;&gt;0,N($T135)&lt;&gt;0),"自动算的已收款和原手工数对不上","√"))))))))</f>
        <v/>
      </c>
    </row>
    <row r="136" ht="18" customFormat="1" customHeight="1" s="106">
      <c r="A136" s="338">
        <f>IF(AND($D136="",$N136=""),"",MAX($A$10:A135)+1)</f>
        <v/>
      </c>
      <c r="B136" s="339" t="n"/>
      <c r="C136" s="341" t="n"/>
      <c r="D136" s="341" t="n"/>
      <c r="E136" s="341" t="n"/>
      <c r="F136" s="342" t="n"/>
      <c r="G136" s="343">
        <f>IF($D136="","",IF(COUNTIF(数据录入!$J$5:$J$4999,$D136)=0,N($T136),ROUND(MIN(MAX(0,N($W136)-(N($V136)-N($U136))),N($U136)),2)))</f>
        <v/>
      </c>
      <c r="H136" s="344">
        <f>IF($D136="","",ROUND(N($F136)-N($G136)-N($J136),2))</f>
        <v/>
      </c>
      <c r="I136" s="353">
        <f>IF($D136="","",ROUND(SUM($H$11:H136),2))</f>
        <v/>
      </c>
      <c r="J136" s="354" t="n"/>
      <c r="K136" s="355" t="n"/>
      <c r="L136" s="341" t="n"/>
      <c r="M136" s="345" t="n"/>
      <c r="N136" s="346" t="n"/>
      <c r="O136" s="347" t="n"/>
      <c r="P136" s="348">
        <f>IF($N136="","",IF(COUNTIF(数据录入!$K$5:$K$4999,$N136)=0,N($X136),ROUND(MIN(MAX(0,N($Z136)-(N($Y136)-N($O136))),N($O136)),2)))</f>
        <v/>
      </c>
      <c r="Q136" s="349">
        <f>IF($N136="","",ROUND(N($O136)-N($P136),2))</f>
        <v/>
      </c>
      <c r="R136" s="350">
        <f>IF($N136="","",ROUND(SUM($Q$11:Q136),2))</f>
        <v/>
      </c>
      <c r="S136" s="346" t="n"/>
      <c r="T136" s="342" t="n"/>
      <c r="U136" s="351">
        <f>IF($D136="","",ROUND(N($F136)-N($J136),2))</f>
        <v/>
      </c>
      <c r="V136" s="351">
        <f>IF($D136="","",ROUND(SUMIFS($F$11:F136,$D$11:D136,$D136)-SUMIFS($J$11:J136,$D$11:D136,$D136),2))</f>
        <v/>
      </c>
      <c r="W136" s="351">
        <f>IF($D136="","",ROUND(SUMIFS(数据录入!$F$5:$F$4999,数据录入!$J$5:$J$4999,$D136),2))</f>
        <v/>
      </c>
      <c r="X136" s="347" t="n"/>
      <c r="Y136" s="351">
        <f>IF($N136="","",ROUND(SUMIFS($O$11:O136,$N$11:N136,$N136),2))</f>
        <v/>
      </c>
      <c r="Z136" s="351">
        <f>IF($N136="","",ROUND(SUMIFS(数据录入!$G$5:$G$4999,数据录入!$K$5:$K$4999,$N136),2))</f>
        <v/>
      </c>
      <c r="AA136" s="352">
        <f>IF(AND($D136="",$N136=""),"",IF(AND($D136&lt;&gt;"",COUNTIF(基础资料!$E:$E,$D136)=0),"客户名不在基础资料里",IF(AND($E136&lt;&gt;"",COUNTIF(基础资料!$B:$B,$E136)=0),"产品名不在基础资料里",IF(AND($N136&lt;&gt;"",COUNTIF(基础资料!$G:$G,$N136)=0),"供货商不在基础资料里",IF(AND($C136&lt;&gt;"",ISNUMBER($C136),$C136&lt;10000),"客户生日填得不对（不是日期）",IF(N($J136)&gt;N($F136),"销售费用大于销售金额",IF(AND($D136&lt;&gt;"",COUNTIF(数据录入!$J$5:$J$4999,$D136)=0,N($T136)&lt;&gt;0),"用的还是原手工已收款",IF(AND($D136&lt;&gt;"",COUNTIF(数据录入!$J$5:$J$4999,$D136)&gt;0,ROUND(N($G136)-N($T136),2)&lt;&gt;0,N($T136)&lt;&gt;0),"自动算的已收款和原手工数对不上","√"))))))))</f>
        <v/>
      </c>
    </row>
    <row r="137" ht="18" customFormat="1" customHeight="1" s="106">
      <c r="A137" s="338">
        <f>IF(AND($D137="",$N137=""),"",MAX($A$10:A136)+1)</f>
        <v/>
      </c>
      <c r="B137" s="339" t="n"/>
      <c r="C137" s="341" t="n"/>
      <c r="D137" s="341" t="n"/>
      <c r="E137" s="341" t="n"/>
      <c r="F137" s="342" t="n"/>
      <c r="G137" s="343">
        <f>IF($D137="","",IF(COUNTIF(数据录入!$J$5:$J$4999,$D137)=0,N($T137),ROUND(MIN(MAX(0,N($W137)-(N($V137)-N($U137))),N($U137)),2)))</f>
        <v/>
      </c>
      <c r="H137" s="344">
        <f>IF($D137="","",ROUND(N($F137)-N($G137)-N($J137),2))</f>
        <v/>
      </c>
      <c r="I137" s="353">
        <f>IF($D137="","",ROUND(SUM($H$11:H137),2))</f>
        <v/>
      </c>
      <c r="J137" s="354" t="n"/>
      <c r="K137" s="355" t="n"/>
      <c r="L137" s="341" t="n"/>
      <c r="M137" s="345" t="n"/>
      <c r="N137" s="346" t="n"/>
      <c r="O137" s="347" t="n"/>
      <c r="P137" s="348">
        <f>IF($N137="","",IF(COUNTIF(数据录入!$K$5:$K$4999,$N137)=0,N($X137),ROUND(MIN(MAX(0,N($Z137)-(N($Y137)-N($O137))),N($O137)),2)))</f>
        <v/>
      </c>
      <c r="Q137" s="349">
        <f>IF($N137="","",ROUND(N($O137)-N($P137),2))</f>
        <v/>
      </c>
      <c r="R137" s="350">
        <f>IF($N137="","",ROUND(SUM($Q$11:Q137),2))</f>
        <v/>
      </c>
      <c r="S137" s="346" t="n"/>
      <c r="T137" s="342" t="n"/>
      <c r="U137" s="351">
        <f>IF($D137="","",ROUND(N($F137)-N($J137),2))</f>
        <v/>
      </c>
      <c r="V137" s="351">
        <f>IF($D137="","",ROUND(SUMIFS($F$11:F137,$D$11:D137,$D137)-SUMIFS($J$11:J137,$D$11:D137,$D137),2))</f>
        <v/>
      </c>
      <c r="W137" s="351">
        <f>IF($D137="","",ROUND(SUMIFS(数据录入!$F$5:$F$4999,数据录入!$J$5:$J$4999,$D137),2))</f>
        <v/>
      </c>
      <c r="X137" s="347" t="n"/>
      <c r="Y137" s="351">
        <f>IF($N137="","",ROUND(SUMIFS($O$11:O137,$N$11:N137,$N137),2))</f>
        <v/>
      </c>
      <c r="Z137" s="351">
        <f>IF($N137="","",ROUND(SUMIFS(数据录入!$G$5:$G$4999,数据录入!$K$5:$K$4999,$N137),2))</f>
        <v/>
      </c>
      <c r="AA137" s="352">
        <f>IF(AND($D137="",$N137=""),"",IF(AND($D137&lt;&gt;"",COUNTIF(基础资料!$E:$E,$D137)=0),"客户名不在基础资料里",IF(AND($E137&lt;&gt;"",COUNTIF(基础资料!$B:$B,$E137)=0),"产品名不在基础资料里",IF(AND($N137&lt;&gt;"",COUNTIF(基础资料!$G:$G,$N137)=0),"供货商不在基础资料里",IF(AND($C137&lt;&gt;"",ISNUMBER($C137),$C137&lt;10000),"客户生日填得不对（不是日期）",IF(N($J137)&gt;N($F137),"销售费用大于销售金额",IF(AND($D137&lt;&gt;"",COUNTIF(数据录入!$J$5:$J$4999,$D137)=0,N($T137)&lt;&gt;0),"用的还是原手工已收款",IF(AND($D137&lt;&gt;"",COUNTIF(数据录入!$J$5:$J$4999,$D137)&gt;0,ROUND(N($G137)-N($T137),2)&lt;&gt;0,N($T137)&lt;&gt;0),"自动算的已收款和原手工数对不上","√"))))))))</f>
        <v/>
      </c>
    </row>
    <row r="138" ht="18" customFormat="1" customHeight="1" s="106">
      <c r="A138" s="338">
        <f>IF(AND($D138="",$N138=""),"",MAX($A$10:A137)+1)</f>
        <v/>
      </c>
      <c r="B138" s="339" t="n"/>
      <c r="C138" s="341" t="n"/>
      <c r="D138" s="341" t="n"/>
      <c r="E138" s="341" t="n"/>
      <c r="F138" s="342" t="n"/>
      <c r="G138" s="343">
        <f>IF($D138="","",IF(COUNTIF(数据录入!$J$5:$J$4999,$D138)=0,N($T138),ROUND(MIN(MAX(0,N($W138)-(N($V138)-N($U138))),N($U138)),2)))</f>
        <v/>
      </c>
      <c r="H138" s="344">
        <f>IF($D138="","",ROUND(N($F138)-N($G138)-N($J138),2))</f>
        <v/>
      </c>
      <c r="I138" s="353">
        <f>IF($D138="","",ROUND(SUM($H$11:H138),2))</f>
        <v/>
      </c>
      <c r="J138" s="354" t="n"/>
      <c r="K138" s="355" t="n"/>
      <c r="L138" s="341" t="n"/>
      <c r="M138" s="345" t="n"/>
      <c r="N138" s="346" t="n"/>
      <c r="O138" s="347" t="n"/>
      <c r="P138" s="348">
        <f>IF($N138="","",IF(COUNTIF(数据录入!$K$5:$K$4999,$N138)=0,N($X138),ROUND(MIN(MAX(0,N($Z138)-(N($Y138)-N($O138))),N($O138)),2)))</f>
        <v/>
      </c>
      <c r="Q138" s="349">
        <f>IF($N138="","",ROUND(N($O138)-N($P138),2))</f>
        <v/>
      </c>
      <c r="R138" s="350">
        <f>IF($N138="","",ROUND(SUM($Q$11:Q138),2))</f>
        <v/>
      </c>
      <c r="S138" s="346" t="n"/>
      <c r="T138" s="342" t="n"/>
      <c r="U138" s="351">
        <f>IF($D138="","",ROUND(N($F138)-N($J138),2))</f>
        <v/>
      </c>
      <c r="V138" s="351">
        <f>IF($D138="","",ROUND(SUMIFS($F$11:F138,$D$11:D138,$D138)-SUMIFS($J$11:J138,$D$11:D138,$D138),2))</f>
        <v/>
      </c>
      <c r="W138" s="351">
        <f>IF($D138="","",ROUND(SUMIFS(数据录入!$F$5:$F$4999,数据录入!$J$5:$J$4999,$D138),2))</f>
        <v/>
      </c>
      <c r="X138" s="347" t="n"/>
      <c r="Y138" s="351">
        <f>IF($N138="","",ROUND(SUMIFS($O$11:O138,$N$11:N138,$N138),2))</f>
        <v/>
      </c>
      <c r="Z138" s="351">
        <f>IF($N138="","",ROUND(SUMIFS(数据录入!$G$5:$G$4999,数据录入!$K$5:$K$4999,$N138),2))</f>
        <v/>
      </c>
      <c r="AA138" s="352">
        <f>IF(AND($D138="",$N138=""),"",IF(AND($D138&lt;&gt;"",COUNTIF(基础资料!$E:$E,$D138)=0),"客户名不在基础资料里",IF(AND($E138&lt;&gt;"",COUNTIF(基础资料!$B:$B,$E138)=0),"产品名不在基础资料里",IF(AND($N138&lt;&gt;"",COUNTIF(基础资料!$G:$G,$N138)=0),"供货商不在基础资料里",IF(AND($C138&lt;&gt;"",ISNUMBER($C138),$C138&lt;10000),"客户生日填得不对（不是日期）",IF(N($J138)&gt;N($F138),"销售费用大于销售金额",IF(AND($D138&lt;&gt;"",COUNTIF(数据录入!$J$5:$J$4999,$D138)=0,N($T138)&lt;&gt;0),"用的还是原手工已收款",IF(AND($D138&lt;&gt;"",COUNTIF(数据录入!$J$5:$J$4999,$D138)&gt;0,ROUND(N($G138)-N($T138),2)&lt;&gt;0,N($T138)&lt;&gt;0),"自动算的已收款和原手工数对不上","√"))))))))</f>
        <v/>
      </c>
    </row>
    <row r="139" ht="18" customFormat="1" customHeight="1" s="106">
      <c r="A139" s="338">
        <f>IF(AND($D139="",$N139=""),"",MAX($A$10:A138)+1)</f>
        <v/>
      </c>
      <c r="B139" s="339" t="n"/>
      <c r="C139" s="341" t="n"/>
      <c r="D139" s="341" t="n"/>
      <c r="E139" s="341" t="n"/>
      <c r="F139" s="342" t="n"/>
      <c r="G139" s="343">
        <f>IF($D139="","",IF(COUNTIF(数据录入!$J$5:$J$4999,$D139)=0,N($T139),ROUND(MIN(MAX(0,N($W139)-(N($V139)-N($U139))),N($U139)),2)))</f>
        <v/>
      </c>
      <c r="H139" s="344">
        <f>IF($D139="","",ROUND(N($F139)-N($G139)-N($J139),2))</f>
        <v/>
      </c>
      <c r="I139" s="353">
        <f>IF($D139="","",ROUND(SUM($H$11:H139),2))</f>
        <v/>
      </c>
      <c r="J139" s="354" t="n"/>
      <c r="K139" s="355" t="n"/>
      <c r="L139" s="341" t="n"/>
      <c r="M139" s="345" t="n"/>
      <c r="N139" s="346" t="n"/>
      <c r="O139" s="347" t="n"/>
      <c r="P139" s="348">
        <f>IF($N139="","",IF(COUNTIF(数据录入!$K$5:$K$4999,$N139)=0,N($X139),ROUND(MIN(MAX(0,N($Z139)-(N($Y139)-N($O139))),N($O139)),2)))</f>
        <v/>
      </c>
      <c r="Q139" s="349">
        <f>IF($N139="","",ROUND(N($O139)-N($P139),2))</f>
        <v/>
      </c>
      <c r="R139" s="350">
        <f>IF($N139="","",ROUND(SUM($Q$11:Q139),2))</f>
        <v/>
      </c>
      <c r="S139" s="346" t="n"/>
      <c r="T139" s="342" t="n"/>
      <c r="U139" s="351">
        <f>IF($D139="","",ROUND(N($F139)-N($J139),2))</f>
        <v/>
      </c>
      <c r="V139" s="351">
        <f>IF($D139="","",ROUND(SUMIFS($F$11:F139,$D$11:D139,$D139)-SUMIFS($J$11:J139,$D$11:D139,$D139),2))</f>
        <v/>
      </c>
      <c r="W139" s="351">
        <f>IF($D139="","",ROUND(SUMIFS(数据录入!$F$5:$F$4999,数据录入!$J$5:$J$4999,$D139),2))</f>
        <v/>
      </c>
      <c r="X139" s="347" t="n"/>
      <c r="Y139" s="351">
        <f>IF($N139="","",ROUND(SUMIFS($O$11:O139,$N$11:N139,$N139),2))</f>
        <v/>
      </c>
      <c r="Z139" s="351">
        <f>IF($N139="","",ROUND(SUMIFS(数据录入!$G$5:$G$4999,数据录入!$K$5:$K$4999,$N139),2))</f>
        <v/>
      </c>
      <c r="AA139" s="352">
        <f>IF(AND($D139="",$N139=""),"",IF(AND($D139&lt;&gt;"",COUNTIF(基础资料!$E:$E,$D139)=0),"客户名不在基础资料里",IF(AND($E139&lt;&gt;"",COUNTIF(基础资料!$B:$B,$E139)=0),"产品名不在基础资料里",IF(AND($N139&lt;&gt;"",COUNTIF(基础资料!$G:$G,$N139)=0),"供货商不在基础资料里",IF(AND($C139&lt;&gt;"",ISNUMBER($C139),$C139&lt;10000),"客户生日填得不对（不是日期）",IF(N($J139)&gt;N($F139),"销售费用大于销售金额",IF(AND($D139&lt;&gt;"",COUNTIF(数据录入!$J$5:$J$4999,$D139)=0,N($T139)&lt;&gt;0),"用的还是原手工已收款",IF(AND($D139&lt;&gt;"",COUNTIF(数据录入!$J$5:$J$4999,$D139)&gt;0,ROUND(N($G139)-N($T139),2)&lt;&gt;0,N($T139)&lt;&gt;0),"自动算的已收款和原手工数对不上","√"))))))))</f>
        <v/>
      </c>
    </row>
    <row r="140" ht="18" customFormat="1" customHeight="1" s="106">
      <c r="A140" s="338">
        <f>IF(AND($D140="",$N140=""),"",MAX($A$10:A139)+1)</f>
        <v/>
      </c>
      <c r="B140" s="339" t="n"/>
      <c r="C140" s="341" t="n"/>
      <c r="D140" s="341" t="n"/>
      <c r="E140" s="341" t="n"/>
      <c r="F140" s="342" t="n"/>
      <c r="G140" s="343">
        <f>IF($D140="","",IF(COUNTIF(数据录入!$J$5:$J$4999,$D140)=0,N($T140),ROUND(MIN(MAX(0,N($W140)-(N($V140)-N($U140))),N($U140)),2)))</f>
        <v/>
      </c>
      <c r="H140" s="344">
        <f>IF($D140="","",ROUND(N($F140)-N($G140)-N($J140),2))</f>
        <v/>
      </c>
      <c r="I140" s="353">
        <f>IF($D140="","",ROUND(SUM($H$11:H140),2))</f>
        <v/>
      </c>
      <c r="J140" s="354" t="n"/>
      <c r="K140" s="355" t="n"/>
      <c r="L140" s="341" t="n"/>
      <c r="M140" s="345" t="n"/>
      <c r="N140" s="346" t="n"/>
      <c r="O140" s="347" t="n"/>
      <c r="P140" s="348">
        <f>IF($N140="","",IF(COUNTIF(数据录入!$K$5:$K$4999,$N140)=0,N($X140),ROUND(MIN(MAX(0,N($Z140)-(N($Y140)-N($O140))),N($O140)),2)))</f>
        <v/>
      </c>
      <c r="Q140" s="349">
        <f>IF($N140="","",ROUND(N($O140)-N($P140),2))</f>
        <v/>
      </c>
      <c r="R140" s="350">
        <f>IF($N140="","",ROUND(SUM($Q$11:Q140),2))</f>
        <v/>
      </c>
      <c r="S140" s="346" t="n"/>
      <c r="T140" s="342" t="n"/>
      <c r="U140" s="351">
        <f>IF($D140="","",ROUND(N($F140)-N($J140),2))</f>
        <v/>
      </c>
      <c r="V140" s="351">
        <f>IF($D140="","",ROUND(SUMIFS($F$11:F140,$D$11:D140,$D140)-SUMIFS($J$11:J140,$D$11:D140,$D140),2))</f>
        <v/>
      </c>
      <c r="W140" s="351">
        <f>IF($D140="","",ROUND(SUMIFS(数据录入!$F$5:$F$4999,数据录入!$J$5:$J$4999,$D140),2))</f>
        <v/>
      </c>
      <c r="X140" s="347" t="n"/>
      <c r="Y140" s="351">
        <f>IF($N140="","",ROUND(SUMIFS($O$11:O140,$N$11:N140,$N140),2))</f>
        <v/>
      </c>
      <c r="Z140" s="351">
        <f>IF($N140="","",ROUND(SUMIFS(数据录入!$G$5:$G$4999,数据录入!$K$5:$K$4999,$N140),2))</f>
        <v/>
      </c>
      <c r="AA140" s="352">
        <f>IF(AND($D140="",$N140=""),"",IF(AND($D140&lt;&gt;"",COUNTIF(基础资料!$E:$E,$D140)=0),"客户名不在基础资料里",IF(AND($E140&lt;&gt;"",COUNTIF(基础资料!$B:$B,$E140)=0),"产品名不在基础资料里",IF(AND($N140&lt;&gt;"",COUNTIF(基础资料!$G:$G,$N140)=0),"供货商不在基础资料里",IF(AND($C140&lt;&gt;"",ISNUMBER($C140),$C140&lt;10000),"客户生日填得不对（不是日期）",IF(N($J140)&gt;N($F140),"销售费用大于销售金额",IF(AND($D140&lt;&gt;"",COUNTIF(数据录入!$J$5:$J$4999,$D140)=0,N($T140)&lt;&gt;0),"用的还是原手工已收款",IF(AND($D140&lt;&gt;"",COUNTIF(数据录入!$J$5:$J$4999,$D140)&gt;0,ROUND(N($G140)-N($T140),2)&lt;&gt;0,N($T140)&lt;&gt;0),"自动算的已收款和原手工数对不上","√"))))))))</f>
        <v/>
      </c>
    </row>
    <row r="141" ht="18" customFormat="1" customHeight="1" s="106">
      <c r="A141" s="338">
        <f>IF(AND($D141="",$N141=""),"",MAX($A$10:A140)+1)</f>
        <v/>
      </c>
      <c r="B141" s="339" t="n"/>
      <c r="C141" s="341" t="n"/>
      <c r="D141" s="341" t="n"/>
      <c r="E141" s="341" t="n"/>
      <c r="F141" s="342" t="n"/>
      <c r="G141" s="343">
        <f>IF($D141="","",IF(COUNTIF(数据录入!$J$5:$J$4999,$D141)=0,N($T141),ROUND(MIN(MAX(0,N($W141)-(N($V141)-N($U141))),N($U141)),2)))</f>
        <v/>
      </c>
      <c r="H141" s="344">
        <f>IF($D141="","",ROUND(N($F141)-N($G141)-N($J141),2))</f>
        <v/>
      </c>
      <c r="I141" s="353">
        <f>IF($D141="","",ROUND(SUM($H$11:H141),2))</f>
        <v/>
      </c>
      <c r="J141" s="354" t="n"/>
      <c r="K141" s="355" t="n"/>
      <c r="L141" s="341" t="n"/>
      <c r="M141" s="345" t="n"/>
      <c r="N141" s="346" t="n"/>
      <c r="O141" s="347" t="n"/>
      <c r="P141" s="348">
        <f>IF($N141="","",IF(COUNTIF(数据录入!$K$5:$K$4999,$N141)=0,N($X141),ROUND(MIN(MAX(0,N($Z141)-(N($Y141)-N($O141))),N($O141)),2)))</f>
        <v/>
      </c>
      <c r="Q141" s="349">
        <f>IF($N141="","",ROUND(N($O141)-N($P141),2))</f>
        <v/>
      </c>
      <c r="R141" s="350">
        <f>IF($N141="","",ROUND(SUM($Q$11:Q141),2))</f>
        <v/>
      </c>
      <c r="S141" s="346" t="n"/>
      <c r="T141" s="342" t="n"/>
      <c r="U141" s="351">
        <f>IF($D141="","",ROUND(N($F141)-N($J141),2))</f>
        <v/>
      </c>
      <c r="V141" s="351">
        <f>IF($D141="","",ROUND(SUMIFS($F$11:F141,$D$11:D141,$D141)-SUMIFS($J$11:J141,$D$11:D141,$D141),2))</f>
        <v/>
      </c>
      <c r="W141" s="351">
        <f>IF($D141="","",ROUND(SUMIFS(数据录入!$F$5:$F$4999,数据录入!$J$5:$J$4999,$D141),2))</f>
        <v/>
      </c>
      <c r="X141" s="347" t="n"/>
      <c r="Y141" s="351">
        <f>IF($N141="","",ROUND(SUMIFS($O$11:O141,$N$11:N141,$N141),2))</f>
        <v/>
      </c>
      <c r="Z141" s="351">
        <f>IF($N141="","",ROUND(SUMIFS(数据录入!$G$5:$G$4999,数据录入!$K$5:$K$4999,$N141),2))</f>
        <v/>
      </c>
      <c r="AA141" s="352">
        <f>IF(AND($D141="",$N141=""),"",IF(AND($D141&lt;&gt;"",COUNTIF(基础资料!$E:$E,$D141)=0),"客户名不在基础资料里",IF(AND($E141&lt;&gt;"",COUNTIF(基础资料!$B:$B,$E141)=0),"产品名不在基础资料里",IF(AND($N141&lt;&gt;"",COUNTIF(基础资料!$G:$G,$N141)=0),"供货商不在基础资料里",IF(AND($C141&lt;&gt;"",ISNUMBER($C141),$C141&lt;10000),"客户生日填得不对（不是日期）",IF(N($J141)&gt;N($F141),"销售费用大于销售金额",IF(AND($D141&lt;&gt;"",COUNTIF(数据录入!$J$5:$J$4999,$D141)=0,N($T141)&lt;&gt;0),"用的还是原手工已收款",IF(AND($D141&lt;&gt;"",COUNTIF(数据录入!$J$5:$J$4999,$D141)&gt;0,ROUND(N($G141)-N($T141),2)&lt;&gt;0,N($T141)&lt;&gt;0),"自动算的已收款和原手工数对不上","√"))))))))</f>
        <v/>
      </c>
    </row>
    <row r="142" ht="18" customFormat="1" customHeight="1" s="106">
      <c r="A142" s="338">
        <f>IF(AND($D142="",$N142=""),"",MAX($A$10:A141)+1)</f>
        <v/>
      </c>
      <c r="B142" s="339" t="n"/>
      <c r="C142" s="341" t="n"/>
      <c r="D142" s="341" t="n"/>
      <c r="E142" s="341" t="n"/>
      <c r="F142" s="342" t="n"/>
      <c r="G142" s="343">
        <f>IF($D142="","",IF(COUNTIF(数据录入!$J$5:$J$4999,$D142)=0,N($T142),ROUND(MIN(MAX(0,N($W142)-(N($V142)-N($U142))),N($U142)),2)))</f>
        <v/>
      </c>
      <c r="H142" s="344">
        <f>IF($D142="","",ROUND(N($F142)-N($G142)-N($J142),2))</f>
        <v/>
      </c>
      <c r="I142" s="353">
        <f>IF($D142="","",ROUND(SUM($H$11:H142),2))</f>
        <v/>
      </c>
      <c r="J142" s="354" t="n"/>
      <c r="K142" s="355" t="n"/>
      <c r="L142" s="341" t="n"/>
      <c r="M142" s="345" t="n"/>
      <c r="N142" s="346" t="n"/>
      <c r="O142" s="347" t="n"/>
      <c r="P142" s="348">
        <f>IF($N142="","",IF(COUNTIF(数据录入!$K$5:$K$4999,$N142)=0,N($X142),ROUND(MIN(MAX(0,N($Z142)-(N($Y142)-N($O142))),N($O142)),2)))</f>
        <v/>
      </c>
      <c r="Q142" s="349">
        <f>IF($N142="","",ROUND(N($O142)-N($P142),2))</f>
        <v/>
      </c>
      <c r="R142" s="350">
        <f>IF($N142="","",ROUND(SUM($Q$11:Q142),2))</f>
        <v/>
      </c>
      <c r="S142" s="346" t="n"/>
      <c r="T142" s="342" t="n"/>
      <c r="U142" s="351">
        <f>IF($D142="","",ROUND(N($F142)-N($J142),2))</f>
        <v/>
      </c>
      <c r="V142" s="351">
        <f>IF($D142="","",ROUND(SUMIFS($F$11:F142,$D$11:D142,$D142)-SUMIFS($J$11:J142,$D$11:D142,$D142),2))</f>
        <v/>
      </c>
      <c r="W142" s="351">
        <f>IF($D142="","",ROUND(SUMIFS(数据录入!$F$5:$F$4999,数据录入!$J$5:$J$4999,$D142),2))</f>
        <v/>
      </c>
      <c r="X142" s="347" t="n"/>
      <c r="Y142" s="351">
        <f>IF($N142="","",ROUND(SUMIFS($O$11:O142,$N$11:N142,$N142),2))</f>
        <v/>
      </c>
      <c r="Z142" s="351">
        <f>IF($N142="","",ROUND(SUMIFS(数据录入!$G$5:$G$4999,数据录入!$K$5:$K$4999,$N142),2))</f>
        <v/>
      </c>
      <c r="AA142" s="352">
        <f>IF(AND($D142="",$N142=""),"",IF(AND($D142&lt;&gt;"",COUNTIF(基础资料!$E:$E,$D142)=0),"客户名不在基础资料里",IF(AND($E142&lt;&gt;"",COUNTIF(基础资料!$B:$B,$E142)=0),"产品名不在基础资料里",IF(AND($N142&lt;&gt;"",COUNTIF(基础资料!$G:$G,$N142)=0),"供货商不在基础资料里",IF(AND($C142&lt;&gt;"",ISNUMBER($C142),$C142&lt;10000),"客户生日填得不对（不是日期）",IF(N($J142)&gt;N($F142),"销售费用大于销售金额",IF(AND($D142&lt;&gt;"",COUNTIF(数据录入!$J$5:$J$4999,$D142)=0,N($T142)&lt;&gt;0),"用的还是原手工已收款",IF(AND($D142&lt;&gt;"",COUNTIF(数据录入!$J$5:$J$4999,$D142)&gt;0,ROUND(N($G142)-N($T142),2)&lt;&gt;0,N($T142)&lt;&gt;0),"自动算的已收款和原手工数对不上","√"))))))))</f>
        <v/>
      </c>
    </row>
    <row r="143" ht="18" customFormat="1" customHeight="1" s="106">
      <c r="A143" s="338">
        <f>IF(AND($D143="",$N143=""),"",MAX($A$10:A142)+1)</f>
        <v/>
      </c>
      <c r="B143" s="339" t="n"/>
      <c r="C143" s="341" t="n"/>
      <c r="D143" s="341" t="n"/>
      <c r="E143" s="341" t="n"/>
      <c r="F143" s="342" t="n"/>
      <c r="G143" s="343">
        <f>IF($D143="","",IF(COUNTIF(数据录入!$J$5:$J$4999,$D143)=0,N($T143),ROUND(MIN(MAX(0,N($W143)-(N($V143)-N($U143))),N($U143)),2)))</f>
        <v/>
      </c>
      <c r="H143" s="344">
        <f>IF($D143="","",ROUND(N($F143)-N($G143)-N($J143),2))</f>
        <v/>
      </c>
      <c r="I143" s="353">
        <f>IF($D143="","",ROUND(SUM($H$11:H143),2))</f>
        <v/>
      </c>
      <c r="J143" s="354" t="n"/>
      <c r="K143" s="355" t="n"/>
      <c r="L143" s="341" t="n"/>
      <c r="M143" s="345" t="n"/>
      <c r="N143" s="346" t="n"/>
      <c r="O143" s="347" t="n"/>
      <c r="P143" s="348">
        <f>IF($N143="","",IF(COUNTIF(数据录入!$K$5:$K$4999,$N143)=0,N($X143),ROUND(MIN(MAX(0,N($Z143)-(N($Y143)-N($O143))),N($O143)),2)))</f>
        <v/>
      </c>
      <c r="Q143" s="349">
        <f>IF($N143="","",ROUND(N($O143)-N($P143),2))</f>
        <v/>
      </c>
      <c r="R143" s="350">
        <f>IF($N143="","",ROUND(SUM($Q$11:Q143),2))</f>
        <v/>
      </c>
      <c r="S143" s="346" t="n"/>
      <c r="T143" s="342" t="n"/>
      <c r="U143" s="351">
        <f>IF($D143="","",ROUND(N($F143)-N($J143),2))</f>
        <v/>
      </c>
      <c r="V143" s="351">
        <f>IF($D143="","",ROUND(SUMIFS($F$11:F143,$D$11:D143,$D143)-SUMIFS($J$11:J143,$D$11:D143,$D143),2))</f>
        <v/>
      </c>
      <c r="W143" s="351">
        <f>IF($D143="","",ROUND(SUMIFS(数据录入!$F$5:$F$4999,数据录入!$J$5:$J$4999,$D143),2))</f>
        <v/>
      </c>
      <c r="X143" s="347" t="n"/>
      <c r="Y143" s="351">
        <f>IF($N143="","",ROUND(SUMIFS($O$11:O143,$N$11:N143,$N143),2))</f>
        <v/>
      </c>
      <c r="Z143" s="351">
        <f>IF($N143="","",ROUND(SUMIFS(数据录入!$G$5:$G$4999,数据录入!$K$5:$K$4999,$N143),2))</f>
        <v/>
      </c>
      <c r="AA143" s="352">
        <f>IF(AND($D143="",$N143=""),"",IF(AND($D143&lt;&gt;"",COUNTIF(基础资料!$E:$E,$D143)=0),"客户名不在基础资料里",IF(AND($E143&lt;&gt;"",COUNTIF(基础资料!$B:$B,$E143)=0),"产品名不在基础资料里",IF(AND($N143&lt;&gt;"",COUNTIF(基础资料!$G:$G,$N143)=0),"供货商不在基础资料里",IF(AND($C143&lt;&gt;"",ISNUMBER($C143),$C143&lt;10000),"客户生日填得不对（不是日期）",IF(N($J143)&gt;N($F143),"销售费用大于销售金额",IF(AND($D143&lt;&gt;"",COUNTIF(数据录入!$J$5:$J$4999,$D143)=0,N($T143)&lt;&gt;0),"用的还是原手工已收款",IF(AND($D143&lt;&gt;"",COUNTIF(数据录入!$J$5:$J$4999,$D143)&gt;0,ROUND(N($G143)-N($T143),2)&lt;&gt;0,N($T143)&lt;&gt;0),"自动算的已收款和原手工数对不上","√"))))))))</f>
        <v/>
      </c>
    </row>
    <row r="144" ht="18" customFormat="1" customHeight="1" s="106">
      <c r="A144" s="338">
        <f>IF(AND($D144="",$N144=""),"",MAX($A$10:A143)+1)</f>
        <v/>
      </c>
      <c r="B144" s="339" t="n"/>
      <c r="C144" s="341" t="n"/>
      <c r="D144" s="341" t="n"/>
      <c r="E144" s="341" t="n"/>
      <c r="F144" s="342" t="n"/>
      <c r="G144" s="343">
        <f>IF($D144="","",IF(COUNTIF(数据录入!$J$5:$J$4999,$D144)=0,N($T144),ROUND(MIN(MAX(0,N($W144)-(N($V144)-N($U144))),N($U144)),2)))</f>
        <v/>
      </c>
      <c r="H144" s="344">
        <f>IF($D144="","",ROUND(N($F144)-N($G144)-N($J144),2))</f>
        <v/>
      </c>
      <c r="I144" s="353">
        <f>IF($D144="","",ROUND(SUM($H$11:H144),2))</f>
        <v/>
      </c>
      <c r="J144" s="354" t="n"/>
      <c r="K144" s="355" t="n"/>
      <c r="L144" s="341" t="n"/>
      <c r="M144" s="345" t="n"/>
      <c r="N144" s="346" t="n"/>
      <c r="O144" s="347" t="n"/>
      <c r="P144" s="348">
        <f>IF($N144="","",IF(COUNTIF(数据录入!$K$5:$K$4999,$N144)=0,N($X144),ROUND(MIN(MAX(0,N($Z144)-(N($Y144)-N($O144))),N($O144)),2)))</f>
        <v/>
      </c>
      <c r="Q144" s="349">
        <f>IF($N144="","",ROUND(N($O144)-N($P144),2))</f>
        <v/>
      </c>
      <c r="R144" s="350">
        <f>IF($N144="","",ROUND(SUM($Q$11:Q144),2))</f>
        <v/>
      </c>
      <c r="S144" s="346" t="n"/>
      <c r="T144" s="342" t="n"/>
      <c r="U144" s="351">
        <f>IF($D144="","",ROUND(N($F144)-N($J144),2))</f>
        <v/>
      </c>
      <c r="V144" s="351">
        <f>IF($D144="","",ROUND(SUMIFS($F$11:F144,$D$11:D144,$D144)-SUMIFS($J$11:J144,$D$11:D144,$D144),2))</f>
        <v/>
      </c>
      <c r="W144" s="351">
        <f>IF($D144="","",ROUND(SUMIFS(数据录入!$F$5:$F$4999,数据录入!$J$5:$J$4999,$D144),2))</f>
        <v/>
      </c>
      <c r="X144" s="347" t="n"/>
      <c r="Y144" s="351">
        <f>IF($N144="","",ROUND(SUMIFS($O$11:O144,$N$11:N144,$N144),2))</f>
        <v/>
      </c>
      <c r="Z144" s="351">
        <f>IF($N144="","",ROUND(SUMIFS(数据录入!$G$5:$G$4999,数据录入!$K$5:$K$4999,$N144),2))</f>
        <v/>
      </c>
      <c r="AA144" s="352">
        <f>IF(AND($D144="",$N144=""),"",IF(AND($D144&lt;&gt;"",COUNTIF(基础资料!$E:$E,$D144)=0),"客户名不在基础资料里",IF(AND($E144&lt;&gt;"",COUNTIF(基础资料!$B:$B,$E144)=0),"产品名不在基础资料里",IF(AND($N144&lt;&gt;"",COUNTIF(基础资料!$G:$G,$N144)=0),"供货商不在基础资料里",IF(AND($C144&lt;&gt;"",ISNUMBER($C144),$C144&lt;10000),"客户生日填得不对（不是日期）",IF(N($J144)&gt;N($F144),"销售费用大于销售金额",IF(AND($D144&lt;&gt;"",COUNTIF(数据录入!$J$5:$J$4999,$D144)=0,N($T144)&lt;&gt;0),"用的还是原手工已收款",IF(AND($D144&lt;&gt;"",COUNTIF(数据录入!$J$5:$J$4999,$D144)&gt;0,ROUND(N($G144)-N($T144),2)&lt;&gt;0,N($T144)&lt;&gt;0),"自动算的已收款和原手工数对不上","√"))))))))</f>
        <v/>
      </c>
    </row>
    <row r="145" ht="18" customFormat="1" customHeight="1" s="106">
      <c r="A145" s="338">
        <f>IF(AND($D145="",$N145=""),"",MAX($A$10:A144)+1)</f>
        <v/>
      </c>
      <c r="B145" s="339" t="n"/>
      <c r="C145" s="341" t="n"/>
      <c r="D145" s="341" t="n"/>
      <c r="E145" s="341" t="n"/>
      <c r="F145" s="342" t="n"/>
      <c r="G145" s="343">
        <f>IF($D145="","",IF(COUNTIF(数据录入!$J$5:$J$4999,$D145)=0,N($T145),ROUND(MIN(MAX(0,N($W145)-(N($V145)-N($U145))),N($U145)),2)))</f>
        <v/>
      </c>
      <c r="H145" s="344">
        <f>IF($D145="","",ROUND(N($F145)-N($G145)-N($J145),2))</f>
        <v/>
      </c>
      <c r="I145" s="353">
        <f>IF($D145="","",ROUND(SUM($H$11:H145),2))</f>
        <v/>
      </c>
      <c r="J145" s="354" t="n"/>
      <c r="K145" s="355" t="n"/>
      <c r="L145" s="341" t="n"/>
      <c r="M145" s="345" t="n"/>
      <c r="N145" s="346" t="n"/>
      <c r="O145" s="347" t="n"/>
      <c r="P145" s="348">
        <f>IF($N145="","",IF(COUNTIF(数据录入!$K$5:$K$4999,$N145)=0,N($X145),ROUND(MIN(MAX(0,N($Z145)-(N($Y145)-N($O145))),N($O145)),2)))</f>
        <v/>
      </c>
      <c r="Q145" s="349">
        <f>IF($N145="","",ROUND(N($O145)-N($P145),2))</f>
        <v/>
      </c>
      <c r="R145" s="350">
        <f>IF($N145="","",ROUND(SUM($Q$11:Q145),2))</f>
        <v/>
      </c>
      <c r="S145" s="346" t="n"/>
      <c r="T145" s="342" t="n"/>
      <c r="U145" s="351">
        <f>IF($D145="","",ROUND(N($F145)-N($J145),2))</f>
        <v/>
      </c>
      <c r="V145" s="351">
        <f>IF($D145="","",ROUND(SUMIFS($F$11:F145,$D$11:D145,$D145)-SUMIFS($J$11:J145,$D$11:D145,$D145),2))</f>
        <v/>
      </c>
      <c r="W145" s="351">
        <f>IF($D145="","",ROUND(SUMIFS(数据录入!$F$5:$F$4999,数据录入!$J$5:$J$4999,$D145),2))</f>
        <v/>
      </c>
      <c r="X145" s="347" t="n"/>
      <c r="Y145" s="351">
        <f>IF($N145="","",ROUND(SUMIFS($O$11:O145,$N$11:N145,$N145),2))</f>
        <v/>
      </c>
      <c r="Z145" s="351">
        <f>IF($N145="","",ROUND(SUMIFS(数据录入!$G$5:$G$4999,数据录入!$K$5:$K$4999,$N145),2))</f>
        <v/>
      </c>
      <c r="AA145" s="352">
        <f>IF(AND($D145="",$N145=""),"",IF(AND($D145&lt;&gt;"",COUNTIF(基础资料!$E:$E,$D145)=0),"客户名不在基础资料里",IF(AND($E145&lt;&gt;"",COUNTIF(基础资料!$B:$B,$E145)=0),"产品名不在基础资料里",IF(AND($N145&lt;&gt;"",COUNTIF(基础资料!$G:$G,$N145)=0),"供货商不在基础资料里",IF(AND($C145&lt;&gt;"",ISNUMBER($C145),$C145&lt;10000),"客户生日填得不对（不是日期）",IF(N($J145)&gt;N($F145),"销售费用大于销售金额",IF(AND($D145&lt;&gt;"",COUNTIF(数据录入!$J$5:$J$4999,$D145)=0,N($T145)&lt;&gt;0),"用的还是原手工已收款",IF(AND($D145&lt;&gt;"",COUNTIF(数据录入!$J$5:$J$4999,$D145)&gt;0,ROUND(N($G145)-N($T145),2)&lt;&gt;0,N($T145)&lt;&gt;0),"自动算的已收款和原手工数对不上","√"))))))))</f>
        <v/>
      </c>
    </row>
    <row r="146" ht="18" customFormat="1" customHeight="1" s="106">
      <c r="A146" s="338">
        <f>IF(AND($D146="",$N146=""),"",MAX($A$10:A145)+1)</f>
        <v/>
      </c>
      <c r="B146" s="339" t="n"/>
      <c r="C146" s="341" t="n"/>
      <c r="D146" s="341" t="n"/>
      <c r="E146" s="341" t="n"/>
      <c r="F146" s="342" t="n"/>
      <c r="G146" s="343">
        <f>IF($D146="","",IF(COUNTIF(数据录入!$J$5:$J$4999,$D146)=0,N($T146),ROUND(MIN(MAX(0,N($W146)-(N($V146)-N($U146))),N($U146)),2)))</f>
        <v/>
      </c>
      <c r="H146" s="344">
        <f>IF($D146="","",ROUND(N($F146)-N($G146)-N($J146),2))</f>
        <v/>
      </c>
      <c r="I146" s="353">
        <f>IF($D146="","",ROUND(SUM($H$11:H146),2))</f>
        <v/>
      </c>
      <c r="J146" s="354" t="n"/>
      <c r="K146" s="355" t="n"/>
      <c r="L146" s="341" t="n"/>
      <c r="M146" s="345" t="n"/>
      <c r="N146" s="346" t="n"/>
      <c r="O146" s="347" t="n"/>
      <c r="P146" s="348">
        <f>IF($N146="","",IF(COUNTIF(数据录入!$K$5:$K$4999,$N146)=0,N($X146),ROUND(MIN(MAX(0,N($Z146)-(N($Y146)-N($O146))),N($O146)),2)))</f>
        <v/>
      </c>
      <c r="Q146" s="349">
        <f>IF($N146="","",ROUND(N($O146)-N($P146),2))</f>
        <v/>
      </c>
      <c r="R146" s="350">
        <f>IF($N146="","",ROUND(SUM($Q$11:Q146),2))</f>
        <v/>
      </c>
      <c r="S146" s="346" t="n"/>
      <c r="T146" s="342" t="n"/>
      <c r="U146" s="351">
        <f>IF($D146="","",ROUND(N($F146)-N($J146),2))</f>
        <v/>
      </c>
      <c r="V146" s="351">
        <f>IF($D146="","",ROUND(SUMIFS($F$11:F146,$D$11:D146,$D146)-SUMIFS($J$11:J146,$D$11:D146,$D146),2))</f>
        <v/>
      </c>
      <c r="W146" s="351">
        <f>IF($D146="","",ROUND(SUMIFS(数据录入!$F$5:$F$4999,数据录入!$J$5:$J$4999,$D146),2))</f>
        <v/>
      </c>
      <c r="X146" s="347" t="n"/>
      <c r="Y146" s="351">
        <f>IF($N146="","",ROUND(SUMIFS($O$11:O146,$N$11:N146,$N146),2))</f>
        <v/>
      </c>
      <c r="Z146" s="351">
        <f>IF($N146="","",ROUND(SUMIFS(数据录入!$G$5:$G$4999,数据录入!$K$5:$K$4999,$N146),2))</f>
        <v/>
      </c>
      <c r="AA146" s="352">
        <f>IF(AND($D146="",$N146=""),"",IF(AND($D146&lt;&gt;"",COUNTIF(基础资料!$E:$E,$D146)=0),"客户名不在基础资料里",IF(AND($E146&lt;&gt;"",COUNTIF(基础资料!$B:$B,$E146)=0),"产品名不在基础资料里",IF(AND($N146&lt;&gt;"",COUNTIF(基础资料!$G:$G,$N146)=0),"供货商不在基础资料里",IF(AND($C146&lt;&gt;"",ISNUMBER($C146),$C146&lt;10000),"客户生日填得不对（不是日期）",IF(N($J146)&gt;N($F146),"销售费用大于销售金额",IF(AND($D146&lt;&gt;"",COUNTIF(数据录入!$J$5:$J$4999,$D146)=0,N($T146)&lt;&gt;0),"用的还是原手工已收款",IF(AND($D146&lt;&gt;"",COUNTIF(数据录入!$J$5:$J$4999,$D146)&gt;0,ROUND(N($G146)-N($T146),2)&lt;&gt;0,N($T146)&lt;&gt;0),"自动算的已收款和原手工数对不上","√"))))))))</f>
        <v/>
      </c>
    </row>
    <row r="147" ht="18" customFormat="1" customHeight="1" s="106">
      <c r="A147" s="338">
        <f>IF(AND($D147="",$N147=""),"",MAX($A$10:A146)+1)</f>
        <v/>
      </c>
      <c r="B147" s="339" t="n"/>
      <c r="C147" s="341" t="n"/>
      <c r="D147" s="341" t="n"/>
      <c r="E147" s="341" t="n"/>
      <c r="F147" s="342" t="n"/>
      <c r="G147" s="343">
        <f>IF($D147="","",IF(COUNTIF(数据录入!$J$5:$J$4999,$D147)=0,N($T147),ROUND(MIN(MAX(0,N($W147)-(N($V147)-N($U147))),N($U147)),2)))</f>
        <v/>
      </c>
      <c r="H147" s="344">
        <f>IF($D147="","",ROUND(N($F147)-N($G147)-N($J147),2))</f>
        <v/>
      </c>
      <c r="I147" s="353">
        <f>IF($D147="","",ROUND(SUM($H$11:H147),2))</f>
        <v/>
      </c>
      <c r="J147" s="354" t="n"/>
      <c r="K147" s="355" t="n"/>
      <c r="L147" s="341" t="n"/>
      <c r="M147" s="345" t="n"/>
      <c r="N147" s="346" t="n"/>
      <c r="O147" s="347" t="n"/>
      <c r="P147" s="348">
        <f>IF($N147="","",IF(COUNTIF(数据录入!$K$5:$K$4999,$N147)=0,N($X147),ROUND(MIN(MAX(0,N($Z147)-(N($Y147)-N($O147))),N($O147)),2)))</f>
        <v/>
      </c>
      <c r="Q147" s="349">
        <f>IF($N147="","",ROUND(N($O147)-N($P147),2))</f>
        <v/>
      </c>
      <c r="R147" s="350">
        <f>IF($N147="","",ROUND(SUM($Q$11:Q147),2))</f>
        <v/>
      </c>
      <c r="S147" s="346" t="n"/>
      <c r="T147" s="342" t="n"/>
      <c r="U147" s="351">
        <f>IF($D147="","",ROUND(N($F147)-N($J147),2))</f>
        <v/>
      </c>
      <c r="V147" s="351">
        <f>IF($D147="","",ROUND(SUMIFS($F$11:F147,$D$11:D147,$D147)-SUMIFS($J$11:J147,$D$11:D147,$D147),2))</f>
        <v/>
      </c>
      <c r="W147" s="351">
        <f>IF($D147="","",ROUND(SUMIFS(数据录入!$F$5:$F$4999,数据录入!$J$5:$J$4999,$D147),2))</f>
        <v/>
      </c>
      <c r="X147" s="347" t="n"/>
      <c r="Y147" s="351">
        <f>IF($N147="","",ROUND(SUMIFS($O$11:O147,$N$11:N147,$N147),2))</f>
        <v/>
      </c>
      <c r="Z147" s="351">
        <f>IF($N147="","",ROUND(SUMIFS(数据录入!$G$5:$G$4999,数据录入!$K$5:$K$4999,$N147),2))</f>
        <v/>
      </c>
      <c r="AA147" s="352">
        <f>IF(AND($D147="",$N147=""),"",IF(AND($D147&lt;&gt;"",COUNTIF(基础资料!$E:$E,$D147)=0),"客户名不在基础资料里",IF(AND($E147&lt;&gt;"",COUNTIF(基础资料!$B:$B,$E147)=0),"产品名不在基础资料里",IF(AND($N147&lt;&gt;"",COUNTIF(基础资料!$G:$G,$N147)=0),"供货商不在基础资料里",IF(AND($C147&lt;&gt;"",ISNUMBER($C147),$C147&lt;10000),"客户生日填得不对（不是日期）",IF(N($J147)&gt;N($F147),"销售费用大于销售金额",IF(AND($D147&lt;&gt;"",COUNTIF(数据录入!$J$5:$J$4999,$D147)=0,N($T147)&lt;&gt;0),"用的还是原手工已收款",IF(AND($D147&lt;&gt;"",COUNTIF(数据录入!$J$5:$J$4999,$D147)&gt;0,ROUND(N($G147)-N($T147),2)&lt;&gt;0,N($T147)&lt;&gt;0),"自动算的已收款和原手工数对不上","√"))))))))</f>
        <v/>
      </c>
    </row>
    <row r="148" ht="18" customFormat="1" customHeight="1" s="106">
      <c r="A148" s="338">
        <f>IF(AND($D148="",$N148=""),"",MAX($A$10:A147)+1)</f>
        <v/>
      </c>
      <c r="B148" s="339" t="n"/>
      <c r="C148" s="341" t="n"/>
      <c r="D148" s="341" t="n"/>
      <c r="E148" s="341" t="n"/>
      <c r="F148" s="342" t="n"/>
      <c r="G148" s="343">
        <f>IF($D148="","",IF(COUNTIF(数据录入!$J$5:$J$4999,$D148)=0,N($T148),ROUND(MIN(MAX(0,N($W148)-(N($V148)-N($U148))),N($U148)),2)))</f>
        <v/>
      </c>
      <c r="H148" s="344">
        <f>IF($D148="","",ROUND(N($F148)-N($G148)-N($J148),2))</f>
        <v/>
      </c>
      <c r="I148" s="353">
        <f>IF($D148="","",ROUND(SUM($H$11:H148),2))</f>
        <v/>
      </c>
      <c r="J148" s="354" t="n"/>
      <c r="K148" s="355" t="n"/>
      <c r="L148" s="341" t="n"/>
      <c r="M148" s="345" t="n"/>
      <c r="N148" s="346" t="n"/>
      <c r="O148" s="347" t="n"/>
      <c r="P148" s="348">
        <f>IF($N148="","",IF(COUNTIF(数据录入!$K$5:$K$4999,$N148)=0,N($X148),ROUND(MIN(MAX(0,N($Z148)-(N($Y148)-N($O148))),N($O148)),2)))</f>
        <v/>
      </c>
      <c r="Q148" s="349">
        <f>IF($N148="","",ROUND(N($O148)-N($P148),2))</f>
        <v/>
      </c>
      <c r="R148" s="350">
        <f>IF($N148="","",ROUND(SUM($Q$11:Q148),2))</f>
        <v/>
      </c>
      <c r="S148" s="346" t="n"/>
      <c r="T148" s="342" t="n"/>
      <c r="U148" s="351">
        <f>IF($D148="","",ROUND(N($F148)-N($J148),2))</f>
        <v/>
      </c>
      <c r="V148" s="351">
        <f>IF($D148="","",ROUND(SUMIFS($F$11:F148,$D$11:D148,$D148)-SUMIFS($J$11:J148,$D$11:D148,$D148),2))</f>
        <v/>
      </c>
      <c r="W148" s="351">
        <f>IF($D148="","",ROUND(SUMIFS(数据录入!$F$5:$F$4999,数据录入!$J$5:$J$4999,$D148),2))</f>
        <v/>
      </c>
      <c r="X148" s="347" t="n"/>
      <c r="Y148" s="351">
        <f>IF($N148="","",ROUND(SUMIFS($O$11:O148,$N$11:N148,$N148),2))</f>
        <v/>
      </c>
      <c r="Z148" s="351">
        <f>IF($N148="","",ROUND(SUMIFS(数据录入!$G$5:$G$4999,数据录入!$K$5:$K$4999,$N148),2))</f>
        <v/>
      </c>
      <c r="AA148" s="352">
        <f>IF(AND($D148="",$N148=""),"",IF(AND($D148&lt;&gt;"",COUNTIF(基础资料!$E:$E,$D148)=0),"客户名不在基础资料里",IF(AND($E148&lt;&gt;"",COUNTIF(基础资料!$B:$B,$E148)=0),"产品名不在基础资料里",IF(AND($N148&lt;&gt;"",COUNTIF(基础资料!$G:$G,$N148)=0),"供货商不在基础资料里",IF(AND($C148&lt;&gt;"",ISNUMBER($C148),$C148&lt;10000),"客户生日填得不对（不是日期）",IF(N($J148)&gt;N($F148),"销售费用大于销售金额",IF(AND($D148&lt;&gt;"",COUNTIF(数据录入!$J$5:$J$4999,$D148)=0,N($T148)&lt;&gt;0),"用的还是原手工已收款",IF(AND($D148&lt;&gt;"",COUNTIF(数据录入!$J$5:$J$4999,$D148)&gt;0,ROUND(N($G148)-N($T148),2)&lt;&gt;0,N($T148)&lt;&gt;0),"自动算的已收款和原手工数对不上","√"))))))))</f>
        <v/>
      </c>
    </row>
    <row r="149" ht="18" customFormat="1" customHeight="1" s="106">
      <c r="A149" s="338">
        <f>IF(AND($D149="",$N149=""),"",MAX($A$10:A148)+1)</f>
        <v/>
      </c>
      <c r="B149" s="339" t="n"/>
      <c r="C149" s="341" t="n"/>
      <c r="D149" s="341" t="n"/>
      <c r="E149" s="341" t="n"/>
      <c r="F149" s="342" t="n"/>
      <c r="G149" s="343">
        <f>IF($D149="","",IF(COUNTIF(数据录入!$J$5:$J$4999,$D149)=0,N($T149),ROUND(MIN(MAX(0,N($W149)-(N($V149)-N($U149))),N($U149)),2)))</f>
        <v/>
      </c>
      <c r="H149" s="344">
        <f>IF($D149="","",ROUND(N($F149)-N($G149)-N($J149),2))</f>
        <v/>
      </c>
      <c r="I149" s="353">
        <f>IF($D149="","",ROUND(SUM($H$11:H149),2))</f>
        <v/>
      </c>
      <c r="J149" s="354" t="n"/>
      <c r="K149" s="355" t="n"/>
      <c r="L149" s="341" t="n"/>
      <c r="M149" s="345" t="n"/>
      <c r="N149" s="346" t="n"/>
      <c r="O149" s="347" t="n"/>
      <c r="P149" s="348">
        <f>IF($N149="","",IF(COUNTIF(数据录入!$K$5:$K$4999,$N149)=0,N($X149),ROUND(MIN(MAX(0,N($Z149)-(N($Y149)-N($O149))),N($O149)),2)))</f>
        <v/>
      </c>
      <c r="Q149" s="349">
        <f>IF($N149="","",ROUND(N($O149)-N($P149),2))</f>
        <v/>
      </c>
      <c r="R149" s="350">
        <f>IF($N149="","",ROUND(SUM($Q$11:Q149),2))</f>
        <v/>
      </c>
      <c r="S149" s="346" t="n"/>
      <c r="T149" s="342" t="n"/>
      <c r="U149" s="351">
        <f>IF($D149="","",ROUND(N($F149)-N($J149),2))</f>
        <v/>
      </c>
      <c r="V149" s="351">
        <f>IF($D149="","",ROUND(SUMIFS($F$11:F149,$D$11:D149,$D149)-SUMIFS($J$11:J149,$D$11:D149,$D149),2))</f>
        <v/>
      </c>
      <c r="W149" s="351">
        <f>IF($D149="","",ROUND(SUMIFS(数据录入!$F$5:$F$4999,数据录入!$J$5:$J$4999,$D149),2))</f>
        <v/>
      </c>
      <c r="X149" s="347" t="n"/>
      <c r="Y149" s="351">
        <f>IF($N149="","",ROUND(SUMIFS($O$11:O149,$N$11:N149,$N149),2))</f>
        <v/>
      </c>
      <c r="Z149" s="351">
        <f>IF($N149="","",ROUND(SUMIFS(数据录入!$G$5:$G$4999,数据录入!$K$5:$K$4999,$N149),2))</f>
        <v/>
      </c>
      <c r="AA149" s="352">
        <f>IF(AND($D149="",$N149=""),"",IF(AND($D149&lt;&gt;"",COUNTIF(基础资料!$E:$E,$D149)=0),"客户名不在基础资料里",IF(AND($E149&lt;&gt;"",COUNTIF(基础资料!$B:$B,$E149)=0),"产品名不在基础资料里",IF(AND($N149&lt;&gt;"",COUNTIF(基础资料!$G:$G,$N149)=0),"供货商不在基础资料里",IF(AND($C149&lt;&gt;"",ISNUMBER($C149),$C149&lt;10000),"客户生日填得不对（不是日期）",IF(N($J149)&gt;N($F149),"销售费用大于销售金额",IF(AND($D149&lt;&gt;"",COUNTIF(数据录入!$J$5:$J$4999,$D149)=0,N($T149)&lt;&gt;0),"用的还是原手工已收款",IF(AND($D149&lt;&gt;"",COUNTIF(数据录入!$J$5:$J$4999,$D149)&gt;0,ROUND(N($G149)-N($T149),2)&lt;&gt;0,N($T149)&lt;&gt;0),"自动算的已收款和原手工数对不上","√"))))))))</f>
        <v/>
      </c>
    </row>
    <row r="150" ht="18" customFormat="1" customHeight="1" s="106">
      <c r="A150" s="338">
        <f>IF(AND($D150="",$N150=""),"",MAX($A$10:A149)+1)</f>
        <v/>
      </c>
      <c r="B150" s="339" t="n"/>
      <c r="C150" s="341" t="n"/>
      <c r="D150" s="341" t="n"/>
      <c r="E150" s="341" t="n"/>
      <c r="F150" s="342" t="n"/>
      <c r="G150" s="343">
        <f>IF($D150="","",IF(COUNTIF(数据录入!$J$5:$J$4999,$D150)=0,N($T150),ROUND(MIN(MAX(0,N($W150)-(N($V150)-N($U150))),N($U150)),2)))</f>
        <v/>
      </c>
      <c r="H150" s="344">
        <f>IF($D150="","",ROUND(N($F150)-N($G150)-N($J150),2))</f>
        <v/>
      </c>
      <c r="I150" s="353">
        <f>IF($D150="","",ROUND(SUM($H$11:H150),2))</f>
        <v/>
      </c>
      <c r="J150" s="354" t="n"/>
      <c r="K150" s="355" t="n"/>
      <c r="L150" s="341" t="n"/>
      <c r="M150" s="345" t="n"/>
      <c r="N150" s="346" t="n"/>
      <c r="O150" s="347" t="n"/>
      <c r="P150" s="348">
        <f>IF($N150="","",IF(COUNTIF(数据录入!$K$5:$K$4999,$N150)=0,N($X150),ROUND(MIN(MAX(0,N($Z150)-(N($Y150)-N($O150))),N($O150)),2)))</f>
        <v/>
      </c>
      <c r="Q150" s="349">
        <f>IF($N150="","",ROUND(N($O150)-N($P150),2))</f>
        <v/>
      </c>
      <c r="R150" s="350">
        <f>IF($N150="","",ROUND(SUM($Q$11:Q150),2))</f>
        <v/>
      </c>
      <c r="S150" s="346" t="n"/>
      <c r="T150" s="342" t="n"/>
      <c r="U150" s="351">
        <f>IF($D150="","",ROUND(N($F150)-N($J150),2))</f>
        <v/>
      </c>
      <c r="V150" s="351">
        <f>IF($D150="","",ROUND(SUMIFS($F$11:F150,$D$11:D150,$D150)-SUMIFS($J$11:J150,$D$11:D150,$D150),2))</f>
        <v/>
      </c>
      <c r="W150" s="351">
        <f>IF($D150="","",ROUND(SUMIFS(数据录入!$F$5:$F$4999,数据录入!$J$5:$J$4999,$D150),2))</f>
        <v/>
      </c>
      <c r="X150" s="347" t="n"/>
      <c r="Y150" s="351">
        <f>IF($N150="","",ROUND(SUMIFS($O$11:O150,$N$11:N150,$N150),2))</f>
        <v/>
      </c>
      <c r="Z150" s="351">
        <f>IF($N150="","",ROUND(SUMIFS(数据录入!$G$5:$G$4999,数据录入!$K$5:$K$4999,$N150),2))</f>
        <v/>
      </c>
      <c r="AA150" s="352">
        <f>IF(AND($D150="",$N150=""),"",IF(AND($D150&lt;&gt;"",COUNTIF(基础资料!$E:$E,$D150)=0),"客户名不在基础资料里",IF(AND($E150&lt;&gt;"",COUNTIF(基础资料!$B:$B,$E150)=0),"产品名不在基础资料里",IF(AND($N150&lt;&gt;"",COUNTIF(基础资料!$G:$G,$N150)=0),"供货商不在基础资料里",IF(AND($C150&lt;&gt;"",ISNUMBER($C150),$C150&lt;10000),"客户生日填得不对（不是日期）",IF(N($J150)&gt;N($F150),"销售费用大于销售金额",IF(AND($D150&lt;&gt;"",COUNTIF(数据录入!$J$5:$J$4999,$D150)=0,N($T150)&lt;&gt;0),"用的还是原手工已收款",IF(AND($D150&lt;&gt;"",COUNTIF(数据录入!$J$5:$J$4999,$D150)&gt;0,ROUND(N($G150)-N($T150),2)&lt;&gt;0,N($T150)&lt;&gt;0),"自动算的已收款和原手工数对不上","√"))))))))</f>
        <v/>
      </c>
    </row>
    <row r="151" ht="18" customFormat="1" customHeight="1" s="106">
      <c r="A151" s="338">
        <f>IF(AND($D151="",$N151=""),"",MAX($A$10:A150)+1)</f>
        <v/>
      </c>
      <c r="B151" s="339" t="n"/>
      <c r="C151" s="341" t="n"/>
      <c r="D151" s="341" t="n"/>
      <c r="E151" s="341" t="n"/>
      <c r="F151" s="342" t="n"/>
      <c r="G151" s="343">
        <f>IF($D151="","",IF(COUNTIF(数据录入!$J$5:$J$4999,$D151)=0,N($T151),ROUND(MIN(MAX(0,N($W151)-(N($V151)-N($U151))),N($U151)),2)))</f>
        <v/>
      </c>
      <c r="H151" s="344">
        <f>IF($D151="","",ROUND(N($F151)-N($G151)-N($J151),2))</f>
        <v/>
      </c>
      <c r="I151" s="353">
        <f>IF($D151="","",ROUND(SUM($H$11:H151),2))</f>
        <v/>
      </c>
      <c r="J151" s="354" t="n"/>
      <c r="K151" s="355" t="n"/>
      <c r="L151" s="341" t="n"/>
      <c r="M151" s="345" t="n"/>
      <c r="N151" s="346" t="n"/>
      <c r="O151" s="347" t="n"/>
      <c r="P151" s="348">
        <f>IF($N151="","",IF(COUNTIF(数据录入!$K$5:$K$4999,$N151)=0,N($X151),ROUND(MIN(MAX(0,N($Z151)-(N($Y151)-N($O151))),N($O151)),2)))</f>
        <v/>
      </c>
      <c r="Q151" s="349">
        <f>IF($N151="","",ROUND(N($O151)-N($P151),2))</f>
        <v/>
      </c>
      <c r="R151" s="350">
        <f>IF($N151="","",ROUND(SUM($Q$11:Q151),2))</f>
        <v/>
      </c>
      <c r="S151" s="346" t="n"/>
      <c r="T151" s="342" t="n"/>
      <c r="U151" s="351">
        <f>IF($D151="","",ROUND(N($F151)-N($J151),2))</f>
        <v/>
      </c>
      <c r="V151" s="351">
        <f>IF($D151="","",ROUND(SUMIFS($F$11:F151,$D$11:D151,$D151)-SUMIFS($J$11:J151,$D$11:D151,$D151),2))</f>
        <v/>
      </c>
      <c r="W151" s="351">
        <f>IF($D151="","",ROUND(SUMIFS(数据录入!$F$5:$F$4999,数据录入!$J$5:$J$4999,$D151),2))</f>
        <v/>
      </c>
      <c r="X151" s="347" t="n"/>
      <c r="Y151" s="351">
        <f>IF($N151="","",ROUND(SUMIFS($O$11:O151,$N$11:N151,$N151),2))</f>
        <v/>
      </c>
      <c r="Z151" s="351">
        <f>IF($N151="","",ROUND(SUMIFS(数据录入!$G$5:$G$4999,数据录入!$K$5:$K$4999,$N151),2))</f>
        <v/>
      </c>
      <c r="AA151" s="352">
        <f>IF(AND($D151="",$N151=""),"",IF(AND($D151&lt;&gt;"",COUNTIF(基础资料!$E:$E,$D151)=0),"客户名不在基础资料里",IF(AND($E151&lt;&gt;"",COUNTIF(基础资料!$B:$B,$E151)=0),"产品名不在基础资料里",IF(AND($N151&lt;&gt;"",COUNTIF(基础资料!$G:$G,$N151)=0),"供货商不在基础资料里",IF(AND($C151&lt;&gt;"",ISNUMBER($C151),$C151&lt;10000),"客户生日填得不对（不是日期）",IF(N($J151)&gt;N($F151),"销售费用大于销售金额",IF(AND($D151&lt;&gt;"",COUNTIF(数据录入!$J$5:$J$4999,$D151)=0,N($T151)&lt;&gt;0),"用的还是原手工已收款",IF(AND($D151&lt;&gt;"",COUNTIF(数据录入!$J$5:$J$4999,$D151)&gt;0,ROUND(N($G151)-N($T151),2)&lt;&gt;0,N($T151)&lt;&gt;0),"自动算的已收款和原手工数对不上","√"))))))))</f>
        <v/>
      </c>
    </row>
    <row r="152" ht="18" customFormat="1" customHeight="1" s="106">
      <c r="A152" s="338">
        <f>IF(AND($D152="",$N152=""),"",MAX($A$10:A151)+1)</f>
        <v/>
      </c>
      <c r="B152" s="339" t="n"/>
      <c r="C152" s="341" t="n"/>
      <c r="D152" s="341" t="n"/>
      <c r="E152" s="341" t="n"/>
      <c r="F152" s="342" t="n"/>
      <c r="G152" s="343">
        <f>IF($D152="","",IF(COUNTIF(数据录入!$J$5:$J$4999,$D152)=0,N($T152),ROUND(MIN(MAX(0,N($W152)-(N($V152)-N($U152))),N($U152)),2)))</f>
        <v/>
      </c>
      <c r="H152" s="344">
        <f>IF($D152="","",ROUND(N($F152)-N($G152)-N($J152),2))</f>
        <v/>
      </c>
      <c r="I152" s="353">
        <f>IF($D152="","",ROUND(SUM($H$11:H152),2))</f>
        <v/>
      </c>
      <c r="J152" s="354" t="n"/>
      <c r="K152" s="355" t="n"/>
      <c r="L152" s="341" t="n"/>
      <c r="M152" s="345" t="n"/>
      <c r="N152" s="346" t="n"/>
      <c r="O152" s="347" t="n"/>
      <c r="P152" s="348">
        <f>IF($N152="","",IF(COUNTIF(数据录入!$K$5:$K$4999,$N152)=0,N($X152),ROUND(MIN(MAX(0,N($Z152)-(N($Y152)-N($O152))),N($O152)),2)))</f>
        <v/>
      </c>
      <c r="Q152" s="349">
        <f>IF($N152="","",ROUND(N($O152)-N($P152),2))</f>
        <v/>
      </c>
      <c r="R152" s="350">
        <f>IF($N152="","",ROUND(SUM($Q$11:Q152),2))</f>
        <v/>
      </c>
      <c r="S152" s="346" t="n"/>
      <c r="T152" s="342" t="n"/>
      <c r="U152" s="351">
        <f>IF($D152="","",ROUND(N($F152)-N($J152),2))</f>
        <v/>
      </c>
      <c r="V152" s="351">
        <f>IF($D152="","",ROUND(SUMIFS($F$11:F152,$D$11:D152,$D152)-SUMIFS($J$11:J152,$D$11:D152,$D152),2))</f>
        <v/>
      </c>
      <c r="W152" s="351">
        <f>IF($D152="","",ROUND(SUMIFS(数据录入!$F$5:$F$4999,数据录入!$J$5:$J$4999,$D152),2))</f>
        <v/>
      </c>
      <c r="X152" s="347" t="n"/>
      <c r="Y152" s="351">
        <f>IF($N152="","",ROUND(SUMIFS($O$11:O152,$N$11:N152,$N152),2))</f>
        <v/>
      </c>
      <c r="Z152" s="351">
        <f>IF($N152="","",ROUND(SUMIFS(数据录入!$G$5:$G$4999,数据录入!$K$5:$K$4999,$N152),2))</f>
        <v/>
      </c>
      <c r="AA152" s="352">
        <f>IF(AND($D152="",$N152=""),"",IF(AND($D152&lt;&gt;"",COUNTIF(基础资料!$E:$E,$D152)=0),"客户名不在基础资料里",IF(AND($E152&lt;&gt;"",COUNTIF(基础资料!$B:$B,$E152)=0),"产品名不在基础资料里",IF(AND($N152&lt;&gt;"",COUNTIF(基础资料!$G:$G,$N152)=0),"供货商不在基础资料里",IF(AND($C152&lt;&gt;"",ISNUMBER($C152),$C152&lt;10000),"客户生日填得不对（不是日期）",IF(N($J152)&gt;N($F152),"销售费用大于销售金额",IF(AND($D152&lt;&gt;"",COUNTIF(数据录入!$J$5:$J$4999,$D152)=0,N($T152)&lt;&gt;0),"用的还是原手工已收款",IF(AND($D152&lt;&gt;"",COUNTIF(数据录入!$J$5:$J$4999,$D152)&gt;0,ROUND(N($G152)-N($T152),2)&lt;&gt;0,N($T152)&lt;&gt;0),"自动算的已收款和原手工数对不上","√"))))))))</f>
        <v/>
      </c>
    </row>
    <row r="153" ht="18" customFormat="1" customHeight="1" s="106">
      <c r="A153" s="338">
        <f>IF(AND($D153="",$N153=""),"",MAX($A$10:A152)+1)</f>
        <v/>
      </c>
      <c r="B153" s="339" t="n"/>
      <c r="C153" s="341" t="n"/>
      <c r="D153" s="341" t="n"/>
      <c r="E153" s="341" t="n"/>
      <c r="F153" s="342" t="n"/>
      <c r="G153" s="343">
        <f>IF($D153="","",IF(COUNTIF(数据录入!$J$5:$J$4999,$D153)=0,N($T153),ROUND(MIN(MAX(0,N($W153)-(N($V153)-N($U153))),N($U153)),2)))</f>
        <v/>
      </c>
      <c r="H153" s="344">
        <f>IF($D153="","",ROUND(N($F153)-N($G153)-N($J153),2))</f>
        <v/>
      </c>
      <c r="I153" s="353">
        <f>IF($D153="","",ROUND(SUM($H$11:H153),2))</f>
        <v/>
      </c>
      <c r="J153" s="354" t="n"/>
      <c r="K153" s="355" t="n"/>
      <c r="L153" s="341" t="n"/>
      <c r="M153" s="345" t="n"/>
      <c r="N153" s="346" t="n"/>
      <c r="O153" s="347" t="n"/>
      <c r="P153" s="348">
        <f>IF($N153="","",IF(COUNTIF(数据录入!$K$5:$K$4999,$N153)=0,N($X153),ROUND(MIN(MAX(0,N($Z153)-(N($Y153)-N($O153))),N($O153)),2)))</f>
        <v/>
      </c>
      <c r="Q153" s="349">
        <f>IF($N153="","",ROUND(N($O153)-N($P153),2))</f>
        <v/>
      </c>
      <c r="R153" s="350">
        <f>IF($N153="","",ROUND(SUM($Q$11:Q153),2))</f>
        <v/>
      </c>
      <c r="S153" s="346" t="n"/>
      <c r="T153" s="342" t="n"/>
      <c r="U153" s="351">
        <f>IF($D153="","",ROUND(N($F153)-N($J153),2))</f>
        <v/>
      </c>
      <c r="V153" s="351">
        <f>IF($D153="","",ROUND(SUMIFS($F$11:F153,$D$11:D153,$D153)-SUMIFS($J$11:J153,$D$11:D153,$D153),2))</f>
        <v/>
      </c>
      <c r="W153" s="351">
        <f>IF($D153="","",ROUND(SUMIFS(数据录入!$F$5:$F$4999,数据录入!$J$5:$J$4999,$D153),2))</f>
        <v/>
      </c>
      <c r="X153" s="347" t="n"/>
      <c r="Y153" s="351">
        <f>IF($N153="","",ROUND(SUMIFS($O$11:O153,$N$11:N153,$N153),2))</f>
        <v/>
      </c>
      <c r="Z153" s="351">
        <f>IF($N153="","",ROUND(SUMIFS(数据录入!$G$5:$G$4999,数据录入!$K$5:$K$4999,$N153),2))</f>
        <v/>
      </c>
      <c r="AA153" s="352">
        <f>IF(AND($D153="",$N153=""),"",IF(AND($D153&lt;&gt;"",COUNTIF(基础资料!$E:$E,$D153)=0),"客户名不在基础资料里",IF(AND($E153&lt;&gt;"",COUNTIF(基础资料!$B:$B,$E153)=0),"产品名不在基础资料里",IF(AND($N153&lt;&gt;"",COUNTIF(基础资料!$G:$G,$N153)=0),"供货商不在基础资料里",IF(AND($C153&lt;&gt;"",ISNUMBER($C153),$C153&lt;10000),"客户生日填得不对（不是日期）",IF(N($J153)&gt;N($F153),"销售费用大于销售金额",IF(AND($D153&lt;&gt;"",COUNTIF(数据录入!$J$5:$J$4999,$D153)=0,N($T153)&lt;&gt;0),"用的还是原手工已收款",IF(AND($D153&lt;&gt;"",COUNTIF(数据录入!$J$5:$J$4999,$D153)&gt;0,ROUND(N($G153)-N($T153),2)&lt;&gt;0,N($T153)&lt;&gt;0),"自动算的已收款和原手工数对不上","√"))))))))</f>
        <v/>
      </c>
    </row>
    <row r="154" ht="18" customFormat="1" customHeight="1" s="106">
      <c r="A154" s="338">
        <f>IF(AND($D154="",$N154=""),"",MAX($A$10:A153)+1)</f>
        <v/>
      </c>
      <c r="B154" s="339" t="n"/>
      <c r="C154" s="341" t="n"/>
      <c r="D154" s="341" t="n"/>
      <c r="E154" s="341" t="n"/>
      <c r="F154" s="342" t="n"/>
      <c r="G154" s="343">
        <f>IF($D154="","",IF(COUNTIF(数据录入!$J$5:$J$4999,$D154)=0,N($T154),ROUND(MIN(MAX(0,N($W154)-(N($V154)-N($U154))),N($U154)),2)))</f>
        <v/>
      </c>
      <c r="H154" s="344">
        <f>IF($D154="","",ROUND(N($F154)-N($G154)-N($J154),2))</f>
        <v/>
      </c>
      <c r="I154" s="353">
        <f>IF($D154="","",ROUND(SUM($H$11:H154),2))</f>
        <v/>
      </c>
      <c r="J154" s="354" t="n"/>
      <c r="K154" s="355" t="n"/>
      <c r="L154" s="341" t="n"/>
      <c r="M154" s="345" t="n"/>
      <c r="N154" s="346" t="n"/>
      <c r="O154" s="347" t="n"/>
      <c r="P154" s="348">
        <f>IF($N154="","",IF(COUNTIF(数据录入!$K$5:$K$4999,$N154)=0,N($X154),ROUND(MIN(MAX(0,N($Z154)-(N($Y154)-N($O154))),N($O154)),2)))</f>
        <v/>
      </c>
      <c r="Q154" s="349">
        <f>IF($N154="","",ROUND(N($O154)-N($P154),2))</f>
        <v/>
      </c>
      <c r="R154" s="350">
        <f>IF($N154="","",ROUND(SUM($Q$11:Q154),2))</f>
        <v/>
      </c>
      <c r="S154" s="346" t="n"/>
      <c r="T154" s="342" t="n"/>
      <c r="U154" s="351">
        <f>IF($D154="","",ROUND(N($F154)-N($J154),2))</f>
        <v/>
      </c>
      <c r="V154" s="351">
        <f>IF($D154="","",ROUND(SUMIFS($F$11:F154,$D$11:D154,$D154)-SUMIFS($J$11:J154,$D$11:D154,$D154),2))</f>
        <v/>
      </c>
      <c r="W154" s="351">
        <f>IF($D154="","",ROUND(SUMIFS(数据录入!$F$5:$F$4999,数据录入!$J$5:$J$4999,$D154),2))</f>
        <v/>
      </c>
      <c r="X154" s="347" t="n"/>
      <c r="Y154" s="351">
        <f>IF($N154="","",ROUND(SUMIFS($O$11:O154,$N$11:N154,$N154),2))</f>
        <v/>
      </c>
      <c r="Z154" s="351">
        <f>IF($N154="","",ROUND(SUMIFS(数据录入!$G$5:$G$4999,数据录入!$K$5:$K$4999,$N154),2))</f>
        <v/>
      </c>
      <c r="AA154" s="352">
        <f>IF(AND($D154="",$N154=""),"",IF(AND($D154&lt;&gt;"",COUNTIF(基础资料!$E:$E,$D154)=0),"客户名不在基础资料里",IF(AND($E154&lt;&gt;"",COUNTIF(基础资料!$B:$B,$E154)=0),"产品名不在基础资料里",IF(AND($N154&lt;&gt;"",COUNTIF(基础资料!$G:$G,$N154)=0),"供货商不在基础资料里",IF(AND($C154&lt;&gt;"",ISNUMBER($C154),$C154&lt;10000),"客户生日填得不对（不是日期）",IF(N($J154)&gt;N($F154),"销售费用大于销售金额",IF(AND($D154&lt;&gt;"",COUNTIF(数据录入!$J$5:$J$4999,$D154)=0,N($T154)&lt;&gt;0),"用的还是原手工已收款",IF(AND($D154&lt;&gt;"",COUNTIF(数据录入!$J$5:$J$4999,$D154)&gt;0,ROUND(N($G154)-N($T154),2)&lt;&gt;0,N($T154)&lt;&gt;0),"自动算的已收款和原手工数对不上","√"))))))))</f>
        <v/>
      </c>
    </row>
    <row r="155" ht="18" customFormat="1" customHeight="1" s="106">
      <c r="A155" s="338">
        <f>IF(AND($D155="",$N155=""),"",MAX($A$10:A154)+1)</f>
        <v/>
      </c>
      <c r="B155" s="339" t="n"/>
      <c r="C155" s="341" t="n"/>
      <c r="D155" s="341" t="n"/>
      <c r="E155" s="341" t="n"/>
      <c r="F155" s="342" t="n"/>
      <c r="G155" s="343">
        <f>IF($D155="","",IF(COUNTIF(数据录入!$J$5:$J$4999,$D155)=0,N($T155),ROUND(MIN(MAX(0,N($W155)-(N($V155)-N($U155))),N($U155)),2)))</f>
        <v/>
      </c>
      <c r="H155" s="344">
        <f>IF($D155="","",ROUND(N($F155)-N($G155)-N($J155),2))</f>
        <v/>
      </c>
      <c r="I155" s="353">
        <f>IF($D155="","",ROUND(SUM($H$11:H155),2))</f>
        <v/>
      </c>
      <c r="J155" s="354" t="n"/>
      <c r="K155" s="355" t="n"/>
      <c r="L155" s="341" t="n"/>
      <c r="M155" s="345" t="n"/>
      <c r="N155" s="346" t="n"/>
      <c r="O155" s="347" t="n"/>
      <c r="P155" s="348">
        <f>IF($N155="","",IF(COUNTIF(数据录入!$K$5:$K$4999,$N155)=0,N($X155),ROUND(MIN(MAX(0,N($Z155)-(N($Y155)-N($O155))),N($O155)),2)))</f>
        <v/>
      </c>
      <c r="Q155" s="349">
        <f>IF($N155="","",ROUND(N($O155)-N($P155),2))</f>
        <v/>
      </c>
      <c r="R155" s="350">
        <f>IF($N155="","",ROUND(SUM($Q$11:Q155),2))</f>
        <v/>
      </c>
      <c r="S155" s="346" t="n"/>
      <c r="T155" s="342" t="n"/>
      <c r="U155" s="351">
        <f>IF($D155="","",ROUND(N($F155)-N($J155),2))</f>
        <v/>
      </c>
      <c r="V155" s="351">
        <f>IF($D155="","",ROUND(SUMIFS($F$11:F155,$D$11:D155,$D155)-SUMIFS($J$11:J155,$D$11:D155,$D155),2))</f>
        <v/>
      </c>
      <c r="W155" s="351">
        <f>IF($D155="","",ROUND(SUMIFS(数据录入!$F$5:$F$4999,数据录入!$J$5:$J$4999,$D155),2))</f>
        <v/>
      </c>
      <c r="X155" s="347" t="n"/>
      <c r="Y155" s="351">
        <f>IF($N155="","",ROUND(SUMIFS($O$11:O155,$N$11:N155,$N155),2))</f>
        <v/>
      </c>
      <c r="Z155" s="351">
        <f>IF($N155="","",ROUND(SUMIFS(数据录入!$G$5:$G$4999,数据录入!$K$5:$K$4999,$N155),2))</f>
        <v/>
      </c>
      <c r="AA155" s="352">
        <f>IF(AND($D155="",$N155=""),"",IF(AND($D155&lt;&gt;"",COUNTIF(基础资料!$E:$E,$D155)=0),"客户名不在基础资料里",IF(AND($E155&lt;&gt;"",COUNTIF(基础资料!$B:$B,$E155)=0),"产品名不在基础资料里",IF(AND($N155&lt;&gt;"",COUNTIF(基础资料!$G:$G,$N155)=0),"供货商不在基础资料里",IF(AND($C155&lt;&gt;"",ISNUMBER($C155),$C155&lt;10000),"客户生日填得不对（不是日期）",IF(N($J155)&gt;N($F155),"销售费用大于销售金额",IF(AND($D155&lt;&gt;"",COUNTIF(数据录入!$J$5:$J$4999,$D155)=0,N($T155)&lt;&gt;0),"用的还是原手工已收款",IF(AND($D155&lt;&gt;"",COUNTIF(数据录入!$J$5:$J$4999,$D155)&gt;0,ROUND(N($G155)-N($T155),2)&lt;&gt;0,N($T155)&lt;&gt;0),"自动算的已收款和原手工数对不上","√"))))))))</f>
        <v/>
      </c>
    </row>
    <row r="156" ht="18" customFormat="1" customHeight="1" s="106">
      <c r="A156" s="338">
        <f>IF(AND($D156="",$N156=""),"",MAX($A$10:A155)+1)</f>
        <v/>
      </c>
      <c r="B156" s="339" t="n"/>
      <c r="C156" s="341" t="n"/>
      <c r="D156" s="341" t="n"/>
      <c r="E156" s="341" t="n"/>
      <c r="F156" s="342" t="n"/>
      <c r="G156" s="343">
        <f>IF($D156="","",IF(COUNTIF(数据录入!$J$5:$J$4999,$D156)=0,N($T156),ROUND(MIN(MAX(0,N($W156)-(N($V156)-N($U156))),N($U156)),2)))</f>
        <v/>
      </c>
      <c r="H156" s="344">
        <f>IF($D156="","",ROUND(N($F156)-N($G156)-N($J156),2))</f>
        <v/>
      </c>
      <c r="I156" s="353">
        <f>IF($D156="","",ROUND(SUM($H$11:H156),2))</f>
        <v/>
      </c>
      <c r="J156" s="354" t="n"/>
      <c r="K156" s="355" t="n"/>
      <c r="L156" s="341" t="n"/>
      <c r="M156" s="345" t="n"/>
      <c r="N156" s="346" t="n"/>
      <c r="O156" s="347" t="n"/>
      <c r="P156" s="348">
        <f>IF($N156="","",IF(COUNTIF(数据录入!$K$5:$K$4999,$N156)=0,N($X156),ROUND(MIN(MAX(0,N($Z156)-(N($Y156)-N($O156))),N($O156)),2)))</f>
        <v/>
      </c>
      <c r="Q156" s="349">
        <f>IF($N156="","",ROUND(N($O156)-N($P156),2))</f>
        <v/>
      </c>
      <c r="R156" s="350">
        <f>IF($N156="","",ROUND(SUM($Q$11:Q156),2))</f>
        <v/>
      </c>
      <c r="S156" s="346" t="n"/>
      <c r="T156" s="342" t="n"/>
      <c r="U156" s="351">
        <f>IF($D156="","",ROUND(N($F156)-N($J156),2))</f>
        <v/>
      </c>
      <c r="V156" s="351">
        <f>IF($D156="","",ROUND(SUMIFS($F$11:F156,$D$11:D156,$D156)-SUMIFS($J$11:J156,$D$11:D156,$D156),2))</f>
        <v/>
      </c>
      <c r="W156" s="351">
        <f>IF($D156="","",ROUND(SUMIFS(数据录入!$F$5:$F$4999,数据录入!$J$5:$J$4999,$D156),2))</f>
        <v/>
      </c>
      <c r="X156" s="347" t="n"/>
      <c r="Y156" s="351">
        <f>IF($N156="","",ROUND(SUMIFS($O$11:O156,$N$11:N156,$N156),2))</f>
        <v/>
      </c>
      <c r="Z156" s="351">
        <f>IF($N156="","",ROUND(SUMIFS(数据录入!$G$5:$G$4999,数据录入!$K$5:$K$4999,$N156),2))</f>
        <v/>
      </c>
      <c r="AA156" s="352">
        <f>IF(AND($D156="",$N156=""),"",IF(AND($D156&lt;&gt;"",COUNTIF(基础资料!$E:$E,$D156)=0),"客户名不在基础资料里",IF(AND($E156&lt;&gt;"",COUNTIF(基础资料!$B:$B,$E156)=0),"产品名不在基础资料里",IF(AND($N156&lt;&gt;"",COUNTIF(基础资料!$G:$G,$N156)=0),"供货商不在基础资料里",IF(AND($C156&lt;&gt;"",ISNUMBER($C156),$C156&lt;10000),"客户生日填得不对（不是日期）",IF(N($J156)&gt;N($F156),"销售费用大于销售金额",IF(AND($D156&lt;&gt;"",COUNTIF(数据录入!$J$5:$J$4999,$D156)=0,N($T156)&lt;&gt;0),"用的还是原手工已收款",IF(AND($D156&lt;&gt;"",COUNTIF(数据录入!$J$5:$J$4999,$D156)&gt;0,ROUND(N($G156)-N($T156),2)&lt;&gt;0,N($T156)&lt;&gt;0),"自动算的已收款和原手工数对不上","√"))))))))</f>
        <v/>
      </c>
    </row>
    <row r="157" ht="18" customFormat="1" customHeight="1" s="106">
      <c r="A157" s="338">
        <f>IF(AND($D157="",$N157=""),"",MAX($A$10:A156)+1)</f>
        <v/>
      </c>
      <c r="B157" s="339" t="n"/>
      <c r="C157" s="341" t="n"/>
      <c r="D157" s="341" t="n"/>
      <c r="E157" s="341" t="n"/>
      <c r="F157" s="342" t="n"/>
      <c r="G157" s="343">
        <f>IF($D157="","",IF(COUNTIF(数据录入!$J$5:$J$4999,$D157)=0,N($T157),ROUND(MIN(MAX(0,N($W157)-(N($V157)-N($U157))),N($U157)),2)))</f>
        <v/>
      </c>
      <c r="H157" s="344">
        <f>IF($D157="","",ROUND(N($F157)-N($G157)-N($J157),2))</f>
        <v/>
      </c>
      <c r="I157" s="353">
        <f>IF($D157="","",ROUND(SUM($H$11:H157),2))</f>
        <v/>
      </c>
      <c r="J157" s="354" t="n"/>
      <c r="K157" s="355" t="n"/>
      <c r="L157" s="341" t="n"/>
      <c r="M157" s="345" t="n"/>
      <c r="N157" s="346" t="n"/>
      <c r="O157" s="347" t="n"/>
      <c r="P157" s="348">
        <f>IF($N157="","",IF(COUNTIF(数据录入!$K$5:$K$4999,$N157)=0,N($X157),ROUND(MIN(MAX(0,N($Z157)-(N($Y157)-N($O157))),N($O157)),2)))</f>
        <v/>
      </c>
      <c r="Q157" s="349">
        <f>IF($N157="","",ROUND(N($O157)-N($P157),2))</f>
        <v/>
      </c>
      <c r="R157" s="350">
        <f>IF($N157="","",ROUND(SUM($Q$11:Q157),2))</f>
        <v/>
      </c>
      <c r="S157" s="346" t="n"/>
      <c r="T157" s="342" t="n"/>
      <c r="U157" s="351">
        <f>IF($D157="","",ROUND(N($F157)-N($J157),2))</f>
        <v/>
      </c>
      <c r="V157" s="351">
        <f>IF($D157="","",ROUND(SUMIFS($F$11:F157,$D$11:D157,$D157)-SUMIFS($J$11:J157,$D$11:D157,$D157),2))</f>
        <v/>
      </c>
      <c r="W157" s="351">
        <f>IF($D157="","",ROUND(SUMIFS(数据录入!$F$5:$F$4999,数据录入!$J$5:$J$4999,$D157),2))</f>
        <v/>
      </c>
      <c r="X157" s="347" t="n"/>
      <c r="Y157" s="351">
        <f>IF($N157="","",ROUND(SUMIFS($O$11:O157,$N$11:N157,$N157),2))</f>
        <v/>
      </c>
      <c r="Z157" s="351">
        <f>IF($N157="","",ROUND(SUMIFS(数据录入!$G$5:$G$4999,数据录入!$K$5:$K$4999,$N157),2))</f>
        <v/>
      </c>
      <c r="AA157" s="352">
        <f>IF(AND($D157="",$N157=""),"",IF(AND($D157&lt;&gt;"",COUNTIF(基础资料!$E:$E,$D157)=0),"客户名不在基础资料里",IF(AND($E157&lt;&gt;"",COUNTIF(基础资料!$B:$B,$E157)=0),"产品名不在基础资料里",IF(AND($N157&lt;&gt;"",COUNTIF(基础资料!$G:$G,$N157)=0),"供货商不在基础资料里",IF(AND($C157&lt;&gt;"",ISNUMBER($C157),$C157&lt;10000),"客户生日填得不对（不是日期）",IF(N($J157)&gt;N($F157),"销售费用大于销售金额",IF(AND($D157&lt;&gt;"",COUNTIF(数据录入!$J$5:$J$4999,$D157)=0,N($T157)&lt;&gt;0),"用的还是原手工已收款",IF(AND($D157&lt;&gt;"",COUNTIF(数据录入!$J$5:$J$4999,$D157)&gt;0,ROUND(N($G157)-N($T157),2)&lt;&gt;0,N($T157)&lt;&gt;0),"自动算的已收款和原手工数对不上","√"))))))))</f>
        <v/>
      </c>
    </row>
    <row r="158" ht="18" customFormat="1" customHeight="1" s="106">
      <c r="A158" s="338">
        <f>IF(AND($D158="",$N158=""),"",MAX($A$10:A157)+1)</f>
        <v/>
      </c>
      <c r="B158" s="339" t="n"/>
      <c r="C158" s="341" t="n"/>
      <c r="D158" s="341" t="n"/>
      <c r="E158" s="341" t="n"/>
      <c r="F158" s="342" t="n"/>
      <c r="G158" s="343">
        <f>IF($D158="","",IF(COUNTIF(数据录入!$J$5:$J$4999,$D158)=0,N($T158),ROUND(MIN(MAX(0,N($W158)-(N($V158)-N($U158))),N($U158)),2)))</f>
        <v/>
      </c>
      <c r="H158" s="344">
        <f>IF($D158="","",ROUND(N($F158)-N($G158)-N($J158),2))</f>
        <v/>
      </c>
      <c r="I158" s="353">
        <f>IF($D158="","",ROUND(SUM($H$11:H158),2))</f>
        <v/>
      </c>
      <c r="J158" s="354" t="n"/>
      <c r="K158" s="355" t="n"/>
      <c r="L158" s="341" t="n"/>
      <c r="M158" s="345" t="n"/>
      <c r="N158" s="346" t="n"/>
      <c r="O158" s="347" t="n"/>
      <c r="P158" s="348">
        <f>IF($N158="","",IF(COUNTIF(数据录入!$K$5:$K$4999,$N158)=0,N($X158),ROUND(MIN(MAX(0,N($Z158)-(N($Y158)-N($O158))),N($O158)),2)))</f>
        <v/>
      </c>
      <c r="Q158" s="349">
        <f>IF($N158="","",ROUND(N($O158)-N($P158),2))</f>
        <v/>
      </c>
      <c r="R158" s="350">
        <f>IF($N158="","",ROUND(SUM($Q$11:Q158),2))</f>
        <v/>
      </c>
      <c r="S158" s="346" t="n"/>
      <c r="T158" s="342" t="n"/>
      <c r="U158" s="351">
        <f>IF($D158="","",ROUND(N($F158)-N($J158),2))</f>
        <v/>
      </c>
      <c r="V158" s="351">
        <f>IF($D158="","",ROUND(SUMIFS($F$11:F158,$D$11:D158,$D158)-SUMIFS($J$11:J158,$D$11:D158,$D158),2))</f>
        <v/>
      </c>
      <c r="W158" s="351">
        <f>IF($D158="","",ROUND(SUMIFS(数据录入!$F$5:$F$4999,数据录入!$J$5:$J$4999,$D158),2))</f>
        <v/>
      </c>
      <c r="X158" s="347" t="n"/>
      <c r="Y158" s="351">
        <f>IF($N158="","",ROUND(SUMIFS($O$11:O158,$N$11:N158,$N158),2))</f>
        <v/>
      </c>
      <c r="Z158" s="351">
        <f>IF($N158="","",ROUND(SUMIFS(数据录入!$G$5:$G$4999,数据录入!$K$5:$K$4999,$N158),2))</f>
        <v/>
      </c>
      <c r="AA158" s="352">
        <f>IF(AND($D158="",$N158=""),"",IF(AND($D158&lt;&gt;"",COUNTIF(基础资料!$E:$E,$D158)=0),"客户名不在基础资料里",IF(AND($E158&lt;&gt;"",COUNTIF(基础资料!$B:$B,$E158)=0),"产品名不在基础资料里",IF(AND($N158&lt;&gt;"",COUNTIF(基础资料!$G:$G,$N158)=0),"供货商不在基础资料里",IF(AND($C158&lt;&gt;"",ISNUMBER($C158),$C158&lt;10000),"客户生日填得不对（不是日期）",IF(N($J158)&gt;N($F158),"销售费用大于销售金额",IF(AND($D158&lt;&gt;"",COUNTIF(数据录入!$J$5:$J$4999,$D158)=0,N($T158)&lt;&gt;0),"用的还是原手工已收款",IF(AND($D158&lt;&gt;"",COUNTIF(数据录入!$J$5:$J$4999,$D158)&gt;0,ROUND(N($G158)-N($T158),2)&lt;&gt;0,N($T158)&lt;&gt;0),"自动算的已收款和原手工数对不上","√"))))))))</f>
        <v/>
      </c>
    </row>
    <row r="159" ht="18" customFormat="1" customHeight="1" s="106">
      <c r="A159" s="338">
        <f>IF(AND($D159="",$N159=""),"",MAX($A$10:A158)+1)</f>
        <v/>
      </c>
      <c r="B159" s="339" t="n"/>
      <c r="C159" s="341" t="n"/>
      <c r="D159" s="341" t="n"/>
      <c r="E159" s="341" t="n"/>
      <c r="F159" s="342" t="n"/>
      <c r="G159" s="343">
        <f>IF($D159="","",IF(COUNTIF(数据录入!$J$5:$J$4999,$D159)=0,N($T159),ROUND(MIN(MAX(0,N($W159)-(N($V159)-N($U159))),N($U159)),2)))</f>
        <v/>
      </c>
      <c r="H159" s="344">
        <f>IF($D159="","",ROUND(N($F159)-N($G159)-N($J159),2))</f>
        <v/>
      </c>
      <c r="I159" s="353">
        <f>IF($D159="","",ROUND(SUM($H$11:H159),2))</f>
        <v/>
      </c>
      <c r="J159" s="354" t="n"/>
      <c r="K159" s="355" t="n"/>
      <c r="L159" s="341" t="n"/>
      <c r="M159" s="345" t="n"/>
      <c r="N159" s="346" t="n"/>
      <c r="O159" s="347" t="n"/>
      <c r="P159" s="348">
        <f>IF($N159="","",IF(COUNTIF(数据录入!$K$5:$K$4999,$N159)=0,N($X159),ROUND(MIN(MAX(0,N($Z159)-(N($Y159)-N($O159))),N($O159)),2)))</f>
        <v/>
      </c>
      <c r="Q159" s="349">
        <f>IF($N159="","",ROUND(N($O159)-N($P159),2))</f>
        <v/>
      </c>
      <c r="R159" s="350">
        <f>IF($N159="","",ROUND(SUM($Q$11:Q159),2))</f>
        <v/>
      </c>
      <c r="S159" s="346" t="n"/>
      <c r="T159" s="342" t="n"/>
      <c r="U159" s="351">
        <f>IF($D159="","",ROUND(N($F159)-N($J159),2))</f>
        <v/>
      </c>
      <c r="V159" s="351">
        <f>IF($D159="","",ROUND(SUMIFS($F$11:F159,$D$11:D159,$D159)-SUMIFS($J$11:J159,$D$11:D159,$D159),2))</f>
        <v/>
      </c>
      <c r="W159" s="351">
        <f>IF($D159="","",ROUND(SUMIFS(数据录入!$F$5:$F$4999,数据录入!$J$5:$J$4999,$D159),2))</f>
        <v/>
      </c>
      <c r="X159" s="347" t="n"/>
      <c r="Y159" s="351">
        <f>IF($N159="","",ROUND(SUMIFS($O$11:O159,$N$11:N159,$N159),2))</f>
        <v/>
      </c>
      <c r="Z159" s="351">
        <f>IF($N159="","",ROUND(SUMIFS(数据录入!$G$5:$G$4999,数据录入!$K$5:$K$4999,$N159),2))</f>
        <v/>
      </c>
      <c r="AA159" s="352">
        <f>IF(AND($D159="",$N159=""),"",IF(AND($D159&lt;&gt;"",COUNTIF(基础资料!$E:$E,$D159)=0),"客户名不在基础资料里",IF(AND($E159&lt;&gt;"",COUNTIF(基础资料!$B:$B,$E159)=0),"产品名不在基础资料里",IF(AND($N159&lt;&gt;"",COUNTIF(基础资料!$G:$G,$N159)=0),"供货商不在基础资料里",IF(AND($C159&lt;&gt;"",ISNUMBER($C159),$C159&lt;10000),"客户生日填得不对（不是日期）",IF(N($J159)&gt;N($F159),"销售费用大于销售金额",IF(AND($D159&lt;&gt;"",COUNTIF(数据录入!$J$5:$J$4999,$D159)=0,N($T159)&lt;&gt;0),"用的还是原手工已收款",IF(AND($D159&lt;&gt;"",COUNTIF(数据录入!$J$5:$J$4999,$D159)&gt;0,ROUND(N($G159)-N($T159),2)&lt;&gt;0,N($T159)&lt;&gt;0),"自动算的已收款和原手工数对不上","√"))))))))</f>
        <v/>
      </c>
    </row>
    <row r="160" ht="18" customFormat="1" customHeight="1" s="106">
      <c r="A160" s="338">
        <f>IF(AND($D160="",$N160=""),"",MAX($A$10:A159)+1)</f>
        <v/>
      </c>
      <c r="B160" s="339" t="n"/>
      <c r="C160" s="341" t="n"/>
      <c r="D160" s="341" t="n"/>
      <c r="E160" s="341" t="n"/>
      <c r="F160" s="342" t="n"/>
      <c r="G160" s="343">
        <f>IF($D160="","",IF(COUNTIF(数据录入!$J$5:$J$4999,$D160)=0,N($T160),ROUND(MIN(MAX(0,N($W160)-(N($V160)-N($U160))),N($U160)),2)))</f>
        <v/>
      </c>
      <c r="H160" s="344">
        <f>IF($D160="","",ROUND(N($F160)-N($G160)-N($J160),2))</f>
        <v/>
      </c>
      <c r="I160" s="353">
        <f>IF($D160="","",ROUND(SUM($H$11:H160),2))</f>
        <v/>
      </c>
      <c r="J160" s="354" t="n"/>
      <c r="K160" s="355" t="n"/>
      <c r="L160" s="341" t="n"/>
      <c r="M160" s="345" t="n"/>
      <c r="N160" s="346" t="n"/>
      <c r="O160" s="347" t="n"/>
      <c r="P160" s="348">
        <f>IF($N160="","",IF(COUNTIF(数据录入!$K$5:$K$4999,$N160)=0,N($X160),ROUND(MIN(MAX(0,N($Z160)-(N($Y160)-N($O160))),N($O160)),2)))</f>
        <v/>
      </c>
      <c r="Q160" s="349">
        <f>IF($N160="","",ROUND(N($O160)-N($P160),2))</f>
        <v/>
      </c>
      <c r="R160" s="350">
        <f>IF($N160="","",ROUND(SUM($Q$11:Q160),2))</f>
        <v/>
      </c>
      <c r="S160" s="346" t="n"/>
      <c r="T160" s="342" t="n"/>
      <c r="U160" s="351">
        <f>IF($D160="","",ROUND(N($F160)-N($J160),2))</f>
        <v/>
      </c>
      <c r="V160" s="351">
        <f>IF($D160="","",ROUND(SUMIFS($F$11:F160,$D$11:D160,$D160)-SUMIFS($J$11:J160,$D$11:D160,$D160),2))</f>
        <v/>
      </c>
      <c r="W160" s="351">
        <f>IF($D160="","",ROUND(SUMIFS(数据录入!$F$5:$F$4999,数据录入!$J$5:$J$4999,$D160),2))</f>
        <v/>
      </c>
      <c r="X160" s="347" t="n"/>
      <c r="Y160" s="351">
        <f>IF($N160="","",ROUND(SUMIFS($O$11:O160,$N$11:N160,$N160),2))</f>
        <v/>
      </c>
      <c r="Z160" s="351">
        <f>IF($N160="","",ROUND(SUMIFS(数据录入!$G$5:$G$4999,数据录入!$K$5:$K$4999,$N160),2))</f>
        <v/>
      </c>
      <c r="AA160" s="352">
        <f>IF(AND($D160="",$N160=""),"",IF(AND($D160&lt;&gt;"",COUNTIF(基础资料!$E:$E,$D160)=0),"客户名不在基础资料里",IF(AND($E160&lt;&gt;"",COUNTIF(基础资料!$B:$B,$E160)=0),"产品名不在基础资料里",IF(AND($N160&lt;&gt;"",COUNTIF(基础资料!$G:$G,$N160)=0),"供货商不在基础资料里",IF(AND($C160&lt;&gt;"",ISNUMBER($C160),$C160&lt;10000),"客户生日填得不对（不是日期）",IF(N($J160)&gt;N($F160),"销售费用大于销售金额",IF(AND($D160&lt;&gt;"",COUNTIF(数据录入!$J$5:$J$4999,$D160)=0,N($T160)&lt;&gt;0),"用的还是原手工已收款",IF(AND($D160&lt;&gt;"",COUNTIF(数据录入!$J$5:$J$4999,$D160)&gt;0,ROUND(N($G160)-N($T160),2)&lt;&gt;0,N($T160)&lt;&gt;0),"自动算的已收款和原手工数对不上","√"))))))))</f>
        <v/>
      </c>
    </row>
    <row r="161" ht="18" customFormat="1" customHeight="1" s="106">
      <c r="A161" s="338">
        <f>IF(AND($D161="",$N161=""),"",MAX($A$10:A160)+1)</f>
        <v/>
      </c>
      <c r="B161" s="339" t="n"/>
      <c r="C161" s="341" t="n"/>
      <c r="D161" s="341" t="n"/>
      <c r="E161" s="341" t="n"/>
      <c r="F161" s="342" t="n"/>
      <c r="G161" s="343">
        <f>IF($D161="","",IF(COUNTIF(数据录入!$J$5:$J$4999,$D161)=0,N($T161),ROUND(MIN(MAX(0,N($W161)-(N($V161)-N($U161))),N($U161)),2)))</f>
        <v/>
      </c>
      <c r="H161" s="344">
        <f>IF($D161="","",ROUND(N($F161)-N($G161)-N($J161),2))</f>
        <v/>
      </c>
      <c r="I161" s="353">
        <f>IF($D161="","",ROUND(SUM($H$11:H161),2))</f>
        <v/>
      </c>
      <c r="J161" s="354" t="n"/>
      <c r="K161" s="355" t="n"/>
      <c r="L161" s="341" t="n"/>
      <c r="M161" s="345" t="n"/>
      <c r="N161" s="346" t="n"/>
      <c r="O161" s="347" t="n"/>
      <c r="P161" s="348">
        <f>IF($N161="","",IF(COUNTIF(数据录入!$K$5:$K$4999,$N161)=0,N($X161),ROUND(MIN(MAX(0,N($Z161)-(N($Y161)-N($O161))),N($O161)),2)))</f>
        <v/>
      </c>
      <c r="Q161" s="349">
        <f>IF($N161="","",ROUND(N($O161)-N($P161),2))</f>
        <v/>
      </c>
      <c r="R161" s="350">
        <f>IF($N161="","",ROUND(SUM($Q$11:Q161),2))</f>
        <v/>
      </c>
      <c r="S161" s="346" t="n"/>
      <c r="T161" s="342" t="n"/>
      <c r="U161" s="351">
        <f>IF($D161="","",ROUND(N($F161)-N($J161),2))</f>
        <v/>
      </c>
      <c r="V161" s="351">
        <f>IF($D161="","",ROUND(SUMIFS($F$11:F161,$D$11:D161,$D161)-SUMIFS($J$11:J161,$D$11:D161,$D161),2))</f>
        <v/>
      </c>
      <c r="W161" s="351">
        <f>IF($D161="","",ROUND(SUMIFS(数据录入!$F$5:$F$4999,数据录入!$J$5:$J$4999,$D161),2))</f>
        <v/>
      </c>
      <c r="X161" s="347" t="n"/>
      <c r="Y161" s="351">
        <f>IF($N161="","",ROUND(SUMIFS($O$11:O161,$N$11:N161,$N161),2))</f>
        <v/>
      </c>
      <c r="Z161" s="351">
        <f>IF($N161="","",ROUND(SUMIFS(数据录入!$G$5:$G$4999,数据录入!$K$5:$K$4999,$N161),2))</f>
        <v/>
      </c>
      <c r="AA161" s="352">
        <f>IF(AND($D161="",$N161=""),"",IF(AND($D161&lt;&gt;"",COUNTIF(基础资料!$E:$E,$D161)=0),"客户名不在基础资料里",IF(AND($E161&lt;&gt;"",COUNTIF(基础资料!$B:$B,$E161)=0),"产品名不在基础资料里",IF(AND($N161&lt;&gt;"",COUNTIF(基础资料!$G:$G,$N161)=0),"供货商不在基础资料里",IF(AND($C161&lt;&gt;"",ISNUMBER($C161),$C161&lt;10000),"客户生日填得不对（不是日期）",IF(N($J161)&gt;N($F161),"销售费用大于销售金额",IF(AND($D161&lt;&gt;"",COUNTIF(数据录入!$J$5:$J$4999,$D161)=0,N($T161)&lt;&gt;0),"用的还是原手工已收款",IF(AND($D161&lt;&gt;"",COUNTIF(数据录入!$J$5:$J$4999,$D161)&gt;0,ROUND(N($G161)-N($T161),2)&lt;&gt;0,N($T161)&lt;&gt;0),"自动算的已收款和原手工数对不上","√"))))))))</f>
        <v/>
      </c>
    </row>
    <row r="162" ht="18" customFormat="1" customHeight="1" s="106">
      <c r="A162" s="338">
        <f>IF(AND($D162="",$N162=""),"",MAX($A$10:A161)+1)</f>
        <v/>
      </c>
      <c r="B162" s="339" t="n"/>
      <c r="C162" s="341" t="n"/>
      <c r="D162" s="341" t="n"/>
      <c r="E162" s="341" t="n"/>
      <c r="F162" s="342" t="n"/>
      <c r="G162" s="343">
        <f>IF($D162="","",IF(COUNTIF(数据录入!$J$5:$J$4999,$D162)=0,N($T162),ROUND(MIN(MAX(0,N($W162)-(N($V162)-N($U162))),N($U162)),2)))</f>
        <v/>
      </c>
      <c r="H162" s="344">
        <f>IF($D162="","",ROUND(N($F162)-N($G162)-N($J162),2))</f>
        <v/>
      </c>
      <c r="I162" s="353">
        <f>IF($D162="","",ROUND(SUM($H$11:H162),2))</f>
        <v/>
      </c>
      <c r="J162" s="354" t="n"/>
      <c r="K162" s="355" t="n"/>
      <c r="L162" s="341" t="n"/>
      <c r="M162" s="345" t="n"/>
      <c r="N162" s="346" t="n"/>
      <c r="O162" s="347" t="n"/>
      <c r="P162" s="348">
        <f>IF($N162="","",IF(COUNTIF(数据录入!$K$5:$K$4999,$N162)=0,N($X162),ROUND(MIN(MAX(0,N($Z162)-(N($Y162)-N($O162))),N($O162)),2)))</f>
        <v/>
      </c>
      <c r="Q162" s="349">
        <f>IF($N162="","",ROUND(N($O162)-N($P162),2))</f>
        <v/>
      </c>
      <c r="R162" s="350">
        <f>IF($N162="","",ROUND(SUM($Q$11:Q162),2))</f>
        <v/>
      </c>
      <c r="S162" s="346" t="n"/>
      <c r="T162" s="342" t="n"/>
      <c r="U162" s="351">
        <f>IF($D162="","",ROUND(N($F162)-N($J162),2))</f>
        <v/>
      </c>
      <c r="V162" s="351">
        <f>IF($D162="","",ROUND(SUMIFS($F$11:F162,$D$11:D162,$D162)-SUMIFS($J$11:J162,$D$11:D162,$D162),2))</f>
        <v/>
      </c>
      <c r="W162" s="351">
        <f>IF($D162="","",ROUND(SUMIFS(数据录入!$F$5:$F$4999,数据录入!$J$5:$J$4999,$D162),2))</f>
        <v/>
      </c>
      <c r="X162" s="347" t="n"/>
      <c r="Y162" s="351">
        <f>IF($N162="","",ROUND(SUMIFS($O$11:O162,$N$11:N162,$N162),2))</f>
        <v/>
      </c>
      <c r="Z162" s="351">
        <f>IF($N162="","",ROUND(SUMIFS(数据录入!$G$5:$G$4999,数据录入!$K$5:$K$4999,$N162),2))</f>
        <v/>
      </c>
      <c r="AA162" s="352">
        <f>IF(AND($D162="",$N162=""),"",IF(AND($D162&lt;&gt;"",COUNTIF(基础资料!$E:$E,$D162)=0),"客户名不在基础资料里",IF(AND($E162&lt;&gt;"",COUNTIF(基础资料!$B:$B,$E162)=0),"产品名不在基础资料里",IF(AND($N162&lt;&gt;"",COUNTIF(基础资料!$G:$G,$N162)=0),"供货商不在基础资料里",IF(AND($C162&lt;&gt;"",ISNUMBER($C162),$C162&lt;10000),"客户生日填得不对（不是日期）",IF(N($J162)&gt;N($F162),"销售费用大于销售金额",IF(AND($D162&lt;&gt;"",COUNTIF(数据录入!$J$5:$J$4999,$D162)=0,N($T162)&lt;&gt;0),"用的还是原手工已收款",IF(AND($D162&lt;&gt;"",COUNTIF(数据录入!$J$5:$J$4999,$D162)&gt;0,ROUND(N($G162)-N($T162),2)&lt;&gt;0,N($T162)&lt;&gt;0),"自动算的已收款和原手工数对不上","√"))))))))</f>
        <v/>
      </c>
    </row>
    <row r="163" ht="18" customFormat="1" customHeight="1" s="106">
      <c r="A163" s="338">
        <f>IF(AND($D163="",$N163=""),"",MAX($A$10:A162)+1)</f>
        <v/>
      </c>
      <c r="B163" s="339" t="n"/>
      <c r="C163" s="341" t="n"/>
      <c r="D163" s="341" t="n"/>
      <c r="E163" s="341" t="n"/>
      <c r="F163" s="342" t="n"/>
      <c r="G163" s="343">
        <f>IF($D163="","",IF(COUNTIF(数据录入!$J$5:$J$4999,$D163)=0,N($T163),ROUND(MIN(MAX(0,N($W163)-(N($V163)-N($U163))),N($U163)),2)))</f>
        <v/>
      </c>
      <c r="H163" s="344">
        <f>IF($D163="","",ROUND(N($F163)-N($G163)-N($J163),2))</f>
        <v/>
      </c>
      <c r="I163" s="353">
        <f>IF($D163="","",ROUND(SUM($H$11:H163),2))</f>
        <v/>
      </c>
      <c r="J163" s="354" t="n"/>
      <c r="K163" s="355" t="n"/>
      <c r="L163" s="341" t="n"/>
      <c r="M163" s="345" t="n"/>
      <c r="N163" s="346" t="n"/>
      <c r="O163" s="347" t="n"/>
      <c r="P163" s="348">
        <f>IF($N163="","",IF(COUNTIF(数据录入!$K$5:$K$4999,$N163)=0,N($X163),ROUND(MIN(MAX(0,N($Z163)-(N($Y163)-N($O163))),N($O163)),2)))</f>
        <v/>
      </c>
      <c r="Q163" s="349">
        <f>IF($N163="","",ROUND(N($O163)-N($P163),2))</f>
        <v/>
      </c>
      <c r="R163" s="350">
        <f>IF($N163="","",ROUND(SUM($Q$11:Q163),2))</f>
        <v/>
      </c>
      <c r="S163" s="346" t="n"/>
      <c r="T163" s="342" t="n"/>
      <c r="U163" s="351">
        <f>IF($D163="","",ROUND(N($F163)-N($J163),2))</f>
        <v/>
      </c>
      <c r="V163" s="351">
        <f>IF($D163="","",ROUND(SUMIFS($F$11:F163,$D$11:D163,$D163)-SUMIFS($J$11:J163,$D$11:D163,$D163),2))</f>
        <v/>
      </c>
      <c r="W163" s="351">
        <f>IF($D163="","",ROUND(SUMIFS(数据录入!$F$5:$F$4999,数据录入!$J$5:$J$4999,$D163),2))</f>
        <v/>
      </c>
      <c r="X163" s="347" t="n"/>
      <c r="Y163" s="351">
        <f>IF($N163="","",ROUND(SUMIFS($O$11:O163,$N$11:N163,$N163),2))</f>
        <v/>
      </c>
      <c r="Z163" s="351">
        <f>IF($N163="","",ROUND(SUMIFS(数据录入!$G$5:$G$4999,数据录入!$K$5:$K$4999,$N163),2))</f>
        <v/>
      </c>
      <c r="AA163" s="352">
        <f>IF(AND($D163="",$N163=""),"",IF(AND($D163&lt;&gt;"",COUNTIF(基础资料!$E:$E,$D163)=0),"客户名不在基础资料里",IF(AND($E163&lt;&gt;"",COUNTIF(基础资料!$B:$B,$E163)=0),"产品名不在基础资料里",IF(AND($N163&lt;&gt;"",COUNTIF(基础资料!$G:$G,$N163)=0),"供货商不在基础资料里",IF(AND($C163&lt;&gt;"",ISNUMBER($C163),$C163&lt;10000),"客户生日填得不对（不是日期）",IF(N($J163)&gt;N($F163),"销售费用大于销售金额",IF(AND($D163&lt;&gt;"",COUNTIF(数据录入!$J$5:$J$4999,$D163)=0,N($T163)&lt;&gt;0),"用的还是原手工已收款",IF(AND($D163&lt;&gt;"",COUNTIF(数据录入!$J$5:$J$4999,$D163)&gt;0,ROUND(N($G163)-N($T163),2)&lt;&gt;0,N($T163)&lt;&gt;0),"自动算的已收款和原手工数对不上","√"))))))))</f>
        <v/>
      </c>
    </row>
    <row r="164" ht="18" customFormat="1" customHeight="1" s="106">
      <c r="A164" s="338">
        <f>IF(AND($D164="",$N164=""),"",MAX($A$10:A163)+1)</f>
        <v/>
      </c>
      <c r="B164" s="339" t="n"/>
      <c r="C164" s="341" t="n"/>
      <c r="D164" s="341" t="n"/>
      <c r="E164" s="341" t="n"/>
      <c r="F164" s="342" t="n"/>
      <c r="G164" s="343">
        <f>IF($D164="","",IF(COUNTIF(数据录入!$J$5:$J$4999,$D164)=0,N($T164),ROUND(MIN(MAX(0,N($W164)-(N($V164)-N($U164))),N($U164)),2)))</f>
        <v/>
      </c>
      <c r="H164" s="344">
        <f>IF($D164="","",ROUND(N($F164)-N($G164)-N($J164),2))</f>
        <v/>
      </c>
      <c r="I164" s="353">
        <f>IF($D164="","",ROUND(SUM($H$11:H164),2))</f>
        <v/>
      </c>
      <c r="J164" s="354" t="n"/>
      <c r="K164" s="355" t="n"/>
      <c r="L164" s="341" t="n"/>
      <c r="M164" s="345" t="n"/>
      <c r="N164" s="346" t="n"/>
      <c r="O164" s="347" t="n"/>
      <c r="P164" s="348">
        <f>IF($N164="","",IF(COUNTIF(数据录入!$K$5:$K$4999,$N164)=0,N($X164),ROUND(MIN(MAX(0,N($Z164)-(N($Y164)-N($O164))),N($O164)),2)))</f>
        <v/>
      </c>
      <c r="Q164" s="349">
        <f>IF($N164="","",ROUND(N($O164)-N($P164),2))</f>
        <v/>
      </c>
      <c r="R164" s="350">
        <f>IF($N164="","",ROUND(SUM($Q$11:Q164),2))</f>
        <v/>
      </c>
      <c r="S164" s="346" t="n"/>
      <c r="T164" s="342" t="n"/>
      <c r="U164" s="351">
        <f>IF($D164="","",ROUND(N($F164)-N($J164),2))</f>
        <v/>
      </c>
      <c r="V164" s="351">
        <f>IF($D164="","",ROUND(SUMIFS($F$11:F164,$D$11:D164,$D164)-SUMIFS($J$11:J164,$D$11:D164,$D164),2))</f>
        <v/>
      </c>
      <c r="W164" s="351">
        <f>IF($D164="","",ROUND(SUMIFS(数据录入!$F$5:$F$4999,数据录入!$J$5:$J$4999,$D164),2))</f>
        <v/>
      </c>
      <c r="X164" s="347" t="n"/>
      <c r="Y164" s="351">
        <f>IF($N164="","",ROUND(SUMIFS($O$11:O164,$N$11:N164,$N164),2))</f>
        <v/>
      </c>
      <c r="Z164" s="351">
        <f>IF($N164="","",ROUND(SUMIFS(数据录入!$G$5:$G$4999,数据录入!$K$5:$K$4999,$N164),2))</f>
        <v/>
      </c>
      <c r="AA164" s="352">
        <f>IF(AND($D164="",$N164=""),"",IF(AND($D164&lt;&gt;"",COUNTIF(基础资料!$E:$E,$D164)=0),"客户名不在基础资料里",IF(AND($E164&lt;&gt;"",COUNTIF(基础资料!$B:$B,$E164)=0),"产品名不在基础资料里",IF(AND($N164&lt;&gt;"",COUNTIF(基础资料!$G:$G,$N164)=0),"供货商不在基础资料里",IF(AND($C164&lt;&gt;"",ISNUMBER($C164),$C164&lt;10000),"客户生日填得不对（不是日期）",IF(N($J164)&gt;N($F164),"销售费用大于销售金额",IF(AND($D164&lt;&gt;"",COUNTIF(数据录入!$J$5:$J$4999,$D164)=0,N($T164)&lt;&gt;0),"用的还是原手工已收款",IF(AND($D164&lt;&gt;"",COUNTIF(数据录入!$J$5:$J$4999,$D164)&gt;0,ROUND(N($G164)-N($T164),2)&lt;&gt;0,N($T164)&lt;&gt;0),"自动算的已收款和原手工数对不上","√"))))))))</f>
        <v/>
      </c>
    </row>
    <row r="165" ht="18" customFormat="1" customHeight="1" s="106">
      <c r="A165" s="338">
        <f>IF(AND($D165="",$N165=""),"",MAX($A$10:A164)+1)</f>
        <v/>
      </c>
      <c r="B165" s="339" t="n"/>
      <c r="C165" s="341" t="n"/>
      <c r="D165" s="341" t="n"/>
      <c r="E165" s="341" t="n"/>
      <c r="F165" s="342" t="n"/>
      <c r="G165" s="343">
        <f>IF($D165="","",IF(COUNTIF(数据录入!$J$5:$J$4999,$D165)=0,N($T165),ROUND(MIN(MAX(0,N($W165)-(N($V165)-N($U165))),N($U165)),2)))</f>
        <v/>
      </c>
      <c r="H165" s="344">
        <f>IF($D165="","",ROUND(N($F165)-N($G165)-N($J165),2))</f>
        <v/>
      </c>
      <c r="I165" s="353">
        <f>IF($D165="","",ROUND(SUM($H$11:H165),2))</f>
        <v/>
      </c>
      <c r="J165" s="354" t="n"/>
      <c r="K165" s="355" t="n"/>
      <c r="L165" s="341" t="n"/>
      <c r="M165" s="345" t="n"/>
      <c r="N165" s="346" t="n"/>
      <c r="O165" s="347" t="n"/>
      <c r="P165" s="348">
        <f>IF($N165="","",IF(COUNTIF(数据录入!$K$5:$K$4999,$N165)=0,N($X165),ROUND(MIN(MAX(0,N($Z165)-(N($Y165)-N($O165))),N($O165)),2)))</f>
        <v/>
      </c>
      <c r="Q165" s="349">
        <f>IF($N165="","",ROUND(N($O165)-N($P165),2))</f>
        <v/>
      </c>
      <c r="R165" s="350">
        <f>IF($N165="","",ROUND(SUM($Q$11:Q165),2))</f>
        <v/>
      </c>
      <c r="S165" s="346" t="n"/>
      <c r="T165" s="342" t="n"/>
      <c r="U165" s="351">
        <f>IF($D165="","",ROUND(N($F165)-N($J165),2))</f>
        <v/>
      </c>
      <c r="V165" s="351">
        <f>IF($D165="","",ROUND(SUMIFS($F$11:F165,$D$11:D165,$D165)-SUMIFS($J$11:J165,$D$11:D165,$D165),2))</f>
        <v/>
      </c>
      <c r="W165" s="351">
        <f>IF($D165="","",ROUND(SUMIFS(数据录入!$F$5:$F$4999,数据录入!$J$5:$J$4999,$D165),2))</f>
        <v/>
      </c>
      <c r="X165" s="347" t="n"/>
      <c r="Y165" s="351">
        <f>IF($N165="","",ROUND(SUMIFS($O$11:O165,$N$11:N165,$N165),2))</f>
        <v/>
      </c>
      <c r="Z165" s="351">
        <f>IF($N165="","",ROUND(SUMIFS(数据录入!$G$5:$G$4999,数据录入!$K$5:$K$4999,$N165),2))</f>
        <v/>
      </c>
      <c r="AA165" s="352">
        <f>IF(AND($D165="",$N165=""),"",IF(AND($D165&lt;&gt;"",COUNTIF(基础资料!$E:$E,$D165)=0),"客户名不在基础资料里",IF(AND($E165&lt;&gt;"",COUNTIF(基础资料!$B:$B,$E165)=0),"产品名不在基础资料里",IF(AND($N165&lt;&gt;"",COUNTIF(基础资料!$G:$G,$N165)=0),"供货商不在基础资料里",IF(AND($C165&lt;&gt;"",ISNUMBER($C165),$C165&lt;10000),"客户生日填得不对（不是日期）",IF(N($J165)&gt;N($F165),"销售费用大于销售金额",IF(AND($D165&lt;&gt;"",COUNTIF(数据录入!$J$5:$J$4999,$D165)=0,N($T165)&lt;&gt;0),"用的还是原手工已收款",IF(AND($D165&lt;&gt;"",COUNTIF(数据录入!$J$5:$J$4999,$D165)&gt;0,ROUND(N($G165)-N($T165),2)&lt;&gt;0,N($T165)&lt;&gt;0),"自动算的已收款和原手工数对不上","√"))))))))</f>
        <v/>
      </c>
    </row>
    <row r="166" ht="18" customFormat="1" customHeight="1" s="106">
      <c r="A166" s="338">
        <f>IF(AND($D166="",$N166=""),"",MAX($A$10:A165)+1)</f>
        <v/>
      </c>
      <c r="B166" s="339" t="n"/>
      <c r="C166" s="341" t="n"/>
      <c r="D166" s="341" t="n"/>
      <c r="E166" s="341" t="n"/>
      <c r="F166" s="342" t="n"/>
      <c r="G166" s="343">
        <f>IF($D166="","",IF(COUNTIF(数据录入!$J$5:$J$4999,$D166)=0,N($T166),ROUND(MIN(MAX(0,N($W166)-(N($V166)-N($U166))),N($U166)),2)))</f>
        <v/>
      </c>
      <c r="H166" s="344">
        <f>IF($D166="","",ROUND(N($F166)-N($G166)-N($J166),2))</f>
        <v/>
      </c>
      <c r="I166" s="353">
        <f>IF($D166="","",ROUND(SUM($H$11:H166),2))</f>
        <v/>
      </c>
      <c r="J166" s="354" t="n"/>
      <c r="K166" s="355" t="n"/>
      <c r="L166" s="341" t="n"/>
      <c r="M166" s="345" t="n"/>
      <c r="N166" s="346" t="n"/>
      <c r="O166" s="347" t="n"/>
      <c r="P166" s="348">
        <f>IF($N166="","",IF(COUNTIF(数据录入!$K$5:$K$4999,$N166)=0,N($X166),ROUND(MIN(MAX(0,N($Z166)-(N($Y166)-N($O166))),N($O166)),2)))</f>
        <v/>
      </c>
      <c r="Q166" s="349">
        <f>IF($N166="","",ROUND(N($O166)-N($P166),2))</f>
        <v/>
      </c>
      <c r="R166" s="350">
        <f>IF($N166="","",ROUND(SUM($Q$11:Q166),2))</f>
        <v/>
      </c>
      <c r="S166" s="346" t="n"/>
      <c r="T166" s="342" t="n"/>
      <c r="U166" s="351">
        <f>IF($D166="","",ROUND(N($F166)-N($J166),2))</f>
        <v/>
      </c>
      <c r="V166" s="351">
        <f>IF($D166="","",ROUND(SUMIFS($F$11:F166,$D$11:D166,$D166)-SUMIFS($J$11:J166,$D$11:D166,$D166),2))</f>
        <v/>
      </c>
      <c r="W166" s="351">
        <f>IF($D166="","",ROUND(SUMIFS(数据录入!$F$5:$F$4999,数据录入!$J$5:$J$4999,$D166),2))</f>
        <v/>
      </c>
      <c r="X166" s="347" t="n"/>
      <c r="Y166" s="351">
        <f>IF($N166="","",ROUND(SUMIFS($O$11:O166,$N$11:N166,$N166),2))</f>
        <v/>
      </c>
      <c r="Z166" s="351">
        <f>IF($N166="","",ROUND(SUMIFS(数据录入!$G$5:$G$4999,数据录入!$K$5:$K$4999,$N166),2))</f>
        <v/>
      </c>
      <c r="AA166" s="352">
        <f>IF(AND($D166="",$N166=""),"",IF(AND($D166&lt;&gt;"",COUNTIF(基础资料!$E:$E,$D166)=0),"客户名不在基础资料里",IF(AND($E166&lt;&gt;"",COUNTIF(基础资料!$B:$B,$E166)=0),"产品名不在基础资料里",IF(AND($N166&lt;&gt;"",COUNTIF(基础资料!$G:$G,$N166)=0),"供货商不在基础资料里",IF(AND($C166&lt;&gt;"",ISNUMBER($C166),$C166&lt;10000),"客户生日填得不对（不是日期）",IF(N($J166)&gt;N($F166),"销售费用大于销售金额",IF(AND($D166&lt;&gt;"",COUNTIF(数据录入!$J$5:$J$4999,$D166)=0,N($T166)&lt;&gt;0),"用的还是原手工已收款",IF(AND($D166&lt;&gt;"",COUNTIF(数据录入!$J$5:$J$4999,$D166)&gt;0,ROUND(N($G166)-N($T166),2)&lt;&gt;0,N($T166)&lt;&gt;0),"自动算的已收款和原手工数对不上","√"))))))))</f>
        <v/>
      </c>
    </row>
    <row r="167" ht="18" customFormat="1" customHeight="1" s="106">
      <c r="A167" s="338">
        <f>IF(AND($D167="",$N167=""),"",MAX($A$10:A166)+1)</f>
        <v/>
      </c>
      <c r="B167" s="339" t="n"/>
      <c r="C167" s="341" t="n"/>
      <c r="D167" s="341" t="n"/>
      <c r="E167" s="341" t="n"/>
      <c r="F167" s="342" t="n"/>
      <c r="G167" s="343">
        <f>IF($D167="","",IF(COUNTIF(数据录入!$J$5:$J$4999,$D167)=0,N($T167),ROUND(MIN(MAX(0,N($W167)-(N($V167)-N($U167))),N($U167)),2)))</f>
        <v/>
      </c>
      <c r="H167" s="344">
        <f>IF($D167="","",ROUND(N($F167)-N($G167)-N($J167),2))</f>
        <v/>
      </c>
      <c r="I167" s="353">
        <f>IF($D167="","",ROUND(SUM($H$11:H167),2))</f>
        <v/>
      </c>
      <c r="J167" s="354" t="n"/>
      <c r="K167" s="355" t="n"/>
      <c r="L167" s="341" t="n"/>
      <c r="M167" s="345" t="n"/>
      <c r="N167" s="346" t="n"/>
      <c r="O167" s="347" t="n"/>
      <c r="P167" s="348">
        <f>IF($N167="","",IF(COUNTIF(数据录入!$K$5:$K$4999,$N167)=0,N($X167),ROUND(MIN(MAX(0,N($Z167)-(N($Y167)-N($O167))),N($O167)),2)))</f>
        <v/>
      </c>
      <c r="Q167" s="349">
        <f>IF($N167="","",ROUND(N($O167)-N($P167),2))</f>
        <v/>
      </c>
      <c r="R167" s="350">
        <f>IF($N167="","",ROUND(SUM($Q$11:Q167),2))</f>
        <v/>
      </c>
      <c r="S167" s="346" t="n"/>
      <c r="T167" s="342" t="n"/>
      <c r="U167" s="351">
        <f>IF($D167="","",ROUND(N($F167)-N($J167),2))</f>
        <v/>
      </c>
      <c r="V167" s="351">
        <f>IF($D167="","",ROUND(SUMIFS($F$11:F167,$D$11:D167,$D167)-SUMIFS($J$11:J167,$D$11:D167,$D167),2))</f>
        <v/>
      </c>
      <c r="W167" s="351">
        <f>IF($D167="","",ROUND(SUMIFS(数据录入!$F$5:$F$4999,数据录入!$J$5:$J$4999,$D167),2))</f>
        <v/>
      </c>
      <c r="X167" s="347" t="n"/>
      <c r="Y167" s="351">
        <f>IF($N167="","",ROUND(SUMIFS($O$11:O167,$N$11:N167,$N167),2))</f>
        <v/>
      </c>
      <c r="Z167" s="351">
        <f>IF($N167="","",ROUND(SUMIFS(数据录入!$G$5:$G$4999,数据录入!$K$5:$K$4999,$N167),2))</f>
        <v/>
      </c>
      <c r="AA167" s="352">
        <f>IF(AND($D167="",$N167=""),"",IF(AND($D167&lt;&gt;"",COUNTIF(基础资料!$E:$E,$D167)=0),"客户名不在基础资料里",IF(AND($E167&lt;&gt;"",COUNTIF(基础资料!$B:$B,$E167)=0),"产品名不在基础资料里",IF(AND($N167&lt;&gt;"",COUNTIF(基础资料!$G:$G,$N167)=0),"供货商不在基础资料里",IF(AND($C167&lt;&gt;"",ISNUMBER($C167),$C167&lt;10000),"客户生日填得不对（不是日期）",IF(N($J167)&gt;N($F167),"销售费用大于销售金额",IF(AND($D167&lt;&gt;"",COUNTIF(数据录入!$J$5:$J$4999,$D167)=0,N($T167)&lt;&gt;0),"用的还是原手工已收款",IF(AND($D167&lt;&gt;"",COUNTIF(数据录入!$J$5:$J$4999,$D167)&gt;0,ROUND(N($G167)-N($T167),2)&lt;&gt;0,N($T167)&lt;&gt;0),"自动算的已收款和原手工数对不上","√"))))))))</f>
        <v/>
      </c>
    </row>
    <row r="168" ht="18" customFormat="1" customHeight="1" s="106">
      <c r="A168" s="338">
        <f>IF(AND($D168="",$N168=""),"",MAX($A$10:A167)+1)</f>
        <v/>
      </c>
      <c r="B168" s="339" t="n"/>
      <c r="C168" s="341" t="n"/>
      <c r="D168" s="341" t="n"/>
      <c r="E168" s="341" t="n"/>
      <c r="F168" s="342" t="n"/>
      <c r="G168" s="343">
        <f>IF($D168="","",IF(COUNTIF(数据录入!$J$5:$J$4999,$D168)=0,N($T168),ROUND(MIN(MAX(0,N($W168)-(N($V168)-N($U168))),N($U168)),2)))</f>
        <v/>
      </c>
      <c r="H168" s="344">
        <f>IF($D168="","",ROUND(N($F168)-N($G168)-N($J168),2))</f>
        <v/>
      </c>
      <c r="I168" s="353">
        <f>IF($D168="","",ROUND(SUM($H$11:H168),2))</f>
        <v/>
      </c>
      <c r="J168" s="354" t="n"/>
      <c r="K168" s="355" t="n"/>
      <c r="L168" s="341" t="n"/>
      <c r="M168" s="345" t="n"/>
      <c r="N168" s="346" t="n"/>
      <c r="O168" s="347" t="n"/>
      <c r="P168" s="348">
        <f>IF($N168="","",IF(COUNTIF(数据录入!$K$5:$K$4999,$N168)=0,N($X168),ROUND(MIN(MAX(0,N($Z168)-(N($Y168)-N($O168))),N($O168)),2)))</f>
        <v/>
      </c>
      <c r="Q168" s="349">
        <f>IF($N168="","",ROUND(N($O168)-N($P168),2))</f>
        <v/>
      </c>
      <c r="R168" s="350">
        <f>IF($N168="","",ROUND(SUM($Q$11:Q168),2))</f>
        <v/>
      </c>
      <c r="S168" s="346" t="n"/>
      <c r="T168" s="342" t="n"/>
      <c r="U168" s="351">
        <f>IF($D168="","",ROUND(N($F168)-N($J168),2))</f>
        <v/>
      </c>
      <c r="V168" s="351">
        <f>IF($D168="","",ROUND(SUMIFS($F$11:F168,$D$11:D168,$D168)-SUMIFS($J$11:J168,$D$11:D168,$D168),2))</f>
        <v/>
      </c>
      <c r="W168" s="351">
        <f>IF($D168="","",ROUND(SUMIFS(数据录入!$F$5:$F$4999,数据录入!$J$5:$J$4999,$D168),2))</f>
        <v/>
      </c>
      <c r="X168" s="347" t="n"/>
      <c r="Y168" s="351">
        <f>IF($N168="","",ROUND(SUMIFS($O$11:O168,$N$11:N168,$N168),2))</f>
        <v/>
      </c>
      <c r="Z168" s="351">
        <f>IF($N168="","",ROUND(SUMIFS(数据录入!$G$5:$G$4999,数据录入!$K$5:$K$4999,$N168),2))</f>
        <v/>
      </c>
      <c r="AA168" s="352">
        <f>IF(AND($D168="",$N168=""),"",IF(AND($D168&lt;&gt;"",COUNTIF(基础资料!$E:$E,$D168)=0),"客户名不在基础资料里",IF(AND($E168&lt;&gt;"",COUNTIF(基础资料!$B:$B,$E168)=0),"产品名不在基础资料里",IF(AND($N168&lt;&gt;"",COUNTIF(基础资料!$G:$G,$N168)=0),"供货商不在基础资料里",IF(AND($C168&lt;&gt;"",ISNUMBER($C168),$C168&lt;10000),"客户生日填得不对（不是日期）",IF(N($J168)&gt;N($F168),"销售费用大于销售金额",IF(AND($D168&lt;&gt;"",COUNTIF(数据录入!$J$5:$J$4999,$D168)=0,N($T168)&lt;&gt;0),"用的还是原手工已收款",IF(AND($D168&lt;&gt;"",COUNTIF(数据录入!$J$5:$J$4999,$D168)&gt;0,ROUND(N($G168)-N($T168),2)&lt;&gt;0,N($T168)&lt;&gt;0),"自动算的已收款和原手工数对不上","√"))))))))</f>
        <v/>
      </c>
    </row>
    <row r="169" ht="18" customFormat="1" customHeight="1" s="106">
      <c r="A169" s="338">
        <f>IF(AND($D169="",$N169=""),"",MAX($A$10:A168)+1)</f>
        <v/>
      </c>
      <c r="B169" s="339" t="n"/>
      <c r="C169" s="341" t="n"/>
      <c r="D169" s="341" t="n"/>
      <c r="E169" s="341" t="n"/>
      <c r="F169" s="342" t="n"/>
      <c r="G169" s="343">
        <f>IF($D169="","",IF(COUNTIF(数据录入!$J$5:$J$4999,$D169)=0,N($T169),ROUND(MIN(MAX(0,N($W169)-(N($V169)-N($U169))),N($U169)),2)))</f>
        <v/>
      </c>
      <c r="H169" s="344">
        <f>IF($D169="","",ROUND(N($F169)-N($G169)-N($J169),2))</f>
        <v/>
      </c>
      <c r="I169" s="353">
        <f>IF($D169="","",ROUND(SUM($H$11:H169),2))</f>
        <v/>
      </c>
      <c r="J169" s="354" t="n"/>
      <c r="K169" s="355" t="n"/>
      <c r="L169" s="341" t="n"/>
      <c r="M169" s="345" t="n"/>
      <c r="N169" s="346" t="n"/>
      <c r="O169" s="347" t="n"/>
      <c r="P169" s="348">
        <f>IF($N169="","",IF(COUNTIF(数据录入!$K$5:$K$4999,$N169)=0,N($X169),ROUND(MIN(MAX(0,N($Z169)-(N($Y169)-N($O169))),N($O169)),2)))</f>
        <v/>
      </c>
      <c r="Q169" s="349">
        <f>IF($N169="","",ROUND(N($O169)-N($P169),2))</f>
        <v/>
      </c>
      <c r="R169" s="350">
        <f>IF($N169="","",ROUND(SUM($Q$11:Q169),2))</f>
        <v/>
      </c>
      <c r="S169" s="346" t="n"/>
      <c r="T169" s="342" t="n"/>
      <c r="U169" s="351">
        <f>IF($D169="","",ROUND(N($F169)-N($J169),2))</f>
        <v/>
      </c>
      <c r="V169" s="351">
        <f>IF($D169="","",ROUND(SUMIFS($F$11:F169,$D$11:D169,$D169)-SUMIFS($J$11:J169,$D$11:D169,$D169),2))</f>
        <v/>
      </c>
      <c r="W169" s="351">
        <f>IF($D169="","",ROUND(SUMIFS(数据录入!$F$5:$F$4999,数据录入!$J$5:$J$4999,$D169),2))</f>
        <v/>
      </c>
      <c r="X169" s="347" t="n"/>
      <c r="Y169" s="351">
        <f>IF($N169="","",ROUND(SUMIFS($O$11:O169,$N$11:N169,$N169),2))</f>
        <v/>
      </c>
      <c r="Z169" s="351">
        <f>IF($N169="","",ROUND(SUMIFS(数据录入!$G$5:$G$4999,数据录入!$K$5:$K$4999,$N169),2))</f>
        <v/>
      </c>
      <c r="AA169" s="352">
        <f>IF(AND($D169="",$N169=""),"",IF(AND($D169&lt;&gt;"",COUNTIF(基础资料!$E:$E,$D169)=0),"客户名不在基础资料里",IF(AND($E169&lt;&gt;"",COUNTIF(基础资料!$B:$B,$E169)=0),"产品名不在基础资料里",IF(AND($N169&lt;&gt;"",COUNTIF(基础资料!$G:$G,$N169)=0),"供货商不在基础资料里",IF(AND($C169&lt;&gt;"",ISNUMBER($C169),$C169&lt;10000),"客户生日填得不对（不是日期）",IF(N($J169)&gt;N($F169),"销售费用大于销售金额",IF(AND($D169&lt;&gt;"",COUNTIF(数据录入!$J$5:$J$4999,$D169)=0,N($T169)&lt;&gt;0),"用的还是原手工已收款",IF(AND($D169&lt;&gt;"",COUNTIF(数据录入!$J$5:$J$4999,$D169)&gt;0,ROUND(N($G169)-N($T169),2)&lt;&gt;0,N($T169)&lt;&gt;0),"自动算的已收款和原手工数对不上","√"))))))))</f>
        <v/>
      </c>
    </row>
    <row r="170" ht="18" customFormat="1" customHeight="1" s="106">
      <c r="A170" s="338">
        <f>IF(AND($D170="",$N170=""),"",MAX($A$10:A169)+1)</f>
        <v/>
      </c>
      <c r="B170" s="339" t="n"/>
      <c r="C170" s="341" t="n"/>
      <c r="D170" s="341" t="n"/>
      <c r="E170" s="341" t="n"/>
      <c r="F170" s="342" t="n"/>
      <c r="G170" s="343">
        <f>IF($D170="","",IF(COUNTIF(数据录入!$J$5:$J$4999,$D170)=0,N($T170),ROUND(MIN(MAX(0,N($W170)-(N($V170)-N($U170))),N($U170)),2)))</f>
        <v/>
      </c>
      <c r="H170" s="344">
        <f>IF($D170="","",ROUND(N($F170)-N($G170)-N($J170),2))</f>
        <v/>
      </c>
      <c r="I170" s="353">
        <f>IF($D170="","",ROUND(SUM($H$11:H170),2))</f>
        <v/>
      </c>
      <c r="J170" s="354" t="n"/>
      <c r="K170" s="355" t="n"/>
      <c r="L170" s="341" t="n"/>
      <c r="M170" s="345" t="n"/>
      <c r="N170" s="346" t="n"/>
      <c r="O170" s="347" t="n"/>
      <c r="P170" s="348">
        <f>IF($N170="","",IF(COUNTIF(数据录入!$K$5:$K$4999,$N170)=0,N($X170),ROUND(MIN(MAX(0,N($Z170)-(N($Y170)-N($O170))),N($O170)),2)))</f>
        <v/>
      </c>
      <c r="Q170" s="349">
        <f>IF($N170="","",ROUND(N($O170)-N($P170),2))</f>
        <v/>
      </c>
      <c r="R170" s="350">
        <f>IF($N170="","",ROUND(SUM($Q$11:Q170),2))</f>
        <v/>
      </c>
      <c r="S170" s="346" t="n"/>
      <c r="T170" s="342" t="n"/>
      <c r="U170" s="351">
        <f>IF($D170="","",ROUND(N($F170)-N($J170),2))</f>
        <v/>
      </c>
      <c r="V170" s="351">
        <f>IF($D170="","",ROUND(SUMIFS($F$11:F170,$D$11:D170,$D170)-SUMIFS($J$11:J170,$D$11:D170,$D170),2))</f>
        <v/>
      </c>
      <c r="W170" s="351">
        <f>IF($D170="","",ROUND(SUMIFS(数据录入!$F$5:$F$4999,数据录入!$J$5:$J$4999,$D170),2))</f>
        <v/>
      </c>
      <c r="X170" s="347" t="n"/>
      <c r="Y170" s="351">
        <f>IF($N170="","",ROUND(SUMIFS($O$11:O170,$N$11:N170,$N170),2))</f>
        <v/>
      </c>
      <c r="Z170" s="351">
        <f>IF($N170="","",ROUND(SUMIFS(数据录入!$G$5:$G$4999,数据录入!$K$5:$K$4999,$N170),2))</f>
        <v/>
      </c>
      <c r="AA170" s="352">
        <f>IF(AND($D170="",$N170=""),"",IF(AND($D170&lt;&gt;"",COUNTIF(基础资料!$E:$E,$D170)=0),"客户名不在基础资料里",IF(AND($E170&lt;&gt;"",COUNTIF(基础资料!$B:$B,$E170)=0),"产品名不在基础资料里",IF(AND($N170&lt;&gt;"",COUNTIF(基础资料!$G:$G,$N170)=0),"供货商不在基础资料里",IF(AND($C170&lt;&gt;"",ISNUMBER($C170),$C170&lt;10000),"客户生日填得不对（不是日期）",IF(N($J170)&gt;N($F170),"销售费用大于销售金额",IF(AND($D170&lt;&gt;"",COUNTIF(数据录入!$J$5:$J$4999,$D170)=0,N($T170)&lt;&gt;0),"用的还是原手工已收款",IF(AND($D170&lt;&gt;"",COUNTIF(数据录入!$J$5:$J$4999,$D170)&gt;0,ROUND(N($G170)-N($T170),2)&lt;&gt;0,N($T170)&lt;&gt;0),"自动算的已收款和原手工数对不上","√"))))))))</f>
        <v/>
      </c>
    </row>
    <row r="171" ht="18" customFormat="1" customHeight="1" s="106">
      <c r="A171" s="338">
        <f>IF(AND($D171="",$N171=""),"",MAX($A$10:A170)+1)</f>
        <v/>
      </c>
      <c r="B171" s="339" t="n"/>
      <c r="C171" s="341" t="n"/>
      <c r="D171" s="341" t="n"/>
      <c r="E171" s="341" t="n"/>
      <c r="F171" s="342" t="n"/>
      <c r="G171" s="343">
        <f>IF($D171="","",IF(COUNTIF(数据录入!$J$5:$J$4999,$D171)=0,N($T171),ROUND(MIN(MAX(0,N($W171)-(N($V171)-N($U171))),N($U171)),2)))</f>
        <v/>
      </c>
      <c r="H171" s="344">
        <f>IF($D171="","",ROUND(N($F171)-N($G171)-N($J171),2))</f>
        <v/>
      </c>
      <c r="I171" s="353">
        <f>IF($D171="","",ROUND(SUM($H$11:H171),2))</f>
        <v/>
      </c>
      <c r="J171" s="354" t="n"/>
      <c r="K171" s="355" t="n"/>
      <c r="L171" s="341" t="n"/>
      <c r="M171" s="345" t="n"/>
      <c r="N171" s="346" t="n"/>
      <c r="O171" s="347" t="n"/>
      <c r="P171" s="348">
        <f>IF($N171="","",IF(COUNTIF(数据录入!$K$5:$K$4999,$N171)=0,N($X171),ROUND(MIN(MAX(0,N($Z171)-(N($Y171)-N($O171))),N($O171)),2)))</f>
        <v/>
      </c>
      <c r="Q171" s="349">
        <f>IF($N171="","",ROUND(N($O171)-N($P171),2))</f>
        <v/>
      </c>
      <c r="R171" s="350">
        <f>IF($N171="","",ROUND(SUM($Q$11:Q171),2))</f>
        <v/>
      </c>
      <c r="S171" s="346" t="n"/>
      <c r="T171" s="342" t="n"/>
      <c r="U171" s="351">
        <f>IF($D171="","",ROUND(N($F171)-N($J171),2))</f>
        <v/>
      </c>
      <c r="V171" s="351">
        <f>IF($D171="","",ROUND(SUMIFS($F$11:F171,$D$11:D171,$D171)-SUMIFS($J$11:J171,$D$11:D171,$D171),2))</f>
        <v/>
      </c>
      <c r="W171" s="351">
        <f>IF($D171="","",ROUND(SUMIFS(数据录入!$F$5:$F$4999,数据录入!$J$5:$J$4999,$D171),2))</f>
        <v/>
      </c>
      <c r="X171" s="347" t="n"/>
      <c r="Y171" s="351">
        <f>IF($N171="","",ROUND(SUMIFS($O$11:O171,$N$11:N171,$N171),2))</f>
        <v/>
      </c>
      <c r="Z171" s="351">
        <f>IF($N171="","",ROUND(SUMIFS(数据录入!$G$5:$G$4999,数据录入!$K$5:$K$4999,$N171),2))</f>
        <v/>
      </c>
      <c r="AA171" s="352">
        <f>IF(AND($D171="",$N171=""),"",IF(AND($D171&lt;&gt;"",COUNTIF(基础资料!$E:$E,$D171)=0),"客户名不在基础资料里",IF(AND($E171&lt;&gt;"",COUNTIF(基础资料!$B:$B,$E171)=0),"产品名不在基础资料里",IF(AND($N171&lt;&gt;"",COUNTIF(基础资料!$G:$G,$N171)=0),"供货商不在基础资料里",IF(AND($C171&lt;&gt;"",ISNUMBER($C171),$C171&lt;10000),"客户生日填得不对（不是日期）",IF(N($J171)&gt;N($F171),"销售费用大于销售金额",IF(AND($D171&lt;&gt;"",COUNTIF(数据录入!$J$5:$J$4999,$D171)=0,N($T171)&lt;&gt;0),"用的还是原手工已收款",IF(AND($D171&lt;&gt;"",COUNTIF(数据录入!$J$5:$J$4999,$D171)&gt;0,ROUND(N($G171)-N($T171),2)&lt;&gt;0,N($T171)&lt;&gt;0),"自动算的已收款和原手工数对不上","√"))))))))</f>
        <v/>
      </c>
    </row>
    <row r="172" ht="18" customFormat="1" customHeight="1" s="106">
      <c r="A172" s="338">
        <f>IF(AND($D172="",$N172=""),"",MAX($A$10:A171)+1)</f>
        <v/>
      </c>
      <c r="B172" s="339" t="n"/>
      <c r="C172" s="341" t="n"/>
      <c r="D172" s="341" t="n"/>
      <c r="E172" s="341" t="n"/>
      <c r="F172" s="342" t="n"/>
      <c r="G172" s="343">
        <f>IF($D172="","",IF(COUNTIF(数据录入!$J$5:$J$4999,$D172)=0,N($T172),ROUND(MIN(MAX(0,N($W172)-(N($V172)-N($U172))),N($U172)),2)))</f>
        <v/>
      </c>
      <c r="H172" s="344">
        <f>IF($D172="","",ROUND(N($F172)-N($G172)-N($J172),2))</f>
        <v/>
      </c>
      <c r="I172" s="353">
        <f>IF($D172="","",ROUND(SUM($H$11:H172),2))</f>
        <v/>
      </c>
      <c r="J172" s="354" t="n"/>
      <c r="K172" s="355" t="n"/>
      <c r="L172" s="341" t="n"/>
      <c r="M172" s="345" t="n"/>
      <c r="N172" s="346" t="n"/>
      <c r="O172" s="347" t="n"/>
      <c r="P172" s="348">
        <f>IF($N172="","",IF(COUNTIF(数据录入!$K$5:$K$4999,$N172)=0,N($X172),ROUND(MIN(MAX(0,N($Z172)-(N($Y172)-N($O172))),N($O172)),2)))</f>
        <v/>
      </c>
      <c r="Q172" s="349">
        <f>IF($N172="","",ROUND(N($O172)-N($P172),2))</f>
        <v/>
      </c>
      <c r="R172" s="350">
        <f>IF($N172="","",ROUND(SUM($Q$11:Q172),2))</f>
        <v/>
      </c>
      <c r="S172" s="346" t="n"/>
      <c r="T172" s="342" t="n"/>
      <c r="U172" s="351">
        <f>IF($D172="","",ROUND(N($F172)-N($J172),2))</f>
        <v/>
      </c>
      <c r="V172" s="351">
        <f>IF($D172="","",ROUND(SUMIFS($F$11:F172,$D$11:D172,$D172)-SUMIFS($J$11:J172,$D$11:D172,$D172),2))</f>
        <v/>
      </c>
      <c r="W172" s="351">
        <f>IF($D172="","",ROUND(SUMIFS(数据录入!$F$5:$F$4999,数据录入!$J$5:$J$4999,$D172),2))</f>
        <v/>
      </c>
      <c r="X172" s="347" t="n"/>
      <c r="Y172" s="351">
        <f>IF($N172="","",ROUND(SUMIFS($O$11:O172,$N$11:N172,$N172),2))</f>
        <v/>
      </c>
      <c r="Z172" s="351">
        <f>IF($N172="","",ROUND(SUMIFS(数据录入!$G$5:$G$4999,数据录入!$K$5:$K$4999,$N172),2))</f>
        <v/>
      </c>
      <c r="AA172" s="352">
        <f>IF(AND($D172="",$N172=""),"",IF(AND($D172&lt;&gt;"",COUNTIF(基础资料!$E:$E,$D172)=0),"客户名不在基础资料里",IF(AND($E172&lt;&gt;"",COUNTIF(基础资料!$B:$B,$E172)=0),"产品名不在基础资料里",IF(AND($N172&lt;&gt;"",COUNTIF(基础资料!$G:$G,$N172)=0),"供货商不在基础资料里",IF(AND($C172&lt;&gt;"",ISNUMBER($C172),$C172&lt;10000),"客户生日填得不对（不是日期）",IF(N($J172)&gt;N($F172),"销售费用大于销售金额",IF(AND($D172&lt;&gt;"",COUNTIF(数据录入!$J$5:$J$4999,$D172)=0,N($T172)&lt;&gt;0),"用的还是原手工已收款",IF(AND($D172&lt;&gt;"",COUNTIF(数据录入!$J$5:$J$4999,$D172)&gt;0,ROUND(N($G172)-N($T172),2)&lt;&gt;0,N($T172)&lt;&gt;0),"自动算的已收款和原手工数对不上","√"))))))))</f>
        <v/>
      </c>
    </row>
    <row r="173" ht="18" customFormat="1" customHeight="1" s="106">
      <c r="A173" s="338">
        <f>IF(AND($D173="",$N173=""),"",MAX($A$10:A172)+1)</f>
        <v/>
      </c>
      <c r="B173" s="339" t="n"/>
      <c r="C173" s="341" t="n"/>
      <c r="D173" s="341" t="n"/>
      <c r="E173" s="341" t="n"/>
      <c r="F173" s="342" t="n"/>
      <c r="G173" s="343">
        <f>IF($D173="","",IF(COUNTIF(数据录入!$J$5:$J$4999,$D173)=0,N($T173),ROUND(MIN(MAX(0,N($W173)-(N($V173)-N($U173))),N($U173)),2)))</f>
        <v/>
      </c>
      <c r="H173" s="344">
        <f>IF($D173="","",ROUND(N($F173)-N($G173)-N($J173),2))</f>
        <v/>
      </c>
      <c r="I173" s="353">
        <f>IF($D173="","",ROUND(SUM($H$11:H173),2))</f>
        <v/>
      </c>
      <c r="J173" s="354" t="n"/>
      <c r="K173" s="355" t="n"/>
      <c r="L173" s="341" t="n"/>
      <c r="M173" s="345" t="n"/>
      <c r="N173" s="346" t="n"/>
      <c r="O173" s="347" t="n"/>
      <c r="P173" s="348">
        <f>IF($N173="","",IF(COUNTIF(数据录入!$K$5:$K$4999,$N173)=0,N($X173),ROUND(MIN(MAX(0,N($Z173)-(N($Y173)-N($O173))),N($O173)),2)))</f>
        <v/>
      </c>
      <c r="Q173" s="349">
        <f>IF($N173="","",ROUND(N($O173)-N($P173),2))</f>
        <v/>
      </c>
      <c r="R173" s="350">
        <f>IF($N173="","",ROUND(SUM($Q$11:Q173),2))</f>
        <v/>
      </c>
      <c r="S173" s="346" t="n"/>
      <c r="T173" s="342" t="n"/>
      <c r="U173" s="351">
        <f>IF($D173="","",ROUND(N($F173)-N($J173),2))</f>
        <v/>
      </c>
      <c r="V173" s="351">
        <f>IF($D173="","",ROUND(SUMIFS($F$11:F173,$D$11:D173,$D173)-SUMIFS($J$11:J173,$D$11:D173,$D173),2))</f>
        <v/>
      </c>
      <c r="W173" s="351">
        <f>IF($D173="","",ROUND(SUMIFS(数据录入!$F$5:$F$4999,数据录入!$J$5:$J$4999,$D173),2))</f>
        <v/>
      </c>
      <c r="X173" s="347" t="n"/>
      <c r="Y173" s="351">
        <f>IF($N173="","",ROUND(SUMIFS($O$11:O173,$N$11:N173,$N173),2))</f>
        <v/>
      </c>
      <c r="Z173" s="351">
        <f>IF($N173="","",ROUND(SUMIFS(数据录入!$G$5:$G$4999,数据录入!$K$5:$K$4999,$N173),2))</f>
        <v/>
      </c>
      <c r="AA173" s="352">
        <f>IF(AND($D173="",$N173=""),"",IF(AND($D173&lt;&gt;"",COUNTIF(基础资料!$E:$E,$D173)=0),"客户名不在基础资料里",IF(AND($E173&lt;&gt;"",COUNTIF(基础资料!$B:$B,$E173)=0),"产品名不在基础资料里",IF(AND($N173&lt;&gt;"",COUNTIF(基础资料!$G:$G,$N173)=0),"供货商不在基础资料里",IF(AND($C173&lt;&gt;"",ISNUMBER($C173),$C173&lt;10000),"客户生日填得不对（不是日期）",IF(N($J173)&gt;N($F173),"销售费用大于销售金额",IF(AND($D173&lt;&gt;"",COUNTIF(数据录入!$J$5:$J$4999,$D173)=0,N($T173)&lt;&gt;0),"用的还是原手工已收款",IF(AND($D173&lt;&gt;"",COUNTIF(数据录入!$J$5:$J$4999,$D173)&gt;0,ROUND(N($G173)-N($T173),2)&lt;&gt;0,N($T173)&lt;&gt;0),"自动算的已收款和原手工数对不上","√"))))))))</f>
        <v/>
      </c>
    </row>
    <row r="174" ht="18" customFormat="1" customHeight="1" s="106">
      <c r="A174" s="338">
        <f>IF(AND($D174="",$N174=""),"",MAX($A$10:A173)+1)</f>
        <v/>
      </c>
      <c r="B174" s="339" t="n"/>
      <c r="C174" s="341" t="n"/>
      <c r="D174" s="341" t="n"/>
      <c r="E174" s="341" t="n"/>
      <c r="F174" s="342" t="n"/>
      <c r="G174" s="343">
        <f>IF($D174="","",IF(COUNTIF(数据录入!$J$5:$J$4999,$D174)=0,N($T174),ROUND(MIN(MAX(0,N($W174)-(N($V174)-N($U174))),N($U174)),2)))</f>
        <v/>
      </c>
      <c r="H174" s="344">
        <f>IF($D174="","",ROUND(N($F174)-N($G174)-N($J174),2))</f>
        <v/>
      </c>
      <c r="I174" s="353">
        <f>IF($D174="","",ROUND(SUM($H$11:H174),2))</f>
        <v/>
      </c>
      <c r="J174" s="354" t="n"/>
      <c r="K174" s="355" t="n"/>
      <c r="L174" s="341" t="n"/>
      <c r="M174" s="345" t="n"/>
      <c r="N174" s="346" t="n"/>
      <c r="O174" s="347" t="n"/>
      <c r="P174" s="348">
        <f>IF($N174="","",IF(COUNTIF(数据录入!$K$5:$K$4999,$N174)=0,N($X174),ROUND(MIN(MAX(0,N($Z174)-(N($Y174)-N($O174))),N($O174)),2)))</f>
        <v/>
      </c>
      <c r="Q174" s="349">
        <f>IF($N174="","",ROUND(N($O174)-N($P174),2))</f>
        <v/>
      </c>
      <c r="R174" s="350">
        <f>IF($N174="","",ROUND(SUM($Q$11:Q174),2))</f>
        <v/>
      </c>
      <c r="S174" s="346" t="n"/>
      <c r="T174" s="342" t="n"/>
      <c r="U174" s="351">
        <f>IF($D174="","",ROUND(N($F174)-N($J174),2))</f>
        <v/>
      </c>
      <c r="V174" s="351">
        <f>IF($D174="","",ROUND(SUMIFS($F$11:F174,$D$11:D174,$D174)-SUMIFS($J$11:J174,$D$11:D174,$D174),2))</f>
        <v/>
      </c>
      <c r="W174" s="351">
        <f>IF($D174="","",ROUND(SUMIFS(数据录入!$F$5:$F$4999,数据录入!$J$5:$J$4999,$D174),2))</f>
        <v/>
      </c>
      <c r="X174" s="347" t="n"/>
      <c r="Y174" s="351">
        <f>IF($N174="","",ROUND(SUMIFS($O$11:O174,$N$11:N174,$N174),2))</f>
        <v/>
      </c>
      <c r="Z174" s="351">
        <f>IF($N174="","",ROUND(SUMIFS(数据录入!$G$5:$G$4999,数据录入!$K$5:$K$4999,$N174),2))</f>
        <v/>
      </c>
      <c r="AA174" s="352">
        <f>IF(AND($D174="",$N174=""),"",IF(AND($D174&lt;&gt;"",COUNTIF(基础资料!$E:$E,$D174)=0),"客户名不在基础资料里",IF(AND($E174&lt;&gt;"",COUNTIF(基础资料!$B:$B,$E174)=0),"产品名不在基础资料里",IF(AND($N174&lt;&gt;"",COUNTIF(基础资料!$G:$G,$N174)=0),"供货商不在基础资料里",IF(AND($C174&lt;&gt;"",ISNUMBER($C174),$C174&lt;10000),"客户生日填得不对（不是日期）",IF(N($J174)&gt;N($F174),"销售费用大于销售金额",IF(AND($D174&lt;&gt;"",COUNTIF(数据录入!$J$5:$J$4999,$D174)=0,N($T174)&lt;&gt;0),"用的还是原手工已收款",IF(AND($D174&lt;&gt;"",COUNTIF(数据录入!$J$5:$J$4999,$D174)&gt;0,ROUND(N($G174)-N($T174),2)&lt;&gt;0,N($T174)&lt;&gt;0),"自动算的已收款和原手工数对不上","√"))))))))</f>
        <v/>
      </c>
    </row>
    <row r="175" ht="18" customFormat="1" customHeight="1" s="106">
      <c r="A175" s="338">
        <f>IF(AND($D175="",$N175=""),"",MAX($A$10:A174)+1)</f>
        <v/>
      </c>
      <c r="B175" s="339" t="n"/>
      <c r="C175" s="341" t="n"/>
      <c r="D175" s="341" t="n"/>
      <c r="E175" s="341" t="n"/>
      <c r="F175" s="342" t="n"/>
      <c r="G175" s="343">
        <f>IF($D175="","",IF(COUNTIF(数据录入!$J$5:$J$4999,$D175)=0,N($T175),ROUND(MIN(MAX(0,N($W175)-(N($V175)-N($U175))),N($U175)),2)))</f>
        <v/>
      </c>
      <c r="H175" s="344">
        <f>IF($D175="","",ROUND(N($F175)-N($G175)-N($J175),2))</f>
        <v/>
      </c>
      <c r="I175" s="353">
        <f>IF($D175="","",ROUND(SUM($H$11:H175),2))</f>
        <v/>
      </c>
      <c r="J175" s="354" t="n"/>
      <c r="K175" s="355" t="n"/>
      <c r="L175" s="341" t="n"/>
      <c r="M175" s="345" t="n"/>
      <c r="N175" s="346" t="n"/>
      <c r="O175" s="347" t="n"/>
      <c r="P175" s="348">
        <f>IF($N175="","",IF(COUNTIF(数据录入!$K$5:$K$4999,$N175)=0,N($X175),ROUND(MIN(MAX(0,N($Z175)-(N($Y175)-N($O175))),N($O175)),2)))</f>
        <v/>
      </c>
      <c r="Q175" s="349">
        <f>IF($N175="","",ROUND(N($O175)-N($P175),2))</f>
        <v/>
      </c>
      <c r="R175" s="350">
        <f>IF($N175="","",ROUND(SUM($Q$11:Q175),2))</f>
        <v/>
      </c>
      <c r="S175" s="346" t="n"/>
      <c r="T175" s="342" t="n"/>
      <c r="U175" s="351">
        <f>IF($D175="","",ROUND(N($F175)-N($J175),2))</f>
        <v/>
      </c>
      <c r="V175" s="351">
        <f>IF($D175="","",ROUND(SUMIFS($F$11:F175,$D$11:D175,$D175)-SUMIFS($J$11:J175,$D$11:D175,$D175),2))</f>
        <v/>
      </c>
      <c r="W175" s="351">
        <f>IF($D175="","",ROUND(SUMIFS(数据录入!$F$5:$F$4999,数据录入!$J$5:$J$4999,$D175),2))</f>
        <v/>
      </c>
      <c r="X175" s="347" t="n"/>
      <c r="Y175" s="351">
        <f>IF($N175="","",ROUND(SUMIFS($O$11:O175,$N$11:N175,$N175),2))</f>
        <v/>
      </c>
      <c r="Z175" s="351">
        <f>IF($N175="","",ROUND(SUMIFS(数据录入!$G$5:$G$4999,数据录入!$K$5:$K$4999,$N175),2))</f>
        <v/>
      </c>
      <c r="AA175" s="352">
        <f>IF(AND($D175="",$N175=""),"",IF(AND($D175&lt;&gt;"",COUNTIF(基础资料!$E:$E,$D175)=0),"客户名不在基础资料里",IF(AND($E175&lt;&gt;"",COUNTIF(基础资料!$B:$B,$E175)=0),"产品名不在基础资料里",IF(AND($N175&lt;&gt;"",COUNTIF(基础资料!$G:$G,$N175)=0),"供货商不在基础资料里",IF(AND($C175&lt;&gt;"",ISNUMBER($C175),$C175&lt;10000),"客户生日填得不对（不是日期）",IF(N($J175)&gt;N($F175),"销售费用大于销售金额",IF(AND($D175&lt;&gt;"",COUNTIF(数据录入!$J$5:$J$4999,$D175)=0,N($T175)&lt;&gt;0),"用的还是原手工已收款",IF(AND($D175&lt;&gt;"",COUNTIF(数据录入!$J$5:$J$4999,$D175)&gt;0,ROUND(N($G175)-N($T175),2)&lt;&gt;0,N($T175)&lt;&gt;0),"自动算的已收款和原手工数对不上","√"))))))))</f>
        <v/>
      </c>
    </row>
    <row r="176" ht="18" customFormat="1" customHeight="1" s="106">
      <c r="A176" s="338">
        <f>IF(AND($D176="",$N176=""),"",MAX($A$10:A175)+1)</f>
        <v/>
      </c>
      <c r="B176" s="339" t="n"/>
      <c r="C176" s="341" t="n"/>
      <c r="D176" s="341" t="n"/>
      <c r="E176" s="341" t="n"/>
      <c r="F176" s="342" t="n"/>
      <c r="G176" s="343">
        <f>IF($D176="","",IF(COUNTIF(数据录入!$J$5:$J$4999,$D176)=0,N($T176),ROUND(MIN(MAX(0,N($W176)-(N($V176)-N($U176))),N($U176)),2)))</f>
        <v/>
      </c>
      <c r="H176" s="344">
        <f>IF($D176="","",ROUND(N($F176)-N($G176)-N($J176),2))</f>
        <v/>
      </c>
      <c r="I176" s="353">
        <f>IF($D176="","",ROUND(SUM($H$11:H176),2))</f>
        <v/>
      </c>
      <c r="J176" s="354" t="n"/>
      <c r="K176" s="355" t="n"/>
      <c r="L176" s="341" t="n"/>
      <c r="M176" s="345" t="n"/>
      <c r="N176" s="346" t="n"/>
      <c r="O176" s="347" t="n"/>
      <c r="P176" s="348">
        <f>IF($N176="","",IF(COUNTIF(数据录入!$K$5:$K$4999,$N176)=0,N($X176),ROUND(MIN(MAX(0,N($Z176)-(N($Y176)-N($O176))),N($O176)),2)))</f>
        <v/>
      </c>
      <c r="Q176" s="349">
        <f>IF($N176="","",ROUND(N($O176)-N($P176),2))</f>
        <v/>
      </c>
      <c r="R176" s="350">
        <f>IF($N176="","",ROUND(SUM($Q$11:Q176),2))</f>
        <v/>
      </c>
      <c r="S176" s="346" t="n"/>
      <c r="T176" s="342" t="n"/>
      <c r="U176" s="351">
        <f>IF($D176="","",ROUND(N($F176)-N($J176),2))</f>
        <v/>
      </c>
      <c r="V176" s="351">
        <f>IF($D176="","",ROUND(SUMIFS($F$11:F176,$D$11:D176,$D176)-SUMIFS($J$11:J176,$D$11:D176,$D176),2))</f>
        <v/>
      </c>
      <c r="W176" s="351">
        <f>IF($D176="","",ROUND(SUMIFS(数据录入!$F$5:$F$4999,数据录入!$J$5:$J$4999,$D176),2))</f>
        <v/>
      </c>
      <c r="X176" s="347" t="n"/>
      <c r="Y176" s="351">
        <f>IF($N176="","",ROUND(SUMIFS($O$11:O176,$N$11:N176,$N176),2))</f>
        <v/>
      </c>
      <c r="Z176" s="351">
        <f>IF($N176="","",ROUND(SUMIFS(数据录入!$G$5:$G$4999,数据录入!$K$5:$K$4999,$N176),2))</f>
        <v/>
      </c>
      <c r="AA176" s="352">
        <f>IF(AND($D176="",$N176=""),"",IF(AND($D176&lt;&gt;"",COUNTIF(基础资料!$E:$E,$D176)=0),"客户名不在基础资料里",IF(AND($E176&lt;&gt;"",COUNTIF(基础资料!$B:$B,$E176)=0),"产品名不在基础资料里",IF(AND($N176&lt;&gt;"",COUNTIF(基础资料!$G:$G,$N176)=0),"供货商不在基础资料里",IF(AND($C176&lt;&gt;"",ISNUMBER($C176),$C176&lt;10000),"客户生日填得不对（不是日期）",IF(N($J176)&gt;N($F176),"销售费用大于销售金额",IF(AND($D176&lt;&gt;"",COUNTIF(数据录入!$J$5:$J$4999,$D176)=0,N($T176)&lt;&gt;0),"用的还是原手工已收款",IF(AND($D176&lt;&gt;"",COUNTIF(数据录入!$J$5:$J$4999,$D176)&gt;0,ROUND(N($G176)-N($T176),2)&lt;&gt;0,N($T176)&lt;&gt;0),"自动算的已收款和原手工数对不上","√"))))))))</f>
        <v/>
      </c>
    </row>
    <row r="177" ht="18" customFormat="1" customHeight="1" s="106">
      <c r="A177" s="338">
        <f>IF(AND($D177="",$N177=""),"",MAX($A$10:A176)+1)</f>
        <v/>
      </c>
      <c r="B177" s="339" t="n"/>
      <c r="C177" s="341" t="n"/>
      <c r="D177" s="341" t="n"/>
      <c r="E177" s="341" t="n"/>
      <c r="F177" s="342" t="n"/>
      <c r="G177" s="343">
        <f>IF($D177="","",IF(COUNTIF(数据录入!$J$5:$J$4999,$D177)=0,N($T177),ROUND(MIN(MAX(0,N($W177)-(N($V177)-N($U177))),N($U177)),2)))</f>
        <v/>
      </c>
      <c r="H177" s="344">
        <f>IF($D177="","",ROUND(N($F177)-N($G177)-N($J177),2))</f>
        <v/>
      </c>
      <c r="I177" s="353">
        <f>IF($D177="","",ROUND(SUM($H$11:H177),2))</f>
        <v/>
      </c>
      <c r="J177" s="354" t="n"/>
      <c r="K177" s="355" t="n"/>
      <c r="L177" s="341" t="n"/>
      <c r="M177" s="345" t="n"/>
      <c r="N177" s="346" t="n"/>
      <c r="O177" s="347" t="n"/>
      <c r="P177" s="348">
        <f>IF($N177="","",IF(COUNTIF(数据录入!$K$5:$K$4999,$N177)=0,N($X177),ROUND(MIN(MAX(0,N($Z177)-(N($Y177)-N($O177))),N($O177)),2)))</f>
        <v/>
      </c>
      <c r="Q177" s="349">
        <f>IF($N177="","",ROUND(N($O177)-N($P177),2))</f>
        <v/>
      </c>
      <c r="R177" s="350">
        <f>IF($N177="","",ROUND(SUM($Q$11:Q177),2))</f>
        <v/>
      </c>
      <c r="S177" s="346" t="n"/>
      <c r="T177" s="342" t="n"/>
      <c r="U177" s="351">
        <f>IF($D177="","",ROUND(N($F177)-N($J177),2))</f>
        <v/>
      </c>
      <c r="V177" s="351">
        <f>IF($D177="","",ROUND(SUMIFS($F$11:F177,$D$11:D177,$D177)-SUMIFS($J$11:J177,$D$11:D177,$D177),2))</f>
        <v/>
      </c>
      <c r="W177" s="351">
        <f>IF($D177="","",ROUND(SUMIFS(数据录入!$F$5:$F$4999,数据录入!$J$5:$J$4999,$D177),2))</f>
        <v/>
      </c>
      <c r="X177" s="347" t="n"/>
      <c r="Y177" s="351">
        <f>IF($N177="","",ROUND(SUMIFS($O$11:O177,$N$11:N177,$N177),2))</f>
        <v/>
      </c>
      <c r="Z177" s="351">
        <f>IF($N177="","",ROUND(SUMIFS(数据录入!$G$5:$G$4999,数据录入!$K$5:$K$4999,$N177),2))</f>
        <v/>
      </c>
      <c r="AA177" s="352">
        <f>IF(AND($D177="",$N177=""),"",IF(AND($D177&lt;&gt;"",COUNTIF(基础资料!$E:$E,$D177)=0),"客户名不在基础资料里",IF(AND($E177&lt;&gt;"",COUNTIF(基础资料!$B:$B,$E177)=0),"产品名不在基础资料里",IF(AND($N177&lt;&gt;"",COUNTIF(基础资料!$G:$G,$N177)=0),"供货商不在基础资料里",IF(AND($C177&lt;&gt;"",ISNUMBER($C177),$C177&lt;10000),"客户生日填得不对（不是日期）",IF(N($J177)&gt;N($F177),"销售费用大于销售金额",IF(AND($D177&lt;&gt;"",COUNTIF(数据录入!$J$5:$J$4999,$D177)=0,N($T177)&lt;&gt;0),"用的还是原手工已收款",IF(AND($D177&lt;&gt;"",COUNTIF(数据录入!$J$5:$J$4999,$D177)&gt;0,ROUND(N($G177)-N($T177),2)&lt;&gt;0,N($T177)&lt;&gt;0),"自动算的已收款和原手工数对不上","√"))))))))</f>
        <v/>
      </c>
    </row>
    <row r="178" ht="18" customFormat="1" customHeight="1" s="106">
      <c r="A178" s="338">
        <f>IF(AND($D178="",$N178=""),"",MAX($A$10:A177)+1)</f>
        <v/>
      </c>
      <c r="B178" s="339" t="n"/>
      <c r="C178" s="341" t="n"/>
      <c r="D178" s="341" t="n"/>
      <c r="E178" s="341" t="n"/>
      <c r="F178" s="342" t="n"/>
      <c r="G178" s="343">
        <f>IF($D178="","",IF(COUNTIF(数据录入!$J$5:$J$4999,$D178)=0,N($T178),ROUND(MIN(MAX(0,N($W178)-(N($V178)-N($U178))),N($U178)),2)))</f>
        <v/>
      </c>
      <c r="H178" s="344">
        <f>IF($D178="","",ROUND(N($F178)-N($G178)-N($J178),2))</f>
        <v/>
      </c>
      <c r="I178" s="353">
        <f>IF($D178="","",ROUND(SUM($H$11:H178),2))</f>
        <v/>
      </c>
      <c r="J178" s="354" t="n"/>
      <c r="K178" s="355" t="n"/>
      <c r="L178" s="341" t="n"/>
      <c r="M178" s="345" t="n"/>
      <c r="N178" s="346" t="n"/>
      <c r="O178" s="347" t="n"/>
      <c r="P178" s="348">
        <f>IF($N178="","",IF(COUNTIF(数据录入!$K$5:$K$4999,$N178)=0,N($X178),ROUND(MIN(MAX(0,N($Z178)-(N($Y178)-N($O178))),N($O178)),2)))</f>
        <v/>
      </c>
      <c r="Q178" s="349">
        <f>IF($N178="","",ROUND(N($O178)-N($P178),2))</f>
        <v/>
      </c>
      <c r="R178" s="350">
        <f>IF($N178="","",ROUND(SUM($Q$11:Q178),2))</f>
        <v/>
      </c>
      <c r="S178" s="346" t="n"/>
      <c r="T178" s="342" t="n"/>
      <c r="U178" s="351">
        <f>IF($D178="","",ROUND(N($F178)-N($J178),2))</f>
        <v/>
      </c>
      <c r="V178" s="351">
        <f>IF($D178="","",ROUND(SUMIFS($F$11:F178,$D$11:D178,$D178)-SUMIFS($J$11:J178,$D$11:D178,$D178),2))</f>
        <v/>
      </c>
      <c r="W178" s="351">
        <f>IF($D178="","",ROUND(SUMIFS(数据录入!$F$5:$F$4999,数据录入!$J$5:$J$4999,$D178),2))</f>
        <v/>
      </c>
      <c r="X178" s="347" t="n"/>
      <c r="Y178" s="351">
        <f>IF($N178="","",ROUND(SUMIFS($O$11:O178,$N$11:N178,$N178),2))</f>
        <v/>
      </c>
      <c r="Z178" s="351">
        <f>IF($N178="","",ROUND(SUMIFS(数据录入!$G$5:$G$4999,数据录入!$K$5:$K$4999,$N178),2))</f>
        <v/>
      </c>
      <c r="AA178" s="352">
        <f>IF(AND($D178="",$N178=""),"",IF(AND($D178&lt;&gt;"",COUNTIF(基础资料!$E:$E,$D178)=0),"客户名不在基础资料里",IF(AND($E178&lt;&gt;"",COUNTIF(基础资料!$B:$B,$E178)=0),"产品名不在基础资料里",IF(AND($N178&lt;&gt;"",COUNTIF(基础资料!$G:$G,$N178)=0),"供货商不在基础资料里",IF(AND($C178&lt;&gt;"",ISNUMBER($C178),$C178&lt;10000),"客户生日填得不对（不是日期）",IF(N($J178)&gt;N($F178),"销售费用大于销售金额",IF(AND($D178&lt;&gt;"",COUNTIF(数据录入!$J$5:$J$4999,$D178)=0,N($T178)&lt;&gt;0),"用的还是原手工已收款",IF(AND($D178&lt;&gt;"",COUNTIF(数据录入!$J$5:$J$4999,$D178)&gt;0,ROUND(N($G178)-N($T178),2)&lt;&gt;0,N($T178)&lt;&gt;0),"自动算的已收款和原手工数对不上","√"))))))))</f>
        <v/>
      </c>
    </row>
    <row r="179" ht="18" customFormat="1" customHeight="1" s="106">
      <c r="A179" s="338">
        <f>IF(AND($D179="",$N179=""),"",MAX($A$10:A178)+1)</f>
        <v/>
      </c>
      <c r="B179" s="339" t="n"/>
      <c r="C179" s="341" t="n"/>
      <c r="D179" s="341" t="n"/>
      <c r="E179" s="341" t="n"/>
      <c r="F179" s="342" t="n"/>
      <c r="G179" s="343">
        <f>IF($D179="","",IF(COUNTIF(数据录入!$J$5:$J$4999,$D179)=0,N($T179),ROUND(MIN(MAX(0,N($W179)-(N($V179)-N($U179))),N($U179)),2)))</f>
        <v/>
      </c>
      <c r="H179" s="344">
        <f>IF($D179="","",ROUND(N($F179)-N($G179)-N($J179),2))</f>
        <v/>
      </c>
      <c r="I179" s="353">
        <f>IF($D179="","",ROUND(SUM($H$11:H179),2))</f>
        <v/>
      </c>
      <c r="J179" s="354" t="n"/>
      <c r="K179" s="355" t="n"/>
      <c r="L179" s="341" t="n"/>
      <c r="M179" s="345" t="n"/>
      <c r="N179" s="346" t="n"/>
      <c r="O179" s="347" t="n"/>
      <c r="P179" s="348">
        <f>IF($N179="","",IF(COUNTIF(数据录入!$K$5:$K$4999,$N179)=0,N($X179),ROUND(MIN(MAX(0,N($Z179)-(N($Y179)-N($O179))),N($O179)),2)))</f>
        <v/>
      </c>
      <c r="Q179" s="349">
        <f>IF($N179="","",ROUND(N($O179)-N($P179),2))</f>
        <v/>
      </c>
      <c r="R179" s="350">
        <f>IF($N179="","",ROUND(SUM($Q$11:Q179),2))</f>
        <v/>
      </c>
      <c r="S179" s="346" t="n"/>
      <c r="T179" s="342" t="n"/>
      <c r="U179" s="351">
        <f>IF($D179="","",ROUND(N($F179)-N($J179),2))</f>
        <v/>
      </c>
      <c r="V179" s="351">
        <f>IF($D179="","",ROUND(SUMIFS($F$11:F179,$D$11:D179,$D179)-SUMIFS($J$11:J179,$D$11:D179,$D179),2))</f>
        <v/>
      </c>
      <c r="W179" s="351">
        <f>IF($D179="","",ROUND(SUMIFS(数据录入!$F$5:$F$4999,数据录入!$J$5:$J$4999,$D179),2))</f>
        <v/>
      </c>
      <c r="X179" s="347" t="n"/>
      <c r="Y179" s="351">
        <f>IF($N179="","",ROUND(SUMIFS($O$11:O179,$N$11:N179,$N179),2))</f>
        <v/>
      </c>
      <c r="Z179" s="351">
        <f>IF($N179="","",ROUND(SUMIFS(数据录入!$G$5:$G$4999,数据录入!$K$5:$K$4999,$N179),2))</f>
        <v/>
      </c>
      <c r="AA179" s="352">
        <f>IF(AND($D179="",$N179=""),"",IF(AND($D179&lt;&gt;"",COUNTIF(基础资料!$E:$E,$D179)=0),"客户名不在基础资料里",IF(AND($E179&lt;&gt;"",COUNTIF(基础资料!$B:$B,$E179)=0),"产品名不在基础资料里",IF(AND($N179&lt;&gt;"",COUNTIF(基础资料!$G:$G,$N179)=0),"供货商不在基础资料里",IF(AND($C179&lt;&gt;"",ISNUMBER($C179),$C179&lt;10000),"客户生日填得不对（不是日期）",IF(N($J179)&gt;N($F179),"销售费用大于销售金额",IF(AND($D179&lt;&gt;"",COUNTIF(数据录入!$J$5:$J$4999,$D179)=0,N($T179)&lt;&gt;0),"用的还是原手工已收款",IF(AND($D179&lt;&gt;"",COUNTIF(数据录入!$J$5:$J$4999,$D179)&gt;0,ROUND(N($G179)-N($T179),2)&lt;&gt;0,N($T179)&lt;&gt;0),"自动算的已收款和原手工数对不上","√"))))))))</f>
        <v/>
      </c>
    </row>
    <row r="180" ht="18" customFormat="1" customHeight="1" s="106">
      <c r="A180" s="338">
        <f>IF(AND($D180="",$N180=""),"",MAX($A$10:A179)+1)</f>
        <v/>
      </c>
      <c r="B180" s="339" t="n"/>
      <c r="C180" s="341" t="n"/>
      <c r="D180" s="341" t="n"/>
      <c r="E180" s="341" t="n"/>
      <c r="F180" s="342" t="n"/>
      <c r="G180" s="343">
        <f>IF($D180="","",IF(COUNTIF(数据录入!$J$5:$J$4999,$D180)=0,N($T180),ROUND(MIN(MAX(0,N($W180)-(N($V180)-N($U180))),N($U180)),2)))</f>
        <v/>
      </c>
      <c r="H180" s="344">
        <f>IF($D180="","",ROUND(N($F180)-N($G180)-N($J180),2))</f>
        <v/>
      </c>
      <c r="I180" s="353">
        <f>IF($D180="","",ROUND(SUM($H$11:H180),2))</f>
        <v/>
      </c>
      <c r="J180" s="354" t="n"/>
      <c r="K180" s="355" t="n"/>
      <c r="L180" s="341" t="n"/>
      <c r="M180" s="345" t="n"/>
      <c r="N180" s="346" t="n"/>
      <c r="O180" s="347" t="n"/>
      <c r="P180" s="348">
        <f>IF($N180="","",IF(COUNTIF(数据录入!$K$5:$K$4999,$N180)=0,N($X180),ROUND(MIN(MAX(0,N($Z180)-(N($Y180)-N($O180))),N($O180)),2)))</f>
        <v/>
      </c>
      <c r="Q180" s="349">
        <f>IF($N180="","",ROUND(N($O180)-N($P180),2))</f>
        <v/>
      </c>
      <c r="R180" s="350">
        <f>IF($N180="","",ROUND(SUM($Q$11:Q180),2))</f>
        <v/>
      </c>
      <c r="S180" s="346" t="n"/>
      <c r="T180" s="342" t="n"/>
      <c r="U180" s="351">
        <f>IF($D180="","",ROUND(N($F180)-N($J180),2))</f>
        <v/>
      </c>
      <c r="V180" s="351">
        <f>IF($D180="","",ROUND(SUMIFS($F$11:F180,$D$11:D180,$D180)-SUMIFS($J$11:J180,$D$11:D180,$D180),2))</f>
        <v/>
      </c>
      <c r="W180" s="351">
        <f>IF($D180="","",ROUND(SUMIFS(数据录入!$F$5:$F$4999,数据录入!$J$5:$J$4999,$D180),2))</f>
        <v/>
      </c>
      <c r="X180" s="347" t="n"/>
      <c r="Y180" s="351">
        <f>IF($N180="","",ROUND(SUMIFS($O$11:O180,$N$11:N180,$N180),2))</f>
        <v/>
      </c>
      <c r="Z180" s="351">
        <f>IF($N180="","",ROUND(SUMIFS(数据录入!$G$5:$G$4999,数据录入!$K$5:$K$4999,$N180),2))</f>
        <v/>
      </c>
      <c r="AA180" s="352">
        <f>IF(AND($D180="",$N180=""),"",IF(AND($D180&lt;&gt;"",COUNTIF(基础资料!$E:$E,$D180)=0),"客户名不在基础资料里",IF(AND($E180&lt;&gt;"",COUNTIF(基础资料!$B:$B,$E180)=0),"产品名不在基础资料里",IF(AND($N180&lt;&gt;"",COUNTIF(基础资料!$G:$G,$N180)=0),"供货商不在基础资料里",IF(AND($C180&lt;&gt;"",ISNUMBER($C180),$C180&lt;10000),"客户生日填得不对（不是日期）",IF(N($J180)&gt;N($F180),"销售费用大于销售金额",IF(AND($D180&lt;&gt;"",COUNTIF(数据录入!$J$5:$J$4999,$D180)=0,N($T180)&lt;&gt;0),"用的还是原手工已收款",IF(AND($D180&lt;&gt;"",COUNTIF(数据录入!$J$5:$J$4999,$D180)&gt;0,ROUND(N($G180)-N($T180),2)&lt;&gt;0,N($T180)&lt;&gt;0),"自动算的已收款和原手工数对不上","√"))))))))</f>
        <v/>
      </c>
    </row>
    <row r="181" ht="18" customFormat="1" customHeight="1" s="106">
      <c r="A181" s="338">
        <f>IF(AND($D181="",$N181=""),"",MAX($A$10:A180)+1)</f>
        <v/>
      </c>
      <c r="B181" s="339" t="n"/>
      <c r="C181" s="341" t="n"/>
      <c r="D181" s="341" t="n"/>
      <c r="E181" s="341" t="n"/>
      <c r="F181" s="342" t="n"/>
      <c r="G181" s="343">
        <f>IF($D181="","",IF(COUNTIF(数据录入!$J$5:$J$4999,$D181)=0,N($T181),ROUND(MIN(MAX(0,N($W181)-(N($V181)-N($U181))),N($U181)),2)))</f>
        <v/>
      </c>
      <c r="H181" s="344">
        <f>IF($D181="","",ROUND(N($F181)-N($G181)-N($J181),2))</f>
        <v/>
      </c>
      <c r="I181" s="353">
        <f>IF($D181="","",ROUND(SUM($H$11:H181),2))</f>
        <v/>
      </c>
      <c r="J181" s="354" t="n"/>
      <c r="K181" s="355" t="n"/>
      <c r="L181" s="341" t="n"/>
      <c r="M181" s="345" t="n"/>
      <c r="N181" s="346" t="n"/>
      <c r="O181" s="347" t="n"/>
      <c r="P181" s="348">
        <f>IF($N181="","",IF(COUNTIF(数据录入!$K$5:$K$4999,$N181)=0,N($X181),ROUND(MIN(MAX(0,N($Z181)-(N($Y181)-N($O181))),N($O181)),2)))</f>
        <v/>
      </c>
      <c r="Q181" s="349">
        <f>IF($N181="","",ROUND(N($O181)-N($P181),2))</f>
        <v/>
      </c>
      <c r="R181" s="350">
        <f>IF($N181="","",ROUND(SUM($Q$11:Q181),2))</f>
        <v/>
      </c>
      <c r="S181" s="346" t="n"/>
      <c r="T181" s="342" t="n"/>
      <c r="U181" s="351">
        <f>IF($D181="","",ROUND(N($F181)-N($J181),2))</f>
        <v/>
      </c>
      <c r="V181" s="351">
        <f>IF($D181="","",ROUND(SUMIFS($F$11:F181,$D$11:D181,$D181)-SUMIFS($J$11:J181,$D$11:D181,$D181),2))</f>
        <v/>
      </c>
      <c r="W181" s="351">
        <f>IF($D181="","",ROUND(SUMIFS(数据录入!$F$5:$F$4999,数据录入!$J$5:$J$4999,$D181),2))</f>
        <v/>
      </c>
      <c r="X181" s="347" t="n"/>
      <c r="Y181" s="351">
        <f>IF($N181="","",ROUND(SUMIFS($O$11:O181,$N$11:N181,$N181),2))</f>
        <v/>
      </c>
      <c r="Z181" s="351">
        <f>IF($N181="","",ROUND(SUMIFS(数据录入!$G$5:$G$4999,数据录入!$K$5:$K$4999,$N181),2))</f>
        <v/>
      </c>
      <c r="AA181" s="352">
        <f>IF(AND($D181="",$N181=""),"",IF(AND($D181&lt;&gt;"",COUNTIF(基础资料!$E:$E,$D181)=0),"客户名不在基础资料里",IF(AND($E181&lt;&gt;"",COUNTIF(基础资料!$B:$B,$E181)=0),"产品名不在基础资料里",IF(AND($N181&lt;&gt;"",COUNTIF(基础资料!$G:$G,$N181)=0),"供货商不在基础资料里",IF(AND($C181&lt;&gt;"",ISNUMBER($C181),$C181&lt;10000),"客户生日填得不对（不是日期）",IF(N($J181)&gt;N($F181),"销售费用大于销售金额",IF(AND($D181&lt;&gt;"",COUNTIF(数据录入!$J$5:$J$4999,$D181)=0,N($T181)&lt;&gt;0),"用的还是原手工已收款",IF(AND($D181&lt;&gt;"",COUNTIF(数据录入!$J$5:$J$4999,$D181)&gt;0,ROUND(N($G181)-N($T181),2)&lt;&gt;0,N($T181)&lt;&gt;0),"自动算的已收款和原手工数对不上","√"))))))))</f>
        <v/>
      </c>
    </row>
    <row r="182" ht="18" customFormat="1" customHeight="1" s="106">
      <c r="A182" s="338">
        <f>IF(AND($D182="",$N182=""),"",MAX($A$10:A181)+1)</f>
        <v/>
      </c>
      <c r="B182" s="339" t="n"/>
      <c r="C182" s="341" t="n"/>
      <c r="D182" s="341" t="n"/>
      <c r="E182" s="341" t="n"/>
      <c r="F182" s="342" t="n"/>
      <c r="G182" s="343">
        <f>IF($D182="","",IF(COUNTIF(数据录入!$J$5:$J$4999,$D182)=0,N($T182),ROUND(MIN(MAX(0,N($W182)-(N($V182)-N($U182))),N($U182)),2)))</f>
        <v/>
      </c>
      <c r="H182" s="344">
        <f>IF($D182="","",ROUND(N($F182)-N($G182)-N($J182),2))</f>
        <v/>
      </c>
      <c r="I182" s="353">
        <f>IF($D182="","",ROUND(SUM($H$11:H182),2))</f>
        <v/>
      </c>
      <c r="J182" s="354" t="n"/>
      <c r="K182" s="355" t="n"/>
      <c r="L182" s="341" t="n"/>
      <c r="M182" s="345" t="n"/>
      <c r="N182" s="346" t="n"/>
      <c r="O182" s="347" t="n"/>
      <c r="P182" s="348">
        <f>IF($N182="","",IF(COUNTIF(数据录入!$K$5:$K$4999,$N182)=0,N($X182),ROUND(MIN(MAX(0,N($Z182)-(N($Y182)-N($O182))),N($O182)),2)))</f>
        <v/>
      </c>
      <c r="Q182" s="349">
        <f>IF($N182="","",ROUND(N($O182)-N($P182),2))</f>
        <v/>
      </c>
      <c r="R182" s="350">
        <f>IF($N182="","",ROUND(SUM($Q$11:Q182),2))</f>
        <v/>
      </c>
      <c r="S182" s="346" t="n"/>
      <c r="T182" s="342" t="n"/>
      <c r="U182" s="351">
        <f>IF($D182="","",ROUND(N($F182)-N($J182),2))</f>
        <v/>
      </c>
      <c r="V182" s="351">
        <f>IF($D182="","",ROUND(SUMIFS($F$11:F182,$D$11:D182,$D182)-SUMIFS($J$11:J182,$D$11:D182,$D182),2))</f>
        <v/>
      </c>
      <c r="W182" s="351">
        <f>IF($D182="","",ROUND(SUMIFS(数据录入!$F$5:$F$4999,数据录入!$J$5:$J$4999,$D182),2))</f>
        <v/>
      </c>
      <c r="X182" s="347" t="n"/>
      <c r="Y182" s="351">
        <f>IF($N182="","",ROUND(SUMIFS($O$11:O182,$N$11:N182,$N182),2))</f>
        <v/>
      </c>
      <c r="Z182" s="351">
        <f>IF($N182="","",ROUND(SUMIFS(数据录入!$G$5:$G$4999,数据录入!$K$5:$K$4999,$N182),2))</f>
        <v/>
      </c>
      <c r="AA182" s="352">
        <f>IF(AND($D182="",$N182=""),"",IF(AND($D182&lt;&gt;"",COUNTIF(基础资料!$E:$E,$D182)=0),"客户名不在基础资料里",IF(AND($E182&lt;&gt;"",COUNTIF(基础资料!$B:$B,$E182)=0),"产品名不在基础资料里",IF(AND($N182&lt;&gt;"",COUNTIF(基础资料!$G:$G,$N182)=0),"供货商不在基础资料里",IF(AND($C182&lt;&gt;"",ISNUMBER($C182),$C182&lt;10000),"客户生日填得不对（不是日期）",IF(N($J182)&gt;N($F182),"销售费用大于销售金额",IF(AND($D182&lt;&gt;"",COUNTIF(数据录入!$J$5:$J$4999,$D182)=0,N($T182)&lt;&gt;0),"用的还是原手工已收款",IF(AND($D182&lt;&gt;"",COUNTIF(数据录入!$J$5:$J$4999,$D182)&gt;0,ROUND(N($G182)-N($T182),2)&lt;&gt;0,N($T182)&lt;&gt;0),"自动算的已收款和原手工数对不上","√"))))))))</f>
        <v/>
      </c>
    </row>
    <row r="183" ht="18" customFormat="1" customHeight="1" s="106">
      <c r="A183" s="338">
        <f>IF(AND($D183="",$N183=""),"",MAX($A$10:A182)+1)</f>
        <v/>
      </c>
      <c r="B183" s="339" t="n"/>
      <c r="C183" s="341" t="n"/>
      <c r="D183" s="341" t="n"/>
      <c r="E183" s="341" t="n"/>
      <c r="F183" s="342" t="n"/>
      <c r="G183" s="343">
        <f>IF($D183="","",IF(COUNTIF(数据录入!$J$5:$J$4999,$D183)=0,N($T183),ROUND(MIN(MAX(0,N($W183)-(N($V183)-N($U183))),N($U183)),2)))</f>
        <v/>
      </c>
      <c r="H183" s="344">
        <f>IF($D183="","",ROUND(N($F183)-N($G183)-N($J183),2))</f>
        <v/>
      </c>
      <c r="I183" s="353">
        <f>IF($D183="","",ROUND(SUM($H$11:H183),2))</f>
        <v/>
      </c>
      <c r="J183" s="354" t="n"/>
      <c r="K183" s="355" t="n"/>
      <c r="L183" s="341" t="n"/>
      <c r="M183" s="345" t="n"/>
      <c r="N183" s="346" t="n"/>
      <c r="O183" s="347" t="n"/>
      <c r="P183" s="348">
        <f>IF($N183="","",IF(COUNTIF(数据录入!$K$5:$K$4999,$N183)=0,N($X183),ROUND(MIN(MAX(0,N($Z183)-(N($Y183)-N($O183))),N($O183)),2)))</f>
        <v/>
      </c>
      <c r="Q183" s="349">
        <f>IF($N183="","",ROUND(N($O183)-N($P183),2))</f>
        <v/>
      </c>
      <c r="R183" s="350">
        <f>IF($N183="","",ROUND(SUM($Q$11:Q183),2))</f>
        <v/>
      </c>
      <c r="S183" s="346" t="n"/>
      <c r="T183" s="342" t="n"/>
      <c r="U183" s="351">
        <f>IF($D183="","",ROUND(N($F183)-N($J183),2))</f>
        <v/>
      </c>
      <c r="V183" s="351">
        <f>IF($D183="","",ROUND(SUMIFS($F$11:F183,$D$11:D183,$D183)-SUMIFS($J$11:J183,$D$11:D183,$D183),2))</f>
        <v/>
      </c>
      <c r="W183" s="351">
        <f>IF($D183="","",ROUND(SUMIFS(数据录入!$F$5:$F$4999,数据录入!$J$5:$J$4999,$D183),2))</f>
        <v/>
      </c>
      <c r="X183" s="347" t="n"/>
      <c r="Y183" s="351">
        <f>IF($N183="","",ROUND(SUMIFS($O$11:O183,$N$11:N183,$N183),2))</f>
        <v/>
      </c>
      <c r="Z183" s="351">
        <f>IF($N183="","",ROUND(SUMIFS(数据录入!$G$5:$G$4999,数据录入!$K$5:$K$4999,$N183),2))</f>
        <v/>
      </c>
      <c r="AA183" s="352">
        <f>IF(AND($D183="",$N183=""),"",IF(AND($D183&lt;&gt;"",COUNTIF(基础资料!$E:$E,$D183)=0),"客户名不在基础资料里",IF(AND($E183&lt;&gt;"",COUNTIF(基础资料!$B:$B,$E183)=0),"产品名不在基础资料里",IF(AND($N183&lt;&gt;"",COUNTIF(基础资料!$G:$G,$N183)=0),"供货商不在基础资料里",IF(AND($C183&lt;&gt;"",ISNUMBER($C183),$C183&lt;10000),"客户生日填得不对（不是日期）",IF(N($J183)&gt;N($F183),"销售费用大于销售金额",IF(AND($D183&lt;&gt;"",COUNTIF(数据录入!$J$5:$J$4999,$D183)=0,N($T183)&lt;&gt;0),"用的还是原手工已收款",IF(AND($D183&lt;&gt;"",COUNTIF(数据录入!$J$5:$J$4999,$D183)&gt;0,ROUND(N($G183)-N($T183),2)&lt;&gt;0,N($T183)&lt;&gt;0),"自动算的已收款和原手工数对不上","√"))))))))</f>
        <v/>
      </c>
    </row>
    <row r="184" ht="18" customFormat="1" customHeight="1" s="106">
      <c r="A184" s="338">
        <f>IF(AND($D184="",$N184=""),"",MAX($A$10:A183)+1)</f>
        <v/>
      </c>
      <c r="B184" s="339" t="n"/>
      <c r="C184" s="341" t="n"/>
      <c r="D184" s="341" t="n"/>
      <c r="E184" s="341" t="n"/>
      <c r="F184" s="342" t="n"/>
      <c r="G184" s="343">
        <f>IF($D184="","",IF(COUNTIF(数据录入!$J$5:$J$4999,$D184)=0,N($T184),ROUND(MIN(MAX(0,N($W184)-(N($V184)-N($U184))),N($U184)),2)))</f>
        <v/>
      </c>
      <c r="H184" s="344">
        <f>IF($D184="","",ROUND(N($F184)-N($G184)-N($J184),2))</f>
        <v/>
      </c>
      <c r="I184" s="353">
        <f>IF($D184="","",ROUND(SUM($H$11:H184),2))</f>
        <v/>
      </c>
      <c r="J184" s="354" t="n"/>
      <c r="K184" s="355" t="n"/>
      <c r="L184" s="341" t="n"/>
      <c r="M184" s="345" t="n"/>
      <c r="N184" s="346" t="n"/>
      <c r="O184" s="347" t="n"/>
      <c r="P184" s="348">
        <f>IF($N184="","",IF(COUNTIF(数据录入!$K$5:$K$4999,$N184)=0,N($X184),ROUND(MIN(MAX(0,N($Z184)-(N($Y184)-N($O184))),N($O184)),2)))</f>
        <v/>
      </c>
      <c r="Q184" s="349">
        <f>IF($N184="","",ROUND(N($O184)-N($P184),2))</f>
        <v/>
      </c>
      <c r="R184" s="350">
        <f>IF($N184="","",ROUND(SUM($Q$11:Q184),2))</f>
        <v/>
      </c>
      <c r="S184" s="346" t="n"/>
      <c r="T184" s="342" t="n"/>
      <c r="U184" s="351">
        <f>IF($D184="","",ROUND(N($F184)-N($J184),2))</f>
        <v/>
      </c>
      <c r="V184" s="351">
        <f>IF($D184="","",ROUND(SUMIFS($F$11:F184,$D$11:D184,$D184)-SUMIFS($J$11:J184,$D$11:D184,$D184),2))</f>
        <v/>
      </c>
      <c r="W184" s="351">
        <f>IF($D184="","",ROUND(SUMIFS(数据录入!$F$5:$F$4999,数据录入!$J$5:$J$4999,$D184),2))</f>
        <v/>
      </c>
      <c r="X184" s="347" t="n"/>
      <c r="Y184" s="351">
        <f>IF($N184="","",ROUND(SUMIFS($O$11:O184,$N$11:N184,$N184),2))</f>
        <v/>
      </c>
      <c r="Z184" s="351">
        <f>IF($N184="","",ROUND(SUMIFS(数据录入!$G$5:$G$4999,数据录入!$K$5:$K$4999,$N184),2))</f>
        <v/>
      </c>
      <c r="AA184" s="352">
        <f>IF(AND($D184="",$N184=""),"",IF(AND($D184&lt;&gt;"",COUNTIF(基础资料!$E:$E,$D184)=0),"客户名不在基础资料里",IF(AND($E184&lt;&gt;"",COUNTIF(基础资料!$B:$B,$E184)=0),"产品名不在基础资料里",IF(AND($N184&lt;&gt;"",COUNTIF(基础资料!$G:$G,$N184)=0),"供货商不在基础资料里",IF(AND($C184&lt;&gt;"",ISNUMBER($C184),$C184&lt;10000),"客户生日填得不对（不是日期）",IF(N($J184)&gt;N($F184),"销售费用大于销售金额",IF(AND($D184&lt;&gt;"",COUNTIF(数据录入!$J$5:$J$4999,$D184)=0,N($T184)&lt;&gt;0),"用的还是原手工已收款",IF(AND($D184&lt;&gt;"",COUNTIF(数据录入!$J$5:$J$4999,$D184)&gt;0,ROUND(N($G184)-N($T184),2)&lt;&gt;0,N($T184)&lt;&gt;0),"自动算的已收款和原手工数对不上","√"))))))))</f>
        <v/>
      </c>
    </row>
    <row r="185" ht="18" customFormat="1" customHeight="1" s="106">
      <c r="A185" s="338">
        <f>IF(AND($D185="",$N185=""),"",MAX($A$10:A184)+1)</f>
        <v/>
      </c>
      <c r="B185" s="339" t="n"/>
      <c r="C185" s="341" t="n"/>
      <c r="D185" s="341" t="n"/>
      <c r="E185" s="341" t="n"/>
      <c r="F185" s="342" t="n"/>
      <c r="G185" s="343">
        <f>IF($D185="","",IF(COUNTIF(数据录入!$J$5:$J$4999,$D185)=0,N($T185),ROUND(MIN(MAX(0,N($W185)-(N($V185)-N($U185))),N($U185)),2)))</f>
        <v/>
      </c>
      <c r="H185" s="344">
        <f>IF($D185="","",ROUND(N($F185)-N($G185)-N($J185),2))</f>
        <v/>
      </c>
      <c r="I185" s="353">
        <f>IF($D185="","",ROUND(SUM($H$11:H185),2))</f>
        <v/>
      </c>
      <c r="J185" s="354" t="n"/>
      <c r="K185" s="355" t="n"/>
      <c r="L185" s="341" t="n"/>
      <c r="M185" s="345" t="n"/>
      <c r="N185" s="346" t="n"/>
      <c r="O185" s="347" t="n"/>
      <c r="P185" s="348">
        <f>IF($N185="","",IF(COUNTIF(数据录入!$K$5:$K$4999,$N185)=0,N($X185),ROUND(MIN(MAX(0,N($Z185)-(N($Y185)-N($O185))),N($O185)),2)))</f>
        <v/>
      </c>
      <c r="Q185" s="349">
        <f>IF($N185="","",ROUND(N($O185)-N($P185),2))</f>
        <v/>
      </c>
      <c r="R185" s="350">
        <f>IF($N185="","",ROUND(SUM($Q$11:Q185),2))</f>
        <v/>
      </c>
      <c r="S185" s="346" t="n"/>
      <c r="T185" s="342" t="n"/>
      <c r="U185" s="351">
        <f>IF($D185="","",ROUND(N($F185)-N($J185),2))</f>
        <v/>
      </c>
      <c r="V185" s="351">
        <f>IF($D185="","",ROUND(SUMIFS($F$11:F185,$D$11:D185,$D185)-SUMIFS($J$11:J185,$D$11:D185,$D185),2))</f>
        <v/>
      </c>
      <c r="W185" s="351">
        <f>IF($D185="","",ROUND(SUMIFS(数据录入!$F$5:$F$4999,数据录入!$J$5:$J$4999,$D185),2))</f>
        <v/>
      </c>
      <c r="X185" s="347" t="n"/>
      <c r="Y185" s="351">
        <f>IF($N185="","",ROUND(SUMIFS($O$11:O185,$N$11:N185,$N185),2))</f>
        <v/>
      </c>
      <c r="Z185" s="351">
        <f>IF($N185="","",ROUND(SUMIFS(数据录入!$G$5:$G$4999,数据录入!$K$5:$K$4999,$N185),2))</f>
        <v/>
      </c>
      <c r="AA185" s="352">
        <f>IF(AND($D185="",$N185=""),"",IF(AND($D185&lt;&gt;"",COUNTIF(基础资料!$E:$E,$D185)=0),"客户名不在基础资料里",IF(AND($E185&lt;&gt;"",COUNTIF(基础资料!$B:$B,$E185)=0),"产品名不在基础资料里",IF(AND($N185&lt;&gt;"",COUNTIF(基础资料!$G:$G,$N185)=0),"供货商不在基础资料里",IF(AND($C185&lt;&gt;"",ISNUMBER($C185),$C185&lt;10000),"客户生日填得不对（不是日期）",IF(N($J185)&gt;N($F185),"销售费用大于销售金额",IF(AND($D185&lt;&gt;"",COUNTIF(数据录入!$J$5:$J$4999,$D185)=0,N($T185)&lt;&gt;0),"用的还是原手工已收款",IF(AND($D185&lt;&gt;"",COUNTIF(数据录入!$J$5:$J$4999,$D185)&gt;0,ROUND(N($G185)-N($T185),2)&lt;&gt;0,N($T185)&lt;&gt;0),"自动算的已收款和原手工数对不上","√"))))))))</f>
        <v/>
      </c>
    </row>
    <row r="186" ht="18" customFormat="1" customHeight="1" s="106">
      <c r="A186" s="338">
        <f>IF(AND($D186="",$N186=""),"",MAX($A$10:A185)+1)</f>
        <v/>
      </c>
      <c r="B186" s="339" t="n"/>
      <c r="C186" s="341" t="n"/>
      <c r="D186" s="341" t="n"/>
      <c r="E186" s="341" t="n"/>
      <c r="F186" s="342" t="n"/>
      <c r="G186" s="343">
        <f>IF($D186="","",IF(COUNTIF(数据录入!$J$5:$J$4999,$D186)=0,N($T186),ROUND(MIN(MAX(0,N($W186)-(N($V186)-N($U186))),N($U186)),2)))</f>
        <v/>
      </c>
      <c r="H186" s="344">
        <f>IF($D186="","",ROUND(N($F186)-N($G186)-N($J186),2))</f>
        <v/>
      </c>
      <c r="I186" s="353">
        <f>IF($D186="","",ROUND(SUM($H$11:H186),2))</f>
        <v/>
      </c>
      <c r="J186" s="354" t="n"/>
      <c r="K186" s="355" t="n"/>
      <c r="L186" s="341" t="n"/>
      <c r="M186" s="345" t="n"/>
      <c r="N186" s="346" t="n"/>
      <c r="O186" s="347" t="n"/>
      <c r="P186" s="348">
        <f>IF($N186="","",IF(COUNTIF(数据录入!$K$5:$K$4999,$N186)=0,N($X186),ROUND(MIN(MAX(0,N($Z186)-(N($Y186)-N($O186))),N($O186)),2)))</f>
        <v/>
      </c>
      <c r="Q186" s="349">
        <f>IF($N186="","",ROUND(N($O186)-N($P186),2))</f>
        <v/>
      </c>
      <c r="R186" s="350">
        <f>IF($N186="","",ROUND(SUM($Q$11:Q186),2))</f>
        <v/>
      </c>
      <c r="S186" s="346" t="n"/>
      <c r="T186" s="342" t="n"/>
      <c r="U186" s="351">
        <f>IF($D186="","",ROUND(N($F186)-N($J186),2))</f>
        <v/>
      </c>
      <c r="V186" s="351">
        <f>IF($D186="","",ROUND(SUMIFS($F$11:F186,$D$11:D186,$D186)-SUMIFS($J$11:J186,$D$11:D186,$D186),2))</f>
        <v/>
      </c>
      <c r="W186" s="351">
        <f>IF($D186="","",ROUND(SUMIFS(数据录入!$F$5:$F$4999,数据录入!$J$5:$J$4999,$D186),2))</f>
        <v/>
      </c>
      <c r="X186" s="347" t="n"/>
      <c r="Y186" s="351">
        <f>IF($N186="","",ROUND(SUMIFS($O$11:O186,$N$11:N186,$N186),2))</f>
        <v/>
      </c>
      <c r="Z186" s="351">
        <f>IF($N186="","",ROUND(SUMIFS(数据录入!$G$5:$G$4999,数据录入!$K$5:$K$4999,$N186),2))</f>
        <v/>
      </c>
      <c r="AA186" s="352">
        <f>IF(AND($D186="",$N186=""),"",IF(AND($D186&lt;&gt;"",COUNTIF(基础资料!$E:$E,$D186)=0),"客户名不在基础资料里",IF(AND($E186&lt;&gt;"",COUNTIF(基础资料!$B:$B,$E186)=0),"产品名不在基础资料里",IF(AND($N186&lt;&gt;"",COUNTIF(基础资料!$G:$G,$N186)=0),"供货商不在基础资料里",IF(AND($C186&lt;&gt;"",ISNUMBER($C186),$C186&lt;10000),"客户生日填得不对（不是日期）",IF(N($J186)&gt;N($F186),"销售费用大于销售金额",IF(AND($D186&lt;&gt;"",COUNTIF(数据录入!$J$5:$J$4999,$D186)=0,N($T186)&lt;&gt;0),"用的还是原手工已收款",IF(AND($D186&lt;&gt;"",COUNTIF(数据录入!$J$5:$J$4999,$D186)&gt;0,ROUND(N($G186)-N($T186),2)&lt;&gt;0,N($T186)&lt;&gt;0),"自动算的已收款和原手工数对不上","√"))))))))</f>
        <v/>
      </c>
    </row>
    <row r="187" ht="18" customFormat="1" customHeight="1" s="106">
      <c r="A187" s="338">
        <f>IF(AND($D187="",$N187=""),"",MAX($A$10:A186)+1)</f>
        <v/>
      </c>
      <c r="B187" s="339" t="n"/>
      <c r="C187" s="341" t="n"/>
      <c r="D187" s="341" t="n"/>
      <c r="E187" s="341" t="n"/>
      <c r="F187" s="342" t="n"/>
      <c r="G187" s="343">
        <f>IF($D187="","",IF(COUNTIF(数据录入!$J$5:$J$4999,$D187)=0,N($T187),ROUND(MIN(MAX(0,N($W187)-(N($V187)-N($U187))),N($U187)),2)))</f>
        <v/>
      </c>
      <c r="H187" s="344">
        <f>IF($D187="","",ROUND(N($F187)-N($G187)-N($J187),2))</f>
        <v/>
      </c>
      <c r="I187" s="353">
        <f>IF($D187="","",ROUND(SUM($H$11:H187),2))</f>
        <v/>
      </c>
      <c r="J187" s="354" t="n"/>
      <c r="K187" s="355" t="n"/>
      <c r="L187" s="341" t="n"/>
      <c r="M187" s="345" t="n"/>
      <c r="N187" s="346" t="n"/>
      <c r="O187" s="347" t="n"/>
      <c r="P187" s="348">
        <f>IF($N187="","",IF(COUNTIF(数据录入!$K$5:$K$4999,$N187)=0,N($X187),ROUND(MIN(MAX(0,N($Z187)-(N($Y187)-N($O187))),N($O187)),2)))</f>
        <v/>
      </c>
      <c r="Q187" s="349">
        <f>IF($N187="","",ROUND(N($O187)-N($P187),2))</f>
        <v/>
      </c>
      <c r="R187" s="350">
        <f>IF($N187="","",ROUND(SUM($Q$11:Q187),2))</f>
        <v/>
      </c>
      <c r="S187" s="346" t="n"/>
      <c r="T187" s="342" t="n"/>
      <c r="U187" s="351">
        <f>IF($D187="","",ROUND(N($F187)-N($J187),2))</f>
        <v/>
      </c>
      <c r="V187" s="351">
        <f>IF($D187="","",ROUND(SUMIFS($F$11:F187,$D$11:D187,$D187)-SUMIFS($J$11:J187,$D$11:D187,$D187),2))</f>
        <v/>
      </c>
      <c r="W187" s="351">
        <f>IF($D187="","",ROUND(SUMIFS(数据录入!$F$5:$F$4999,数据录入!$J$5:$J$4999,$D187),2))</f>
        <v/>
      </c>
      <c r="X187" s="347" t="n"/>
      <c r="Y187" s="351">
        <f>IF($N187="","",ROUND(SUMIFS($O$11:O187,$N$11:N187,$N187),2))</f>
        <v/>
      </c>
      <c r="Z187" s="351">
        <f>IF($N187="","",ROUND(SUMIFS(数据录入!$G$5:$G$4999,数据录入!$K$5:$K$4999,$N187),2))</f>
        <v/>
      </c>
      <c r="AA187" s="352">
        <f>IF(AND($D187="",$N187=""),"",IF(AND($D187&lt;&gt;"",COUNTIF(基础资料!$E:$E,$D187)=0),"客户名不在基础资料里",IF(AND($E187&lt;&gt;"",COUNTIF(基础资料!$B:$B,$E187)=0),"产品名不在基础资料里",IF(AND($N187&lt;&gt;"",COUNTIF(基础资料!$G:$G,$N187)=0),"供货商不在基础资料里",IF(AND($C187&lt;&gt;"",ISNUMBER($C187),$C187&lt;10000),"客户生日填得不对（不是日期）",IF(N($J187)&gt;N($F187),"销售费用大于销售金额",IF(AND($D187&lt;&gt;"",COUNTIF(数据录入!$J$5:$J$4999,$D187)=0,N($T187)&lt;&gt;0),"用的还是原手工已收款",IF(AND($D187&lt;&gt;"",COUNTIF(数据录入!$J$5:$J$4999,$D187)&gt;0,ROUND(N($G187)-N($T187),2)&lt;&gt;0,N($T187)&lt;&gt;0),"自动算的已收款和原手工数对不上","√"))))))))</f>
        <v/>
      </c>
    </row>
    <row r="188" ht="18" customFormat="1" customHeight="1" s="106">
      <c r="A188" s="338">
        <f>IF(AND($D188="",$N188=""),"",MAX($A$10:A187)+1)</f>
        <v/>
      </c>
      <c r="B188" s="339" t="n"/>
      <c r="C188" s="341" t="n"/>
      <c r="D188" s="341" t="n"/>
      <c r="E188" s="341" t="n"/>
      <c r="F188" s="342" t="n"/>
      <c r="G188" s="343">
        <f>IF($D188="","",IF(COUNTIF(数据录入!$J$5:$J$4999,$D188)=0,N($T188),ROUND(MIN(MAX(0,N($W188)-(N($V188)-N($U188))),N($U188)),2)))</f>
        <v/>
      </c>
      <c r="H188" s="344">
        <f>IF($D188="","",ROUND(N($F188)-N($G188)-N($J188),2))</f>
        <v/>
      </c>
      <c r="I188" s="353">
        <f>IF($D188="","",ROUND(SUM($H$11:H188),2))</f>
        <v/>
      </c>
      <c r="J188" s="354" t="n"/>
      <c r="K188" s="355" t="n"/>
      <c r="L188" s="341" t="n"/>
      <c r="M188" s="345" t="n"/>
      <c r="N188" s="346" t="n"/>
      <c r="O188" s="347" t="n"/>
      <c r="P188" s="348">
        <f>IF($N188="","",IF(COUNTIF(数据录入!$K$5:$K$4999,$N188)=0,N($X188),ROUND(MIN(MAX(0,N($Z188)-(N($Y188)-N($O188))),N($O188)),2)))</f>
        <v/>
      </c>
      <c r="Q188" s="349">
        <f>IF($N188="","",ROUND(N($O188)-N($P188),2))</f>
        <v/>
      </c>
      <c r="R188" s="350">
        <f>IF($N188="","",ROUND(SUM($Q$11:Q188),2))</f>
        <v/>
      </c>
      <c r="S188" s="346" t="n"/>
      <c r="T188" s="342" t="n"/>
      <c r="U188" s="351">
        <f>IF($D188="","",ROUND(N($F188)-N($J188),2))</f>
        <v/>
      </c>
      <c r="V188" s="351">
        <f>IF($D188="","",ROUND(SUMIFS($F$11:F188,$D$11:D188,$D188)-SUMIFS($J$11:J188,$D$11:D188,$D188),2))</f>
        <v/>
      </c>
      <c r="W188" s="351">
        <f>IF($D188="","",ROUND(SUMIFS(数据录入!$F$5:$F$4999,数据录入!$J$5:$J$4999,$D188),2))</f>
        <v/>
      </c>
      <c r="X188" s="347" t="n"/>
      <c r="Y188" s="351">
        <f>IF($N188="","",ROUND(SUMIFS($O$11:O188,$N$11:N188,$N188),2))</f>
        <v/>
      </c>
      <c r="Z188" s="351">
        <f>IF($N188="","",ROUND(SUMIFS(数据录入!$G$5:$G$4999,数据录入!$K$5:$K$4999,$N188),2))</f>
        <v/>
      </c>
      <c r="AA188" s="352">
        <f>IF(AND($D188="",$N188=""),"",IF(AND($D188&lt;&gt;"",COUNTIF(基础资料!$E:$E,$D188)=0),"客户名不在基础资料里",IF(AND($E188&lt;&gt;"",COUNTIF(基础资料!$B:$B,$E188)=0),"产品名不在基础资料里",IF(AND($N188&lt;&gt;"",COUNTIF(基础资料!$G:$G,$N188)=0),"供货商不在基础资料里",IF(AND($C188&lt;&gt;"",ISNUMBER($C188),$C188&lt;10000),"客户生日填得不对（不是日期）",IF(N($J188)&gt;N($F188),"销售费用大于销售金额",IF(AND($D188&lt;&gt;"",COUNTIF(数据录入!$J$5:$J$4999,$D188)=0,N($T188)&lt;&gt;0),"用的还是原手工已收款",IF(AND($D188&lt;&gt;"",COUNTIF(数据录入!$J$5:$J$4999,$D188)&gt;0,ROUND(N($G188)-N($T188),2)&lt;&gt;0,N($T188)&lt;&gt;0),"自动算的已收款和原手工数对不上","√"))))))))</f>
        <v/>
      </c>
    </row>
    <row r="189" ht="18" customFormat="1" customHeight="1" s="106">
      <c r="A189" s="338">
        <f>IF(AND($D189="",$N189=""),"",MAX($A$10:A188)+1)</f>
        <v/>
      </c>
      <c r="B189" s="339" t="n"/>
      <c r="C189" s="341" t="n"/>
      <c r="D189" s="341" t="n"/>
      <c r="E189" s="341" t="n"/>
      <c r="F189" s="342" t="n"/>
      <c r="G189" s="343">
        <f>IF($D189="","",IF(COUNTIF(数据录入!$J$5:$J$4999,$D189)=0,N($T189),ROUND(MIN(MAX(0,N($W189)-(N($V189)-N($U189))),N($U189)),2)))</f>
        <v/>
      </c>
      <c r="H189" s="344">
        <f>IF($D189="","",ROUND(N($F189)-N($G189)-N($J189),2))</f>
        <v/>
      </c>
      <c r="I189" s="353">
        <f>IF($D189="","",ROUND(SUM($H$11:H189),2))</f>
        <v/>
      </c>
      <c r="J189" s="354" t="n"/>
      <c r="K189" s="355" t="n"/>
      <c r="L189" s="341" t="n"/>
      <c r="M189" s="345" t="n"/>
      <c r="N189" s="346" t="n"/>
      <c r="O189" s="347" t="n"/>
      <c r="P189" s="348">
        <f>IF($N189="","",IF(COUNTIF(数据录入!$K$5:$K$4999,$N189)=0,N($X189),ROUND(MIN(MAX(0,N($Z189)-(N($Y189)-N($O189))),N($O189)),2)))</f>
        <v/>
      </c>
      <c r="Q189" s="349">
        <f>IF($N189="","",ROUND(N($O189)-N($P189),2))</f>
        <v/>
      </c>
      <c r="R189" s="350">
        <f>IF($N189="","",ROUND(SUM($Q$11:Q189),2))</f>
        <v/>
      </c>
      <c r="S189" s="346" t="n"/>
      <c r="T189" s="342" t="n"/>
      <c r="U189" s="351">
        <f>IF($D189="","",ROUND(N($F189)-N($J189),2))</f>
        <v/>
      </c>
      <c r="V189" s="351">
        <f>IF($D189="","",ROUND(SUMIFS($F$11:F189,$D$11:D189,$D189)-SUMIFS($J$11:J189,$D$11:D189,$D189),2))</f>
        <v/>
      </c>
      <c r="W189" s="351">
        <f>IF($D189="","",ROUND(SUMIFS(数据录入!$F$5:$F$4999,数据录入!$J$5:$J$4999,$D189),2))</f>
        <v/>
      </c>
      <c r="X189" s="347" t="n"/>
      <c r="Y189" s="351">
        <f>IF($N189="","",ROUND(SUMIFS($O$11:O189,$N$11:N189,$N189),2))</f>
        <v/>
      </c>
      <c r="Z189" s="351">
        <f>IF($N189="","",ROUND(SUMIFS(数据录入!$G$5:$G$4999,数据录入!$K$5:$K$4999,$N189),2))</f>
        <v/>
      </c>
      <c r="AA189" s="352">
        <f>IF(AND($D189="",$N189=""),"",IF(AND($D189&lt;&gt;"",COUNTIF(基础资料!$E:$E,$D189)=0),"客户名不在基础资料里",IF(AND($E189&lt;&gt;"",COUNTIF(基础资料!$B:$B,$E189)=0),"产品名不在基础资料里",IF(AND($N189&lt;&gt;"",COUNTIF(基础资料!$G:$G,$N189)=0),"供货商不在基础资料里",IF(AND($C189&lt;&gt;"",ISNUMBER($C189),$C189&lt;10000),"客户生日填得不对（不是日期）",IF(N($J189)&gt;N($F189),"销售费用大于销售金额",IF(AND($D189&lt;&gt;"",COUNTIF(数据录入!$J$5:$J$4999,$D189)=0,N($T189)&lt;&gt;0),"用的还是原手工已收款",IF(AND($D189&lt;&gt;"",COUNTIF(数据录入!$J$5:$J$4999,$D189)&gt;0,ROUND(N($G189)-N($T189),2)&lt;&gt;0,N($T189)&lt;&gt;0),"自动算的已收款和原手工数对不上","√"))))))))</f>
        <v/>
      </c>
    </row>
    <row r="190" ht="18" customFormat="1" customHeight="1" s="106">
      <c r="A190" s="338">
        <f>IF(AND($D190="",$N190=""),"",MAX($A$10:A189)+1)</f>
        <v/>
      </c>
      <c r="B190" s="339" t="n"/>
      <c r="C190" s="341" t="n"/>
      <c r="D190" s="341" t="n"/>
      <c r="E190" s="341" t="n"/>
      <c r="F190" s="342" t="n"/>
      <c r="G190" s="343">
        <f>IF($D190="","",IF(COUNTIF(数据录入!$J$5:$J$4999,$D190)=0,N($T190),ROUND(MIN(MAX(0,N($W190)-(N($V190)-N($U190))),N($U190)),2)))</f>
        <v/>
      </c>
      <c r="H190" s="344">
        <f>IF($D190="","",ROUND(N($F190)-N($G190)-N($J190),2))</f>
        <v/>
      </c>
      <c r="I190" s="353">
        <f>IF($D190="","",ROUND(SUM($H$11:H190),2))</f>
        <v/>
      </c>
      <c r="J190" s="354" t="n"/>
      <c r="K190" s="355" t="n"/>
      <c r="L190" s="341" t="n"/>
      <c r="M190" s="345" t="n"/>
      <c r="N190" s="346" t="n"/>
      <c r="O190" s="347" t="n"/>
      <c r="P190" s="348">
        <f>IF($N190="","",IF(COUNTIF(数据录入!$K$5:$K$4999,$N190)=0,N($X190),ROUND(MIN(MAX(0,N($Z190)-(N($Y190)-N($O190))),N($O190)),2)))</f>
        <v/>
      </c>
      <c r="Q190" s="349">
        <f>IF($N190="","",ROUND(N($O190)-N($P190),2))</f>
        <v/>
      </c>
      <c r="R190" s="350">
        <f>IF($N190="","",ROUND(SUM($Q$11:Q190),2))</f>
        <v/>
      </c>
      <c r="S190" s="346" t="n"/>
      <c r="T190" s="342" t="n"/>
      <c r="U190" s="351">
        <f>IF($D190="","",ROUND(N($F190)-N($J190),2))</f>
        <v/>
      </c>
      <c r="V190" s="351">
        <f>IF($D190="","",ROUND(SUMIFS($F$11:F190,$D$11:D190,$D190)-SUMIFS($J$11:J190,$D$11:D190,$D190),2))</f>
        <v/>
      </c>
      <c r="W190" s="351">
        <f>IF($D190="","",ROUND(SUMIFS(数据录入!$F$5:$F$4999,数据录入!$J$5:$J$4999,$D190),2))</f>
        <v/>
      </c>
      <c r="X190" s="347" t="n"/>
      <c r="Y190" s="351">
        <f>IF($N190="","",ROUND(SUMIFS($O$11:O190,$N$11:N190,$N190),2))</f>
        <v/>
      </c>
      <c r="Z190" s="351">
        <f>IF($N190="","",ROUND(SUMIFS(数据录入!$G$5:$G$4999,数据录入!$K$5:$K$4999,$N190),2))</f>
        <v/>
      </c>
      <c r="AA190" s="352">
        <f>IF(AND($D190="",$N190=""),"",IF(AND($D190&lt;&gt;"",COUNTIF(基础资料!$E:$E,$D190)=0),"客户名不在基础资料里",IF(AND($E190&lt;&gt;"",COUNTIF(基础资料!$B:$B,$E190)=0),"产品名不在基础资料里",IF(AND($N190&lt;&gt;"",COUNTIF(基础资料!$G:$G,$N190)=0),"供货商不在基础资料里",IF(AND($C190&lt;&gt;"",ISNUMBER($C190),$C190&lt;10000),"客户生日填得不对（不是日期）",IF(N($J190)&gt;N($F190),"销售费用大于销售金额",IF(AND($D190&lt;&gt;"",COUNTIF(数据录入!$J$5:$J$4999,$D190)=0,N($T190)&lt;&gt;0),"用的还是原手工已收款",IF(AND($D190&lt;&gt;"",COUNTIF(数据录入!$J$5:$J$4999,$D190)&gt;0,ROUND(N($G190)-N($T190),2)&lt;&gt;0,N($T190)&lt;&gt;0),"自动算的已收款和原手工数对不上","√"))))))))</f>
        <v/>
      </c>
    </row>
    <row r="191" ht="18" customFormat="1" customHeight="1" s="106">
      <c r="A191" s="338">
        <f>IF(AND($D191="",$N191=""),"",MAX($A$10:A190)+1)</f>
        <v/>
      </c>
      <c r="B191" s="339" t="n"/>
      <c r="C191" s="341" t="n"/>
      <c r="D191" s="341" t="n"/>
      <c r="E191" s="341" t="n"/>
      <c r="F191" s="342" t="n"/>
      <c r="G191" s="343">
        <f>IF($D191="","",IF(COUNTIF(数据录入!$J$5:$J$4999,$D191)=0,N($T191),ROUND(MIN(MAX(0,N($W191)-(N($V191)-N($U191))),N($U191)),2)))</f>
        <v/>
      </c>
      <c r="H191" s="344">
        <f>IF($D191="","",ROUND(N($F191)-N($G191)-N($J191),2))</f>
        <v/>
      </c>
      <c r="I191" s="353">
        <f>IF($D191="","",ROUND(SUM($H$11:H191),2))</f>
        <v/>
      </c>
      <c r="J191" s="354" t="n"/>
      <c r="K191" s="355" t="n"/>
      <c r="L191" s="341" t="n"/>
      <c r="M191" s="345" t="n"/>
      <c r="N191" s="346" t="n"/>
      <c r="O191" s="347" t="n"/>
      <c r="P191" s="348">
        <f>IF($N191="","",IF(COUNTIF(数据录入!$K$5:$K$4999,$N191)=0,N($X191),ROUND(MIN(MAX(0,N($Z191)-(N($Y191)-N($O191))),N($O191)),2)))</f>
        <v/>
      </c>
      <c r="Q191" s="349">
        <f>IF($N191="","",ROUND(N($O191)-N($P191),2))</f>
        <v/>
      </c>
      <c r="R191" s="350">
        <f>IF($N191="","",ROUND(SUM($Q$11:Q191),2))</f>
        <v/>
      </c>
      <c r="S191" s="346" t="n"/>
      <c r="T191" s="342" t="n"/>
      <c r="U191" s="351">
        <f>IF($D191="","",ROUND(N($F191)-N($J191),2))</f>
        <v/>
      </c>
      <c r="V191" s="351">
        <f>IF($D191="","",ROUND(SUMIFS($F$11:F191,$D$11:D191,$D191)-SUMIFS($J$11:J191,$D$11:D191,$D191),2))</f>
        <v/>
      </c>
      <c r="W191" s="351">
        <f>IF($D191="","",ROUND(SUMIFS(数据录入!$F$5:$F$4999,数据录入!$J$5:$J$4999,$D191),2))</f>
        <v/>
      </c>
      <c r="X191" s="347" t="n"/>
      <c r="Y191" s="351">
        <f>IF($N191="","",ROUND(SUMIFS($O$11:O191,$N$11:N191,$N191),2))</f>
        <v/>
      </c>
      <c r="Z191" s="351">
        <f>IF($N191="","",ROUND(SUMIFS(数据录入!$G$5:$G$4999,数据录入!$K$5:$K$4999,$N191),2))</f>
        <v/>
      </c>
      <c r="AA191" s="352">
        <f>IF(AND($D191="",$N191=""),"",IF(AND($D191&lt;&gt;"",COUNTIF(基础资料!$E:$E,$D191)=0),"客户名不在基础资料里",IF(AND($E191&lt;&gt;"",COUNTIF(基础资料!$B:$B,$E191)=0),"产品名不在基础资料里",IF(AND($N191&lt;&gt;"",COUNTIF(基础资料!$G:$G,$N191)=0),"供货商不在基础资料里",IF(AND($C191&lt;&gt;"",ISNUMBER($C191),$C191&lt;10000),"客户生日填得不对（不是日期）",IF(N($J191)&gt;N($F191),"销售费用大于销售金额",IF(AND($D191&lt;&gt;"",COUNTIF(数据录入!$J$5:$J$4999,$D191)=0,N($T191)&lt;&gt;0),"用的还是原手工已收款",IF(AND($D191&lt;&gt;"",COUNTIF(数据录入!$J$5:$J$4999,$D191)&gt;0,ROUND(N($G191)-N($T191),2)&lt;&gt;0,N($T191)&lt;&gt;0),"自动算的已收款和原手工数对不上","√"))))))))</f>
        <v/>
      </c>
    </row>
    <row r="192" ht="18" customFormat="1" customHeight="1" s="106">
      <c r="A192" s="338">
        <f>IF(AND($D192="",$N192=""),"",MAX($A$10:A191)+1)</f>
        <v/>
      </c>
      <c r="B192" s="339" t="n"/>
      <c r="C192" s="341" t="n"/>
      <c r="D192" s="341" t="n"/>
      <c r="E192" s="341" t="n"/>
      <c r="F192" s="342" t="n"/>
      <c r="G192" s="343">
        <f>IF($D192="","",IF(COUNTIF(数据录入!$J$5:$J$4999,$D192)=0,N($T192),ROUND(MIN(MAX(0,N($W192)-(N($V192)-N($U192))),N($U192)),2)))</f>
        <v/>
      </c>
      <c r="H192" s="344">
        <f>IF($D192="","",ROUND(N($F192)-N($G192)-N($J192),2))</f>
        <v/>
      </c>
      <c r="I192" s="353">
        <f>IF($D192="","",ROUND(SUM($H$11:H192),2))</f>
        <v/>
      </c>
      <c r="J192" s="354" t="n"/>
      <c r="K192" s="355" t="n"/>
      <c r="L192" s="341" t="n"/>
      <c r="M192" s="345" t="n"/>
      <c r="N192" s="346" t="n"/>
      <c r="O192" s="347" t="n"/>
      <c r="P192" s="348">
        <f>IF($N192="","",IF(COUNTIF(数据录入!$K$5:$K$4999,$N192)=0,N($X192),ROUND(MIN(MAX(0,N($Z192)-(N($Y192)-N($O192))),N($O192)),2)))</f>
        <v/>
      </c>
      <c r="Q192" s="349">
        <f>IF($N192="","",ROUND(N($O192)-N($P192),2))</f>
        <v/>
      </c>
      <c r="R192" s="350">
        <f>IF($N192="","",ROUND(SUM($Q$11:Q192),2))</f>
        <v/>
      </c>
      <c r="S192" s="346" t="n"/>
      <c r="T192" s="342" t="n"/>
      <c r="U192" s="351">
        <f>IF($D192="","",ROUND(N($F192)-N($J192),2))</f>
        <v/>
      </c>
      <c r="V192" s="351">
        <f>IF($D192="","",ROUND(SUMIFS($F$11:F192,$D$11:D192,$D192)-SUMIFS($J$11:J192,$D$11:D192,$D192),2))</f>
        <v/>
      </c>
      <c r="W192" s="351">
        <f>IF($D192="","",ROUND(SUMIFS(数据录入!$F$5:$F$4999,数据录入!$J$5:$J$4999,$D192),2))</f>
        <v/>
      </c>
      <c r="X192" s="347" t="n"/>
      <c r="Y192" s="351">
        <f>IF($N192="","",ROUND(SUMIFS($O$11:O192,$N$11:N192,$N192),2))</f>
        <v/>
      </c>
      <c r="Z192" s="351">
        <f>IF($N192="","",ROUND(SUMIFS(数据录入!$G$5:$G$4999,数据录入!$K$5:$K$4999,$N192),2))</f>
        <v/>
      </c>
      <c r="AA192" s="352">
        <f>IF(AND($D192="",$N192=""),"",IF(AND($D192&lt;&gt;"",COUNTIF(基础资料!$E:$E,$D192)=0),"客户名不在基础资料里",IF(AND($E192&lt;&gt;"",COUNTIF(基础资料!$B:$B,$E192)=0),"产品名不在基础资料里",IF(AND($N192&lt;&gt;"",COUNTIF(基础资料!$G:$G,$N192)=0),"供货商不在基础资料里",IF(AND($C192&lt;&gt;"",ISNUMBER($C192),$C192&lt;10000),"客户生日填得不对（不是日期）",IF(N($J192)&gt;N($F192),"销售费用大于销售金额",IF(AND($D192&lt;&gt;"",COUNTIF(数据录入!$J$5:$J$4999,$D192)=0,N($T192)&lt;&gt;0),"用的还是原手工已收款",IF(AND($D192&lt;&gt;"",COUNTIF(数据录入!$J$5:$J$4999,$D192)&gt;0,ROUND(N($G192)-N($T192),2)&lt;&gt;0,N($T192)&lt;&gt;0),"自动算的已收款和原手工数对不上","√"))))))))</f>
        <v/>
      </c>
    </row>
    <row r="193" ht="18" customFormat="1" customHeight="1" s="106">
      <c r="A193" s="338">
        <f>IF(AND($D193="",$N193=""),"",MAX($A$10:A192)+1)</f>
        <v/>
      </c>
      <c r="B193" s="339" t="n"/>
      <c r="C193" s="341" t="n"/>
      <c r="D193" s="341" t="n"/>
      <c r="E193" s="341" t="n"/>
      <c r="F193" s="342" t="n"/>
      <c r="G193" s="343">
        <f>IF($D193="","",IF(COUNTIF(数据录入!$J$5:$J$4999,$D193)=0,N($T193),ROUND(MIN(MAX(0,N($W193)-(N($V193)-N($U193))),N($U193)),2)))</f>
        <v/>
      </c>
      <c r="H193" s="344">
        <f>IF($D193="","",ROUND(N($F193)-N($G193)-N($J193),2))</f>
        <v/>
      </c>
      <c r="I193" s="353">
        <f>IF($D193="","",ROUND(SUM($H$11:H193),2))</f>
        <v/>
      </c>
      <c r="J193" s="354" t="n"/>
      <c r="K193" s="355" t="n"/>
      <c r="L193" s="341" t="n"/>
      <c r="M193" s="345" t="n"/>
      <c r="N193" s="346" t="n"/>
      <c r="O193" s="347" t="n"/>
      <c r="P193" s="348">
        <f>IF($N193="","",IF(COUNTIF(数据录入!$K$5:$K$4999,$N193)=0,N($X193),ROUND(MIN(MAX(0,N($Z193)-(N($Y193)-N($O193))),N($O193)),2)))</f>
        <v/>
      </c>
      <c r="Q193" s="349">
        <f>IF($N193="","",ROUND(N($O193)-N($P193),2))</f>
        <v/>
      </c>
      <c r="R193" s="350">
        <f>IF($N193="","",ROUND(SUM($Q$11:Q193),2))</f>
        <v/>
      </c>
      <c r="S193" s="346" t="n"/>
      <c r="T193" s="342" t="n"/>
      <c r="U193" s="351">
        <f>IF($D193="","",ROUND(N($F193)-N($J193),2))</f>
        <v/>
      </c>
      <c r="V193" s="351">
        <f>IF($D193="","",ROUND(SUMIFS($F$11:F193,$D$11:D193,$D193)-SUMIFS($J$11:J193,$D$11:D193,$D193),2))</f>
        <v/>
      </c>
      <c r="W193" s="351">
        <f>IF($D193="","",ROUND(SUMIFS(数据录入!$F$5:$F$4999,数据录入!$J$5:$J$4999,$D193),2))</f>
        <v/>
      </c>
      <c r="X193" s="347" t="n"/>
      <c r="Y193" s="351">
        <f>IF($N193="","",ROUND(SUMIFS($O$11:O193,$N$11:N193,$N193),2))</f>
        <v/>
      </c>
      <c r="Z193" s="351">
        <f>IF($N193="","",ROUND(SUMIFS(数据录入!$G$5:$G$4999,数据录入!$K$5:$K$4999,$N193),2))</f>
        <v/>
      </c>
      <c r="AA193" s="352">
        <f>IF(AND($D193="",$N193=""),"",IF(AND($D193&lt;&gt;"",COUNTIF(基础资料!$E:$E,$D193)=0),"客户名不在基础资料里",IF(AND($E193&lt;&gt;"",COUNTIF(基础资料!$B:$B,$E193)=0),"产品名不在基础资料里",IF(AND($N193&lt;&gt;"",COUNTIF(基础资料!$G:$G,$N193)=0),"供货商不在基础资料里",IF(AND($C193&lt;&gt;"",ISNUMBER($C193),$C193&lt;10000),"客户生日填得不对（不是日期）",IF(N($J193)&gt;N($F193),"销售费用大于销售金额",IF(AND($D193&lt;&gt;"",COUNTIF(数据录入!$J$5:$J$4999,$D193)=0,N($T193)&lt;&gt;0),"用的还是原手工已收款",IF(AND($D193&lt;&gt;"",COUNTIF(数据录入!$J$5:$J$4999,$D193)&gt;0,ROUND(N($G193)-N($T193),2)&lt;&gt;0,N($T193)&lt;&gt;0),"自动算的已收款和原手工数对不上","√"))))))))</f>
        <v/>
      </c>
    </row>
    <row r="194" ht="18" customFormat="1" customHeight="1" s="106">
      <c r="A194" s="338">
        <f>IF(AND($D194="",$N194=""),"",MAX($A$10:A193)+1)</f>
        <v/>
      </c>
      <c r="B194" s="339" t="n"/>
      <c r="C194" s="341" t="n"/>
      <c r="D194" s="341" t="n"/>
      <c r="E194" s="341" t="n"/>
      <c r="F194" s="342" t="n"/>
      <c r="G194" s="343">
        <f>IF($D194="","",IF(COUNTIF(数据录入!$J$5:$J$4999,$D194)=0,N($T194),ROUND(MIN(MAX(0,N($W194)-(N($V194)-N($U194))),N($U194)),2)))</f>
        <v/>
      </c>
      <c r="H194" s="344">
        <f>IF($D194="","",ROUND(N($F194)-N($G194)-N($J194),2))</f>
        <v/>
      </c>
      <c r="I194" s="353">
        <f>IF($D194="","",ROUND(SUM($H$11:H194),2))</f>
        <v/>
      </c>
      <c r="J194" s="354" t="n"/>
      <c r="K194" s="355" t="n"/>
      <c r="L194" s="341" t="n"/>
      <c r="M194" s="345" t="n"/>
      <c r="N194" s="346" t="n"/>
      <c r="O194" s="347" t="n"/>
      <c r="P194" s="348">
        <f>IF($N194="","",IF(COUNTIF(数据录入!$K$5:$K$4999,$N194)=0,N($X194),ROUND(MIN(MAX(0,N($Z194)-(N($Y194)-N($O194))),N($O194)),2)))</f>
        <v/>
      </c>
      <c r="Q194" s="349">
        <f>IF($N194="","",ROUND(N($O194)-N($P194),2))</f>
        <v/>
      </c>
      <c r="R194" s="350">
        <f>IF($N194="","",ROUND(SUM($Q$11:Q194),2))</f>
        <v/>
      </c>
      <c r="S194" s="346" t="n"/>
      <c r="T194" s="342" t="n"/>
      <c r="U194" s="351">
        <f>IF($D194="","",ROUND(N($F194)-N($J194),2))</f>
        <v/>
      </c>
      <c r="V194" s="351">
        <f>IF($D194="","",ROUND(SUMIFS($F$11:F194,$D$11:D194,$D194)-SUMIFS($J$11:J194,$D$11:D194,$D194),2))</f>
        <v/>
      </c>
      <c r="W194" s="351">
        <f>IF($D194="","",ROUND(SUMIFS(数据录入!$F$5:$F$4999,数据录入!$J$5:$J$4999,$D194),2))</f>
        <v/>
      </c>
      <c r="X194" s="347" t="n"/>
      <c r="Y194" s="351">
        <f>IF($N194="","",ROUND(SUMIFS($O$11:O194,$N$11:N194,$N194),2))</f>
        <v/>
      </c>
      <c r="Z194" s="351">
        <f>IF($N194="","",ROUND(SUMIFS(数据录入!$G$5:$G$4999,数据录入!$K$5:$K$4999,$N194),2))</f>
        <v/>
      </c>
      <c r="AA194" s="352">
        <f>IF(AND($D194="",$N194=""),"",IF(AND($D194&lt;&gt;"",COUNTIF(基础资料!$E:$E,$D194)=0),"客户名不在基础资料里",IF(AND($E194&lt;&gt;"",COUNTIF(基础资料!$B:$B,$E194)=0),"产品名不在基础资料里",IF(AND($N194&lt;&gt;"",COUNTIF(基础资料!$G:$G,$N194)=0),"供货商不在基础资料里",IF(AND($C194&lt;&gt;"",ISNUMBER($C194),$C194&lt;10000),"客户生日填得不对（不是日期）",IF(N($J194)&gt;N($F194),"销售费用大于销售金额",IF(AND($D194&lt;&gt;"",COUNTIF(数据录入!$J$5:$J$4999,$D194)=0,N($T194)&lt;&gt;0),"用的还是原手工已收款",IF(AND($D194&lt;&gt;"",COUNTIF(数据录入!$J$5:$J$4999,$D194)&gt;0,ROUND(N($G194)-N($T194),2)&lt;&gt;0,N($T194)&lt;&gt;0),"自动算的已收款和原手工数对不上","√"))))))))</f>
        <v/>
      </c>
    </row>
    <row r="195" ht="18" customFormat="1" customHeight="1" s="106">
      <c r="A195" s="338">
        <f>IF(AND($D195="",$N195=""),"",MAX($A$10:A194)+1)</f>
        <v/>
      </c>
      <c r="B195" s="339" t="n"/>
      <c r="C195" s="341" t="n"/>
      <c r="D195" s="341" t="n"/>
      <c r="E195" s="341" t="n"/>
      <c r="F195" s="342" t="n"/>
      <c r="G195" s="343">
        <f>IF($D195="","",IF(COUNTIF(数据录入!$J$5:$J$4999,$D195)=0,N($T195),ROUND(MIN(MAX(0,N($W195)-(N($V195)-N($U195))),N($U195)),2)))</f>
        <v/>
      </c>
      <c r="H195" s="344">
        <f>IF($D195="","",ROUND(N($F195)-N($G195)-N($J195),2))</f>
        <v/>
      </c>
      <c r="I195" s="353">
        <f>IF($D195="","",ROUND(SUM($H$11:H195),2))</f>
        <v/>
      </c>
      <c r="J195" s="354" t="n"/>
      <c r="K195" s="355" t="n"/>
      <c r="L195" s="341" t="n"/>
      <c r="M195" s="345" t="n"/>
      <c r="N195" s="346" t="n"/>
      <c r="O195" s="347" t="n"/>
      <c r="P195" s="348">
        <f>IF($N195="","",IF(COUNTIF(数据录入!$K$5:$K$4999,$N195)=0,N($X195),ROUND(MIN(MAX(0,N($Z195)-(N($Y195)-N($O195))),N($O195)),2)))</f>
        <v/>
      </c>
      <c r="Q195" s="349">
        <f>IF($N195="","",ROUND(N($O195)-N($P195),2))</f>
        <v/>
      </c>
      <c r="R195" s="350">
        <f>IF($N195="","",ROUND(SUM($Q$11:Q195),2))</f>
        <v/>
      </c>
      <c r="S195" s="346" t="n"/>
      <c r="T195" s="342" t="n"/>
      <c r="U195" s="351">
        <f>IF($D195="","",ROUND(N($F195)-N($J195),2))</f>
        <v/>
      </c>
      <c r="V195" s="351">
        <f>IF($D195="","",ROUND(SUMIFS($F$11:F195,$D$11:D195,$D195)-SUMIFS($J$11:J195,$D$11:D195,$D195),2))</f>
        <v/>
      </c>
      <c r="W195" s="351">
        <f>IF($D195="","",ROUND(SUMIFS(数据录入!$F$5:$F$4999,数据录入!$J$5:$J$4999,$D195),2))</f>
        <v/>
      </c>
      <c r="X195" s="347" t="n"/>
      <c r="Y195" s="351">
        <f>IF($N195="","",ROUND(SUMIFS($O$11:O195,$N$11:N195,$N195),2))</f>
        <v/>
      </c>
      <c r="Z195" s="351">
        <f>IF($N195="","",ROUND(SUMIFS(数据录入!$G$5:$G$4999,数据录入!$K$5:$K$4999,$N195),2))</f>
        <v/>
      </c>
      <c r="AA195" s="352">
        <f>IF(AND($D195="",$N195=""),"",IF(AND($D195&lt;&gt;"",COUNTIF(基础资料!$E:$E,$D195)=0),"客户名不在基础资料里",IF(AND($E195&lt;&gt;"",COUNTIF(基础资料!$B:$B,$E195)=0),"产品名不在基础资料里",IF(AND($N195&lt;&gt;"",COUNTIF(基础资料!$G:$G,$N195)=0),"供货商不在基础资料里",IF(AND($C195&lt;&gt;"",ISNUMBER($C195),$C195&lt;10000),"客户生日填得不对（不是日期）",IF(N($J195)&gt;N($F195),"销售费用大于销售金额",IF(AND($D195&lt;&gt;"",COUNTIF(数据录入!$J$5:$J$4999,$D195)=0,N($T195)&lt;&gt;0),"用的还是原手工已收款",IF(AND($D195&lt;&gt;"",COUNTIF(数据录入!$J$5:$J$4999,$D195)&gt;0,ROUND(N($G195)-N($T195),2)&lt;&gt;0,N($T195)&lt;&gt;0),"自动算的已收款和原手工数对不上","√"))))))))</f>
        <v/>
      </c>
    </row>
    <row r="196" ht="18" customFormat="1" customHeight="1" s="106">
      <c r="A196" s="338">
        <f>IF(AND($D196="",$N196=""),"",MAX($A$10:A195)+1)</f>
        <v/>
      </c>
      <c r="B196" s="339" t="n"/>
      <c r="C196" s="341" t="n"/>
      <c r="D196" s="341" t="n"/>
      <c r="E196" s="341" t="n"/>
      <c r="F196" s="342" t="n"/>
      <c r="G196" s="343">
        <f>IF($D196="","",IF(COUNTIF(数据录入!$J$5:$J$4999,$D196)=0,N($T196),ROUND(MIN(MAX(0,N($W196)-(N($V196)-N($U196))),N($U196)),2)))</f>
        <v/>
      </c>
      <c r="H196" s="344">
        <f>IF($D196="","",ROUND(N($F196)-N($G196)-N($J196),2))</f>
        <v/>
      </c>
      <c r="I196" s="353">
        <f>IF($D196="","",ROUND(SUM($H$11:H196),2))</f>
        <v/>
      </c>
      <c r="J196" s="354" t="n"/>
      <c r="K196" s="355" t="n"/>
      <c r="L196" s="341" t="n"/>
      <c r="M196" s="345" t="n"/>
      <c r="N196" s="346" t="n"/>
      <c r="O196" s="347" t="n"/>
      <c r="P196" s="348">
        <f>IF($N196="","",IF(COUNTIF(数据录入!$K$5:$K$4999,$N196)=0,N($X196),ROUND(MIN(MAX(0,N($Z196)-(N($Y196)-N($O196))),N($O196)),2)))</f>
        <v/>
      </c>
      <c r="Q196" s="349">
        <f>IF($N196="","",ROUND(N($O196)-N($P196),2))</f>
        <v/>
      </c>
      <c r="R196" s="350">
        <f>IF($N196="","",ROUND(SUM($Q$11:Q196),2))</f>
        <v/>
      </c>
      <c r="S196" s="346" t="n"/>
      <c r="T196" s="342" t="n"/>
      <c r="U196" s="351">
        <f>IF($D196="","",ROUND(N($F196)-N($J196),2))</f>
        <v/>
      </c>
      <c r="V196" s="351">
        <f>IF($D196="","",ROUND(SUMIFS($F$11:F196,$D$11:D196,$D196)-SUMIFS($J$11:J196,$D$11:D196,$D196),2))</f>
        <v/>
      </c>
      <c r="W196" s="351">
        <f>IF($D196="","",ROUND(SUMIFS(数据录入!$F$5:$F$4999,数据录入!$J$5:$J$4999,$D196),2))</f>
        <v/>
      </c>
      <c r="X196" s="347" t="n"/>
      <c r="Y196" s="351">
        <f>IF($N196="","",ROUND(SUMIFS($O$11:O196,$N$11:N196,$N196),2))</f>
        <v/>
      </c>
      <c r="Z196" s="351">
        <f>IF($N196="","",ROUND(SUMIFS(数据录入!$G$5:$G$4999,数据录入!$K$5:$K$4999,$N196),2))</f>
        <v/>
      </c>
      <c r="AA196" s="352">
        <f>IF(AND($D196="",$N196=""),"",IF(AND($D196&lt;&gt;"",COUNTIF(基础资料!$E:$E,$D196)=0),"客户名不在基础资料里",IF(AND($E196&lt;&gt;"",COUNTIF(基础资料!$B:$B,$E196)=0),"产品名不在基础资料里",IF(AND($N196&lt;&gt;"",COUNTIF(基础资料!$G:$G,$N196)=0),"供货商不在基础资料里",IF(AND($C196&lt;&gt;"",ISNUMBER($C196),$C196&lt;10000),"客户生日填得不对（不是日期）",IF(N($J196)&gt;N($F196),"销售费用大于销售金额",IF(AND($D196&lt;&gt;"",COUNTIF(数据录入!$J$5:$J$4999,$D196)=0,N($T196)&lt;&gt;0),"用的还是原手工已收款",IF(AND($D196&lt;&gt;"",COUNTIF(数据录入!$J$5:$J$4999,$D196)&gt;0,ROUND(N($G196)-N($T196),2)&lt;&gt;0,N($T196)&lt;&gt;0),"自动算的已收款和原手工数对不上","√"))))))))</f>
        <v/>
      </c>
    </row>
    <row r="197" ht="18" customFormat="1" customHeight="1" s="106">
      <c r="A197" s="338">
        <f>IF(AND($D197="",$N197=""),"",MAX($A$10:A196)+1)</f>
        <v/>
      </c>
      <c r="B197" s="339" t="n"/>
      <c r="C197" s="341" t="n"/>
      <c r="D197" s="341" t="n"/>
      <c r="E197" s="341" t="n"/>
      <c r="F197" s="342" t="n"/>
      <c r="G197" s="343">
        <f>IF($D197="","",IF(COUNTIF(数据录入!$J$5:$J$4999,$D197)=0,N($T197),ROUND(MIN(MAX(0,N($W197)-(N($V197)-N($U197))),N($U197)),2)))</f>
        <v/>
      </c>
      <c r="H197" s="344">
        <f>IF($D197="","",ROUND(N($F197)-N($G197)-N($J197),2))</f>
        <v/>
      </c>
      <c r="I197" s="353">
        <f>IF($D197="","",ROUND(SUM($H$11:H197),2))</f>
        <v/>
      </c>
      <c r="J197" s="354" t="n"/>
      <c r="K197" s="355" t="n"/>
      <c r="L197" s="341" t="n"/>
      <c r="M197" s="345" t="n"/>
      <c r="N197" s="346" t="n"/>
      <c r="O197" s="347" t="n"/>
      <c r="P197" s="348">
        <f>IF($N197="","",IF(COUNTIF(数据录入!$K$5:$K$4999,$N197)=0,N($X197),ROUND(MIN(MAX(0,N($Z197)-(N($Y197)-N($O197))),N($O197)),2)))</f>
        <v/>
      </c>
      <c r="Q197" s="349">
        <f>IF($N197="","",ROUND(N($O197)-N($P197),2))</f>
        <v/>
      </c>
      <c r="R197" s="350">
        <f>IF($N197="","",ROUND(SUM($Q$11:Q197),2))</f>
        <v/>
      </c>
      <c r="S197" s="346" t="n"/>
      <c r="T197" s="342" t="n"/>
      <c r="U197" s="351">
        <f>IF($D197="","",ROUND(N($F197)-N($J197),2))</f>
        <v/>
      </c>
      <c r="V197" s="351">
        <f>IF($D197="","",ROUND(SUMIFS($F$11:F197,$D$11:D197,$D197)-SUMIFS($J$11:J197,$D$11:D197,$D197),2))</f>
        <v/>
      </c>
      <c r="W197" s="351">
        <f>IF($D197="","",ROUND(SUMIFS(数据录入!$F$5:$F$4999,数据录入!$J$5:$J$4999,$D197),2))</f>
        <v/>
      </c>
      <c r="X197" s="347" t="n"/>
      <c r="Y197" s="351">
        <f>IF($N197="","",ROUND(SUMIFS($O$11:O197,$N$11:N197,$N197),2))</f>
        <v/>
      </c>
      <c r="Z197" s="351">
        <f>IF($N197="","",ROUND(SUMIFS(数据录入!$G$5:$G$4999,数据录入!$K$5:$K$4999,$N197),2))</f>
        <v/>
      </c>
      <c r="AA197" s="352">
        <f>IF(AND($D197="",$N197=""),"",IF(AND($D197&lt;&gt;"",COUNTIF(基础资料!$E:$E,$D197)=0),"客户名不在基础资料里",IF(AND($E197&lt;&gt;"",COUNTIF(基础资料!$B:$B,$E197)=0),"产品名不在基础资料里",IF(AND($N197&lt;&gt;"",COUNTIF(基础资料!$G:$G,$N197)=0),"供货商不在基础资料里",IF(AND($C197&lt;&gt;"",ISNUMBER($C197),$C197&lt;10000),"客户生日填得不对（不是日期）",IF(N($J197)&gt;N($F197),"销售费用大于销售金额",IF(AND($D197&lt;&gt;"",COUNTIF(数据录入!$J$5:$J$4999,$D197)=0,N($T197)&lt;&gt;0),"用的还是原手工已收款",IF(AND($D197&lt;&gt;"",COUNTIF(数据录入!$J$5:$J$4999,$D197)&gt;0,ROUND(N($G197)-N($T197),2)&lt;&gt;0,N($T197)&lt;&gt;0),"自动算的已收款和原手工数对不上","√"))))))))</f>
        <v/>
      </c>
    </row>
    <row r="198" ht="18" customFormat="1" customHeight="1" s="106">
      <c r="A198" s="338">
        <f>IF(AND($D198="",$N198=""),"",MAX($A$10:A197)+1)</f>
        <v/>
      </c>
      <c r="B198" s="339" t="n"/>
      <c r="C198" s="341" t="n"/>
      <c r="D198" s="341" t="n"/>
      <c r="E198" s="341" t="n"/>
      <c r="F198" s="342" t="n"/>
      <c r="G198" s="343">
        <f>IF($D198="","",IF(COUNTIF(数据录入!$J$5:$J$4999,$D198)=0,N($T198),ROUND(MIN(MAX(0,N($W198)-(N($V198)-N($U198))),N($U198)),2)))</f>
        <v/>
      </c>
      <c r="H198" s="344">
        <f>IF($D198="","",ROUND(N($F198)-N($G198)-N($J198),2))</f>
        <v/>
      </c>
      <c r="I198" s="353">
        <f>IF($D198="","",ROUND(SUM($H$11:H198),2))</f>
        <v/>
      </c>
      <c r="J198" s="354" t="n"/>
      <c r="K198" s="355" t="n"/>
      <c r="L198" s="341" t="n"/>
      <c r="M198" s="345" t="n"/>
      <c r="N198" s="346" t="n"/>
      <c r="O198" s="347" t="n"/>
      <c r="P198" s="348">
        <f>IF($N198="","",IF(COUNTIF(数据录入!$K$5:$K$4999,$N198)=0,N($X198),ROUND(MIN(MAX(0,N($Z198)-(N($Y198)-N($O198))),N($O198)),2)))</f>
        <v/>
      </c>
      <c r="Q198" s="349">
        <f>IF($N198="","",ROUND(N($O198)-N($P198),2))</f>
        <v/>
      </c>
      <c r="R198" s="350">
        <f>IF($N198="","",ROUND(SUM($Q$11:Q198),2))</f>
        <v/>
      </c>
      <c r="S198" s="346" t="n"/>
      <c r="T198" s="342" t="n"/>
      <c r="U198" s="351">
        <f>IF($D198="","",ROUND(N($F198)-N($J198),2))</f>
        <v/>
      </c>
      <c r="V198" s="351">
        <f>IF($D198="","",ROUND(SUMIFS($F$11:F198,$D$11:D198,$D198)-SUMIFS($J$11:J198,$D$11:D198,$D198),2))</f>
        <v/>
      </c>
      <c r="W198" s="351">
        <f>IF($D198="","",ROUND(SUMIFS(数据录入!$F$5:$F$4999,数据录入!$J$5:$J$4999,$D198),2))</f>
        <v/>
      </c>
      <c r="X198" s="347" t="n"/>
      <c r="Y198" s="351">
        <f>IF($N198="","",ROUND(SUMIFS($O$11:O198,$N$11:N198,$N198),2))</f>
        <v/>
      </c>
      <c r="Z198" s="351">
        <f>IF($N198="","",ROUND(SUMIFS(数据录入!$G$5:$G$4999,数据录入!$K$5:$K$4999,$N198),2))</f>
        <v/>
      </c>
      <c r="AA198" s="352">
        <f>IF(AND($D198="",$N198=""),"",IF(AND($D198&lt;&gt;"",COUNTIF(基础资料!$E:$E,$D198)=0),"客户名不在基础资料里",IF(AND($E198&lt;&gt;"",COUNTIF(基础资料!$B:$B,$E198)=0),"产品名不在基础资料里",IF(AND($N198&lt;&gt;"",COUNTIF(基础资料!$G:$G,$N198)=0),"供货商不在基础资料里",IF(AND($C198&lt;&gt;"",ISNUMBER($C198),$C198&lt;10000),"客户生日填得不对（不是日期）",IF(N($J198)&gt;N($F198),"销售费用大于销售金额",IF(AND($D198&lt;&gt;"",COUNTIF(数据录入!$J$5:$J$4999,$D198)=0,N($T198)&lt;&gt;0),"用的还是原手工已收款",IF(AND($D198&lt;&gt;"",COUNTIF(数据录入!$J$5:$J$4999,$D198)&gt;0,ROUND(N($G198)-N($T198),2)&lt;&gt;0,N($T198)&lt;&gt;0),"自动算的已收款和原手工数对不上","√"))))))))</f>
        <v/>
      </c>
    </row>
    <row r="199" ht="18" customFormat="1" customHeight="1" s="106">
      <c r="A199" s="338">
        <f>IF(AND($D199="",$N199=""),"",MAX($A$10:A198)+1)</f>
        <v/>
      </c>
      <c r="B199" s="339" t="n"/>
      <c r="C199" s="341" t="n"/>
      <c r="D199" s="341" t="n"/>
      <c r="E199" s="341" t="n"/>
      <c r="F199" s="342" t="n"/>
      <c r="G199" s="343">
        <f>IF($D199="","",IF(COUNTIF(数据录入!$J$5:$J$4999,$D199)=0,N($T199),ROUND(MIN(MAX(0,N($W199)-(N($V199)-N($U199))),N($U199)),2)))</f>
        <v/>
      </c>
      <c r="H199" s="344">
        <f>IF($D199="","",ROUND(N($F199)-N($G199)-N($J199),2))</f>
        <v/>
      </c>
      <c r="I199" s="353">
        <f>IF($D199="","",ROUND(SUM($H$11:H199),2))</f>
        <v/>
      </c>
      <c r="J199" s="354" t="n"/>
      <c r="K199" s="355" t="n"/>
      <c r="L199" s="341" t="n"/>
      <c r="M199" s="345" t="n"/>
      <c r="N199" s="346" t="n"/>
      <c r="O199" s="347" t="n"/>
      <c r="P199" s="348">
        <f>IF($N199="","",IF(COUNTIF(数据录入!$K$5:$K$4999,$N199)=0,N($X199),ROUND(MIN(MAX(0,N($Z199)-(N($Y199)-N($O199))),N($O199)),2)))</f>
        <v/>
      </c>
      <c r="Q199" s="349">
        <f>IF($N199="","",ROUND(N($O199)-N($P199),2))</f>
        <v/>
      </c>
      <c r="R199" s="350">
        <f>IF($N199="","",ROUND(SUM($Q$11:Q199),2))</f>
        <v/>
      </c>
      <c r="S199" s="346" t="n"/>
      <c r="T199" s="342" t="n"/>
      <c r="U199" s="351">
        <f>IF($D199="","",ROUND(N($F199)-N($J199),2))</f>
        <v/>
      </c>
      <c r="V199" s="351">
        <f>IF($D199="","",ROUND(SUMIFS($F$11:F199,$D$11:D199,$D199)-SUMIFS($J$11:J199,$D$11:D199,$D199),2))</f>
        <v/>
      </c>
      <c r="W199" s="351">
        <f>IF($D199="","",ROUND(SUMIFS(数据录入!$F$5:$F$4999,数据录入!$J$5:$J$4999,$D199),2))</f>
        <v/>
      </c>
      <c r="X199" s="347" t="n"/>
      <c r="Y199" s="351">
        <f>IF($N199="","",ROUND(SUMIFS($O$11:O199,$N$11:N199,$N199),2))</f>
        <v/>
      </c>
      <c r="Z199" s="351">
        <f>IF($N199="","",ROUND(SUMIFS(数据录入!$G$5:$G$4999,数据录入!$K$5:$K$4999,$N199),2))</f>
        <v/>
      </c>
      <c r="AA199" s="352">
        <f>IF(AND($D199="",$N199=""),"",IF(AND($D199&lt;&gt;"",COUNTIF(基础资料!$E:$E,$D199)=0),"客户名不在基础资料里",IF(AND($E199&lt;&gt;"",COUNTIF(基础资料!$B:$B,$E199)=0),"产品名不在基础资料里",IF(AND($N199&lt;&gt;"",COUNTIF(基础资料!$G:$G,$N199)=0),"供货商不在基础资料里",IF(AND($C199&lt;&gt;"",ISNUMBER($C199),$C199&lt;10000),"客户生日填得不对（不是日期）",IF(N($J199)&gt;N($F199),"销售费用大于销售金额",IF(AND($D199&lt;&gt;"",COUNTIF(数据录入!$J$5:$J$4999,$D199)=0,N($T199)&lt;&gt;0),"用的还是原手工已收款",IF(AND($D199&lt;&gt;"",COUNTIF(数据录入!$J$5:$J$4999,$D199)&gt;0,ROUND(N($G199)-N($T199),2)&lt;&gt;0,N($T199)&lt;&gt;0),"自动算的已收款和原手工数对不上","√"))))))))</f>
        <v/>
      </c>
    </row>
    <row r="200" ht="18" customFormat="1" customHeight="1" s="106">
      <c r="A200" s="338">
        <f>IF(AND($D200="",$N200=""),"",MAX($A$10:A199)+1)</f>
        <v/>
      </c>
      <c r="B200" s="339" t="n"/>
      <c r="C200" s="341" t="n"/>
      <c r="D200" s="341" t="n"/>
      <c r="E200" s="341" t="n"/>
      <c r="F200" s="342" t="n"/>
      <c r="G200" s="343">
        <f>IF($D200="","",IF(COUNTIF(数据录入!$J$5:$J$4999,$D200)=0,N($T200),ROUND(MIN(MAX(0,N($W200)-(N($V200)-N($U200))),N($U200)),2)))</f>
        <v/>
      </c>
      <c r="H200" s="344">
        <f>IF($D200="","",ROUND(N($F200)-N($G200)-N($J200),2))</f>
        <v/>
      </c>
      <c r="I200" s="353">
        <f>IF($D200="","",ROUND(SUM($H$11:H200),2))</f>
        <v/>
      </c>
      <c r="J200" s="354" t="n"/>
      <c r="K200" s="355" t="n"/>
      <c r="L200" s="341" t="n"/>
      <c r="M200" s="345" t="n"/>
      <c r="N200" s="346" t="n"/>
      <c r="O200" s="347" t="n"/>
      <c r="P200" s="348">
        <f>IF($N200="","",IF(COUNTIF(数据录入!$K$5:$K$4999,$N200)=0,N($X200),ROUND(MIN(MAX(0,N($Z200)-(N($Y200)-N($O200))),N($O200)),2)))</f>
        <v/>
      </c>
      <c r="Q200" s="349">
        <f>IF($N200="","",ROUND(N($O200)-N($P200),2))</f>
        <v/>
      </c>
      <c r="R200" s="350">
        <f>IF($N200="","",ROUND(SUM($Q$11:Q200),2))</f>
        <v/>
      </c>
      <c r="S200" s="346" t="n"/>
      <c r="T200" s="342" t="n"/>
      <c r="U200" s="351">
        <f>IF($D200="","",ROUND(N($F200)-N($J200),2))</f>
        <v/>
      </c>
      <c r="V200" s="351">
        <f>IF($D200="","",ROUND(SUMIFS($F$11:F200,$D$11:D200,$D200)-SUMIFS($J$11:J200,$D$11:D200,$D200),2))</f>
        <v/>
      </c>
      <c r="W200" s="351">
        <f>IF($D200="","",ROUND(SUMIFS(数据录入!$F$5:$F$4999,数据录入!$J$5:$J$4999,$D200),2))</f>
        <v/>
      </c>
      <c r="X200" s="347" t="n"/>
      <c r="Y200" s="351">
        <f>IF($N200="","",ROUND(SUMIFS($O$11:O200,$N$11:N200,$N200),2))</f>
        <v/>
      </c>
      <c r="Z200" s="351">
        <f>IF($N200="","",ROUND(SUMIFS(数据录入!$G$5:$G$4999,数据录入!$K$5:$K$4999,$N200),2))</f>
        <v/>
      </c>
      <c r="AA200" s="352">
        <f>IF(AND($D200="",$N200=""),"",IF(AND($D200&lt;&gt;"",COUNTIF(基础资料!$E:$E,$D200)=0),"客户名不在基础资料里",IF(AND($E200&lt;&gt;"",COUNTIF(基础资料!$B:$B,$E200)=0),"产品名不在基础资料里",IF(AND($N200&lt;&gt;"",COUNTIF(基础资料!$G:$G,$N200)=0),"供货商不在基础资料里",IF(AND($C200&lt;&gt;"",ISNUMBER($C200),$C200&lt;10000),"客户生日填得不对（不是日期）",IF(N($J200)&gt;N($F200),"销售费用大于销售金额",IF(AND($D200&lt;&gt;"",COUNTIF(数据录入!$J$5:$J$4999,$D200)=0,N($T200)&lt;&gt;0),"用的还是原手工已收款",IF(AND($D200&lt;&gt;"",COUNTIF(数据录入!$J$5:$J$4999,$D200)&gt;0,ROUND(N($G200)-N($T200),2)&lt;&gt;0,N($T200)&lt;&gt;0),"自动算的已收款和原手工数对不上","√"))))))))</f>
        <v/>
      </c>
    </row>
    <row r="201" ht="18" customFormat="1" customHeight="1" s="106">
      <c r="A201" s="338">
        <f>IF(AND($D201="",$N201=""),"",MAX($A$10:A200)+1)</f>
        <v/>
      </c>
      <c r="B201" s="339" t="n"/>
      <c r="C201" s="341" t="n"/>
      <c r="D201" s="341" t="n"/>
      <c r="E201" s="341" t="n"/>
      <c r="F201" s="342" t="n"/>
      <c r="G201" s="343">
        <f>IF($D201="","",IF(COUNTIF(数据录入!$J$5:$J$4999,$D201)=0,N($T201),ROUND(MIN(MAX(0,N($W201)-(N($V201)-N($U201))),N($U201)),2)))</f>
        <v/>
      </c>
      <c r="H201" s="344">
        <f>IF($D201="","",ROUND(N($F201)-N($G201)-N($J201),2))</f>
        <v/>
      </c>
      <c r="I201" s="353">
        <f>IF($D201="","",ROUND(SUM($H$11:H201),2))</f>
        <v/>
      </c>
      <c r="J201" s="354" t="n"/>
      <c r="K201" s="355" t="n"/>
      <c r="L201" s="341" t="n"/>
      <c r="M201" s="345" t="n"/>
      <c r="N201" s="346" t="n"/>
      <c r="O201" s="347" t="n"/>
      <c r="P201" s="348">
        <f>IF($N201="","",IF(COUNTIF(数据录入!$K$5:$K$4999,$N201)=0,N($X201),ROUND(MIN(MAX(0,N($Z201)-(N($Y201)-N($O201))),N($O201)),2)))</f>
        <v/>
      </c>
      <c r="Q201" s="349">
        <f>IF($N201="","",ROUND(N($O201)-N($P201),2))</f>
        <v/>
      </c>
      <c r="R201" s="350">
        <f>IF($N201="","",ROUND(SUM($Q$11:Q201),2))</f>
        <v/>
      </c>
      <c r="S201" s="346" t="n"/>
      <c r="T201" s="342" t="n"/>
      <c r="U201" s="351">
        <f>IF($D201="","",ROUND(N($F201)-N($J201),2))</f>
        <v/>
      </c>
      <c r="V201" s="351">
        <f>IF($D201="","",ROUND(SUMIFS($F$11:F201,$D$11:D201,$D201)-SUMIFS($J$11:J201,$D$11:D201,$D201),2))</f>
        <v/>
      </c>
      <c r="W201" s="351">
        <f>IF($D201="","",ROUND(SUMIFS(数据录入!$F$5:$F$4999,数据录入!$J$5:$J$4999,$D201),2))</f>
        <v/>
      </c>
      <c r="X201" s="347" t="n"/>
      <c r="Y201" s="351">
        <f>IF($N201="","",ROUND(SUMIFS($O$11:O201,$N$11:N201,$N201),2))</f>
        <v/>
      </c>
      <c r="Z201" s="351">
        <f>IF($N201="","",ROUND(SUMIFS(数据录入!$G$5:$G$4999,数据录入!$K$5:$K$4999,$N201),2))</f>
        <v/>
      </c>
      <c r="AA201" s="352">
        <f>IF(AND($D201="",$N201=""),"",IF(AND($D201&lt;&gt;"",COUNTIF(基础资料!$E:$E,$D201)=0),"客户名不在基础资料里",IF(AND($E201&lt;&gt;"",COUNTIF(基础资料!$B:$B,$E201)=0),"产品名不在基础资料里",IF(AND($N201&lt;&gt;"",COUNTIF(基础资料!$G:$G,$N201)=0),"供货商不在基础资料里",IF(AND($C201&lt;&gt;"",ISNUMBER($C201),$C201&lt;10000),"客户生日填得不对（不是日期）",IF(N($J201)&gt;N($F201),"销售费用大于销售金额",IF(AND($D201&lt;&gt;"",COUNTIF(数据录入!$J$5:$J$4999,$D201)=0,N($T201)&lt;&gt;0),"用的还是原手工已收款",IF(AND($D201&lt;&gt;"",COUNTIF(数据录入!$J$5:$J$4999,$D201)&gt;0,ROUND(N($G201)-N($T201),2)&lt;&gt;0,N($T201)&lt;&gt;0),"自动算的已收款和原手工数对不上","√"))))))))</f>
        <v/>
      </c>
    </row>
    <row r="202" ht="18" customFormat="1" customHeight="1" s="106">
      <c r="A202" s="338">
        <f>IF(AND($D202="",$N202=""),"",MAX($A$10:A201)+1)</f>
        <v/>
      </c>
      <c r="B202" s="339" t="n"/>
      <c r="C202" s="341" t="n"/>
      <c r="D202" s="341" t="n"/>
      <c r="E202" s="341" t="n"/>
      <c r="F202" s="342" t="n"/>
      <c r="G202" s="343">
        <f>IF($D202="","",IF(COUNTIF(数据录入!$J$5:$J$4999,$D202)=0,N($T202),ROUND(MIN(MAX(0,N($W202)-(N($V202)-N($U202))),N($U202)),2)))</f>
        <v/>
      </c>
      <c r="H202" s="344">
        <f>IF($D202="","",ROUND(N($F202)-N($G202)-N($J202),2))</f>
        <v/>
      </c>
      <c r="I202" s="353">
        <f>IF($D202="","",ROUND(SUM($H$11:H202),2))</f>
        <v/>
      </c>
      <c r="J202" s="354" t="n"/>
      <c r="K202" s="355" t="n"/>
      <c r="L202" s="341" t="n"/>
      <c r="M202" s="345" t="n"/>
      <c r="N202" s="346" t="n"/>
      <c r="O202" s="347" t="n"/>
      <c r="P202" s="348">
        <f>IF($N202="","",IF(COUNTIF(数据录入!$K$5:$K$4999,$N202)=0,N($X202),ROUND(MIN(MAX(0,N($Z202)-(N($Y202)-N($O202))),N($O202)),2)))</f>
        <v/>
      </c>
      <c r="Q202" s="349">
        <f>IF($N202="","",ROUND(N($O202)-N($P202),2))</f>
        <v/>
      </c>
      <c r="R202" s="350">
        <f>IF($N202="","",ROUND(SUM($Q$11:Q202),2))</f>
        <v/>
      </c>
      <c r="S202" s="346" t="n"/>
      <c r="T202" s="342" t="n"/>
      <c r="U202" s="351">
        <f>IF($D202="","",ROUND(N($F202)-N($J202),2))</f>
        <v/>
      </c>
      <c r="V202" s="351">
        <f>IF($D202="","",ROUND(SUMIFS($F$11:F202,$D$11:D202,$D202)-SUMIFS($J$11:J202,$D$11:D202,$D202),2))</f>
        <v/>
      </c>
      <c r="W202" s="351">
        <f>IF($D202="","",ROUND(SUMIFS(数据录入!$F$5:$F$4999,数据录入!$J$5:$J$4999,$D202),2))</f>
        <v/>
      </c>
      <c r="X202" s="347" t="n"/>
      <c r="Y202" s="351">
        <f>IF($N202="","",ROUND(SUMIFS($O$11:O202,$N$11:N202,$N202),2))</f>
        <v/>
      </c>
      <c r="Z202" s="351">
        <f>IF($N202="","",ROUND(SUMIFS(数据录入!$G$5:$G$4999,数据录入!$K$5:$K$4999,$N202),2))</f>
        <v/>
      </c>
      <c r="AA202" s="352">
        <f>IF(AND($D202="",$N202=""),"",IF(AND($D202&lt;&gt;"",COUNTIF(基础资料!$E:$E,$D202)=0),"客户名不在基础资料里",IF(AND($E202&lt;&gt;"",COUNTIF(基础资料!$B:$B,$E202)=0),"产品名不在基础资料里",IF(AND($N202&lt;&gt;"",COUNTIF(基础资料!$G:$G,$N202)=0),"供货商不在基础资料里",IF(AND($C202&lt;&gt;"",ISNUMBER($C202),$C202&lt;10000),"客户生日填得不对（不是日期）",IF(N($J202)&gt;N($F202),"销售费用大于销售金额",IF(AND($D202&lt;&gt;"",COUNTIF(数据录入!$J$5:$J$4999,$D202)=0,N($T202)&lt;&gt;0),"用的还是原手工已收款",IF(AND($D202&lt;&gt;"",COUNTIF(数据录入!$J$5:$J$4999,$D202)&gt;0,ROUND(N($G202)-N($T202),2)&lt;&gt;0,N($T202)&lt;&gt;0),"自动算的已收款和原手工数对不上","√"))))))))</f>
        <v/>
      </c>
    </row>
    <row r="203" ht="18" customFormat="1" customHeight="1" s="106">
      <c r="A203" s="338">
        <f>IF(AND($D203="",$N203=""),"",MAX($A$10:A202)+1)</f>
        <v/>
      </c>
      <c r="B203" s="339" t="n"/>
      <c r="C203" s="341" t="n"/>
      <c r="D203" s="341" t="n"/>
      <c r="E203" s="341" t="n"/>
      <c r="F203" s="342" t="n"/>
      <c r="G203" s="343">
        <f>IF($D203="","",IF(COUNTIF(数据录入!$J$5:$J$4999,$D203)=0,N($T203),ROUND(MIN(MAX(0,N($W203)-(N($V203)-N($U203))),N($U203)),2)))</f>
        <v/>
      </c>
      <c r="H203" s="344">
        <f>IF($D203="","",ROUND(N($F203)-N($G203)-N($J203),2))</f>
        <v/>
      </c>
      <c r="I203" s="353">
        <f>IF($D203="","",ROUND(SUM($H$11:H203),2))</f>
        <v/>
      </c>
      <c r="J203" s="354" t="n"/>
      <c r="K203" s="355" t="n"/>
      <c r="L203" s="341" t="n"/>
      <c r="M203" s="345" t="n"/>
      <c r="N203" s="346" t="n"/>
      <c r="O203" s="347" t="n"/>
      <c r="P203" s="348">
        <f>IF($N203="","",IF(COUNTIF(数据录入!$K$5:$K$4999,$N203)=0,N($X203),ROUND(MIN(MAX(0,N($Z203)-(N($Y203)-N($O203))),N($O203)),2)))</f>
        <v/>
      </c>
      <c r="Q203" s="349">
        <f>IF($N203="","",ROUND(N($O203)-N($P203),2))</f>
        <v/>
      </c>
      <c r="R203" s="350">
        <f>IF($N203="","",ROUND(SUM($Q$11:Q203),2))</f>
        <v/>
      </c>
      <c r="S203" s="346" t="n"/>
      <c r="T203" s="342" t="n"/>
      <c r="U203" s="351">
        <f>IF($D203="","",ROUND(N($F203)-N($J203),2))</f>
        <v/>
      </c>
      <c r="V203" s="351">
        <f>IF($D203="","",ROUND(SUMIFS($F$11:F203,$D$11:D203,$D203)-SUMIFS($J$11:J203,$D$11:D203,$D203),2))</f>
        <v/>
      </c>
      <c r="W203" s="351">
        <f>IF($D203="","",ROUND(SUMIFS(数据录入!$F$5:$F$4999,数据录入!$J$5:$J$4999,$D203),2))</f>
        <v/>
      </c>
      <c r="X203" s="347" t="n"/>
      <c r="Y203" s="351">
        <f>IF($N203="","",ROUND(SUMIFS($O$11:O203,$N$11:N203,$N203),2))</f>
        <v/>
      </c>
      <c r="Z203" s="351">
        <f>IF($N203="","",ROUND(SUMIFS(数据录入!$G$5:$G$4999,数据录入!$K$5:$K$4999,$N203),2))</f>
        <v/>
      </c>
      <c r="AA203" s="352">
        <f>IF(AND($D203="",$N203=""),"",IF(AND($D203&lt;&gt;"",COUNTIF(基础资料!$E:$E,$D203)=0),"客户名不在基础资料里",IF(AND($E203&lt;&gt;"",COUNTIF(基础资料!$B:$B,$E203)=0),"产品名不在基础资料里",IF(AND($N203&lt;&gt;"",COUNTIF(基础资料!$G:$G,$N203)=0),"供货商不在基础资料里",IF(AND($C203&lt;&gt;"",ISNUMBER($C203),$C203&lt;10000),"客户生日填得不对（不是日期）",IF(N($J203)&gt;N($F203),"销售费用大于销售金额",IF(AND($D203&lt;&gt;"",COUNTIF(数据录入!$J$5:$J$4999,$D203)=0,N($T203)&lt;&gt;0),"用的还是原手工已收款",IF(AND($D203&lt;&gt;"",COUNTIF(数据录入!$J$5:$J$4999,$D203)&gt;0,ROUND(N($G203)-N($T203),2)&lt;&gt;0,N($T203)&lt;&gt;0),"自动算的已收款和原手工数对不上","√"))))))))</f>
        <v/>
      </c>
    </row>
    <row r="204" ht="18" customFormat="1" customHeight="1" s="106">
      <c r="A204" s="338">
        <f>IF(AND($D204="",$N204=""),"",MAX($A$10:A203)+1)</f>
        <v/>
      </c>
      <c r="B204" s="339" t="n"/>
      <c r="C204" s="341" t="n"/>
      <c r="D204" s="341" t="n"/>
      <c r="E204" s="341" t="n"/>
      <c r="F204" s="342" t="n"/>
      <c r="G204" s="343">
        <f>IF($D204="","",IF(COUNTIF(数据录入!$J$5:$J$4999,$D204)=0,N($T204),ROUND(MIN(MAX(0,N($W204)-(N($V204)-N($U204))),N($U204)),2)))</f>
        <v/>
      </c>
      <c r="H204" s="344">
        <f>IF($D204="","",ROUND(N($F204)-N($G204)-N($J204),2))</f>
        <v/>
      </c>
      <c r="I204" s="353">
        <f>IF($D204="","",ROUND(SUM($H$11:H204),2))</f>
        <v/>
      </c>
      <c r="J204" s="354" t="n"/>
      <c r="K204" s="355" t="n"/>
      <c r="L204" s="341" t="n"/>
      <c r="M204" s="345" t="n"/>
      <c r="N204" s="346" t="n"/>
      <c r="O204" s="347" t="n"/>
      <c r="P204" s="348">
        <f>IF($N204="","",IF(COUNTIF(数据录入!$K$5:$K$4999,$N204)=0,N($X204),ROUND(MIN(MAX(0,N($Z204)-(N($Y204)-N($O204))),N($O204)),2)))</f>
        <v/>
      </c>
      <c r="Q204" s="349">
        <f>IF($N204="","",ROUND(N($O204)-N($P204),2))</f>
        <v/>
      </c>
      <c r="R204" s="350">
        <f>IF($N204="","",ROUND(SUM($Q$11:Q204),2))</f>
        <v/>
      </c>
      <c r="S204" s="346" t="n"/>
      <c r="T204" s="342" t="n"/>
      <c r="U204" s="351">
        <f>IF($D204="","",ROUND(N($F204)-N($J204),2))</f>
        <v/>
      </c>
      <c r="V204" s="351">
        <f>IF($D204="","",ROUND(SUMIFS($F$11:F204,$D$11:D204,$D204)-SUMIFS($J$11:J204,$D$11:D204,$D204),2))</f>
        <v/>
      </c>
      <c r="W204" s="351">
        <f>IF($D204="","",ROUND(SUMIFS(数据录入!$F$5:$F$4999,数据录入!$J$5:$J$4999,$D204),2))</f>
        <v/>
      </c>
      <c r="X204" s="347" t="n"/>
      <c r="Y204" s="351">
        <f>IF($N204="","",ROUND(SUMIFS($O$11:O204,$N$11:N204,$N204),2))</f>
        <v/>
      </c>
      <c r="Z204" s="351">
        <f>IF($N204="","",ROUND(SUMIFS(数据录入!$G$5:$G$4999,数据录入!$K$5:$K$4999,$N204),2))</f>
        <v/>
      </c>
      <c r="AA204" s="352">
        <f>IF(AND($D204="",$N204=""),"",IF(AND($D204&lt;&gt;"",COUNTIF(基础资料!$E:$E,$D204)=0),"客户名不在基础资料里",IF(AND($E204&lt;&gt;"",COUNTIF(基础资料!$B:$B,$E204)=0),"产品名不在基础资料里",IF(AND($N204&lt;&gt;"",COUNTIF(基础资料!$G:$G,$N204)=0),"供货商不在基础资料里",IF(AND($C204&lt;&gt;"",ISNUMBER($C204),$C204&lt;10000),"客户生日填得不对（不是日期）",IF(N($J204)&gt;N($F204),"销售费用大于销售金额",IF(AND($D204&lt;&gt;"",COUNTIF(数据录入!$J$5:$J$4999,$D204)=0,N($T204)&lt;&gt;0),"用的还是原手工已收款",IF(AND($D204&lt;&gt;"",COUNTIF(数据录入!$J$5:$J$4999,$D204)&gt;0,ROUND(N($G204)-N($T204),2)&lt;&gt;0,N($T204)&lt;&gt;0),"自动算的已收款和原手工数对不上","√"))))))))</f>
        <v/>
      </c>
    </row>
    <row r="205" ht="18" customFormat="1" customHeight="1" s="106">
      <c r="A205" s="338">
        <f>IF(AND($D205="",$N205=""),"",MAX($A$10:A204)+1)</f>
        <v/>
      </c>
      <c r="B205" s="339" t="n"/>
      <c r="C205" s="341" t="n"/>
      <c r="D205" s="341" t="n"/>
      <c r="E205" s="341" t="n"/>
      <c r="F205" s="342" t="n"/>
      <c r="G205" s="343">
        <f>IF($D205="","",IF(COUNTIF(数据录入!$J$5:$J$4999,$D205)=0,N($T205),ROUND(MIN(MAX(0,N($W205)-(N($V205)-N($U205))),N($U205)),2)))</f>
        <v/>
      </c>
      <c r="H205" s="344">
        <f>IF($D205="","",ROUND(N($F205)-N($G205)-N($J205),2))</f>
        <v/>
      </c>
      <c r="I205" s="353">
        <f>IF($D205="","",ROUND(SUM($H$11:H205),2))</f>
        <v/>
      </c>
      <c r="J205" s="354" t="n"/>
      <c r="K205" s="355" t="n"/>
      <c r="L205" s="341" t="n"/>
      <c r="M205" s="345" t="n"/>
      <c r="N205" s="346" t="n"/>
      <c r="O205" s="347" t="n"/>
      <c r="P205" s="348">
        <f>IF($N205="","",IF(COUNTIF(数据录入!$K$5:$K$4999,$N205)=0,N($X205),ROUND(MIN(MAX(0,N($Z205)-(N($Y205)-N($O205))),N($O205)),2)))</f>
        <v/>
      </c>
      <c r="Q205" s="349">
        <f>IF($N205="","",ROUND(N($O205)-N($P205),2))</f>
        <v/>
      </c>
      <c r="R205" s="350">
        <f>IF($N205="","",ROUND(SUM($Q$11:Q205),2))</f>
        <v/>
      </c>
      <c r="S205" s="346" t="n"/>
      <c r="T205" s="342" t="n"/>
      <c r="U205" s="351">
        <f>IF($D205="","",ROUND(N($F205)-N($J205),2))</f>
        <v/>
      </c>
      <c r="V205" s="351">
        <f>IF($D205="","",ROUND(SUMIFS($F$11:F205,$D$11:D205,$D205)-SUMIFS($J$11:J205,$D$11:D205,$D205),2))</f>
        <v/>
      </c>
      <c r="W205" s="351">
        <f>IF($D205="","",ROUND(SUMIFS(数据录入!$F$5:$F$4999,数据录入!$J$5:$J$4999,$D205),2))</f>
        <v/>
      </c>
      <c r="X205" s="347" t="n"/>
      <c r="Y205" s="351">
        <f>IF($N205="","",ROUND(SUMIFS($O$11:O205,$N$11:N205,$N205),2))</f>
        <v/>
      </c>
      <c r="Z205" s="351">
        <f>IF($N205="","",ROUND(SUMIFS(数据录入!$G$5:$G$4999,数据录入!$K$5:$K$4999,$N205),2))</f>
        <v/>
      </c>
      <c r="AA205" s="352">
        <f>IF(AND($D205="",$N205=""),"",IF(AND($D205&lt;&gt;"",COUNTIF(基础资料!$E:$E,$D205)=0),"客户名不在基础资料里",IF(AND($E205&lt;&gt;"",COUNTIF(基础资料!$B:$B,$E205)=0),"产品名不在基础资料里",IF(AND($N205&lt;&gt;"",COUNTIF(基础资料!$G:$G,$N205)=0),"供货商不在基础资料里",IF(AND($C205&lt;&gt;"",ISNUMBER($C205),$C205&lt;10000),"客户生日填得不对（不是日期）",IF(N($J205)&gt;N($F205),"销售费用大于销售金额",IF(AND($D205&lt;&gt;"",COUNTIF(数据录入!$J$5:$J$4999,$D205)=0,N($T205)&lt;&gt;0),"用的还是原手工已收款",IF(AND($D205&lt;&gt;"",COUNTIF(数据录入!$J$5:$J$4999,$D205)&gt;0,ROUND(N($G205)-N($T205),2)&lt;&gt;0,N($T205)&lt;&gt;0),"自动算的已收款和原手工数对不上","√"))))))))</f>
        <v/>
      </c>
    </row>
    <row r="206" ht="18" customFormat="1" customHeight="1" s="106">
      <c r="A206" s="338">
        <f>IF(AND($D206="",$N206=""),"",MAX($A$10:A205)+1)</f>
        <v/>
      </c>
      <c r="B206" s="339" t="n"/>
      <c r="C206" s="341" t="n"/>
      <c r="D206" s="341" t="n"/>
      <c r="E206" s="341" t="n"/>
      <c r="F206" s="342" t="n"/>
      <c r="G206" s="343">
        <f>IF($D206="","",IF(COUNTIF(数据录入!$J$5:$J$4999,$D206)=0,N($T206),ROUND(MIN(MAX(0,N($W206)-(N($V206)-N($U206))),N($U206)),2)))</f>
        <v/>
      </c>
      <c r="H206" s="344">
        <f>IF($D206="","",ROUND(N($F206)-N($G206)-N($J206),2))</f>
        <v/>
      </c>
      <c r="I206" s="353">
        <f>IF($D206="","",ROUND(SUM($H$11:H206),2))</f>
        <v/>
      </c>
      <c r="J206" s="354" t="n"/>
      <c r="K206" s="355" t="n"/>
      <c r="L206" s="341" t="n"/>
      <c r="M206" s="345" t="n"/>
      <c r="N206" s="346" t="n"/>
      <c r="O206" s="347" t="n"/>
      <c r="P206" s="348">
        <f>IF($N206="","",IF(COUNTIF(数据录入!$K$5:$K$4999,$N206)=0,N($X206),ROUND(MIN(MAX(0,N($Z206)-(N($Y206)-N($O206))),N($O206)),2)))</f>
        <v/>
      </c>
      <c r="Q206" s="349">
        <f>IF($N206="","",ROUND(N($O206)-N($P206),2))</f>
        <v/>
      </c>
      <c r="R206" s="350">
        <f>IF($N206="","",ROUND(SUM($Q$11:Q206),2))</f>
        <v/>
      </c>
      <c r="S206" s="346" t="n"/>
      <c r="T206" s="342" t="n"/>
      <c r="U206" s="351">
        <f>IF($D206="","",ROUND(N($F206)-N($J206),2))</f>
        <v/>
      </c>
      <c r="V206" s="351">
        <f>IF($D206="","",ROUND(SUMIFS($F$11:F206,$D$11:D206,$D206)-SUMIFS($J$11:J206,$D$11:D206,$D206),2))</f>
        <v/>
      </c>
      <c r="W206" s="351">
        <f>IF($D206="","",ROUND(SUMIFS(数据录入!$F$5:$F$4999,数据录入!$J$5:$J$4999,$D206),2))</f>
        <v/>
      </c>
      <c r="X206" s="347" t="n"/>
      <c r="Y206" s="351">
        <f>IF($N206="","",ROUND(SUMIFS($O$11:O206,$N$11:N206,$N206),2))</f>
        <v/>
      </c>
      <c r="Z206" s="351">
        <f>IF($N206="","",ROUND(SUMIFS(数据录入!$G$5:$G$4999,数据录入!$K$5:$K$4999,$N206),2))</f>
        <v/>
      </c>
      <c r="AA206" s="352">
        <f>IF(AND($D206="",$N206=""),"",IF(AND($D206&lt;&gt;"",COUNTIF(基础资料!$E:$E,$D206)=0),"客户名不在基础资料里",IF(AND($E206&lt;&gt;"",COUNTIF(基础资料!$B:$B,$E206)=0),"产品名不在基础资料里",IF(AND($N206&lt;&gt;"",COUNTIF(基础资料!$G:$G,$N206)=0),"供货商不在基础资料里",IF(AND($C206&lt;&gt;"",ISNUMBER($C206),$C206&lt;10000),"客户生日填得不对（不是日期）",IF(N($J206)&gt;N($F206),"销售费用大于销售金额",IF(AND($D206&lt;&gt;"",COUNTIF(数据录入!$J$5:$J$4999,$D206)=0,N($T206)&lt;&gt;0),"用的还是原手工已收款",IF(AND($D206&lt;&gt;"",COUNTIF(数据录入!$J$5:$J$4999,$D206)&gt;0,ROUND(N($G206)-N($T206),2)&lt;&gt;0,N($T206)&lt;&gt;0),"自动算的已收款和原手工数对不上","√"))))))))</f>
        <v/>
      </c>
    </row>
    <row r="207" ht="18" customFormat="1" customHeight="1" s="106">
      <c r="A207" s="338">
        <f>IF(AND($D207="",$N207=""),"",MAX($A$10:A206)+1)</f>
        <v/>
      </c>
      <c r="B207" s="339" t="n"/>
      <c r="C207" s="341" t="n"/>
      <c r="D207" s="341" t="n"/>
      <c r="E207" s="341" t="n"/>
      <c r="F207" s="342" t="n"/>
      <c r="G207" s="343">
        <f>IF($D207="","",IF(COUNTIF(数据录入!$J$5:$J$4999,$D207)=0,N($T207),ROUND(MIN(MAX(0,N($W207)-(N($V207)-N($U207))),N($U207)),2)))</f>
        <v/>
      </c>
      <c r="H207" s="344">
        <f>IF($D207="","",ROUND(N($F207)-N($G207)-N($J207),2))</f>
        <v/>
      </c>
      <c r="I207" s="353">
        <f>IF($D207="","",ROUND(SUM($H$11:H207),2))</f>
        <v/>
      </c>
      <c r="J207" s="354" t="n"/>
      <c r="K207" s="355" t="n"/>
      <c r="L207" s="341" t="n"/>
      <c r="M207" s="345" t="n"/>
      <c r="N207" s="346" t="n"/>
      <c r="O207" s="347" t="n"/>
      <c r="P207" s="348">
        <f>IF($N207="","",IF(COUNTIF(数据录入!$K$5:$K$4999,$N207)=0,N($X207),ROUND(MIN(MAX(0,N($Z207)-(N($Y207)-N($O207))),N($O207)),2)))</f>
        <v/>
      </c>
      <c r="Q207" s="349">
        <f>IF($N207="","",ROUND(N($O207)-N($P207),2))</f>
        <v/>
      </c>
      <c r="R207" s="350">
        <f>IF($N207="","",ROUND(SUM($Q$11:Q207),2))</f>
        <v/>
      </c>
      <c r="S207" s="346" t="n"/>
      <c r="T207" s="342" t="n"/>
      <c r="U207" s="351">
        <f>IF($D207="","",ROUND(N($F207)-N($J207),2))</f>
        <v/>
      </c>
      <c r="V207" s="351">
        <f>IF($D207="","",ROUND(SUMIFS($F$11:F207,$D$11:D207,$D207)-SUMIFS($J$11:J207,$D$11:D207,$D207),2))</f>
        <v/>
      </c>
      <c r="W207" s="351">
        <f>IF($D207="","",ROUND(SUMIFS(数据录入!$F$5:$F$4999,数据录入!$J$5:$J$4999,$D207),2))</f>
        <v/>
      </c>
      <c r="X207" s="347" t="n"/>
      <c r="Y207" s="351">
        <f>IF($N207="","",ROUND(SUMIFS($O$11:O207,$N$11:N207,$N207),2))</f>
        <v/>
      </c>
      <c r="Z207" s="351">
        <f>IF($N207="","",ROUND(SUMIFS(数据录入!$G$5:$G$4999,数据录入!$K$5:$K$4999,$N207),2))</f>
        <v/>
      </c>
      <c r="AA207" s="352">
        <f>IF(AND($D207="",$N207=""),"",IF(AND($D207&lt;&gt;"",COUNTIF(基础资料!$E:$E,$D207)=0),"客户名不在基础资料里",IF(AND($E207&lt;&gt;"",COUNTIF(基础资料!$B:$B,$E207)=0),"产品名不在基础资料里",IF(AND($N207&lt;&gt;"",COUNTIF(基础资料!$G:$G,$N207)=0),"供货商不在基础资料里",IF(AND($C207&lt;&gt;"",ISNUMBER($C207),$C207&lt;10000),"客户生日填得不对（不是日期）",IF(N($J207)&gt;N($F207),"销售费用大于销售金额",IF(AND($D207&lt;&gt;"",COUNTIF(数据录入!$J$5:$J$4999,$D207)=0,N($T207)&lt;&gt;0),"用的还是原手工已收款",IF(AND($D207&lt;&gt;"",COUNTIF(数据录入!$J$5:$J$4999,$D207)&gt;0,ROUND(N($G207)-N($T207),2)&lt;&gt;0,N($T207)&lt;&gt;0),"自动算的已收款和原手工数对不上","√"))))))))</f>
        <v/>
      </c>
    </row>
    <row r="208" ht="18" customFormat="1" customHeight="1" s="106">
      <c r="A208" s="338">
        <f>IF(AND($D208="",$N208=""),"",MAX($A$10:A207)+1)</f>
        <v/>
      </c>
      <c r="B208" s="339" t="n"/>
      <c r="C208" s="341" t="n"/>
      <c r="D208" s="341" t="n"/>
      <c r="E208" s="341" t="n"/>
      <c r="F208" s="342" t="n"/>
      <c r="G208" s="343">
        <f>IF($D208="","",IF(COUNTIF(数据录入!$J$5:$J$4999,$D208)=0,N($T208),ROUND(MIN(MAX(0,N($W208)-(N($V208)-N($U208))),N($U208)),2)))</f>
        <v/>
      </c>
      <c r="H208" s="344">
        <f>IF($D208="","",ROUND(N($F208)-N($G208)-N($J208),2))</f>
        <v/>
      </c>
      <c r="I208" s="353">
        <f>IF($D208="","",ROUND(SUM($H$11:H208),2))</f>
        <v/>
      </c>
      <c r="J208" s="354" t="n"/>
      <c r="K208" s="355" t="n"/>
      <c r="L208" s="341" t="n"/>
      <c r="M208" s="345" t="n"/>
      <c r="N208" s="346" t="n"/>
      <c r="O208" s="347" t="n"/>
      <c r="P208" s="348">
        <f>IF($N208="","",IF(COUNTIF(数据录入!$K$5:$K$4999,$N208)=0,N($X208),ROUND(MIN(MAX(0,N($Z208)-(N($Y208)-N($O208))),N($O208)),2)))</f>
        <v/>
      </c>
      <c r="Q208" s="349">
        <f>IF($N208="","",ROUND(N($O208)-N($P208),2))</f>
        <v/>
      </c>
      <c r="R208" s="350">
        <f>IF($N208="","",ROUND(SUM($Q$11:Q208),2))</f>
        <v/>
      </c>
      <c r="S208" s="346" t="n"/>
      <c r="T208" s="342" t="n"/>
      <c r="U208" s="351">
        <f>IF($D208="","",ROUND(N($F208)-N($J208),2))</f>
        <v/>
      </c>
      <c r="V208" s="351">
        <f>IF($D208="","",ROUND(SUMIFS($F$11:F208,$D$11:D208,$D208)-SUMIFS($J$11:J208,$D$11:D208,$D208),2))</f>
        <v/>
      </c>
      <c r="W208" s="351">
        <f>IF($D208="","",ROUND(SUMIFS(数据录入!$F$5:$F$4999,数据录入!$J$5:$J$4999,$D208),2))</f>
        <v/>
      </c>
      <c r="X208" s="347" t="n"/>
      <c r="Y208" s="351">
        <f>IF($N208="","",ROUND(SUMIFS($O$11:O208,$N$11:N208,$N208),2))</f>
        <v/>
      </c>
      <c r="Z208" s="351">
        <f>IF($N208="","",ROUND(SUMIFS(数据录入!$G$5:$G$4999,数据录入!$K$5:$K$4999,$N208),2))</f>
        <v/>
      </c>
      <c r="AA208" s="352">
        <f>IF(AND($D208="",$N208=""),"",IF(AND($D208&lt;&gt;"",COUNTIF(基础资料!$E:$E,$D208)=0),"客户名不在基础资料里",IF(AND($E208&lt;&gt;"",COUNTIF(基础资料!$B:$B,$E208)=0),"产品名不在基础资料里",IF(AND($N208&lt;&gt;"",COUNTIF(基础资料!$G:$G,$N208)=0),"供货商不在基础资料里",IF(AND($C208&lt;&gt;"",ISNUMBER($C208),$C208&lt;10000),"客户生日填得不对（不是日期）",IF(N($J208)&gt;N($F208),"销售费用大于销售金额",IF(AND($D208&lt;&gt;"",COUNTIF(数据录入!$J$5:$J$4999,$D208)=0,N($T208)&lt;&gt;0),"用的还是原手工已收款",IF(AND($D208&lt;&gt;"",COUNTIF(数据录入!$J$5:$J$4999,$D208)&gt;0,ROUND(N($G208)-N($T208),2)&lt;&gt;0,N($T208)&lt;&gt;0),"自动算的已收款和原手工数对不上","√"))))))))</f>
        <v/>
      </c>
    </row>
    <row r="209" ht="18" customFormat="1" customHeight="1" s="106">
      <c r="A209" s="338">
        <f>IF(AND($D209="",$N209=""),"",MAX($A$10:A208)+1)</f>
        <v/>
      </c>
      <c r="B209" s="339" t="n"/>
      <c r="C209" s="341" t="n"/>
      <c r="D209" s="341" t="n"/>
      <c r="E209" s="341" t="n"/>
      <c r="F209" s="342" t="n"/>
      <c r="G209" s="343">
        <f>IF($D209="","",IF(COUNTIF(数据录入!$J$5:$J$4999,$D209)=0,N($T209),ROUND(MIN(MAX(0,N($W209)-(N($V209)-N($U209))),N($U209)),2)))</f>
        <v/>
      </c>
      <c r="H209" s="344">
        <f>IF($D209="","",ROUND(N($F209)-N($G209)-N($J209),2))</f>
        <v/>
      </c>
      <c r="I209" s="353">
        <f>IF($D209="","",ROUND(SUM($H$11:H209),2))</f>
        <v/>
      </c>
      <c r="J209" s="354" t="n"/>
      <c r="K209" s="355" t="n"/>
      <c r="L209" s="341" t="n"/>
      <c r="M209" s="345" t="n"/>
      <c r="N209" s="346" t="n"/>
      <c r="O209" s="347" t="n"/>
      <c r="P209" s="348">
        <f>IF($N209="","",IF(COUNTIF(数据录入!$K$5:$K$4999,$N209)=0,N($X209),ROUND(MIN(MAX(0,N($Z209)-(N($Y209)-N($O209))),N($O209)),2)))</f>
        <v/>
      </c>
      <c r="Q209" s="349">
        <f>IF($N209="","",ROUND(N($O209)-N($P209),2))</f>
        <v/>
      </c>
      <c r="R209" s="350">
        <f>IF($N209="","",ROUND(SUM($Q$11:Q209),2))</f>
        <v/>
      </c>
      <c r="S209" s="346" t="n"/>
      <c r="T209" s="342" t="n"/>
      <c r="U209" s="351">
        <f>IF($D209="","",ROUND(N($F209)-N($J209),2))</f>
        <v/>
      </c>
      <c r="V209" s="351">
        <f>IF($D209="","",ROUND(SUMIFS($F$11:F209,$D$11:D209,$D209)-SUMIFS($J$11:J209,$D$11:D209,$D209),2))</f>
        <v/>
      </c>
      <c r="W209" s="351">
        <f>IF($D209="","",ROUND(SUMIFS(数据录入!$F$5:$F$4999,数据录入!$J$5:$J$4999,$D209),2))</f>
        <v/>
      </c>
      <c r="X209" s="347" t="n"/>
      <c r="Y209" s="351">
        <f>IF($N209="","",ROUND(SUMIFS($O$11:O209,$N$11:N209,$N209),2))</f>
        <v/>
      </c>
      <c r="Z209" s="351">
        <f>IF($N209="","",ROUND(SUMIFS(数据录入!$G$5:$G$4999,数据录入!$K$5:$K$4999,$N209),2))</f>
        <v/>
      </c>
      <c r="AA209" s="352">
        <f>IF(AND($D209="",$N209=""),"",IF(AND($D209&lt;&gt;"",COUNTIF(基础资料!$E:$E,$D209)=0),"客户名不在基础资料里",IF(AND($E209&lt;&gt;"",COUNTIF(基础资料!$B:$B,$E209)=0),"产品名不在基础资料里",IF(AND($N209&lt;&gt;"",COUNTIF(基础资料!$G:$G,$N209)=0),"供货商不在基础资料里",IF(AND($C209&lt;&gt;"",ISNUMBER($C209),$C209&lt;10000),"客户生日填得不对（不是日期）",IF(N($J209)&gt;N($F209),"销售费用大于销售金额",IF(AND($D209&lt;&gt;"",COUNTIF(数据录入!$J$5:$J$4999,$D209)=0,N($T209)&lt;&gt;0),"用的还是原手工已收款",IF(AND($D209&lt;&gt;"",COUNTIF(数据录入!$J$5:$J$4999,$D209)&gt;0,ROUND(N($G209)-N($T209),2)&lt;&gt;0,N($T209)&lt;&gt;0),"自动算的已收款和原手工数对不上","√"))))))))</f>
        <v/>
      </c>
    </row>
    <row r="210" ht="18" customFormat="1" customHeight="1" s="106">
      <c r="A210" s="338">
        <f>IF(AND($D210="",$N210=""),"",MAX($A$10:A209)+1)</f>
        <v/>
      </c>
      <c r="B210" s="339" t="n"/>
      <c r="C210" s="341" t="n"/>
      <c r="D210" s="341" t="n"/>
      <c r="E210" s="341" t="n"/>
      <c r="F210" s="342" t="n"/>
      <c r="G210" s="343">
        <f>IF($D210="","",IF(COUNTIF(数据录入!$J$5:$J$4999,$D210)=0,N($T210),ROUND(MIN(MAX(0,N($W210)-(N($V210)-N($U210))),N($U210)),2)))</f>
        <v/>
      </c>
      <c r="H210" s="344">
        <f>IF($D210="","",ROUND(N($F210)-N($G210)-N($J210),2))</f>
        <v/>
      </c>
      <c r="I210" s="353">
        <f>IF($D210="","",ROUND(SUM($H$11:H210),2))</f>
        <v/>
      </c>
      <c r="J210" s="354" t="n"/>
      <c r="K210" s="355" t="n"/>
      <c r="L210" s="341" t="n"/>
      <c r="M210" s="345" t="n"/>
      <c r="N210" s="346" t="n"/>
      <c r="O210" s="347" t="n"/>
      <c r="P210" s="348">
        <f>IF($N210="","",IF(COUNTIF(数据录入!$K$5:$K$4999,$N210)=0,N($X210),ROUND(MIN(MAX(0,N($Z210)-(N($Y210)-N($O210))),N($O210)),2)))</f>
        <v/>
      </c>
      <c r="Q210" s="349">
        <f>IF($N210="","",ROUND(N($O210)-N($P210),2))</f>
        <v/>
      </c>
      <c r="R210" s="350">
        <f>IF($N210="","",ROUND(SUM($Q$11:Q210),2))</f>
        <v/>
      </c>
      <c r="S210" s="346" t="n"/>
      <c r="T210" s="342" t="n"/>
      <c r="U210" s="351">
        <f>IF($D210="","",ROUND(N($F210)-N($J210),2))</f>
        <v/>
      </c>
      <c r="V210" s="351">
        <f>IF($D210="","",ROUND(SUMIFS($F$11:F210,$D$11:D210,$D210)-SUMIFS($J$11:J210,$D$11:D210,$D210),2))</f>
        <v/>
      </c>
      <c r="W210" s="351">
        <f>IF($D210="","",ROUND(SUMIFS(数据录入!$F$5:$F$4999,数据录入!$J$5:$J$4999,$D210),2))</f>
        <v/>
      </c>
      <c r="X210" s="347" t="n"/>
      <c r="Y210" s="351">
        <f>IF($N210="","",ROUND(SUMIFS($O$11:O210,$N$11:N210,$N210),2))</f>
        <v/>
      </c>
      <c r="Z210" s="351">
        <f>IF($N210="","",ROUND(SUMIFS(数据录入!$G$5:$G$4999,数据录入!$K$5:$K$4999,$N210),2))</f>
        <v/>
      </c>
      <c r="AA210" s="352">
        <f>IF(AND($D210="",$N210=""),"",IF(AND($D210&lt;&gt;"",COUNTIF(基础资料!$E:$E,$D210)=0),"客户名不在基础资料里",IF(AND($E210&lt;&gt;"",COUNTIF(基础资料!$B:$B,$E210)=0),"产品名不在基础资料里",IF(AND($N210&lt;&gt;"",COUNTIF(基础资料!$G:$G,$N210)=0),"供货商不在基础资料里",IF(AND($C210&lt;&gt;"",ISNUMBER($C210),$C210&lt;10000),"客户生日填得不对（不是日期）",IF(N($J210)&gt;N($F210),"销售费用大于销售金额",IF(AND($D210&lt;&gt;"",COUNTIF(数据录入!$J$5:$J$4999,$D210)=0,N($T210)&lt;&gt;0),"用的还是原手工已收款",IF(AND($D210&lt;&gt;"",COUNTIF(数据录入!$J$5:$J$4999,$D210)&gt;0,ROUND(N($G210)-N($T210),2)&lt;&gt;0,N($T210)&lt;&gt;0),"自动算的已收款和原手工数对不上","√"))))))))</f>
        <v/>
      </c>
    </row>
    <row r="211" ht="18" customFormat="1" customHeight="1" s="106">
      <c r="A211" s="338">
        <f>IF(AND($D211="",$N211=""),"",MAX($A$10:A210)+1)</f>
        <v/>
      </c>
      <c r="B211" s="339" t="n"/>
      <c r="C211" s="341" t="n"/>
      <c r="D211" s="341" t="n"/>
      <c r="E211" s="341" t="n"/>
      <c r="F211" s="342" t="n"/>
      <c r="G211" s="343">
        <f>IF($D211="","",IF(COUNTIF(数据录入!$J$5:$J$4999,$D211)=0,N($T211),ROUND(MIN(MAX(0,N($W211)-(N($V211)-N($U211))),N($U211)),2)))</f>
        <v/>
      </c>
      <c r="H211" s="344">
        <f>IF($D211="","",ROUND(N($F211)-N($G211)-N($J211),2))</f>
        <v/>
      </c>
      <c r="I211" s="353">
        <f>IF($D211="","",ROUND(SUM($H$11:H211),2))</f>
        <v/>
      </c>
      <c r="J211" s="354" t="n"/>
      <c r="K211" s="355" t="n"/>
      <c r="L211" s="341" t="n"/>
      <c r="M211" s="345" t="n"/>
      <c r="N211" s="346" t="n"/>
      <c r="O211" s="347" t="n"/>
      <c r="P211" s="348">
        <f>IF($N211="","",IF(COUNTIF(数据录入!$K$5:$K$4999,$N211)=0,N($X211),ROUND(MIN(MAX(0,N($Z211)-(N($Y211)-N($O211))),N($O211)),2)))</f>
        <v/>
      </c>
      <c r="Q211" s="349">
        <f>IF($N211="","",ROUND(N($O211)-N($P211),2))</f>
        <v/>
      </c>
      <c r="R211" s="350">
        <f>IF($N211="","",ROUND(SUM($Q$11:Q211),2))</f>
        <v/>
      </c>
      <c r="S211" s="346" t="n"/>
      <c r="T211" s="342" t="n"/>
      <c r="U211" s="351">
        <f>IF($D211="","",ROUND(N($F211)-N($J211),2))</f>
        <v/>
      </c>
      <c r="V211" s="351">
        <f>IF($D211="","",ROUND(SUMIFS($F$11:F211,$D$11:D211,$D211)-SUMIFS($J$11:J211,$D$11:D211,$D211),2))</f>
        <v/>
      </c>
      <c r="W211" s="351">
        <f>IF($D211="","",ROUND(SUMIFS(数据录入!$F$5:$F$4999,数据录入!$J$5:$J$4999,$D211),2))</f>
        <v/>
      </c>
      <c r="X211" s="347" t="n"/>
      <c r="Y211" s="351">
        <f>IF($N211="","",ROUND(SUMIFS($O$11:O211,$N$11:N211,$N211),2))</f>
        <v/>
      </c>
      <c r="Z211" s="351">
        <f>IF($N211="","",ROUND(SUMIFS(数据录入!$G$5:$G$4999,数据录入!$K$5:$K$4999,$N211),2))</f>
        <v/>
      </c>
      <c r="AA211" s="352">
        <f>IF(AND($D211="",$N211=""),"",IF(AND($D211&lt;&gt;"",COUNTIF(基础资料!$E:$E,$D211)=0),"客户名不在基础资料里",IF(AND($E211&lt;&gt;"",COUNTIF(基础资料!$B:$B,$E211)=0),"产品名不在基础资料里",IF(AND($N211&lt;&gt;"",COUNTIF(基础资料!$G:$G,$N211)=0),"供货商不在基础资料里",IF(AND($C211&lt;&gt;"",ISNUMBER($C211),$C211&lt;10000),"客户生日填得不对（不是日期）",IF(N($J211)&gt;N($F211),"销售费用大于销售金额",IF(AND($D211&lt;&gt;"",COUNTIF(数据录入!$J$5:$J$4999,$D211)=0,N($T211)&lt;&gt;0),"用的还是原手工已收款",IF(AND($D211&lt;&gt;"",COUNTIF(数据录入!$J$5:$J$4999,$D211)&gt;0,ROUND(N($G211)-N($T211),2)&lt;&gt;0,N($T211)&lt;&gt;0),"自动算的已收款和原手工数对不上","√"))))))))</f>
        <v/>
      </c>
    </row>
    <row r="212" ht="18" customFormat="1" customHeight="1" s="106">
      <c r="A212" s="338">
        <f>IF(AND($D212="",$N212=""),"",MAX($A$10:A211)+1)</f>
        <v/>
      </c>
      <c r="B212" s="339" t="n"/>
      <c r="C212" s="341" t="n"/>
      <c r="D212" s="341" t="n"/>
      <c r="E212" s="341" t="n"/>
      <c r="F212" s="342" t="n"/>
      <c r="G212" s="343">
        <f>IF($D212="","",IF(COUNTIF(数据录入!$J$5:$J$4999,$D212)=0,N($T212),ROUND(MIN(MAX(0,N($W212)-(N($V212)-N($U212))),N($U212)),2)))</f>
        <v/>
      </c>
      <c r="H212" s="344">
        <f>IF($D212="","",ROUND(N($F212)-N($G212)-N($J212),2))</f>
        <v/>
      </c>
      <c r="I212" s="353">
        <f>IF($D212="","",ROUND(SUM($H$11:H212),2))</f>
        <v/>
      </c>
      <c r="J212" s="354" t="n"/>
      <c r="K212" s="355" t="n"/>
      <c r="L212" s="341" t="n"/>
      <c r="M212" s="345" t="n"/>
      <c r="N212" s="346" t="n"/>
      <c r="O212" s="347" t="n"/>
      <c r="P212" s="348">
        <f>IF($N212="","",IF(COUNTIF(数据录入!$K$5:$K$4999,$N212)=0,N($X212),ROUND(MIN(MAX(0,N($Z212)-(N($Y212)-N($O212))),N($O212)),2)))</f>
        <v/>
      </c>
      <c r="Q212" s="349">
        <f>IF($N212="","",ROUND(N($O212)-N($P212),2))</f>
        <v/>
      </c>
      <c r="R212" s="350">
        <f>IF($N212="","",ROUND(SUM($Q$11:Q212),2))</f>
        <v/>
      </c>
      <c r="S212" s="346" t="n"/>
      <c r="T212" s="342" t="n"/>
      <c r="U212" s="351">
        <f>IF($D212="","",ROUND(N($F212)-N($J212),2))</f>
        <v/>
      </c>
      <c r="V212" s="351">
        <f>IF($D212="","",ROUND(SUMIFS($F$11:F212,$D$11:D212,$D212)-SUMIFS($J$11:J212,$D$11:D212,$D212),2))</f>
        <v/>
      </c>
      <c r="W212" s="351">
        <f>IF($D212="","",ROUND(SUMIFS(数据录入!$F$5:$F$4999,数据录入!$J$5:$J$4999,$D212),2))</f>
        <v/>
      </c>
      <c r="X212" s="347" t="n"/>
      <c r="Y212" s="351">
        <f>IF($N212="","",ROUND(SUMIFS($O$11:O212,$N$11:N212,$N212),2))</f>
        <v/>
      </c>
      <c r="Z212" s="351">
        <f>IF($N212="","",ROUND(SUMIFS(数据录入!$G$5:$G$4999,数据录入!$K$5:$K$4999,$N212),2))</f>
        <v/>
      </c>
      <c r="AA212" s="352">
        <f>IF(AND($D212="",$N212=""),"",IF(AND($D212&lt;&gt;"",COUNTIF(基础资料!$E:$E,$D212)=0),"客户名不在基础资料里",IF(AND($E212&lt;&gt;"",COUNTIF(基础资料!$B:$B,$E212)=0),"产品名不在基础资料里",IF(AND($N212&lt;&gt;"",COUNTIF(基础资料!$G:$G,$N212)=0),"供货商不在基础资料里",IF(AND($C212&lt;&gt;"",ISNUMBER($C212),$C212&lt;10000),"客户生日填得不对（不是日期）",IF(N($J212)&gt;N($F212),"销售费用大于销售金额",IF(AND($D212&lt;&gt;"",COUNTIF(数据录入!$J$5:$J$4999,$D212)=0,N($T212)&lt;&gt;0),"用的还是原手工已收款",IF(AND($D212&lt;&gt;"",COUNTIF(数据录入!$J$5:$J$4999,$D212)&gt;0,ROUND(N($G212)-N($T212),2)&lt;&gt;0,N($T212)&lt;&gt;0),"自动算的已收款和原手工数对不上","√"))))))))</f>
        <v/>
      </c>
    </row>
    <row r="213" ht="18" customFormat="1" customHeight="1" s="106">
      <c r="A213" s="338">
        <f>IF(AND($D213="",$N213=""),"",MAX($A$10:A212)+1)</f>
        <v/>
      </c>
      <c r="B213" s="339" t="n"/>
      <c r="C213" s="341" t="n"/>
      <c r="D213" s="341" t="n"/>
      <c r="E213" s="341" t="n"/>
      <c r="F213" s="342" t="n"/>
      <c r="G213" s="343">
        <f>IF($D213="","",IF(COUNTIF(数据录入!$J$5:$J$4999,$D213)=0,N($T213),ROUND(MIN(MAX(0,N($W213)-(N($V213)-N($U213))),N($U213)),2)))</f>
        <v/>
      </c>
      <c r="H213" s="344">
        <f>IF($D213="","",ROUND(N($F213)-N($G213)-N($J213),2))</f>
        <v/>
      </c>
      <c r="I213" s="353">
        <f>IF($D213="","",ROUND(SUM($H$11:H213),2))</f>
        <v/>
      </c>
      <c r="J213" s="354" t="n"/>
      <c r="K213" s="355" t="n"/>
      <c r="L213" s="341" t="n"/>
      <c r="M213" s="345" t="n"/>
      <c r="N213" s="346" t="n"/>
      <c r="O213" s="347" t="n"/>
      <c r="P213" s="348">
        <f>IF($N213="","",IF(COUNTIF(数据录入!$K$5:$K$4999,$N213)=0,N($X213),ROUND(MIN(MAX(0,N($Z213)-(N($Y213)-N($O213))),N($O213)),2)))</f>
        <v/>
      </c>
      <c r="Q213" s="349">
        <f>IF($N213="","",ROUND(N($O213)-N($P213),2))</f>
        <v/>
      </c>
      <c r="R213" s="350">
        <f>IF($N213="","",ROUND(SUM($Q$11:Q213),2))</f>
        <v/>
      </c>
      <c r="S213" s="346" t="n"/>
      <c r="T213" s="342" t="n"/>
      <c r="U213" s="351">
        <f>IF($D213="","",ROUND(N($F213)-N($J213),2))</f>
        <v/>
      </c>
      <c r="V213" s="351">
        <f>IF($D213="","",ROUND(SUMIFS($F$11:F213,$D$11:D213,$D213)-SUMIFS($J$11:J213,$D$11:D213,$D213),2))</f>
        <v/>
      </c>
      <c r="W213" s="351">
        <f>IF($D213="","",ROUND(SUMIFS(数据录入!$F$5:$F$4999,数据录入!$J$5:$J$4999,$D213),2))</f>
        <v/>
      </c>
      <c r="X213" s="347" t="n"/>
      <c r="Y213" s="351">
        <f>IF($N213="","",ROUND(SUMIFS($O$11:O213,$N$11:N213,$N213),2))</f>
        <v/>
      </c>
      <c r="Z213" s="351">
        <f>IF($N213="","",ROUND(SUMIFS(数据录入!$G$5:$G$4999,数据录入!$K$5:$K$4999,$N213),2))</f>
        <v/>
      </c>
      <c r="AA213" s="352">
        <f>IF(AND($D213="",$N213=""),"",IF(AND($D213&lt;&gt;"",COUNTIF(基础资料!$E:$E,$D213)=0),"客户名不在基础资料里",IF(AND($E213&lt;&gt;"",COUNTIF(基础资料!$B:$B,$E213)=0),"产品名不在基础资料里",IF(AND($N213&lt;&gt;"",COUNTIF(基础资料!$G:$G,$N213)=0),"供货商不在基础资料里",IF(AND($C213&lt;&gt;"",ISNUMBER($C213),$C213&lt;10000),"客户生日填得不对（不是日期）",IF(N($J213)&gt;N($F213),"销售费用大于销售金额",IF(AND($D213&lt;&gt;"",COUNTIF(数据录入!$J$5:$J$4999,$D213)=0,N($T213)&lt;&gt;0),"用的还是原手工已收款",IF(AND($D213&lt;&gt;"",COUNTIF(数据录入!$J$5:$J$4999,$D213)&gt;0,ROUND(N($G213)-N($T213),2)&lt;&gt;0,N($T213)&lt;&gt;0),"自动算的已收款和原手工数对不上","√"))))))))</f>
        <v/>
      </c>
    </row>
    <row r="214" ht="18" customFormat="1" customHeight="1" s="106">
      <c r="A214" s="338">
        <f>IF(AND($D214="",$N214=""),"",MAX($A$10:A213)+1)</f>
        <v/>
      </c>
      <c r="B214" s="339" t="n"/>
      <c r="C214" s="341" t="n"/>
      <c r="D214" s="341" t="n"/>
      <c r="E214" s="341" t="n"/>
      <c r="F214" s="342" t="n"/>
      <c r="G214" s="343">
        <f>IF($D214="","",IF(COUNTIF(数据录入!$J$5:$J$4999,$D214)=0,N($T214),ROUND(MIN(MAX(0,N($W214)-(N($V214)-N($U214))),N($U214)),2)))</f>
        <v/>
      </c>
      <c r="H214" s="344">
        <f>IF($D214="","",ROUND(N($F214)-N($G214)-N($J214),2))</f>
        <v/>
      </c>
      <c r="I214" s="353">
        <f>IF($D214="","",ROUND(SUM($H$11:H214),2))</f>
        <v/>
      </c>
      <c r="J214" s="354" t="n"/>
      <c r="K214" s="355" t="n"/>
      <c r="L214" s="341" t="n"/>
      <c r="M214" s="345" t="n"/>
      <c r="N214" s="346" t="n"/>
      <c r="O214" s="347" t="n"/>
      <c r="P214" s="348">
        <f>IF($N214="","",IF(COUNTIF(数据录入!$K$5:$K$4999,$N214)=0,N($X214),ROUND(MIN(MAX(0,N($Z214)-(N($Y214)-N($O214))),N($O214)),2)))</f>
        <v/>
      </c>
      <c r="Q214" s="349">
        <f>IF($N214="","",ROUND(N($O214)-N($P214),2))</f>
        <v/>
      </c>
      <c r="R214" s="350">
        <f>IF($N214="","",ROUND(SUM($Q$11:Q214),2))</f>
        <v/>
      </c>
      <c r="S214" s="346" t="n"/>
      <c r="T214" s="342" t="n"/>
      <c r="U214" s="351">
        <f>IF($D214="","",ROUND(N($F214)-N($J214),2))</f>
        <v/>
      </c>
      <c r="V214" s="351">
        <f>IF($D214="","",ROUND(SUMIFS($F$11:F214,$D$11:D214,$D214)-SUMIFS($J$11:J214,$D$11:D214,$D214),2))</f>
        <v/>
      </c>
      <c r="W214" s="351">
        <f>IF($D214="","",ROUND(SUMIFS(数据录入!$F$5:$F$4999,数据录入!$J$5:$J$4999,$D214),2))</f>
        <v/>
      </c>
      <c r="X214" s="347" t="n"/>
      <c r="Y214" s="351">
        <f>IF($N214="","",ROUND(SUMIFS($O$11:O214,$N$11:N214,$N214),2))</f>
        <v/>
      </c>
      <c r="Z214" s="351">
        <f>IF($N214="","",ROUND(SUMIFS(数据录入!$G$5:$G$4999,数据录入!$K$5:$K$4999,$N214),2))</f>
        <v/>
      </c>
      <c r="AA214" s="352">
        <f>IF(AND($D214="",$N214=""),"",IF(AND($D214&lt;&gt;"",COUNTIF(基础资料!$E:$E,$D214)=0),"客户名不在基础资料里",IF(AND($E214&lt;&gt;"",COUNTIF(基础资料!$B:$B,$E214)=0),"产品名不在基础资料里",IF(AND($N214&lt;&gt;"",COUNTIF(基础资料!$G:$G,$N214)=0),"供货商不在基础资料里",IF(AND($C214&lt;&gt;"",ISNUMBER($C214),$C214&lt;10000),"客户生日填得不对（不是日期）",IF(N($J214)&gt;N($F214),"销售费用大于销售金额",IF(AND($D214&lt;&gt;"",COUNTIF(数据录入!$J$5:$J$4999,$D214)=0,N($T214)&lt;&gt;0),"用的还是原手工已收款",IF(AND($D214&lt;&gt;"",COUNTIF(数据录入!$J$5:$J$4999,$D214)&gt;0,ROUND(N($G214)-N($T214),2)&lt;&gt;0,N($T214)&lt;&gt;0),"自动算的已收款和原手工数对不上","√"))))))))</f>
        <v/>
      </c>
    </row>
    <row r="215" ht="18" customFormat="1" customHeight="1" s="106">
      <c r="A215" s="338">
        <f>IF(AND($D215="",$N215=""),"",MAX($A$10:A214)+1)</f>
        <v/>
      </c>
      <c r="B215" s="339" t="n"/>
      <c r="C215" s="341" t="n"/>
      <c r="D215" s="341" t="n"/>
      <c r="E215" s="341" t="n"/>
      <c r="F215" s="342" t="n"/>
      <c r="G215" s="343">
        <f>IF($D215="","",IF(COUNTIF(数据录入!$J$5:$J$4999,$D215)=0,N($T215),ROUND(MIN(MAX(0,N($W215)-(N($V215)-N($U215))),N($U215)),2)))</f>
        <v/>
      </c>
      <c r="H215" s="344">
        <f>IF($D215="","",ROUND(N($F215)-N($G215)-N($J215),2))</f>
        <v/>
      </c>
      <c r="I215" s="353">
        <f>IF($D215="","",ROUND(SUM($H$11:H215),2))</f>
        <v/>
      </c>
      <c r="J215" s="354" t="n"/>
      <c r="K215" s="355" t="n"/>
      <c r="L215" s="341" t="n"/>
      <c r="M215" s="345" t="n"/>
      <c r="N215" s="346" t="n"/>
      <c r="O215" s="347" t="n"/>
      <c r="P215" s="348">
        <f>IF($N215="","",IF(COUNTIF(数据录入!$K$5:$K$4999,$N215)=0,N($X215),ROUND(MIN(MAX(0,N($Z215)-(N($Y215)-N($O215))),N($O215)),2)))</f>
        <v/>
      </c>
      <c r="Q215" s="349">
        <f>IF($N215="","",ROUND(N($O215)-N($P215),2))</f>
        <v/>
      </c>
      <c r="R215" s="350">
        <f>IF($N215="","",ROUND(SUM($Q$11:Q215),2))</f>
        <v/>
      </c>
      <c r="S215" s="346" t="n"/>
      <c r="T215" s="342" t="n"/>
      <c r="U215" s="351">
        <f>IF($D215="","",ROUND(N($F215)-N($J215),2))</f>
        <v/>
      </c>
      <c r="V215" s="351">
        <f>IF($D215="","",ROUND(SUMIFS($F$11:F215,$D$11:D215,$D215)-SUMIFS($J$11:J215,$D$11:D215,$D215),2))</f>
        <v/>
      </c>
      <c r="W215" s="351">
        <f>IF($D215="","",ROUND(SUMIFS(数据录入!$F$5:$F$4999,数据录入!$J$5:$J$4999,$D215),2))</f>
        <v/>
      </c>
      <c r="X215" s="347" t="n"/>
      <c r="Y215" s="351">
        <f>IF($N215="","",ROUND(SUMIFS($O$11:O215,$N$11:N215,$N215),2))</f>
        <v/>
      </c>
      <c r="Z215" s="351">
        <f>IF($N215="","",ROUND(SUMIFS(数据录入!$G$5:$G$4999,数据录入!$K$5:$K$4999,$N215),2))</f>
        <v/>
      </c>
      <c r="AA215" s="352">
        <f>IF(AND($D215="",$N215=""),"",IF(AND($D215&lt;&gt;"",COUNTIF(基础资料!$E:$E,$D215)=0),"客户名不在基础资料里",IF(AND($E215&lt;&gt;"",COUNTIF(基础资料!$B:$B,$E215)=0),"产品名不在基础资料里",IF(AND($N215&lt;&gt;"",COUNTIF(基础资料!$G:$G,$N215)=0),"供货商不在基础资料里",IF(AND($C215&lt;&gt;"",ISNUMBER($C215),$C215&lt;10000),"客户生日填得不对（不是日期）",IF(N($J215)&gt;N($F215),"销售费用大于销售金额",IF(AND($D215&lt;&gt;"",COUNTIF(数据录入!$J$5:$J$4999,$D215)=0,N($T215)&lt;&gt;0),"用的还是原手工已收款",IF(AND($D215&lt;&gt;"",COUNTIF(数据录入!$J$5:$J$4999,$D215)&gt;0,ROUND(N($G215)-N($T215),2)&lt;&gt;0,N($T215)&lt;&gt;0),"自动算的已收款和原手工数对不上","√"))))))))</f>
        <v/>
      </c>
    </row>
    <row r="216" ht="18" customFormat="1" customHeight="1" s="106">
      <c r="A216" s="338">
        <f>IF(AND($D216="",$N216=""),"",MAX($A$10:A215)+1)</f>
        <v/>
      </c>
      <c r="B216" s="339" t="n"/>
      <c r="C216" s="341" t="n"/>
      <c r="D216" s="341" t="n"/>
      <c r="E216" s="341" t="n"/>
      <c r="F216" s="342" t="n"/>
      <c r="G216" s="343">
        <f>IF($D216="","",IF(COUNTIF(数据录入!$J$5:$J$4999,$D216)=0,N($T216),ROUND(MIN(MAX(0,N($W216)-(N($V216)-N($U216))),N($U216)),2)))</f>
        <v/>
      </c>
      <c r="H216" s="344">
        <f>IF($D216="","",ROUND(N($F216)-N($G216)-N($J216),2))</f>
        <v/>
      </c>
      <c r="I216" s="353">
        <f>IF($D216="","",ROUND(SUM($H$11:H216),2))</f>
        <v/>
      </c>
      <c r="J216" s="354" t="n"/>
      <c r="K216" s="355" t="n"/>
      <c r="L216" s="341" t="n"/>
      <c r="M216" s="345" t="n"/>
      <c r="N216" s="346" t="n"/>
      <c r="O216" s="347" t="n"/>
      <c r="P216" s="348">
        <f>IF($N216="","",IF(COUNTIF(数据录入!$K$5:$K$4999,$N216)=0,N($X216),ROUND(MIN(MAX(0,N($Z216)-(N($Y216)-N($O216))),N($O216)),2)))</f>
        <v/>
      </c>
      <c r="Q216" s="349">
        <f>IF($N216="","",ROUND(N($O216)-N($P216),2))</f>
        <v/>
      </c>
      <c r="R216" s="350">
        <f>IF($N216="","",ROUND(SUM($Q$11:Q216),2))</f>
        <v/>
      </c>
      <c r="S216" s="346" t="n"/>
      <c r="T216" s="342" t="n"/>
      <c r="U216" s="351">
        <f>IF($D216="","",ROUND(N($F216)-N($J216),2))</f>
        <v/>
      </c>
      <c r="V216" s="351">
        <f>IF($D216="","",ROUND(SUMIFS($F$11:F216,$D$11:D216,$D216)-SUMIFS($J$11:J216,$D$11:D216,$D216),2))</f>
        <v/>
      </c>
      <c r="W216" s="351">
        <f>IF($D216="","",ROUND(SUMIFS(数据录入!$F$5:$F$4999,数据录入!$J$5:$J$4999,$D216),2))</f>
        <v/>
      </c>
      <c r="X216" s="347" t="n"/>
      <c r="Y216" s="351">
        <f>IF($N216="","",ROUND(SUMIFS($O$11:O216,$N$11:N216,$N216),2))</f>
        <v/>
      </c>
      <c r="Z216" s="351">
        <f>IF($N216="","",ROUND(SUMIFS(数据录入!$G$5:$G$4999,数据录入!$K$5:$K$4999,$N216),2))</f>
        <v/>
      </c>
      <c r="AA216" s="352">
        <f>IF(AND($D216="",$N216=""),"",IF(AND($D216&lt;&gt;"",COUNTIF(基础资料!$E:$E,$D216)=0),"客户名不在基础资料里",IF(AND($E216&lt;&gt;"",COUNTIF(基础资料!$B:$B,$E216)=0),"产品名不在基础资料里",IF(AND($N216&lt;&gt;"",COUNTIF(基础资料!$G:$G,$N216)=0),"供货商不在基础资料里",IF(AND($C216&lt;&gt;"",ISNUMBER($C216),$C216&lt;10000),"客户生日填得不对（不是日期）",IF(N($J216)&gt;N($F216),"销售费用大于销售金额",IF(AND($D216&lt;&gt;"",COUNTIF(数据录入!$J$5:$J$4999,$D216)=0,N($T216)&lt;&gt;0),"用的还是原手工已收款",IF(AND($D216&lt;&gt;"",COUNTIF(数据录入!$J$5:$J$4999,$D216)&gt;0,ROUND(N($G216)-N($T216),2)&lt;&gt;0,N($T216)&lt;&gt;0),"自动算的已收款和原手工数对不上","√"))))))))</f>
        <v/>
      </c>
    </row>
    <row r="217" ht="18" customFormat="1" customHeight="1" s="106">
      <c r="A217" s="338">
        <f>IF(AND($D217="",$N217=""),"",MAX($A$10:A216)+1)</f>
        <v/>
      </c>
      <c r="B217" s="339" t="n"/>
      <c r="C217" s="341" t="n"/>
      <c r="D217" s="341" t="n"/>
      <c r="E217" s="341" t="n"/>
      <c r="F217" s="342" t="n"/>
      <c r="G217" s="343">
        <f>IF($D217="","",IF(COUNTIF(数据录入!$J$5:$J$4999,$D217)=0,N($T217),ROUND(MIN(MAX(0,N($W217)-(N($V217)-N($U217))),N($U217)),2)))</f>
        <v/>
      </c>
      <c r="H217" s="344">
        <f>IF($D217="","",ROUND(N($F217)-N($G217)-N($J217),2))</f>
        <v/>
      </c>
      <c r="I217" s="353">
        <f>IF($D217="","",ROUND(SUM($H$11:H217),2))</f>
        <v/>
      </c>
      <c r="J217" s="354" t="n"/>
      <c r="K217" s="355" t="n"/>
      <c r="L217" s="341" t="n"/>
      <c r="M217" s="345" t="n"/>
      <c r="N217" s="346" t="n"/>
      <c r="O217" s="347" t="n"/>
      <c r="P217" s="348">
        <f>IF($N217="","",IF(COUNTIF(数据录入!$K$5:$K$4999,$N217)=0,N($X217),ROUND(MIN(MAX(0,N($Z217)-(N($Y217)-N($O217))),N($O217)),2)))</f>
        <v/>
      </c>
      <c r="Q217" s="349">
        <f>IF($N217="","",ROUND(N($O217)-N($P217),2))</f>
        <v/>
      </c>
      <c r="R217" s="350">
        <f>IF($N217="","",ROUND(SUM($Q$11:Q217),2))</f>
        <v/>
      </c>
      <c r="S217" s="346" t="n"/>
      <c r="T217" s="342" t="n"/>
      <c r="U217" s="351">
        <f>IF($D217="","",ROUND(N($F217)-N($J217),2))</f>
        <v/>
      </c>
      <c r="V217" s="351">
        <f>IF($D217="","",ROUND(SUMIFS($F$11:F217,$D$11:D217,$D217)-SUMIFS($J$11:J217,$D$11:D217,$D217),2))</f>
        <v/>
      </c>
      <c r="W217" s="351">
        <f>IF($D217="","",ROUND(SUMIFS(数据录入!$F$5:$F$4999,数据录入!$J$5:$J$4999,$D217),2))</f>
        <v/>
      </c>
      <c r="X217" s="347" t="n"/>
      <c r="Y217" s="351">
        <f>IF($N217="","",ROUND(SUMIFS($O$11:O217,$N$11:N217,$N217),2))</f>
        <v/>
      </c>
      <c r="Z217" s="351">
        <f>IF($N217="","",ROUND(SUMIFS(数据录入!$G$5:$G$4999,数据录入!$K$5:$K$4999,$N217),2))</f>
        <v/>
      </c>
      <c r="AA217" s="352">
        <f>IF(AND($D217="",$N217=""),"",IF(AND($D217&lt;&gt;"",COUNTIF(基础资料!$E:$E,$D217)=0),"客户名不在基础资料里",IF(AND($E217&lt;&gt;"",COUNTIF(基础资料!$B:$B,$E217)=0),"产品名不在基础资料里",IF(AND($N217&lt;&gt;"",COUNTIF(基础资料!$G:$G,$N217)=0),"供货商不在基础资料里",IF(AND($C217&lt;&gt;"",ISNUMBER($C217),$C217&lt;10000),"客户生日填得不对（不是日期）",IF(N($J217)&gt;N($F217),"销售费用大于销售金额",IF(AND($D217&lt;&gt;"",COUNTIF(数据录入!$J$5:$J$4999,$D217)=0,N($T217)&lt;&gt;0),"用的还是原手工已收款",IF(AND($D217&lt;&gt;"",COUNTIF(数据录入!$J$5:$J$4999,$D217)&gt;0,ROUND(N($G217)-N($T217),2)&lt;&gt;0,N($T217)&lt;&gt;0),"自动算的已收款和原手工数对不上","√"))))))))</f>
        <v/>
      </c>
    </row>
    <row r="218" ht="18" customFormat="1" customHeight="1" s="106">
      <c r="A218" s="338">
        <f>IF(AND($D218="",$N218=""),"",MAX($A$10:A217)+1)</f>
        <v/>
      </c>
      <c r="B218" s="339" t="n"/>
      <c r="C218" s="341" t="n"/>
      <c r="D218" s="341" t="n"/>
      <c r="E218" s="341" t="n"/>
      <c r="F218" s="342" t="n"/>
      <c r="G218" s="343">
        <f>IF($D218="","",IF(COUNTIF(数据录入!$J$5:$J$4999,$D218)=0,N($T218),ROUND(MIN(MAX(0,N($W218)-(N($V218)-N($U218))),N($U218)),2)))</f>
        <v/>
      </c>
      <c r="H218" s="344">
        <f>IF($D218="","",ROUND(N($F218)-N($G218)-N($J218),2))</f>
        <v/>
      </c>
      <c r="I218" s="353">
        <f>IF($D218="","",ROUND(SUM($H$11:H218),2))</f>
        <v/>
      </c>
      <c r="J218" s="354" t="n"/>
      <c r="K218" s="355" t="n"/>
      <c r="L218" s="341" t="n"/>
      <c r="M218" s="345" t="n"/>
      <c r="N218" s="346" t="n"/>
      <c r="O218" s="347" t="n"/>
      <c r="P218" s="348">
        <f>IF($N218="","",IF(COUNTIF(数据录入!$K$5:$K$4999,$N218)=0,N($X218),ROUND(MIN(MAX(0,N($Z218)-(N($Y218)-N($O218))),N($O218)),2)))</f>
        <v/>
      </c>
      <c r="Q218" s="349">
        <f>IF($N218="","",ROUND(N($O218)-N($P218),2))</f>
        <v/>
      </c>
      <c r="R218" s="350">
        <f>IF($N218="","",ROUND(SUM($Q$11:Q218),2))</f>
        <v/>
      </c>
      <c r="S218" s="346" t="n"/>
      <c r="T218" s="342" t="n"/>
      <c r="U218" s="351">
        <f>IF($D218="","",ROUND(N($F218)-N($J218),2))</f>
        <v/>
      </c>
      <c r="V218" s="351">
        <f>IF($D218="","",ROUND(SUMIFS($F$11:F218,$D$11:D218,$D218)-SUMIFS($J$11:J218,$D$11:D218,$D218),2))</f>
        <v/>
      </c>
      <c r="W218" s="351">
        <f>IF($D218="","",ROUND(SUMIFS(数据录入!$F$5:$F$4999,数据录入!$J$5:$J$4999,$D218),2))</f>
        <v/>
      </c>
      <c r="X218" s="347" t="n"/>
      <c r="Y218" s="351">
        <f>IF($N218="","",ROUND(SUMIFS($O$11:O218,$N$11:N218,$N218),2))</f>
        <v/>
      </c>
      <c r="Z218" s="351">
        <f>IF($N218="","",ROUND(SUMIFS(数据录入!$G$5:$G$4999,数据录入!$K$5:$K$4999,$N218),2))</f>
        <v/>
      </c>
      <c r="AA218" s="352">
        <f>IF(AND($D218="",$N218=""),"",IF(AND($D218&lt;&gt;"",COUNTIF(基础资料!$E:$E,$D218)=0),"客户名不在基础资料里",IF(AND($E218&lt;&gt;"",COUNTIF(基础资料!$B:$B,$E218)=0),"产品名不在基础资料里",IF(AND($N218&lt;&gt;"",COUNTIF(基础资料!$G:$G,$N218)=0),"供货商不在基础资料里",IF(AND($C218&lt;&gt;"",ISNUMBER($C218),$C218&lt;10000),"客户生日填得不对（不是日期）",IF(N($J218)&gt;N($F218),"销售费用大于销售金额",IF(AND($D218&lt;&gt;"",COUNTIF(数据录入!$J$5:$J$4999,$D218)=0,N($T218)&lt;&gt;0),"用的还是原手工已收款",IF(AND($D218&lt;&gt;"",COUNTIF(数据录入!$J$5:$J$4999,$D218)&gt;0,ROUND(N($G218)-N($T218),2)&lt;&gt;0,N($T218)&lt;&gt;0),"自动算的已收款和原手工数对不上","√"))))))))</f>
        <v/>
      </c>
    </row>
    <row r="219" ht="18" customFormat="1" customHeight="1" s="106">
      <c r="A219" s="338">
        <f>IF(AND($D219="",$N219=""),"",MAX($A$10:A218)+1)</f>
        <v/>
      </c>
      <c r="B219" s="339" t="n"/>
      <c r="C219" s="341" t="n"/>
      <c r="D219" s="341" t="n"/>
      <c r="E219" s="341" t="n"/>
      <c r="F219" s="342" t="n"/>
      <c r="G219" s="343">
        <f>IF($D219="","",IF(COUNTIF(数据录入!$J$5:$J$4999,$D219)=0,N($T219),ROUND(MIN(MAX(0,N($W219)-(N($V219)-N($U219))),N($U219)),2)))</f>
        <v/>
      </c>
      <c r="H219" s="344">
        <f>IF($D219="","",ROUND(N($F219)-N($G219)-N($J219),2))</f>
        <v/>
      </c>
      <c r="I219" s="353">
        <f>IF($D219="","",ROUND(SUM($H$11:H219),2))</f>
        <v/>
      </c>
      <c r="J219" s="354" t="n"/>
      <c r="K219" s="355" t="n"/>
      <c r="L219" s="341" t="n"/>
      <c r="M219" s="345" t="n"/>
      <c r="N219" s="346" t="n"/>
      <c r="O219" s="347" t="n"/>
      <c r="P219" s="348">
        <f>IF($N219="","",IF(COUNTIF(数据录入!$K$5:$K$4999,$N219)=0,N($X219),ROUND(MIN(MAX(0,N($Z219)-(N($Y219)-N($O219))),N($O219)),2)))</f>
        <v/>
      </c>
      <c r="Q219" s="349">
        <f>IF($N219="","",ROUND(N($O219)-N($P219),2))</f>
        <v/>
      </c>
      <c r="R219" s="350">
        <f>IF($N219="","",ROUND(SUM($Q$11:Q219),2))</f>
        <v/>
      </c>
      <c r="S219" s="346" t="n"/>
      <c r="T219" s="342" t="n"/>
      <c r="U219" s="351">
        <f>IF($D219="","",ROUND(N($F219)-N($J219),2))</f>
        <v/>
      </c>
      <c r="V219" s="351">
        <f>IF($D219="","",ROUND(SUMIFS($F$11:F219,$D$11:D219,$D219)-SUMIFS($J$11:J219,$D$11:D219,$D219),2))</f>
        <v/>
      </c>
      <c r="W219" s="351">
        <f>IF($D219="","",ROUND(SUMIFS(数据录入!$F$5:$F$4999,数据录入!$J$5:$J$4999,$D219),2))</f>
        <v/>
      </c>
      <c r="X219" s="347" t="n"/>
      <c r="Y219" s="351">
        <f>IF($N219="","",ROUND(SUMIFS($O$11:O219,$N$11:N219,$N219),2))</f>
        <v/>
      </c>
      <c r="Z219" s="351">
        <f>IF($N219="","",ROUND(SUMIFS(数据录入!$G$5:$G$4999,数据录入!$K$5:$K$4999,$N219),2))</f>
        <v/>
      </c>
      <c r="AA219" s="352">
        <f>IF(AND($D219="",$N219=""),"",IF(AND($D219&lt;&gt;"",COUNTIF(基础资料!$E:$E,$D219)=0),"客户名不在基础资料里",IF(AND($E219&lt;&gt;"",COUNTIF(基础资料!$B:$B,$E219)=0),"产品名不在基础资料里",IF(AND($N219&lt;&gt;"",COUNTIF(基础资料!$G:$G,$N219)=0),"供货商不在基础资料里",IF(AND($C219&lt;&gt;"",ISNUMBER($C219),$C219&lt;10000),"客户生日填得不对（不是日期）",IF(N($J219)&gt;N($F219),"销售费用大于销售金额",IF(AND($D219&lt;&gt;"",COUNTIF(数据录入!$J$5:$J$4999,$D219)=0,N($T219)&lt;&gt;0),"用的还是原手工已收款",IF(AND($D219&lt;&gt;"",COUNTIF(数据录入!$J$5:$J$4999,$D219)&gt;0,ROUND(N($G219)-N($T219),2)&lt;&gt;0,N($T219)&lt;&gt;0),"自动算的已收款和原手工数对不上","√"))))))))</f>
        <v/>
      </c>
    </row>
    <row r="220" ht="18" customFormat="1" customHeight="1" s="106">
      <c r="A220" s="338">
        <f>IF(AND($D220="",$N220=""),"",MAX($A$10:A219)+1)</f>
        <v/>
      </c>
      <c r="B220" s="339" t="n"/>
      <c r="C220" s="341" t="n"/>
      <c r="D220" s="341" t="n"/>
      <c r="E220" s="341" t="n"/>
      <c r="F220" s="342" t="n"/>
      <c r="G220" s="343">
        <f>IF($D220="","",IF(COUNTIF(数据录入!$J$5:$J$4999,$D220)=0,N($T220),ROUND(MIN(MAX(0,N($W220)-(N($V220)-N($U220))),N($U220)),2)))</f>
        <v/>
      </c>
      <c r="H220" s="344">
        <f>IF($D220="","",ROUND(N($F220)-N($G220)-N($J220),2))</f>
        <v/>
      </c>
      <c r="I220" s="353">
        <f>IF($D220="","",ROUND(SUM($H$11:H220),2))</f>
        <v/>
      </c>
      <c r="J220" s="354" t="n"/>
      <c r="K220" s="355" t="n"/>
      <c r="L220" s="341" t="n"/>
      <c r="M220" s="345" t="n"/>
      <c r="N220" s="346" t="n"/>
      <c r="O220" s="347" t="n"/>
      <c r="P220" s="348">
        <f>IF($N220="","",IF(COUNTIF(数据录入!$K$5:$K$4999,$N220)=0,N($X220),ROUND(MIN(MAX(0,N($Z220)-(N($Y220)-N($O220))),N($O220)),2)))</f>
        <v/>
      </c>
      <c r="Q220" s="349">
        <f>IF($N220="","",ROUND(N($O220)-N($P220),2))</f>
        <v/>
      </c>
      <c r="R220" s="350">
        <f>IF($N220="","",ROUND(SUM($Q$11:Q220),2))</f>
        <v/>
      </c>
      <c r="S220" s="346" t="n"/>
      <c r="T220" s="342" t="n"/>
      <c r="U220" s="351">
        <f>IF($D220="","",ROUND(N($F220)-N($J220),2))</f>
        <v/>
      </c>
      <c r="V220" s="351">
        <f>IF($D220="","",ROUND(SUMIFS($F$11:F220,$D$11:D220,$D220)-SUMIFS($J$11:J220,$D$11:D220,$D220),2))</f>
        <v/>
      </c>
      <c r="W220" s="351">
        <f>IF($D220="","",ROUND(SUMIFS(数据录入!$F$5:$F$4999,数据录入!$J$5:$J$4999,$D220),2))</f>
        <v/>
      </c>
      <c r="X220" s="347" t="n"/>
      <c r="Y220" s="351">
        <f>IF($N220="","",ROUND(SUMIFS($O$11:O220,$N$11:N220,$N220),2))</f>
        <v/>
      </c>
      <c r="Z220" s="351">
        <f>IF($N220="","",ROUND(SUMIFS(数据录入!$G$5:$G$4999,数据录入!$K$5:$K$4999,$N220),2))</f>
        <v/>
      </c>
      <c r="AA220" s="352">
        <f>IF(AND($D220="",$N220=""),"",IF(AND($D220&lt;&gt;"",COUNTIF(基础资料!$E:$E,$D220)=0),"客户名不在基础资料里",IF(AND($E220&lt;&gt;"",COUNTIF(基础资料!$B:$B,$E220)=0),"产品名不在基础资料里",IF(AND($N220&lt;&gt;"",COUNTIF(基础资料!$G:$G,$N220)=0),"供货商不在基础资料里",IF(AND($C220&lt;&gt;"",ISNUMBER($C220),$C220&lt;10000),"客户生日填得不对（不是日期）",IF(N($J220)&gt;N($F220),"销售费用大于销售金额",IF(AND($D220&lt;&gt;"",COUNTIF(数据录入!$J$5:$J$4999,$D220)=0,N($T220)&lt;&gt;0),"用的还是原手工已收款",IF(AND($D220&lt;&gt;"",COUNTIF(数据录入!$J$5:$J$4999,$D220)&gt;0,ROUND(N($G220)-N($T220),2)&lt;&gt;0,N($T220)&lt;&gt;0),"自动算的已收款和原手工数对不上","√"))))))))</f>
        <v/>
      </c>
    </row>
    <row r="221" ht="18" customFormat="1" customHeight="1" s="106">
      <c r="A221" s="338">
        <f>IF(AND($D221="",$N221=""),"",MAX($A$10:A220)+1)</f>
        <v/>
      </c>
      <c r="B221" s="339" t="n"/>
      <c r="C221" s="341" t="n"/>
      <c r="D221" s="341" t="n"/>
      <c r="E221" s="341" t="n"/>
      <c r="F221" s="342" t="n"/>
      <c r="G221" s="343">
        <f>IF($D221="","",IF(COUNTIF(数据录入!$J$5:$J$4999,$D221)=0,N($T221),ROUND(MIN(MAX(0,N($W221)-(N($V221)-N($U221))),N($U221)),2)))</f>
        <v/>
      </c>
      <c r="H221" s="344">
        <f>IF($D221="","",ROUND(N($F221)-N($G221)-N($J221),2))</f>
        <v/>
      </c>
      <c r="I221" s="353">
        <f>IF($D221="","",ROUND(SUM($H$11:H221),2))</f>
        <v/>
      </c>
      <c r="J221" s="354" t="n"/>
      <c r="K221" s="355" t="n"/>
      <c r="L221" s="341" t="n"/>
      <c r="M221" s="345" t="n"/>
      <c r="N221" s="346" t="n"/>
      <c r="O221" s="347" t="n"/>
      <c r="P221" s="348">
        <f>IF($N221="","",IF(COUNTIF(数据录入!$K$5:$K$4999,$N221)=0,N($X221),ROUND(MIN(MAX(0,N($Z221)-(N($Y221)-N($O221))),N($O221)),2)))</f>
        <v/>
      </c>
      <c r="Q221" s="349">
        <f>IF($N221="","",ROUND(N($O221)-N($P221),2))</f>
        <v/>
      </c>
      <c r="R221" s="350">
        <f>IF($N221="","",ROUND(SUM($Q$11:Q221),2))</f>
        <v/>
      </c>
      <c r="S221" s="346" t="n"/>
      <c r="T221" s="342" t="n"/>
      <c r="U221" s="351">
        <f>IF($D221="","",ROUND(N($F221)-N($J221),2))</f>
        <v/>
      </c>
      <c r="V221" s="351">
        <f>IF($D221="","",ROUND(SUMIFS($F$11:F221,$D$11:D221,$D221)-SUMIFS($J$11:J221,$D$11:D221,$D221),2))</f>
        <v/>
      </c>
      <c r="W221" s="351">
        <f>IF($D221="","",ROUND(SUMIFS(数据录入!$F$5:$F$4999,数据录入!$J$5:$J$4999,$D221),2))</f>
        <v/>
      </c>
      <c r="X221" s="347" t="n"/>
      <c r="Y221" s="351">
        <f>IF($N221="","",ROUND(SUMIFS($O$11:O221,$N$11:N221,$N221),2))</f>
        <v/>
      </c>
      <c r="Z221" s="351">
        <f>IF($N221="","",ROUND(SUMIFS(数据录入!$G$5:$G$4999,数据录入!$K$5:$K$4999,$N221),2))</f>
        <v/>
      </c>
      <c r="AA221" s="352">
        <f>IF(AND($D221="",$N221=""),"",IF(AND($D221&lt;&gt;"",COUNTIF(基础资料!$E:$E,$D221)=0),"客户名不在基础资料里",IF(AND($E221&lt;&gt;"",COUNTIF(基础资料!$B:$B,$E221)=0),"产品名不在基础资料里",IF(AND($N221&lt;&gt;"",COUNTIF(基础资料!$G:$G,$N221)=0),"供货商不在基础资料里",IF(AND($C221&lt;&gt;"",ISNUMBER($C221),$C221&lt;10000),"客户生日填得不对（不是日期）",IF(N($J221)&gt;N($F221),"销售费用大于销售金额",IF(AND($D221&lt;&gt;"",COUNTIF(数据录入!$J$5:$J$4999,$D221)=0,N($T221)&lt;&gt;0),"用的还是原手工已收款",IF(AND($D221&lt;&gt;"",COUNTIF(数据录入!$J$5:$J$4999,$D221)&gt;0,ROUND(N($G221)-N($T221),2)&lt;&gt;0,N($T221)&lt;&gt;0),"自动算的已收款和原手工数对不上","√"))))))))</f>
        <v/>
      </c>
    </row>
    <row r="222" ht="18" customFormat="1" customHeight="1" s="106">
      <c r="A222" s="338">
        <f>IF(AND($D222="",$N222=""),"",MAX($A$10:A221)+1)</f>
        <v/>
      </c>
      <c r="B222" s="339" t="n"/>
      <c r="C222" s="341" t="n"/>
      <c r="D222" s="341" t="n"/>
      <c r="E222" s="341" t="n"/>
      <c r="F222" s="342" t="n"/>
      <c r="G222" s="343">
        <f>IF($D222="","",IF(COUNTIF(数据录入!$J$5:$J$4999,$D222)=0,N($T222),ROUND(MIN(MAX(0,N($W222)-(N($V222)-N($U222))),N($U222)),2)))</f>
        <v/>
      </c>
      <c r="H222" s="344">
        <f>IF($D222="","",ROUND(N($F222)-N($G222)-N($J222),2))</f>
        <v/>
      </c>
      <c r="I222" s="353">
        <f>IF($D222="","",ROUND(SUM($H$11:H222),2))</f>
        <v/>
      </c>
      <c r="J222" s="354" t="n"/>
      <c r="K222" s="355" t="n"/>
      <c r="L222" s="341" t="n"/>
      <c r="M222" s="345" t="n"/>
      <c r="N222" s="346" t="n"/>
      <c r="O222" s="347" t="n"/>
      <c r="P222" s="348">
        <f>IF($N222="","",IF(COUNTIF(数据录入!$K$5:$K$4999,$N222)=0,N($X222),ROUND(MIN(MAX(0,N($Z222)-(N($Y222)-N($O222))),N($O222)),2)))</f>
        <v/>
      </c>
      <c r="Q222" s="349">
        <f>IF($N222="","",ROUND(N($O222)-N($P222),2))</f>
        <v/>
      </c>
      <c r="R222" s="350">
        <f>IF($N222="","",ROUND(SUM($Q$11:Q222),2))</f>
        <v/>
      </c>
      <c r="S222" s="346" t="n"/>
      <c r="T222" s="342" t="n"/>
      <c r="U222" s="351">
        <f>IF($D222="","",ROUND(N($F222)-N($J222),2))</f>
        <v/>
      </c>
      <c r="V222" s="351">
        <f>IF($D222="","",ROUND(SUMIFS($F$11:F222,$D$11:D222,$D222)-SUMIFS($J$11:J222,$D$11:D222,$D222),2))</f>
        <v/>
      </c>
      <c r="W222" s="351">
        <f>IF($D222="","",ROUND(SUMIFS(数据录入!$F$5:$F$4999,数据录入!$J$5:$J$4999,$D222),2))</f>
        <v/>
      </c>
      <c r="X222" s="347" t="n"/>
      <c r="Y222" s="351">
        <f>IF($N222="","",ROUND(SUMIFS($O$11:O222,$N$11:N222,$N222),2))</f>
        <v/>
      </c>
      <c r="Z222" s="351">
        <f>IF($N222="","",ROUND(SUMIFS(数据录入!$G$5:$G$4999,数据录入!$K$5:$K$4999,$N222),2))</f>
        <v/>
      </c>
      <c r="AA222" s="352">
        <f>IF(AND($D222="",$N222=""),"",IF(AND($D222&lt;&gt;"",COUNTIF(基础资料!$E:$E,$D222)=0),"客户名不在基础资料里",IF(AND($E222&lt;&gt;"",COUNTIF(基础资料!$B:$B,$E222)=0),"产品名不在基础资料里",IF(AND($N222&lt;&gt;"",COUNTIF(基础资料!$G:$G,$N222)=0),"供货商不在基础资料里",IF(AND($C222&lt;&gt;"",ISNUMBER($C222),$C222&lt;10000),"客户生日填得不对（不是日期）",IF(N($J222)&gt;N($F222),"销售费用大于销售金额",IF(AND($D222&lt;&gt;"",COUNTIF(数据录入!$J$5:$J$4999,$D222)=0,N($T222)&lt;&gt;0),"用的还是原手工已收款",IF(AND($D222&lt;&gt;"",COUNTIF(数据录入!$J$5:$J$4999,$D222)&gt;0,ROUND(N($G222)-N($T222),2)&lt;&gt;0,N($T222)&lt;&gt;0),"自动算的已收款和原手工数对不上","√"))))))))</f>
        <v/>
      </c>
    </row>
    <row r="223" ht="18" customFormat="1" customHeight="1" s="106">
      <c r="A223" s="338">
        <f>IF(AND($D223="",$N223=""),"",MAX($A$10:A222)+1)</f>
        <v/>
      </c>
      <c r="B223" s="339" t="n"/>
      <c r="C223" s="341" t="n"/>
      <c r="D223" s="341" t="n"/>
      <c r="E223" s="341" t="n"/>
      <c r="F223" s="342" t="n"/>
      <c r="G223" s="343">
        <f>IF($D223="","",IF(COUNTIF(数据录入!$J$5:$J$4999,$D223)=0,N($T223),ROUND(MIN(MAX(0,N($W223)-(N($V223)-N($U223))),N($U223)),2)))</f>
        <v/>
      </c>
      <c r="H223" s="344">
        <f>IF($D223="","",ROUND(N($F223)-N($G223)-N($J223),2))</f>
        <v/>
      </c>
      <c r="I223" s="353">
        <f>IF($D223="","",ROUND(SUM($H$11:H223),2))</f>
        <v/>
      </c>
      <c r="J223" s="354" t="n"/>
      <c r="K223" s="355" t="n"/>
      <c r="L223" s="341" t="n"/>
      <c r="M223" s="345" t="n"/>
      <c r="N223" s="346" t="n"/>
      <c r="O223" s="347" t="n"/>
      <c r="P223" s="348">
        <f>IF($N223="","",IF(COUNTIF(数据录入!$K$5:$K$4999,$N223)=0,N($X223),ROUND(MIN(MAX(0,N($Z223)-(N($Y223)-N($O223))),N($O223)),2)))</f>
        <v/>
      </c>
      <c r="Q223" s="349">
        <f>IF($N223="","",ROUND(N($O223)-N($P223),2))</f>
        <v/>
      </c>
      <c r="R223" s="350">
        <f>IF($N223="","",ROUND(SUM($Q$11:Q223),2))</f>
        <v/>
      </c>
      <c r="S223" s="346" t="n"/>
      <c r="T223" s="342" t="n"/>
      <c r="U223" s="351">
        <f>IF($D223="","",ROUND(N($F223)-N($J223),2))</f>
        <v/>
      </c>
      <c r="V223" s="351">
        <f>IF($D223="","",ROUND(SUMIFS($F$11:F223,$D$11:D223,$D223)-SUMIFS($J$11:J223,$D$11:D223,$D223),2))</f>
        <v/>
      </c>
      <c r="W223" s="351">
        <f>IF($D223="","",ROUND(SUMIFS(数据录入!$F$5:$F$4999,数据录入!$J$5:$J$4999,$D223),2))</f>
        <v/>
      </c>
      <c r="X223" s="347" t="n"/>
      <c r="Y223" s="351">
        <f>IF($N223="","",ROUND(SUMIFS($O$11:O223,$N$11:N223,$N223),2))</f>
        <v/>
      </c>
      <c r="Z223" s="351">
        <f>IF($N223="","",ROUND(SUMIFS(数据录入!$G$5:$G$4999,数据录入!$K$5:$K$4999,$N223),2))</f>
        <v/>
      </c>
      <c r="AA223" s="352">
        <f>IF(AND($D223="",$N223=""),"",IF(AND($D223&lt;&gt;"",COUNTIF(基础资料!$E:$E,$D223)=0),"客户名不在基础资料里",IF(AND($E223&lt;&gt;"",COUNTIF(基础资料!$B:$B,$E223)=0),"产品名不在基础资料里",IF(AND($N223&lt;&gt;"",COUNTIF(基础资料!$G:$G,$N223)=0),"供货商不在基础资料里",IF(AND($C223&lt;&gt;"",ISNUMBER($C223),$C223&lt;10000),"客户生日填得不对（不是日期）",IF(N($J223)&gt;N($F223),"销售费用大于销售金额",IF(AND($D223&lt;&gt;"",COUNTIF(数据录入!$J$5:$J$4999,$D223)=0,N($T223)&lt;&gt;0),"用的还是原手工已收款",IF(AND($D223&lt;&gt;"",COUNTIF(数据录入!$J$5:$J$4999,$D223)&gt;0,ROUND(N($G223)-N($T223),2)&lt;&gt;0,N($T223)&lt;&gt;0),"自动算的已收款和原手工数对不上","√"))))))))</f>
        <v/>
      </c>
    </row>
    <row r="224" ht="18" customFormat="1" customHeight="1" s="106">
      <c r="A224" s="338">
        <f>IF(AND($D224="",$N224=""),"",MAX($A$10:A223)+1)</f>
        <v/>
      </c>
      <c r="B224" s="339" t="n"/>
      <c r="C224" s="341" t="n"/>
      <c r="D224" s="341" t="n"/>
      <c r="E224" s="341" t="n"/>
      <c r="F224" s="342" t="n"/>
      <c r="G224" s="343">
        <f>IF($D224="","",IF(COUNTIF(数据录入!$J$5:$J$4999,$D224)=0,N($T224),ROUND(MIN(MAX(0,N($W224)-(N($V224)-N($U224))),N($U224)),2)))</f>
        <v/>
      </c>
      <c r="H224" s="344">
        <f>IF($D224="","",ROUND(N($F224)-N($G224)-N($J224),2))</f>
        <v/>
      </c>
      <c r="I224" s="353">
        <f>IF($D224="","",ROUND(SUM($H$11:H224),2))</f>
        <v/>
      </c>
      <c r="J224" s="354" t="n"/>
      <c r="K224" s="355" t="n"/>
      <c r="L224" s="341" t="n"/>
      <c r="M224" s="345" t="n"/>
      <c r="N224" s="346" t="n"/>
      <c r="O224" s="347" t="n"/>
      <c r="P224" s="348">
        <f>IF($N224="","",IF(COUNTIF(数据录入!$K$5:$K$4999,$N224)=0,N($X224),ROUND(MIN(MAX(0,N($Z224)-(N($Y224)-N($O224))),N($O224)),2)))</f>
        <v/>
      </c>
      <c r="Q224" s="349">
        <f>IF($N224="","",ROUND(N($O224)-N($P224),2))</f>
        <v/>
      </c>
      <c r="R224" s="350">
        <f>IF($N224="","",ROUND(SUM($Q$11:Q224),2))</f>
        <v/>
      </c>
      <c r="S224" s="346" t="n"/>
      <c r="T224" s="342" t="n"/>
      <c r="U224" s="351">
        <f>IF($D224="","",ROUND(N($F224)-N($J224),2))</f>
        <v/>
      </c>
      <c r="V224" s="351">
        <f>IF($D224="","",ROUND(SUMIFS($F$11:F224,$D$11:D224,$D224)-SUMIFS($J$11:J224,$D$11:D224,$D224),2))</f>
        <v/>
      </c>
      <c r="W224" s="351">
        <f>IF($D224="","",ROUND(SUMIFS(数据录入!$F$5:$F$4999,数据录入!$J$5:$J$4999,$D224),2))</f>
        <v/>
      </c>
      <c r="X224" s="347" t="n"/>
      <c r="Y224" s="351">
        <f>IF($N224="","",ROUND(SUMIFS($O$11:O224,$N$11:N224,$N224),2))</f>
        <v/>
      </c>
      <c r="Z224" s="351">
        <f>IF($N224="","",ROUND(SUMIFS(数据录入!$G$5:$G$4999,数据录入!$K$5:$K$4999,$N224),2))</f>
        <v/>
      </c>
      <c r="AA224" s="352">
        <f>IF(AND($D224="",$N224=""),"",IF(AND($D224&lt;&gt;"",COUNTIF(基础资料!$E:$E,$D224)=0),"客户名不在基础资料里",IF(AND($E224&lt;&gt;"",COUNTIF(基础资料!$B:$B,$E224)=0),"产品名不在基础资料里",IF(AND($N224&lt;&gt;"",COUNTIF(基础资料!$G:$G,$N224)=0),"供货商不在基础资料里",IF(AND($C224&lt;&gt;"",ISNUMBER($C224),$C224&lt;10000),"客户生日填得不对（不是日期）",IF(N($J224)&gt;N($F224),"销售费用大于销售金额",IF(AND($D224&lt;&gt;"",COUNTIF(数据录入!$J$5:$J$4999,$D224)=0,N($T224)&lt;&gt;0),"用的还是原手工已收款",IF(AND($D224&lt;&gt;"",COUNTIF(数据录入!$J$5:$J$4999,$D224)&gt;0,ROUND(N($G224)-N($T224),2)&lt;&gt;0,N($T224)&lt;&gt;0),"自动算的已收款和原手工数对不上","√"))))))))</f>
        <v/>
      </c>
    </row>
    <row r="225" ht="18" customFormat="1" customHeight="1" s="106">
      <c r="A225" s="338">
        <f>IF(AND($D225="",$N225=""),"",MAX($A$10:A224)+1)</f>
        <v/>
      </c>
      <c r="B225" s="339" t="n"/>
      <c r="C225" s="341" t="n"/>
      <c r="D225" s="341" t="n"/>
      <c r="E225" s="341" t="n"/>
      <c r="F225" s="342" t="n"/>
      <c r="G225" s="343">
        <f>IF($D225="","",IF(COUNTIF(数据录入!$J$5:$J$4999,$D225)=0,N($T225),ROUND(MIN(MAX(0,N($W225)-(N($V225)-N($U225))),N($U225)),2)))</f>
        <v/>
      </c>
      <c r="H225" s="344">
        <f>IF($D225="","",ROUND(N($F225)-N($G225)-N($J225),2))</f>
        <v/>
      </c>
      <c r="I225" s="353">
        <f>IF($D225="","",ROUND(SUM($H$11:H225),2))</f>
        <v/>
      </c>
      <c r="J225" s="354" t="n"/>
      <c r="K225" s="355" t="n"/>
      <c r="L225" s="341" t="n"/>
      <c r="M225" s="345" t="n"/>
      <c r="N225" s="346" t="n"/>
      <c r="O225" s="347" t="n"/>
      <c r="P225" s="348">
        <f>IF($N225="","",IF(COUNTIF(数据录入!$K$5:$K$4999,$N225)=0,N($X225),ROUND(MIN(MAX(0,N($Z225)-(N($Y225)-N($O225))),N($O225)),2)))</f>
        <v/>
      </c>
      <c r="Q225" s="349">
        <f>IF($N225="","",ROUND(N($O225)-N($P225),2))</f>
        <v/>
      </c>
      <c r="R225" s="350">
        <f>IF($N225="","",ROUND(SUM($Q$11:Q225),2))</f>
        <v/>
      </c>
      <c r="S225" s="346" t="n"/>
      <c r="T225" s="342" t="n"/>
      <c r="U225" s="351">
        <f>IF($D225="","",ROUND(N($F225)-N($J225),2))</f>
        <v/>
      </c>
      <c r="V225" s="351">
        <f>IF($D225="","",ROUND(SUMIFS($F$11:F225,$D$11:D225,$D225)-SUMIFS($J$11:J225,$D$11:D225,$D225),2))</f>
        <v/>
      </c>
      <c r="W225" s="351">
        <f>IF($D225="","",ROUND(SUMIFS(数据录入!$F$5:$F$4999,数据录入!$J$5:$J$4999,$D225),2))</f>
        <v/>
      </c>
      <c r="X225" s="347" t="n"/>
      <c r="Y225" s="351">
        <f>IF($N225="","",ROUND(SUMIFS($O$11:O225,$N$11:N225,$N225),2))</f>
        <v/>
      </c>
      <c r="Z225" s="351">
        <f>IF($N225="","",ROUND(SUMIFS(数据录入!$G$5:$G$4999,数据录入!$K$5:$K$4999,$N225),2))</f>
        <v/>
      </c>
      <c r="AA225" s="352">
        <f>IF(AND($D225="",$N225=""),"",IF(AND($D225&lt;&gt;"",COUNTIF(基础资料!$E:$E,$D225)=0),"客户名不在基础资料里",IF(AND($E225&lt;&gt;"",COUNTIF(基础资料!$B:$B,$E225)=0),"产品名不在基础资料里",IF(AND($N225&lt;&gt;"",COUNTIF(基础资料!$G:$G,$N225)=0),"供货商不在基础资料里",IF(AND($C225&lt;&gt;"",ISNUMBER($C225),$C225&lt;10000),"客户生日填得不对（不是日期）",IF(N($J225)&gt;N($F225),"销售费用大于销售金额",IF(AND($D225&lt;&gt;"",COUNTIF(数据录入!$J$5:$J$4999,$D225)=0,N($T225)&lt;&gt;0),"用的还是原手工已收款",IF(AND($D225&lt;&gt;"",COUNTIF(数据录入!$J$5:$J$4999,$D225)&gt;0,ROUND(N($G225)-N($T225),2)&lt;&gt;0,N($T225)&lt;&gt;0),"自动算的已收款和原手工数对不上","√"))))))))</f>
        <v/>
      </c>
    </row>
    <row r="226" ht="18" customFormat="1" customHeight="1" s="106">
      <c r="A226" s="338">
        <f>IF(AND($D226="",$N226=""),"",MAX($A$10:A225)+1)</f>
        <v/>
      </c>
      <c r="B226" s="339" t="n"/>
      <c r="C226" s="341" t="n"/>
      <c r="D226" s="341" t="n"/>
      <c r="E226" s="341" t="n"/>
      <c r="F226" s="342" t="n"/>
      <c r="G226" s="343">
        <f>IF($D226="","",IF(COUNTIF(数据录入!$J$5:$J$4999,$D226)=0,N($T226),ROUND(MIN(MAX(0,N($W226)-(N($V226)-N($U226))),N($U226)),2)))</f>
        <v/>
      </c>
      <c r="H226" s="344">
        <f>IF($D226="","",ROUND(N($F226)-N($G226)-N($J226),2))</f>
        <v/>
      </c>
      <c r="I226" s="353">
        <f>IF($D226="","",ROUND(SUM($H$11:H226),2))</f>
        <v/>
      </c>
      <c r="J226" s="354" t="n"/>
      <c r="K226" s="355" t="n"/>
      <c r="L226" s="341" t="n"/>
      <c r="M226" s="345" t="n"/>
      <c r="N226" s="346" t="n"/>
      <c r="O226" s="347" t="n"/>
      <c r="P226" s="348">
        <f>IF($N226="","",IF(COUNTIF(数据录入!$K$5:$K$4999,$N226)=0,N($X226),ROUND(MIN(MAX(0,N($Z226)-(N($Y226)-N($O226))),N($O226)),2)))</f>
        <v/>
      </c>
      <c r="Q226" s="349">
        <f>IF($N226="","",ROUND(N($O226)-N($P226),2))</f>
        <v/>
      </c>
      <c r="R226" s="350">
        <f>IF($N226="","",ROUND(SUM($Q$11:Q226),2))</f>
        <v/>
      </c>
      <c r="S226" s="346" t="n"/>
      <c r="T226" s="342" t="n"/>
      <c r="U226" s="351">
        <f>IF($D226="","",ROUND(N($F226)-N($J226),2))</f>
        <v/>
      </c>
      <c r="V226" s="351">
        <f>IF($D226="","",ROUND(SUMIFS($F$11:F226,$D$11:D226,$D226)-SUMIFS($J$11:J226,$D$11:D226,$D226),2))</f>
        <v/>
      </c>
      <c r="W226" s="351">
        <f>IF($D226="","",ROUND(SUMIFS(数据录入!$F$5:$F$4999,数据录入!$J$5:$J$4999,$D226),2))</f>
        <v/>
      </c>
      <c r="X226" s="347" t="n"/>
      <c r="Y226" s="351">
        <f>IF($N226="","",ROUND(SUMIFS($O$11:O226,$N$11:N226,$N226),2))</f>
        <v/>
      </c>
      <c r="Z226" s="351">
        <f>IF($N226="","",ROUND(SUMIFS(数据录入!$G$5:$G$4999,数据录入!$K$5:$K$4999,$N226),2))</f>
        <v/>
      </c>
      <c r="AA226" s="352">
        <f>IF(AND($D226="",$N226=""),"",IF(AND($D226&lt;&gt;"",COUNTIF(基础资料!$E:$E,$D226)=0),"客户名不在基础资料里",IF(AND($E226&lt;&gt;"",COUNTIF(基础资料!$B:$B,$E226)=0),"产品名不在基础资料里",IF(AND($N226&lt;&gt;"",COUNTIF(基础资料!$G:$G,$N226)=0),"供货商不在基础资料里",IF(AND($C226&lt;&gt;"",ISNUMBER($C226),$C226&lt;10000),"客户生日填得不对（不是日期）",IF(N($J226)&gt;N($F226),"销售费用大于销售金额",IF(AND($D226&lt;&gt;"",COUNTIF(数据录入!$J$5:$J$4999,$D226)=0,N($T226)&lt;&gt;0),"用的还是原手工已收款",IF(AND($D226&lt;&gt;"",COUNTIF(数据录入!$J$5:$J$4999,$D226)&gt;0,ROUND(N($G226)-N($T226),2)&lt;&gt;0,N($T226)&lt;&gt;0),"自动算的已收款和原手工数对不上","√"))))))))</f>
        <v/>
      </c>
    </row>
    <row r="227" ht="18" customFormat="1" customHeight="1" s="106">
      <c r="A227" s="338">
        <f>IF(AND($D227="",$N227=""),"",MAX($A$10:A226)+1)</f>
        <v/>
      </c>
      <c r="B227" s="339" t="n"/>
      <c r="C227" s="341" t="n"/>
      <c r="D227" s="341" t="n"/>
      <c r="E227" s="341" t="n"/>
      <c r="F227" s="342" t="n"/>
      <c r="G227" s="343">
        <f>IF($D227="","",IF(COUNTIF(数据录入!$J$5:$J$4999,$D227)=0,N($T227),ROUND(MIN(MAX(0,N($W227)-(N($V227)-N($U227))),N($U227)),2)))</f>
        <v/>
      </c>
      <c r="H227" s="344">
        <f>IF($D227="","",ROUND(N($F227)-N($G227)-N($J227),2))</f>
        <v/>
      </c>
      <c r="I227" s="353">
        <f>IF($D227="","",ROUND(SUM($H$11:H227),2))</f>
        <v/>
      </c>
      <c r="J227" s="354" t="n"/>
      <c r="K227" s="355" t="n"/>
      <c r="L227" s="341" t="n"/>
      <c r="M227" s="345" t="n"/>
      <c r="N227" s="346" t="n"/>
      <c r="O227" s="347" t="n"/>
      <c r="P227" s="348">
        <f>IF($N227="","",IF(COUNTIF(数据录入!$K$5:$K$4999,$N227)=0,N($X227),ROUND(MIN(MAX(0,N($Z227)-(N($Y227)-N($O227))),N($O227)),2)))</f>
        <v/>
      </c>
      <c r="Q227" s="349">
        <f>IF($N227="","",ROUND(N($O227)-N($P227),2))</f>
        <v/>
      </c>
      <c r="R227" s="350">
        <f>IF($N227="","",ROUND(SUM($Q$11:Q227),2))</f>
        <v/>
      </c>
      <c r="S227" s="346" t="n"/>
      <c r="T227" s="342" t="n"/>
      <c r="U227" s="351">
        <f>IF($D227="","",ROUND(N($F227)-N($J227),2))</f>
        <v/>
      </c>
      <c r="V227" s="351">
        <f>IF($D227="","",ROUND(SUMIFS($F$11:F227,$D$11:D227,$D227)-SUMIFS($J$11:J227,$D$11:D227,$D227),2))</f>
        <v/>
      </c>
      <c r="W227" s="351">
        <f>IF($D227="","",ROUND(SUMIFS(数据录入!$F$5:$F$4999,数据录入!$J$5:$J$4999,$D227),2))</f>
        <v/>
      </c>
      <c r="X227" s="347" t="n"/>
      <c r="Y227" s="351">
        <f>IF($N227="","",ROUND(SUMIFS($O$11:O227,$N$11:N227,$N227),2))</f>
        <v/>
      </c>
      <c r="Z227" s="351">
        <f>IF($N227="","",ROUND(SUMIFS(数据录入!$G$5:$G$4999,数据录入!$K$5:$K$4999,$N227),2))</f>
        <v/>
      </c>
      <c r="AA227" s="352">
        <f>IF(AND($D227="",$N227=""),"",IF(AND($D227&lt;&gt;"",COUNTIF(基础资料!$E:$E,$D227)=0),"客户名不在基础资料里",IF(AND($E227&lt;&gt;"",COUNTIF(基础资料!$B:$B,$E227)=0),"产品名不在基础资料里",IF(AND($N227&lt;&gt;"",COUNTIF(基础资料!$G:$G,$N227)=0),"供货商不在基础资料里",IF(AND($C227&lt;&gt;"",ISNUMBER($C227),$C227&lt;10000),"客户生日填得不对（不是日期）",IF(N($J227)&gt;N($F227),"销售费用大于销售金额",IF(AND($D227&lt;&gt;"",COUNTIF(数据录入!$J$5:$J$4999,$D227)=0,N($T227)&lt;&gt;0),"用的还是原手工已收款",IF(AND($D227&lt;&gt;"",COUNTIF(数据录入!$J$5:$J$4999,$D227)&gt;0,ROUND(N($G227)-N($T227),2)&lt;&gt;0,N($T227)&lt;&gt;0),"自动算的已收款和原手工数对不上","√"))))))))</f>
        <v/>
      </c>
    </row>
    <row r="228" ht="18" customFormat="1" customHeight="1" s="106">
      <c r="A228" s="338">
        <f>IF(AND($D228="",$N228=""),"",MAX($A$10:A227)+1)</f>
        <v/>
      </c>
      <c r="B228" s="339" t="n"/>
      <c r="C228" s="341" t="n"/>
      <c r="D228" s="341" t="n"/>
      <c r="E228" s="341" t="n"/>
      <c r="F228" s="342" t="n"/>
      <c r="G228" s="343">
        <f>IF($D228="","",IF(COUNTIF(数据录入!$J$5:$J$4999,$D228)=0,N($T228),ROUND(MIN(MAX(0,N($W228)-(N($V228)-N($U228))),N($U228)),2)))</f>
        <v/>
      </c>
      <c r="H228" s="344">
        <f>IF($D228="","",ROUND(N($F228)-N($G228)-N($J228),2))</f>
        <v/>
      </c>
      <c r="I228" s="353">
        <f>IF($D228="","",ROUND(SUM($H$11:H228),2))</f>
        <v/>
      </c>
      <c r="J228" s="354" t="n"/>
      <c r="K228" s="355" t="n"/>
      <c r="L228" s="341" t="n"/>
      <c r="M228" s="345" t="n"/>
      <c r="N228" s="346" t="n"/>
      <c r="O228" s="347" t="n"/>
      <c r="P228" s="348">
        <f>IF($N228="","",IF(COUNTIF(数据录入!$K$5:$K$4999,$N228)=0,N($X228),ROUND(MIN(MAX(0,N($Z228)-(N($Y228)-N($O228))),N($O228)),2)))</f>
        <v/>
      </c>
      <c r="Q228" s="349">
        <f>IF($N228="","",ROUND(N($O228)-N($P228),2))</f>
        <v/>
      </c>
      <c r="R228" s="350">
        <f>IF($N228="","",ROUND(SUM($Q$11:Q228),2))</f>
        <v/>
      </c>
      <c r="S228" s="346" t="n"/>
      <c r="T228" s="342" t="n"/>
      <c r="U228" s="351">
        <f>IF($D228="","",ROUND(N($F228)-N($J228),2))</f>
        <v/>
      </c>
      <c r="V228" s="351">
        <f>IF($D228="","",ROUND(SUMIFS($F$11:F228,$D$11:D228,$D228)-SUMIFS($J$11:J228,$D$11:D228,$D228),2))</f>
        <v/>
      </c>
      <c r="W228" s="351">
        <f>IF($D228="","",ROUND(SUMIFS(数据录入!$F$5:$F$4999,数据录入!$J$5:$J$4999,$D228),2))</f>
        <v/>
      </c>
      <c r="X228" s="347" t="n"/>
      <c r="Y228" s="351">
        <f>IF($N228="","",ROUND(SUMIFS($O$11:O228,$N$11:N228,$N228),2))</f>
        <v/>
      </c>
      <c r="Z228" s="351">
        <f>IF($N228="","",ROUND(SUMIFS(数据录入!$G$5:$G$4999,数据录入!$K$5:$K$4999,$N228),2))</f>
        <v/>
      </c>
      <c r="AA228" s="352">
        <f>IF(AND($D228="",$N228=""),"",IF(AND($D228&lt;&gt;"",COUNTIF(基础资料!$E:$E,$D228)=0),"客户名不在基础资料里",IF(AND($E228&lt;&gt;"",COUNTIF(基础资料!$B:$B,$E228)=0),"产品名不在基础资料里",IF(AND($N228&lt;&gt;"",COUNTIF(基础资料!$G:$G,$N228)=0),"供货商不在基础资料里",IF(AND($C228&lt;&gt;"",ISNUMBER($C228),$C228&lt;10000),"客户生日填得不对（不是日期）",IF(N($J228)&gt;N($F228),"销售费用大于销售金额",IF(AND($D228&lt;&gt;"",COUNTIF(数据录入!$J$5:$J$4999,$D228)=0,N($T228)&lt;&gt;0),"用的还是原手工已收款",IF(AND($D228&lt;&gt;"",COUNTIF(数据录入!$J$5:$J$4999,$D228)&gt;0,ROUND(N($G228)-N($T228),2)&lt;&gt;0,N($T228)&lt;&gt;0),"自动算的已收款和原手工数对不上","√"))))))))</f>
        <v/>
      </c>
    </row>
    <row r="229" ht="18" customFormat="1" customHeight="1" s="106">
      <c r="A229" s="338">
        <f>IF(AND($D229="",$N229=""),"",MAX($A$10:A228)+1)</f>
        <v/>
      </c>
      <c r="B229" s="339" t="n"/>
      <c r="C229" s="341" t="n"/>
      <c r="D229" s="341" t="n"/>
      <c r="E229" s="341" t="n"/>
      <c r="F229" s="342" t="n"/>
      <c r="G229" s="343">
        <f>IF($D229="","",IF(COUNTIF(数据录入!$J$5:$J$4999,$D229)=0,N($T229),ROUND(MIN(MAX(0,N($W229)-(N($V229)-N($U229))),N($U229)),2)))</f>
        <v/>
      </c>
      <c r="H229" s="344">
        <f>IF($D229="","",ROUND(N($F229)-N($G229)-N($J229),2))</f>
        <v/>
      </c>
      <c r="I229" s="353">
        <f>IF($D229="","",ROUND(SUM($H$11:H229),2))</f>
        <v/>
      </c>
      <c r="J229" s="354" t="n"/>
      <c r="K229" s="355" t="n"/>
      <c r="L229" s="341" t="n"/>
      <c r="M229" s="345" t="n"/>
      <c r="N229" s="346" t="n"/>
      <c r="O229" s="347" t="n"/>
      <c r="P229" s="348">
        <f>IF($N229="","",IF(COUNTIF(数据录入!$K$5:$K$4999,$N229)=0,N($X229),ROUND(MIN(MAX(0,N($Z229)-(N($Y229)-N($O229))),N($O229)),2)))</f>
        <v/>
      </c>
      <c r="Q229" s="349">
        <f>IF($N229="","",ROUND(N($O229)-N($P229),2))</f>
        <v/>
      </c>
      <c r="R229" s="350">
        <f>IF($N229="","",ROUND(SUM($Q$11:Q229),2))</f>
        <v/>
      </c>
      <c r="S229" s="346" t="n"/>
      <c r="T229" s="342" t="n"/>
      <c r="U229" s="351">
        <f>IF($D229="","",ROUND(N($F229)-N($J229),2))</f>
        <v/>
      </c>
      <c r="V229" s="351">
        <f>IF($D229="","",ROUND(SUMIFS($F$11:F229,$D$11:D229,$D229)-SUMIFS($J$11:J229,$D$11:D229,$D229),2))</f>
        <v/>
      </c>
      <c r="W229" s="351">
        <f>IF($D229="","",ROUND(SUMIFS(数据录入!$F$5:$F$4999,数据录入!$J$5:$J$4999,$D229),2))</f>
        <v/>
      </c>
      <c r="X229" s="347" t="n"/>
      <c r="Y229" s="351">
        <f>IF($N229="","",ROUND(SUMIFS($O$11:O229,$N$11:N229,$N229),2))</f>
        <v/>
      </c>
      <c r="Z229" s="351">
        <f>IF($N229="","",ROUND(SUMIFS(数据录入!$G$5:$G$4999,数据录入!$K$5:$K$4999,$N229),2))</f>
        <v/>
      </c>
      <c r="AA229" s="352">
        <f>IF(AND($D229="",$N229=""),"",IF(AND($D229&lt;&gt;"",COUNTIF(基础资料!$E:$E,$D229)=0),"客户名不在基础资料里",IF(AND($E229&lt;&gt;"",COUNTIF(基础资料!$B:$B,$E229)=0),"产品名不在基础资料里",IF(AND($N229&lt;&gt;"",COUNTIF(基础资料!$G:$G,$N229)=0),"供货商不在基础资料里",IF(AND($C229&lt;&gt;"",ISNUMBER($C229),$C229&lt;10000),"客户生日填得不对（不是日期）",IF(N($J229)&gt;N($F229),"销售费用大于销售金额",IF(AND($D229&lt;&gt;"",COUNTIF(数据录入!$J$5:$J$4999,$D229)=0,N($T229)&lt;&gt;0),"用的还是原手工已收款",IF(AND($D229&lt;&gt;"",COUNTIF(数据录入!$J$5:$J$4999,$D229)&gt;0,ROUND(N($G229)-N($T229),2)&lt;&gt;0,N($T229)&lt;&gt;0),"自动算的已收款和原手工数对不上","√"))))))))</f>
        <v/>
      </c>
    </row>
    <row r="230" ht="18" customFormat="1" customHeight="1" s="106">
      <c r="A230" s="338">
        <f>IF(AND($D230="",$N230=""),"",MAX($A$10:A229)+1)</f>
        <v/>
      </c>
      <c r="B230" s="339" t="n"/>
      <c r="C230" s="341" t="n"/>
      <c r="D230" s="341" t="n"/>
      <c r="E230" s="341" t="n"/>
      <c r="F230" s="342" t="n"/>
      <c r="G230" s="343">
        <f>IF($D230="","",IF(COUNTIF(数据录入!$J$5:$J$4999,$D230)=0,N($T230),ROUND(MIN(MAX(0,N($W230)-(N($V230)-N($U230))),N($U230)),2)))</f>
        <v/>
      </c>
      <c r="H230" s="344">
        <f>IF($D230="","",ROUND(N($F230)-N($G230)-N($J230),2))</f>
        <v/>
      </c>
      <c r="I230" s="353">
        <f>IF($D230="","",ROUND(SUM($H$11:H230),2))</f>
        <v/>
      </c>
      <c r="J230" s="354" t="n"/>
      <c r="K230" s="355" t="n"/>
      <c r="L230" s="341" t="n"/>
      <c r="M230" s="345" t="n"/>
      <c r="N230" s="346" t="n"/>
      <c r="O230" s="347" t="n"/>
      <c r="P230" s="348">
        <f>IF($N230="","",IF(COUNTIF(数据录入!$K$5:$K$4999,$N230)=0,N($X230),ROUND(MIN(MAX(0,N($Z230)-(N($Y230)-N($O230))),N($O230)),2)))</f>
        <v/>
      </c>
      <c r="Q230" s="349">
        <f>IF($N230="","",ROUND(N($O230)-N($P230),2))</f>
        <v/>
      </c>
      <c r="R230" s="350">
        <f>IF($N230="","",ROUND(SUM($Q$11:Q230),2))</f>
        <v/>
      </c>
      <c r="S230" s="346" t="n"/>
      <c r="T230" s="342" t="n"/>
      <c r="U230" s="351">
        <f>IF($D230="","",ROUND(N($F230)-N($J230),2))</f>
        <v/>
      </c>
      <c r="V230" s="351">
        <f>IF($D230="","",ROUND(SUMIFS($F$11:F230,$D$11:D230,$D230)-SUMIFS($J$11:J230,$D$11:D230,$D230),2))</f>
        <v/>
      </c>
      <c r="W230" s="351">
        <f>IF($D230="","",ROUND(SUMIFS(数据录入!$F$5:$F$4999,数据录入!$J$5:$J$4999,$D230),2))</f>
        <v/>
      </c>
      <c r="X230" s="347" t="n"/>
      <c r="Y230" s="351">
        <f>IF($N230="","",ROUND(SUMIFS($O$11:O230,$N$11:N230,$N230),2))</f>
        <v/>
      </c>
      <c r="Z230" s="351">
        <f>IF($N230="","",ROUND(SUMIFS(数据录入!$G$5:$G$4999,数据录入!$K$5:$K$4999,$N230),2))</f>
        <v/>
      </c>
      <c r="AA230" s="352">
        <f>IF(AND($D230="",$N230=""),"",IF(AND($D230&lt;&gt;"",COUNTIF(基础资料!$E:$E,$D230)=0),"客户名不在基础资料里",IF(AND($E230&lt;&gt;"",COUNTIF(基础资料!$B:$B,$E230)=0),"产品名不在基础资料里",IF(AND($N230&lt;&gt;"",COUNTIF(基础资料!$G:$G,$N230)=0),"供货商不在基础资料里",IF(AND($C230&lt;&gt;"",ISNUMBER($C230),$C230&lt;10000),"客户生日填得不对（不是日期）",IF(N($J230)&gt;N($F230),"销售费用大于销售金额",IF(AND($D230&lt;&gt;"",COUNTIF(数据录入!$J$5:$J$4999,$D230)=0,N($T230)&lt;&gt;0),"用的还是原手工已收款",IF(AND($D230&lt;&gt;"",COUNTIF(数据录入!$J$5:$J$4999,$D230)&gt;0,ROUND(N($G230)-N($T230),2)&lt;&gt;0,N($T230)&lt;&gt;0),"自动算的已收款和原手工数对不上","√"))))))))</f>
        <v/>
      </c>
    </row>
    <row r="231" ht="18" customFormat="1" customHeight="1" s="106">
      <c r="A231" s="338">
        <f>IF(AND($D231="",$N231=""),"",MAX($A$10:A230)+1)</f>
        <v/>
      </c>
      <c r="B231" s="339" t="n"/>
      <c r="C231" s="341" t="n"/>
      <c r="D231" s="341" t="n"/>
      <c r="E231" s="341" t="n"/>
      <c r="F231" s="342" t="n"/>
      <c r="G231" s="343">
        <f>IF($D231="","",IF(COUNTIF(数据录入!$J$5:$J$4999,$D231)=0,N($T231),ROUND(MIN(MAX(0,N($W231)-(N($V231)-N($U231))),N($U231)),2)))</f>
        <v/>
      </c>
      <c r="H231" s="344">
        <f>IF($D231="","",ROUND(N($F231)-N($G231)-N($J231),2))</f>
        <v/>
      </c>
      <c r="I231" s="353">
        <f>IF($D231="","",ROUND(SUM($H$11:H231),2))</f>
        <v/>
      </c>
      <c r="J231" s="354" t="n"/>
      <c r="K231" s="355" t="n"/>
      <c r="L231" s="341" t="n"/>
      <c r="M231" s="345" t="n"/>
      <c r="N231" s="346" t="n"/>
      <c r="O231" s="347" t="n"/>
      <c r="P231" s="348">
        <f>IF($N231="","",IF(COUNTIF(数据录入!$K$5:$K$4999,$N231)=0,N($X231),ROUND(MIN(MAX(0,N($Z231)-(N($Y231)-N($O231))),N($O231)),2)))</f>
        <v/>
      </c>
      <c r="Q231" s="349">
        <f>IF($N231="","",ROUND(N($O231)-N($P231),2))</f>
        <v/>
      </c>
      <c r="R231" s="350">
        <f>IF($N231="","",ROUND(SUM($Q$11:Q231),2))</f>
        <v/>
      </c>
      <c r="S231" s="346" t="n"/>
      <c r="T231" s="342" t="n"/>
      <c r="U231" s="351">
        <f>IF($D231="","",ROUND(N($F231)-N($J231),2))</f>
        <v/>
      </c>
      <c r="V231" s="351">
        <f>IF($D231="","",ROUND(SUMIFS($F$11:F231,$D$11:D231,$D231)-SUMIFS($J$11:J231,$D$11:D231,$D231),2))</f>
        <v/>
      </c>
      <c r="W231" s="351">
        <f>IF($D231="","",ROUND(SUMIFS(数据录入!$F$5:$F$4999,数据录入!$J$5:$J$4999,$D231),2))</f>
        <v/>
      </c>
      <c r="X231" s="347" t="n"/>
      <c r="Y231" s="351">
        <f>IF($N231="","",ROUND(SUMIFS($O$11:O231,$N$11:N231,$N231),2))</f>
        <v/>
      </c>
      <c r="Z231" s="351">
        <f>IF($N231="","",ROUND(SUMIFS(数据录入!$G$5:$G$4999,数据录入!$K$5:$K$4999,$N231),2))</f>
        <v/>
      </c>
      <c r="AA231" s="352">
        <f>IF(AND($D231="",$N231=""),"",IF(AND($D231&lt;&gt;"",COUNTIF(基础资料!$E:$E,$D231)=0),"客户名不在基础资料里",IF(AND($E231&lt;&gt;"",COUNTIF(基础资料!$B:$B,$E231)=0),"产品名不在基础资料里",IF(AND($N231&lt;&gt;"",COUNTIF(基础资料!$G:$G,$N231)=0),"供货商不在基础资料里",IF(AND($C231&lt;&gt;"",ISNUMBER($C231),$C231&lt;10000),"客户生日填得不对（不是日期）",IF(N($J231)&gt;N($F231),"销售费用大于销售金额",IF(AND($D231&lt;&gt;"",COUNTIF(数据录入!$J$5:$J$4999,$D231)=0,N($T231)&lt;&gt;0),"用的还是原手工已收款",IF(AND($D231&lt;&gt;"",COUNTIF(数据录入!$J$5:$J$4999,$D231)&gt;0,ROUND(N($G231)-N($T231),2)&lt;&gt;0,N($T231)&lt;&gt;0),"自动算的已收款和原手工数对不上","√"))))))))</f>
        <v/>
      </c>
    </row>
    <row r="232" ht="18" customFormat="1" customHeight="1" s="106">
      <c r="A232" s="338">
        <f>IF(AND($D232="",$N232=""),"",MAX($A$10:A231)+1)</f>
        <v/>
      </c>
      <c r="B232" s="339" t="n"/>
      <c r="C232" s="341" t="n"/>
      <c r="D232" s="341" t="n"/>
      <c r="E232" s="341" t="n"/>
      <c r="F232" s="342" t="n"/>
      <c r="G232" s="343">
        <f>IF($D232="","",IF(COUNTIF(数据录入!$J$5:$J$4999,$D232)=0,N($T232),ROUND(MIN(MAX(0,N($W232)-(N($V232)-N($U232))),N($U232)),2)))</f>
        <v/>
      </c>
      <c r="H232" s="344">
        <f>IF($D232="","",ROUND(N($F232)-N($G232)-N($J232),2))</f>
        <v/>
      </c>
      <c r="I232" s="353">
        <f>IF($D232="","",ROUND(SUM($H$11:H232),2))</f>
        <v/>
      </c>
      <c r="J232" s="354" t="n"/>
      <c r="K232" s="355" t="n"/>
      <c r="L232" s="341" t="n"/>
      <c r="M232" s="345" t="n"/>
      <c r="N232" s="346" t="n"/>
      <c r="O232" s="347" t="n"/>
      <c r="P232" s="348">
        <f>IF($N232="","",IF(COUNTIF(数据录入!$K$5:$K$4999,$N232)=0,N($X232),ROUND(MIN(MAX(0,N($Z232)-(N($Y232)-N($O232))),N($O232)),2)))</f>
        <v/>
      </c>
      <c r="Q232" s="349">
        <f>IF($N232="","",ROUND(N($O232)-N($P232),2))</f>
        <v/>
      </c>
      <c r="R232" s="350">
        <f>IF($N232="","",ROUND(SUM($Q$11:Q232),2))</f>
        <v/>
      </c>
      <c r="S232" s="346" t="n"/>
      <c r="T232" s="342" t="n"/>
      <c r="U232" s="351">
        <f>IF($D232="","",ROUND(N($F232)-N($J232),2))</f>
        <v/>
      </c>
      <c r="V232" s="351">
        <f>IF($D232="","",ROUND(SUMIFS($F$11:F232,$D$11:D232,$D232)-SUMIFS($J$11:J232,$D$11:D232,$D232),2))</f>
        <v/>
      </c>
      <c r="W232" s="351">
        <f>IF($D232="","",ROUND(SUMIFS(数据录入!$F$5:$F$4999,数据录入!$J$5:$J$4999,$D232),2))</f>
        <v/>
      </c>
      <c r="X232" s="347" t="n"/>
      <c r="Y232" s="351">
        <f>IF($N232="","",ROUND(SUMIFS($O$11:O232,$N$11:N232,$N232),2))</f>
        <v/>
      </c>
      <c r="Z232" s="351">
        <f>IF($N232="","",ROUND(SUMIFS(数据录入!$G$5:$G$4999,数据录入!$K$5:$K$4999,$N232),2))</f>
        <v/>
      </c>
      <c r="AA232" s="352">
        <f>IF(AND($D232="",$N232=""),"",IF(AND($D232&lt;&gt;"",COUNTIF(基础资料!$E:$E,$D232)=0),"客户名不在基础资料里",IF(AND($E232&lt;&gt;"",COUNTIF(基础资料!$B:$B,$E232)=0),"产品名不在基础资料里",IF(AND($N232&lt;&gt;"",COUNTIF(基础资料!$G:$G,$N232)=0),"供货商不在基础资料里",IF(AND($C232&lt;&gt;"",ISNUMBER($C232),$C232&lt;10000),"客户生日填得不对（不是日期）",IF(N($J232)&gt;N($F232),"销售费用大于销售金额",IF(AND($D232&lt;&gt;"",COUNTIF(数据录入!$J$5:$J$4999,$D232)=0,N($T232)&lt;&gt;0),"用的还是原手工已收款",IF(AND($D232&lt;&gt;"",COUNTIF(数据录入!$J$5:$J$4999,$D232)&gt;0,ROUND(N($G232)-N($T232),2)&lt;&gt;0,N($T232)&lt;&gt;0),"自动算的已收款和原手工数对不上","√"))))))))</f>
        <v/>
      </c>
    </row>
    <row r="233" ht="18" customFormat="1" customHeight="1" s="106">
      <c r="A233" s="338">
        <f>IF(AND($D233="",$N233=""),"",MAX($A$10:A232)+1)</f>
        <v/>
      </c>
      <c r="B233" s="339" t="n"/>
      <c r="C233" s="341" t="n"/>
      <c r="D233" s="341" t="n"/>
      <c r="E233" s="341" t="n"/>
      <c r="F233" s="342" t="n"/>
      <c r="G233" s="343">
        <f>IF($D233="","",IF(COUNTIF(数据录入!$J$5:$J$4999,$D233)=0,N($T233),ROUND(MIN(MAX(0,N($W233)-(N($V233)-N($U233))),N($U233)),2)))</f>
        <v/>
      </c>
      <c r="H233" s="344">
        <f>IF($D233="","",ROUND(N($F233)-N($G233)-N($J233),2))</f>
        <v/>
      </c>
      <c r="I233" s="353">
        <f>IF($D233="","",ROUND(SUM($H$11:H233),2))</f>
        <v/>
      </c>
      <c r="J233" s="354" t="n"/>
      <c r="K233" s="355" t="n"/>
      <c r="L233" s="341" t="n"/>
      <c r="M233" s="345" t="n"/>
      <c r="N233" s="346" t="n"/>
      <c r="O233" s="347" t="n"/>
      <c r="P233" s="348">
        <f>IF($N233="","",IF(COUNTIF(数据录入!$K$5:$K$4999,$N233)=0,N($X233),ROUND(MIN(MAX(0,N($Z233)-(N($Y233)-N($O233))),N($O233)),2)))</f>
        <v/>
      </c>
      <c r="Q233" s="349">
        <f>IF($N233="","",ROUND(N($O233)-N($P233),2))</f>
        <v/>
      </c>
      <c r="R233" s="350">
        <f>IF($N233="","",ROUND(SUM($Q$11:Q233),2))</f>
        <v/>
      </c>
      <c r="S233" s="346" t="n"/>
      <c r="T233" s="342" t="n"/>
      <c r="U233" s="351">
        <f>IF($D233="","",ROUND(N($F233)-N($J233),2))</f>
        <v/>
      </c>
      <c r="V233" s="351">
        <f>IF($D233="","",ROUND(SUMIFS($F$11:F233,$D$11:D233,$D233)-SUMIFS($J$11:J233,$D$11:D233,$D233),2))</f>
        <v/>
      </c>
      <c r="W233" s="351">
        <f>IF($D233="","",ROUND(SUMIFS(数据录入!$F$5:$F$4999,数据录入!$J$5:$J$4999,$D233),2))</f>
        <v/>
      </c>
      <c r="X233" s="347" t="n"/>
      <c r="Y233" s="351">
        <f>IF($N233="","",ROUND(SUMIFS($O$11:O233,$N$11:N233,$N233),2))</f>
        <v/>
      </c>
      <c r="Z233" s="351">
        <f>IF($N233="","",ROUND(SUMIFS(数据录入!$G$5:$G$4999,数据录入!$K$5:$K$4999,$N233),2))</f>
        <v/>
      </c>
      <c r="AA233" s="352">
        <f>IF(AND($D233="",$N233=""),"",IF(AND($D233&lt;&gt;"",COUNTIF(基础资料!$E:$E,$D233)=0),"客户名不在基础资料里",IF(AND($E233&lt;&gt;"",COUNTIF(基础资料!$B:$B,$E233)=0),"产品名不在基础资料里",IF(AND($N233&lt;&gt;"",COUNTIF(基础资料!$G:$G,$N233)=0),"供货商不在基础资料里",IF(AND($C233&lt;&gt;"",ISNUMBER($C233),$C233&lt;10000),"客户生日填得不对（不是日期）",IF(N($J233)&gt;N($F233),"销售费用大于销售金额",IF(AND($D233&lt;&gt;"",COUNTIF(数据录入!$J$5:$J$4999,$D233)=0,N($T233)&lt;&gt;0),"用的还是原手工已收款",IF(AND($D233&lt;&gt;"",COUNTIF(数据录入!$J$5:$J$4999,$D233)&gt;0,ROUND(N($G233)-N($T233),2)&lt;&gt;0,N($T233)&lt;&gt;0),"自动算的已收款和原手工数对不上","√"))))))))</f>
        <v/>
      </c>
    </row>
    <row r="234" ht="18" customFormat="1" customHeight="1" s="106">
      <c r="A234" s="338">
        <f>IF(AND($D234="",$N234=""),"",MAX($A$10:A233)+1)</f>
        <v/>
      </c>
      <c r="B234" s="339" t="n"/>
      <c r="C234" s="341" t="n"/>
      <c r="D234" s="341" t="n"/>
      <c r="E234" s="341" t="n"/>
      <c r="F234" s="342" t="n"/>
      <c r="G234" s="343">
        <f>IF($D234="","",IF(COUNTIF(数据录入!$J$5:$J$4999,$D234)=0,N($T234),ROUND(MIN(MAX(0,N($W234)-(N($V234)-N($U234))),N($U234)),2)))</f>
        <v/>
      </c>
      <c r="H234" s="344">
        <f>IF($D234="","",ROUND(N($F234)-N($G234)-N($J234),2))</f>
        <v/>
      </c>
      <c r="I234" s="353">
        <f>IF($D234="","",ROUND(SUM($H$11:H234),2))</f>
        <v/>
      </c>
      <c r="J234" s="354" t="n"/>
      <c r="K234" s="355" t="n"/>
      <c r="L234" s="341" t="n"/>
      <c r="M234" s="345" t="n"/>
      <c r="N234" s="346" t="n"/>
      <c r="O234" s="347" t="n"/>
      <c r="P234" s="348">
        <f>IF($N234="","",IF(COUNTIF(数据录入!$K$5:$K$4999,$N234)=0,N($X234),ROUND(MIN(MAX(0,N($Z234)-(N($Y234)-N($O234))),N($O234)),2)))</f>
        <v/>
      </c>
      <c r="Q234" s="349">
        <f>IF($N234="","",ROUND(N($O234)-N($P234),2))</f>
        <v/>
      </c>
      <c r="R234" s="350">
        <f>IF($N234="","",ROUND(SUM($Q$11:Q234),2))</f>
        <v/>
      </c>
      <c r="S234" s="346" t="n"/>
      <c r="T234" s="342" t="n"/>
      <c r="U234" s="351">
        <f>IF($D234="","",ROUND(N($F234)-N($J234),2))</f>
        <v/>
      </c>
      <c r="V234" s="351">
        <f>IF($D234="","",ROUND(SUMIFS($F$11:F234,$D$11:D234,$D234)-SUMIFS($J$11:J234,$D$11:D234,$D234),2))</f>
        <v/>
      </c>
      <c r="W234" s="351">
        <f>IF($D234="","",ROUND(SUMIFS(数据录入!$F$5:$F$4999,数据录入!$J$5:$J$4999,$D234),2))</f>
        <v/>
      </c>
      <c r="X234" s="347" t="n"/>
      <c r="Y234" s="351">
        <f>IF($N234="","",ROUND(SUMIFS($O$11:O234,$N$11:N234,$N234),2))</f>
        <v/>
      </c>
      <c r="Z234" s="351">
        <f>IF($N234="","",ROUND(SUMIFS(数据录入!$G$5:$G$4999,数据录入!$K$5:$K$4999,$N234),2))</f>
        <v/>
      </c>
      <c r="AA234" s="352">
        <f>IF(AND($D234="",$N234=""),"",IF(AND($D234&lt;&gt;"",COUNTIF(基础资料!$E:$E,$D234)=0),"客户名不在基础资料里",IF(AND($E234&lt;&gt;"",COUNTIF(基础资料!$B:$B,$E234)=0),"产品名不在基础资料里",IF(AND($N234&lt;&gt;"",COUNTIF(基础资料!$G:$G,$N234)=0),"供货商不在基础资料里",IF(AND($C234&lt;&gt;"",ISNUMBER($C234),$C234&lt;10000),"客户生日填得不对（不是日期）",IF(N($J234)&gt;N($F234),"销售费用大于销售金额",IF(AND($D234&lt;&gt;"",COUNTIF(数据录入!$J$5:$J$4999,$D234)=0,N($T234)&lt;&gt;0),"用的还是原手工已收款",IF(AND($D234&lt;&gt;"",COUNTIF(数据录入!$J$5:$J$4999,$D234)&gt;0,ROUND(N($G234)-N($T234),2)&lt;&gt;0,N($T234)&lt;&gt;0),"自动算的已收款和原手工数对不上","√"))))))))</f>
        <v/>
      </c>
    </row>
    <row r="235" ht="18" customFormat="1" customHeight="1" s="106">
      <c r="A235" s="338">
        <f>IF(AND($D235="",$N235=""),"",MAX($A$10:A234)+1)</f>
        <v/>
      </c>
      <c r="B235" s="339" t="n"/>
      <c r="C235" s="341" t="n"/>
      <c r="D235" s="341" t="n"/>
      <c r="E235" s="341" t="n"/>
      <c r="F235" s="342" t="n"/>
      <c r="G235" s="343">
        <f>IF($D235="","",IF(COUNTIF(数据录入!$J$5:$J$4999,$D235)=0,N($T235),ROUND(MIN(MAX(0,N($W235)-(N($V235)-N($U235))),N($U235)),2)))</f>
        <v/>
      </c>
      <c r="H235" s="344">
        <f>IF($D235="","",ROUND(N($F235)-N($G235)-N($J235),2))</f>
        <v/>
      </c>
      <c r="I235" s="353">
        <f>IF($D235="","",ROUND(SUM($H$11:H235),2))</f>
        <v/>
      </c>
      <c r="J235" s="354" t="n"/>
      <c r="K235" s="355" t="n"/>
      <c r="L235" s="341" t="n"/>
      <c r="M235" s="345" t="n"/>
      <c r="N235" s="346" t="n"/>
      <c r="O235" s="347" t="n"/>
      <c r="P235" s="348">
        <f>IF($N235="","",IF(COUNTIF(数据录入!$K$5:$K$4999,$N235)=0,N($X235),ROUND(MIN(MAX(0,N($Z235)-(N($Y235)-N($O235))),N($O235)),2)))</f>
        <v/>
      </c>
      <c r="Q235" s="349">
        <f>IF($N235="","",ROUND(N($O235)-N($P235),2))</f>
        <v/>
      </c>
      <c r="R235" s="350">
        <f>IF($N235="","",ROUND(SUM($Q$11:Q235),2))</f>
        <v/>
      </c>
      <c r="S235" s="346" t="n"/>
      <c r="T235" s="342" t="n"/>
      <c r="U235" s="351">
        <f>IF($D235="","",ROUND(N($F235)-N($J235),2))</f>
        <v/>
      </c>
      <c r="V235" s="351">
        <f>IF($D235="","",ROUND(SUMIFS($F$11:F235,$D$11:D235,$D235)-SUMIFS($J$11:J235,$D$11:D235,$D235),2))</f>
        <v/>
      </c>
      <c r="W235" s="351">
        <f>IF($D235="","",ROUND(SUMIFS(数据录入!$F$5:$F$4999,数据录入!$J$5:$J$4999,$D235),2))</f>
        <v/>
      </c>
      <c r="X235" s="347" t="n"/>
      <c r="Y235" s="351">
        <f>IF($N235="","",ROUND(SUMIFS($O$11:O235,$N$11:N235,$N235),2))</f>
        <v/>
      </c>
      <c r="Z235" s="351">
        <f>IF($N235="","",ROUND(SUMIFS(数据录入!$G$5:$G$4999,数据录入!$K$5:$K$4999,$N235),2))</f>
        <v/>
      </c>
      <c r="AA235" s="352">
        <f>IF(AND($D235="",$N235=""),"",IF(AND($D235&lt;&gt;"",COUNTIF(基础资料!$E:$E,$D235)=0),"客户名不在基础资料里",IF(AND($E235&lt;&gt;"",COUNTIF(基础资料!$B:$B,$E235)=0),"产品名不在基础资料里",IF(AND($N235&lt;&gt;"",COUNTIF(基础资料!$G:$G,$N235)=0),"供货商不在基础资料里",IF(AND($C235&lt;&gt;"",ISNUMBER($C235),$C235&lt;10000),"客户生日填得不对（不是日期）",IF(N($J235)&gt;N($F235),"销售费用大于销售金额",IF(AND($D235&lt;&gt;"",COUNTIF(数据录入!$J$5:$J$4999,$D235)=0,N($T235)&lt;&gt;0),"用的还是原手工已收款",IF(AND($D235&lt;&gt;"",COUNTIF(数据录入!$J$5:$J$4999,$D235)&gt;0,ROUND(N($G235)-N($T235),2)&lt;&gt;0,N($T235)&lt;&gt;0),"自动算的已收款和原手工数对不上","√"))))))))</f>
        <v/>
      </c>
    </row>
    <row r="236" ht="18" customFormat="1" customHeight="1" s="106">
      <c r="A236" s="338">
        <f>IF(AND($D236="",$N236=""),"",MAX($A$10:A235)+1)</f>
        <v/>
      </c>
      <c r="B236" s="339" t="n"/>
      <c r="C236" s="341" t="n"/>
      <c r="D236" s="341" t="n"/>
      <c r="E236" s="341" t="n"/>
      <c r="F236" s="342" t="n"/>
      <c r="G236" s="343">
        <f>IF($D236="","",IF(COUNTIF(数据录入!$J$5:$J$4999,$D236)=0,N($T236),ROUND(MIN(MAX(0,N($W236)-(N($V236)-N($U236))),N($U236)),2)))</f>
        <v/>
      </c>
      <c r="H236" s="344">
        <f>IF($D236="","",ROUND(N($F236)-N($G236)-N($J236),2))</f>
        <v/>
      </c>
      <c r="I236" s="353">
        <f>IF($D236="","",ROUND(SUM($H$11:H236),2))</f>
        <v/>
      </c>
      <c r="J236" s="354" t="n"/>
      <c r="K236" s="355" t="n"/>
      <c r="L236" s="341" t="n"/>
      <c r="M236" s="345" t="n"/>
      <c r="N236" s="346" t="n"/>
      <c r="O236" s="347" t="n"/>
      <c r="P236" s="348">
        <f>IF($N236="","",IF(COUNTIF(数据录入!$K$5:$K$4999,$N236)=0,N($X236),ROUND(MIN(MAX(0,N($Z236)-(N($Y236)-N($O236))),N($O236)),2)))</f>
        <v/>
      </c>
      <c r="Q236" s="349">
        <f>IF($N236="","",ROUND(N($O236)-N($P236),2))</f>
        <v/>
      </c>
      <c r="R236" s="350">
        <f>IF($N236="","",ROUND(SUM($Q$11:Q236),2))</f>
        <v/>
      </c>
      <c r="S236" s="346" t="n"/>
      <c r="T236" s="342" t="n"/>
      <c r="U236" s="351">
        <f>IF($D236="","",ROUND(N($F236)-N($J236),2))</f>
        <v/>
      </c>
      <c r="V236" s="351">
        <f>IF($D236="","",ROUND(SUMIFS($F$11:F236,$D$11:D236,$D236)-SUMIFS($J$11:J236,$D$11:D236,$D236),2))</f>
        <v/>
      </c>
      <c r="W236" s="351">
        <f>IF($D236="","",ROUND(SUMIFS(数据录入!$F$5:$F$4999,数据录入!$J$5:$J$4999,$D236),2))</f>
        <v/>
      </c>
      <c r="X236" s="347" t="n"/>
      <c r="Y236" s="351">
        <f>IF($N236="","",ROUND(SUMIFS($O$11:O236,$N$11:N236,$N236),2))</f>
        <v/>
      </c>
      <c r="Z236" s="351">
        <f>IF($N236="","",ROUND(SUMIFS(数据录入!$G$5:$G$4999,数据录入!$K$5:$K$4999,$N236),2))</f>
        <v/>
      </c>
      <c r="AA236" s="352">
        <f>IF(AND($D236="",$N236=""),"",IF(AND($D236&lt;&gt;"",COUNTIF(基础资料!$E:$E,$D236)=0),"客户名不在基础资料里",IF(AND($E236&lt;&gt;"",COUNTIF(基础资料!$B:$B,$E236)=0),"产品名不在基础资料里",IF(AND($N236&lt;&gt;"",COUNTIF(基础资料!$G:$G,$N236)=0),"供货商不在基础资料里",IF(AND($C236&lt;&gt;"",ISNUMBER($C236),$C236&lt;10000),"客户生日填得不对（不是日期）",IF(N($J236)&gt;N($F236),"销售费用大于销售金额",IF(AND($D236&lt;&gt;"",COUNTIF(数据录入!$J$5:$J$4999,$D236)=0,N($T236)&lt;&gt;0),"用的还是原手工已收款",IF(AND($D236&lt;&gt;"",COUNTIF(数据录入!$J$5:$J$4999,$D236)&gt;0,ROUND(N($G236)-N($T236),2)&lt;&gt;0,N($T236)&lt;&gt;0),"自动算的已收款和原手工数对不上","√"))))))))</f>
        <v/>
      </c>
    </row>
    <row r="237" ht="18" customFormat="1" customHeight="1" s="106">
      <c r="A237" s="338">
        <f>IF(AND($D237="",$N237=""),"",MAX($A$10:A236)+1)</f>
        <v/>
      </c>
      <c r="B237" s="339" t="n"/>
      <c r="C237" s="341" t="n"/>
      <c r="D237" s="341" t="n"/>
      <c r="E237" s="341" t="n"/>
      <c r="F237" s="342" t="n"/>
      <c r="G237" s="343">
        <f>IF($D237="","",IF(COUNTIF(数据录入!$J$5:$J$4999,$D237)=0,N($T237),ROUND(MIN(MAX(0,N($W237)-(N($V237)-N($U237))),N($U237)),2)))</f>
        <v/>
      </c>
      <c r="H237" s="344">
        <f>IF($D237="","",ROUND(N($F237)-N($G237)-N($J237),2))</f>
        <v/>
      </c>
      <c r="I237" s="353">
        <f>IF($D237="","",ROUND(SUM($H$11:H237),2))</f>
        <v/>
      </c>
      <c r="J237" s="354" t="n"/>
      <c r="K237" s="355" t="n"/>
      <c r="L237" s="341" t="n"/>
      <c r="M237" s="345" t="n"/>
      <c r="N237" s="346" t="n"/>
      <c r="O237" s="347" t="n"/>
      <c r="P237" s="348">
        <f>IF($N237="","",IF(COUNTIF(数据录入!$K$5:$K$4999,$N237)=0,N($X237),ROUND(MIN(MAX(0,N($Z237)-(N($Y237)-N($O237))),N($O237)),2)))</f>
        <v/>
      </c>
      <c r="Q237" s="349">
        <f>IF($N237="","",ROUND(N($O237)-N($P237),2))</f>
        <v/>
      </c>
      <c r="R237" s="350">
        <f>IF($N237="","",ROUND(SUM($Q$11:Q237),2))</f>
        <v/>
      </c>
      <c r="S237" s="346" t="n"/>
      <c r="T237" s="342" t="n"/>
      <c r="U237" s="351">
        <f>IF($D237="","",ROUND(N($F237)-N($J237),2))</f>
        <v/>
      </c>
      <c r="V237" s="351">
        <f>IF($D237="","",ROUND(SUMIFS($F$11:F237,$D$11:D237,$D237)-SUMIFS($J$11:J237,$D$11:D237,$D237),2))</f>
        <v/>
      </c>
      <c r="W237" s="351">
        <f>IF($D237="","",ROUND(SUMIFS(数据录入!$F$5:$F$4999,数据录入!$J$5:$J$4999,$D237),2))</f>
        <v/>
      </c>
      <c r="X237" s="347" t="n"/>
      <c r="Y237" s="351">
        <f>IF($N237="","",ROUND(SUMIFS($O$11:O237,$N$11:N237,$N237),2))</f>
        <v/>
      </c>
      <c r="Z237" s="351">
        <f>IF($N237="","",ROUND(SUMIFS(数据录入!$G$5:$G$4999,数据录入!$K$5:$K$4999,$N237),2))</f>
        <v/>
      </c>
      <c r="AA237" s="352">
        <f>IF(AND($D237="",$N237=""),"",IF(AND($D237&lt;&gt;"",COUNTIF(基础资料!$E:$E,$D237)=0),"客户名不在基础资料里",IF(AND($E237&lt;&gt;"",COUNTIF(基础资料!$B:$B,$E237)=0),"产品名不在基础资料里",IF(AND($N237&lt;&gt;"",COUNTIF(基础资料!$G:$G,$N237)=0),"供货商不在基础资料里",IF(AND($C237&lt;&gt;"",ISNUMBER($C237),$C237&lt;10000),"客户生日填得不对（不是日期）",IF(N($J237)&gt;N($F237),"销售费用大于销售金额",IF(AND($D237&lt;&gt;"",COUNTIF(数据录入!$J$5:$J$4999,$D237)=0,N($T237)&lt;&gt;0),"用的还是原手工已收款",IF(AND($D237&lt;&gt;"",COUNTIF(数据录入!$J$5:$J$4999,$D237)&gt;0,ROUND(N($G237)-N($T237),2)&lt;&gt;0,N($T237)&lt;&gt;0),"自动算的已收款和原手工数对不上","√"))))))))</f>
        <v/>
      </c>
    </row>
    <row r="238" ht="18" customFormat="1" customHeight="1" s="106">
      <c r="A238" s="338">
        <f>IF(AND($D238="",$N238=""),"",MAX($A$10:A237)+1)</f>
        <v/>
      </c>
      <c r="B238" s="339" t="n"/>
      <c r="C238" s="341" t="n"/>
      <c r="D238" s="341" t="n"/>
      <c r="E238" s="341" t="n"/>
      <c r="F238" s="342" t="n"/>
      <c r="G238" s="343">
        <f>IF($D238="","",IF(COUNTIF(数据录入!$J$5:$J$4999,$D238)=0,N($T238),ROUND(MIN(MAX(0,N($W238)-(N($V238)-N($U238))),N($U238)),2)))</f>
        <v/>
      </c>
      <c r="H238" s="344">
        <f>IF($D238="","",ROUND(N($F238)-N($G238)-N($J238),2))</f>
        <v/>
      </c>
      <c r="I238" s="353">
        <f>IF($D238="","",ROUND(SUM($H$11:H238),2))</f>
        <v/>
      </c>
      <c r="J238" s="354" t="n"/>
      <c r="K238" s="355" t="n"/>
      <c r="L238" s="341" t="n"/>
      <c r="M238" s="345" t="n"/>
      <c r="N238" s="346" t="n"/>
      <c r="O238" s="347" t="n"/>
      <c r="P238" s="348">
        <f>IF($N238="","",IF(COUNTIF(数据录入!$K$5:$K$4999,$N238)=0,N($X238),ROUND(MIN(MAX(0,N($Z238)-(N($Y238)-N($O238))),N($O238)),2)))</f>
        <v/>
      </c>
      <c r="Q238" s="349">
        <f>IF($N238="","",ROUND(N($O238)-N($P238),2))</f>
        <v/>
      </c>
      <c r="R238" s="350">
        <f>IF($N238="","",ROUND(SUM($Q$11:Q238),2))</f>
        <v/>
      </c>
      <c r="S238" s="346" t="n"/>
      <c r="T238" s="342" t="n"/>
      <c r="U238" s="351">
        <f>IF($D238="","",ROUND(N($F238)-N($J238),2))</f>
        <v/>
      </c>
      <c r="V238" s="351">
        <f>IF($D238="","",ROUND(SUMIFS($F$11:F238,$D$11:D238,$D238)-SUMIFS($J$11:J238,$D$11:D238,$D238),2))</f>
        <v/>
      </c>
      <c r="W238" s="351">
        <f>IF($D238="","",ROUND(SUMIFS(数据录入!$F$5:$F$4999,数据录入!$J$5:$J$4999,$D238),2))</f>
        <v/>
      </c>
      <c r="X238" s="347" t="n"/>
      <c r="Y238" s="351">
        <f>IF($N238="","",ROUND(SUMIFS($O$11:O238,$N$11:N238,$N238),2))</f>
        <v/>
      </c>
      <c r="Z238" s="351">
        <f>IF($N238="","",ROUND(SUMIFS(数据录入!$G$5:$G$4999,数据录入!$K$5:$K$4999,$N238),2))</f>
        <v/>
      </c>
      <c r="AA238" s="352">
        <f>IF(AND($D238="",$N238=""),"",IF(AND($D238&lt;&gt;"",COUNTIF(基础资料!$E:$E,$D238)=0),"客户名不在基础资料里",IF(AND($E238&lt;&gt;"",COUNTIF(基础资料!$B:$B,$E238)=0),"产品名不在基础资料里",IF(AND($N238&lt;&gt;"",COUNTIF(基础资料!$G:$G,$N238)=0),"供货商不在基础资料里",IF(AND($C238&lt;&gt;"",ISNUMBER($C238),$C238&lt;10000),"客户生日填得不对（不是日期）",IF(N($J238)&gt;N($F238),"销售费用大于销售金额",IF(AND($D238&lt;&gt;"",COUNTIF(数据录入!$J$5:$J$4999,$D238)=0,N($T238)&lt;&gt;0),"用的还是原手工已收款",IF(AND($D238&lt;&gt;"",COUNTIF(数据录入!$J$5:$J$4999,$D238)&gt;0,ROUND(N($G238)-N($T238),2)&lt;&gt;0,N($T238)&lt;&gt;0),"自动算的已收款和原手工数对不上","√"))))))))</f>
        <v/>
      </c>
    </row>
    <row r="239" ht="18" customFormat="1" customHeight="1" s="106">
      <c r="A239" s="338">
        <f>IF(AND($D239="",$N239=""),"",MAX($A$10:A238)+1)</f>
        <v/>
      </c>
      <c r="B239" s="339" t="n"/>
      <c r="C239" s="341" t="n"/>
      <c r="D239" s="341" t="n"/>
      <c r="E239" s="341" t="n"/>
      <c r="F239" s="342" t="n"/>
      <c r="G239" s="343">
        <f>IF($D239="","",IF(COUNTIF(数据录入!$J$5:$J$4999,$D239)=0,N($T239),ROUND(MIN(MAX(0,N($W239)-(N($V239)-N($U239))),N($U239)),2)))</f>
        <v/>
      </c>
      <c r="H239" s="344">
        <f>IF($D239="","",ROUND(N($F239)-N($G239)-N($J239),2))</f>
        <v/>
      </c>
      <c r="I239" s="353">
        <f>IF($D239="","",ROUND(SUM($H$11:H239),2))</f>
        <v/>
      </c>
      <c r="J239" s="354" t="n"/>
      <c r="K239" s="355" t="n"/>
      <c r="L239" s="341" t="n"/>
      <c r="M239" s="345" t="n"/>
      <c r="N239" s="346" t="n"/>
      <c r="O239" s="347" t="n"/>
      <c r="P239" s="348">
        <f>IF($N239="","",IF(COUNTIF(数据录入!$K$5:$K$4999,$N239)=0,N($X239),ROUND(MIN(MAX(0,N($Z239)-(N($Y239)-N($O239))),N($O239)),2)))</f>
        <v/>
      </c>
      <c r="Q239" s="349">
        <f>IF($N239="","",ROUND(N($O239)-N($P239),2))</f>
        <v/>
      </c>
      <c r="R239" s="350">
        <f>IF($N239="","",ROUND(SUM($Q$11:Q239),2))</f>
        <v/>
      </c>
      <c r="S239" s="346" t="n"/>
      <c r="T239" s="342" t="n"/>
      <c r="U239" s="351">
        <f>IF($D239="","",ROUND(N($F239)-N($J239),2))</f>
        <v/>
      </c>
      <c r="V239" s="351">
        <f>IF($D239="","",ROUND(SUMIFS($F$11:F239,$D$11:D239,$D239)-SUMIFS($J$11:J239,$D$11:D239,$D239),2))</f>
        <v/>
      </c>
      <c r="W239" s="351">
        <f>IF($D239="","",ROUND(SUMIFS(数据录入!$F$5:$F$4999,数据录入!$J$5:$J$4999,$D239),2))</f>
        <v/>
      </c>
      <c r="X239" s="347" t="n"/>
      <c r="Y239" s="351">
        <f>IF($N239="","",ROUND(SUMIFS($O$11:O239,$N$11:N239,$N239),2))</f>
        <v/>
      </c>
      <c r="Z239" s="351">
        <f>IF($N239="","",ROUND(SUMIFS(数据录入!$G$5:$G$4999,数据录入!$K$5:$K$4999,$N239),2))</f>
        <v/>
      </c>
      <c r="AA239" s="352">
        <f>IF(AND($D239="",$N239=""),"",IF(AND($D239&lt;&gt;"",COUNTIF(基础资料!$E:$E,$D239)=0),"客户名不在基础资料里",IF(AND($E239&lt;&gt;"",COUNTIF(基础资料!$B:$B,$E239)=0),"产品名不在基础资料里",IF(AND($N239&lt;&gt;"",COUNTIF(基础资料!$G:$G,$N239)=0),"供货商不在基础资料里",IF(AND($C239&lt;&gt;"",ISNUMBER($C239),$C239&lt;10000),"客户生日填得不对（不是日期）",IF(N($J239)&gt;N($F239),"销售费用大于销售金额",IF(AND($D239&lt;&gt;"",COUNTIF(数据录入!$J$5:$J$4999,$D239)=0,N($T239)&lt;&gt;0),"用的还是原手工已收款",IF(AND($D239&lt;&gt;"",COUNTIF(数据录入!$J$5:$J$4999,$D239)&gt;0,ROUND(N($G239)-N($T239),2)&lt;&gt;0,N($T239)&lt;&gt;0),"自动算的已收款和原手工数对不上","√"))))))))</f>
        <v/>
      </c>
    </row>
    <row r="240" ht="18" customFormat="1" customHeight="1" s="106">
      <c r="A240" s="338">
        <f>IF(AND($D240="",$N240=""),"",MAX($A$10:A239)+1)</f>
        <v/>
      </c>
      <c r="B240" s="339" t="n"/>
      <c r="C240" s="341" t="n"/>
      <c r="D240" s="341" t="n"/>
      <c r="E240" s="341" t="n"/>
      <c r="F240" s="342" t="n"/>
      <c r="G240" s="343">
        <f>IF($D240="","",IF(COUNTIF(数据录入!$J$5:$J$4999,$D240)=0,N($T240),ROUND(MIN(MAX(0,N($W240)-(N($V240)-N($U240))),N($U240)),2)))</f>
        <v/>
      </c>
      <c r="H240" s="344">
        <f>IF($D240="","",ROUND(N($F240)-N($G240)-N($J240),2))</f>
        <v/>
      </c>
      <c r="I240" s="353">
        <f>IF($D240="","",ROUND(SUM($H$11:H240),2))</f>
        <v/>
      </c>
      <c r="J240" s="354" t="n"/>
      <c r="K240" s="355" t="n"/>
      <c r="L240" s="341" t="n"/>
      <c r="M240" s="345" t="n"/>
      <c r="N240" s="346" t="n"/>
      <c r="O240" s="347" t="n"/>
      <c r="P240" s="348">
        <f>IF($N240="","",IF(COUNTIF(数据录入!$K$5:$K$4999,$N240)=0,N($X240),ROUND(MIN(MAX(0,N($Z240)-(N($Y240)-N($O240))),N($O240)),2)))</f>
        <v/>
      </c>
      <c r="Q240" s="349">
        <f>IF($N240="","",ROUND(N($O240)-N($P240),2))</f>
        <v/>
      </c>
      <c r="R240" s="350">
        <f>IF($N240="","",ROUND(SUM($Q$11:Q240),2))</f>
        <v/>
      </c>
      <c r="S240" s="346" t="n"/>
      <c r="T240" s="342" t="n"/>
      <c r="U240" s="351">
        <f>IF($D240="","",ROUND(N($F240)-N($J240),2))</f>
        <v/>
      </c>
      <c r="V240" s="351">
        <f>IF($D240="","",ROUND(SUMIFS($F$11:F240,$D$11:D240,$D240)-SUMIFS($J$11:J240,$D$11:D240,$D240),2))</f>
        <v/>
      </c>
      <c r="W240" s="351">
        <f>IF($D240="","",ROUND(SUMIFS(数据录入!$F$5:$F$4999,数据录入!$J$5:$J$4999,$D240),2))</f>
        <v/>
      </c>
      <c r="X240" s="347" t="n"/>
      <c r="Y240" s="351">
        <f>IF($N240="","",ROUND(SUMIFS($O$11:O240,$N$11:N240,$N240),2))</f>
        <v/>
      </c>
      <c r="Z240" s="351">
        <f>IF($N240="","",ROUND(SUMIFS(数据录入!$G$5:$G$4999,数据录入!$K$5:$K$4999,$N240),2))</f>
        <v/>
      </c>
      <c r="AA240" s="352">
        <f>IF(AND($D240="",$N240=""),"",IF(AND($D240&lt;&gt;"",COUNTIF(基础资料!$E:$E,$D240)=0),"客户名不在基础资料里",IF(AND($E240&lt;&gt;"",COUNTIF(基础资料!$B:$B,$E240)=0),"产品名不在基础资料里",IF(AND($N240&lt;&gt;"",COUNTIF(基础资料!$G:$G,$N240)=0),"供货商不在基础资料里",IF(AND($C240&lt;&gt;"",ISNUMBER($C240),$C240&lt;10000),"客户生日填得不对（不是日期）",IF(N($J240)&gt;N($F240),"销售费用大于销售金额",IF(AND($D240&lt;&gt;"",COUNTIF(数据录入!$J$5:$J$4999,$D240)=0,N($T240)&lt;&gt;0),"用的还是原手工已收款",IF(AND($D240&lt;&gt;"",COUNTIF(数据录入!$J$5:$J$4999,$D240)&gt;0,ROUND(N($G240)-N($T240),2)&lt;&gt;0,N($T240)&lt;&gt;0),"自动算的已收款和原手工数对不上","√"))))))))</f>
        <v/>
      </c>
    </row>
    <row r="241" ht="18" customFormat="1" customHeight="1" s="106">
      <c r="A241" s="338">
        <f>IF(AND($D241="",$N241=""),"",MAX($A$10:A240)+1)</f>
        <v/>
      </c>
      <c r="B241" s="339" t="n"/>
      <c r="C241" s="341" t="n"/>
      <c r="D241" s="341" t="n"/>
      <c r="E241" s="341" t="n"/>
      <c r="F241" s="342" t="n"/>
      <c r="G241" s="343">
        <f>IF($D241="","",IF(COUNTIF(数据录入!$J$5:$J$4999,$D241)=0,N($T241),ROUND(MIN(MAX(0,N($W241)-(N($V241)-N($U241))),N($U241)),2)))</f>
        <v/>
      </c>
      <c r="H241" s="344">
        <f>IF($D241="","",ROUND(N($F241)-N($G241)-N($J241),2))</f>
        <v/>
      </c>
      <c r="I241" s="353">
        <f>IF($D241="","",ROUND(SUM($H$11:H241),2))</f>
        <v/>
      </c>
      <c r="J241" s="354" t="n"/>
      <c r="K241" s="355" t="n"/>
      <c r="L241" s="341" t="n"/>
      <c r="M241" s="345" t="n"/>
      <c r="N241" s="346" t="n"/>
      <c r="O241" s="347" t="n"/>
      <c r="P241" s="348">
        <f>IF($N241="","",IF(COUNTIF(数据录入!$K$5:$K$4999,$N241)=0,N($X241),ROUND(MIN(MAX(0,N($Z241)-(N($Y241)-N($O241))),N($O241)),2)))</f>
        <v/>
      </c>
      <c r="Q241" s="349">
        <f>IF($N241="","",ROUND(N($O241)-N($P241),2))</f>
        <v/>
      </c>
      <c r="R241" s="350">
        <f>IF($N241="","",ROUND(SUM($Q$11:Q241),2))</f>
        <v/>
      </c>
      <c r="S241" s="346" t="n"/>
      <c r="T241" s="342" t="n"/>
      <c r="U241" s="351">
        <f>IF($D241="","",ROUND(N($F241)-N($J241),2))</f>
        <v/>
      </c>
      <c r="V241" s="351">
        <f>IF($D241="","",ROUND(SUMIFS($F$11:F241,$D$11:D241,$D241)-SUMIFS($J$11:J241,$D$11:D241,$D241),2))</f>
        <v/>
      </c>
      <c r="W241" s="351">
        <f>IF($D241="","",ROUND(SUMIFS(数据录入!$F$5:$F$4999,数据录入!$J$5:$J$4999,$D241),2))</f>
        <v/>
      </c>
      <c r="X241" s="347" t="n"/>
      <c r="Y241" s="351">
        <f>IF($N241="","",ROUND(SUMIFS($O$11:O241,$N$11:N241,$N241),2))</f>
        <v/>
      </c>
      <c r="Z241" s="351">
        <f>IF($N241="","",ROUND(SUMIFS(数据录入!$G$5:$G$4999,数据录入!$K$5:$K$4999,$N241),2))</f>
        <v/>
      </c>
      <c r="AA241" s="352">
        <f>IF(AND($D241="",$N241=""),"",IF(AND($D241&lt;&gt;"",COUNTIF(基础资料!$E:$E,$D241)=0),"客户名不在基础资料里",IF(AND($E241&lt;&gt;"",COUNTIF(基础资料!$B:$B,$E241)=0),"产品名不在基础资料里",IF(AND($N241&lt;&gt;"",COUNTIF(基础资料!$G:$G,$N241)=0),"供货商不在基础资料里",IF(AND($C241&lt;&gt;"",ISNUMBER($C241),$C241&lt;10000),"客户生日填得不对（不是日期）",IF(N($J241)&gt;N($F241),"销售费用大于销售金额",IF(AND($D241&lt;&gt;"",COUNTIF(数据录入!$J$5:$J$4999,$D241)=0,N($T241)&lt;&gt;0),"用的还是原手工已收款",IF(AND($D241&lt;&gt;"",COUNTIF(数据录入!$J$5:$J$4999,$D241)&gt;0,ROUND(N($G241)-N($T241),2)&lt;&gt;0,N($T241)&lt;&gt;0),"自动算的已收款和原手工数对不上","√"))))))))</f>
        <v/>
      </c>
    </row>
    <row r="242" ht="18" customFormat="1" customHeight="1" s="106">
      <c r="A242" s="338">
        <f>IF(AND($D242="",$N242=""),"",MAX($A$10:A241)+1)</f>
        <v/>
      </c>
      <c r="B242" s="339" t="n"/>
      <c r="C242" s="341" t="n"/>
      <c r="D242" s="341" t="n"/>
      <c r="E242" s="341" t="n"/>
      <c r="F242" s="342" t="n"/>
      <c r="G242" s="343">
        <f>IF($D242="","",IF(COUNTIF(数据录入!$J$5:$J$4999,$D242)=0,N($T242),ROUND(MIN(MAX(0,N($W242)-(N($V242)-N($U242))),N($U242)),2)))</f>
        <v/>
      </c>
      <c r="H242" s="344">
        <f>IF($D242="","",ROUND(N($F242)-N($G242)-N($J242),2))</f>
        <v/>
      </c>
      <c r="I242" s="353">
        <f>IF($D242="","",ROUND(SUM($H$11:H242),2))</f>
        <v/>
      </c>
      <c r="J242" s="354" t="n"/>
      <c r="K242" s="355" t="n"/>
      <c r="L242" s="341" t="n"/>
      <c r="M242" s="345" t="n"/>
      <c r="N242" s="346" t="n"/>
      <c r="O242" s="347" t="n"/>
      <c r="P242" s="348">
        <f>IF($N242="","",IF(COUNTIF(数据录入!$K$5:$K$4999,$N242)=0,N($X242),ROUND(MIN(MAX(0,N($Z242)-(N($Y242)-N($O242))),N($O242)),2)))</f>
        <v/>
      </c>
      <c r="Q242" s="349">
        <f>IF($N242="","",ROUND(N($O242)-N($P242),2))</f>
        <v/>
      </c>
      <c r="R242" s="350">
        <f>IF($N242="","",ROUND(SUM($Q$11:Q242),2))</f>
        <v/>
      </c>
      <c r="S242" s="346" t="n"/>
      <c r="T242" s="342" t="n"/>
      <c r="U242" s="351">
        <f>IF($D242="","",ROUND(N($F242)-N($J242),2))</f>
        <v/>
      </c>
      <c r="V242" s="351">
        <f>IF($D242="","",ROUND(SUMIFS($F$11:F242,$D$11:D242,$D242)-SUMIFS($J$11:J242,$D$11:D242,$D242),2))</f>
        <v/>
      </c>
      <c r="W242" s="351">
        <f>IF($D242="","",ROUND(SUMIFS(数据录入!$F$5:$F$4999,数据录入!$J$5:$J$4999,$D242),2))</f>
        <v/>
      </c>
      <c r="X242" s="347" t="n"/>
      <c r="Y242" s="351">
        <f>IF($N242="","",ROUND(SUMIFS($O$11:O242,$N$11:N242,$N242),2))</f>
        <v/>
      </c>
      <c r="Z242" s="351">
        <f>IF($N242="","",ROUND(SUMIFS(数据录入!$G$5:$G$4999,数据录入!$K$5:$K$4999,$N242),2))</f>
        <v/>
      </c>
      <c r="AA242" s="352">
        <f>IF(AND($D242="",$N242=""),"",IF(AND($D242&lt;&gt;"",COUNTIF(基础资料!$E:$E,$D242)=0),"客户名不在基础资料里",IF(AND($E242&lt;&gt;"",COUNTIF(基础资料!$B:$B,$E242)=0),"产品名不在基础资料里",IF(AND($N242&lt;&gt;"",COUNTIF(基础资料!$G:$G,$N242)=0),"供货商不在基础资料里",IF(AND($C242&lt;&gt;"",ISNUMBER($C242),$C242&lt;10000),"客户生日填得不对（不是日期）",IF(N($J242)&gt;N($F242),"销售费用大于销售金额",IF(AND($D242&lt;&gt;"",COUNTIF(数据录入!$J$5:$J$4999,$D242)=0,N($T242)&lt;&gt;0),"用的还是原手工已收款",IF(AND($D242&lt;&gt;"",COUNTIF(数据录入!$J$5:$J$4999,$D242)&gt;0,ROUND(N($G242)-N($T242),2)&lt;&gt;0,N($T242)&lt;&gt;0),"自动算的已收款和原手工数对不上","√"))))))))</f>
        <v/>
      </c>
    </row>
    <row r="243" ht="18" customFormat="1" customHeight="1" s="106">
      <c r="A243" s="338">
        <f>IF(AND($D243="",$N243=""),"",MAX($A$10:A242)+1)</f>
        <v/>
      </c>
      <c r="B243" s="339" t="n"/>
      <c r="C243" s="341" t="n"/>
      <c r="D243" s="341" t="n"/>
      <c r="E243" s="341" t="n"/>
      <c r="F243" s="342" t="n"/>
      <c r="G243" s="343">
        <f>IF($D243="","",IF(COUNTIF(数据录入!$J$5:$J$4999,$D243)=0,N($T243),ROUND(MIN(MAX(0,N($W243)-(N($V243)-N($U243))),N($U243)),2)))</f>
        <v/>
      </c>
      <c r="H243" s="344">
        <f>IF($D243="","",ROUND(N($F243)-N($G243)-N($J243),2))</f>
        <v/>
      </c>
      <c r="I243" s="353">
        <f>IF($D243="","",ROUND(SUM($H$11:H243),2))</f>
        <v/>
      </c>
      <c r="J243" s="354" t="n"/>
      <c r="K243" s="355" t="n"/>
      <c r="L243" s="341" t="n"/>
      <c r="M243" s="345" t="n"/>
      <c r="N243" s="346" t="n"/>
      <c r="O243" s="347" t="n"/>
      <c r="P243" s="348">
        <f>IF($N243="","",IF(COUNTIF(数据录入!$K$5:$K$4999,$N243)=0,N($X243),ROUND(MIN(MAX(0,N($Z243)-(N($Y243)-N($O243))),N($O243)),2)))</f>
        <v/>
      </c>
      <c r="Q243" s="349">
        <f>IF($N243="","",ROUND(N($O243)-N($P243),2))</f>
        <v/>
      </c>
      <c r="R243" s="350">
        <f>IF($N243="","",ROUND(SUM($Q$11:Q243),2))</f>
        <v/>
      </c>
      <c r="S243" s="346" t="n"/>
      <c r="T243" s="342" t="n"/>
      <c r="U243" s="351">
        <f>IF($D243="","",ROUND(N($F243)-N($J243),2))</f>
        <v/>
      </c>
      <c r="V243" s="351">
        <f>IF($D243="","",ROUND(SUMIFS($F$11:F243,$D$11:D243,$D243)-SUMIFS($J$11:J243,$D$11:D243,$D243),2))</f>
        <v/>
      </c>
      <c r="W243" s="351">
        <f>IF($D243="","",ROUND(SUMIFS(数据录入!$F$5:$F$4999,数据录入!$J$5:$J$4999,$D243),2))</f>
        <v/>
      </c>
      <c r="X243" s="347" t="n"/>
      <c r="Y243" s="351">
        <f>IF($N243="","",ROUND(SUMIFS($O$11:O243,$N$11:N243,$N243),2))</f>
        <v/>
      </c>
      <c r="Z243" s="351">
        <f>IF($N243="","",ROUND(SUMIFS(数据录入!$G$5:$G$4999,数据录入!$K$5:$K$4999,$N243),2))</f>
        <v/>
      </c>
      <c r="AA243" s="352">
        <f>IF(AND($D243="",$N243=""),"",IF(AND($D243&lt;&gt;"",COUNTIF(基础资料!$E:$E,$D243)=0),"客户名不在基础资料里",IF(AND($E243&lt;&gt;"",COUNTIF(基础资料!$B:$B,$E243)=0),"产品名不在基础资料里",IF(AND($N243&lt;&gt;"",COUNTIF(基础资料!$G:$G,$N243)=0),"供货商不在基础资料里",IF(AND($C243&lt;&gt;"",ISNUMBER($C243),$C243&lt;10000),"客户生日填得不对（不是日期）",IF(N($J243)&gt;N($F243),"销售费用大于销售金额",IF(AND($D243&lt;&gt;"",COUNTIF(数据录入!$J$5:$J$4999,$D243)=0,N($T243)&lt;&gt;0),"用的还是原手工已收款",IF(AND($D243&lt;&gt;"",COUNTIF(数据录入!$J$5:$J$4999,$D243)&gt;0,ROUND(N($G243)-N($T243),2)&lt;&gt;0,N($T243)&lt;&gt;0),"自动算的已收款和原手工数对不上","√"))))))))</f>
        <v/>
      </c>
    </row>
    <row r="244" ht="18" customFormat="1" customHeight="1" s="106">
      <c r="A244" s="338">
        <f>IF(AND($D244="",$N244=""),"",MAX($A$10:A243)+1)</f>
        <v/>
      </c>
      <c r="B244" s="339" t="n"/>
      <c r="C244" s="341" t="n"/>
      <c r="D244" s="341" t="n"/>
      <c r="E244" s="341" t="n"/>
      <c r="F244" s="342" t="n"/>
      <c r="G244" s="343">
        <f>IF($D244="","",IF(COUNTIF(数据录入!$J$5:$J$4999,$D244)=0,N($T244),ROUND(MIN(MAX(0,N($W244)-(N($V244)-N($U244))),N($U244)),2)))</f>
        <v/>
      </c>
      <c r="H244" s="344">
        <f>IF($D244="","",ROUND(N($F244)-N($G244)-N($J244),2))</f>
        <v/>
      </c>
      <c r="I244" s="353">
        <f>IF($D244="","",ROUND(SUM($H$11:H244),2))</f>
        <v/>
      </c>
      <c r="J244" s="354" t="n"/>
      <c r="K244" s="355" t="n"/>
      <c r="L244" s="341" t="n"/>
      <c r="M244" s="345" t="n"/>
      <c r="N244" s="346" t="n"/>
      <c r="O244" s="347" t="n"/>
      <c r="P244" s="348">
        <f>IF($N244="","",IF(COUNTIF(数据录入!$K$5:$K$4999,$N244)=0,N($X244),ROUND(MIN(MAX(0,N($Z244)-(N($Y244)-N($O244))),N($O244)),2)))</f>
        <v/>
      </c>
      <c r="Q244" s="349">
        <f>IF($N244="","",ROUND(N($O244)-N($P244),2))</f>
        <v/>
      </c>
      <c r="R244" s="350">
        <f>IF($N244="","",ROUND(SUM($Q$11:Q244),2))</f>
        <v/>
      </c>
      <c r="S244" s="346" t="n"/>
      <c r="T244" s="342" t="n"/>
      <c r="U244" s="351">
        <f>IF($D244="","",ROUND(N($F244)-N($J244),2))</f>
        <v/>
      </c>
      <c r="V244" s="351">
        <f>IF($D244="","",ROUND(SUMIFS($F$11:F244,$D$11:D244,$D244)-SUMIFS($J$11:J244,$D$11:D244,$D244),2))</f>
        <v/>
      </c>
      <c r="W244" s="351">
        <f>IF($D244="","",ROUND(SUMIFS(数据录入!$F$5:$F$4999,数据录入!$J$5:$J$4999,$D244),2))</f>
        <v/>
      </c>
      <c r="X244" s="347" t="n"/>
      <c r="Y244" s="351">
        <f>IF($N244="","",ROUND(SUMIFS($O$11:O244,$N$11:N244,$N244),2))</f>
        <v/>
      </c>
      <c r="Z244" s="351">
        <f>IF($N244="","",ROUND(SUMIFS(数据录入!$G$5:$G$4999,数据录入!$K$5:$K$4999,$N244),2))</f>
        <v/>
      </c>
      <c r="AA244" s="352">
        <f>IF(AND($D244="",$N244=""),"",IF(AND($D244&lt;&gt;"",COUNTIF(基础资料!$E:$E,$D244)=0),"客户名不在基础资料里",IF(AND($E244&lt;&gt;"",COUNTIF(基础资料!$B:$B,$E244)=0),"产品名不在基础资料里",IF(AND($N244&lt;&gt;"",COUNTIF(基础资料!$G:$G,$N244)=0),"供货商不在基础资料里",IF(AND($C244&lt;&gt;"",ISNUMBER($C244),$C244&lt;10000),"客户生日填得不对（不是日期）",IF(N($J244)&gt;N($F244),"销售费用大于销售金额",IF(AND($D244&lt;&gt;"",COUNTIF(数据录入!$J$5:$J$4999,$D244)=0,N($T244)&lt;&gt;0),"用的还是原手工已收款",IF(AND($D244&lt;&gt;"",COUNTIF(数据录入!$J$5:$J$4999,$D244)&gt;0,ROUND(N($G244)-N($T244),2)&lt;&gt;0,N($T244)&lt;&gt;0),"自动算的已收款和原手工数对不上","√"))))))))</f>
        <v/>
      </c>
    </row>
    <row r="245" ht="18" customFormat="1" customHeight="1" s="106">
      <c r="A245" s="338">
        <f>IF(AND($D245="",$N245=""),"",MAX($A$10:A244)+1)</f>
        <v/>
      </c>
      <c r="B245" s="339" t="n"/>
      <c r="C245" s="341" t="n"/>
      <c r="D245" s="341" t="n"/>
      <c r="E245" s="341" t="n"/>
      <c r="F245" s="342" t="n"/>
      <c r="G245" s="343">
        <f>IF($D245="","",IF(COUNTIF(数据录入!$J$5:$J$4999,$D245)=0,N($T245),ROUND(MIN(MAX(0,N($W245)-(N($V245)-N($U245))),N($U245)),2)))</f>
        <v/>
      </c>
      <c r="H245" s="344">
        <f>IF($D245="","",ROUND(N($F245)-N($G245)-N($J245),2))</f>
        <v/>
      </c>
      <c r="I245" s="353">
        <f>IF($D245="","",ROUND(SUM($H$11:H245),2))</f>
        <v/>
      </c>
      <c r="J245" s="354" t="n"/>
      <c r="K245" s="355" t="n"/>
      <c r="L245" s="341" t="n"/>
      <c r="M245" s="345" t="n"/>
      <c r="N245" s="346" t="n"/>
      <c r="O245" s="347" t="n"/>
      <c r="P245" s="348">
        <f>IF($N245="","",IF(COUNTIF(数据录入!$K$5:$K$4999,$N245)=0,N($X245),ROUND(MIN(MAX(0,N($Z245)-(N($Y245)-N($O245))),N($O245)),2)))</f>
        <v/>
      </c>
      <c r="Q245" s="349">
        <f>IF($N245="","",ROUND(N($O245)-N($P245),2))</f>
        <v/>
      </c>
      <c r="R245" s="350">
        <f>IF($N245="","",ROUND(SUM($Q$11:Q245),2))</f>
        <v/>
      </c>
      <c r="S245" s="346" t="n"/>
      <c r="T245" s="342" t="n"/>
      <c r="U245" s="351">
        <f>IF($D245="","",ROUND(N($F245)-N($J245),2))</f>
        <v/>
      </c>
      <c r="V245" s="351">
        <f>IF($D245="","",ROUND(SUMIFS($F$11:F245,$D$11:D245,$D245)-SUMIFS($J$11:J245,$D$11:D245,$D245),2))</f>
        <v/>
      </c>
      <c r="W245" s="351">
        <f>IF($D245="","",ROUND(SUMIFS(数据录入!$F$5:$F$4999,数据录入!$J$5:$J$4999,$D245),2))</f>
        <v/>
      </c>
      <c r="X245" s="347" t="n"/>
      <c r="Y245" s="351">
        <f>IF($N245="","",ROUND(SUMIFS($O$11:O245,$N$11:N245,$N245),2))</f>
        <v/>
      </c>
      <c r="Z245" s="351">
        <f>IF($N245="","",ROUND(SUMIFS(数据录入!$G$5:$G$4999,数据录入!$K$5:$K$4999,$N245),2))</f>
        <v/>
      </c>
      <c r="AA245" s="352">
        <f>IF(AND($D245="",$N245=""),"",IF(AND($D245&lt;&gt;"",COUNTIF(基础资料!$E:$E,$D245)=0),"客户名不在基础资料里",IF(AND($E245&lt;&gt;"",COUNTIF(基础资料!$B:$B,$E245)=0),"产品名不在基础资料里",IF(AND($N245&lt;&gt;"",COUNTIF(基础资料!$G:$G,$N245)=0),"供货商不在基础资料里",IF(AND($C245&lt;&gt;"",ISNUMBER($C245),$C245&lt;10000),"客户生日填得不对（不是日期）",IF(N($J245)&gt;N($F245),"销售费用大于销售金额",IF(AND($D245&lt;&gt;"",COUNTIF(数据录入!$J$5:$J$4999,$D245)=0,N($T245)&lt;&gt;0),"用的还是原手工已收款",IF(AND($D245&lt;&gt;"",COUNTIF(数据录入!$J$5:$J$4999,$D245)&gt;0,ROUND(N($G245)-N($T245),2)&lt;&gt;0,N($T245)&lt;&gt;0),"自动算的已收款和原手工数对不上","√"))))))))</f>
        <v/>
      </c>
    </row>
    <row r="246" ht="18" customFormat="1" customHeight="1" s="106">
      <c r="A246" s="338">
        <f>IF(AND($D246="",$N246=""),"",MAX($A$10:A245)+1)</f>
        <v/>
      </c>
      <c r="B246" s="339" t="n"/>
      <c r="C246" s="341" t="n"/>
      <c r="D246" s="341" t="n"/>
      <c r="E246" s="341" t="n"/>
      <c r="F246" s="342" t="n"/>
      <c r="G246" s="343">
        <f>IF($D246="","",IF(COUNTIF(数据录入!$J$5:$J$4999,$D246)=0,N($T246),ROUND(MIN(MAX(0,N($W246)-(N($V246)-N($U246))),N($U246)),2)))</f>
        <v/>
      </c>
      <c r="H246" s="344">
        <f>IF($D246="","",ROUND(N($F246)-N($G246)-N($J246),2))</f>
        <v/>
      </c>
      <c r="I246" s="353">
        <f>IF($D246="","",ROUND(SUM($H$11:H246),2))</f>
        <v/>
      </c>
      <c r="J246" s="354" t="n"/>
      <c r="K246" s="355" t="n"/>
      <c r="L246" s="341" t="n"/>
      <c r="M246" s="345" t="n"/>
      <c r="N246" s="346" t="n"/>
      <c r="O246" s="347" t="n"/>
      <c r="P246" s="348">
        <f>IF($N246="","",IF(COUNTIF(数据录入!$K$5:$K$4999,$N246)=0,N($X246),ROUND(MIN(MAX(0,N($Z246)-(N($Y246)-N($O246))),N($O246)),2)))</f>
        <v/>
      </c>
      <c r="Q246" s="349">
        <f>IF($N246="","",ROUND(N($O246)-N($P246),2))</f>
        <v/>
      </c>
      <c r="R246" s="350">
        <f>IF($N246="","",ROUND(SUM($Q$11:Q246),2))</f>
        <v/>
      </c>
      <c r="S246" s="346" t="n"/>
      <c r="T246" s="342" t="n"/>
      <c r="U246" s="351">
        <f>IF($D246="","",ROUND(N($F246)-N($J246),2))</f>
        <v/>
      </c>
      <c r="V246" s="351">
        <f>IF($D246="","",ROUND(SUMIFS($F$11:F246,$D$11:D246,$D246)-SUMIFS($J$11:J246,$D$11:D246,$D246),2))</f>
        <v/>
      </c>
      <c r="W246" s="351">
        <f>IF($D246="","",ROUND(SUMIFS(数据录入!$F$5:$F$4999,数据录入!$J$5:$J$4999,$D246),2))</f>
        <v/>
      </c>
      <c r="X246" s="347" t="n"/>
      <c r="Y246" s="351">
        <f>IF($N246="","",ROUND(SUMIFS($O$11:O246,$N$11:N246,$N246),2))</f>
        <v/>
      </c>
      <c r="Z246" s="351">
        <f>IF($N246="","",ROUND(SUMIFS(数据录入!$G$5:$G$4999,数据录入!$K$5:$K$4999,$N246),2))</f>
        <v/>
      </c>
      <c r="AA246" s="352">
        <f>IF(AND($D246="",$N246=""),"",IF(AND($D246&lt;&gt;"",COUNTIF(基础资料!$E:$E,$D246)=0),"客户名不在基础资料里",IF(AND($E246&lt;&gt;"",COUNTIF(基础资料!$B:$B,$E246)=0),"产品名不在基础资料里",IF(AND($N246&lt;&gt;"",COUNTIF(基础资料!$G:$G,$N246)=0),"供货商不在基础资料里",IF(AND($C246&lt;&gt;"",ISNUMBER($C246),$C246&lt;10000),"客户生日填得不对（不是日期）",IF(N($J246)&gt;N($F246),"销售费用大于销售金额",IF(AND($D246&lt;&gt;"",COUNTIF(数据录入!$J$5:$J$4999,$D246)=0,N($T246)&lt;&gt;0),"用的还是原手工已收款",IF(AND($D246&lt;&gt;"",COUNTIF(数据录入!$J$5:$J$4999,$D246)&gt;0,ROUND(N($G246)-N($T246),2)&lt;&gt;0,N($T246)&lt;&gt;0),"自动算的已收款和原手工数对不上","√"))))))))</f>
        <v/>
      </c>
    </row>
    <row r="247" ht="18" customFormat="1" customHeight="1" s="106">
      <c r="A247" s="338">
        <f>IF(AND($D247="",$N247=""),"",MAX($A$10:A246)+1)</f>
        <v/>
      </c>
      <c r="B247" s="339" t="n"/>
      <c r="C247" s="341" t="n"/>
      <c r="D247" s="341" t="n"/>
      <c r="E247" s="341" t="n"/>
      <c r="F247" s="342" t="n"/>
      <c r="G247" s="343">
        <f>IF($D247="","",IF(COUNTIF(数据录入!$J$5:$J$4999,$D247)=0,N($T247),ROUND(MIN(MAX(0,N($W247)-(N($V247)-N($U247))),N($U247)),2)))</f>
        <v/>
      </c>
      <c r="H247" s="344">
        <f>IF($D247="","",ROUND(N($F247)-N($G247)-N($J247),2))</f>
        <v/>
      </c>
      <c r="I247" s="353">
        <f>IF($D247="","",ROUND(SUM($H$11:H247),2))</f>
        <v/>
      </c>
      <c r="J247" s="354" t="n"/>
      <c r="K247" s="355" t="n"/>
      <c r="L247" s="341" t="n"/>
      <c r="M247" s="345" t="n"/>
      <c r="N247" s="346" t="n"/>
      <c r="O247" s="347" t="n"/>
      <c r="P247" s="348">
        <f>IF($N247="","",IF(COUNTIF(数据录入!$K$5:$K$4999,$N247)=0,N($X247),ROUND(MIN(MAX(0,N($Z247)-(N($Y247)-N($O247))),N($O247)),2)))</f>
        <v/>
      </c>
      <c r="Q247" s="349">
        <f>IF($N247="","",ROUND(N($O247)-N($P247),2))</f>
        <v/>
      </c>
      <c r="R247" s="350">
        <f>IF($N247="","",ROUND(SUM($Q$11:Q247),2))</f>
        <v/>
      </c>
      <c r="S247" s="346" t="n"/>
      <c r="T247" s="342" t="n"/>
      <c r="U247" s="351">
        <f>IF($D247="","",ROUND(N($F247)-N($J247),2))</f>
        <v/>
      </c>
      <c r="V247" s="351">
        <f>IF($D247="","",ROUND(SUMIFS($F$11:F247,$D$11:D247,$D247)-SUMIFS($J$11:J247,$D$11:D247,$D247),2))</f>
        <v/>
      </c>
      <c r="W247" s="351">
        <f>IF($D247="","",ROUND(SUMIFS(数据录入!$F$5:$F$4999,数据录入!$J$5:$J$4999,$D247),2))</f>
        <v/>
      </c>
      <c r="X247" s="347" t="n"/>
      <c r="Y247" s="351">
        <f>IF($N247="","",ROUND(SUMIFS($O$11:O247,$N$11:N247,$N247),2))</f>
        <v/>
      </c>
      <c r="Z247" s="351">
        <f>IF($N247="","",ROUND(SUMIFS(数据录入!$G$5:$G$4999,数据录入!$K$5:$K$4999,$N247),2))</f>
        <v/>
      </c>
      <c r="AA247" s="352">
        <f>IF(AND($D247="",$N247=""),"",IF(AND($D247&lt;&gt;"",COUNTIF(基础资料!$E:$E,$D247)=0),"客户名不在基础资料里",IF(AND($E247&lt;&gt;"",COUNTIF(基础资料!$B:$B,$E247)=0),"产品名不在基础资料里",IF(AND($N247&lt;&gt;"",COUNTIF(基础资料!$G:$G,$N247)=0),"供货商不在基础资料里",IF(AND($C247&lt;&gt;"",ISNUMBER($C247),$C247&lt;10000),"客户生日填得不对（不是日期）",IF(N($J247)&gt;N($F247),"销售费用大于销售金额",IF(AND($D247&lt;&gt;"",COUNTIF(数据录入!$J$5:$J$4999,$D247)=0,N($T247)&lt;&gt;0),"用的还是原手工已收款",IF(AND($D247&lt;&gt;"",COUNTIF(数据录入!$J$5:$J$4999,$D247)&gt;0,ROUND(N($G247)-N($T247),2)&lt;&gt;0,N($T247)&lt;&gt;0),"自动算的已收款和原手工数对不上","√"))))))))</f>
        <v/>
      </c>
    </row>
    <row r="248" ht="18" customFormat="1" customHeight="1" s="106">
      <c r="A248" s="338">
        <f>IF(AND($D248="",$N248=""),"",MAX($A$10:A247)+1)</f>
        <v/>
      </c>
      <c r="B248" s="339" t="n"/>
      <c r="C248" s="341" t="n"/>
      <c r="D248" s="341" t="n"/>
      <c r="E248" s="341" t="n"/>
      <c r="F248" s="342" t="n"/>
      <c r="G248" s="343">
        <f>IF($D248="","",IF(COUNTIF(数据录入!$J$5:$J$4999,$D248)=0,N($T248),ROUND(MIN(MAX(0,N($W248)-(N($V248)-N($U248))),N($U248)),2)))</f>
        <v/>
      </c>
      <c r="H248" s="344">
        <f>IF($D248="","",ROUND(N($F248)-N($G248)-N($J248),2))</f>
        <v/>
      </c>
      <c r="I248" s="353">
        <f>IF($D248="","",ROUND(SUM($H$11:H248),2))</f>
        <v/>
      </c>
      <c r="J248" s="354" t="n"/>
      <c r="K248" s="355" t="n"/>
      <c r="L248" s="341" t="n"/>
      <c r="M248" s="345" t="n"/>
      <c r="N248" s="346" t="n"/>
      <c r="O248" s="347" t="n"/>
      <c r="P248" s="348">
        <f>IF($N248="","",IF(COUNTIF(数据录入!$K$5:$K$4999,$N248)=0,N($X248),ROUND(MIN(MAX(0,N($Z248)-(N($Y248)-N($O248))),N($O248)),2)))</f>
        <v/>
      </c>
      <c r="Q248" s="349">
        <f>IF($N248="","",ROUND(N($O248)-N($P248),2))</f>
        <v/>
      </c>
      <c r="R248" s="350">
        <f>IF($N248="","",ROUND(SUM($Q$11:Q248),2))</f>
        <v/>
      </c>
      <c r="S248" s="346" t="n"/>
      <c r="T248" s="342" t="n"/>
      <c r="U248" s="351">
        <f>IF($D248="","",ROUND(N($F248)-N($J248),2))</f>
        <v/>
      </c>
      <c r="V248" s="351">
        <f>IF($D248="","",ROUND(SUMIFS($F$11:F248,$D$11:D248,$D248)-SUMIFS($J$11:J248,$D$11:D248,$D248),2))</f>
        <v/>
      </c>
      <c r="W248" s="351">
        <f>IF($D248="","",ROUND(SUMIFS(数据录入!$F$5:$F$4999,数据录入!$J$5:$J$4999,$D248),2))</f>
        <v/>
      </c>
      <c r="X248" s="347" t="n"/>
      <c r="Y248" s="351">
        <f>IF($N248="","",ROUND(SUMIFS($O$11:O248,$N$11:N248,$N248),2))</f>
        <v/>
      </c>
      <c r="Z248" s="351">
        <f>IF($N248="","",ROUND(SUMIFS(数据录入!$G$5:$G$4999,数据录入!$K$5:$K$4999,$N248),2))</f>
        <v/>
      </c>
      <c r="AA248" s="352">
        <f>IF(AND($D248="",$N248=""),"",IF(AND($D248&lt;&gt;"",COUNTIF(基础资料!$E:$E,$D248)=0),"客户名不在基础资料里",IF(AND($E248&lt;&gt;"",COUNTIF(基础资料!$B:$B,$E248)=0),"产品名不在基础资料里",IF(AND($N248&lt;&gt;"",COUNTIF(基础资料!$G:$G,$N248)=0),"供货商不在基础资料里",IF(AND($C248&lt;&gt;"",ISNUMBER($C248),$C248&lt;10000),"客户生日填得不对（不是日期）",IF(N($J248)&gt;N($F248),"销售费用大于销售金额",IF(AND($D248&lt;&gt;"",COUNTIF(数据录入!$J$5:$J$4999,$D248)=0,N($T248)&lt;&gt;0),"用的还是原手工已收款",IF(AND($D248&lt;&gt;"",COUNTIF(数据录入!$J$5:$J$4999,$D248)&gt;0,ROUND(N($G248)-N($T248),2)&lt;&gt;0,N($T248)&lt;&gt;0),"自动算的已收款和原手工数对不上","√"))))))))</f>
        <v/>
      </c>
    </row>
    <row r="249" ht="18" customFormat="1" customHeight="1" s="106">
      <c r="A249" s="338">
        <f>IF(AND($D249="",$N249=""),"",MAX($A$10:A248)+1)</f>
        <v/>
      </c>
      <c r="B249" s="339" t="n"/>
      <c r="C249" s="341" t="n"/>
      <c r="D249" s="341" t="n"/>
      <c r="E249" s="341" t="n"/>
      <c r="F249" s="342" t="n"/>
      <c r="G249" s="343">
        <f>IF($D249="","",IF(COUNTIF(数据录入!$J$5:$J$4999,$D249)=0,N($T249),ROUND(MIN(MAX(0,N($W249)-(N($V249)-N($U249))),N($U249)),2)))</f>
        <v/>
      </c>
      <c r="H249" s="344">
        <f>IF($D249="","",ROUND(N($F249)-N($G249)-N($J249),2))</f>
        <v/>
      </c>
      <c r="I249" s="353">
        <f>IF($D249="","",ROUND(SUM($H$11:H249),2))</f>
        <v/>
      </c>
      <c r="J249" s="354" t="n"/>
      <c r="K249" s="355" t="n"/>
      <c r="L249" s="341" t="n"/>
      <c r="M249" s="345" t="n"/>
      <c r="N249" s="346" t="n"/>
      <c r="O249" s="347" t="n"/>
      <c r="P249" s="348">
        <f>IF($N249="","",IF(COUNTIF(数据录入!$K$5:$K$4999,$N249)=0,N($X249),ROUND(MIN(MAX(0,N($Z249)-(N($Y249)-N($O249))),N($O249)),2)))</f>
        <v/>
      </c>
      <c r="Q249" s="349">
        <f>IF($N249="","",ROUND(N($O249)-N($P249),2))</f>
        <v/>
      </c>
      <c r="R249" s="350">
        <f>IF($N249="","",ROUND(SUM($Q$11:Q249),2))</f>
        <v/>
      </c>
      <c r="S249" s="346" t="n"/>
      <c r="T249" s="342" t="n"/>
      <c r="U249" s="351">
        <f>IF($D249="","",ROUND(N($F249)-N($J249),2))</f>
        <v/>
      </c>
      <c r="V249" s="351">
        <f>IF($D249="","",ROUND(SUMIFS($F$11:F249,$D$11:D249,$D249)-SUMIFS($J$11:J249,$D$11:D249,$D249),2))</f>
        <v/>
      </c>
      <c r="W249" s="351">
        <f>IF($D249="","",ROUND(SUMIFS(数据录入!$F$5:$F$4999,数据录入!$J$5:$J$4999,$D249),2))</f>
        <v/>
      </c>
      <c r="X249" s="347" t="n"/>
      <c r="Y249" s="351">
        <f>IF($N249="","",ROUND(SUMIFS($O$11:O249,$N$11:N249,$N249),2))</f>
        <v/>
      </c>
      <c r="Z249" s="351">
        <f>IF($N249="","",ROUND(SUMIFS(数据录入!$G$5:$G$4999,数据录入!$K$5:$K$4999,$N249),2))</f>
        <v/>
      </c>
      <c r="AA249" s="352">
        <f>IF(AND($D249="",$N249=""),"",IF(AND($D249&lt;&gt;"",COUNTIF(基础资料!$E:$E,$D249)=0),"客户名不在基础资料里",IF(AND($E249&lt;&gt;"",COUNTIF(基础资料!$B:$B,$E249)=0),"产品名不在基础资料里",IF(AND($N249&lt;&gt;"",COUNTIF(基础资料!$G:$G,$N249)=0),"供货商不在基础资料里",IF(AND($C249&lt;&gt;"",ISNUMBER($C249),$C249&lt;10000),"客户生日填得不对（不是日期）",IF(N($J249)&gt;N($F249),"销售费用大于销售金额",IF(AND($D249&lt;&gt;"",COUNTIF(数据录入!$J$5:$J$4999,$D249)=0,N($T249)&lt;&gt;0),"用的还是原手工已收款",IF(AND($D249&lt;&gt;"",COUNTIF(数据录入!$J$5:$J$4999,$D249)&gt;0,ROUND(N($G249)-N($T249),2)&lt;&gt;0,N($T249)&lt;&gt;0),"自动算的已收款和原手工数对不上","√"))))))))</f>
        <v/>
      </c>
    </row>
    <row r="250" ht="18" customFormat="1" customHeight="1" s="106">
      <c r="A250" s="338">
        <f>IF(AND($D250="",$N250=""),"",MAX($A$10:A249)+1)</f>
        <v/>
      </c>
      <c r="B250" s="339" t="n"/>
      <c r="C250" s="341" t="n"/>
      <c r="D250" s="341" t="n"/>
      <c r="E250" s="341" t="n"/>
      <c r="F250" s="342" t="n"/>
      <c r="G250" s="343">
        <f>IF($D250="","",IF(COUNTIF(数据录入!$J$5:$J$4999,$D250)=0,N($T250),ROUND(MIN(MAX(0,N($W250)-(N($V250)-N($U250))),N($U250)),2)))</f>
        <v/>
      </c>
      <c r="H250" s="344">
        <f>IF($D250="","",ROUND(N($F250)-N($G250)-N($J250),2))</f>
        <v/>
      </c>
      <c r="I250" s="353">
        <f>IF($D250="","",ROUND(SUM($H$11:H250),2))</f>
        <v/>
      </c>
      <c r="J250" s="354" t="n"/>
      <c r="K250" s="355" t="n"/>
      <c r="L250" s="341" t="n"/>
      <c r="M250" s="345" t="n"/>
      <c r="N250" s="346" t="n"/>
      <c r="O250" s="347" t="n"/>
      <c r="P250" s="348">
        <f>IF($N250="","",IF(COUNTIF(数据录入!$K$5:$K$4999,$N250)=0,N($X250),ROUND(MIN(MAX(0,N($Z250)-(N($Y250)-N($O250))),N($O250)),2)))</f>
        <v/>
      </c>
      <c r="Q250" s="349">
        <f>IF($N250="","",ROUND(N($O250)-N($P250),2))</f>
        <v/>
      </c>
      <c r="R250" s="350">
        <f>IF($N250="","",ROUND(SUM($Q$11:Q250),2))</f>
        <v/>
      </c>
      <c r="S250" s="346" t="n"/>
      <c r="T250" s="342" t="n"/>
      <c r="U250" s="351">
        <f>IF($D250="","",ROUND(N($F250)-N($J250),2))</f>
        <v/>
      </c>
      <c r="V250" s="351">
        <f>IF($D250="","",ROUND(SUMIFS($F$11:F250,$D$11:D250,$D250)-SUMIFS($J$11:J250,$D$11:D250,$D250),2))</f>
        <v/>
      </c>
      <c r="W250" s="351">
        <f>IF($D250="","",ROUND(SUMIFS(数据录入!$F$5:$F$4999,数据录入!$J$5:$J$4999,$D250),2))</f>
        <v/>
      </c>
      <c r="X250" s="347" t="n"/>
      <c r="Y250" s="351">
        <f>IF($N250="","",ROUND(SUMIFS($O$11:O250,$N$11:N250,$N250),2))</f>
        <v/>
      </c>
      <c r="Z250" s="351">
        <f>IF($N250="","",ROUND(SUMIFS(数据录入!$G$5:$G$4999,数据录入!$K$5:$K$4999,$N250),2))</f>
        <v/>
      </c>
      <c r="AA250" s="352">
        <f>IF(AND($D250="",$N250=""),"",IF(AND($D250&lt;&gt;"",COUNTIF(基础资料!$E:$E,$D250)=0),"客户名不在基础资料里",IF(AND($E250&lt;&gt;"",COUNTIF(基础资料!$B:$B,$E250)=0),"产品名不在基础资料里",IF(AND($N250&lt;&gt;"",COUNTIF(基础资料!$G:$G,$N250)=0),"供货商不在基础资料里",IF(AND($C250&lt;&gt;"",ISNUMBER($C250),$C250&lt;10000),"客户生日填得不对（不是日期）",IF(N($J250)&gt;N($F250),"销售费用大于销售金额",IF(AND($D250&lt;&gt;"",COUNTIF(数据录入!$J$5:$J$4999,$D250)=0,N($T250)&lt;&gt;0),"用的还是原手工已收款",IF(AND($D250&lt;&gt;"",COUNTIF(数据录入!$J$5:$J$4999,$D250)&gt;0,ROUND(N($G250)-N($T250),2)&lt;&gt;0,N($T250)&lt;&gt;0),"自动算的已收款和原手工数对不上","√"))))))))</f>
        <v/>
      </c>
    </row>
    <row r="251" ht="18" customFormat="1" customHeight="1" s="106">
      <c r="A251" s="338">
        <f>IF(AND($D251="",$N251=""),"",MAX($A$10:A250)+1)</f>
        <v/>
      </c>
      <c r="B251" s="339" t="n"/>
      <c r="C251" s="341" t="n"/>
      <c r="D251" s="341" t="n"/>
      <c r="E251" s="341" t="n"/>
      <c r="F251" s="342" t="n"/>
      <c r="G251" s="343">
        <f>IF($D251="","",IF(COUNTIF(数据录入!$J$5:$J$4999,$D251)=0,N($T251),ROUND(MIN(MAX(0,N($W251)-(N($V251)-N($U251))),N($U251)),2)))</f>
        <v/>
      </c>
      <c r="H251" s="344">
        <f>IF($D251="","",ROUND(N($F251)-N($G251)-N($J251),2))</f>
        <v/>
      </c>
      <c r="I251" s="353">
        <f>IF($D251="","",ROUND(SUM($H$11:H251),2))</f>
        <v/>
      </c>
      <c r="J251" s="354" t="n"/>
      <c r="K251" s="355" t="n"/>
      <c r="L251" s="341" t="n"/>
      <c r="M251" s="345" t="n"/>
      <c r="N251" s="346" t="n"/>
      <c r="O251" s="347" t="n"/>
      <c r="P251" s="348">
        <f>IF($N251="","",IF(COUNTIF(数据录入!$K$5:$K$4999,$N251)=0,N($X251),ROUND(MIN(MAX(0,N($Z251)-(N($Y251)-N($O251))),N($O251)),2)))</f>
        <v/>
      </c>
      <c r="Q251" s="349">
        <f>IF($N251="","",ROUND(N($O251)-N($P251),2))</f>
        <v/>
      </c>
      <c r="R251" s="350">
        <f>IF($N251="","",ROUND(SUM($Q$11:Q251),2))</f>
        <v/>
      </c>
      <c r="S251" s="346" t="n"/>
      <c r="T251" s="342" t="n"/>
      <c r="U251" s="351">
        <f>IF($D251="","",ROUND(N($F251)-N($J251),2))</f>
        <v/>
      </c>
      <c r="V251" s="351">
        <f>IF($D251="","",ROUND(SUMIFS($F$11:F251,$D$11:D251,$D251)-SUMIFS($J$11:J251,$D$11:D251,$D251),2))</f>
        <v/>
      </c>
      <c r="W251" s="351">
        <f>IF($D251="","",ROUND(SUMIFS(数据录入!$F$5:$F$4999,数据录入!$J$5:$J$4999,$D251),2))</f>
        <v/>
      </c>
      <c r="X251" s="347" t="n"/>
      <c r="Y251" s="351">
        <f>IF($N251="","",ROUND(SUMIFS($O$11:O251,$N$11:N251,$N251),2))</f>
        <v/>
      </c>
      <c r="Z251" s="351">
        <f>IF($N251="","",ROUND(SUMIFS(数据录入!$G$5:$G$4999,数据录入!$K$5:$K$4999,$N251),2))</f>
        <v/>
      </c>
      <c r="AA251" s="352">
        <f>IF(AND($D251="",$N251=""),"",IF(AND($D251&lt;&gt;"",COUNTIF(基础资料!$E:$E,$D251)=0),"客户名不在基础资料里",IF(AND($E251&lt;&gt;"",COUNTIF(基础资料!$B:$B,$E251)=0),"产品名不在基础资料里",IF(AND($N251&lt;&gt;"",COUNTIF(基础资料!$G:$G,$N251)=0),"供货商不在基础资料里",IF(AND($C251&lt;&gt;"",ISNUMBER($C251),$C251&lt;10000),"客户生日填得不对（不是日期）",IF(N($J251)&gt;N($F251),"销售费用大于销售金额",IF(AND($D251&lt;&gt;"",COUNTIF(数据录入!$J$5:$J$4999,$D251)=0,N($T251)&lt;&gt;0),"用的还是原手工已收款",IF(AND($D251&lt;&gt;"",COUNTIF(数据录入!$J$5:$J$4999,$D251)&gt;0,ROUND(N($G251)-N($T251),2)&lt;&gt;0,N($T251)&lt;&gt;0),"自动算的已收款和原手工数对不上","√"))))))))</f>
        <v/>
      </c>
    </row>
    <row r="252" ht="18" customFormat="1" customHeight="1" s="106">
      <c r="A252" s="338">
        <f>IF(AND($D252="",$N252=""),"",MAX($A$10:A251)+1)</f>
        <v/>
      </c>
      <c r="B252" s="339" t="n"/>
      <c r="C252" s="341" t="n"/>
      <c r="D252" s="341" t="n"/>
      <c r="E252" s="341" t="n"/>
      <c r="F252" s="342" t="n"/>
      <c r="G252" s="343">
        <f>IF($D252="","",IF(COUNTIF(数据录入!$J$5:$J$4999,$D252)=0,N($T252),ROUND(MIN(MAX(0,N($W252)-(N($V252)-N($U252))),N($U252)),2)))</f>
        <v/>
      </c>
      <c r="H252" s="344">
        <f>IF($D252="","",ROUND(N($F252)-N($G252)-N($J252),2))</f>
        <v/>
      </c>
      <c r="I252" s="353">
        <f>IF($D252="","",ROUND(SUM($H$11:H252),2))</f>
        <v/>
      </c>
      <c r="J252" s="354" t="n"/>
      <c r="K252" s="355" t="n"/>
      <c r="L252" s="341" t="n"/>
      <c r="M252" s="345" t="n"/>
      <c r="N252" s="346" t="n"/>
      <c r="O252" s="347" t="n"/>
      <c r="P252" s="348">
        <f>IF($N252="","",IF(COUNTIF(数据录入!$K$5:$K$4999,$N252)=0,N($X252),ROUND(MIN(MAX(0,N($Z252)-(N($Y252)-N($O252))),N($O252)),2)))</f>
        <v/>
      </c>
      <c r="Q252" s="349">
        <f>IF($N252="","",ROUND(N($O252)-N($P252),2))</f>
        <v/>
      </c>
      <c r="R252" s="350">
        <f>IF($N252="","",ROUND(SUM($Q$11:Q252),2))</f>
        <v/>
      </c>
      <c r="S252" s="346" t="n"/>
      <c r="T252" s="342" t="n"/>
      <c r="U252" s="351">
        <f>IF($D252="","",ROUND(N($F252)-N($J252),2))</f>
        <v/>
      </c>
      <c r="V252" s="351">
        <f>IF($D252="","",ROUND(SUMIFS($F$11:F252,$D$11:D252,$D252)-SUMIFS($J$11:J252,$D$11:D252,$D252),2))</f>
        <v/>
      </c>
      <c r="W252" s="351">
        <f>IF($D252="","",ROUND(SUMIFS(数据录入!$F$5:$F$4999,数据录入!$J$5:$J$4999,$D252),2))</f>
        <v/>
      </c>
      <c r="X252" s="347" t="n"/>
      <c r="Y252" s="351">
        <f>IF($N252="","",ROUND(SUMIFS($O$11:O252,$N$11:N252,$N252),2))</f>
        <v/>
      </c>
      <c r="Z252" s="351">
        <f>IF($N252="","",ROUND(SUMIFS(数据录入!$G$5:$G$4999,数据录入!$K$5:$K$4999,$N252),2))</f>
        <v/>
      </c>
      <c r="AA252" s="352">
        <f>IF(AND($D252="",$N252=""),"",IF(AND($D252&lt;&gt;"",COUNTIF(基础资料!$E:$E,$D252)=0),"客户名不在基础资料里",IF(AND($E252&lt;&gt;"",COUNTIF(基础资料!$B:$B,$E252)=0),"产品名不在基础资料里",IF(AND($N252&lt;&gt;"",COUNTIF(基础资料!$G:$G,$N252)=0),"供货商不在基础资料里",IF(AND($C252&lt;&gt;"",ISNUMBER($C252),$C252&lt;10000),"客户生日填得不对（不是日期）",IF(N($J252)&gt;N($F252),"销售费用大于销售金额",IF(AND($D252&lt;&gt;"",COUNTIF(数据录入!$J$5:$J$4999,$D252)=0,N($T252)&lt;&gt;0),"用的还是原手工已收款",IF(AND($D252&lt;&gt;"",COUNTIF(数据录入!$J$5:$J$4999,$D252)&gt;0,ROUND(N($G252)-N($T252),2)&lt;&gt;0,N($T252)&lt;&gt;0),"自动算的已收款和原手工数对不上","√"))))))))</f>
        <v/>
      </c>
    </row>
    <row r="253" ht="18" customFormat="1" customHeight="1" s="106">
      <c r="A253" s="338">
        <f>IF(AND($D253="",$N253=""),"",MAX($A$10:A252)+1)</f>
        <v/>
      </c>
      <c r="B253" s="339" t="n"/>
      <c r="C253" s="341" t="n"/>
      <c r="D253" s="341" t="n"/>
      <c r="E253" s="341" t="n"/>
      <c r="F253" s="342" t="n"/>
      <c r="G253" s="343">
        <f>IF($D253="","",IF(COUNTIF(数据录入!$J$5:$J$4999,$D253)=0,N($T253),ROUND(MIN(MAX(0,N($W253)-(N($V253)-N($U253))),N($U253)),2)))</f>
        <v/>
      </c>
      <c r="H253" s="344">
        <f>IF($D253="","",ROUND(N($F253)-N($G253)-N($J253),2))</f>
        <v/>
      </c>
      <c r="I253" s="353">
        <f>IF($D253="","",ROUND(SUM($H$11:H253),2))</f>
        <v/>
      </c>
      <c r="J253" s="354" t="n"/>
      <c r="K253" s="355" t="n"/>
      <c r="L253" s="341" t="n"/>
      <c r="M253" s="345" t="n"/>
      <c r="N253" s="346" t="n"/>
      <c r="O253" s="347" t="n"/>
      <c r="P253" s="348">
        <f>IF($N253="","",IF(COUNTIF(数据录入!$K$5:$K$4999,$N253)=0,N($X253),ROUND(MIN(MAX(0,N($Z253)-(N($Y253)-N($O253))),N($O253)),2)))</f>
        <v/>
      </c>
      <c r="Q253" s="349">
        <f>IF($N253="","",ROUND(N($O253)-N($P253),2))</f>
        <v/>
      </c>
      <c r="R253" s="350">
        <f>IF($N253="","",ROUND(SUM($Q$11:Q253),2))</f>
        <v/>
      </c>
      <c r="S253" s="346" t="n"/>
      <c r="T253" s="342" t="n"/>
      <c r="U253" s="351">
        <f>IF($D253="","",ROUND(N($F253)-N($J253),2))</f>
        <v/>
      </c>
      <c r="V253" s="351">
        <f>IF($D253="","",ROUND(SUMIFS($F$11:F253,$D$11:D253,$D253)-SUMIFS($J$11:J253,$D$11:D253,$D253),2))</f>
        <v/>
      </c>
      <c r="W253" s="351">
        <f>IF($D253="","",ROUND(SUMIFS(数据录入!$F$5:$F$4999,数据录入!$J$5:$J$4999,$D253),2))</f>
        <v/>
      </c>
      <c r="X253" s="347" t="n"/>
      <c r="Y253" s="351">
        <f>IF($N253="","",ROUND(SUMIFS($O$11:O253,$N$11:N253,$N253),2))</f>
        <v/>
      </c>
      <c r="Z253" s="351">
        <f>IF($N253="","",ROUND(SUMIFS(数据录入!$G$5:$G$4999,数据录入!$K$5:$K$4999,$N253),2))</f>
        <v/>
      </c>
      <c r="AA253" s="352">
        <f>IF(AND($D253="",$N253=""),"",IF(AND($D253&lt;&gt;"",COUNTIF(基础资料!$E:$E,$D253)=0),"客户名不在基础资料里",IF(AND($E253&lt;&gt;"",COUNTIF(基础资料!$B:$B,$E253)=0),"产品名不在基础资料里",IF(AND($N253&lt;&gt;"",COUNTIF(基础资料!$G:$G,$N253)=0),"供货商不在基础资料里",IF(AND($C253&lt;&gt;"",ISNUMBER($C253),$C253&lt;10000),"客户生日填得不对（不是日期）",IF(N($J253)&gt;N($F253),"销售费用大于销售金额",IF(AND($D253&lt;&gt;"",COUNTIF(数据录入!$J$5:$J$4999,$D253)=0,N($T253)&lt;&gt;0),"用的还是原手工已收款",IF(AND($D253&lt;&gt;"",COUNTIF(数据录入!$J$5:$J$4999,$D253)&gt;0,ROUND(N($G253)-N($T253),2)&lt;&gt;0,N($T253)&lt;&gt;0),"自动算的已收款和原手工数对不上","√"))))))))</f>
        <v/>
      </c>
    </row>
    <row r="254" ht="18" customFormat="1" customHeight="1" s="106">
      <c r="A254" s="338">
        <f>IF(AND($D254="",$N254=""),"",MAX($A$10:A253)+1)</f>
        <v/>
      </c>
      <c r="B254" s="339" t="n"/>
      <c r="C254" s="341" t="n"/>
      <c r="D254" s="341" t="n"/>
      <c r="E254" s="341" t="n"/>
      <c r="F254" s="342" t="n"/>
      <c r="G254" s="343">
        <f>IF($D254="","",IF(COUNTIF(数据录入!$J$5:$J$4999,$D254)=0,N($T254),ROUND(MIN(MAX(0,N($W254)-(N($V254)-N($U254))),N($U254)),2)))</f>
        <v/>
      </c>
      <c r="H254" s="344">
        <f>IF($D254="","",ROUND(N($F254)-N($G254)-N($J254),2))</f>
        <v/>
      </c>
      <c r="I254" s="353">
        <f>IF($D254="","",ROUND(SUM($H$11:H254),2))</f>
        <v/>
      </c>
      <c r="J254" s="354" t="n"/>
      <c r="K254" s="355" t="n"/>
      <c r="L254" s="341" t="n"/>
      <c r="M254" s="345" t="n"/>
      <c r="N254" s="346" t="n"/>
      <c r="O254" s="347" t="n"/>
      <c r="P254" s="348">
        <f>IF($N254="","",IF(COUNTIF(数据录入!$K$5:$K$4999,$N254)=0,N($X254),ROUND(MIN(MAX(0,N($Z254)-(N($Y254)-N($O254))),N($O254)),2)))</f>
        <v/>
      </c>
      <c r="Q254" s="349">
        <f>IF($N254="","",ROUND(N($O254)-N($P254),2))</f>
        <v/>
      </c>
      <c r="R254" s="350">
        <f>IF($N254="","",ROUND(SUM($Q$11:Q254),2))</f>
        <v/>
      </c>
      <c r="S254" s="346" t="n"/>
      <c r="T254" s="342" t="n"/>
      <c r="U254" s="351">
        <f>IF($D254="","",ROUND(N($F254)-N($J254),2))</f>
        <v/>
      </c>
      <c r="V254" s="351">
        <f>IF($D254="","",ROUND(SUMIFS($F$11:F254,$D$11:D254,$D254)-SUMIFS($J$11:J254,$D$11:D254,$D254),2))</f>
        <v/>
      </c>
      <c r="W254" s="351">
        <f>IF($D254="","",ROUND(SUMIFS(数据录入!$F$5:$F$4999,数据录入!$J$5:$J$4999,$D254),2))</f>
        <v/>
      </c>
      <c r="X254" s="347" t="n"/>
      <c r="Y254" s="351">
        <f>IF($N254="","",ROUND(SUMIFS($O$11:O254,$N$11:N254,$N254),2))</f>
        <v/>
      </c>
      <c r="Z254" s="351">
        <f>IF($N254="","",ROUND(SUMIFS(数据录入!$G$5:$G$4999,数据录入!$K$5:$K$4999,$N254),2))</f>
        <v/>
      </c>
      <c r="AA254" s="352">
        <f>IF(AND($D254="",$N254=""),"",IF(AND($D254&lt;&gt;"",COUNTIF(基础资料!$E:$E,$D254)=0),"客户名不在基础资料里",IF(AND($E254&lt;&gt;"",COUNTIF(基础资料!$B:$B,$E254)=0),"产品名不在基础资料里",IF(AND($N254&lt;&gt;"",COUNTIF(基础资料!$G:$G,$N254)=0),"供货商不在基础资料里",IF(AND($C254&lt;&gt;"",ISNUMBER($C254),$C254&lt;10000),"客户生日填得不对（不是日期）",IF(N($J254)&gt;N($F254),"销售费用大于销售金额",IF(AND($D254&lt;&gt;"",COUNTIF(数据录入!$J$5:$J$4999,$D254)=0,N($T254)&lt;&gt;0),"用的还是原手工已收款",IF(AND($D254&lt;&gt;"",COUNTIF(数据录入!$J$5:$J$4999,$D254)&gt;0,ROUND(N($G254)-N($T254),2)&lt;&gt;0,N($T254)&lt;&gt;0),"自动算的已收款和原手工数对不上","√"))))))))</f>
        <v/>
      </c>
    </row>
    <row r="255" ht="18" customFormat="1" customHeight="1" s="106">
      <c r="A255" s="338">
        <f>IF(AND($D255="",$N255=""),"",MAX($A$10:A254)+1)</f>
        <v/>
      </c>
      <c r="B255" s="339" t="n"/>
      <c r="C255" s="341" t="n"/>
      <c r="D255" s="341" t="n"/>
      <c r="E255" s="341" t="n"/>
      <c r="F255" s="342" t="n"/>
      <c r="G255" s="343">
        <f>IF($D255="","",IF(COUNTIF(数据录入!$J$5:$J$4999,$D255)=0,N($T255),ROUND(MIN(MAX(0,N($W255)-(N($V255)-N($U255))),N($U255)),2)))</f>
        <v/>
      </c>
      <c r="H255" s="344">
        <f>IF($D255="","",ROUND(N($F255)-N($G255)-N($J255),2))</f>
        <v/>
      </c>
      <c r="I255" s="353">
        <f>IF($D255="","",ROUND(SUM($H$11:H255),2))</f>
        <v/>
      </c>
      <c r="J255" s="354" t="n"/>
      <c r="K255" s="355" t="n"/>
      <c r="L255" s="341" t="n"/>
      <c r="M255" s="345" t="n"/>
      <c r="N255" s="346" t="n"/>
      <c r="O255" s="347" t="n"/>
      <c r="P255" s="348">
        <f>IF($N255="","",IF(COUNTIF(数据录入!$K$5:$K$4999,$N255)=0,N($X255),ROUND(MIN(MAX(0,N($Z255)-(N($Y255)-N($O255))),N($O255)),2)))</f>
        <v/>
      </c>
      <c r="Q255" s="349">
        <f>IF($N255="","",ROUND(N($O255)-N($P255),2))</f>
        <v/>
      </c>
      <c r="R255" s="350">
        <f>IF($N255="","",ROUND(SUM($Q$11:Q255),2))</f>
        <v/>
      </c>
      <c r="S255" s="346" t="n"/>
      <c r="T255" s="342" t="n"/>
      <c r="U255" s="351">
        <f>IF($D255="","",ROUND(N($F255)-N($J255),2))</f>
        <v/>
      </c>
      <c r="V255" s="351">
        <f>IF($D255="","",ROUND(SUMIFS($F$11:F255,$D$11:D255,$D255)-SUMIFS($J$11:J255,$D$11:D255,$D255),2))</f>
        <v/>
      </c>
      <c r="W255" s="351">
        <f>IF($D255="","",ROUND(SUMIFS(数据录入!$F$5:$F$4999,数据录入!$J$5:$J$4999,$D255),2))</f>
        <v/>
      </c>
      <c r="X255" s="347" t="n"/>
      <c r="Y255" s="351">
        <f>IF($N255="","",ROUND(SUMIFS($O$11:O255,$N$11:N255,$N255),2))</f>
        <v/>
      </c>
      <c r="Z255" s="351">
        <f>IF($N255="","",ROUND(SUMIFS(数据录入!$G$5:$G$4999,数据录入!$K$5:$K$4999,$N255),2))</f>
        <v/>
      </c>
      <c r="AA255" s="352">
        <f>IF(AND($D255="",$N255=""),"",IF(AND($D255&lt;&gt;"",COUNTIF(基础资料!$E:$E,$D255)=0),"客户名不在基础资料里",IF(AND($E255&lt;&gt;"",COUNTIF(基础资料!$B:$B,$E255)=0),"产品名不在基础资料里",IF(AND($N255&lt;&gt;"",COUNTIF(基础资料!$G:$G,$N255)=0),"供货商不在基础资料里",IF(AND($C255&lt;&gt;"",ISNUMBER($C255),$C255&lt;10000),"客户生日填得不对（不是日期）",IF(N($J255)&gt;N($F255),"销售费用大于销售金额",IF(AND($D255&lt;&gt;"",COUNTIF(数据录入!$J$5:$J$4999,$D255)=0,N($T255)&lt;&gt;0),"用的还是原手工已收款",IF(AND($D255&lt;&gt;"",COUNTIF(数据录入!$J$5:$J$4999,$D255)&gt;0,ROUND(N($G255)-N($T255),2)&lt;&gt;0,N($T255)&lt;&gt;0),"自动算的已收款和原手工数对不上","√"))))))))</f>
        <v/>
      </c>
    </row>
    <row r="256" ht="18" customFormat="1" customHeight="1" s="106">
      <c r="A256" s="338">
        <f>IF(AND($D256="",$N256=""),"",MAX($A$10:A255)+1)</f>
        <v/>
      </c>
      <c r="B256" s="339" t="n"/>
      <c r="C256" s="341" t="n"/>
      <c r="D256" s="341" t="n"/>
      <c r="E256" s="341" t="n"/>
      <c r="F256" s="342" t="n"/>
      <c r="G256" s="343">
        <f>IF($D256="","",IF(COUNTIF(数据录入!$J$5:$J$4999,$D256)=0,N($T256),ROUND(MIN(MAX(0,N($W256)-(N($V256)-N($U256))),N($U256)),2)))</f>
        <v/>
      </c>
      <c r="H256" s="344">
        <f>IF($D256="","",ROUND(N($F256)-N($G256)-N($J256),2))</f>
        <v/>
      </c>
      <c r="I256" s="353">
        <f>IF($D256="","",ROUND(SUM($H$11:H256),2))</f>
        <v/>
      </c>
      <c r="J256" s="354" t="n"/>
      <c r="K256" s="355" t="n"/>
      <c r="L256" s="341" t="n"/>
      <c r="M256" s="345" t="n"/>
      <c r="N256" s="346" t="n"/>
      <c r="O256" s="347" t="n"/>
      <c r="P256" s="348">
        <f>IF($N256="","",IF(COUNTIF(数据录入!$K$5:$K$4999,$N256)=0,N($X256),ROUND(MIN(MAX(0,N($Z256)-(N($Y256)-N($O256))),N($O256)),2)))</f>
        <v/>
      </c>
      <c r="Q256" s="349">
        <f>IF($N256="","",ROUND(N($O256)-N($P256),2))</f>
        <v/>
      </c>
      <c r="R256" s="350">
        <f>IF($N256="","",ROUND(SUM($Q$11:Q256),2))</f>
        <v/>
      </c>
      <c r="S256" s="346" t="n"/>
      <c r="T256" s="342" t="n"/>
      <c r="U256" s="351">
        <f>IF($D256="","",ROUND(N($F256)-N($J256),2))</f>
        <v/>
      </c>
      <c r="V256" s="351">
        <f>IF($D256="","",ROUND(SUMIFS($F$11:F256,$D$11:D256,$D256)-SUMIFS($J$11:J256,$D$11:D256,$D256),2))</f>
        <v/>
      </c>
      <c r="W256" s="351">
        <f>IF($D256="","",ROUND(SUMIFS(数据录入!$F$5:$F$4999,数据录入!$J$5:$J$4999,$D256),2))</f>
        <v/>
      </c>
      <c r="X256" s="347" t="n"/>
      <c r="Y256" s="351">
        <f>IF($N256="","",ROUND(SUMIFS($O$11:O256,$N$11:N256,$N256),2))</f>
        <v/>
      </c>
      <c r="Z256" s="351">
        <f>IF($N256="","",ROUND(SUMIFS(数据录入!$G$5:$G$4999,数据录入!$K$5:$K$4999,$N256),2))</f>
        <v/>
      </c>
      <c r="AA256" s="352">
        <f>IF(AND($D256="",$N256=""),"",IF(AND($D256&lt;&gt;"",COUNTIF(基础资料!$E:$E,$D256)=0),"客户名不在基础资料里",IF(AND($E256&lt;&gt;"",COUNTIF(基础资料!$B:$B,$E256)=0),"产品名不在基础资料里",IF(AND($N256&lt;&gt;"",COUNTIF(基础资料!$G:$G,$N256)=0),"供货商不在基础资料里",IF(AND($C256&lt;&gt;"",ISNUMBER($C256),$C256&lt;10000),"客户生日填得不对（不是日期）",IF(N($J256)&gt;N($F256),"销售费用大于销售金额",IF(AND($D256&lt;&gt;"",COUNTIF(数据录入!$J$5:$J$4999,$D256)=0,N($T256)&lt;&gt;0),"用的还是原手工已收款",IF(AND($D256&lt;&gt;"",COUNTIF(数据录入!$J$5:$J$4999,$D256)&gt;0,ROUND(N($G256)-N($T256),2)&lt;&gt;0,N($T256)&lt;&gt;0),"自动算的已收款和原手工数对不上","√"))))))))</f>
        <v/>
      </c>
    </row>
    <row r="257" ht="18" customFormat="1" customHeight="1" s="106">
      <c r="A257" s="338">
        <f>IF(AND($D257="",$N257=""),"",MAX($A$10:A256)+1)</f>
        <v/>
      </c>
      <c r="B257" s="339" t="n"/>
      <c r="C257" s="341" t="n"/>
      <c r="D257" s="341" t="n"/>
      <c r="E257" s="341" t="n"/>
      <c r="F257" s="342" t="n"/>
      <c r="G257" s="343">
        <f>IF($D257="","",IF(COUNTIF(数据录入!$J$5:$J$4999,$D257)=0,N($T257),ROUND(MIN(MAX(0,N($W257)-(N($V257)-N($U257))),N($U257)),2)))</f>
        <v/>
      </c>
      <c r="H257" s="344">
        <f>IF($D257="","",ROUND(N($F257)-N($G257)-N($J257),2))</f>
        <v/>
      </c>
      <c r="I257" s="353">
        <f>IF($D257="","",ROUND(SUM($H$11:H257),2))</f>
        <v/>
      </c>
      <c r="J257" s="354" t="n"/>
      <c r="K257" s="355" t="n"/>
      <c r="L257" s="341" t="n"/>
      <c r="M257" s="345" t="n"/>
      <c r="N257" s="346" t="n"/>
      <c r="O257" s="347" t="n"/>
      <c r="P257" s="348">
        <f>IF($N257="","",IF(COUNTIF(数据录入!$K$5:$K$4999,$N257)=0,N($X257),ROUND(MIN(MAX(0,N($Z257)-(N($Y257)-N($O257))),N($O257)),2)))</f>
        <v/>
      </c>
      <c r="Q257" s="349">
        <f>IF($N257="","",ROUND(N($O257)-N($P257),2))</f>
        <v/>
      </c>
      <c r="R257" s="350">
        <f>IF($N257="","",ROUND(SUM($Q$11:Q257),2))</f>
        <v/>
      </c>
      <c r="S257" s="346" t="n"/>
      <c r="T257" s="342" t="n"/>
      <c r="U257" s="351">
        <f>IF($D257="","",ROUND(N($F257)-N($J257),2))</f>
        <v/>
      </c>
      <c r="V257" s="351">
        <f>IF($D257="","",ROUND(SUMIFS($F$11:F257,$D$11:D257,$D257)-SUMIFS($J$11:J257,$D$11:D257,$D257),2))</f>
        <v/>
      </c>
      <c r="W257" s="351">
        <f>IF($D257="","",ROUND(SUMIFS(数据录入!$F$5:$F$4999,数据录入!$J$5:$J$4999,$D257),2))</f>
        <v/>
      </c>
      <c r="X257" s="347" t="n"/>
      <c r="Y257" s="351">
        <f>IF($N257="","",ROUND(SUMIFS($O$11:O257,$N$11:N257,$N257),2))</f>
        <v/>
      </c>
      <c r="Z257" s="351">
        <f>IF($N257="","",ROUND(SUMIFS(数据录入!$G$5:$G$4999,数据录入!$K$5:$K$4999,$N257),2))</f>
        <v/>
      </c>
      <c r="AA257" s="352">
        <f>IF(AND($D257="",$N257=""),"",IF(AND($D257&lt;&gt;"",COUNTIF(基础资料!$E:$E,$D257)=0),"客户名不在基础资料里",IF(AND($E257&lt;&gt;"",COUNTIF(基础资料!$B:$B,$E257)=0),"产品名不在基础资料里",IF(AND($N257&lt;&gt;"",COUNTIF(基础资料!$G:$G,$N257)=0),"供货商不在基础资料里",IF(AND($C257&lt;&gt;"",ISNUMBER($C257),$C257&lt;10000),"客户生日填得不对（不是日期）",IF(N($J257)&gt;N($F257),"销售费用大于销售金额",IF(AND($D257&lt;&gt;"",COUNTIF(数据录入!$J$5:$J$4999,$D257)=0,N($T257)&lt;&gt;0),"用的还是原手工已收款",IF(AND($D257&lt;&gt;"",COUNTIF(数据录入!$J$5:$J$4999,$D257)&gt;0,ROUND(N($G257)-N($T257),2)&lt;&gt;0,N($T257)&lt;&gt;0),"自动算的已收款和原手工数对不上","√"))))))))</f>
        <v/>
      </c>
    </row>
    <row r="258" ht="18" customFormat="1" customHeight="1" s="106">
      <c r="A258" s="338">
        <f>IF(AND($D258="",$N258=""),"",MAX($A$10:A257)+1)</f>
        <v/>
      </c>
      <c r="B258" s="339" t="n"/>
      <c r="C258" s="341" t="n"/>
      <c r="D258" s="341" t="n"/>
      <c r="E258" s="341" t="n"/>
      <c r="F258" s="342" t="n"/>
      <c r="G258" s="343">
        <f>IF($D258="","",IF(COUNTIF(数据录入!$J$5:$J$4999,$D258)=0,N($T258),ROUND(MIN(MAX(0,N($W258)-(N($V258)-N($U258))),N($U258)),2)))</f>
        <v/>
      </c>
      <c r="H258" s="344">
        <f>IF($D258="","",ROUND(N($F258)-N($G258)-N($J258),2))</f>
        <v/>
      </c>
      <c r="I258" s="353">
        <f>IF($D258="","",ROUND(SUM($H$11:H258),2))</f>
        <v/>
      </c>
      <c r="J258" s="354" t="n"/>
      <c r="K258" s="355" t="n"/>
      <c r="L258" s="341" t="n"/>
      <c r="M258" s="345" t="n"/>
      <c r="N258" s="346" t="n"/>
      <c r="O258" s="347" t="n"/>
      <c r="P258" s="348">
        <f>IF($N258="","",IF(COUNTIF(数据录入!$K$5:$K$4999,$N258)=0,N($X258),ROUND(MIN(MAX(0,N($Z258)-(N($Y258)-N($O258))),N($O258)),2)))</f>
        <v/>
      </c>
      <c r="Q258" s="349">
        <f>IF($N258="","",ROUND(N($O258)-N($P258),2))</f>
        <v/>
      </c>
      <c r="R258" s="350">
        <f>IF($N258="","",ROUND(SUM($Q$11:Q258),2))</f>
        <v/>
      </c>
      <c r="S258" s="346" t="n"/>
      <c r="T258" s="342" t="n"/>
      <c r="U258" s="351">
        <f>IF($D258="","",ROUND(N($F258)-N($J258),2))</f>
        <v/>
      </c>
      <c r="V258" s="351">
        <f>IF($D258="","",ROUND(SUMIFS($F$11:F258,$D$11:D258,$D258)-SUMIFS($J$11:J258,$D$11:D258,$D258),2))</f>
        <v/>
      </c>
      <c r="W258" s="351">
        <f>IF($D258="","",ROUND(SUMIFS(数据录入!$F$5:$F$4999,数据录入!$J$5:$J$4999,$D258),2))</f>
        <v/>
      </c>
      <c r="X258" s="347" t="n"/>
      <c r="Y258" s="351">
        <f>IF($N258="","",ROUND(SUMIFS($O$11:O258,$N$11:N258,$N258),2))</f>
        <v/>
      </c>
      <c r="Z258" s="351">
        <f>IF($N258="","",ROUND(SUMIFS(数据录入!$G$5:$G$4999,数据录入!$K$5:$K$4999,$N258),2))</f>
        <v/>
      </c>
      <c r="AA258" s="352">
        <f>IF(AND($D258="",$N258=""),"",IF(AND($D258&lt;&gt;"",COUNTIF(基础资料!$E:$E,$D258)=0),"客户名不在基础资料里",IF(AND($E258&lt;&gt;"",COUNTIF(基础资料!$B:$B,$E258)=0),"产品名不在基础资料里",IF(AND($N258&lt;&gt;"",COUNTIF(基础资料!$G:$G,$N258)=0),"供货商不在基础资料里",IF(AND($C258&lt;&gt;"",ISNUMBER($C258),$C258&lt;10000),"客户生日填得不对（不是日期）",IF(N($J258)&gt;N($F258),"销售费用大于销售金额",IF(AND($D258&lt;&gt;"",COUNTIF(数据录入!$J$5:$J$4999,$D258)=0,N($T258)&lt;&gt;0),"用的还是原手工已收款",IF(AND($D258&lt;&gt;"",COUNTIF(数据录入!$J$5:$J$4999,$D258)&gt;0,ROUND(N($G258)-N($T258),2)&lt;&gt;0,N($T258)&lt;&gt;0),"自动算的已收款和原手工数对不上","√"))))))))</f>
        <v/>
      </c>
    </row>
    <row r="259" ht="18" customFormat="1" customHeight="1" s="106">
      <c r="A259" s="338">
        <f>IF(AND($D259="",$N259=""),"",MAX($A$10:A258)+1)</f>
        <v/>
      </c>
      <c r="B259" s="339" t="n"/>
      <c r="C259" s="341" t="n"/>
      <c r="D259" s="341" t="n"/>
      <c r="E259" s="341" t="n"/>
      <c r="F259" s="342" t="n"/>
      <c r="G259" s="343">
        <f>IF($D259="","",IF(COUNTIF(数据录入!$J$5:$J$4999,$D259)=0,N($T259),ROUND(MIN(MAX(0,N($W259)-(N($V259)-N($U259))),N($U259)),2)))</f>
        <v/>
      </c>
      <c r="H259" s="344">
        <f>IF($D259="","",ROUND(N($F259)-N($G259)-N($J259),2))</f>
        <v/>
      </c>
      <c r="I259" s="353">
        <f>IF($D259="","",ROUND(SUM($H$11:H259),2))</f>
        <v/>
      </c>
      <c r="J259" s="354" t="n"/>
      <c r="K259" s="355" t="n"/>
      <c r="L259" s="341" t="n"/>
      <c r="M259" s="345" t="n"/>
      <c r="N259" s="346" t="n"/>
      <c r="O259" s="347" t="n"/>
      <c r="P259" s="348">
        <f>IF($N259="","",IF(COUNTIF(数据录入!$K$5:$K$4999,$N259)=0,N($X259),ROUND(MIN(MAX(0,N($Z259)-(N($Y259)-N($O259))),N($O259)),2)))</f>
        <v/>
      </c>
      <c r="Q259" s="349">
        <f>IF($N259="","",ROUND(N($O259)-N($P259),2))</f>
        <v/>
      </c>
      <c r="R259" s="350">
        <f>IF($N259="","",ROUND(SUM($Q$11:Q259),2))</f>
        <v/>
      </c>
      <c r="S259" s="346" t="n"/>
      <c r="T259" s="342" t="n"/>
      <c r="U259" s="351">
        <f>IF($D259="","",ROUND(N($F259)-N($J259),2))</f>
        <v/>
      </c>
      <c r="V259" s="351">
        <f>IF($D259="","",ROUND(SUMIFS($F$11:F259,$D$11:D259,$D259)-SUMIFS($J$11:J259,$D$11:D259,$D259),2))</f>
        <v/>
      </c>
      <c r="W259" s="351">
        <f>IF($D259="","",ROUND(SUMIFS(数据录入!$F$5:$F$4999,数据录入!$J$5:$J$4999,$D259),2))</f>
        <v/>
      </c>
      <c r="X259" s="347" t="n"/>
      <c r="Y259" s="351">
        <f>IF($N259="","",ROUND(SUMIFS($O$11:O259,$N$11:N259,$N259),2))</f>
        <v/>
      </c>
      <c r="Z259" s="351">
        <f>IF($N259="","",ROUND(SUMIFS(数据录入!$G$5:$G$4999,数据录入!$K$5:$K$4999,$N259),2))</f>
        <v/>
      </c>
      <c r="AA259" s="352">
        <f>IF(AND($D259="",$N259=""),"",IF(AND($D259&lt;&gt;"",COUNTIF(基础资料!$E:$E,$D259)=0),"客户名不在基础资料里",IF(AND($E259&lt;&gt;"",COUNTIF(基础资料!$B:$B,$E259)=0),"产品名不在基础资料里",IF(AND($N259&lt;&gt;"",COUNTIF(基础资料!$G:$G,$N259)=0),"供货商不在基础资料里",IF(AND($C259&lt;&gt;"",ISNUMBER($C259),$C259&lt;10000),"客户生日填得不对（不是日期）",IF(N($J259)&gt;N($F259),"销售费用大于销售金额",IF(AND($D259&lt;&gt;"",COUNTIF(数据录入!$J$5:$J$4999,$D259)=0,N($T259)&lt;&gt;0),"用的还是原手工已收款",IF(AND($D259&lt;&gt;"",COUNTIF(数据录入!$J$5:$J$4999,$D259)&gt;0,ROUND(N($G259)-N($T259),2)&lt;&gt;0,N($T259)&lt;&gt;0),"自动算的已收款和原手工数对不上","√"))))))))</f>
        <v/>
      </c>
    </row>
    <row r="260" ht="18" customFormat="1" customHeight="1" s="106">
      <c r="A260" s="338">
        <f>IF(AND($D260="",$N260=""),"",MAX($A$10:A259)+1)</f>
        <v/>
      </c>
      <c r="B260" s="339" t="n"/>
      <c r="C260" s="341" t="n"/>
      <c r="D260" s="341" t="n"/>
      <c r="E260" s="341" t="n"/>
      <c r="F260" s="342" t="n"/>
      <c r="G260" s="343">
        <f>IF($D260="","",IF(COUNTIF(数据录入!$J$5:$J$4999,$D260)=0,N($T260),ROUND(MIN(MAX(0,N($W260)-(N($V260)-N($U260))),N($U260)),2)))</f>
        <v/>
      </c>
      <c r="H260" s="344">
        <f>IF($D260="","",ROUND(N($F260)-N($G260)-N($J260),2))</f>
        <v/>
      </c>
      <c r="I260" s="353">
        <f>IF($D260="","",ROUND(SUM($H$11:H260),2))</f>
        <v/>
      </c>
      <c r="J260" s="354" t="n"/>
      <c r="K260" s="355" t="n"/>
      <c r="L260" s="341" t="n"/>
      <c r="M260" s="345" t="n"/>
      <c r="N260" s="346" t="n"/>
      <c r="O260" s="347" t="n"/>
      <c r="P260" s="348">
        <f>IF($N260="","",IF(COUNTIF(数据录入!$K$5:$K$4999,$N260)=0,N($X260),ROUND(MIN(MAX(0,N($Z260)-(N($Y260)-N($O260))),N($O260)),2)))</f>
        <v/>
      </c>
      <c r="Q260" s="349">
        <f>IF($N260="","",ROUND(N($O260)-N($P260),2))</f>
        <v/>
      </c>
      <c r="R260" s="350">
        <f>IF($N260="","",ROUND(SUM($Q$11:Q260),2))</f>
        <v/>
      </c>
      <c r="S260" s="346" t="n"/>
      <c r="T260" s="342" t="n"/>
      <c r="U260" s="351">
        <f>IF($D260="","",ROUND(N($F260)-N($J260),2))</f>
        <v/>
      </c>
      <c r="V260" s="351">
        <f>IF($D260="","",ROUND(SUMIFS($F$11:F260,$D$11:D260,$D260)-SUMIFS($J$11:J260,$D$11:D260,$D260),2))</f>
        <v/>
      </c>
      <c r="W260" s="351">
        <f>IF($D260="","",ROUND(SUMIFS(数据录入!$F$5:$F$4999,数据录入!$J$5:$J$4999,$D260),2))</f>
        <v/>
      </c>
      <c r="X260" s="347" t="n"/>
      <c r="Y260" s="351">
        <f>IF($N260="","",ROUND(SUMIFS($O$11:O260,$N$11:N260,$N260),2))</f>
        <v/>
      </c>
      <c r="Z260" s="351">
        <f>IF($N260="","",ROUND(SUMIFS(数据录入!$G$5:$G$4999,数据录入!$K$5:$K$4999,$N260),2))</f>
        <v/>
      </c>
      <c r="AA260" s="352">
        <f>IF(AND($D260="",$N260=""),"",IF(AND($D260&lt;&gt;"",COUNTIF(基础资料!$E:$E,$D260)=0),"客户名不在基础资料里",IF(AND($E260&lt;&gt;"",COUNTIF(基础资料!$B:$B,$E260)=0),"产品名不在基础资料里",IF(AND($N260&lt;&gt;"",COUNTIF(基础资料!$G:$G,$N260)=0),"供货商不在基础资料里",IF(AND($C260&lt;&gt;"",ISNUMBER($C260),$C260&lt;10000),"客户生日填得不对（不是日期）",IF(N($J260)&gt;N($F260),"销售费用大于销售金额",IF(AND($D260&lt;&gt;"",COUNTIF(数据录入!$J$5:$J$4999,$D260)=0,N($T260)&lt;&gt;0),"用的还是原手工已收款",IF(AND($D260&lt;&gt;"",COUNTIF(数据录入!$J$5:$J$4999,$D260)&gt;0,ROUND(N($G260)-N($T260),2)&lt;&gt;0,N($T260)&lt;&gt;0),"自动算的已收款和原手工数对不上","√"))))))))</f>
        <v/>
      </c>
    </row>
    <row r="261" ht="18" customFormat="1" customHeight="1" s="106">
      <c r="A261" s="338">
        <f>IF(AND($D261="",$N261=""),"",MAX($A$10:A260)+1)</f>
        <v/>
      </c>
      <c r="B261" s="339" t="n"/>
      <c r="C261" s="341" t="n"/>
      <c r="D261" s="341" t="n"/>
      <c r="E261" s="341" t="n"/>
      <c r="F261" s="342" t="n"/>
      <c r="G261" s="343">
        <f>IF($D261="","",IF(COUNTIF(数据录入!$J$5:$J$4999,$D261)=0,N($T261),ROUND(MIN(MAX(0,N($W261)-(N($V261)-N($U261))),N($U261)),2)))</f>
        <v/>
      </c>
      <c r="H261" s="344">
        <f>IF($D261="","",ROUND(N($F261)-N($G261)-N($J261),2))</f>
        <v/>
      </c>
      <c r="I261" s="353">
        <f>IF($D261="","",ROUND(SUM($H$11:H261),2))</f>
        <v/>
      </c>
      <c r="J261" s="354" t="n"/>
      <c r="K261" s="355" t="n"/>
      <c r="L261" s="341" t="n"/>
      <c r="M261" s="345" t="n"/>
      <c r="N261" s="346" t="n"/>
      <c r="O261" s="347" t="n"/>
      <c r="P261" s="348">
        <f>IF($N261="","",IF(COUNTIF(数据录入!$K$5:$K$4999,$N261)=0,N($X261),ROUND(MIN(MAX(0,N($Z261)-(N($Y261)-N($O261))),N($O261)),2)))</f>
        <v/>
      </c>
      <c r="Q261" s="349">
        <f>IF($N261="","",ROUND(N($O261)-N($P261),2))</f>
        <v/>
      </c>
      <c r="R261" s="350">
        <f>IF($N261="","",ROUND(SUM($Q$11:Q261),2))</f>
        <v/>
      </c>
      <c r="S261" s="346" t="n"/>
      <c r="T261" s="342" t="n"/>
      <c r="U261" s="351">
        <f>IF($D261="","",ROUND(N($F261)-N($J261),2))</f>
        <v/>
      </c>
      <c r="V261" s="351">
        <f>IF($D261="","",ROUND(SUMIFS($F$11:F261,$D$11:D261,$D261)-SUMIFS($J$11:J261,$D$11:D261,$D261),2))</f>
        <v/>
      </c>
      <c r="W261" s="351">
        <f>IF($D261="","",ROUND(SUMIFS(数据录入!$F$5:$F$4999,数据录入!$J$5:$J$4999,$D261),2))</f>
        <v/>
      </c>
      <c r="X261" s="347" t="n"/>
      <c r="Y261" s="351">
        <f>IF($N261="","",ROUND(SUMIFS($O$11:O261,$N$11:N261,$N261),2))</f>
        <v/>
      </c>
      <c r="Z261" s="351">
        <f>IF($N261="","",ROUND(SUMIFS(数据录入!$G$5:$G$4999,数据录入!$K$5:$K$4999,$N261),2))</f>
        <v/>
      </c>
      <c r="AA261" s="352">
        <f>IF(AND($D261="",$N261=""),"",IF(AND($D261&lt;&gt;"",COUNTIF(基础资料!$E:$E,$D261)=0),"客户名不在基础资料里",IF(AND($E261&lt;&gt;"",COUNTIF(基础资料!$B:$B,$E261)=0),"产品名不在基础资料里",IF(AND($N261&lt;&gt;"",COUNTIF(基础资料!$G:$G,$N261)=0),"供货商不在基础资料里",IF(AND($C261&lt;&gt;"",ISNUMBER($C261),$C261&lt;10000),"客户生日填得不对（不是日期）",IF(N($J261)&gt;N($F261),"销售费用大于销售金额",IF(AND($D261&lt;&gt;"",COUNTIF(数据录入!$J$5:$J$4999,$D261)=0,N($T261)&lt;&gt;0),"用的还是原手工已收款",IF(AND($D261&lt;&gt;"",COUNTIF(数据录入!$J$5:$J$4999,$D261)&gt;0,ROUND(N($G261)-N($T261),2)&lt;&gt;0,N($T261)&lt;&gt;0),"自动算的已收款和原手工数对不上","√"))))))))</f>
        <v/>
      </c>
    </row>
    <row r="262" ht="18" customFormat="1" customHeight="1" s="106">
      <c r="A262" s="338">
        <f>IF(AND($D262="",$N262=""),"",MAX($A$10:A261)+1)</f>
        <v/>
      </c>
      <c r="B262" s="339" t="n"/>
      <c r="C262" s="341" t="n"/>
      <c r="D262" s="341" t="n"/>
      <c r="E262" s="341" t="n"/>
      <c r="F262" s="342" t="n"/>
      <c r="G262" s="343">
        <f>IF($D262="","",IF(COUNTIF(数据录入!$J$5:$J$4999,$D262)=0,N($T262),ROUND(MIN(MAX(0,N($W262)-(N($V262)-N($U262))),N($U262)),2)))</f>
        <v/>
      </c>
      <c r="H262" s="344">
        <f>IF($D262="","",ROUND(N($F262)-N($G262)-N($J262),2))</f>
        <v/>
      </c>
      <c r="I262" s="353">
        <f>IF($D262="","",ROUND(SUM($H$11:H262),2))</f>
        <v/>
      </c>
      <c r="J262" s="354" t="n"/>
      <c r="K262" s="355" t="n"/>
      <c r="L262" s="341" t="n"/>
      <c r="M262" s="345" t="n"/>
      <c r="N262" s="346" t="n"/>
      <c r="O262" s="347" t="n"/>
      <c r="P262" s="348">
        <f>IF($N262="","",IF(COUNTIF(数据录入!$K$5:$K$4999,$N262)=0,N($X262),ROUND(MIN(MAX(0,N($Z262)-(N($Y262)-N($O262))),N($O262)),2)))</f>
        <v/>
      </c>
      <c r="Q262" s="349">
        <f>IF($N262="","",ROUND(N($O262)-N($P262),2))</f>
        <v/>
      </c>
      <c r="R262" s="350">
        <f>IF($N262="","",ROUND(SUM($Q$11:Q262),2))</f>
        <v/>
      </c>
      <c r="S262" s="346" t="n"/>
      <c r="T262" s="342" t="n"/>
      <c r="U262" s="351">
        <f>IF($D262="","",ROUND(N($F262)-N($J262),2))</f>
        <v/>
      </c>
      <c r="V262" s="351">
        <f>IF($D262="","",ROUND(SUMIFS($F$11:F262,$D$11:D262,$D262)-SUMIFS($J$11:J262,$D$11:D262,$D262),2))</f>
        <v/>
      </c>
      <c r="W262" s="351">
        <f>IF($D262="","",ROUND(SUMIFS(数据录入!$F$5:$F$4999,数据录入!$J$5:$J$4999,$D262),2))</f>
        <v/>
      </c>
      <c r="X262" s="347" t="n"/>
      <c r="Y262" s="351">
        <f>IF($N262="","",ROUND(SUMIFS($O$11:O262,$N$11:N262,$N262),2))</f>
        <v/>
      </c>
      <c r="Z262" s="351">
        <f>IF($N262="","",ROUND(SUMIFS(数据录入!$G$5:$G$4999,数据录入!$K$5:$K$4999,$N262),2))</f>
        <v/>
      </c>
      <c r="AA262" s="352">
        <f>IF(AND($D262="",$N262=""),"",IF(AND($D262&lt;&gt;"",COUNTIF(基础资料!$E:$E,$D262)=0),"客户名不在基础资料里",IF(AND($E262&lt;&gt;"",COUNTIF(基础资料!$B:$B,$E262)=0),"产品名不在基础资料里",IF(AND($N262&lt;&gt;"",COUNTIF(基础资料!$G:$G,$N262)=0),"供货商不在基础资料里",IF(AND($C262&lt;&gt;"",ISNUMBER($C262),$C262&lt;10000),"客户生日填得不对（不是日期）",IF(N($J262)&gt;N($F262),"销售费用大于销售金额",IF(AND($D262&lt;&gt;"",COUNTIF(数据录入!$J$5:$J$4999,$D262)=0,N($T262)&lt;&gt;0),"用的还是原手工已收款",IF(AND($D262&lt;&gt;"",COUNTIF(数据录入!$J$5:$J$4999,$D262)&gt;0,ROUND(N($G262)-N($T262),2)&lt;&gt;0,N($T262)&lt;&gt;0),"自动算的已收款和原手工数对不上","√"))))))))</f>
        <v/>
      </c>
    </row>
    <row r="263" ht="18" customFormat="1" customHeight="1" s="106">
      <c r="A263" s="338">
        <f>IF(AND($D263="",$N263=""),"",MAX($A$10:A262)+1)</f>
        <v/>
      </c>
      <c r="B263" s="339" t="n"/>
      <c r="C263" s="341" t="n"/>
      <c r="D263" s="341" t="n"/>
      <c r="E263" s="341" t="n"/>
      <c r="F263" s="342" t="n"/>
      <c r="G263" s="343">
        <f>IF($D263="","",IF(COUNTIF(数据录入!$J$5:$J$4999,$D263)=0,N($T263),ROUND(MIN(MAX(0,N($W263)-(N($V263)-N($U263))),N($U263)),2)))</f>
        <v/>
      </c>
      <c r="H263" s="344">
        <f>IF($D263="","",ROUND(N($F263)-N($G263)-N($J263),2))</f>
        <v/>
      </c>
      <c r="I263" s="353">
        <f>IF($D263="","",ROUND(SUM($H$11:H263),2))</f>
        <v/>
      </c>
      <c r="J263" s="354" t="n"/>
      <c r="K263" s="355" t="n"/>
      <c r="L263" s="341" t="n"/>
      <c r="M263" s="345" t="n"/>
      <c r="N263" s="346" t="n"/>
      <c r="O263" s="347" t="n"/>
      <c r="P263" s="348">
        <f>IF($N263="","",IF(COUNTIF(数据录入!$K$5:$K$4999,$N263)=0,N($X263),ROUND(MIN(MAX(0,N($Z263)-(N($Y263)-N($O263))),N($O263)),2)))</f>
        <v/>
      </c>
      <c r="Q263" s="349">
        <f>IF($N263="","",ROUND(N($O263)-N($P263),2))</f>
        <v/>
      </c>
      <c r="R263" s="350">
        <f>IF($N263="","",ROUND(SUM($Q$11:Q263),2))</f>
        <v/>
      </c>
      <c r="S263" s="346" t="n"/>
      <c r="T263" s="342" t="n"/>
      <c r="U263" s="351">
        <f>IF($D263="","",ROUND(N($F263)-N($J263),2))</f>
        <v/>
      </c>
      <c r="V263" s="351">
        <f>IF($D263="","",ROUND(SUMIFS($F$11:F263,$D$11:D263,$D263)-SUMIFS($J$11:J263,$D$11:D263,$D263),2))</f>
        <v/>
      </c>
      <c r="W263" s="351">
        <f>IF($D263="","",ROUND(SUMIFS(数据录入!$F$5:$F$4999,数据录入!$J$5:$J$4999,$D263),2))</f>
        <v/>
      </c>
      <c r="X263" s="347" t="n"/>
      <c r="Y263" s="351">
        <f>IF($N263="","",ROUND(SUMIFS($O$11:O263,$N$11:N263,$N263),2))</f>
        <v/>
      </c>
      <c r="Z263" s="351">
        <f>IF($N263="","",ROUND(SUMIFS(数据录入!$G$5:$G$4999,数据录入!$K$5:$K$4999,$N263),2))</f>
        <v/>
      </c>
      <c r="AA263" s="352">
        <f>IF(AND($D263="",$N263=""),"",IF(AND($D263&lt;&gt;"",COUNTIF(基础资料!$E:$E,$D263)=0),"客户名不在基础资料里",IF(AND($E263&lt;&gt;"",COUNTIF(基础资料!$B:$B,$E263)=0),"产品名不在基础资料里",IF(AND($N263&lt;&gt;"",COUNTIF(基础资料!$G:$G,$N263)=0),"供货商不在基础资料里",IF(AND($C263&lt;&gt;"",ISNUMBER($C263),$C263&lt;10000),"客户生日填得不对（不是日期）",IF(N($J263)&gt;N($F263),"销售费用大于销售金额",IF(AND($D263&lt;&gt;"",COUNTIF(数据录入!$J$5:$J$4999,$D263)=0,N($T263)&lt;&gt;0),"用的还是原手工已收款",IF(AND($D263&lt;&gt;"",COUNTIF(数据录入!$J$5:$J$4999,$D263)&gt;0,ROUND(N($G263)-N($T263),2)&lt;&gt;0,N($T263)&lt;&gt;0),"自动算的已收款和原手工数对不上","√"))))))))</f>
        <v/>
      </c>
    </row>
    <row r="264" ht="18" customFormat="1" customHeight="1" s="106">
      <c r="A264" s="338">
        <f>IF(AND($D264="",$N264=""),"",MAX($A$10:A263)+1)</f>
        <v/>
      </c>
      <c r="B264" s="339" t="n"/>
      <c r="C264" s="341" t="n"/>
      <c r="D264" s="341" t="n"/>
      <c r="E264" s="341" t="n"/>
      <c r="F264" s="342" t="n"/>
      <c r="G264" s="343">
        <f>IF($D264="","",IF(COUNTIF(数据录入!$J$5:$J$4999,$D264)=0,N($T264),ROUND(MIN(MAX(0,N($W264)-(N($V264)-N($U264))),N($U264)),2)))</f>
        <v/>
      </c>
      <c r="H264" s="344">
        <f>IF($D264="","",ROUND(N($F264)-N($G264)-N($J264),2))</f>
        <v/>
      </c>
      <c r="I264" s="353">
        <f>IF($D264="","",ROUND(SUM($H$11:H264),2))</f>
        <v/>
      </c>
      <c r="J264" s="354" t="n"/>
      <c r="K264" s="355" t="n"/>
      <c r="L264" s="341" t="n"/>
      <c r="M264" s="345" t="n"/>
      <c r="N264" s="346" t="n"/>
      <c r="O264" s="347" t="n"/>
      <c r="P264" s="348">
        <f>IF($N264="","",IF(COUNTIF(数据录入!$K$5:$K$4999,$N264)=0,N($X264),ROUND(MIN(MAX(0,N($Z264)-(N($Y264)-N($O264))),N($O264)),2)))</f>
        <v/>
      </c>
      <c r="Q264" s="349">
        <f>IF($N264="","",ROUND(N($O264)-N($P264),2))</f>
        <v/>
      </c>
      <c r="R264" s="350">
        <f>IF($N264="","",ROUND(SUM($Q$11:Q264),2))</f>
        <v/>
      </c>
      <c r="S264" s="346" t="n"/>
      <c r="T264" s="342" t="n"/>
      <c r="U264" s="351">
        <f>IF($D264="","",ROUND(N($F264)-N($J264),2))</f>
        <v/>
      </c>
      <c r="V264" s="351">
        <f>IF($D264="","",ROUND(SUMIFS($F$11:F264,$D$11:D264,$D264)-SUMIFS($J$11:J264,$D$11:D264,$D264),2))</f>
        <v/>
      </c>
      <c r="W264" s="351">
        <f>IF($D264="","",ROUND(SUMIFS(数据录入!$F$5:$F$4999,数据录入!$J$5:$J$4999,$D264),2))</f>
        <v/>
      </c>
      <c r="X264" s="347" t="n"/>
      <c r="Y264" s="351">
        <f>IF($N264="","",ROUND(SUMIFS($O$11:O264,$N$11:N264,$N264),2))</f>
        <v/>
      </c>
      <c r="Z264" s="351">
        <f>IF($N264="","",ROUND(SUMIFS(数据录入!$G$5:$G$4999,数据录入!$K$5:$K$4999,$N264),2))</f>
        <v/>
      </c>
      <c r="AA264" s="352">
        <f>IF(AND($D264="",$N264=""),"",IF(AND($D264&lt;&gt;"",COUNTIF(基础资料!$E:$E,$D264)=0),"客户名不在基础资料里",IF(AND($E264&lt;&gt;"",COUNTIF(基础资料!$B:$B,$E264)=0),"产品名不在基础资料里",IF(AND($N264&lt;&gt;"",COUNTIF(基础资料!$G:$G,$N264)=0),"供货商不在基础资料里",IF(AND($C264&lt;&gt;"",ISNUMBER($C264),$C264&lt;10000),"客户生日填得不对（不是日期）",IF(N($J264)&gt;N($F264),"销售费用大于销售金额",IF(AND($D264&lt;&gt;"",COUNTIF(数据录入!$J$5:$J$4999,$D264)=0,N($T264)&lt;&gt;0),"用的还是原手工已收款",IF(AND($D264&lt;&gt;"",COUNTIF(数据录入!$J$5:$J$4999,$D264)&gt;0,ROUND(N($G264)-N($T264),2)&lt;&gt;0,N($T264)&lt;&gt;0),"自动算的已收款和原手工数对不上","√"))))))))</f>
        <v/>
      </c>
    </row>
    <row r="265" ht="18" customFormat="1" customHeight="1" s="106">
      <c r="A265" s="338">
        <f>IF(AND($D265="",$N265=""),"",MAX($A$10:A264)+1)</f>
        <v/>
      </c>
      <c r="B265" s="339" t="n"/>
      <c r="C265" s="341" t="n"/>
      <c r="D265" s="341" t="n"/>
      <c r="E265" s="341" t="n"/>
      <c r="F265" s="342" t="n"/>
      <c r="G265" s="343">
        <f>IF($D265="","",IF(COUNTIF(数据录入!$J$5:$J$4999,$D265)=0,N($T265),ROUND(MIN(MAX(0,N($W265)-(N($V265)-N($U265))),N($U265)),2)))</f>
        <v/>
      </c>
      <c r="H265" s="344">
        <f>IF($D265="","",ROUND(N($F265)-N($G265)-N($J265),2))</f>
        <v/>
      </c>
      <c r="I265" s="353">
        <f>IF($D265="","",ROUND(SUM($H$11:H265),2))</f>
        <v/>
      </c>
      <c r="J265" s="354" t="n"/>
      <c r="K265" s="355" t="n"/>
      <c r="L265" s="341" t="n"/>
      <c r="M265" s="345" t="n"/>
      <c r="N265" s="346" t="n"/>
      <c r="O265" s="347" t="n"/>
      <c r="P265" s="348">
        <f>IF($N265="","",IF(COUNTIF(数据录入!$K$5:$K$4999,$N265)=0,N($X265),ROUND(MIN(MAX(0,N($Z265)-(N($Y265)-N($O265))),N($O265)),2)))</f>
        <v/>
      </c>
      <c r="Q265" s="349">
        <f>IF($N265="","",ROUND(N($O265)-N($P265),2))</f>
        <v/>
      </c>
      <c r="R265" s="350">
        <f>IF($N265="","",ROUND(SUM($Q$11:Q265),2))</f>
        <v/>
      </c>
      <c r="S265" s="346" t="n"/>
      <c r="T265" s="342" t="n"/>
      <c r="U265" s="351">
        <f>IF($D265="","",ROUND(N($F265)-N($J265),2))</f>
        <v/>
      </c>
      <c r="V265" s="351">
        <f>IF($D265="","",ROUND(SUMIFS($F$11:F265,$D$11:D265,$D265)-SUMIFS($J$11:J265,$D$11:D265,$D265),2))</f>
        <v/>
      </c>
      <c r="W265" s="351">
        <f>IF($D265="","",ROUND(SUMIFS(数据录入!$F$5:$F$4999,数据录入!$J$5:$J$4999,$D265),2))</f>
        <v/>
      </c>
      <c r="X265" s="347" t="n"/>
      <c r="Y265" s="351">
        <f>IF($N265="","",ROUND(SUMIFS($O$11:O265,$N$11:N265,$N265),2))</f>
        <v/>
      </c>
      <c r="Z265" s="351">
        <f>IF($N265="","",ROUND(SUMIFS(数据录入!$G$5:$G$4999,数据录入!$K$5:$K$4999,$N265),2))</f>
        <v/>
      </c>
      <c r="AA265" s="352">
        <f>IF(AND($D265="",$N265=""),"",IF(AND($D265&lt;&gt;"",COUNTIF(基础资料!$E:$E,$D265)=0),"客户名不在基础资料里",IF(AND($E265&lt;&gt;"",COUNTIF(基础资料!$B:$B,$E265)=0),"产品名不在基础资料里",IF(AND($N265&lt;&gt;"",COUNTIF(基础资料!$G:$G,$N265)=0),"供货商不在基础资料里",IF(AND($C265&lt;&gt;"",ISNUMBER($C265),$C265&lt;10000),"客户生日填得不对（不是日期）",IF(N($J265)&gt;N($F265),"销售费用大于销售金额",IF(AND($D265&lt;&gt;"",COUNTIF(数据录入!$J$5:$J$4999,$D265)=0,N($T265)&lt;&gt;0),"用的还是原手工已收款",IF(AND($D265&lt;&gt;"",COUNTIF(数据录入!$J$5:$J$4999,$D265)&gt;0,ROUND(N($G265)-N($T265),2)&lt;&gt;0,N($T265)&lt;&gt;0),"自动算的已收款和原手工数对不上","√"))))))))</f>
        <v/>
      </c>
    </row>
    <row r="266" ht="18" customFormat="1" customHeight="1" s="106">
      <c r="A266" s="338">
        <f>IF(AND($D266="",$N266=""),"",MAX($A$10:A265)+1)</f>
        <v/>
      </c>
      <c r="B266" s="339" t="n"/>
      <c r="C266" s="341" t="n"/>
      <c r="D266" s="341" t="n"/>
      <c r="E266" s="341" t="n"/>
      <c r="F266" s="342" t="n"/>
      <c r="G266" s="343">
        <f>IF($D266="","",IF(COUNTIF(数据录入!$J$5:$J$4999,$D266)=0,N($T266),ROUND(MIN(MAX(0,N($W266)-(N($V266)-N($U266))),N($U266)),2)))</f>
        <v/>
      </c>
      <c r="H266" s="344">
        <f>IF($D266="","",ROUND(N($F266)-N($G266)-N($J266),2))</f>
        <v/>
      </c>
      <c r="I266" s="353">
        <f>IF($D266="","",ROUND(SUM($H$11:H266),2))</f>
        <v/>
      </c>
      <c r="J266" s="354" t="n"/>
      <c r="K266" s="355" t="n"/>
      <c r="L266" s="341" t="n"/>
      <c r="M266" s="345" t="n"/>
      <c r="N266" s="346" t="n"/>
      <c r="O266" s="347" t="n"/>
      <c r="P266" s="348">
        <f>IF($N266="","",IF(COUNTIF(数据录入!$K$5:$K$4999,$N266)=0,N($X266),ROUND(MIN(MAX(0,N($Z266)-(N($Y266)-N($O266))),N($O266)),2)))</f>
        <v/>
      </c>
      <c r="Q266" s="349">
        <f>IF($N266="","",ROUND(N($O266)-N($P266),2))</f>
        <v/>
      </c>
      <c r="R266" s="350">
        <f>IF($N266="","",ROUND(SUM($Q$11:Q266),2))</f>
        <v/>
      </c>
      <c r="S266" s="346" t="n"/>
      <c r="T266" s="342" t="n"/>
      <c r="U266" s="351">
        <f>IF($D266="","",ROUND(N($F266)-N($J266),2))</f>
        <v/>
      </c>
      <c r="V266" s="351">
        <f>IF($D266="","",ROUND(SUMIFS($F$11:F266,$D$11:D266,$D266)-SUMIFS($J$11:J266,$D$11:D266,$D266),2))</f>
        <v/>
      </c>
      <c r="W266" s="351">
        <f>IF($D266="","",ROUND(SUMIFS(数据录入!$F$5:$F$4999,数据录入!$J$5:$J$4999,$D266),2))</f>
        <v/>
      </c>
      <c r="X266" s="347" t="n"/>
      <c r="Y266" s="351">
        <f>IF($N266="","",ROUND(SUMIFS($O$11:O266,$N$11:N266,$N266),2))</f>
        <v/>
      </c>
      <c r="Z266" s="351">
        <f>IF($N266="","",ROUND(SUMIFS(数据录入!$G$5:$G$4999,数据录入!$K$5:$K$4999,$N266),2))</f>
        <v/>
      </c>
      <c r="AA266" s="352">
        <f>IF(AND($D266="",$N266=""),"",IF(AND($D266&lt;&gt;"",COUNTIF(基础资料!$E:$E,$D266)=0),"客户名不在基础资料里",IF(AND($E266&lt;&gt;"",COUNTIF(基础资料!$B:$B,$E266)=0),"产品名不在基础资料里",IF(AND($N266&lt;&gt;"",COUNTIF(基础资料!$G:$G,$N266)=0),"供货商不在基础资料里",IF(AND($C266&lt;&gt;"",ISNUMBER($C266),$C266&lt;10000),"客户生日填得不对（不是日期）",IF(N($J266)&gt;N($F266),"销售费用大于销售金额",IF(AND($D266&lt;&gt;"",COUNTIF(数据录入!$J$5:$J$4999,$D266)=0,N($T266)&lt;&gt;0),"用的还是原手工已收款",IF(AND($D266&lt;&gt;"",COUNTIF(数据录入!$J$5:$J$4999,$D266)&gt;0,ROUND(N($G266)-N($T266),2)&lt;&gt;0,N($T266)&lt;&gt;0),"自动算的已收款和原手工数对不上","√"))))))))</f>
        <v/>
      </c>
    </row>
    <row r="267" ht="18" customFormat="1" customHeight="1" s="106">
      <c r="A267" s="338">
        <f>IF(AND($D267="",$N267=""),"",MAX($A$10:A266)+1)</f>
        <v/>
      </c>
      <c r="B267" s="339" t="n"/>
      <c r="C267" s="341" t="n"/>
      <c r="D267" s="341" t="n"/>
      <c r="E267" s="341" t="n"/>
      <c r="F267" s="342" t="n"/>
      <c r="G267" s="343">
        <f>IF($D267="","",IF(COUNTIF(数据录入!$J$5:$J$4999,$D267)=0,N($T267),ROUND(MIN(MAX(0,N($W267)-(N($V267)-N($U267))),N($U267)),2)))</f>
        <v/>
      </c>
      <c r="H267" s="344">
        <f>IF($D267="","",ROUND(N($F267)-N($G267)-N($J267),2))</f>
        <v/>
      </c>
      <c r="I267" s="353">
        <f>IF($D267="","",ROUND(SUM($H$11:H267),2))</f>
        <v/>
      </c>
      <c r="J267" s="354" t="n"/>
      <c r="K267" s="355" t="n"/>
      <c r="L267" s="341" t="n"/>
      <c r="M267" s="345" t="n"/>
      <c r="N267" s="346" t="n"/>
      <c r="O267" s="347" t="n"/>
      <c r="P267" s="348">
        <f>IF($N267="","",IF(COUNTIF(数据录入!$K$5:$K$4999,$N267)=0,N($X267),ROUND(MIN(MAX(0,N($Z267)-(N($Y267)-N($O267))),N($O267)),2)))</f>
        <v/>
      </c>
      <c r="Q267" s="349">
        <f>IF($N267="","",ROUND(N($O267)-N($P267),2))</f>
        <v/>
      </c>
      <c r="R267" s="350">
        <f>IF($N267="","",ROUND(SUM($Q$11:Q267),2))</f>
        <v/>
      </c>
      <c r="S267" s="346" t="n"/>
      <c r="T267" s="342" t="n"/>
      <c r="U267" s="351">
        <f>IF($D267="","",ROUND(N($F267)-N($J267),2))</f>
        <v/>
      </c>
      <c r="V267" s="351">
        <f>IF($D267="","",ROUND(SUMIFS($F$11:F267,$D$11:D267,$D267)-SUMIFS($J$11:J267,$D$11:D267,$D267),2))</f>
        <v/>
      </c>
      <c r="W267" s="351">
        <f>IF($D267="","",ROUND(SUMIFS(数据录入!$F$5:$F$4999,数据录入!$J$5:$J$4999,$D267),2))</f>
        <v/>
      </c>
      <c r="X267" s="347" t="n"/>
      <c r="Y267" s="351">
        <f>IF($N267="","",ROUND(SUMIFS($O$11:O267,$N$11:N267,$N267),2))</f>
        <v/>
      </c>
      <c r="Z267" s="351">
        <f>IF($N267="","",ROUND(SUMIFS(数据录入!$G$5:$G$4999,数据录入!$K$5:$K$4999,$N267),2))</f>
        <v/>
      </c>
      <c r="AA267" s="352">
        <f>IF(AND($D267="",$N267=""),"",IF(AND($D267&lt;&gt;"",COUNTIF(基础资料!$E:$E,$D267)=0),"客户名不在基础资料里",IF(AND($E267&lt;&gt;"",COUNTIF(基础资料!$B:$B,$E267)=0),"产品名不在基础资料里",IF(AND($N267&lt;&gt;"",COUNTIF(基础资料!$G:$G,$N267)=0),"供货商不在基础资料里",IF(AND($C267&lt;&gt;"",ISNUMBER($C267),$C267&lt;10000),"客户生日填得不对（不是日期）",IF(N($J267)&gt;N($F267),"销售费用大于销售金额",IF(AND($D267&lt;&gt;"",COUNTIF(数据录入!$J$5:$J$4999,$D267)=0,N($T267)&lt;&gt;0),"用的还是原手工已收款",IF(AND($D267&lt;&gt;"",COUNTIF(数据录入!$J$5:$J$4999,$D267)&gt;0,ROUND(N($G267)-N($T267),2)&lt;&gt;0,N($T267)&lt;&gt;0),"自动算的已收款和原手工数对不上","√"))))))))</f>
        <v/>
      </c>
    </row>
    <row r="268" ht="18" customFormat="1" customHeight="1" s="106">
      <c r="A268" s="338">
        <f>IF(AND($D268="",$N268=""),"",MAX($A$10:A267)+1)</f>
        <v/>
      </c>
      <c r="B268" s="339" t="n"/>
      <c r="C268" s="341" t="n"/>
      <c r="D268" s="341" t="n"/>
      <c r="E268" s="341" t="n"/>
      <c r="F268" s="342" t="n"/>
      <c r="G268" s="343">
        <f>IF($D268="","",IF(COUNTIF(数据录入!$J$5:$J$4999,$D268)=0,N($T268),ROUND(MIN(MAX(0,N($W268)-(N($V268)-N($U268))),N($U268)),2)))</f>
        <v/>
      </c>
      <c r="H268" s="344">
        <f>IF($D268="","",ROUND(N($F268)-N($G268)-N($J268),2))</f>
        <v/>
      </c>
      <c r="I268" s="353">
        <f>IF($D268="","",ROUND(SUM($H$11:H268),2))</f>
        <v/>
      </c>
      <c r="J268" s="354" t="n"/>
      <c r="K268" s="355" t="n"/>
      <c r="L268" s="341" t="n"/>
      <c r="M268" s="345" t="n"/>
      <c r="N268" s="346" t="n"/>
      <c r="O268" s="347" t="n"/>
      <c r="P268" s="348">
        <f>IF($N268="","",IF(COUNTIF(数据录入!$K$5:$K$4999,$N268)=0,N($X268),ROUND(MIN(MAX(0,N($Z268)-(N($Y268)-N($O268))),N($O268)),2)))</f>
        <v/>
      </c>
      <c r="Q268" s="349">
        <f>IF($N268="","",ROUND(N($O268)-N($P268),2))</f>
        <v/>
      </c>
      <c r="R268" s="350">
        <f>IF($N268="","",ROUND(SUM($Q$11:Q268),2))</f>
        <v/>
      </c>
      <c r="S268" s="346" t="n"/>
      <c r="T268" s="342" t="n"/>
      <c r="U268" s="351">
        <f>IF($D268="","",ROUND(N($F268)-N($J268),2))</f>
        <v/>
      </c>
      <c r="V268" s="351">
        <f>IF($D268="","",ROUND(SUMIFS($F$11:F268,$D$11:D268,$D268)-SUMIFS($J$11:J268,$D$11:D268,$D268),2))</f>
        <v/>
      </c>
      <c r="W268" s="351">
        <f>IF($D268="","",ROUND(SUMIFS(数据录入!$F$5:$F$4999,数据录入!$J$5:$J$4999,$D268),2))</f>
        <v/>
      </c>
      <c r="X268" s="347" t="n"/>
      <c r="Y268" s="351">
        <f>IF($N268="","",ROUND(SUMIFS($O$11:O268,$N$11:N268,$N268),2))</f>
        <v/>
      </c>
      <c r="Z268" s="351">
        <f>IF($N268="","",ROUND(SUMIFS(数据录入!$G$5:$G$4999,数据录入!$K$5:$K$4999,$N268),2))</f>
        <v/>
      </c>
      <c r="AA268" s="352">
        <f>IF(AND($D268="",$N268=""),"",IF(AND($D268&lt;&gt;"",COUNTIF(基础资料!$E:$E,$D268)=0),"客户名不在基础资料里",IF(AND($E268&lt;&gt;"",COUNTIF(基础资料!$B:$B,$E268)=0),"产品名不在基础资料里",IF(AND($N268&lt;&gt;"",COUNTIF(基础资料!$G:$G,$N268)=0),"供货商不在基础资料里",IF(AND($C268&lt;&gt;"",ISNUMBER($C268),$C268&lt;10000),"客户生日填得不对（不是日期）",IF(N($J268)&gt;N($F268),"销售费用大于销售金额",IF(AND($D268&lt;&gt;"",COUNTIF(数据录入!$J$5:$J$4999,$D268)=0,N($T268)&lt;&gt;0),"用的还是原手工已收款",IF(AND($D268&lt;&gt;"",COUNTIF(数据录入!$J$5:$J$4999,$D268)&gt;0,ROUND(N($G268)-N($T268),2)&lt;&gt;0,N($T268)&lt;&gt;0),"自动算的已收款和原手工数对不上","√"))))))))</f>
        <v/>
      </c>
    </row>
    <row r="269" ht="18" customFormat="1" customHeight="1" s="106">
      <c r="A269" s="338">
        <f>IF(AND($D269="",$N269=""),"",MAX($A$10:A268)+1)</f>
        <v/>
      </c>
      <c r="B269" s="339" t="n"/>
      <c r="C269" s="341" t="n"/>
      <c r="D269" s="341" t="n"/>
      <c r="E269" s="341" t="n"/>
      <c r="F269" s="342" t="n"/>
      <c r="G269" s="343">
        <f>IF($D269="","",IF(COUNTIF(数据录入!$J$5:$J$4999,$D269)=0,N($T269),ROUND(MIN(MAX(0,N($W269)-(N($V269)-N($U269))),N($U269)),2)))</f>
        <v/>
      </c>
      <c r="H269" s="344">
        <f>IF($D269="","",ROUND(N($F269)-N($G269)-N($J269),2))</f>
        <v/>
      </c>
      <c r="I269" s="353">
        <f>IF($D269="","",ROUND(SUM($H$11:H269),2))</f>
        <v/>
      </c>
      <c r="J269" s="354" t="n"/>
      <c r="K269" s="355" t="n"/>
      <c r="L269" s="341" t="n"/>
      <c r="M269" s="345" t="n"/>
      <c r="N269" s="346" t="n"/>
      <c r="O269" s="347" t="n"/>
      <c r="P269" s="348">
        <f>IF($N269="","",IF(COUNTIF(数据录入!$K$5:$K$4999,$N269)=0,N($X269),ROUND(MIN(MAX(0,N($Z269)-(N($Y269)-N($O269))),N($O269)),2)))</f>
        <v/>
      </c>
      <c r="Q269" s="349">
        <f>IF($N269="","",ROUND(N($O269)-N($P269),2))</f>
        <v/>
      </c>
      <c r="R269" s="350">
        <f>IF($N269="","",ROUND(SUM($Q$11:Q269),2))</f>
        <v/>
      </c>
      <c r="S269" s="346" t="n"/>
      <c r="T269" s="342" t="n"/>
      <c r="U269" s="351">
        <f>IF($D269="","",ROUND(N($F269)-N($J269),2))</f>
        <v/>
      </c>
      <c r="V269" s="351">
        <f>IF($D269="","",ROUND(SUMIFS($F$11:F269,$D$11:D269,$D269)-SUMIFS($J$11:J269,$D$11:D269,$D269),2))</f>
        <v/>
      </c>
      <c r="W269" s="351">
        <f>IF($D269="","",ROUND(SUMIFS(数据录入!$F$5:$F$4999,数据录入!$J$5:$J$4999,$D269),2))</f>
        <v/>
      </c>
      <c r="X269" s="347" t="n"/>
      <c r="Y269" s="351">
        <f>IF($N269="","",ROUND(SUMIFS($O$11:O269,$N$11:N269,$N269),2))</f>
        <v/>
      </c>
      <c r="Z269" s="351">
        <f>IF($N269="","",ROUND(SUMIFS(数据录入!$G$5:$G$4999,数据录入!$K$5:$K$4999,$N269),2))</f>
        <v/>
      </c>
      <c r="AA269" s="352">
        <f>IF(AND($D269="",$N269=""),"",IF(AND($D269&lt;&gt;"",COUNTIF(基础资料!$E:$E,$D269)=0),"客户名不在基础资料里",IF(AND($E269&lt;&gt;"",COUNTIF(基础资料!$B:$B,$E269)=0),"产品名不在基础资料里",IF(AND($N269&lt;&gt;"",COUNTIF(基础资料!$G:$G,$N269)=0),"供货商不在基础资料里",IF(AND($C269&lt;&gt;"",ISNUMBER($C269),$C269&lt;10000),"客户生日填得不对（不是日期）",IF(N($J269)&gt;N($F269),"销售费用大于销售金额",IF(AND($D269&lt;&gt;"",COUNTIF(数据录入!$J$5:$J$4999,$D269)=0,N($T269)&lt;&gt;0),"用的还是原手工已收款",IF(AND($D269&lt;&gt;"",COUNTIF(数据录入!$J$5:$J$4999,$D269)&gt;0,ROUND(N($G269)-N($T269),2)&lt;&gt;0,N($T269)&lt;&gt;0),"自动算的已收款和原手工数对不上","√"))))))))</f>
        <v/>
      </c>
    </row>
    <row r="270" ht="18" customFormat="1" customHeight="1" s="106">
      <c r="A270" s="338">
        <f>IF(AND($D270="",$N270=""),"",MAX($A$10:A269)+1)</f>
        <v/>
      </c>
      <c r="B270" s="339" t="n"/>
      <c r="C270" s="341" t="n"/>
      <c r="D270" s="341" t="n"/>
      <c r="E270" s="341" t="n"/>
      <c r="F270" s="342" t="n"/>
      <c r="G270" s="343">
        <f>IF($D270="","",IF(COUNTIF(数据录入!$J$5:$J$4999,$D270)=0,N($T270),ROUND(MIN(MAX(0,N($W270)-(N($V270)-N($U270))),N($U270)),2)))</f>
        <v/>
      </c>
      <c r="H270" s="344">
        <f>IF($D270="","",ROUND(N($F270)-N($G270)-N($J270),2))</f>
        <v/>
      </c>
      <c r="I270" s="353">
        <f>IF($D270="","",ROUND(SUM($H$11:H270),2))</f>
        <v/>
      </c>
      <c r="J270" s="354" t="n"/>
      <c r="K270" s="355" t="n"/>
      <c r="L270" s="341" t="n"/>
      <c r="M270" s="345" t="n"/>
      <c r="N270" s="346" t="n"/>
      <c r="O270" s="347" t="n"/>
      <c r="P270" s="348">
        <f>IF($N270="","",IF(COUNTIF(数据录入!$K$5:$K$4999,$N270)=0,N($X270),ROUND(MIN(MAX(0,N($Z270)-(N($Y270)-N($O270))),N($O270)),2)))</f>
        <v/>
      </c>
      <c r="Q270" s="349">
        <f>IF($N270="","",ROUND(N($O270)-N($P270),2))</f>
        <v/>
      </c>
      <c r="R270" s="350">
        <f>IF($N270="","",ROUND(SUM($Q$11:Q270),2))</f>
        <v/>
      </c>
      <c r="S270" s="346" t="n"/>
      <c r="T270" s="342" t="n"/>
      <c r="U270" s="351">
        <f>IF($D270="","",ROUND(N($F270)-N($J270),2))</f>
        <v/>
      </c>
      <c r="V270" s="351">
        <f>IF($D270="","",ROUND(SUMIFS($F$11:F270,$D$11:D270,$D270)-SUMIFS($J$11:J270,$D$11:D270,$D270),2))</f>
        <v/>
      </c>
      <c r="W270" s="351">
        <f>IF($D270="","",ROUND(SUMIFS(数据录入!$F$5:$F$4999,数据录入!$J$5:$J$4999,$D270),2))</f>
        <v/>
      </c>
      <c r="X270" s="347" t="n"/>
      <c r="Y270" s="351">
        <f>IF($N270="","",ROUND(SUMIFS($O$11:O270,$N$11:N270,$N270),2))</f>
        <v/>
      </c>
      <c r="Z270" s="351">
        <f>IF($N270="","",ROUND(SUMIFS(数据录入!$G$5:$G$4999,数据录入!$K$5:$K$4999,$N270),2))</f>
        <v/>
      </c>
      <c r="AA270" s="352">
        <f>IF(AND($D270="",$N270=""),"",IF(AND($D270&lt;&gt;"",COUNTIF(基础资料!$E:$E,$D270)=0),"客户名不在基础资料里",IF(AND($E270&lt;&gt;"",COUNTIF(基础资料!$B:$B,$E270)=0),"产品名不在基础资料里",IF(AND($N270&lt;&gt;"",COUNTIF(基础资料!$G:$G,$N270)=0),"供货商不在基础资料里",IF(AND($C270&lt;&gt;"",ISNUMBER($C270),$C270&lt;10000),"客户生日填得不对（不是日期）",IF(N($J270)&gt;N($F270),"销售费用大于销售金额",IF(AND($D270&lt;&gt;"",COUNTIF(数据录入!$J$5:$J$4999,$D270)=0,N($T270)&lt;&gt;0),"用的还是原手工已收款",IF(AND($D270&lt;&gt;"",COUNTIF(数据录入!$J$5:$J$4999,$D270)&gt;0,ROUND(N($G270)-N($T270),2)&lt;&gt;0,N($T270)&lt;&gt;0),"自动算的已收款和原手工数对不上","√"))))))))</f>
        <v/>
      </c>
    </row>
    <row r="271" ht="18" customFormat="1" customHeight="1" s="106">
      <c r="A271" s="338">
        <f>IF(AND($D271="",$N271=""),"",MAX($A$10:A270)+1)</f>
        <v/>
      </c>
      <c r="B271" s="339" t="n"/>
      <c r="C271" s="341" t="n"/>
      <c r="D271" s="341" t="n"/>
      <c r="E271" s="341" t="n"/>
      <c r="F271" s="342" t="n"/>
      <c r="G271" s="343">
        <f>IF($D271="","",IF(COUNTIF(数据录入!$J$5:$J$4999,$D271)=0,N($T271),ROUND(MIN(MAX(0,N($W271)-(N($V271)-N($U271))),N($U271)),2)))</f>
        <v/>
      </c>
      <c r="H271" s="344">
        <f>IF($D271="","",ROUND(N($F271)-N($G271)-N($J271),2))</f>
        <v/>
      </c>
      <c r="I271" s="353">
        <f>IF($D271="","",ROUND(SUM($H$11:H271),2))</f>
        <v/>
      </c>
      <c r="J271" s="354" t="n"/>
      <c r="K271" s="355" t="n"/>
      <c r="L271" s="341" t="n"/>
      <c r="M271" s="345" t="n"/>
      <c r="N271" s="346" t="n"/>
      <c r="O271" s="347" t="n"/>
      <c r="P271" s="348">
        <f>IF($N271="","",IF(COUNTIF(数据录入!$K$5:$K$4999,$N271)=0,N($X271),ROUND(MIN(MAX(0,N($Z271)-(N($Y271)-N($O271))),N($O271)),2)))</f>
        <v/>
      </c>
      <c r="Q271" s="349">
        <f>IF($N271="","",ROUND(N($O271)-N($P271),2))</f>
        <v/>
      </c>
      <c r="R271" s="350">
        <f>IF($N271="","",ROUND(SUM($Q$11:Q271),2))</f>
        <v/>
      </c>
      <c r="S271" s="346" t="n"/>
      <c r="T271" s="342" t="n"/>
      <c r="U271" s="351">
        <f>IF($D271="","",ROUND(N($F271)-N($J271),2))</f>
        <v/>
      </c>
      <c r="V271" s="351">
        <f>IF($D271="","",ROUND(SUMIFS($F$11:F271,$D$11:D271,$D271)-SUMIFS($J$11:J271,$D$11:D271,$D271),2))</f>
        <v/>
      </c>
      <c r="W271" s="351">
        <f>IF($D271="","",ROUND(SUMIFS(数据录入!$F$5:$F$4999,数据录入!$J$5:$J$4999,$D271),2))</f>
        <v/>
      </c>
      <c r="X271" s="347" t="n"/>
      <c r="Y271" s="351">
        <f>IF($N271="","",ROUND(SUMIFS($O$11:O271,$N$11:N271,$N271),2))</f>
        <v/>
      </c>
      <c r="Z271" s="351">
        <f>IF($N271="","",ROUND(SUMIFS(数据录入!$G$5:$G$4999,数据录入!$K$5:$K$4999,$N271),2))</f>
        <v/>
      </c>
      <c r="AA271" s="352">
        <f>IF(AND($D271="",$N271=""),"",IF(AND($D271&lt;&gt;"",COUNTIF(基础资料!$E:$E,$D271)=0),"客户名不在基础资料里",IF(AND($E271&lt;&gt;"",COUNTIF(基础资料!$B:$B,$E271)=0),"产品名不在基础资料里",IF(AND($N271&lt;&gt;"",COUNTIF(基础资料!$G:$G,$N271)=0),"供货商不在基础资料里",IF(AND($C271&lt;&gt;"",ISNUMBER($C271),$C271&lt;10000),"客户生日填得不对（不是日期）",IF(N($J271)&gt;N($F271),"销售费用大于销售金额",IF(AND($D271&lt;&gt;"",COUNTIF(数据录入!$J$5:$J$4999,$D271)=0,N($T271)&lt;&gt;0),"用的还是原手工已收款",IF(AND($D271&lt;&gt;"",COUNTIF(数据录入!$J$5:$J$4999,$D271)&gt;0,ROUND(N($G271)-N($T271),2)&lt;&gt;0,N($T271)&lt;&gt;0),"自动算的已收款和原手工数对不上","√"))))))))</f>
        <v/>
      </c>
    </row>
    <row r="272" ht="18" customFormat="1" customHeight="1" s="106">
      <c r="A272" s="338">
        <f>IF(AND($D272="",$N272=""),"",MAX($A$10:A271)+1)</f>
        <v/>
      </c>
      <c r="B272" s="339" t="n"/>
      <c r="C272" s="341" t="n"/>
      <c r="D272" s="341" t="n"/>
      <c r="E272" s="341" t="n"/>
      <c r="F272" s="342" t="n"/>
      <c r="G272" s="343">
        <f>IF($D272="","",IF(COUNTIF(数据录入!$J$5:$J$4999,$D272)=0,N($T272),ROUND(MIN(MAX(0,N($W272)-(N($V272)-N($U272))),N($U272)),2)))</f>
        <v/>
      </c>
      <c r="H272" s="344">
        <f>IF($D272="","",ROUND(N($F272)-N($G272)-N($J272),2))</f>
        <v/>
      </c>
      <c r="I272" s="353">
        <f>IF($D272="","",ROUND(SUM($H$11:H272),2))</f>
        <v/>
      </c>
      <c r="J272" s="354" t="n"/>
      <c r="K272" s="355" t="n"/>
      <c r="L272" s="341" t="n"/>
      <c r="M272" s="345" t="n"/>
      <c r="N272" s="346" t="n"/>
      <c r="O272" s="347" t="n"/>
      <c r="P272" s="348">
        <f>IF($N272="","",IF(COUNTIF(数据录入!$K$5:$K$4999,$N272)=0,N($X272),ROUND(MIN(MAX(0,N($Z272)-(N($Y272)-N($O272))),N($O272)),2)))</f>
        <v/>
      </c>
      <c r="Q272" s="349">
        <f>IF($N272="","",ROUND(N($O272)-N($P272),2))</f>
        <v/>
      </c>
      <c r="R272" s="350">
        <f>IF($N272="","",ROUND(SUM($Q$11:Q272),2))</f>
        <v/>
      </c>
      <c r="S272" s="346" t="n"/>
      <c r="T272" s="342" t="n"/>
      <c r="U272" s="351">
        <f>IF($D272="","",ROUND(N($F272)-N($J272),2))</f>
        <v/>
      </c>
      <c r="V272" s="351">
        <f>IF($D272="","",ROUND(SUMIFS($F$11:F272,$D$11:D272,$D272)-SUMIFS($J$11:J272,$D$11:D272,$D272),2))</f>
        <v/>
      </c>
      <c r="W272" s="351">
        <f>IF($D272="","",ROUND(SUMIFS(数据录入!$F$5:$F$4999,数据录入!$J$5:$J$4999,$D272),2))</f>
        <v/>
      </c>
      <c r="X272" s="347" t="n"/>
      <c r="Y272" s="351">
        <f>IF($N272="","",ROUND(SUMIFS($O$11:O272,$N$11:N272,$N272),2))</f>
        <v/>
      </c>
      <c r="Z272" s="351">
        <f>IF($N272="","",ROUND(SUMIFS(数据录入!$G$5:$G$4999,数据录入!$K$5:$K$4999,$N272),2))</f>
        <v/>
      </c>
      <c r="AA272" s="352">
        <f>IF(AND($D272="",$N272=""),"",IF(AND($D272&lt;&gt;"",COUNTIF(基础资料!$E:$E,$D272)=0),"客户名不在基础资料里",IF(AND($E272&lt;&gt;"",COUNTIF(基础资料!$B:$B,$E272)=0),"产品名不在基础资料里",IF(AND($N272&lt;&gt;"",COUNTIF(基础资料!$G:$G,$N272)=0),"供货商不在基础资料里",IF(AND($C272&lt;&gt;"",ISNUMBER($C272),$C272&lt;10000),"客户生日填得不对（不是日期）",IF(N($J272)&gt;N($F272),"销售费用大于销售金额",IF(AND($D272&lt;&gt;"",COUNTIF(数据录入!$J$5:$J$4999,$D272)=0,N($T272)&lt;&gt;0),"用的还是原手工已收款",IF(AND($D272&lt;&gt;"",COUNTIF(数据录入!$J$5:$J$4999,$D272)&gt;0,ROUND(N($G272)-N($T272),2)&lt;&gt;0,N($T272)&lt;&gt;0),"自动算的已收款和原手工数对不上","√"))))))))</f>
        <v/>
      </c>
    </row>
    <row r="273" ht="18" customFormat="1" customHeight="1" s="106">
      <c r="A273" s="338">
        <f>IF(AND($D273="",$N273=""),"",MAX($A$10:A272)+1)</f>
        <v/>
      </c>
      <c r="B273" s="339" t="n"/>
      <c r="C273" s="341" t="n"/>
      <c r="D273" s="341" t="n"/>
      <c r="E273" s="341" t="n"/>
      <c r="F273" s="342" t="n"/>
      <c r="G273" s="343">
        <f>IF($D273="","",IF(COUNTIF(数据录入!$J$5:$J$4999,$D273)=0,N($T273),ROUND(MIN(MAX(0,N($W273)-(N($V273)-N($U273))),N($U273)),2)))</f>
        <v/>
      </c>
      <c r="H273" s="344">
        <f>IF($D273="","",ROUND(N($F273)-N($G273)-N($J273),2))</f>
        <v/>
      </c>
      <c r="I273" s="353">
        <f>IF($D273="","",ROUND(SUM($H$11:H273),2))</f>
        <v/>
      </c>
      <c r="J273" s="354" t="n"/>
      <c r="K273" s="355" t="n"/>
      <c r="L273" s="341" t="n"/>
      <c r="M273" s="345" t="n"/>
      <c r="N273" s="346" t="n"/>
      <c r="O273" s="347" t="n"/>
      <c r="P273" s="348">
        <f>IF($N273="","",IF(COUNTIF(数据录入!$K$5:$K$4999,$N273)=0,N($X273),ROUND(MIN(MAX(0,N($Z273)-(N($Y273)-N($O273))),N($O273)),2)))</f>
        <v/>
      </c>
      <c r="Q273" s="349">
        <f>IF($N273="","",ROUND(N($O273)-N($P273),2))</f>
        <v/>
      </c>
      <c r="R273" s="350">
        <f>IF($N273="","",ROUND(SUM($Q$11:Q273),2))</f>
        <v/>
      </c>
      <c r="S273" s="346" t="n"/>
      <c r="T273" s="342" t="n"/>
      <c r="U273" s="351">
        <f>IF($D273="","",ROUND(N($F273)-N($J273),2))</f>
        <v/>
      </c>
      <c r="V273" s="351">
        <f>IF($D273="","",ROUND(SUMIFS($F$11:F273,$D$11:D273,$D273)-SUMIFS($J$11:J273,$D$11:D273,$D273),2))</f>
        <v/>
      </c>
      <c r="W273" s="351">
        <f>IF($D273="","",ROUND(SUMIFS(数据录入!$F$5:$F$4999,数据录入!$J$5:$J$4999,$D273),2))</f>
        <v/>
      </c>
      <c r="X273" s="347" t="n"/>
      <c r="Y273" s="351">
        <f>IF($N273="","",ROUND(SUMIFS($O$11:O273,$N$11:N273,$N273),2))</f>
        <v/>
      </c>
      <c r="Z273" s="351">
        <f>IF($N273="","",ROUND(SUMIFS(数据录入!$G$5:$G$4999,数据录入!$K$5:$K$4999,$N273),2))</f>
        <v/>
      </c>
      <c r="AA273" s="352">
        <f>IF(AND($D273="",$N273=""),"",IF(AND($D273&lt;&gt;"",COUNTIF(基础资料!$E:$E,$D273)=0),"客户名不在基础资料里",IF(AND($E273&lt;&gt;"",COUNTIF(基础资料!$B:$B,$E273)=0),"产品名不在基础资料里",IF(AND($N273&lt;&gt;"",COUNTIF(基础资料!$G:$G,$N273)=0),"供货商不在基础资料里",IF(AND($C273&lt;&gt;"",ISNUMBER($C273),$C273&lt;10000),"客户生日填得不对（不是日期）",IF(N($J273)&gt;N($F273),"销售费用大于销售金额",IF(AND($D273&lt;&gt;"",COUNTIF(数据录入!$J$5:$J$4999,$D273)=0,N($T273)&lt;&gt;0),"用的还是原手工已收款",IF(AND($D273&lt;&gt;"",COUNTIF(数据录入!$J$5:$J$4999,$D273)&gt;0,ROUND(N($G273)-N($T273),2)&lt;&gt;0,N($T273)&lt;&gt;0),"自动算的已收款和原手工数对不上","√"))))))))</f>
        <v/>
      </c>
    </row>
    <row r="274" ht="18" customFormat="1" customHeight="1" s="106">
      <c r="A274" s="338">
        <f>IF(AND($D274="",$N274=""),"",MAX($A$10:A273)+1)</f>
        <v/>
      </c>
      <c r="B274" s="339" t="n"/>
      <c r="C274" s="341" t="n"/>
      <c r="D274" s="341" t="n"/>
      <c r="E274" s="341" t="n"/>
      <c r="F274" s="342" t="n"/>
      <c r="G274" s="343">
        <f>IF($D274="","",IF(COUNTIF(数据录入!$J$5:$J$4999,$D274)=0,N($T274),ROUND(MIN(MAX(0,N($W274)-(N($V274)-N($U274))),N($U274)),2)))</f>
        <v/>
      </c>
      <c r="H274" s="344">
        <f>IF($D274="","",ROUND(N($F274)-N($G274)-N($J274),2))</f>
        <v/>
      </c>
      <c r="I274" s="353">
        <f>IF($D274="","",ROUND(SUM($H$11:H274),2))</f>
        <v/>
      </c>
      <c r="J274" s="354" t="n"/>
      <c r="K274" s="355" t="n"/>
      <c r="L274" s="341" t="n"/>
      <c r="M274" s="345" t="n"/>
      <c r="N274" s="346" t="n"/>
      <c r="O274" s="347" t="n"/>
      <c r="P274" s="348">
        <f>IF($N274="","",IF(COUNTIF(数据录入!$K$5:$K$4999,$N274)=0,N($X274),ROUND(MIN(MAX(0,N($Z274)-(N($Y274)-N($O274))),N($O274)),2)))</f>
        <v/>
      </c>
      <c r="Q274" s="349">
        <f>IF($N274="","",ROUND(N($O274)-N($P274),2))</f>
        <v/>
      </c>
      <c r="R274" s="350">
        <f>IF($N274="","",ROUND(SUM($Q$11:Q274),2))</f>
        <v/>
      </c>
      <c r="S274" s="346" t="n"/>
      <c r="T274" s="342" t="n"/>
      <c r="U274" s="351">
        <f>IF($D274="","",ROUND(N($F274)-N($J274),2))</f>
        <v/>
      </c>
      <c r="V274" s="351">
        <f>IF($D274="","",ROUND(SUMIFS($F$11:F274,$D$11:D274,$D274)-SUMIFS($J$11:J274,$D$11:D274,$D274),2))</f>
        <v/>
      </c>
      <c r="W274" s="351">
        <f>IF($D274="","",ROUND(SUMIFS(数据录入!$F$5:$F$4999,数据录入!$J$5:$J$4999,$D274),2))</f>
        <v/>
      </c>
      <c r="X274" s="347" t="n"/>
      <c r="Y274" s="351">
        <f>IF($N274="","",ROUND(SUMIFS($O$11:O274,$N$11:N274,$N274),2))</f>
        <v/>
      </c>
      <c r="Z274" s="351">
        <f>IF($N274="","",ROUND(SUMIFS(数据录入!$G$5:$G$4999,数据录入!$K$5:$K$4999,$N274),2))</f>
        <v/>
      </c>
      <c r="AA274" s="352">
        <f>IF(AND($D274="",$N274=""),"",IF(AND($D274&lt;&gt;"",COUNTIF(基础资料!$E:$E,$D274)=0),"客户名不在基础资料里",IF(AND($E274&lt;&gt;"",COUNTIF(基础资料!$B:$B,$E274)=0),"产品名不在基础资料里",IF(AND($N274&lt;&gt;"",COUNTIF(基础资料!$G:$G,$N274)=0),"供货商不在基础资料里",IF(AND($C274&lt;&gt;"",ISNUMBER($C274),$C274&lt;10000),"客户生日填得不对（不是日期）",IF(N($J274)&gt;N($F274),"销售费用大于销售金额",IF(AND($D274&lt;&gt;"",COUNTIF(数据录入!$J$5:$J$4999,$D274)=0,N($T274)&lt;&gt;0),"用的还是原手工已收款",IF(AND($D274&lt;&gt;"",COUNTIF(数据录入!$J$5:$J$4999,$D274)&gt;0,ROUND(N($G274)-N($T274),2)&lt;&gt;0,N($T274)&lt;&gt;0),"自动算的已收款和原手工数对不上","√"))))))))</f>
        <v/>
      </c>
    </row>
    <row r="275" ht="18" customFormat="1" customHeight="1" s="106">
      <c r="A275" s="338">
        <f>IF(AND($D275="",$N275=""),"",MAX($A$10:A274)+1)</f>
        <v/>
      </c>
      <c r="B275" s="339" t="n"/>
      <c r="C275" s="341" t="n"/>
      <c r="D275" s="341" t="n"/>
      <c r="E275" s="341" t="n"/>
      <c r="F275" s="342" t="n"/>
      <c r="G275" s="343">
        <f>IF($D275="","",IF(COUNTIF(数据录入!$J$5:$J$4999,$D275)=0,N($T275),ROUND(MIN(MAX(0,N($W275)-(N($V275)-N($U275))),N($U275)),2)))</f>
        <v/>
      </c>
      <c r="H275" s="344">
        <f>IF($D275="","",ROUND(N($F275)-N($G275)-N($J275),2))</f>
        <v/>
      </c>
      <c r="I275" s="353">
        <f>IF($D275="","",ROUND(SUM($H$11:H275),2))</f>
        <v/>
      </c>
      <c r="J275" s="354" t="n"/>
      <c r="K275" s="355" t="n"/>
      <c r="L275" s="341" t="n"/>
      <c r="M275" s="345" t="n"/>
      <c r="N275" s="346" t="n"/>
      <c r="O275" s="347" t="n"/>
      <c r="P275" s="348">
        <f>IF($N275="","",IF(COUNTIF(数据录入!$K$5:$K$4999,$N275)=0,N($X275),ROUND(MIN(MAX(0,N($Z275)-(N($Y275)-N($O275))),N($O275)),2)))</f>
        <v/>
      </c>
      <c r="Q275" s="349">
        <f>IF($N275="","",ROUND(N($O275)-N($P275),2))</f>
        <v/>
      </c>
      <c r="R275" s="350">
        <f>IF($N275="","",ROUND(SUM($Q$11:Q275),2))</f>
        <v/>
      </c>
      <c r="S275" s="346" t="n"/>
      <c r="T275" s="342" t="n"/>
      <c r="U275" s="351">
        <f>IF($D275="","",ROUND(N($F275)-N($J275),2))</f>
        <v/>
      </c>
      <c r="V275" s="351">
        <f>IF($D275="","",ROUND(SUMIFS($F$11:F275,$D$11:D275,$D275)-SUMIFS($J$11:J275,$D$11:D275,$D275),2))</f>
        <v/>
      </c>
      <c r="W275" s="351">
        <f>IF($D275="","",ROUND(SUMIFS(数据录入!$F$5:$F$4999,数据录入!$J$5:$J$4999,$D275),2))</f>
        <v/>
      </c>
      <c r="X275" s="347" t="n"/>
      <c r="Y275" s="351">
        <f>IF($N275="","",ROUND(SUMIFS($O$11:O275,$N$11:N275,$N275),2))</f>
        <v/>
      </c>
      <c r="Z275" s="351">
        <f>IF($N275="","",ROUND(SUMIFS(数据录入!$G$5:$G$4999,数据录入!$K$5:$K$4999,$N275),2))</f>
        <v/>
      </c>
      <c r="AA275" s="352">
        <f>IF(AND($D275="",$N275=""),"",IF(AND($D275&lt;&gt;"",COUNTIF(基础资料!$E:$E,$D275)=0),"客户名不在基础资料里",IF(AND($E275&lt;&gt;"",COUNTIF(基础资料!$B:$B,$E275)=0),"产品名不在基础资料里",IF(AND($N275&lt;&gt;"",COUNTIF(基础资料!$G:$G,$N275)=0),"供货商不在基础资料里",IF(AND($C275&lt;&gt;"",ISNUMBER($C275),$C275&lt;10000),"客户生日填得不对（不是日期）",IF(N($J275)&gt;N($F275),"销售费用大于销售金额",IF(AND($D275&lt;&gt;"",COUNTIF(数据录入!$J$5:$J$4999,$D275)=0,N($T275)&lt;&gt;0),"用的还是原手工已收款",IF(AND($D275&lt;&gt;"",COUNTIF(数据录入!$J$5:$J$4999,$D275)&gt;0,ROUND(N($G275)-N($T275),2)&lt;&gt;0,N($T275)&lt;&gt;0),"自动算的已收款和原手工数对不上","√"))))))))</f>
        <v/>
      </c>
    </row>
    <row r="276" ht="18" customFormat="1" customHeight="1" s="106">
      <c r="A276" s="338">
        <f>IF(AND($D276="",$N276=""),"",MAX($A$10:A275)+1)</f>
        <v/>
      </c>
      <c r="B276" s="339" t="n"/>
      <c r="C276" s="341" t="n"/>
      <c r="D276" s="341" t="n"/>
      <c r="E276" s="341" t="n"/>
      <c r="F276" s="342" t="n"/>
      <c r="G276" s="343">
        <f>IF($D276="","",IF(COUNTIF(数据录入!$J$5:$J$4999,$D276)=0,N($T276),ROUND(MIN(MAX(0,N($W276)-(N($V276)-N($U276))),N($U276)),2)))</f>
        <v/>
      </c>
      <c r="H276" s="344">
        <f>IF($D276="","",ROUND(N($F276)-N($G276)-N($J276),2))</f>
        <v/>
      </c>
      <c r="I276" s="353">
        <f>IF($D276="","",ROUND(SUM($H$11:H276),2))</f>
        <v/>
      </c>
      <c r="J276" s="354" t="n"/>
      <c r="K276" s="355" t="n"/>
      <c r="L276" s="341" t="n"/>
      <c r="M276" s="345" t="n"/>
      <c r="N276" s="346" t="n"/>
      <c r="O276" s="347" t="n"/>
      <c r="P276" s="348">
        <f>IF($N276="","",IF(COUNTIF(数据录入!$K$5:$K$4999,$N276)=0,N($X276),ROUND(MIN(MAX(0,N($Z276)-(N($Y276)-N($O276))),N($O276)),2)))</f>
        <v/>
      </c>
      <c r="Q276" s="349">
        <f>IF($N276="","",ROUND(N($O276)-N($P276),2))</f>
        <v/>
      </c>
      <c r="R276" s="350">
        <f>IF($N276="","",ROUND(SUM($Q$11:Q276),2))</f>
        <v/>
      </c>
      <c r="S276" s="346" t="n"/>
      <c r="T276" s="342" t="n"/>
      <c r="U276" s="351">
        <f>IF($D276="","",ROUND(N($F276)-N($J276),2))</f>
        <v/>
      </c>
      <c r="V276" s="351">
        <f>IF($D276="","",ROUND(SUMIFS($F$11:F276,$D$11:D276,$D276)-SUMIFS($J$11:J276,$D$11:D276,$D276),2))</f>
        <v/>
      </c>
      <c r="W276" s="351">
        <f>IF($D276="","",ROUND(SUMIFS(数据录入!$F$5:$F$4999,数据录入!$J$5:$J$4999,$D276),2))</f>
        <v/>
      </c>
      <c r="X276" s="347" t="n"/>
      <c r="Y276" s="351">
        <f>IF($N276="","",ROUND(SUMIFS($O$11:O276,$N$11:N276,$N276),2))</f>
        <v/>
      </c>
      <c r="Z276" s="351">
        <f>IF($N276="","",ROUND(SUMIFS(数据录入!$G$5:$G$4999,数据录入!$K$5:$K$4999,$N276),2))</f>
        <v/>
      </c>
      <c r="AA276" s="352">
        <f>IF(AND($D276="",$N276=""),"",IF(AND($D276&lt;&gt;"",COUNTIF(基础资料!$E:$E,$D276)=0),"客户名不在基础资料里",IF(AND($E276&lt;&gt;"",COUNTIF(基础资料!$B:$B,$E276)=0),"产品名不在基础资料里",IF(AND($N276&lt;&gt;"",COUNTIF(基础资料!$G:$G,$N276)=0),"供货商不在基础资料里",IF(AND($C276&lt;&gt;"",ISNUMBER($C276),$C276&lt;10000),"客户生日填得不对（不是日期）",IF(N($J276)&gt;N($F276),"销售费用大于销售金额",IF(AND($D276&lt;&gt;"",COUNTIF(数据录入!$J$5:$J$4999,$D276)=0,N($T276)&lt;&gt;0),"用的还是原手工已收款",IF(AND($D276&lt;&gt;"",COUNTIF(数据录入!$J$5:$J$4999,$D276)&gt;0,ROUND(N($G276)-N($T276),2)&lt;&gt;0,N($T276)&lt;&gt;0),"自动算的已收款和原手工数对不上","√"))))))))</f>
        <v/>
      </c>
    </row>
    <row r="277" ht="18" customFormat="1" customHeight="1" s="106">
      <c r="A277" s="338">
        <f>IF(AND($D277="",$N277=""),"",MAX($A$10:A276)+1)</f>
        <v/>
      </c>
      <c r="B277" s="339" t="n"/>
      <c r="C277" s="341" t="n"/>
      <c r="D277" s="341" t="n"/>
      <c r="E277" s="341" t="n"/>
      <c r="F277" s="342" t="n"/>
      <c r="G277" s="343">
        <f>IF($D277="","",IF(COUNTIF(数据录入!$J$5:$J$4999,$D277)=0,N($T277),ROUND(MIN(MAX(0,N($W277)-(N($V277)-N($U277))),N($U277)),2)))</f>
        <v/>
      </c>
      <c r="H277" s="344">
        <f>IF($D277="","",ROUND(N($F277)-N($G277)-N($J277),2))</f>
        <v/>
      </c>
      <c r="I277" s="353">
        <f>IF($D277="","",ROUND(SUM($H$11:H277),2))</f>
        <v/>
      </c>
      <c r="J277" s="354" t="n"/>
      <c r="K277" s="355" t="n"/>
      <c r="L277" s="341" t="n"/>
      <c r="M277" s="345" t="n"/>
      <c r="N277" s="346" t="n"/>
      <c r="O277" s="347" t="n"/>
      <c r="P277" s="348">
        <f>IF($N277="","",IF(COUNTIF(数据录入!$K$5:$K$4999,$N277)=0,N($X277),ROUND(MIN(MAX(0,N($Z277)-(N($Y277)-N($O277))),N($O277)),2)))</f>
        <v/>
      </c>
      <c r="Q277" s="349">
        <f>IF($N277="","",ROUND(N($O277)-N($P277),2))</f>
        <v/>
      </c>
      <c r="R277" s="350">
        <f>IF($N277="","",ROUND(SUM($Q$11:Q277),2))</f>
        <v/>
      </c>
      <c r="S277" s="346" t="n"/>
      <c r="T277" s="342" t="n"/>
      <c r="U277" s="351">
        <f>IF($D277="","",ROUND(N($F277)-N($J277),2))</f>
        <v/>
      </c>
      <c r="V277" s="351">
        <f>IF($D277="","",ROUND(SUMIFS($F$11:F277,$D$11:D277,$D277)-SUMIFS($J$11:J277,$D$11:D277,$D277),2))</f>
        <v/>
      </c>
      <c r="W277" s="351">
        <f>IF($D277="","",ROUND(SUMIFS(数据录入!$F$5:$F$4999,数据录入!$J$5:$J$4999,$D277),2))</f>
        <v/>
      </c>
      <c r="X277" s="347" t="n"/>
      <c r="Y277" s="351">
        <f>IF($N277="","",ROUND(SUMIFS($O$11:O277,$N$11:N277,$N277),2))</f>
        <v/>
      </c>
      <c r="Z277" s="351">
        <f>IF($N277="","",ROUND(SUMIFS(数据录入!$G$5:$G$4999,数据录入!$K$5:$K$4999,$N277),2))</f>
        <v/>
      </c>
      <c r="AA277" s="352">
        <f>IF(AND($D277="",$N277=""),"",IF(AND($D277&lt;&gt;"",COUNTIF(基础资料!$E:$E,$D277)=0),"客户名不在基础资料里",IF(AND($E277&lt;&gt;"",COUNTIF(基础资料!$B:$B,$E277)=0),"产品名不在基础资料里",IF(AND($N277&lt;&gt;"",COUNTIF(基础资料!$G:$G,$N277)=0),"供货商不在基础资料里",IF(AND($C277&lt;&gt;"",ISNUMBER($C277),$C277&lt;10000),"客户生日填得不对（不是日期）",IF(N($J277)&gt;N($F277),"销售费用大于销售金额",IF(AND($D277&lt;&gt;"",COUNTIF(数据录入!$J$5:$J$4999,$D277)=0,N($T277)&lt;&gt;0),"用的还是原手工已收款",IF(AND($D277&lt;&gt;"",COUNTIF(数据录入!$J$5:$J$4999,$D277)&gt;0,ROUND(N($G277)-N($T277),2)&lt;&gt;0,N($T277)&lt;&gt;0),"自动算的已收款和原手工数对不上","√"))))))))</f>
        <v/>
      </c>
    </row>
    <row r="278" ht="18" customFormat="1" customHeight="1" s="106">
      <c r="A278" s="338">
        <f>IF(AND($D278="",$N278=""),"",MAX($A$10:A277)+1)</f>
        <v/>
      </c>
      <c r="B278" s="339" t="n"/>
      <c r="C278" s="341" t="n"/>
      <c r="D278" s="341" t="n"/>
      <c r="E278" s="341" t="n"/>
      <c r="F278" s="342" t="n"/>
      <c r="G278" s="343">
        <f>IF($D278="","",IF(COUNTIF(数据录入!$J$5:$J$4999,$D278)=0,N($T278),ROUND(MIN(MAX(0,N($W278)-(N($V278)-N($U278))),N($U278)),2)))</f>
        <v/>
      </c>
      <c r="H278" s="344">
        <f>IF($D278="","",ROUND(N($F278)-N($G278)-N($J278),2))</f>
        <v/>
      </c>
      <c r="I278" s="353">
        <f>IF($D278="","",ROUND(SUM($H$11:H278),2))</f>
        <v/>
      </c>
      <c r="J278" s="354" t="n"/>
      <c r="K278" s="355" t="n"/>
      <c r="L278" s="341" t="n"/>
      <c r="M278" s="345" t="n"/>
      <c r="N278" s="346" t="n"/>
      <c r="O278" s="347" t="n"/>
      <c r="P278" s="348">
        <f>IF($N278="","",IF(COUNTIF(数据录入!$K$5:$K$4999,$N278)=0,N($X278),ROUND(MIN(MAX(0,N($Z278)-(N($Y278)-N($O278))),N($O278)),2)))</f>
        <v/>
      </c>
      <c r="Q278" s="349">
        <f>IF($N278="","",ROUND(N($O278)-N($P278),2))</f>
        <v/>
      </c>
      <c r="R278" s="350">
        <f>IF($N278="","",ROUND(SUM($Q$11:Q278),2))</f>
        <v/>
      </c>
      <c r="S278" s="346" t="n"/>
      <c r="T278" s="342" t="n"/>
      <c r="U278" s="351">
        <f>IF($D278="","",ROUND(N($F278)-N($J278),2))</f>
        <v/>
      </c>
      <c r="V278" s="351">
        <f>IF($D278="","",ROUND(SUMIFS($F$11:F278,$D$11:D278,$D278)-SUMIFS($J$11:J278,$D$11:D278,$D278),2))</f>
        <v/>
      </c>
      <c r="W278" s="351">
        <f>IF($D278="","",ROUND(SUMIFS(数据录入!$F$5:$F$4999,数据录入!$J$5:$J$4999,$D278),2))</f>
        <v/>
      </c>
      <c r="X278" s="347" t="n"/>
      <c r="Y278" s="351">
        <f>IF($N278="","",ROUND(SUMIFS($O$11:O278,$N$11:N278,$N278),2))</f>
        <v/>
      </c>
      <c r="Z278" s="351">
        <f>IF($N278="","",ROUND(SUMIFS(数据录入!$G$5:$G$4999,数据录入!$K$5:$K$4999,$N278),2))</f>
        <v/>
      </c>
      <c r="AA278" s="352">
        <f>IF(AND($D278="",$N278=""),"",IF(AND($D278&lt;&gt;"",COUNTIF(基础资料!$E:$E,$D278)=0),"客户名不在基础资料里",IF(AND($E278&lt;&gt;"",COUNTIF(基础资料!$B:$B,$E278)=0),"产品名不在基础资料里",IF(AND($N278&lt;&gt;"",COUNTIF(基础资料!$G:$G,$N278)=0),"供货商不在基础资料里",IF(AND($C278&lt;&gt;"",ISNUMBER($C278),$C278&lt;10000),"客户生日填得不对（不是日期）",IF(N($J278)&gt;N($F278),"销售费用大于销售金额",IF(AND($D278&lt;&gt;"",COUNTIF(数据录入!$J$5:$J$4999,$D278)=0,N($T278)&lt;&gt;0),"用的还是原手工已收款",IF(AND($D278&lt;&gt;"",COUNTIF(数据录入!$J$5:$J$4999,$D278)&gt;0,ROUND(N($G278)-N($T278),2)&lt;&gt;0,N($T278)&lt;&gt;0),"自动算的已收款和原手工数对不上","√"))))))))</f>
        <v/>
      </c>
    </row>
    <row r="279" ht="18" customFormat="1" customHeight="1" s="106">
      <c r="A279" s="338">
        <f>IF(AND($D279="",$N279=""),"",MAX($A$10:A278)+1)</f>
        <v/>
      </c>
      <c r="B279" s="339" t="n"/>
      <c r="C279" s="341" t="n"/>
      <c r="D279" s="341" t="n"/>
      <c r="E279" s="341" t="n"/>
      <c r="F279" s="342" t="n"/>
      <c r="G279" s="343">
        <f>IF($D279="","",IF(COUNTIF(数据录入!$J$5:$J$4999,$D279)=0,N($T279),ROUND(MIN(MAX(0,N($W279)-(N($V279)-N($U279))),N($U279)),2)))</f>
        <v/>
      </c>
      <c r="H279" s="344">
        <f>IF($D279="","",ROUND(N($F279)-N($G279)-N($J279),2))</f>
        <v/>
      </c>
      <c r="I279" s="353">
        <f>IF($D279="","",ROUND(SUM($H$11:H279),2))</f>
        <v/>
      </c>
      <c r="J279" s="354" t="n"/>
      <c r="K279" s="355" t="n"/>
      <c r="L279" s="341" t="n"/>
      <c r="M279" s="345" t="n"/>
      <c r="N279" s="346" t="n"/>
      <c r="O279" s="347" t="n"/>
      <c r="P279" s="348">
        <f>IF($N279="","",IF(COUNTIF(数据录入!$K$5:$K$4999,$N279)=0,N($X279),ROUND(MIN(MAX(0,N($Z279)-(N($Y279)-N($O279))),N($O279)),2)))</f>
        <v/>
      </c>
      <c r="Q279" s="349">
        <f>IF($N279="","",ROUND(N($O279)-N($P279),2))</f>
        <v/>
      </c>
      <c r="R279" s="350">
        <f>IF($N279="","",ROUND(SUM($Q$11:Q279),2))</f>
        <v/>
      </c>
      <c r="S279" s="346" t="n"/>
      <c r="T279" s="342" t="n"/>
      <c r="U279" s="351">
        <f>IF($D279="","",ROUND(N($F279)-N($J279),2))</f>
        <v/>
      </c>
      <c r="V279" s="351">
        <f>IF($D279="","",ROUND(SUMIFS($F$11:F279,$D$11:D279,$D279)-SUMIFS($J$11:J279,$D$11:D279,$D279),2))</f>
        <v/>
      </c>
      <c r="W279" s="351">
        <f>IF($D279="","",ROUND(SUMIFS(数据录入!$F$5:$F$4999,数据录入!$J$5:$J$4999,$D279),2))</f>
        <v/>
      </c>
      <c r="X279" s="347" t="n"/>
      <c r="Y279" s="351">
        <f>IF($N279="","",ROUND(SUMIFS($O$11:O279,$N$11:N279,$N279),2))</f>
        <v/>
      </c>
      <c r="Z279" s="351">
        <f>IF($N279="","",ROUND(SUMIFS(数据录入!$G$5:$G$4999,数据录入!$K$5:$K$4999,$N279),2))</f>
        <v/>
      </c>
      <c r="AA279" s="352">
        <f>IF(AND($D279="",$N279=""),"",IF(AND($D279&lt;&gt;"",COUNTIF(基础资料!$E:$E,$D279)=0),"客户名不在基础资料里",IF(AND($E279&lt;&gt;"",COUNTIF(基础资料!$B:$B,$E279)=0),"产品名不在基础资料里",IF(AND($N279&lt;&gt;"",COUNTIF(基础资料!$G:$G,$N279)=0),"供货商不在基础资料里",IF(AND($C279&lt;&gt;"",ISNUMBER($C279),$C279&lt;10000),"客户生日填得不对（不是日期）",IF(N($J279)&gt;N($F279),"销售费用大于销售金额",IF(AND($D279&lt;&gt;"",COUNTIF(数据录入!$J$5:$J$4999,$D279)=0,N($T279)&lt;&gt;0),"用的还是原手工已收款",IF(AND($D279&lt;&gt;"",COUNTIF(数据录入!$J$5:$J$4999,$D279)&gt;0,ROUND(N($G279)-N($T279),2)&lt;&gt;0,N($T279)&lt;&gt;0),"自动算的已收款和原手工数对不上","√"))))))))</f>
        <v/>
      </c>
    </row>
    <row r="280" ht="18" customFormat="1" customHeight="1" s="106">
      <c r="A280" s="338">
        <f>IF(AND($D280="",$N280=""),"",MAX($A$10:A279)+1)</f>
        <v/>
      </c>
      <c r="B280" s="339" t="n"/>
      <c r="C280" s="341" t="n"/>
      <c r="D280" s="341" t="n"/>
      <c r="E280" s="341" t="n"/>
      <c r="F280" s="342" t="n"/>
      <c r="G280" s="343">
        <f>IF($D280="","",IF(COUNTIF(数据录入!$J$5:$J$4999,$D280)=0,N($T280),ROUND(MIN(MAX(0,N($W280)-(N($V280)-N($U280))),N($U280)),2)))</f>
        <v/>
      </c>
      <c r="H280" s="344">
        <f>IF($D280="","",ROUND(N($F280)-N($G280)-N($J280),2))</f>
        <v/>
      </c>
      <c r="I280" s="353">
        <f>IF($D280="","",ROUND(SUM($H$11:H280),2))</f>
        <v/>
      </c>
      <c r="J280" s="354" t="n"/>
      <c r="K280" s="355" t="n"/>
      <c r="L280" s="341" t="n"/>
      <c r="M280" s="345" t="n"/>
      <c r="N280" s="346" t="n"/>
      <c r="O280" s="347" t="n"/>
      <c r="P280" s="348">
        <f>IF($N280="","",IF(COUNTIF(数据录入!$K$5:$K$4999,$N280)=0,N($X280),ROUND(MIN(MAX(0,N($Z280)-(N($Y280)-N($O280))),N($O280)),2)))</f>
        <v/>
      </c>
      <c r="Q280" s="349">
        <f>IF($N280="","",ROUND(N($O280)-N($P280),2))</f>
        <v/>
      </c>
      <c r="R280" s="350">
        <f>IF($N280="","",ROUND(SUM($Q$11:Q280),2))</f>
        <v/>
      </c>
      <c r="S280" s="346" t="n"/>
      <c r="T280" s="342" t="n"/>
      <c r="U280" s="351">
        <f>IF($D280="","",ROUND(N($F280)-N($J280),2))</f>
        <v/>
      </c>
      <c r="V280" s="351">
        <f>IF($D280="","",ROUND(SUMIFS($F$11:F280,$D$11:D280,$D280)-SUMIFS($J$11:J280,$D$11:D280,$D280),2))</f>
        <v/>
      </c>
      <c r="W280" s="351">
        <f>IF($D280="","",ROUND(SUMIFS(数据录入!$F$5:$F$4999,数据录入!$J$5:$J$4999,$D280),2))</f>
        <v/>
      </c>
      <c r="X280" s="347" t="n"/>
      <c r="Y280" s="351">
        <f>IF($N280="","",ROUND(SUMIFS($O$11:O280,$N$11:N280,$N280),2))</f>
        <v/>
      </c>
      <c r="Z280" s="351">
        <f>IF($N280="","",ROUND(SUMIFS(数据录入!$G$5:$G$4999,数据录入!$K$5:$K$4999,$N280),2))</f>
        <v/>
      </c>
      <c r="AA280" s="352">
        <f>IF(AND($D280="",$N280=""),"",IF(AND($D280&lt;&gt;"",COUNTIF(基础资料!$E:$E,$D280)=0),"客户名不在基础资料里",IF(AND($E280&lt;&gt;"",COUNTIF(基础资料!$B:$B,$E280)=0),"产品名不在基础资料里",IF(AND($N280&lt;&gt;"",COUNTIF(基础资料!$G:$G,$N280)=0),"供货商不在基础资料里",IF(AND($C280&lt;&gt;"",ISNUMBER($C280),$C280&lt;10000),"客户生日填得不对（不是日期）",IF(N($J280)&gt;N($F280),"销售费用大于销售金额",IF(AND($D280&lt;&gt;"",COUNTIF(数据录入!$J$5:$J$4999,$D280)=0,N($T280)&lt;&gt;0),"用的还是原手工已收款",IF(AND($D280&lt;&gt;"",COUNTIF(数据录入!$J$5:$J$4999,$D280)&gt;0,ROUND(N($G280)-N($T280),2)&lt;&gt;0,N($T280)&lt;&gt;0),"自动算的已收款和原手工数对不上","√"))))))))</f>
        <v/>
      </c>
    </row>
    <row r="281" ht="18" customFormat="1" customHeight="1" s="106">
      <c r="A281" s="338">
        <f>IF(AND($D281="",$N281=""),"",MAX($A$10:A280)+1)</f>
        <v/>
      </c>
      <c r="B281" s="339" t="n"/>
      <c r="C281" s="341" t="n"/>
      <c r="D281" s="341" t="n"/>
      <c r="E281" s="341" t="n"/>
      <c r="F281" s="342" t="n"/>
      <c r="G281" s="343">
        <f>IF($D281="","",IF(COUNTIF(数据录入!$J$5:$J$4999,$D281)=0,N($T281),ROUND(MIN(MAX(0,N($W281)-(N($V281)-N($U281))),N($U281)),2)))</f>
        <v/>
      </c>
      <c r="H281" s="344">
        <f>IF($D281="","",ROUND(N($F281)-N($G281)-N($J281),2))</f>
        <v/>
      </c>
      <c r="I281" s="353">
        <f>IF($D281="","",ROUND(SUM($H$11:H281),2))</f>
        <v/>
      </c>
      <c r="J281" s="354" t="n"/>
      <c r="K281" s="355" t="n"/>
      <c r="L281" s="341" t="n"/>
      <c r="M281" s="345" t="n"/>
      <c r="N281" s="346" t="n"/>
      <c r="O281" s="347" t="n"/>
      <c r="P281" s="348">
        <f>IF($N281="","",IF(COUNTIF(数据录入!$K$5:$K$4999,$N281)=0,N($X281),ROUND(MIN(MAX(0,N($Z281)-(N($Y281)-N($O281))),N($O281)),2)))</f>
        <v/>
      </c>
      <c r="Q281" s="349">
        <f>IF($N281="","",ROUND(N($O281)-N($P281),2))</f>
        <v/>
      </c>
      <c r="R281" s="350">
        <f>IF($N281="","",ROUND(SUM($Q$11:Q281),2))</f>
        <v/>
      </c>
      <c r="S281" s="346" t="n"/>
      <c r="T281" s="342" t="n"/>
      <c r="U281" s="351">
        <f>IF($D281="","",ROUND(N($F281)-N($J281),2))</f>
        <v/>
      </c>
      <c r="V281" s="351">
        <f>IF($D281="","",ROUND(SUMIFS($F$11:F281,$D$11:D281,$D281)-SUMIFS($J$11:J281,$D$11:D281,$D281),2))</f>
        <v/>
      </c>
      <c r="W281" s="351">
        <f>IF($D281="","",ROUND(SUMIFS(数据录入!$F$5:$F$4999,数据录入!$J$5:$J$4999,$D281),2))</f>
        <v/>
      </c>
      <c r="X281" s="347" t="n"/>
      <c r="Y281" s="351">
        <f>IF($N281="","",ROUND(SUMIFS($O$11:O281,$N$11:N281,$N281),2))</f>
        <v/>
      </c>
      <c r="Z281" s="351">
        <f>IF($N281="","",ROUND(SUMIFS(数据录入!$G$5:$G$4999,数据录入!$K$5:$K$4999,$N281),2))</f>
        <v/>
      </c>
      <c r="AA281" s="352">
        <f>IF(AND($D281="",$N281=""),"",IF(AND($D281&lt;&gt;"",COUNTIF(基础资料!$E:$E,$D281)=0),"客户名不在基础资料里",IF(AND($E281&lt;&gt;"",COUNTIF(基础资料!$B:$B,$E281)=0),"产品名不在基础资料里",IF(AND($N281&lt;&gt;"",COUNTIF(基础资料!$G:$G,$N281)=0),"供货商不在基础资料里",IF(AND($C281&lt;&gt;"",ISNUMBER($C281),$C281&lt;10000),"客户生日填得不对（不是日期）",IF(N($J281)&gt;N($F281),"销售费用大于销售金额",IF(AND($D281&lt;&gt;"",COUNTIF(数据录入!$J$5:$J$4999,$D281)=0,N($T281)&lt;&gt;0),"用的还是原手工已收款",IF(AND($D281&lt;&gt;"",COUNTIF(数据录入!$J$5:$J$4999,$D281)&gt;0,ROUND(N($G281)-N($T281),2)&lt;&gt;0,N($T281)&lt;&gt;0),"自动算的已收款和原手工数对不上","√"))))))))</f>
        <v/>
      </c>
    </row>
    <row r="282" ht="18" customFormat="1" customHeight="1" s="106">
      <c r="A282" s="338">
        <f>IF(AND($D282="",$N282=""),"",MAX($A$10:A281)+1)</f>
        <v/>
      </c>
      <c r="B282" s="339" t="n"/>
      <c r="C282" s="341" t="n"/>
      <c r="D282" s="341" t="n"/>
      <c r="E282" s="341" t="n"/>
      <c r="F282" s="342" t="n"/>
      <c r="G282" s="343">
        <f>IF($D282="","",IF(COUNTIF(数据录入!$J$5:$J$4999,$D282)=0,N($T282),ROUND(MIN(MAX(0,N($W282)-(N($V282)-N($U282))),N($U282)),2)))</f>
        <v/>
      </c>
      <c r="H282" s="344">
        <f>IF($D282="","",ROUND(N($F282)-N($G282)-N($J282),2))</f>
        <v/>
      </c>
      <c r="I282" s="353">
        <f>IF($D282="","",ROUND(SUM($H$11:H282),2))</f>
        <v/>
      </c>
      <c r="J282" s="354" t="n"/>
      <c r="K282" s="355" t="n"/>
      <c r="L282" s="341" t="n"/>
      <c r="M282" s="345" t="n"/>
      <c r="N282" s="346" t="n"/>
      <c r="O282" s="347" t="n"/>
      <c r="P282" s="348">
        <f>IF($N282="","",IF(COUNTIF(数据录入!$K$5:$K$4999,$N282)=0,N($X282),ROUND(MIN(MAX(0,N($Z282)-(N($Y282)-N($O282))),N($O282)),2)))</f>
        <v/>
      </c>
      <c r="Q282" s="349">
        <f>IF($N282="","",ROUND(N($O282)-N($P282),2))</f>
        <v/>
      </c>
      <c r="R282" s="350">
        <f>IF($N282="","",ROUND(SUM($Q$11:Q282),2))</f>
        <v/>
      </c>
      <c r="S282" s="346" t="n"/>
      <c r="T282" s="342" t="n"/>
      <c r="U282" s="351">
        <f>IF($D282="","",ROUND(N($F282)-N($J282),2))</f>
        <v/>
      </c>
      <c r="V282" s="351">
        <f>IF($D282="","",ROUND(SUMIFS($F$11:F282,$D$11:D282,$D282)-SUMIFS($J$11:J282,$D$11:D282,$D282),2))</f>
        <v/>
      </c>
      <c r="W282" s="351">
        <f>IF($D282="","",ROUND(SUMIFS(数据录入!$F$5:$F$4999,数据录入!$J$5:$J$4999,$D282),2))</f>
        <v/>
      </c>
      <c r="X282" s="347" t="n"/>
      <c r="Y282" s="351">
        <f>IF($N282="","",ROUND(SUMIFS($O$11:O282,$N$11:N282,$N282),2))</f>
        <v/>
      </c>
      <c r="Z282" s="351">
        <f>IF($N282="","",ROUND(SUMIFS(数据录入!$G$5:$G$4999,数据录入!$K$5:$K$4999,$N282),2))</f>
        <v/>
      </c>
      <c r="AA282" s="352">
        <f>IF(AND($D282="",$N282=""),"",IF(AND($D282&lt;&gt;"",COUNTIF(基础资料!$E:$E,$D282)=0),"客户名不在基础资料里",IF(AND($E282&lt;&gt;"",COUNTIF(基础资料!$B:$B,$E282)=0),"产品名不在基础资料里",IF(AND($N282&lt;&gt;"",COUNTIF(基础资料!$G:$G,$N282)=0),"供货商不在基础资料里",IF(AND($C282&lt;&gt;"",ISNUMBER($C282),$C282&lt;10000),"客户生日填得不对（不是日期）",IF(N($J282)&gt;N($F282),"销售费用大于销售金额",IF(AND($D282&lt;&gt;"",COUNTIF(数据录入!$J$5:$J$4999,$D282)=0,N($T282)&lt;&gt;0),"用的还是原手工已收款",IF(AND($D282&lt;&gt;"",COUNTIF(数据录入!$J$5:$J$4999,$D282)&gt;0,ROUND(N($G282)-N($T282),2)&lt;&gt;0,N($T282)&lt;&gt;0),"自动算的已收款和原手工数对不上","√"))))))))</f>
        <v/>
      </c>
    </row>
    <row r="283" ht="18" customFormat="1" customHeight="1" s="106">
      <c r="A283" s="338">
        <f>IF(AND($D283="",$N283=""),"",MAX($A$10:A282)+1)</f>
        <v/>
      </c>
      <c r="B283" s="339" t="n"/>
      <c r="C283" s="341" t="n"/>
      <c r="D283" s="341" t="n"/>
      <c r="E283" s="341" t="n"/>
      <c r="F283" s="342" t="n"/>
      <c r="G283" s="343">
        <f>IF($D283="","",IF(COUNTIF(数据录入!$J$5:$J$4999,$D283)=0,N($T283),ROUND(MIN(MAX(0,N($W283)-(N($V283)-N($U283))),N($U283)),2)))</f>
        <v/>
      </c>
      <c r="H283" s="344">
        <f>IF($D283="","",ROUND(N($F283)-N($G283)-N($J283),2))</f>
        <v/>
      </c>
      <c r="I283" s="353">
        <f>IF($D283="","",ROUND(SUM($H$11:H283),2))</f>
        <v/>
      </c>
      <c r="J283" s="354" t="n"/>
      <c r="K283" s="355" t="n"/>
      <c r="L283" s="341" t="n"/>
      <c r="M283" s="345" t="n"/>
      <c r="N283" s="346" t="n"/>
      <c r="O283" s="347" t="n"/>
      <c r="P283" s="348">
        <f>IF($N283="","",IF(COUNTIF(数据录入!$K$5:$K$4999,$N283)=0,N($X283),ROUND(MIN(MAX(0,N($Z283)-(N($Y283)-N($O283))),N($O283)),2)))</f>
        <v/>
      </c>
      <c r="Q283" s="349">
        <f>IF($N283="","",ROUND(N($O283)-N($P283),2))</f>
        <v/>
      </c>
      <c r="R283" s="350">
        <f>IF($N283="","",ROUND(SUM($Q$11:Q283),2))</f>
        <v/>
      </c>
      <c r="S283" s="346" t="n"/>
      <c r="T283" s="342" t="n"/>
      <c r="U283" s="351">
        <f>IF($D283="","",ROUND(N($F283)-N($J283),2))</f>
        <v/>
      </c>
      <c r="V283" s="351">
        <f>IF($D283="","",ROUND(SUMIFS($F$11:F283,$D$11:D283,$D283)-SUMIFS($J$11:J283,$D$11:D283,$D283),2))</f>
        <v/>
      </c>
      <c r="W283" s="351">
        <f>IF($D283="","",ROUND(SUMIFS(数据录入!$F$5:$F$4999,数据录入!$J$5:$J$4999,$D283),2))</f>
        <v/>
      </c>
      <c r="X283" s="347" t="n"/>
      <c r="Y283" s="351">
        <f>IF($N283="","",ROUND(SUMIFS($O$11:O283,$N$11:N283,$N283),2))</f>
        <v/>
      </c>
      <c r="Z283" s="351">
        <f>IF($N283="","",ROUND(SUMIFS(数据录入!$G$5:$G$4999,数据录入!$K$5:$K$4999,$N283),2))</f>
        <v/>
      </c>
      <c r="AA283" s="352">
        <f>IF(AND($D283="",$N283=""),"",IF(AND($D283&lt;&gt;"",COUNTIF(基础资料!$E:$E,$D283)=0),"客户名不在基础资料里",IF(AND($E283&lt;&gt;"",COUNTIF(基础资料!$B:$B,$E283)=0),"产品名不在基础资料里",IF(AND($N283&lt;&gt;"",COUNTIF(基础资料!$G:$G,$N283)=0),"供货商不在基础资料里",IF(AND($C283&lt;&gt;"",ISNUMBER($C283),$C283&lt;10000),"客户生日填得不对（不是日期）",IF(N($J283)&gt;N($F283),"销售费用大于销售金额",IF(AND($D283&lt;&gt;"",COUNTIF(数据录入!$J$5:$J$4999,$D283)=0,N($T283)&lt;&gt;0),"用的还是原手工已收款",IF(AND($D283&lt;&gt;"",COUNTIF(数据录入!$J$5:$J$4999,$D283)&gt;0,ROUND(N($G283)-N($T283),2)&lt;&gt;0,N($T283)&lt;&gt;0),"自动算的已收款和原手工数对不上","√"))))))))</f>
        <v/>
      </c>
    </row>
    <row r="284" ht="18" customFormat="1" customHeight="1" s="106">
      <c r="A284" s="338">
        <f>IF(AND($D284="",$N284=""),"",MAX($A$10:A283)+1)</f>
        <v/>
      </c>
      <c r="B284" s="339" t="n"/>
      <c r="C284" s="341" t="n"/>
      <c r="D284" s="341" t="n"/>
      <c r="E284" s="341" t="n"/>
      <c r="F284" s="342" t="n"/>
      <c r="G284" s="343">
        <f>IF($D284="","",IF(COUNTIF(数据录入!$J$5:$J$4999,$D284)=0,N($T284),ROUND(MIN(MAX(0,N($W284)-(N($V284)-N($U284))),N($U284)),2)))</f>
        <v/>
      </c>
      <c r="H284" s="344">
        <f>IF($D284="","",ROUND(N($F284)-N($G284)-N($J284),2))</f>
        <v/>
      </c>
      <c r="I284" s="353">
        <f>IF($D284="","",ROUND(SUM($H$11:H284),2))</f>
        <v/>
      </c>
      <c r="J284" s="354" t="n"/>
      <c r="K284" s="355" t="n"/>
      <c r="L284" s="341" t="n"/>
      <c r="M284" s="345" t="n"/>
      <c r="N284" s="346" t="n"/>
      <c r="O284" s="347" t="n"/>
      <c r="P284" s="348">
        <f>IF($N284="","",IF(COUNTIF(数据录入!$K$5:$K$4999,$N284)=0,N($X284),ROUND(MIN(MAX(0,N($Z284)-(N($Y284)-N($O284))),N($O284)),2)))</f>
        <v/>
      </c>
      <c r="Q284" s="349">
        <f>IF($N284="","",ROUND(N($O284)-N($P284),2))</f>
        <v/>
      </c>
      <c r="R284" s="350">
        <f>IF($N284="","",ROUND(SUM($Q$11:Q284),2))</f>
        <v/>
      </c>
      <c r="S284" s="346" t="n"/>
      <c r="T284" s="342" t="n"/>
      <c r="U284" s="351">
        <f>IF($D284="","",ROUND(N($F284)-N($J284),2))</f>
        <v/>
      </c>
      <c r="V284" s="351">
        <f>IF($D284="","",ROUND(SUMIFS($F$11:F284,$D$11:D284,$D284)-SUMIFS($J$11:J284,$D$11:D284,$D284),2))</f>
        <v/>
      </c>
      <c r="W284" s="351">
        <f>IF($D284="","",ROUND(SUMIFS(数据录入!$F$5:$F$4999,数据录入!$J$5:$J$4999,$D284),2))</f>
        <v/>
      </c>
      <c r="X284" s="347" t="n"/>
      <c r="Y284" s="351">
        <f>IF($N284="","",ROUND(SUMIFS($O$11:O284,$N$11:N284,$N284),2))</f>
        <v/>
      </c>
      <c r="Z284" s="351">
        <f>IF($N284="","",ROUND(SUMIFS(数据录入!$G$5:$G$4999,数据录入!$K$5:$K$4999,$N284),2))</f>
        <v/>
      </c>
      <c r="AA284" s="352">
        <f>IF(AND($D284="",$N284=""),"",IF(AND($D284&lt;&gt;"",COUNTIF(基础资料!$E:$E,$D284)=0),"客户名不在基础资料里",IF(AND($E284&lt;&gt;"",COUNTIF(基础资料!$B:$B,$E284)=0),"产品名不在基础资料里",IF(AND($N284&lt;&gt;"",COUNTIF(基础资料!$G:$G,$N284)=0),"供货商不在基础资料里",IF(AND($C284&lt;&gt;"",ISNUMBER($C284),$C284&lt;10000),"客户生日填得不对（不是日期）",IF(N($J284)&gt;N($F284),"销售费用大于销售金额",IF(AND($D284&lt;&gt;"",COUNTIF(数据录入!$J$5:$J$4999,$D284)=0,N($T284)&lt;&gt;0),"用的还是原手工已收款",IF(AND($D284&lt;&gt;"",COUNTIF(数据录入!$J$5:$J$4999,$D284)&gt;0,ROUND(N($G284)-N($T284),2)&lt;&gt;0,N($T284)&lt;&gt;0),"自动算的已收款和原手工数对不上","√"))))))))</f>
        <v/>
      </c>
    </row>
    <row r="285" ht="18" customFormat="1" customHeight="1" s="106">
      <c r="A285" s="338">
        <f>IF(AND($D285="",$N285=""),"",MAX($A$10:A284)+1)</f>
        <v/>
      </c>
      <c r="B285" s="339" t="n"/>
      <c r="C285" s="341" t="n"/>
      <c r="D285" s="341" t="n"/>
      <c r="E285" s="341" t="n"/>
      <c r="F285" s="342" t="n"/>
      <c r="G285" s="343">
        <f>IF($D285="","",IF(COUNTIF(数据录入!$J$5:$J$4999,$D285)=0,N($T285),ROUND(MIN(MAX(0,N($W285)-(N($V285)-N($U285))),N($U285)),2)))</f>
        <v/>
      </c>
      <c r="H285" s="344">
        <f>IF($D285="","",ROUND(N($F285)-N($G285)-N($J285),2))</f>
        <v/>
      </c>
      <c r="I285" s="353">
        <f>IF($D285="","",ROUND(SUM($H$11:H285),2))</f>
        <v/>
      </c>
      <c r="J285" s="354" t="n"/>
      <c r="K285" s="355" t="n"/>
      <c r="L285" s="341" t="n"/>
      <c r="M285" s="345" t="n"/>
      <c r="N285" s="346" t="n"/>
      <c r="O285" s="347" t="n"/>
      <c r="P285" s="348">
        <f>IF($N285="","",IF(COUNTIF(数据录入!$K$5:$K$4999,$N285)=0,N($X285),ROUND(MIN(MAX(0,N($Z285)-(N($Y285)-N($O285))),N($O285)),2)))</f>
        <v/>
      </c>
      <c r="Q285" s="349">
        <f>IF($N285="","",ROUND(N($O285)-N($P285),2))</f>
        <v/>
      </c>
      <c r="R285" s="350">
        <f>IF($N285="","",ROUND(SUM($Q$11:Q285),2))</f>
        <v/>
      </c>
      <c r="S285" s="346" t="n"/>
      <c r="T285" s="342" t="n"/>
      <c r="U285" s="351">
        <f>IF($D285="","",ROUND(N($F285)-N($J285),2))</f>
        <v/>
      </c>
      <c r="V285" s="351">
        <f>IF($D285="","",ROUND(SUMIFS($F$11:F285,$D$11:D285,$D285)-SUMIFS($J$11:J285,$D$11:D285,$D285),2))</f>
        <v/>
      </c>
      <c r="W285" s="351">
        <f>IF($D285="","",ROUND(SUMIFS(数据录入!$F$5:$F$4999,数据录入!$J$5:$J$4999,$D285),2))</f>
        <v/>
      </c>
      <c r="X285" s="347" t="n"/>
      <c r="Y285" s="351">
        <f>IF($N285="","",ROUND(SUMIFS($O$11:O285,$N$11:N285,$N285),2))</f>
        <v/>
      </c>
      <c r="Z285" s="351">
        <f>IF($N285="","",ROUND(SUMIFS(数据录入!$G$5:$G$4999,数据录入!$K$5:$K$4999,$N285),2))</f>
        <v/>
      </c>
      <c r="AA285" s="352">
        <f>IF(AND($D285="",$N285=""),"",IF(AND($D285&lt;&gt;"",COUNTIF(基础资料!$E:$E,$D285)=0),"客户名不在基础资料里",IF(AND($E285&lt;&gt;"",COUNTIF(基础资料!$B:$B,$E285)=0),"产品名不在基础资料里",IF(AND($N285&lt;&gt;"",COUNTIF(基础资料!$G:$G,$N285)=0),"供货商不在基础资料里",IF(AND($C285&lt;&gt;"",ISNUMBER($C285),$C285&lt;10000),"客户生日填得不对（不是日期）",IF(N($J285)&gt;N($F285),"销售费用大于销售金额",IF(AND($D285&lt;&gt;"",COUNTIF(数据录入!$J$5:$J$4999,$D285)=0,N($T285)&lt;&gt;0),"用的还是原手工已收款",IF(AND($D285&lt;&gt;"",COUNTIF(数据录入!$J$5:$J$4999,$D285)&gt;0,ROUND(N($G285)-N($T285),2)&lt;&gt;0,N($T285)&lt;&gt;0),"自动算的已收款和原手工数对不上","√"))))))))</f>
        <v/>
      </c>
    </row>
    <row r="286" ht="18" customFormat="1" customHeight="1" s="106">
      <c r="A286" s="338">
        <f>IF(AND($D286="",$N286=""),"",MAX($A$10:A285)+1)</f>
        <v/>
      </c>
      <c r="B286" s="339" t="n"/>
      <c r="C286" s="341" t="n"/>
      <c r="D286" s="341" t="n"/>
      <c r="E286" s="341" t="n"/>
      <c r="F286" s="342" t="n"/>
      <c r="G286" s="343">
        <f>IF($D286="","",IF(COUNTIF(数据录入!$J$5:$J$4999,$D286)=0,N($T286),ROUND(MIN(MAX(0,N($W286)-(N($V286)-N($U286))),N($U286)),2)))</f>
        <v/>
      </c>
      <c r="H286" s="344">
        <f>IF($D286="","",ROUND(N($F286)-N($G286)-N($J286),2))</f>
        <v/>
      </c>
      <c r="I286" s="353">
        <f>IF($D286="","",ROUND(SUM($H$11:H286),2))</f>
        <v/>
      </c>
      <c r="J286" s="354" t="n"/>
      <c r="K286" s="355" t="n"/>
      <c r="L286" s="341" t="n"/>
      <c r="M286" s="345" t="n"/>
      <c r="N286" s="346" t="n"/>
      <c r="O286" s="347" t="n"/>
      <c r="P286" s="348">
        <f>IF($N286="","",IF(COUNTIF(数据录入!$K$5:$K$4999,$N286)=0,N($X286),ROUND(MIN(MAX(0,N($Z286)-(N($Y286)-N($O286))),N($O286)),2)))</f>
        <v/>
      </c>
      <c r="Q286" s="349">
        <f>IF($N286="","",ROUND(N($O286)-N($P286),2))</f>
        <v/>
      </c>
      <c r="R286" s="350">
        <f>IF($N286="","",ROUND(SUM($Q$11:Q286),2))</f>
        <v/>
      </c>
      <c r="S286" s="346" t="n"/>
      <c r="T286" s="342" t="n"/>
      <c r="U286" s="351">
        <f>IF($D286="","",ROUND(N($F286)-N($J286),2))</f>
        <v/>
      </c>
      <c r="V286" s="351">
        <f>IF($D286="","",ROUND(SUMIFS($F$11:F286,$D$11:D286,$D286)-SUMIFS($J$11:J286,$D$11:D286,$D286),2))</f>
        <v/>
      </c>
      <c r="W286" s="351">
        <f>IF($D286="","",ROUND(SUMIFS(数据录入!$F$5:$F$4999,数据录入!$J$5:$J$4999,$D286),2))</f>
        <v/>
      </c>
      <c r="X286" s="347" t="n"/>
      <c r="Y286" s="351">
        <f>IF($N286="","",ROUND(SUMIFS($O$11:O286,$N$11:N286,$N286),2))</f>
        <v/>
      </c>
      <c r="Z286" s="351">
        <f>IF($N286="","",ROUND(SUMIFS(数据录入!$G$5:$G$4999,数据录入!$K$5:$K$4999,$N286),2))</f>
        <v/>
      </c>
      <c r="AA286" s="352">
        <f>IF(AND($D286="",$N286=""),"",IF(AND($D286&lt;&gt;"",COUNTIF(基础资料!$E:$E,$D286)=0),"客户名不在基础资料里",IF(AND($E286&lt;&gt;"",COUNTIF(基础资料!$B:$B,$E286)=0),"产品名不在基础资料里",IF(AND($N286&lt;&gt;"",COUNTIF(基础资料!$G:$G,$N286)=0),"供货商不在基础资料里",IF(AND($C286&lt;&gt;"",ISNUMBER($C286),$C286&lt;10000),"客户生日填得不对（不是日期）",IF(N($J286)&gt;N($F286),"销售费用大于销售金额",IF(AND($D286&lt;&gt;"",COUNTIF(数据录入!$J$5:$J$4999,$D286)=0,N($T286)&lt;&gt;0),"用的还是原手工已收款",IF(AND($D286&lt;&gt;"",COUNTIF(数据录入!$J$5:$J$4999,$D286)&gt;0,ROUND(N($G286)-N($T286),2)&lt;&gt;0,N($T286)&lt;&gt;0),"自动算的已收款和原手工数对不上","√"))))))))</f>
        <v/>
      </c>
    </row>
    <row r="287" ht="18" customFormat="1" customHeight="1" s="106">
      <c r="A287" s="338">
        <f>IF(AND($D287="",$N287=""),"",MAX($A$10:A286)+1)</f>
        <v/>
      </c>
      <c r="B287" s="339" t="n"/>
      <c r="C287" s="341" t="n"/>
      <c r="D287" s="341" t="n"/>
      <c r="E287" s="341" t="n"/>
      <c r="F287" s="342" t="n"/>
      <c r="G287" s="343">
        <f>IF($D287="","",IF(COUNTIF(数据录入!$J$5:$J$4999,$D287)=0,N($T287),ROUND(MIN(MAX(0,N($W287)-(N($V287)-N($U287))),N($U287)),2)))</f>
        <v/>
      </c>
      <c r="H287" s="344">
        <f>IF($D287="","",ROUND(N($F287)-N($G287)-N($J287),2))</f>
        <v/>
      </c>
      <c r="I287" s="353">
        <f>IF($D287="","",ROUND(SUM($H$11:H287),2))</f>
        <v/>
      </c>
      <c r="J287" s="354" t="n"/>
      <c r="K287" s="355" t="n"/>
      <c r="L287" s="341" t="n"/>
      <c r="M287" s="345" t="n"/>
      <c r="N287" s="346" t="n"/>
      <c r="O287" s="347" t="n"/>
      <c r="P287" s="348">
        <f>IF($N287="","",IF(COUNTIF(数据录入!$K$5:$K$4999,$N287)=0,N($X287),ROUND(MIN(MAX(0,N($Z287)-(N($Y287)-N($O287))),N($O287)),2)))</f>
        <v/>
      </c>
      <c r="Q287" s="349">
        <f>IF($N287="","",ROUND(N($O287)-N($P287),2))</f>
        <v/>
      </c>
      <c r="R287" s="350">
        <f>IF($N287="","",ROUND(SUM($Q$11:Q287),2))</f>
        <v/>
      </c>
      <c r="S287" s="346" t="n"/>
      <c r="T287" s="342" t="n"/>
      <c r="U287" s="351">
        <f>IF($D287="","",ROUND(N($F287)-N($J287),2))</f>
        <v/>
      </c>
      <c r="V287" s="351">
        <f>IF($D287="","",ROUND(SUMIFS($F$11:F287,$D$11:D287,$D287)-SUMIFS($J$11:J287,$D$11:D287,$D287),2))</f>
        <v/>
      </c>
      <c r="W287" s="351">
        <f>IF($D287="","",ROUND(SUMIFS(数据录入!$F$5:$F$4999,数据录入!$J$5:$J$4999,$D287),2))</f>
        <v/>
      </c>
      <c r="X287" s="347" t="n"/>
      <c r="Y287" s="351">
        <f>IF($N287="","",ROUND(SUMIFS($O$11:O287,$N$11:N287,$N287),2))</f>
        <v/>
      </c>
      <c r="Z287" s="351">
        <f>IF($N287="","",ROUND(SUMIFS(数据录入!$G$5:$G$4999,数据录入!$K$5:$K$4999,$N287),2))</f>
        <v/>
      </c>
      <c r="AA287" s="352">
        <f>IF(AND($D287="",$N287=""),"",IF(AND($D287&lt;&gt;"",COUNTIF(基础资料!$E:$E,$D287)=0),"客户名不在基础资料里",IF(AND($E287&lt;&gt;"",COUNTIF(基础资料!$B:$B,$E287)=0),"产品名不在基础资料里",IF(AND($N287&lt;&gt;"",COUNTIF(基础资料!$G:$G,$N287)=0),"供货商不在基础资料里",IF(AND($C287&lt;&gt;"",ISNUMBER($C287),$C287&lt;10000),"客户生日填得不对（不是日期）",IF(N($J287)&gt;N($F287),"销售费用大于销售金额",IF(AND($D287&lt;&gt;"",COUNTIF(数据录入!$J$5:$J$4999,$D287)=0,N($T287)&lt;&gt;0),"用的还是原手工已收款",IF(AND($D287&lt;&gt;"",COUNTIF(数据录入!$J$5:$J$4999,$D287)&gt;0,ROUND(N($G287)-N($T287),2)&lt;&gt;0,N($T287)&lt;&gt;0),"自动算的已收款和原手工数对不上","√"))))))))</f>
        <v/>
      </c>
    </row>
    <row r="288" ht="18" customFormat="1" customHeight="1" s="106">
      <c r="A288" s="338">
        <f>IF(AND($D288="",$N288=""),"",MAX($A$10:A287)+1)</f>
        <v/>
      </c>
      <c r="B288" s="339" t="n"/>
      <c r="C288" s="341" t="n"/>
      <c r="D288" s="341" t="n"/>
      <c r="E288" s="341" t="n"/>
      <c r="F288" s="342" t="n"/>
      <c r="G288" s="343">
        <f>IF($D288="","",IF(COUNTIF(数据录入!$J$5:$J$4999,$D288)=0,N($T288),ROUND(MIN(MAX(0,N($W288)-(N($V288)-N($U288))),N($U288)),2)))</f>
        <v/>
      </c>
      <c r="H288" s="344">
        <f>IF($D288="","",ROUND(N($F288)-N($G288)-N($J288),2))</f>
        <v/>
      </c>
      <c r="I288" s="353">
        <f>IF($D288="","",ROUND(SUM($H$11:H288),2))</f>
        <v/>
      </c>
      <c r="J288" s="354" t="n"/>
      <c r="K288" s="355" t="n"/>
      <c r="L288" s="341" t="n"/>
      <c r="M288" s="345" t="n"/>
      <c r="N288" s="346" t="n"/>
      <c r="O288" s="347" t="n"/>
      <c r="P288" s="348">
        <f>IF($N288="","",IF(COUNTIF(数据录入!$K$5:$K$4999,$N288)=0,N($X288),ROUND(MIN(MAX(0,N($Z288)-(N($Y288)-N($O288))),N($O288)),2)))</f>
        <v/>
      </c>
      <c r="Q288" s="349">
        <f>IF($N288="","",ROUND(N($O288)-N($P288),2))</f>
        <v/>
      </c>
      <c r="R288" s="350">
        <f>IF($N288="","",ROUND(SUM($Q$11:Q288),2))</f>
        <v/>
      </c>
      <c r="S288" s="346" t="n"/>
      <c r="T288" s="342" t="n"/>
      <c r="U288" s="351">
        <f>IF($D288="","",ROUND(N($F288)-N($J288),2))</f>
        <v/>
      </c>
      <c r="V288" s="351">
        <f>IF($D288="","",ROUND(SUMIFS($F$11:F288,$D$11:D288,$D288)-SUMIFS($J$11:J288,$D$11:D288,$D288),2))</f>
        <v/>
      </c>
      <c r="W288" s="351">
        <f>IF($D288="","",ROUND(SUMIFS(数据录入!$F$5:$F$4999,数据录入!$J$5:$J$4999,$D288),2))</f>
        <v/>
      </c>
      <c r="X288" s="347" t="n"/>
      <c r="Y288" s="351">
        <f>IF($N288="","",ROUND(SUMIFS($O$11:O288,$N$11:N288,$N288),2))</f>
        <v/>
      </c>
      <c r="Z288" s="351">
        <f>IF($N288="","",ROUND(SUMIFS(数据录入!$G$5:$G$4999,数据录入!$K$5:$K$4999,$N288),2))</f>
        <v/>
      </c>
      <c r="AA288" s="352">
        <f>IF(AND($D288="",$N288=""),"",IF(AND($D288&lt;&gt;"",COUNTIF(基础资料!$E:$E,$D288)=0),"客户名不在基础资料里",IF(AND($E288&lt;&gt;"",COUNTIF(基础资料!$B:$B,$E288)=0),"产品名不在基础资料里",IF(AND($N288&lt;&gt;"",COUNTIF(基础资料!$G:$G,$N288)=0),"供货商不在基础资料里",IF(AND($C288&lt;&gt;"",ISNUMBER($C288),$C288&lt;10000),"客户生日填得不对（不是日期）",IF(N($J288)&gt;N($F288),"销售费用大于销售金额",IF(AND($D288&lt;&gt;"",COUNTIF(数据录入!$J$5:$J$4999,$D288)=0,N($T288)&lt;&gt;0),"用的还是原手工已收款",IF(AND($D288&lt;&gt;"",COUNTIF(数据录入!$J$5:$J$4999,$D288)&gt;0,ROUND(N($G288)-N($T288),2)&lt;&gt;0,N($T288)&lt;&gt;0),"自动算的已收款和原手工数对不上","√"))))))))</f>
        <v/>
      </c>
    </row>
    <row r="289" ht="18" customFormat="1" customHeight="1" s="106">
      <c r="A289" s="338">
        <f>IF(AND($D289="",$N289=""),"",MAX($A$10:A288)+1)</f>
        <v/>
      </c>
      <c r="B289" s="339" t="n"/>
      <c r="C289" s="341" t="n"/>
      <c r="D289" s="341" t="n"/>
      <c r="E289" s="341" t="n"/>
      <c r="F289" s="342" t="n"/>
      <c r="G289" s="343">
        <f>IF($D289="","",IF(COUNTIF(数据录入!$J$5:$J$4999,$D289)=0,N($T289),ROUND(MIN(MAX(0,N($W289)-(N($V289)-N($U289))),N($U289)),2)))</f>
        <v/>
      </c>
      <c r="H289" s="344">
        <f>IF($D289="","",ROUND(N($F289)-N($G289)-N($J289),2))</f>
        <v/>
      </c>
      <c r="I289" s="353">
        <f>IF($D289="","",ROUND(SUM($H$11:H289),2))</f>
        <v/>
      </c>
      <c r="J289" s="354" t="n"/>
      <c r="K289" s="355" t="n"/>
      <c r="L289" s="341" t="n"/>
      <c r="M289" s="345" t="n"/>
      <c r="N289" s="346" t="n"/>
      <c r="O289" s="347" t="n"/>
      <c r="P289" s="348">
        <f>IF($N289="","",IF(COUNTIF(数据录入!$K$5:$K$4999,$N289)=0,N($X289),ROUND(MIN(MAX(0,N($Z289)-(N($Y289)-N($O289))),N($O289)),2)))</f>
        <v/>
      </c>
      <c r="Q289" s="349">
        <f>IF($N289="","",ROUND(N($O289)-N($P289),2))</f>
        <v/>
      </c>
      <c r="R289" s="350">
        <f>IF($N289="","",ROUND(SUM($Q$11:Q289),2))</f>
        <v/>
      </c>
      <c r="S289" s="346" t="n"/>
      <c r="T289" s="342" t="n"/>
      <c r="U289" s="351">
        <f>IF($D289="","",ROUND(N($F289)-N($J289),2))</f>
        <v/>
      </c>
      <c r="V289" s="351">
        <f>IF($D289="","",ROUND(SUMIFS($F$11:F289,$D$11:D289,$D289)-SUMIFS($J$11:J289,$D$11:D289,$D289),2))</f>
        <v/>
      </c>
      <c r="W289" s="351">
        <f>IF($D289="","",ROUND(SUMIFS(数据录入!$F$5:$F$4999,数据录入!$J$5:$J$4999,$D289),2))</f>
        <v/>
      </c>
      <c r="X289" s="347" t="n"/>
      <c r="Y289" s="351">
        <f>IF($N289="","",ROUND(SUMIFS($O$11:O289,$N$11:N289,$N289),2))</f>
        <v/>
      </c>
      <c r="Z289" s="351">
        <f>IF($N289="","",ROUND(SUMIFS(数据录入!$G$5:$G$4999,数据录入!$K$5:$K$4999,$N289),2))</f>
        <v/>
      </c>
      <c r="AA289" s="352">
        <f>IF(AND($D289="",$N289=""),"",IF(AND($D289&lt;&gt;"",COUNTIF(基础资料!$E:$E,$D289)=0),"客户名不在基础资料里",IF(AND($E289&lt;&gt;"",COUNTIF(基础资料!$B:$B,$E289)=0),"产品名不在基础资料里",IF(AND($N289&lt;&gt;"",COUNTIF(基础资料!$G:$G,$N289)=0),"供货商不在基础资料里",IF(AND($C289&lt;&gt;"",ISNUMBER($C289),$C289&lt;10000),"客户生日填得不对（不是日期）",IF(N($J289)&gt;N($F289),"销售费用大于销售金额",IF(AND($D289&lt;&gt;"",COUNTIF(数据录入!$J$5:$J$4999,$D289)=0,N($T289)&lt;&gt;0),"用的还是原手工已收款",IF(AND($D289&lt;&gt;"",COUNTIF(数据录入!$J$5:$J$4999,$D289)&gt;0,ROUND(N($G289)-N($T289),2)&lt;&gt;0,N($T289)&lt;&gt;0),"自动算的已收款和原手工数对不上","√"))))))))</f>
        <v/>
      </c>
    </row>
    <row r="290" ht="18" customFormat="1" customHeight="1" s="106">
      <c r="A290" s="338">
        <f>IF(AND($D290="",$N290=""),"",MAX($A$10:A289)+1)</f>
        <v/>
      </c>
      <c r="B290" s="339" t="n"/>
      <c r="C290" s="341" t="n"/>
      <c r="D290" s="341" t="n"/>
      <c r="E290" s="341" t="n"/>
      <c r="F290" s="342" t="n"/>
      <c r="G290" s="343">
        <f>IF($D290="","",IF(COUNTIF(数据录入!$J$5:$J$4999,$D290)=0,N($T290),ROUND(MIN(MAX(0,N($W290)-(N($V290)-N($U290))),N($U290)),2)))</f>
        <v/>
      </c>
      <c r="H290" s="344">
        <f>IF($D290="","",ROUND(N($F290)-N($G290)-N($J290),2))</f>
        <v/>
      </c>
      <c r="I290" s="353">
        <f>IF($D290="","",ROUND(SUM($H$11:H290),2))</f>
        <v/>
      </c>
      <c r="J290" s="354" t="n"/>
      <c r="K290" s="355" t="n"/>
      <c r="L290" s="341" t="n"/>
      <c r="M290" s="345" t="n"/>
      <c r="N290" s="346" t="n"/>
      <c r="O290" s="347" t="n"/>
      <c r="P290" s="348">
        <f>IF($N290="","",IF(COUNTIF(数据录入!$K$5:$K$4999,$N290)=0,N($X290),ROUND(MIN(MAX(0,N($Z290)-(N($Y290)-N($O290))),N($O290)),2)))</f>
        <v/>
      </c>
      <c r="Q290" s="349">
        <f>IF($N290="","",ROUND(N($O290)-N($P290),2))</f>
        <v/>
      </c>
      <c r="R290" s="350">
        <f>IF($N290="","",ROUND(SUM($Q$11:Q290),2))</f>
        <v/>
      </c>
      <c r="S290" s="346" t="n"/>
      <c r="T290" s="342" t="n"/>
      <c r="U290" s="351">
        <f>IF($D290="","",ROUND(N($F290)-N($J290),2))</f>
        <v/>
      </c>
      <c r="V290" s="351">
        <f>IF($D290="","",ROUND(SUMIFS($F$11:F290,$D$11:D290,$D290)-SUMIFS($J$11:J290,$D$11:D290,$D290),2))</f>
        <v/>
      </c>
      <c r="W290" s="351">
        <f>IF($D290="","",ROUND(SUMIFS(数据录入!$F$5:$F$4999,数据录入!$J$5:$J$4999,$D290),2))</f>
        <v/>
      </c>
      <c r="X290" s="347" t="n"/>
      <c r="Y290" s="351">
        <f>IF($N290="","",ROUND(SUMIFS($O$11:O290,$N$11:N290,$N290),2))</f>
        <v/>
      </c>
      <c r="Z290" s="351">
        <f>IF($N290="","",ROUND(SUMIFS(数据录入!$G$5:$G$4999,数据录入!$K$5:$K$4999,$N290),2))</f>
        <v/>
      </c>
      <c r="AA290" s="352">
        <f>IF(AND($D290="",$N290=""),"",IF(AND($D290&lt;&gt;"",COUNTIF(基础资料!$E:$E,$D290)=0),"客户名不在基础资料里",IF(AND($E290&lt;&gt;"",COUNTIF(基础资料!$B:$B,$E290)=0),"产品名不在基础资料里",IF(AND($N290&lt;&gt;"",COUNTIF(基础资料!$G:$G,$N290)=0),"供货商不在基础资料里",IF(AND($C290&lt;&gt;"",ISNUMBER($C290),$C290&lt;10000),"客户生日填得不对（不是日期）",IF(N($J290)&gt;N($F290),"销售费用大于销售金额",IF(AND($D290&lt;&gt;"",COUNTIF(数据录入!$J$5:$J$4999,$D290)=0,N($T290)&lt;&gt;0),"用的还是原手工已收款",IF(AND($D290&lt;&gt;"",COUNTIF(数据录入!$J$5:$J$4999,$D290)&gt;0,ROUND(N($G290)-N($T290),2)&lt;&gt;0,N($T290)&lt;&gt;0),"自动算的已收款和原手工数对不上","√"))))))))</f>
        <v/>
      </c>
    </row>
    <row r="291" ht="18" customFormat="1" customHeight="1" s="106">
      <c r="A291" s="338">
        <f>IF(AND($D291="",$N291=""),"",MAX($A$10:A290)+1)</f>
        <v/>
      </c>
      <c r="B291" s="339" t="n"/>
      <c r="C291" s="341" t="n"/>
      <c r="D291" s="341" t="n"/>
      <c r="E291" s="341" t="n"/>
      <c r="F291" s="342" t="n"/>
      <c r="G291" s="343">
        <f>IF($D291="","",IF(COUNTIF(数据录入!$J$5:$J$4999,$D291)=0,N($T291),ROUND(MIN(MAX(0,N($W291)-(N($V291)-N($U291))),N($U291)),2)))</f>
        <v/>
      </c>
      <c r="H291" s="344">
        <f>IF($D291="","",ROUND(N($F291)-N($G291)-N($J291),2))</f>
        <v/>
      </c>
      <c r="I291" s="353">
        <f>IF($D291="","",ROUND(SUM($H$11:H291),2))</f>
        <v/>
      </c>
      <c r="J291" s="354" t="n"/>
      <c r="K291" s="355" t="n"/>
      <c r="L291" s="341" t="n"/>
      <c r="M291" s="345" t="n"/>
      <c r="N291" s="346" t="n"/>
      <c r="O291" s="347" t="n"/>
      <c r="P291" s="348">
        <f>IF($N291="","",IF(COUNTIF(数据录入!$K$5:$K$4999,$N291)=0,N($X291),ROUND(MIN(MAX(0,N($Z291)-(N($Y291)-N($O291))),N($O291)),2)))</f>
        <v/>
      </c>
      <c r="Q291" s="349">
        <f>IF($N291="","",ROUND(N($O291)-N($P291),2))</f>
        <v/>
      </c>
      <c r="R291" s="350">
        <f>IF($N291="","",ROUND(SUM($Q$11:Q291),2))</f>
        <v/>
      </c>
      <c r="S291" s="346" t="n"/>
      <c r="T291" s="342" t="n"/>
      <c r="U291" s="351">
        <f>IF($D291="","",ROUND(N($F291)-N($J291),2))</f>
        <v/>
      </c>
      <c r="V291" s="351">
        <f>IF($D291="","",ROUND(SUMIFS($F$11:F291,$D$11:D291,$D291)-SUMIFS($J$11:J291,$D$11:D291,$D291),2))</f>
        <v/>
      </c>
      <c r="W291" s="351">
        <f>IF($D291="","",ROUND(SUMIFS(数据录入!$F$5:$F$4999,数据录入!$J$5:$J$4999,$D291),2))</f>
        <v/>
      </c>
      <c r="X291" s="347" t="n"/>
      <c r="Y291" s="351">
        <f>IF($N291="","",ROUND(SUMIFS($O$11:O291,$N$11:N291,$N291),2))</f>
        <v/>
      </c>
      <c r="Z291" s="351">
        <f>IF($N291="","",ROUND(SUMIFS(数据录入!$G$5:$G$4999,数据录入!$K$5:$K$4999,$N291),2))</f>
        <v/>
      </c>
      <c r="AA291" s="352">
        <f>IF(AND($D291="",$N291=""),"",IF(AND($D291&lt;&gt;"",COUNTIF(基础资料!$E:$E,$D291)=0),"客户名不在基础资料里",IF(AND($E291&lt;&gt;"",COUNTIF(基础资料!$B:$B,$E291)=0),"产品名不在基础资料里",IF(AND($N291&lt;&gt;"",COUNTIF(基础资料!$G:$G,$N291)=0),"供货商不在基础资料里",IF(AND($C291&lt;&gt;"",ISNUMBER($C291),$C291&lt;10000),"客户生日填得不对（不是日期）",IF(N($J291)&gt;N($F291),"销售费用大于销售金额",IF(AND($D291&lt;&gt;"",COUNTIF(数据录入!$J$5:$J$4999,$D291)=0,N($T291)&lt;&gt;0),"用的还是原手工已收款",IF(AND($D291&lt;&gt;"",COUNTIF(数据录入!$J$5:$J$4999,$D291)&gt;0,ROUND(N($G291)-N($T291),2)&lt;&gt;0,N($T291)&lt;&gt;0),"自动算的已收款和原手工数对不上","√"))))))))</f>
        <v/>
      </c>
    </row>
    <row r="292" ht="18" customFormat="1" customHeight="1" s="106">
      <c r="A292" s="338">
        <f>IF(AND($D292="",$N292=""),"",MAX($A$10:A291)+1)</f>
        <v/>
      </c>
      <c r="B292" s="339" t="n"/>
      <c r="C292" s="341" t="n"/>
      <c r="D292" s="341" t="n"/>
      <c r="E292" s="341" t="n"/>
      <c r="F292" s="342" t="n"/>
      <c r="G292" s="343">
        <f>IF($D292="","",IF(COUNTIF(数据录入!$J$5:$J$4999,$D292)=0,N($T292),ROUND(MIN(MAX(0,N($W292)-(N($V292)-N($U292))),N($U292)),2)))</f>
        <v/>
      </c>
      <c r="H292" s="344">
        <f>IF($D292="","",ROUND(N($F292)-N($G292)-N($J292),2))</f>
        <v/>
      </c>
      <c r="I292" s="353">
        <f>IF($D292="","",ROUND(SUM($H$11:H292),2))</f>
        <v/>
      </c>
      <c r="J292" s="354" t="n"/>
      <c r="K292" s="355" t="n"/>
      <c r="L292" s="341" t="n"/>
      <c r="M292" s="345" t="n"/>
      <c r="N292" s="346" t="n"/>
      <c r="O292" s="347" t="n"/>
      <c r="P292" s="348">
        <f>IF($N292="","",IF(COUNTIF(数据录入!$K$5:$K$4999,$N292)=0,N($X292),ROUND(MIN(MAX(0,N($Z292)-(N($Y292)-N($O292))),N($O292)),2)))</f>
        <v/>
      </c>
      <c r="Q292" s="349">
        <f>IF($N292="","",ROUND(N($O292)-N($P292),2))</f>
        <v/>
      </c>
      <c r="R292" s="350">
        <f>IF($N292="","",ROUND(SUM($Q$11:Q292),2))</f>
        <v/>
      </c>
      <c r="S292" s="346" t="n"/>
      <c r="T292" s="342" t="n"/>
      <c r="U292" s="351">
        <f>IF($D292="","",ROUND(N($F292)-N($J292),2))</f>
        <v/>
      </c>
      <c r="V292" s="351">
        <f>IF($D292="","",ROUND(SUMIFS($F$11:F292,$D$11:D292,$D292)-SUMIFS($J$11:J292,$D$11:D292,$D292),2))</f>
        <v/>
      </c>
      <c r="W292" s="351">
        <f>IF($D292="","",ROUND(SUMIFS(数据录入!$F$5:$F$4999,数据录入!$J$5:$J$4999,$D292),2))</f>
        <v/>
      </c>
      <c r="X292" s="347" t="n"/>
      <c r="Y292" s="351">
        <f>IF($N292="","",ROUND(SUMIFS($O$11:O292,$N$11:N292,$N292),2))</f>
        <v/>
      </c>
      <c r="Z292" s="351">
        <f>IF($N292="","",ROUND(SUMIFS(数据录入!$G$5:$G$4999,数据录入!$K$5:$K$4999,$N292),2))</f>
        <v/>
      </c>
      <c r="AA292" s="352">
        <f>IF(AND($D292="",$N292=""),"",IF(AND($D292&lt;&gt;"",COUNTIF(基础资料!$E:$E,$D292)=0),"客户名不在基础资料里",IF(AND($E292&lt;&gt;"",COUNTIF(基础资料!$B:$B,$E292)=0),"产品名不在基础资料里",IF(AND($N292&lt;&gt;"",COUNTIF(基础资料!$G:$G,$N292)=0),"供货商不在基础资料里",IF(AND($C292&lt;&gt;"",ISNUMBER($C292),$C292&lt;10000),"客户生日填得不对（不是日期）",IF(N($J292)&gt;N($F292),"销售费用大于销售金额",IF(AND($D292&lt;&gt;"",COUNTIF(数据录入!$J$5:$J$4999,$D292)=0,N($T292)&lt;&gt;0),"用的还是原手工已收款",IF(AND($D292&lt;&gt;"",COUNTIF(数据录入!$J$5:$J$4999,$D292)&gt;0,ROUND(N($G292)-N($T292),2)&lt;&gt;0,N($T292)&lt;&gt;0),"自动算的已收款和原手工数对不上","√"))))))))</f>
        <v/>
      </c>
    </row>
    <row r="293" ht="18" customFormat="1" customHeight="1" s="106">
      <c r="A293" s="338">
        <f>IF(AND($D293="",$N293=""),"",MAX($A$10:A292)+1)</f>
        <v/>
      </c>
      <c r="B293" s="339" t="n"/>
      <c r="C293" s="341" t="n"/>
      <c r="D293" s="341" t="n"/>
      <c r="E293" s="341" t="n"/>
      <c r="F293" s="342" t="n"/>
      <c r="G293" s="343">
        <f>IF($D293="","",IF(COUNTIF(数据录入!$J$5:$J$4999,$D293)=0,N($T293),ROUND(MIN(MAX(0,N($W293)-(N($V293)-N($U293))),N($U293)),2)))</f>
        <v/>
      </c>
      <c r="H293" s="344">
        <f>IF($D293="","",ROUND(N($F293)-N($G293)-N($J293),2))</f>
        <v/>
      </c>
      <c r="I293" s="353">
        <f>IF($D293="","",ROUND(SUM($H$11:H293),2))</f>
        <v/>
      </c>
      <c r="J293" s="354" t="n"/>
      <c r="K293" s="355" t="n"/>
      <c r="L293" s="341" t="n"/>
      <c r="M293" s="345" t="n"/>
      <c r="N293" s="346" t="n"/>
      <c r="O293" s="347" t="n"/>
      <c r="P293" s="348">
        <f>IF($N293="","",IF(COUNTIF(数据录入!$K$5:$K$4999,$N293)=0,N($X293),ROUND(MIN(MAX(0,N($Z293)-(N($Y293)-N($O293))),N($O293)),2)))</f>
        <v/>
      </c>
      <c r="Q293" s="349">
        <f>IF($N293="","",ROUND(N($O293)-N($P293),2))</f>
        <v/>
      </c>
      <c r="R293" s="350">
        <f>IF($N293="","",ROUND(SUM($Q$11:Q293),2))</f>
        <v/>
      </c>
      <c r="S293" s="346" t="n"/>
      <c r="T293" s="342" t="n"/>
      <c r="U293" s="351">
        <f>IF($D293="","",ROUND(N($F293)-N($J293),2))</f>
        <v/>
      </c>
      <c r="V293" s="351">
        <f>IF($D293="","",ROUND(SUMIFS($F$11:F293,$D$11:D293,$D293)-SUMIFS($J$11:J293,$D$11:D293,$D293),2))</f>
        <v/>
      </c>
      <c r="W293" s="351">
        <f>IF($D293="","",ROUND(SUMIFS(数据录入!$F$5:$F$4999,数据录入!$J$5:$J$4999,$D293),2))</f>
        <v/>
      </c>
      <c r="X293" s="347" t="n"/>
      <c r="Y293" s="351">
        <f>IF($N293="","",ROUND(SUMIFS($O$11:O293,$N$11:N293,$N293),2))</f>
        <v/>
      </c>
      <c r="Z293" s="351">
        <f>IF($N293="","",ROUND(SUMIFS(数据录入!$G$5:$G$4999,数据录入!$K$5:$K$4999,$N293),2))</f>
        <v/>
      </c>
      <c r="AA293" s="352">
        <f>IF(AND($D293="",$N293=""),"",IF(AND($D293&lt;&gt;"",COUNTIF(基础资料!$E:$E,$D293)=0),"客户名不在基础资料里",IF(AND($E293&lt;&gt;"",COUNTIF(基础资料!$B:$B,$E293)=0),"产品名不在基础资料里",IF(AND($N293&lt;&gt;"",COUNTIF(基础资料!$G:$G,$N293)=0),"供货商不在基础资料里",IF(AND($C293&lt;&gt;"",ISNUMBER($C293),$C293&lt;10000),"客户生日填得不对（不是日期）",IF(N($J293)&gt;N($F293),"销售费用大于销售金额",IF(AND($D293&lt;&gt;"",COUNTIF(数据录入!$J$5:$J$4999,$D293)=0,N($T293)&lt;&gt;0),"用的还是原手工已收款",IF(AND($D293&lt;&gt;"",COUNTIF(数据录入!$J$5:$J$4999,$D293)&gt;0,ROUND(N($G293)-N($T293),2)&lt;&gt;0,N($T293)&lt;&gt;0),"自动算的已收款和原手工数对不上","√"))))))))</f>
        <v/>
      </c>
    </row>
    <row r="294" ht="18" customFormat="1" customHeight="1" s="106">
      <c r="A294" s="338">
        <f>IF(AND($D294="",$N294=""),"",MAX($A$10:A293)+1)</f>
        <v/>
      </c>
      <c r="B294" s="339" t="n"/>
      <c r="C294" s="341" t="n"/>
      <c r="D294" s="341" t="n"/>
      <c r="E294" s="341" t="n"/>
      <c r="F294" s="342" t="n"/>
      <c r="G294" s="343">
        <f>IF($D294="","",IF(COUNTIF(数据录入!$J$5:$J$4999,$D294)=0,N($T294),ROUND(MIN(MAX(0,N($W294)-(N($V294)-N($U294))),N($U294)),2)))</f>
        <v/>
      </c>
      <c r="H294" s="344">
        <f>IF($D294="","",ROUND(N($F294)-N($G294)-N($J294),2))</f>
        <v/>
      </c>
      <c r="I294" s="353">
        <f>IF($D294="","",ROUND(SUM($H$11:H294),2))</f>
        <v/>
      </c>
      <c r="J294" s="354" t="n"/>
      <c r="K294" s="355" t="n"/>
      <c r="L294" s="341" t="n"/>
      <c r="M294" s="345" t="n"/>
      <c r="N294" s="346" t="n"/>
      <c r="O294" s="347" t="n"/>
      <c r="P294" s="348">
        <f>IF($N294="","",IF(COUNTIF(数据录入!$K$5:$K$4999,$N294)=0,N($X294),ROUND(MIN(MAX(0,N($Z294)-(N($Y294)-N($O294))),N($O294)),2)))</f>
        <v/>
      </c>
      <c r="Q294" s="349">
        <f>IF($N294="","",ROUND(N($O294)-N($P294),2))</f>
        <v/>
      </c>
      <c r="R294" s="350">
        <f>IF($N294="","",ROUND(SUM($Q$11:Q294),2))</f>
        <v/>
      </c>
      <c r="S294" s="346" t="n"/>
      <c r="T294" s="342" t="n"/>
      <c r="U294" s="351">
        <f>IF($D294="","",ROUND(N($F294)-N($J294),2))</f>
        <v/>
      </c>
      <c r="V294" s="351">
        <f>IF($D294="","",ROUND(SUMIFS($F$11:F294,$D$11:D294,$D294)-SUMIFS($J$11:J294,$D$11:D294,$D294),2))</f>
        <v/>
      </c>
      <c r="W294" s="351">
        <f>IF($D294="","",ROUND(SUMIFS(数据录入!$F$5:$F$4999,数据录入!$J$5:$J$4999,$D294),2))</f>
        <v/>
      </c>
      <c r="X294" s="347" t="n"/>
      <c r="Y294" s="351">
        <f>IF($N294="","",ROUND(SUMIFS($O$11:O294,$N$11:N294,$N294),2))</f>
        <v/>
      </c>
      <c r="Z294" s="351">
        <f>IF($N294="","",ROUND(SUMIFS(数据录入!$G$5:$G$4999,数据录入!$K$5:$K$4999,$N294),2))</f>
        <v/>
      </c>
      <c r="AA294" s="352">
        <f>IF(AND($D294="",$N294=""),"",IF(AND($D294&lt;&gt;"",COUNTIF(基础资料!$E:$E,$D294)=0),"客户名不在基础资料里",IF(AND($E294&lt;&gt;"",COUNTIF(基础资料!$B:$B,$E294)=0),"产品名不在基础资料里",IF(AND($N294&lt;&gt;"",COUNTIF(基础资料!$G:$G,$N294)=0),"供货商不在基础资料里",IF(AND($C294&lt;&gt;"",ISNUMBER($C294),$C294&lt;10000),"客户生日填得不对（不是日期）",IF(N($J294)&gt;N($F294),"销售费用大于销售金额",IF(AND($D294&lt;&gt;"",COUNTIF(数据录入!$J$5:$J$4999,$D294)=0,N($T294)&lt;&gt;0),"用的还是原手工已收款",IF(AND($D294&lt;&gt;"",COUNTIF(数据录入!$J$5:$J$4999,$D294)&gt;0,ROUND(N($G294)-N($T294),2)&lt;&gt;0,N($T294)&lt;&gt;0),"自动算的已收款和原手工数对不上","√"))))))))</f>
        <v/>
      </c>
    </row>
    <row r="295" ht="18" customFormat="1" customHeight="1" s="106">
      <c r="A295" s="338">
        <f>IF(AND($D295="",$N295=""),"",MAX($A$10:A294)+1)</f>
        <v/>
      </c>
      <c r="B295" s="339" t="n"/>
      <c r="C295" s="341" t="n"/>
      <c r="D295" s="341" t="n"/>
      <c r="E295" s="341" t="n"/>
      <c r="F295" s="342" t="n"/>
      <c r="G295" s="343">
        <f>IF($D295="","",IF(COUNTIF(数据录入!$J$5:$J$4999,$D295)=0,N($T295),ROUND(MIN(MAX(0,N($W295)-(N($V295)-N($U295))),N($U295)),2)))</f>
        <v/>
      </c>
      <c r="H295" s="344">
        <f>IF($D295="","",ROUND(N($F295)-N($G295)-N($J295),2))</f>
        <v/>
      </c>
      <c r="I295" s="353">
        <f>IF($D295="","",ROUND(SUM($H$11:H295),2))</f>
        <v/>
      </c>
      <c r="J295" s="354" t="n"/>
      <c r="K295" s="355" t="n"/>
      <c r="L295" s="341" t="n"/>
      <c r="M295" s="345" t="n"/>
      <c r="N295" s="346" t="n"/>
      <c r="O295" s="347" t="n"/>
      <c r="P295" s="348">
        <f>IF($N295="","",IF(COUNTIF(数据录入!$K$5:$K$4999,$N295)=0,N($X295),ROUND(MIN(MAX(0,N($Z295)-(N($Y295)-N($O295))),N($O295)),2)))</f>
        <v/>
      </c>
      <c r="Q295" s="349">
        <f>IF($N295="","",ROUND(N($O295)-N($P295),2))</f>
        <v/>
      </c>
      <c r="R295" s="350">
        <f>IF($N295="","",ROUND(SUM($Q$11:Q295),2))</f>
        <v/>
      </c>
      <c r="S295" s="346" t="n"/>
      <c r="T295" s="342" t="n"/>
      <c r="U295" s="351">
        <f>IF($D295="","",ROUND(N($F295)-N($J295),2))</f>
        <v/>
      </c>
      <c r="V295" s="351">
        <f>IF($D295="","",ROUND(SUMIFS($F$11:F295,$D$11:D295,$D295)-SUMIFS($J$11:J295,$D$11:D295,$D295),2))</f>
        <v/>
      </c>
      <c r="W295" s="351">
        <f>IF($D295="","",ROUND(SUMIFS(数据录入!$F$5:$F$4999,数据录入!$J$5:$J$4999,$D295),2))</f>
        <v/>
      </c>
      <c r="X295" s="347" t="n"/>
      <c r="Y295" s="351">
        <f>IF($N295="","",ROUND(SUMIFS($O$11:O295,$N$11:N295,$N295),2))</f>
        <v/>
      </c>
      <c r="Z295" s="351">
        <f>IF($N295="","",ROUND(SUMIFS(数据录入!$G$5:$G$4999,数据录入!$K$5:$K$4999,$N295),2))</f>
        <v/>
      </c>
      <c r="AA295" s="352">
        <f>IF(AND($D295="",$N295=""),"",IF(AND($D295&lt;&gt;"",COUNTIF(基础资料!$E:$E,$D295)=0),"客户名不在基础资料里",IF(AND($E295&lt;&gt;"",COUNTIF(基础资料!$B:$B,$E295)=0),"产品名不在基础资料里",IF(AND($N295&lt;&gt;"",COUNTIF(基础资料!$G:$G,$N295)=0),"供货商不在基础资料里",IF(AND($C295&lt;&gt;"",ISNUMBER($C295),$C295&lt;10000),"客户生日填得不对（不是日期）",IF(N($J295)&gt;N($F295),"销售费用大于销售金额",IF(AND($D295&lt;&gt;"",COUNTIF(数据录入!$J$5:$J$4999,$D295)=0,N($T295)&lt;&gt;0),"用的还是原手工已收款",IF(AND($D295&lt;&gt;"",COUNTIF(数据录入!$J$5:$J$4999,$D295)&gt;0,ROUND(N($G295)-N($T295),2)&lt;&gt;0,N($T295)&lt;&gt;0),"自动算的已收款和原手工数对不上","√"))))))))</f>
        <v/>
      </c>
    </row>
    <row r="296" ht="18" customFormat="1" customHeight="1" s="106">
      <c r="A296" s="338">
        <f>IF(AND($D296="",$N296=""),"",MAX($A$10:A295)+1)</f>
        <v/>
      </c>
      <c r="B296" s="339" t="n"/>
      <c r="C296" s="341" t="n"/>
      <c r="D296" s="341" t="n"/>
      <c r="E296" s="341" t="n"/>
      <c r="F296" s="342" t="n"/>
      <c r="G296" s="343">
        <f>IF($D296="","",IF(COUNTIF(数据录入!$J$5:$J$4999,$D296)=0,N($T296),ROUND(MIN(MAX(0,N($W296)-(N($V296)-N($U296))),N($U296)),2)))</f>
        <v/>
      </c>
      <c r="H296" s="344">
        <f>IF($D296="","",ROUND(N($F296)-N($G296)-N($J296),2))</f>
        <v/>
      </c>
      <c r="I296" s="353">
        <f>IF($D296="","",ROUND(SUM($H$11:H296),2))</f>
        <v/>
      </c>
      <c r="J296" s="354" t="n"/>
      <c r="K296" s="355" t="n"/>
      <c r="L296" s="341" t="n"/>
      <c r="M296" s="345" t="n"/>
      <c r="N296" s="346" t="n"/>
      <c r="O296" s="347" t="n"/>
      <c r="P296" s="348">
        <f>IF($N296="","",IF(COUNTIF(数据录入!$K$5:$K$4999,$N296)=0,N($X296),ROUND(MIN(MAX(0,N($Z296)-(N($Y296)-N($O296))),N($O296)),2)))</f>
        <v/>
      </c>
      <c r="Q296" s="349">
        <f>IF($N296="","",ROUND(N($O296)-N($P296),2))</f>
        <v/>
      </c>
      <c r="R296" s="350">
        <f>IF($N296="","",ROUND(SUM($Q$11:Q296),2))</f>
        <v/>
      </c>
      <c r="S296" s="346" t="n"/>
      <c r="T296" s="342" t="n"/>
      <c r="U296" s="351">
        <f>IF($D296="","",ROUND(N($F296)-N($J296),2))</f>
        <v/>
      </c>
      <c r="V296" s="351">
        <f>IF($D296="","",ROUND(SUMIFS($F$11:F296,$D$11:D296,$D296)-SUMIFS($J$11:J296,$D$11:D296,$D296),2))</f>
        <v/>
      </c>
      <c r="W296" s="351">
        <f>IF($D296="","",ROUND(SUMIFS(数据录入!$F$5:$F$4999,数据录入!$J$5:$J$4999,$D296),2))</f>
        <v/>
      </c>
      <c r="X296" s="347" t="n"/>
      <c r="Y296" s="351">
        <f>IF($N296="","",ROUND(SUMIFS($O$11:O296,$N$11:N296,$N296),2))</f>
        <v/>
      </c>
      <c r="Z296" s="351">
        <f>IF($N296="","",ROUND(SUMIFS(数据录入!$G$5:$G$4999,数据录入!$K$5:$K$4999,$N296),2))</f>
        <v/>
      </c>
      <c r="AA296" s="352">
        <f>IF(AND($D296="",$N296=""),"",IF(AND($D296&lt;&gt;"",COUNTIF(基础资料!$E:$E,$D296)=0),"客户名不在基础资料里",IF(AND($E296&lt;&gt;"",COUNTIF(基础资料!$B:$B,$E296)=0),"产品名不在基础资料里",IF(AND($N296&lt;&gt;"",COUNTIF(基础资料!$G:$G,$N296)=0),"供货商不在基础资料里",IF(AND($C296&lt;&gt;"",ISNUMBER($C296),$C296&lt;10000),"客户生日填得不对（不是日期）",IF(N($J296)&gt;N($F296),"销售费用大于销售金额",IF(AND($D296&lt;&gt;"",COUNTIF(数据录入!$J$5:$J$4999,$D296)=0,N($T296)&lt;&gt;0),"用的还是原手工已收款",IF(AND($D296&lt;&gt;"",COUNTIF(数据录入!$J$5:$J$4999,$D296)&gt;0,ROUND(N($G296)-N($T296),2)&lt;&gt;0,N($T296)&lt;&gt;0),"自动算的已收款和原手工数对不上","√"))))))))</f>
        <v/>
      </c>
    </row>
    <row r="297" ht="18" customFormat="1" customHeight="1" s="106">
      <c r="A297" s="338">
        <f>IF(AND($D297="",$N297=""),"",MAX($A$10:A296)+1)</f>
        <v/>
      </c>
      <c r="B297" s="339" t="n"/>
      <c r="C297" s="341" t="n"/>
      <c r="D297" s="341" t="n"/>
      <c r="E297" s="341" t="n"/>
      <c r="F297" s="342" t="n"/>
      <c r="G297" s="343">
        <f>IF($D297="","",IF(COUNTIF(数据录入!$J$5:$J$4999,$D297)=0,N($T297),ROUND(MIN(MAX(0,N($W297)-(N($V297)-N($U297))),N($U297)),2)))</f>
        <v/>
      </c>
      <c r="H297" s="344">
        <f>IF($D297="","",ROUND(N($F297)-N($G297)-N($J297),2))</f>
        <v/>
      </c>
      <c r="I297" s="353">
        <f>IF($D297="","",ROUND(SUM($H$11:H297),2))</f>
        <v/>
      </c>
      <c r="J297" s="354" t="n"/>
      <c r="K297" s="355" t="n"/>
      <c r="L297" s="341" t="n"/>
      <c r="M297" s="345" t="n"/>
      <c r="N297" s="346" t="n"/>
      <c r="O297" s="347" t="n"/>
      <c r="P297" s="348">
        <f>IF($N297="","",IF(COUNTIF(数据录入!$K$5:$K$4999,$N297)=0,N($X297),ROUND(MIN(MAX(0,N($Z297)-(N($Y297)-N($O297))),N($O297)),2)))</f>
        <v/>
      </c>
      <c r="Q297" s="349">
        <f>IF($N297="","",ROUND(N($O297)-N($P297),2))</f>
        <v/>
      </c>
      <c r="R297" s="350">
        <f>IF($N297="","",ROUND(SUM($Q$11:Q297),2))</f>
        <v/>
      </c>
      <c r="S297" s="346" t="n"/>
      <c r="T297" s="342" t="n"/>
      <c r="U297" s="351">
        <f>IF($D297="","",ROUND(N($F297)-N($J297),2))</f>
        <v/>
      </c>
      <c r="V297" s="351">
        <f>IF($D297="","",ROUND(SUMIFS($F$11:F297,$D$11:D297,$D297)-SUMIFS($J$11:J297,$D$11:D297,$D297),2))</f>
        <v/>
      </c>
      <c r="W297" s="351">
        <f>IF($D297="","",ROUND(SUMIFS(数据录入!$F$5:$F$4999,数据录入!$J$5:$J$4999,$D297),2))</f>
        <v/>
      </c>
      <c r="X297" s="347" t="n"/>
      <c r="Y297" s="351">
        <f>IF($N297="","",ROUND(SUMIFS($O$11:O297,$N$11:N297,$N297),2))</f>
        <v/>
      </c>
      <c r="Z297" s="351">
        <f>IF($N297="","",ROUND(SUMIFS(数据录入!$G$5:$G$4999,数据录入!$K$5:$K$4999,$N297),2))</f>
        <v/>
      </c>
      <c r="AA297" s="352">
        <f>IF(AND($D297="",$N297=""),"",IF(AND($D297&lt;&gt;"",COUNTIF(基础资料!$E:$E,$D297)=0),"客户名不在基础资料里",IF(AND($E297&lt;&gt;"",COUNTIF(基础资料!$B:$B,$E297)=0),"产品名不在基础资料里",IF(AND($N297&lt;&gt;"",COUNTIF(基础资料!$G:$G,$N297)=0),"供货商不在基础资料里",IF(AND($C297&lt;&gt;"",ISNUMBER($C297),$C297&lt;10000),"客户生日填得不对（不是日期）",IF(N($J297)&gt;N($F297),"销售费用大于销售金额",IF(AND($D297&lt;&gt;"",COUNTIF(数据录入!$J$5:$J$4999,$D297)=0,N($T297)&lt;&gt;0),"用的还是原手工已收款",IF(AND($D297&lt;&gt;"",COUNTIF(数据录入!$J$5:$J$4999,$D297)&gt;0,ROUND(N($G297)-N($T297),2)&lt;&gt;0,N($T297)&lt;&gt;0),"自动算的已收款和原手工数对不上","√"))))))))</f>
        <v/>
      </c>
    </row>
    <row r="298" ht="18" customFormat="1" customHeight="1" s="106">
      <c r="A298" s="338">
        <f>IF(AND($D298="",$N298=""),"",MAX($A$10:A297)+1)</f>
        <v/>
      </c>
      <c r="B298" s="339" t="n"/>
      <c r="C298" s="341" t="n"/>
      <c r="D298" s="341" t="n"/>
      <c r="E298" s="341" t="n"/>
      <c r="F298" s="342" t="n"/>
      <c r="G298" s="343">
        <f>IF($D298="","",IF(COUNTIF(数据录入!$J$5:$J$4999,$D298)=0,N($T298),ROUND(MIN(MAX(0,N($W298)-(N($V298)-N($U298))),N($U298)),2)))</f>
        <v/>
      </c>
      <c r="H298" s="344">
        <f>IF($D298="","",ROUND(N($F298)-N($G298)-N($J298),2))</f>
        <v/>
      </c>
      <c r="I298" s="353">
        <f>IF($D298="","",ROUND(SUM($H$11:H298),2))</f>
        <v/>
      </c>
      <c r="J298" s="354" t="n"/>
      <c r="K298" s="355" t="n"/>
      <c r="L298" s="341" t="n"/>
      <c r="M298" s="345" t="n"/>
      <c r="N298" s="346" t="n"/>
      <c r="O298" s="347" t="n"/>
      <c r="P298" s="348">
        <f>IF($N298="","",IF(COUNTIF(数据录入!$K$5:$K$4999,$N298)=0,N($X298),ROUND(MIN(MAX(0,N($Z298)-(N($Y298)-N($O298))),N($O298)),2)))</f>
        <v/>
      </c>
      <c r="Q298" s="349">
        <f>IF($N298="","",ROUND(N($O298)-N($P298),2))</f>
        <v/>
      </c>
      <c r="R298" s="350">
        <f>IF($N298="","",ROUND(SUM($Q$11:Q298),2))</f>
        <v/>
      </c>
      <c r="S298" s="346" t="n"/>
      <c r="T298" s="342" t="n"/>
      <c r="U298" s="351">
        <f>IF($D298="","",ROUND(N($F298)-N($J298),2))</f>
        <v/>
      </c>
      <c r="V298" s="351">
        <f>IF($D298="","",ROUND(SUMIFS($F$11:F298,$D$11:D298,$D298)-SUMIFS($J$11:J298,$D$11:D298,$D298),2))</f>
        <v/>
      </c>
      <c r="W298" s="351">
        <f>IF($D298="","",ROUND(SUMIFS(数据录入!$F$5:$F$4999,数据录入!$J$5:$J$4999,$D298),2))</f>
        <v/>
      </c>
      <c r="X298" s="347" t="n"/>
      <c r="Y298" s="351">
        <f>IF($N298="","",ROUND(SUMIFS($O$11:O298,$N$11:N298,$N298),2))</f>
        <v/>
      </c>
      <c r="Z298" s="351">
        <f>IF($N298="","",ROUND(SUMIFS(数据录入!$G$5:$G$4999,数据录入!$K$5:$K$4999,$N298),2))</f>
        <v/>
      </c>
      <c r="AA298" s="352">
        <f>IF(AND($D298="",$N298=""),"",IF(AND($D298&lt;&gt;"",COUNTIF(基础资料!$E:$E,$D298)=0),"客户名不在基础资料里",IF(AND($E298&lt;&gt;"",COUNTIF(基础资料!$B:$B,$E298)=0),"产品名不在基础资料里",IF(AND($N298&lt;&gt;"",COUNTIF(基础资料!$G:$G,$N298)=0),"供货商不在基础资料里",IF(AND($C298&lt;&gt;"",ISNUMBER($C298),$C298&lt;10000),"客户生日填得不对（不是日期）",IF(N($J298)&gt;N($F298),"销售费用大于销售金额",IF(AND($D298&lt;&gt;"",COUNTIF(数据录入!$J$5:$J$4999,$D298)=0,N($T298)&lt;&gt;0),"用的还是原手工已收款",IF(AND($D298&lt;&gt;"",COUNTIF(数据录入!$J$5:$J$4999,$D298)&gt;0,ROUND(N($G298)-N($T298),2)&lt;&gt;0,N($T298)&lt;&gt;0),"自动算的已收款和原手工数对不上","√"))))))))</f>
        <v/>
      </c>
    </row>
    <row r="299" ht="18" customFormat="1" customHeight="1" s="106">
      <c r="A299" s="338">
        <f>IF(AND($D299="",$N299=""),"",MAX($A$10:A298)+1)</f>
        <v/>
      </c>
      <c r="B299" s="339" t="n"/>
      <c r="C299" s="341" t="n"/>
      <c r="D299" s="341" t="n"/>
      <c r="E299" s="341" t="n"/>
      <c r="F299" s="342" t="n"/>
      <c r="G299" s="343">
        <f>IF($D299="","",IF(COUNTIF(数据录入!$J$5:$J$4999,$D299)=0,N($T299),ROUND(MIN(MAX(0,N($W299)-(N($V299)-N($U299))),N($U299)),2)))</f>
        <v/>
      </c>
      <c r="H299" s="344">
        <f>IF($D299="","",ROUND(N($F299)-N($G299)-N($J299),2))</f>
        <v/>
      </c>
      <c r="I299" s="353">
        <f>IF($D299="","",ROUND(SUM($H$11:H299),2))</f>
        <v/>
      </c>
      <c r="J299" s="354" t="n"/>
      <c r="K299" s="355" t="n"/>
      <c r="L299" s="341" t="n"/>
      <c r="M299" s="345" t="n"/>
      <c r="N299" s="346" t="n"/>
      <c r="O299" s="347" t="n"/>
      <c r="P299" s="348">
        <f>IF($N299="","",IF(COUNTIF(数据录入!$K$5:$K$4999,$N299)=0,N($X299),ROUND(MIN(MAX(0,N($Z299)-(N($Y299)-N($O299))),N($O299)),2)))</f>
        <v/>
      </c>
      <c r="Q299" s="349">
        <f>IF($N299="","",ROUND(N($O299)-N($P299),2))</f>
        <v/>
      </c>
      <c r="R299" s="350">
        <f>IF($N299="","",ROUND(SUM($Q$11:Q299),2))</f>
        <v/>
      </c>
      <c r="S299" s="346" t="n"/>
      <c r="T299" s="342" t="n"/>
      <c r="U299" s="351">
        <f>IF($D299="","",ROUND(N($F299)-N($J299),2))</f>
        <v/>
      </c>
      <c r="V299" s="351">
        <f>IF($D299="","",ROUND(SUMIFS($F$11:F299,$D$11:D299,$D299)-SUMIFS($J$11:J299,$D$11:D299,$D299),2))</f>
        <v/>
      </c>
      <c r="W299" s="351">
        <f>IF($D299="","",ROUND(SUMIFS(数据录入!$F$5:$F$4999,数据录入!$J$5:$J$4999,$D299),2))</f>
        <v/>
      </c>
      <c r="X299" s="347" t="n"/>
      <c r="Y299" s="351">
        <f>IF($N299="","",ROUND(SUMIFS($O$11:O299,$N$11:N299,$N299),2))</f>
        <v/>
      </c>
      <c r="Z299" s="351">
        <f>IF($N299="","",ROUND(SUMIFS(数据录入!$G$5:$G$4999,数据录入!$K$5:$K$4999,$N299),2))</f>
        <v/>
      </c>
      <c r="AA299" s="352">
        <f>IF(AND($D299="",$N299=""),"",IF(AND($D299&lt;&gt;"",COUNTIF(基础资料!$E:$E,$D299)=0),"客户名不在基础资料里",IF(AND($E299&lt;&gt;"",COUNTIF(基础资料!$B:$B,$E299)=0),"产品名不在基础资料里",IF(AND($N299&lt;&gt;"",COUNTIF(基础资料!$G:$G,$N299)=0),"供货商不在基础资料里",IF(AND($C299&lt;&gt;"",ISNUMBER($C299),$C299&lt;10000),"客户生日填得不对（不是日期）",IF(N($J299)&gt;N($F299),"销售费用大于销售金额",IF(AND($D299&lt;&gt;"",COUNTIF(数据录入!$J$5:$J$4999,$D299)=0,N($T299)&lt;&gt;0),"用的还是原手工已收款",IF(AND($D299&lt;&gt;"",COUNTIF(数据录入!$J$5:$J$4999,$D299)&gt;0,ROUND(N($G299)-N($T299),2)&lt;&gt;0,N($T299)&lt;&gt;0),"自动算的已收款和原手工数对不上","√"))))))))</f>
        <v/>
      </c>
    </row>
    <row r="300" ht="18" customFormat="1" customHeight="1" s="106">
      <c r="A300" s="338">
        <f>IF(AND($D300="",$N300=""),"",MAX($A$10:A299)+1)</f>
        <v/>
      </c>
      <c r="B300" s="339" t="n"/>
      <c r="C300" s="341" t="n"/>
      <c r="D300" s="341" t="n"/>
      <c r="E300" s="341" t="n"/>
      <c r="F300" s="342" t="n"/>
      <c r="G300" s="343">
        <f>IF($D300="","",IF(COUNTIF(数据录入!$J$5:$J$4999,$D300)=0,N($T300),ROUND(MIN(MAX(0,N($W300)-(N($V300)-N($U300))),N($U300)),2)))</f>
        <v/>
      </c>
      <c r="H300" s="344">
        <f>IF($D300="","",ROUND(N($F300)-N($G300)-N($J300),2))</f>
        <v/>
      </c>
      <c r="I300" s="353">
        <f>IF($D300="","",ROUND(SUM($H$11:H300),2))</f>
        <v/>
      </c>
      <c r="J300" s="354" t="n"/>
      <c r="K300" s="355" t="n"/>
      <c r="L300" s="341" t="n"/>
      <c r="M300" s="345" t="n"/>
      <c r="N300" s="346" t="n"/>
      <c r="O300" s="347" t="n"/>
      <c r="P300" s="348">
        <f>IF($N300="","",IF(COUNTIF(数据录入!$K$5:$K$4999,$N300)=0,N($X300),ROUND(MIN(MAX(0,N($Z300)-(N($Y300)-N($O300))),N($O300)),2)))</f>
        <v/>
      </c>
      <c r="Q300" s="349">
        <f>IF($N300="","",ROUND(N($O300)-N($P300),2))</f>
        <v/>
      </c>
      <c r="R300" s="350">
        <f>IF($N300="","",ROUND(SUM($Q$11:Q300),2))</f>
        <v/>
      </c>
      <c r="S300" s="346" t="n"/>
      <c r="T300" s="342" t="n"/>
      <c r="U300" s="351">
        <f>IF($D300="","",ROUND(N($F300)-N($J300),2))</f>
        <v/>
      </c>
      <c r="V300" s="351">
        <f>IF($D300="","",ROUND(SUMIFS($F$11:F300,$D$11:D300,$D300)-SUMIFS($J$11:J300,$D$11:D300,$D300),2))</f>
        <v/>
      </c>
      <c r="W300" s="351">
        <f>IF($D300="","",ROUND(SUMIFS(数据录入!$F$5:$F$4999,数据录入!$J$5:$J$4999,$D300),2))</f>
        <v/>
      </c>
      <c r="X300" s="347" t="n"/>
      <c r="Y300" s="351">
        <f>IF($N300="","",ROUND(SUMIFS($O$11:O300,$N$11:N300,$N300),2))</f>
        <v/>
      </c>
      <c r="Z300" s="351">
        <f>IF($N300="","",ROUND(SUMIFS(数据录入!$G$5:$G$4999,数据录入!$K$5:$K$4999,$N300),2))</f>
        <v/>
      </c>
      <c r="AA300" s="352">
        <f>IF(AND($D300="",$N300=""),"",IF(AND($D300&lt;&gt;"",COUNTIF(基础资料!$E:$E,$D300)=0),"客户名不在基础资料里",IF(AND($E300&lt;&gt;"",COUNTIF(基础资料!$B:$B,$E300)=0),"产品名不在基础资料里",IF(AND($N300&lt;&gt;"",COUNTIF(基础资料!$G:$G,$N300)=0),"供货商不在基础资料里",IF(AND($C300&lt;&gt;"",ISNUMBER($C300),$C300&lt;10000),"客户生日填得不对（不是日期）",IF(N($J300)&gt;N($F300),"销售费用大于销售金额",IF(AND($D300&lt;&gt;"",COUNTIF(数据录入!$J$5:$J$4999,$D300)=0,N($T300)&lt;&gt;0),"用的还是原手工已收款",IF(AND($D300&lt;&gt;"",COUNTIF(数据录入!$J$5:$J$4999,$D300)&gt;0,ROUND(N($G300)-N($T300),2)&lt;&gt;0,N($T300)&lt;&gt;0),"自动算的已收款和原手工数对不上","√"))))))))</f>
        <v/>
      </c>
    </row>
    <row r="301" ht="18" customFormat="1" customHeight="1" s="106">
      <c r="A301" s="338">
        <f>IF(AND($D301="",$N301=""),"",MAX($A$10:A300)+1)</f>
        <v/>
      </c>
      <c r="B301" s="339" t="n"/>
      <c r="C301" s="341" t="n"/>
      <c r="D301" s="341" t="n"/>
      <c r="E301" s="341" t="n"/>
      <c r="F301" s="342" t="n"/>
      <c r="G301" s="343">
        <f>IF($D301="","",IF(COUNTIF(数据录入!$J$5:$J$4999,$D301)=0,N($T301),ROUND(MIN(MAX(0,N($W301)-(N($V301)-N($U301))),N($U301)),2)))</f>
        <v/>
      </c>
      <c r="H301" s="344">
        <f>IF($D301="","",ROUND(N($F301)-N($G301)-N($J301),2))</f>
        <v/>
      </c>
      <c r="I301" s="353">
        <f>IF($D301="","",ROUND(SUM($H$11:H301),2))</f>
        <v/>
      </c>
      <c r="J301" s="354" t="n"/>
      <c r="K301" s="355" t="n"/>
      <c r="L301" s="341" t="n"/>
      <c r="M301" s="345" t="n"/>
      <c r="N301" s="346" t="n"/>
      <c r="O301" s="347" t="n"/>
      <c r="P301" s="348">
        <f>IF($N301="","",IF(COUNTIF(数据录入!$K$5:$K$4999,$N301)=0,N($X301),ROUND(MIN(MAX(0,N($Z301)-(N($Y301)-N($O301))),N($O301)),2)))</f>
        <v/>
      </c>
      <c r="Q301" s="349">
        <f>IF($N301="","",ROUND(N($O301)-N($P301),2))</f>
        <v/>
      </c>
      <c r="R301" s="350">
        <f>IF($N301="","",ROUND(SUM($Q$11:Q301),2))</f>
        <v/>
      </c>
      <c r="S301" s="346" t="n"/>
      <c r="T301" s="342" t="n"/>
      <c r="U301" s="351">
        <f>IF($D301="","",ROUND(N($F301)-N($J301),2))</f>
        <v/>
      </c>
      <c r="V301" s="351">
        <f>IF($D301="","",ROUND(SUMIFS($F$11:F301,$D$11:D301,$D301)-SUMIFS($J$11:J301,$D$11:D301,$D301),2))</f>
        <v/>
      </c>
      <c r="W301" s="351">
        <f>IF($D301="","",ROUND(SUMIFS(数据录入!$F$5:$F$4999,数据录入!$J$5:$J$4999,$D301),2))</f>
        <v/>
      </c>
      <c r="X301" s="347" t="n"/>
      <c r="Y301" s="351">
        <f>IF($N301="","",ROUND(SUMIFS($O$11:O301,$N$11:N301,$N301),2))</f>
        <v/>
      </c>
      <c r="Z301" s="351">
        <f>IF($N301="","",ROUND(SUMIFS(数据录入!$G$5:$G$4999,数据录入!$K$5:$K$4999,$N301),2))</f>
        <v/>
      </c>
      <c r="AA301" s="352">
        <f>IF(AND($D301="",$N301=""),"",IF(AND($D301&lt;&gt;"",COUNTIF(基础资料!$E:$E,$D301)=0),"客户名不在基础资料里",IF(AND($E301&lt;&gt;"",COUNTIF(基础资料!$B:$B,$E301)=0),"产品名不在基础资料里",IF(AND($N301&lt;&gt;"",COUNTIF(基础资料!$G:$G,$N301)=0),"供货商不在基础资料里",IF(AND($C301&lt;&gt;"",ISNUMBER($C301),$C301&lt;10000),"客户生日填得不对（不是日期）",IF(N($J301)&gt;N($F301),"销售费用大于销售金额",IF(AND($D301&lt;&gt;"",COUNTIF(数据录入!$J$5:$J$4999,$D301)=0,N($T301)&lt;&gt;0),"用的还是原手工已收款",IF(AND($D301&lt;&gt;"",COUNTIF(数据录入!$J$5:$J$4999,$D301)&gt;0,ROUND(N($G301)-N($T301),2)&lt;&gt;0,N($T301)&lt;&gt;0),"自动算的已收款和原手工数对不上","√"))))))))</f>
        <v/>
      </c>
    </row>
    <row r="302" ht="18" customFormat="1" customHeight="1" s="106">
      <c r="A302" s="338">
        <f>IF(AND($D302="",$N302=""),"",MAX($A$10:A301)+1)</f>
        <v/>
      </c>
      <c r="B302" s="339" t="n"/>
      <c r="C302" s="341" t="n"/>
      <c r="D302" s="341" t="n"/>
      <c r="E302" s="341" t="n"/>
      <c r="F302" s="342" t="n"/>
      <c r="G302" s="343">
        <f>IF($D302="","",IF(COUNTIF(数据录入!$J$5:$J$4999,$D302)=0,N($T302),ROUND(MIN(MAX(0,N($W302)-(N($V302)-N($U302))),N($U302)),2)))</f>
        <v/>
      </c>
      <c r="H302" s="344">
        <f>IF($D302="","",ROUND(N($F302)-N($G302)-N($J302),2))</f>
        <v/>
      </c>
      <c r="I302" s="353">
        <f>IF($D302="","",ROUND(SUM($H$11:H302),2))</f>
        <v/>
      </c>
      <c r="J302" s="354" t="n"/>
      <c r="K302" s="355" t="n"/>
      <c r="L302" s="341" t="n"/>
      <c r="M302" s="345" t="n"/>
      <c r="N302" s="346" t="n"/>
      <c r="O302" s="347" t="n"/>
      <c r="P302" s="348">
        <f>IF($N302="","",IF(COUNTIF(数据录入!$K$5:$K$4999,$N302)=0,N($X302),ROUND(MIN(MAX(0,N($Z302)-(N($Y302)-N($O302))),N($O302)),2)))</f>
        <v/>
      </c>
      <c r="Q302" s="349">
        <f>IF($N302="","",ROUND(N($O302)-N($P302),2))</f>
        <v/>
      </c>
      <c r="R302" s="350">
        <f>IF($N302="","",ROUND(SUM($Q$11:Q302),2))</f>
        <v/>
      </c>
      <c r="S302" s="346" t="n"/>
      <c r="T302" s="342" t="n"/>
      <c r="U302" s="351">
        <f>IF($D302="","",ROUND(N($F302)-N($J302),2))</f>
        <v/>
      </c>
      <c r="V302" s="351">
        <f>IF($D302="","",ROUND(SUMIFS($F$11:F302,$D$11:D302,$D302)-SUMIFS($J$11:J302,$D$11:D302,$D302),2))</f>
        <v/>
      </c>
      <c r="W302" s="351">
        <f>IF($D302="","",ROUND(SUMIFS(数据录入!$F$5:$F$4999,数据录入!$J$5:$J$4999,$D302),2))</f>
        <v/>
      </c>
      <c r="X302" s="347" t="n"/>
      <c r="Y302" s="351">
        <f>IF($N302="","",ROUND(SUMIFS($O$11:O302,$N$11:N302,$N302),2))</f>
        <v/>
      </c>
      <c r="Z302" s="351">
        <f>IF($N302="","",ROUND(SUMIFS(数据录入!$G$5:$G$4999,数据录入!$K$5:$K$4999,$N302),2))</f>
        <v/>
      </c>
      <c r="AA302" s="352">
        <f>IF(AND($D302="",$N302=""),"",IF(AND($D302&lt;&gt;"",COUNTIF(基础资料!$E:$E,$D302)=0),"客户名不在基础资料里",IF(AND($E302&lt;&gt;"",COUNTIF(基础资料!$B:$B,$E302)=0),"产品名不在基础资料里",IF(AND($N302&lt;&gt;"",COUNTIF(基础资料!$G:$G,$N302)=0),"供货商不在基础资料里",IF(AND($C302&lt;&gt;"",ISNUMBER($C302),$C302&lt;10000),"客户生日填得不对（不是日期）",IF(N($J302)&gt;N($F302),"销售费用大于销售金额",IF(AND($D302&lt;&gt;"",COUNTIF(数据录入!$J$5:$J$4999,$D302)=0,N($T302)&lt;&gt;0),"用的还是原手工已收款",IF(AND($D302&lt;&gt;"",COUNTIF(数据录入!$J$5:$J$4999,$D302)&gt;0,ROUND(N($G302)-N($T302),2)&lt;&gt;0,N($T302)&lt;&gt;0),"自动算的已收款和原手工数对不上","√"))))))))</f>
        <v/>
      </c>
    </row>
    <row r="303" ht="18" customFormat="1" customHeight="1" s="106">
      <c r="A303" s="338">
        <f>IF(AND($D303="",$N303=""),"",MAX($A$10:A302)+1)</f>
        <v/>
      </c>
      <c r="B303" s="339" t="n"/>
      <c r="C303" s="341" t="n"/>
      <c r="D303" s="341" t="n"/>
      <c r="E303" s="341" t="n"/>
      <c r="F303" s="342" t="n"/>
      <c r="G303" s="343">
        <f>IF($D303="","",IF(COUNTIF(数据录入!$J$5:$J$4999,$D303)=0,N($T303),ROUND(MIN(MAX(0,N($W303)-(N($V303)-N($U303))),N($U303)),2)))</f>
        <v/>
      </c>
      <c r="H303" s="344">
        <f>IF($D303="","",ROUND(N($F303)-N($G303)-N($J303),2))</f>
        <v/>
      </c>
      <c r="I303" s="353">
        <f>IF($D303="","",ROUND(SUM($H$11:H303),2))</f>
        <v/>
      </c>
      <c r="J303" s="354" t="n"/>
      <c r="K303" s="355" t="n"/>
      <c r="L303" s="341" t="n"/>
      <c r="M303" s="345" t="n"/>
      <c r="N303" s="346" t="n"/>
      <c r="O303" s="347" t="n"/>
      <c r="P303" s="348">
        <f>IF($N303="","",IF(COUNTIF(数据录入!$K$5:$K$4999,$N303)=0,N($X303),ROUND(MIN(MAX(0,N($Z303)-(N($Y303)-N($O303))),N($O303)),2)))</f>
        <v/>
      </c>
      <c r="Q303" s="349">
        <f>IF($N303="","",ROUND(N($O303)-N($P303),2))</f>
        <v/>
      </c>
      <c r="R303" s="350">
        <f>IF($N303="","",ROUND(SUM($Q$11:Q303),2))</f>
        <v/>
      </c>
      <c r="S303" s="346" t="n"/>
      <c r="T303" s="342" t="n"/>
      <c r="U303" s="351">
        <f>IF($D303="","",ROUND(N($F303)-N($J303),2))</f>
        <v/>
      </c>
      <c r="V303" s="351">
        <f>IF($D303="","",ROUND(SUMIFS($F$11:F303,$D$11:D303,$D303)-SUMIFS($J$11:J303,$D$11:D303,$D303),2))</f>
        <v/>
      </c>
      <c r="W303" s="351">
        <f>IF($D303="","",ROUND(SUMIFS(数据录入!$F$5:$F$4999,数据录入!$J$5:$J$4999,$D303),2))</f>
        <v/>
      </c>
      <c r="X303" s="347" t="n"/>
      <c r="Y303" s="351">
        <f>IF($N303="","",ROUND(SUMIFS($O$11:O303,$N$11:N303,$N303),2))</f>
        <v/>
      </c>
      <c r="Z303" s="351">
        <f>IF($N303="","",ROUND(SUMIFS(数据录入!$G$5:$G$4999,数据录入!$K$5:$K$4999,$N303),2))</f>
        <v/>
      </c>
      <c r="AA303" s="352">
        <f>IF(AND($D303="",$N303=""),"",IF(AND($D303&lt;&gt;"",COUNTIF(基础资料!$E:$E,$D303)=0),"客户名不在基础资料里",IF(AND($E303&lt;&gt;"",COUNTIF(基础资料!$B:$B,$E303)=0),"产品名不在基础资料里",IF(AND($N303&lt;&gt;"",COUNTIF(基础资料!$G:$G,$N303)=0),"供货商不在基础资料里",IF(AND($C303&lt;&gt;"",ISNUMBER($C303),$C303&lt;10000),"客户生日填得不对（不是日期）",IF(N($J303)&gt;N($F303),"销售费用大于销售金额",IF(AND($D303&lt;&gt;"",COUNTIF(数据录入!$J$5:$J$4999,$D303)=0,N($T303)&lt;&gt;0),"用的还是原手工已收款",IF(AND($D303&lt;&gt;"",COUNTIF(数据录入!$J$5:$J$4999,$D303)&gt;0,ROUND(N($G303)-N($T303),2)&lt;&gt;0,N($T303)&lt;&gt;0),"自动算的已收款和原手工数对不上","√"))))))))</f>
        <v/>
      </c>
    </row>
    <row r="304" ht="18" customFormat="1" customHeight="1" s="106">
      <c r="A304" s="338">
        <f>IF(AND($D304="",$N304=""),"",MAX($A$10:A303)+1)</f>
        <v/>
      </c>
      <c r="B304" s="339" t="n"/>
      <c r="C304" s="341" t="n"/>
      <c r="D304" s="341" t="n"/>
      <c r="E304" s="341" t="n"/>
      <c r="F304" s="342" t="n"/>
      <c r="G304" s="343">
        <f>IF($D304="","",IF(COUNTIF(数据录入!$J$5:$J$4999,$D304)=0,N($T304),ROUND(MIN(MAX(0,N($W304)-(N($V304)-N($U304))),N($U304)),2)))</f>
        <v/>
      </c>
      <c r="H304" s="344">
        <f>IF($D304="","",ROUND(N($F304)-N($G304)-N($J304),2))</f>
        <v/>
      </c>
      <c r="I304" s="353">
        <f>IF($D304="","",ROUND(SUM($H$11:H304),2))</f>
        <v/>
      </c>
      <c r="J304" s="354" t="n"/>
      <c r="K304" s="355" t="n"/>
      <c r="L304" s="341" t="n"/>
      <c r="M304" s="345" t="n"/>
      <c r="N304" s="346" t="n"/>
      <c r="O304" s="347" t="n"/>
      <c r="P304" s="348">
        <f>IF($N304="","",IF(COUNTIF(数据录入!$K$5:$K$4999,$N304)=0,N($X304),ROUND(MIN(MAX(0,N($Z304)-(N($Y304)-N($O304))),N($O304)),2)))</f>
        <v/>
      </c>
      <c r="Q304" s="349">
        <f>IF($N304="","",ROUND(N($O304)-N($P304),2))</f>
        <v/>
      </c>
      <c r="R304" s="350">
        <f>IF($N304="","",ROUND(SUM($Q$11:Q304),2))</f>
        <v/>
      </c>
      <c r="S304" s="346" t="n"/>
      <c r="T304" s="342" t="n"/>
      <c r="U304" s="351">
        <f>IF($D304="","",ROUND(N($F304)-N($J304),2))</f>
        <v/>
      </c>
      <c r="V304" s="351">
        <f>IF($D304="","",ROUND(SUMIFS($F$11:F304,$D$11:D304,$D304)-SUMIFS($J$11:J304,$D$11:D304,$D304),2))</f>
        <v/>
      </c>
      <c r="W304" s="351">
        <f>IF($D304="","",ROUND(SUMIFS(数据录入!$F$5:$F$4999,数据录入!$J$5:$J$4999,$D304),2))</f>
        <v/>
      </c>
      <c r="X304" s="347" t="n"/>
      <c r="Y304" s="351">
        <f>IF($N304="","",ROUND(SUMIFS($O$11:O304,$N$11:N304,$N304),2))</f>
        <v/>
      </c>
      <c r="Z304" s="351">
        <f>IF($N304="","",ROUND(SUMIFS(数据录入!$G$5:$G$4999,数据录入!$K$5:$K$4999,$N304),2))</f>
        <v/>
      </c>
      <c r="AA304" s="352">
        <f>IF(AND($D304="",$N304=""),"",IF(AND($D304&lt;&gt;"",COUNTIF(基础资料!$E:$E,$D304)=0),"客户名不在基础资料里",IF(AND($E304&lt;&gt;"",COUNTIF(基础资料!$B:$B,$E304)=0),"产品名不在基础资料里",IF(AND($N304&lt;&gt;"",COUNTIF(基础资料!$G:$G,$N304)=0),"供货商不在基础资料里",IF(AND($C304&lt;&gt;"",ISNUMBER($C304),$C304&lt;10000),"客户生日填得不对（不是日期）",IF(N($J304)&gt;N($F304),"销售费用大于销售金额",IF(AND($D304&lt;&gt;"",COUNTIF(数据录入!$J$5:$J$4999,$D304)=0,N($T304)&lt;&gt;0),"用的还是原手工已收款",IF(AND($D304&lt;&gt;"",COUNTIF(数据录入!$J$5:$J$4999,$D304)&gt;0,ROUND(N($G304)-N($T304),2)&lt;&gt;0,N($T304)&lt;&gt;0),"自动算的已收款和原手工数对不上","√"))))))))</f>
        <v/>
      </c>
    </row>
    <row r="305" ht="18" customFormat="1" customHeight="1" s="106">
      <c r="A305" s="338">
        <f>IF(AND($D305="",$N305=""),"",MAX($A$10:A304)+1)</f>
        <v/>
      </c>
      <c r="B305" s="339" t="n"/>
      <c r="C305" s="341" t="n"/>
      <c r="D305" s="341" t="n"/>
      <c r="E305" s="341" t="n"/>
      <c r="F305" s="342" t="n"/>
      <c r="G305" s="343">
        <f>IF($D305="","",IF(COUNTIF(数据录入!$J$5:$J$4999,$D305)=0,N($T305),ROUND(MIN(MAX(0,N($W305)-(N($V305)-N($U305))),N($U305)),2)))</f>
        <v/>
      </c>
      <c r="H305" s="344">
        <f>IF($D305="","",ROUND(N($F305)-N($G305)-N($J305),2))</f>
        <v/>
      </c>
      <c r="I305" s="353">
        <f>IF($D305="","",ROUND(SUM($H$11:H305),2))</f>
        <v/>
      </c>
      <c r="J305" s="354" t="n"/>
      <c r="K305" s="355" t="n"/>
      <c r="L305" s="341" t="n"/>
      <c r="M305" s="345" t="n"/>
      <c r="N305" s="346" t="n"/>
      <c r="O305" s="347" t="n"/>
      <c r="P305" s="348">
        <f>IF($N305="","",IF(COUNTIF(数据录入!$K$5:$K$4999,$N305)=0,N($X305),ROUND(MIN(MAX(0,N($Z305)-(N($Y305)-N($O305))),N($O305)),2)))</f>
        <v/>
      </c>
      <c r="Q305" s="349">
        <f>IF($N305="","",ROUND(N($O305)-N($P305),2))</f>
        <v/>
      </c>
      <c r="R305" s="350">
        <f>IF($N305="","",ROUND(SUM($Q$11:Q305),2))</f>
        <v/>
      </c>
      <c r="S305" s="346" t="n"/>
      <c r="T305" s="342" t="n"/>
      <c r="U305" s="351">
        <f>IF($D305="","",ROUND(N($F305)-N($J305),2))</f>
        <v/>
      </c>
      <c r="V305" s="351">
        <f>IF($D305="","",ROUND(SUMIFS($F$11:F305,$D$11:D305,$D305)-SUMIFS($J$11:J305,$D$11:D305,$D305),2))</f>
        <v/>
      </c>
      <c r="W305" s="351">
        <f>IF($D305="","",ROUND(SUMIFS(数据录入!$F$5:$F$4999,数据录入!$J$5:$J$4999,$D305),2))</f>
        <v/>
      </c>
      <c r="X305" s="347" t="n"/>
      <c r="Y305" s="351">
        <f>IF($N305="","",ROUND(SUMIFS($O$11:O305,$N$11:N305,$N305),2))</f>
        <v/>
      </c>
      <c r="Z305" s="351">
        <f>IF($N305="","",ROUND(SUMIFS(数据录入!$G$5:$G$4999,数据录入!$K$5:$K$4999,$N305),2))</f>
        <v/>
      </c>
      <c r="AA305" s="352">
        <f>IF(AND($D305="",$N305=""),"",IF(AND($D305&lt;&gt;"",COUNTIF(基础资料!$E:$E,$D305)=0),"客户名不在基础资料里",IF(AND($E305&lt;&gt;"",COUNTIF(基础资料!$B:$B,$E305)=0),"产品名不在基础资料里",IF(AND($N305&lt;&gt;"",COUNTIF(基础资料!$G:$G,$N305)=0),"供货商不在基础资料里",IF(AND($C305&lt;&gt;"",ISNUMBER($C305),$C305&lt;10000),"客户生日填得不对（不是日期）",IF(N($J305)&gt;N($F305),"销售费用大于销售金额",IF(AND($D305&lt;&gt;"",COUNTIF(数据录入!$J$5:$J$4999,$D305)=0,N($T305)&lt;&gt;0),"用的还是原手工已收款",IF(AND($D305&lt;&gt;"",COUNTIF(数据录入!$J$5:$J$4999,$D305)&gt;0,ROUND(N($G305)-N($T305),2)&lt;&gt;0,N($T305)&lt;&gt;0),"自动算的已收款和原手工数对不上","√"))))))))</f>
        <v/>
      </c>
    </row>
    <row r="306" ht="18" customFormat="1" customHeight="1" s="106">
      <c r="A306" s="338">
        <f>IF(AND($D306="",$N306=""),"",MAX($A$10:A305)+1)</f>
        <v/>
      </c>
      <c r="B306" s="339" t="n"/>
      <c r="C306" s="341" t="n"/>
      <c r="D306" s="341" t="n"/>
      <c r="E306" s="341" t="n"/>
      <c r="F306" s="342" t="n"/>
      <c r="G306" s="343">
        <f>IF($D306="","",IF(COUNTIF(数据录入!$J$5:$J$4999,$D306)=0,N($T306),ROUND(MIN(MAX(0,N($W306)-(N($V306)-N($U306))),N($U306)),2)))</f>
        <v/>
      </c>
      <c r="H306" s="344">
        <f>IF($D306="","",ROUND(N($F306)-N($G306)-N($J306),2))</f>
        <v/>
      </c>
      <c r="I306" s="353">
        <f>IF($D306="","",ROUND(SUM($H$11:H306),2))</f>
        <v/>
      </c>
      <c r="J306" s="354" t="n"/>
      <c r="K306" s="355" t="n"/>
      <c r="L306" s="341" t="n"/>
      <c r="M306" s="345" t="n"/>
      <c r="N306" s="346" t="n"/>
      <c r="O306" s="347" t="n"/>
      <c r="P306" s="348">
        <f>IF($N306="","",IF(COUNTIF(数据录入!$K$5:$K$4999,$N306)=0,N($X306),ROUND(MIN(MAX(0,N($Z306)-(N($Y306)-N($O306))),N($O306)),2)))</f>
        <v/>
      </c>
      <c r="Q306" s="349">
        <f>IF($N306="","",ROUND(N($O306)-N($P306),2))</f>
        <v/>
      </c>
      <c r="R306" s="350">
        <f>IF($N306="","",ROUND(SUM($Q$11:Q306),2))</f>
        <v/>
      </c>
      <c r="S306" s="346" t="n"/>
      <c r="T306" s="342" t="n"/>
      <c r="U306" s="351">
        <f>IF($D306="","",ROUND(N($F306)-N($J306),2))</f>
        <v/>
      </c>
      <c r="V306" s="351">
        <f>IF($D306="","",ROUND(SUMIFS($F$11:F306,$D$11:D306,$D306)-SUMIFS($J$11:J306,$D$11:D306,$D306),2))</f>
        <v/>
      </c>
      <c r="W306" s="351">
        <f>IF($D306="","",ROUND(SUMIFS(数据录入!$F$5:$F$4999,数据录入!$J$5:$J$4999,$D306),2))</f>
        <v/>
      </c>
      <c r="X306" s="347" t="n"/>
      <c r="Y306" s="351">
        <f>IF($N306="","",ROUND(SUMIFS($O$11:O306,$N$11:N306,$N306),2))</f>
        <v/>
      </c>
      <c r="Z306" s="351">
        <f>IF($N306="","",ROUND(SUMIFS(数据录入!$G$5:$G$4999,数据录入!$K$5:$K$4999,$N306),2))</f>
        <v/>
      </c>
      <c r="AA306" s="352">
        <f>IF(AND($D306="",$N306=""),"",IF(AND($D306&lt;&gt;"",COUNTIF(基础资料!$E:$E,$D306)=0),"客户名不在基础资料里",IF(AND($E306&lt;&gt;"",COUNTIF(基础资料!$B:$B,$E306)=0),"产品名不在基础资料里",IF(AND($N306&lt;&gt;"",COUNTIF(基础资料!$G:$G,$N306)=0),"供货商不在基础资料里",IF(AND($C306&lt;&gt;"",ISNUMBER($C306),$C306&lt;10000),"客户生日填得不对（不是日期）",IF(N($J306)&gt;N($F306),"销售费用大于销售金额",IF(AND($D306&lt;&gt;"",COUNTIF(数据录入!$J$5:$J$4999,$D306)=0,N($T306)&lt;&gt;0),"用的还是原手工已收款",IF(AND($D306&lt;&gt;"",COUNTIF(数据录入!$J$5:$J$4999,$D306)&gt;0,ROUND(N($G306)-N($T306),2)&lt;&gt;0,N($T306)&lt;&gt;0),"自动算的已收款和原手工数对不上","√"))))))))</f>
        <v/>
      </c>
    </row>
    <row r="307" ht="18" customFormat="1" customHeight="1" s="106">
      <c r="A307" s="338">
        <f>IF(AND($D307="",$N307=""),"",MAX($A$10:A306)+1)</f>
        <v/>
      </c>
      <c r="B307" s="339" t="n"/>
      <c r="C307" s="341" t="n"/>
      <c r="D307" s="341" t="n"/>
      <c r="E307" s="341" t="n"/>
      <c r="F307" s="342" t="n"/>
      <c r="G307" s="343">
        <f>IF($D307="","",IF(COUNTIF(数据录入!$J$5:$J$4999,$D307)=0,N($T307),ROUND(MIN(MAX(0,N($W307)-(N($V307)-N($U307))),N($U307)),2)))</f>
        <v/>
      </c>
      <c r="H307" s="344">
        <f>IF($D307="","",ROUND(N($F307)-N($G307)-N($J307),2))</f>
        <v/>
      </c>
      <c r="I307" s="353">
        <f>IF($D307="","",ROUND(SUM($H$11:H307),2))</f>
        <v/>
      </c>
      <c r="J307" s="354" t="n"/>
      <c r="K307" s="355" t="n"/>
      <c r="L307" s="341" t="n"/>
      <c r="M307" s="345" t="n"/>
      <c r="N307" s="346" t="n"/>
      <c r="O307" s="347" t="n"/>
      <c r="P307" s="348">
        <f>IF($N307="","",IF(COUNTIF(数据录入!$K$5:$K$4999,$N307)=0,N($X307),ROUND(MIN(MAX(0,N($Z307)-(N($Y307)-N($O307))),N($O307)),2)))</f>
        <v/>
      </c>
      <c r="Q307" s="349">
        <f>IF($N307="","",ROUND(N($O307)-N($P307),2))</f>
        <v/>
      </c>
      <c r="R307" s="350">
        <f>IF($N307="","",ROUND(SUM($Q$11:Q307),2))</f>
        <v/>
      </c>
      <c r="S307" s="346" t="n"/>
      <c r="T307" s="342" t="n"/>
      <c r="U307" s="351">
        <f>IF($D307="","",ROUND(N($F307)-N($J307),2))</f>
        <v/>
      </c>
      <c r="V307" s="351">
        <f>IF($D307="","",ROUND(SUMIFS($F$11:F307,$D$11:D307,$D307)-SUMIFS($J$11:J307,$D$11:D307,$D307),2))</f>
        <v/>
      </c>
      <c r="W307" s="351">
        <f>IF($D307="","",ROUND(SUMIFS(数据录入!$F$5:$F$4999,数据录入!$J$5:$J$4999,$D307),2))</f>
        <v/>
      </c>
      <c r="X307" s="347" t="n"/>
      <c r="Y307" s="351">
        <f>IF($N307="","",ROUND(SUMIFS($O$11:O307,$N$11:N307,$N307),2))</f>
        <v/>
      </c>
      <c r="Z307" s="351">
        <f>IF($N307="","",ROUND(SUMIFS(数据录入!$G$5:$G$4999,数据录入!$K$5:$K$4999,$N307),2))</f>
        <v/>
      </c>
      <c r="AA307" s="352">
        <f>IF(AND($D307="",$N307=""),"",IF(AND($D307&lt;&gt;"",COUNTIF(基础资料!$E:$E,$D307)=0),"客户名不在基础资料里",IF(AND($E307&lt;&gt;"",COUNTIF(基础资料!$B:$B,$E307)=0),"产品名不在基础资料里",IF(AND($N307&lt;&gt;"",COUNTIF(基础资料!$G:$G,$N307)=0),"供货商不在基础资料里",IF(AND($C307&lt;&gt;"",ISNUMBER($C307),$C307&lt;10000),"客户生日填得不对（不是日期）",IF(N($J307)&gt;N($F307),"销售费用大于销售金额",IF(AND($D307&lt;&gt;"",COUNTIF(数据录入!$J$5:$J$4999,$D307)=0,N($T307)&lt;&gt;0),"用的还是原手工已收款",IF(AND($D307&lt;&gt;"",COUNTIF(数据录入!$J$5:$J$4999,$D307)&gt;0,ROUND(N($G307)-N($T307),2)&lt;&gt;0,N($T307)&lt;&gt;0),"自动算的已收款和原手工数对不上","√"))))))))</f>
        <v/>
      </c>
    </row>
    <row r="308" ht="18" customFormat="1" customHeight="1" s="106">
      <c r="A308" s="338">
        <f>IF(AND($D308="",$N308=""),"",MAX($A$10:A307)+1)</f>
        <v/>
      </c>
      <c r="B308" s="339" t="n"/>
      <c r="C308" s="341" t="n"/>
      <c r="D308" s="341" t="n"/>
      <c r="E308" s="341" t="n"/>
      <c r="F308" s="342" t="n"/>
      <c r="G308" s="343">
        <f>IF($D308="","",IF(COUNTIF(数据录入!$J$5:$J$4999,$D308)=0,N($T308),ROUND(MIN(MAX(0,N($W308)-(N($V308)-N($U308))),N($U308)),2)))</f>
        <v/>
      </c>
      <c r="H308" s="344">
        <f>IF($D308="","",ROUND(N($F308)-N($G308)-N($J308),2))</f>
        <v/>
      </c>
      <c r="I308" s="353">
        <f>IF($D308="","",ROUND(SUM($H$11:H308),2))</f>
        <v/>
      </c>
      <c r="J308" s="354" t="n"/>
      <c r="K308" s="355" t="n"/>
      <c r="L308" s="341" t="n"/>
      <c r="M308" s="345" t="n"/>
      <c r="N308" s="346" t="n"/>
      <c r="O308" s="347" t="n"/>
      <c r="P308" s="348">
        <f>IF($N308="","",IF(COUNTIF(数据录入!$K$5:$K$4999,$N308)=0,N($X308),ROUND(MIN(MAX(0,N($Z308)-(N($Y308)-N($O308))),N($O308)),2)))</f>
        <v/>
      </c>
      <c r="Q308" s="349">
        <f>IF($N308="","",ROUND(N($O308)-N($P308),2))</f>
        <v/>
      </c>
      <c r="R308" s="350">
        <f>IF($N308="","",ROUND(SUM($Q$11:Q308),2))</f>
        <v/>
      </c>
      <c r="S308" s="346" t="n"/>
      <c r="T308" s="342" t="n"/>
      <c r="U308" s="351">
        <f>IF($D308="","",ROUND(N($F308)-N($J308),2))</f>
        <v/>
      </c>
      <c r="V308" s="351">
        <f>IF($D308="","",ROUND(SUMIFS($F$11:F308,$D$11:D308,$D308)-SUMIFS($J$11:J308,$D$11:D308,$D308),2))</f>
        <v/>
      </c>
      <c r="W308" s="351">
        <f>IF($D308="","",ROUND(SUMIFS(数据录入!$F$5:$F$4999,数据录入!$J$5:$J$4999,$D308),2))</f>
        <v/>
      </c>
      <c r="X308" s="347" t="n"/>
      <c r="Y308" s="351">
        <f>IF($N308="","",ROUND(SUMIFS($O$11:O308,$N$11:N308,$N308),2))</f>
        <v/>
      </c>
      <c r="Z308" s="351">
        <f>IF($N308="","",ROUND(SUMIFS(数据录入!$G$5:$G$4999,数据录入!$K$5:$K$4999,$N308),2))</f>
        <v/>
      </c>
      <c r="AA308" s="352">
        <f>IF(AND($D308="",$N308=""),"",IF(AND($D308&lt;&gt;"",COUNTIF(基础资料!$E:$E,$D308)=0),"客户名不在基础资料里",IF(AND($E308&lt;&gt;"",COUNTIF(基础资料!$B:$B,$E308)=0),"产品名不在基础资料里",IF(AND($N308&lt;&gt;"",COUNTIF(基础资料!$G:$G,$N308)=0),"供货商不在基础资料里",IF(AND($C308&lt;&gt;"",ISNUMBER($C308),$C308&lt;10000),"客户生日填得不对（不是日期）",IF(N($J308)&gt;N($F308),"销售费用大于销售金额",IF(AND($D308&lt;&gt;"",COUNTIF(数据录入!$J$5:$J$4999,$D308)=0,N($T308)&lt;&gt;0),"用的还是原手工已收款",IF(AND($D308&lt;&gt;"",COUNTIF(数据录入!$J$5:$J$4999,$D308)&gt;0,ROUND(N($G308)-N($T308),2)&lt;&gt;0,N($T308)&lt;&gt;0),"自动算的已收款和原手工数对不上","√"))))))))</f>
        <v/>
      </c>
    </row>
    <row r="309" ht="18" customFormat="1" customHeight="1" s="106">
      <c r="A309" s="338">
        <f>IF(AND($D309="",$N309=""),"",MAX($A$10:A308)+1)</f>
        <v/>
      </c>
      <c r="B309" s="339" t="n"/>
      <c r="C309" s="341" t="n"/>
      <c r="D309" s="341" t="n"/>
      <c r="E309" s="341" t="n"/>
      <c r="F309" s="342" t="n"/>
      <c r="G309" s="343">
        <f>IF($D309="","",IF(COUNTIF(数据录入!$J$5:$J$4999,$D309)=0,N($T309),ROUND(MIN(MAX(0,N($W309)-(N($V309)-N($U309))),N($U309)),2)))</f>
        <v/>
      </c>
      <c r="H309" s="344">
        <f>IF($D309="","",ROUND(N($F309)-N($G309)-N($J309),2))</f>
        <v/>
      </c>
      <c r="I309" s="353">
        <f>IF($D309="","",ROUND(SUM($H$11:H309),2))</f>
        <v/>
      </c>
      <c r="J309" s="354" t="n"/>
      <c r="K309" s="355" t="n"/>
      <c r="L309" s="341" t="n"/>
      <c r="M309" s="345" t="n"/>
      <c r="N309" s="346" t="n"/>
      <c r="O309" s="347" t="n"/>
      <c r="P309" s="348">
        <f>IF($N309="","",IF(COUNTIF(数据录入!$K$5:$K$4999,$N309)=0,N($X309),ROUND(MIN(MAX(0,N($Z309)-(N($Y309)-N($O309))),N($O309)),2)))</f>
        <v/>
      </c>
      <c r="Q309" s="349">
        <f>IF($N309="","",ROUND(N($O309)-N($P309),2))</f>
        <v/>
      </c>
      <c r="R309" s="350">
        <f>IF($N309="","",ROUND(SUM($Q$11:Q309),2))</f>
        <v/>
      </c>
      <c r="S309" s="346" t="n"/>
      <c r="T309" s="342" t="n"/>
      <c r="U309" s="351">
        <f>IF($D309="","",ROUND(N($F309)-N($J309),2))</f>
        <v/>
      </c>
      <c r="V309" s="351">
        <f>IF($D309="","",ROUND(SUMIFS($F$11:F309,$D$11:D309,$D309)-SUMIFS($J$11:J309,$D$11:D309,$D309),2))</f>
        <v/>
      </c>
      <c r="W309" s="351">
        <f>IF($D309="","",ROUND(SUMIFS(数据录入!$F$5:$F$4999,数据录入!$J$5:$J$4999,$D309),2))</f>
        <v/>
      </c>
      <c r="X309" s="347" t="n"/>
      <c r="Y309" s="351">
        <f>IF($N309="","",ROUND(SUMIFS($O$11:O309,$N$11:N309,$N309),2))</f>
        <v/>
      </c>
      <c r="Z309" s="351">
        <f>IF($N309="","",ROUND(SUMIFS(数据录入!$G$5:$G$4999,数据录入!$K$5:$K$4999,$N309),2))</f>
        <v/>
      </c>
      <c r="AA309" s="352">
        <f>IF(AND($D309="",$N309=""),"",IF(AND($D309&lt;&gt;"",COUNTIF(基础资料!$E:$E,$D309)=0),"客户名不在基础资料里",IF(AND($E309&lt;&gt;"",COUNTIF(基础资料!$B:$B,$E309)=0),"产品名不在基础资料里",IF(AND($N309&lt;&gt;"",COUNTIF(基础资料!$G:$G,$N309)=0),"供货商不在基础资料里",IF(AND($C309&lt;&gt;"",ISNUMBER($C309),$C309&lt;10000),"客户生日填得不对（不是日期）",IF(N($J309)&gt;N($F309),"销售费用大于销售金额",IF(AND($D309&lt;&gt;"",COUNTIF(数据录入!$J$5:$J$4999,$D309)=0,N($T309)&lt;&gt;0),"用的还是原手工已收款",IF(AND($D309&lt;&gt;"",COUNTIF(数据录入!$J$5:$J$4999,$D309)&gt;0,ROUND(N($G309)-N($T309),2)&lt;&gt;0,N($T309)&lt;&gt;0),"自动算的已收款和原手工数对不上","√"))))))))</f>
        <v/>
      </c>
    </row>
    <row r="310" ht="18" customFormat="1" customHeight="1" s="106">
      <c r="A310" s="338">
        <f>IF(AND($D310="",$N310=""),"",MAX($A$10:A309)+1)</f>
        <v/>
      </c>
      <c r="B310" s="339" t="n"/>
      <c r="C310" s="341" t="n"/>
      <c r="D310" s="341" t="n"/>
      <c r="E310" s="341" t="n"/>
      <c r="F310" s="342" t="n"/>
      <c r="G310" s="343">
        <f>IF($D310="","",IF(COUNTIF(数据录入!$J$5:$J$4999,$D310)=0,N($T310),ROUND(MIN(MAX(0,N($W310)-(N($V310)-N($U310))),N($U310)),2)))</f>
        <v/>
      </c>
      <c r="H310" s="344">
        <f>IF($D310="","",ROUND(N($F310)-N($G310)-N($J310),2))</f>
        <v/>
      </c>
      <c r="I310" s="353">
        <f>IF($D310="","",ROUND(SUM($H$11:H310),2))</f>
        <v/>
      </c>
      <c r="J310" s="354" t="n"/>
      <c r="K310" s="355" t="n"/>
      <c r="L310" s="341" t="n"/>
      <c r="M310" s="345" t="n"/>
      <c r="N310" s="346" t="n"/>
      <c r="O310" s="347" t="n"/>
      <c r="P310" s="348">
        <f>IF($N310="","",IF(COUNTIF(数据录入!$K$5:$K$4999,$N310)=0,N($X310),ROUND(MIN(MAX(0,N($Z310)-(N($Y310)-N($O310))),N($O310)),2)))</f>
        <v/>
      </c>
      <c r="Q310" s="349">
        <f>IF($N310="","",ROUND(N($O310)-N($P310),2))</f>
        <v/>
      </c>
      <c r="R310" s="350">
        <f>IF($N310="","",ROUND(SUM($Q$11:Q310),2))</f>
        <v/>
      </c>
      <c r="S310" s="346" t="n"/>
      <c r="T310" s="342" t="n"/>
      <c r="U310" s="351">
        <f>IF($D310="","",ROUND(N($F310)-N($J310),2))</f>
        <v/>
      </c>
      <c r="V310" s="351">
        <f>IF($D310="","",ROUND(SUMIFS($F$11:F310,$D$11:D310,$D310)-SUMIFS($J$11:J310,$D$11:D310,$D310),2))</f>
        <v/>
      </c>
      <c r="W310" s="351">
        <f>IF($D310="","",ROUND(SUMIFS(数据录入!$F$5:$F$4999,数据录入!$J$5:$J$4999,$D310),2))</f>
        <v/>
      </c>
      <c r="X310" s="347" t="n"/>
      <c r="Y310" s="351">
        <f>IF($N310="","",ROUND(SUMIFS($O$11:O310,$N$11:N310,$N310),2))</f>
        <v/>
      </c>
      <c r="Z310" s="351">
        <f>IF($N310="","",ROUND(SUMIFS(数据录入!$G$5:$G$4999,数据录入!$K$5:$K$4999,$N310),2))</f>
        <v/>
      </c>
      <c r="AA310" s="352">
        <f>IF(AND($D310="",$N310=""),"",IF(AND($D310&lt;&gt;"",COUNTIF(基础资料!$E:$E,$D310)=0),"客户名不在基础资料里",IF(AND($E310&lt;&gt;"",COUNTIF(基础资料!$B:$B,$E310)=0),"产品名不在基础资料里",IF(AND($N310&lt;&gt;"",COUNTIF(基础资料!$G:$G,$N310)=0),"供货商不在基础资料里",IF(AND($C310&lt;&gt;"",ISNUMBER($C310),$C310&lt;10000),"客户生日填得不对（不是日期）",IF(N($J310)&gt;N($F310),"销售费用大于销售金额",IF(AND($D310&lt;&gt;"",COUNTIF(数据录入!$J$5:$J$4999,$D310)=0,N($T310)&lt;&gt;0),"用的还是原手工已收款",IF(AND($D310&lt;&gt;"",COUNTIF(数据录入!$J$5:$J$4999,$D310)&gt;0,ROUND(N($G310)-N($T310),2)&lt;&gt;0,N($T310)&lt;&gt;0),"自动算的已收款和原手工数对不上","√"))))))))</f>
        <v/>
      </c>
    </row>
    <row r="311" ht="18" customFormat="1" customHeight="1" s="106">
      <c r="A311" s="338">
        <f>IF(AND($D311="",$N311=""),"",MAX($A$10:A310)+1)</f>
        <v/>
      </c>
      <c r="B311" s="339" t="n"/>
      <c r="C311" s="341" t="n"/>
      <c r="D311" s="341" t="n"/>
      <c r="E311" s="341" t="n"/>
      <c r="F311" s="342" t="n"/>
      <c r="G311" s="343">
        <f>IF($D311="","",IF(COUNTIF(数据录入!$J$5:$J$4999,$D311)=0,N($T311),ROUND(MIN(MAX(0,N($W311)-(N($V311)-N($U311))),N($U311)),2)))</f>
        <v/>
      </c>
      <c r="H311" s="344">
        <f>IF($D311="","",ROUND(N($F311)-N($G311)-N($J311),2))</f>
        <v/>
      </c>
      <c r="I311" s="353">
        <f>IF($D311="","",ROUND(SUM($H$11:H311),2))</f>
        <v/>
      </c>
      <c r="J311" s="354" t="n"/>
      <c r="K311" s="355" t="n"/>
      <c r="L311" s="341" t="n"/>
      <c r="M311" s="345" t="n"/>
      <c r="N311" s="346" t="n"/>
      <c r="O311" s="347" t="n"/>
      <c r="P311" s="348">
        <f>IF($N311="","",IF(COUNTIF(数据录入!$K$5:$K$4999,$N311)=0,N($X311),ROUND(MIN(MAX(0,N($Z311)-(N($Y311)-N($O311))),N($O311)),2)))</f>
        <v/>
      </c>
      <c r="Q311" s="349">
        <f>IF($N311="","",ROUND(N($O311)-N($P311),2))</f>
        <v/>
      </c>
      <c r="R311" s="350">
        <f>IF($N311="","",ROUND(SUM($Q$11:Q311),2))</f>
        <v/>
      </c>
      <c r="S311" s="346" t="n"/>
      <c r="T311" s="342" t="n"/>
      <c r="U311" s="351">
        <f>IF($D311="","",ROUND(N($F311)-N($J311),2))</f>
        <v/>
      </c>
      <c r="V311" s="351">
        <f>IF($D311="","",ROUND(SUMIFS($F$11:F311,$D$11:D311,$D311)-SUMIFS($J$11:J311,$D$11:D311,$D311),2))</f>
        <v/>
      </c>
      <c r="W311" s="351">
        <f>IF($D311="","",ROUND(SUMIFS(数据录入!$F$5:$F$4999,数据录入!$J$5:$J$4999,$D311),2))</f>
        <v/>
      </c>
      <c r="X311" s="347" t="n"/>
      <c r="Y311" s="351">
        <f>IF($N311="","",ROUND(SUMIFS($O$11:O311,$N$11:N311,$N311),2))</f>
        <v/>
      </c>
      <c r="Z311" s="351">
        <f>IF($N311="","",ROUND(SUMIFS(数据录入!$G$5:$G$4999,数据录入!$K$5:$K$4999,$N311),2))</f>
        <v/>
      </c>
      <c r="AA311" s="352">
        <f>IF(AND($D311="",$N311=""),"",IF(AND($D311&lt;&gt;"",COUNTIF(基础资料!$E:$E,$D311)=0),"客户名不在基础资料里",IF(AND($E311&lt;&gt;"",COUNTIF(基础资料!$B:$B,$E311)=0),"产品名不在基础资料里",IF(AND($N311&lt;&gt;"",COUNTIF(基础资料!$G:$G,$N311)=0),"供货商不在基础资料里",IF(AND($C311&lt;&gt;"",ISNUMBER($C311),$C311&lt;10000),"客户生日填得不对（不是日期）",IF(N($J311)&gt;N($F311),"销售费用大于销售金额",IF(AND($D311&lt;&gt;"",COUNTIF(数据录入!$J$5:$J$4999,$D311)=0,N($T311)&lt;&gt;0),"用的还是原手工已收款",IF(AND($D311&lt;&gt;"",COUNTIF(数据录入!$J$5:$J$4999,$D311)&gt;0,ROUND(N($G311)-N($T311),2)&lt;&gt;0,N($T311)&lt;&gt;0),"自动算的已收款和原手工数对不上","√"))))))))</f>
        <v/>
      </c>
    </row>
    <row r="312" ht="18" customFormat="1" customHeight="1" s="106">
      <c r="A312" s="338">
        <f>IF(AND($D312="",$N312=""),"",MAX($A$10:A311)+1)</f>
        <v/>
      </c>
      <c r="B312" s="339" t="n"/>
      <c r="C312" s="341" t="n"/>
      <c r="D312" s="341" t="n"/>
      <c r="E312" s="341" t="n"/>
      <c r="F312" s="342" t="n"/>
      <c r="G312" s="343">
        <f>IF($D312="","",IF(COUNTIF(数据录入!$J$5:$J$4999,$D312)=0,N($T312),ROUND(MIN(MAX(0,N($W312)-(N($V312)-N($U312))),N($U312)),2)))</f>
        <v/>
      </c>
      <c r="H312" s="344">
        <f>IF($D312="","",ROUND(N($F312)-N($G312)-N($J312),2))</f>
        <v/>
      </c>
      <c r="I312" s="353">
        <f>IF($D312="","",ROUND(SUM($H$11:H312),2))</f>
        <v/>
      </c>
      <c r="J312" s="354" t="n"/>
      <c r="K312" s="355" t="n"/>
      <c r="L312" s="341" t="n"/>
      <c r="M312" s="345" t="n"/>
      <c r="N312" s="346" t="n"/>
      <c r="O312" s="347" t="n"/>
      <c r="P312" s="348">
        <f>IF($N312="","",IF(COUNTIF(数据录入!$K$5:$K$4999,$N312)=0,N($X312),ROUND(MIN(MAX(0,N($Z312)-(N($Y312)-N($O312))),N($O312)),2)))</f>
        <v/>
      </c>
      <c r="Q312" s="349">
        <f>IF($N312="","",ROUND(N($O312)-N($P312),2))</f>
        <v/>
      </c>
      <c r="R312" s="350">
        <f>IF($N312="","",ROUND(SUM($Q$11:Q312),2))</f>
        <v/>
      </c>
      <c r="S312" s="346" t="n"/>
      <c r="T312" s="342" t="n"/>
      <c r="U312" s="351">
        <f>IF($D312="","",ROUND(N($F312)-N($J312),2))</f>
        <v/>
      </c>
      <c r="V312" s="351">
        <f>IF($D312="","",ROUND(SUMIFS($F$11:F312,$D$11:D312,$D312)-SUMIFS($J$11:J312,$D$11:D312,$D312),2))</f>
        <v/>
      </c>
      <c r="W312" s="351">
        <f>IF($D312="","",ROUND(SUMIFS(数据录入!$F$5:$F$4999,数据录入!$J$5:$J$4999,$D312),2))</f>
        <v/>
      </c>
      <c r="X312" s="347" t="n"/>
      <c r="Y312" s="351">
        <f>IF($N312="","",ROUND(SUMIFS($O$11:O312,$N$11:N312,$N312),2))</f>
        <v/>
      </c>
      <c r="Z312" s="351">
        <f>IF($N312="","",ROUND(SUMIFS(数据录入!$G$5:$G$4999,数据录入!$K$5:$K$4999,$N312),2))</f>
        <v/>
      </c>
      <c r="AA312" s="352">
        <f>IF(AND($D312="",$N312=""),"",IF(AND($D312&lt;&gt;"",COUNTIF(基础资料!$E:$E,$D312)=0),"客户名不在基础资料里",IF(AND($E312&lt;&gt;"",COUNTIF(基础资料!$B:$B,$E312)=0),"产品名不在基础资料里",IF(AND($N312&lt;&gt;"",COUNTIF(基础资料!$G:$G,$N312)=0),"供货商不在基础资料里",IF(AND($C312&lt;&gt;"",ISNUMBER($C312),$C312&lt;10000),"客户生日填得不对（不是日期）",IF(N($J312)&gt;N($F312),"销售费用大于销售金额",IF(AND($D312&lt;&gt;"",COUNTIF(数据录入!$J$5:$J$4999,$D312)=0,N($T312)&lt;&gt;0),"用的还是原手工已收款",IF(AND($D312&lt;&gt;"",COUNTIF(数据录入!$J$5:$J$4999,$D312)&gt;0,ROUND(N($G312)-N($T312),2)&lt;&gt;0,N($T312)&lt;&gt;0),"自动算的已收款和原手工数对不上","√"))))))))</f>
        <v/>
      </c>
    </row>
    <row r="313" ht="18" customFormat="1" customHeight="1" s="106">
      <c r="A313" s="338">
        <f>IF(AND($D313="",$N313=""),"",MAX($A$10:A312)+1)</f>
        <v/>
      </c>
      <c r="B313" s="339" t="n"/>
      <c r="C313" s="341" t="n"/>
      <c r="D313" s="341" t="n"/>
      <c r="E313" s="341" t="n"/>
      <c r="F313" s="342" t="n"/>
      <c r="G313" s="343">
        <f>IF($D313="","",IF(COUNTIF(数据录入!$J$5:$J$4999,$D313)=0,N($T313),ROUND(MIN(MAX(0,N($W313)-(N($V313)-N($U313))),N($U313)),2)))</f>
        <v/>
      </c>
      <c r="H313" s="344">
        <f>IF($D313="","",ROUND(N($F313)-N($G313)-N($J313),2))</f>
        <v/>
      </c>
      <c r="I313" s="353">
        <f>IF($D313="","",ROUND(SUM($H$11:H313),2))</f>
        <v/>
      </c>
      <c r="J313" s="354" t="n"/>
      <c r="K313" s="355" t="n"/>
      <c r="L313" s="341" t="n"/>
      <c r="M313" s="345" t="n"/>
      <c r="N313" s="346" t="n"/>
      <c r="O313" s="347" t="n"/>
      <c r="P313" s="348">
        <f>IF($N313="","",IF(COUNTIF(数据录入!$K$5:$K$4999,$N313)=0,N($X313),ROUND(MIN(MAX(0,N($Z313)-(N($Y313)-N($O313))),N($O313)),2)))</f>
        <v/>
      </c>
      <c r="Q313" s="349">
        <f>IF($N313="","",ROUND(N($O313)-N($P313),2))</f>
        <v/>
      </c>
      <c r="R313" s="350">
        <f>IF($N313="","",ROUND(SUM($Q$11:Q313),2))</f>
        <v/>
      </c>
      <c r="S313" s="346" t="n"/>
      <c r="T313" s="342" t="n"/>
      <c r="U313" s="351">
        <f>IF($D313="","",ROUND(N($F313)-N($J313),2))</f>
        <v/>
      </c>
      <c r="V313" s="351">
        <f>IF($D313="","",ROUND(SUMIFS($F$11:F313,$D$11:D313,$D313)-SUMIFS($J$11:J313,$D$11:D313,$D313),2))</f>
        <v/>
      </c>
      <c r="W313" s="351">
        <f>IF($D313="","",ROUND(SUMIFS(数据录入!$F$5:$F$4999,数据录入!$J$5:$J$4999,$D313),2))</f>
        <v/>
      </c>
      <c r="X313" s="347" t="n"/>
      <c r="Y313" s="351">
        <f>IF($N313="","",ROUND(SUMIFS($O$11:O313,$N$11:N313,$N313),2))</f>
        <v/>
      </c>
      <c r="Z313" s="351">
        <f>IF($N313="","",ROUND(SUMIFS(数据录入!$G$5:$G$4999,数据录入!$K$5:$K$4999,$N313),2))</f>
        <v/>
      </c>
      <c r="AA313" s="352">
        <f>IF(AND($D313="",$N313=""),"",IF(AND($D313&lt;&gt;"",COUNTIF(基础资料!$E:$E,$D313)=0),"客户名不在基础资料里",IF(AND($E313&lt;&gt;"",COUNTIF(基础资料!$B:$B,$E313)=0),"产品名不在基础资料里",IF(AND($N313&lt;&gt;"",COUNTIF(基础资料!$G:$G,$N313)=0),"供货商不在基础资料里",IF(AND($C313&lt;&gt;"",ISNUMBER($C313),$C313&lt;10000),"客户生日填得不对（不是日期）",IF(N($J313)&gt;N($F313),"销售费用大于销售金额",IF(AND($D313&lt;&gt;"",COUNTIF(数据录入!$J$5:$J$4999,$D313)=0,N($T313)&lt;&gt;0),"用的还是原手工已收款",IF(AND($D313&lt;&gt;"",COUNTIF(数据录入!$J$5:$J$4999,$D313)&gt;0,ROUND(N($G313)-N($T313),2)&lt;&gt;0,N($T313)&lt;&gt;0),"自动算的已收款和原手工数对不上","√"))))))))</f>
        <v/>
      </c>
    </row>
    <row r="314" ht="18" customFormat="1" customHeight="1" s="106">
      <c r="A314" s="338">
        <f>IF(AND($D314="",$N314=""),"",MAX($A$10:A313)+1)</f>
        <v/>
      </c>
      <c r="B314" s="339" t="n"/>
      <c r="C314" s="341" t="n"/>
      <c r="D314" s="341" t="n"/>
      <c r="E314" s="341" t="n"/>
      <c r="F314" s="342" t="n"/>
      <c r="G314" s="343">
        <f>IF($D314="","",IF(COUNTIF(数据录入!$J$5:$J$4999,$D314)=0,N($T314),ROUND(MIN(MAX(0,N($W314)-(N($V314)-N($U314))),N($U314)),2)))</f>
        <v/>
      </c>
      <c r="H314" s="344">
        <f>IF($D314="","",ROUND(N($F314)-N($G314)-N($J314),2))</f>
        <v/>
      </c>
      <c r="I314" s="353">
        <f>IF($D314="","",ROUND(SUM($H$11:H314),2))</f>
        <v/>
      </c>
      <c r="J314" s="354" t="n"/>
      <c r="K314" s="355" t="n"/>
      <c r="L314" s="341" t="n"/>
      <c r="M314" s="345" t="n"/>
      <c r="N314" s="346" t="n"/>
      <c r="O314" s="347" t="n"/>
      <c r="P314" s="348">
        <f>IF($N314="","",IF(COUNTIF(数据录入!$K$5:$K$4999,$N314)=0,N($X314),ROUND(MIN(MAX(0,N($Z314)-(N($Y314)-N($O314))),N($O314)),2)))</f>
        <v/>
      </c>
      <c r="Q314" s="349">
        <f>IF($N314="","",ROUND(N($O314)-N($P314),2))</f>
        <v/>
      </c>
      <c r="R314" s="350">
        <f>IF($N314="","",ROUND(SUM($Q$11:Q314),2))</f>
        <v/>
      </c>
      <c r="S314" s="346" t="n"/>
      <c r="T314" s="342" t="n"/>
      <c r="U314" s="351">
        <f>IF($D314="","",ROUND(N($F314)-N($J314),2))</f>
        <v/>
      </c>
      <c r="V314" s="351">
        <f>IF($D314="","",ROUND(SUMIFS($F$11:F314,$D$11:D314,$D314)-SUMIFS($J$11:J314,$D$11:D314,$D314),2))</f>
        <v/>
      </c>
      <c r="W314" s="351">
        <f>IF($D314="","",ROUND(SUMIFS(数据录入!$F$5:$F$4999,数据录入!$J$5:$J$4999,$D314),2))</f>
        <v/>
      </c>
      <c r="X314" s="347" t="n"/>
      <c r="Y314" s="351">
        <f>IF($N314="","",ROUND(SUMIFS($O$11:O314,$N$11:N314,$N314),2))</f>
        <v/>
      </c>
      <c r="Z314" s="351">
        <f>IF($N314="","",ROUND(SUMIFS(数据录入!$G$5:$G$4999,数据录入!$K$5:$K$4999,$N314),2))</f>
        <v/>
      </c>
      <c r="AA314" s="352">
        <f>IF(AND($D314="",$N314=""),"",IF(AND($D314&lt;&gt;"",COUNTIF(基础资料!$E:$E,$D314)=0),"客户名不在基础资料里",IF(AND($E314&lt;&gt;"",COUNTIF(基础资料!$B:$B,$E314)=0),"产品名不在基础资料里",IF(AND($N314&lt;&gt;"",COUNTIF(基础资料!$G:$G,$N314)=0),"供货商不在基础资料里",IF(AND($C314&lt;&gt;"",ISNUMBER($C314),$C314&lt;10000),"客户生日填得不对（不是日期）",IF(N($J314)&gt;N($F314),"销售费用大于销售金额",IF(AND($D314&lt;&gt;"",COUNTIF(数据录入!$J$5:$J$4999,$D314)=0,N($T314)&lt;&gt;0),"用的还是原手工已收款",IF(AND($D314&lt;&gt;"",COUNTIF(数据录入!$J$5:$J$4999,$D314)&gt;0,ROUND(N($G314)-N($T314),2)&lt;&gt;0,N($T314)&lt;&gt;0),"自动算的已收款和原手工数对不上","√"))))))))</f>
        <v/>
      </c>
    </row>
    <row r="315" ht="18" customFormat="1" customHeight="1" s="106">
      <c r="A315" s="338">
        <f>IF(AND($D315="",$N315=""),"",MAX($A$10:A314)+1)</f>
        <v/>
      </c>
      <c r="B315" s="339" t="n"/>
      <c r="C315" s="341" t="n"/>
      <c r="D315" s="341" t="n"/>
      <c r="E315" s="341" t="n"/>
      <c r="F315" s="342" t="n"/>
      <c r="G315" s="343">
        <f>IF($D315="","",IF(COUNTIF(数据录入!$J$5:$J$4999,$D315)=0,N($T315),ROUND(MIN(MAX(0,N($W315)-(N($V315)-N($U315))),N($U315)),2)))</f>
        <v/>
      </c>
      <c r="H315" s="344">
        <f>IF($D315="","",ROUND(N($F315)-N($G315)-N($J315),2))</f>
        <v/>
      </c>
      <c r="I315" s="353">
        <f>IF($D315="","",ROUND(SUM($H$11:H315),2))</f>
        <v/>
      </c>
      <c r="J315" s="354" t="n"/>
      <c r="K315" s="355" t="n"/>
      <c r="L315" s="341" t="n"/>
      <c r="M315" s="345" t="n"/>
      <c r="N315" s="346" t="n"/>
      <c r="O315" s="347" t="n"/>
      <c r="P315" s="348">
        <f>IF($N315="","",IF(COUNTIF(数据录入!$K$5:$K$4999,$N315)=0,N($X315),ROUND(MIN(MAX(0,N($Z315)-(N($Y315)-N($O315))),N($O315)),2)))</f>
        <v/>
      </c>
      <c r="Q315" s="349">
        <f>IF($N315="","",ROUND(N($O315)-N($P315),2))</f>
        <v/>
      </c>
      <c r="R315" s="350">
        <f>IF($N315="","",ROUND(SUM($Q$11:Q315),2))</f>
        <v/>
      </c>
      <c r="S315" s="346" t="n"/>
      <c r="T315" s="342" t="n"/>
      <c r="U315" s="351">
        <f>IF($D315="","",ROUND(N($F315)-N($J315),2))</f>
        <v/>
      </c>
      <c r="V315" s="351">
        <f>IF($D315="","",ROUND(SUMIFS($F$11:F315,$D$11:D315,$D315)-SUMIFS($J$11:J315,$D$11:D315,$D315),2))</f>
        <v/>
      </c>
      <c r="W315" s="351">
        <f>IF($D315="","",ROUND(SUMIFS(数据录入!$F$5:$F$4999,数据录入!$J$5:$J$4999,$D315),2))</f>
        <v/>
      </c>
      <c r="X315" s="347" t="n"/>
      <c r="Y315" s="351">
        <f>IF($N315="","",ROUND(SUMIFS($O$11:O315,$N$11:N315,$N315),2))</f>
        <v/>
      </c>
      <c r="Z315" s="351">
        <f>IF($N315="","",ROUND(SUMIFS(数据录入!$G$5:$G$4999,数据录入!$K$5:$K$4999,$N315),2))</f>
        <v/>
      </c>
      <c r="AA315" s="352">
        <f>IF(AND($D315="",$N315=""),"",IF(AND($D315&lt;&gt;"",COUNTIF(基础资料!$E:$E,$D315)=0),"客户名不在基础资料里",IF(AND($E315&lt;&gt;"",COUNTIF(基础资料!$B:$B,$E315)=0),"产品名不在基础资料里",IF(AND($N315&lt;&gt;"",COUNTIF(基础资料!$G:$G,$N315)=0),"供货商不在基础资料里",IF(AND($C315&lt;&gt;"",ISNUMBER($C315),$C315&lt;10000),"客户生日填得不对（不是日期）",IF(N($J315)&gt;N($F315),"销售费用大于销售金额",IF(AND($D315&lt;&gt;"",COUNTIF(数据录入!$J$5:$J$4999,$D315)=0,N($T315)&lt;&gt;0),"用的还是原手工已收款",IF(AND($D315&lt;&gt;"",COUNTIF(数据录入!$J$5:$J$4999,$D315)&gt;0,ROUND(N($G315)-N($T315),2)&lt;&gt;0,N($T315)&lt;&gt;0),"自动算的已收款和原手工数对不上","√"))))))))</f>
        <v/>
      </c>
    </row>
    <row r="316" ht="18" customFormat="1" customHeight="1" s="106">
      <c r="A316" s="338">
        <f>IF(AND($D316="",$N316=""),"",MAX($A$10:A315)+1)</f>
        <v/>
      </c>
      <c r="B316" s="339" t="n"/>
      <c r="C316" s="341" t="n"/>
      <c r="D316" s="341" t="n"/>
      <c r="E316" s="341" t="n"/>
      <c r="F316" s="342" t="n"/>
      <c r="G316" s="343">
        <f>IF($D316="","",IF(COUNTIF(数据录入!$J$5:$J$4999,$D316)=0,N($T316),ROUND(MIN(MAX(0,N($W316)-(N($V316)-N($U316))),N($U316)),2)))</f>
        <v/>
      </c>
      <c r="H316" s="344">
        <f>IF($D316="","",ROUND(N($F316)-N($G316)-N($J316),2))</f>
        <v/>
      </c>
      <c r="I316" s="353">
        <f>IF($D316="","",ROUND(SUM($H$11:H316),2))</f>
        <v/>
      </c>
      <c r="J316" s="354" t="n"/>
      <c r="K316" s="355" t="n"/>
      <c r="L316" s="341" t="n"/>
      <c r="M316" s="345" t="n"/>
      <c r="N316" s="346" t="n"/>
      <c r="O316" s="347" t="n"/>
      <c r="P316" s="348">
        <f>IF($N316="","",IF(COUNTIF(数据录入!$K$5:$K$4999,$N316)=0,N($X316),ROUND(MIN(MAX(0,N($Z316)-(N($Y316)-N($O316))),N($O316)),2)))</f>
        <v/>
      </c>
      <c r="Q316" s="349">
        <f>IF($N316="","",ROUND(N($O316)-N($P316),2))</f>
        <v/>
      </c>
      <c r="R316" s="350">
        <f>IF($N316="","",ROUND(SUM($Q$11:Q316),2))</f>
        <v/>
      </c>
      <c r="S316" s="346" t="n"/>
      <c r="T316" s="342" t="n"/>
      <c r="U316" s="351">
        <f>IF($D316="","",ROUND(N($F316)-N($J316),2))</f>
        <v/>
      </c>
      <c r="V316" s="351">
        <f>IF($D316="","",ROUND(SUMIFS($F$11:F316,$D$11:D316,$D316)-SUMIFS($J$11:J316,$D$11:D316,$D316),2))</f>
        <v/>
      </c>
      <c r="W316" s="351">
        <f>IF($D316="","",ROUND(SUMIFS(数据录入!$F$5:$F$4999,数据录入!$J$5:$J$4999,$D316),2))</f>
        <v/>
      </c>
      <c r="X316" s="347" t="n"/>
      <c r="Y316" s="351">
        <f>IF($N316="","",ROUND(SUMIFS($O$11:O316,$N$11:N316,$N316),2))</f>
        <v/>
      </c>
      <c r="Z316" s="351">
        <f>IF($N316="","",ROUND(SUMIFS(数据录入!$G$5:$G$4999,数据录入!$K$5:$K$4999,$N316),2))</f>
        <v/>
      </c>
      <c r="AA316" s="352">
        <f>IF(AND($D316="",$N316=""),"",IF(AND($D316&lt;&gt;"",COUNTIF(基础资料!$E:$E,$D316)=0),"客户名不在基础资料里",IF(AND($E316&lt;&gt;"",COUNTIF(基础资料!$B:$B,$E316)=0),"产品名不在基础资料里",IF(AND($N316&lt;&gt;"",COUNTIF(基础资料!$G:$G,$N316)=0),"供货商不在基础资料里",IF(AND($C316&lt;&gt;"",ISNUMBER($C316),$C316&lt;10000),"客户生日填得不对（不是日期）",IF(N($J316)&gt;N($F316),"销售费用大于销售金额",IF(AND($D316&lt;&gt;"",COUNTIF(数据录入!$J$5:$J$4999,$D316)=0,N($T316)&lt;&gt;0),"用的还是原手工已收款",IF(AND($D316&lt;&gt;"",COUNTIF(数据录入!$J$5:$J$4999,$D316)&gt;0,ROUND(N($G316)-N($T316),2)&lt;&gt;0,N($T316)&lt;&gt;0),"自动算的已收款和原手工数对不上","√"))))))))</f>
        <v/>
      </c>
    </row>
    <row r="317" ht="18" customFormat="1" customHeight="1" s="106">
      <c r="A317" s="338">
        <f>IF(AND($D317="",$N317=""),"",MAX($A$10:A316)+1)</f>
        <v/>
      </c>
      <c r="B317" s="339" t="n"/>
      <c r="C317" s="341" t="n"/>
      <c r="D317" s="341" t="n"/>
      <c r="E317" s="341" t="n"/>
      <c r="F317" s="342" t="n"/>
      <c r="G317" s="343">
        <f>IF($D317="","",IF(COUNTIF(数据录入!$J$5:$J$4999,$D317)=0,N($T317),ROUND(MIN(MAX(0,N($W317)-(N($V317)-N($U317))),N($U317)),2)))</f>
        <v/>
      </c>
      <c r="H317" s="344">
        <f>IF($D317="","",ROUND(N($F317)-N($G317)-N($J317),2))</f>
        <v/>
      </c>
      <c r="I317" s="353">
        <f>IF($D317="","",ROUND(SUM($H$11:H317),2))</f>
        <v/>
      </c>
      <c r="J317" s="354" t="n"/>
      <c r="K317" s="355" t="n"/>
      <c r="L317" s="341" t="n"/>
      <c r="M317" s="345" t="n"/>
      <c r="N317" s="346" t="n"/>
      <c r="O317" s="347" t="n"/>
      <c r="P317" s="348">
        <f>IF($N317="","",IF(COUNTIF(数据录入!$K$5:$K$4999,$N317)=0,N($X317),ROUND(MIN(MAX(0,N($Z317)-(N($Y317)-N($O317))),N($O317)),2)))</f>
        <v/>
      </c>
      <c r="Q317" s="349">
        <f>IF($N317="","",ROUND(N($O317)-N($P317),2))</f>
        <v/>
      </c>
      <c r="R317" s="350">
        <f>IF($N317="","",ROUND(SUM($Q$11:Q317),2))</f>
        <v/>
      </c>
      <c r="S317" s="346" t="n"/>
      <c r="T317" s="342" t="n"/>
      <c r="U317" s="351">
        <f>IF($D317="","",ROUND(N($F317)-N($J317),2))</f>
        <v/>
      </c>
      <c r="V317" s="351">
        <f>IF($D317="","",ROUND(SUMIFS($F$11:F317,$D$11:D317,$D317)-SUMIFS($J$11:J317,$D$11:D317,$D317),2))</f>
        <v/>
      </c>
      <c r="W317" s="351">
        <f>IF($D317="","",ROUND(SUMIFS(数据录入!$F$5:$F$4999,数据录入!$J$5:$J$4999,$D317),2))</f>
        <v/>
      </c>
      <c r="X317" s="347" t="n"/>
      <c r="Y317" s="351">
        <f>IF($N317="","",ROUND(SUMIFS($O$11:O317,$N$11:N317,$N317),2))</f>
        <v/>
      </c>
      <c r="Z317" s="351">
        <f>IF($N317="","",ROUND(SUMIFS(数据录入!$G$5:$G$4999,数据录入!$K$5:$K$4999,$N317),2))</f>
        <v/>
      </c>
      <c r="AA317" s="352">
        <f>IF(AND($D317="",$N317=""),"",IF(AND($D317&lt;&gt;"",COUNTIF(基础资料!$E:$E,$D317)=0),"客户名不在基础资料里",IF(AND($E317&lt;&gt;"",COUNTIF(基础资料!$B:$B,$E317)=0),"产品名不在基础资料里",IF(AND($N317&lt;&gt;"",COUNTIF(基础资料!$G:$G,$N317)=0),"供货商不在基础资料里",IF(AND($C317&lt;&gt;"",ISNUMBER($C317),$C317&lt;10000),"客户生日填得不对（不是日期）",IF(N($J317)&gt;N($F317),"销售费用大于销售金额",IF(AND($D317&lt;&gt;"",COUNTIF(数据录入!$J$5:$J$4999,$D317)=0,N($T317)&lt;&gt;0),"用的还是原手工已收款",IF(AND($D317&lt;&gt;"",COUNTIF(数据录入!$J$5:$J$4999,$D317)&gt;0,ROUND(N($G317)-N($T317),2)&lt;&gt;0,N($T317)&lt;&gt;0),"自动算的已收款和原手工数对不上","√"))))))))</f>
        <v/>
      </c>
    </row>
    <row r="318" ht="18" customFormat="1" customHeight="1" s="106">
      <c r="A318" s="338">
        <f>IF(AND($D318="",$N318=""),"",MAX($A$10:A317)+1)</f>
        <v/>
      </c>
      <c r="B318" s="339" t="n"/>
      <c r="C318" s="341" t="n"/>
      <c r="D318" s="341" t="n"/>
      <c r="E318" s="341" t="n"/>
      <c r="F318" s="342" t="n"/>
      <c r="G318" s="343">
        <f>IF($D318="","",IF(COUNTIF(数据录入!$J$5:$J$4999,$D318)=0,N($T318),ROUND(MIN(MAX(0,N($W318)-(N($V318)-N($U318))),N($U318)),2)))</f>
        <v/>
      </c>
      <c r="H318" s="344">
        <f>IF($D318="","",ROUND(N($F318)-N($G318)-N($J318),2))</f>
        <v/>
      </c>
      <c r="I318" s="353">
        <f>IF($D318="","",ROUND(SUM($H$11:H318),2))</f>
        <v/>
      </c>
      <c r="J318" s="354" t="n"/>
      <c r="K318" s="355" t="n"/>
      <c r="L318" s="341" t="n"/>
      <c r="M318" s="345" t="n"/>
      <c r="N318" s="346" t="n"/>
      <c r="O318" s="347" t="n"/>
      <c r="P318" s="348">
        <f>IF($N318="","",IF(COUNTIF(数据录入!$K$5:$K$4999,$N318)=0,N($X318),ROUND(MIN(MAX(0,N($Z318)-(N($Y318)-N($O318))),N($O318)),2)))</f>
        <v/>
      </c>
      <c r="Q318" s="349">
        <f>IF($N318="","",ROUND(N($O318)-N($P318),2))</f>
        <v/>
      </c>
      <c r="R318" s="350">
        <f>IF($N318="","",ROUND(SUM($Q$11:Q318),2))</f>
        <v/>
      </c>
      <c r="S318" s="346" t="n"/>
      <c r="T318" s="342" t="n"/>
      <c r="U318" s="351">
        <f>IF($D318="","",ROUND(N($F318)-N($J318),2))</f>
        <v/>
      </c>
      <c r="V318" s="351">
        <f>IF($D318="","",ROUND(SUMIFS($F$11:F318,$D$11:D318,$D318)-SUMIFS($J$11:J318,$D$11:D318,$D318),2))</f>
        <v/>
      </c>
      <c r="W318" s="351">
        <f>IF($D318="","",ROUND(SUMIFS(数据录入!$F$5:$F$4999,数据录入!$J$5:$J$4999,$D318),2))</f>
        <v/>
      </c>
      <c r="X318" s="347" t="n"/>
      <c r="Y318" s="351">
        <f>IF($N318="","",ROUND(SUMIFS($O$11:O318,$N$11:N318,$N318),2))</f>
        <v/>
      </c>
      <c r="Z318" s="351">
        <f>IF($N318="","",ROUND(SUMIFS(数据录入!$G$5:$G$4999,数据录入!$K$5:$K$4999,$N318),2))</f>
        <v/>
      </c>
      <c r="AA318" s="352">
        <f>IF(AND($D318="",$N318=""),"",IF(AND($D318&lt;&gt;"",COUNTIF(基础资料!$E:$E,$D318)=0),"客户名不在基础资料里",IF(AND($E318&lt;&gt;"",COUNTIF(基础资料!$B:$B,$E318)=0),"产品名不在基础资料里",IF(AND($N318&lt;&gt;"",COUNTIF(基础资料!$G:$G,$N318)=0),"供货商不在基础资料里",IF(AND($C318&lt;&gt;"",ISNUMBER($C318),$C318&lt;10000),"客户生日填得不对（不是日期）",IF(N($J318)&gt;N($F318),"销售费用大于销售金额",IF(AND($D318&lt;&gt;"",COUNTIF(数据录入!$J$5:$J$4999,$D318)=0,N($T318)&lt;&gt;0),"用的还是原手工已收款",IF(AND($D318&lt;&gt;"",COUNTIF(数据录入!$J$5:$J$4999,$D318)&gt;0,ROUND(N($G318)-N($T318),2)&lt;&gt;0,N($T318)&lt;&gt;0),"自动算的已收款和原手工数对不上","√"))))))))</f>
        <v/>
      </c>
    </row>
    <row r="319" ht="18" customFormat="1" customHeight="1" s="106">
      <c r="A319" s="338">
        <f>IF(AND($D319="",$N319=""),"",MAX($A$10:A318)+1)</f>
        <v/>
      </c>
      <c r="B319" s="339" t="n"/>
      <c r="C319" s="341" t="n"/>
      <c r="D319" s="341" t="n"/>
      <c r="E319" s="341" t="n"/>
      <c r="F319" s="342" t="n"/>
      <c r="G319" s="343">
        <f>IF($D319="","",IF(COUNTIF(数据录入!$J$5:$J$4999,$D319)=0,N($T319),ROUND(MIN(MAX(0,N($W319)-(N($V319)-N($U319))),N($U319)),2)))</f>
        <v/>
      </c>
      <c r="H319" s="344">
        <f>IF($D319="","",ROUND(N($F319)-N($G319)-N($J319),2))</f>
        <v/>
      </c>
      <c r="I319" s="353">
        <f>IF($D319="","",ROUND(SUM($H$11:H319),2))</f>
        <v/>
      </c>
      <c r="J319" s="354" t="n"/>
      <c r="K319" s="355" t="n"/>
      <c r="L319" s="341" t="n"/>
      <c r="M319" s="345" t="n"/>
      <c r="N319" s="346" t="n"/>
      <c r="O319" s="347" t="n"/>
      <c r="P319" s="348">
        <f>IF($N319="","",IF(COUNTIF(数据录入!$K$5:$K$4999,$N319)=0,N($X319),ROUND(MIN(MAX(0,N($Z319)-(N($Y319)-N($O319))),N($O319)),2)))</f>
        <v/>
      </c>
      <c r="Q319" s="349">
        <f>IF($N319="","",ROUND(N($O319)-N($P319),2))</f>
        <v/>
      </c>
      <c r="R319" s="350">
        <f>IF($N319="","",ROUND(SUM($Q$11:Q319),2))</f>
        <v/>
      </c>
      <c r="S319" s="346" t="n"/>
      <c r="T319" s="342" t="n"/>
      <c r="U319" s="351">
        <f>IF($D319="","",ROUND(N($F319)-N($J319),2))</f>
        <v/>
      </c>
      <c r="V319" s="351">
        <f>IF($D319="","",ROUND(SUMIFS($F$11:F319,$D$11:D319,$D319)-SUMIFS($J$11:J319,$D$11:D319,$D319),2))</f>
        <v/>
      </c>
      <c r="W319" s="351">
        <f>IF($D319="","",ROUND(SUMIFS(数据录入!$F$5:$F$4999,数据录入!$J$5:$J$4999,$D319),2))</f>
        <v/>
      </c>
      <c r="X319" s="347" t="n"/>
      <c r="Y319" s="351">
        <f>IF($N319="","",ROUND(SUMIFS($O$11:O319,$N$11:N319,$N319),2))</f>
        <v/>
      </c>
      <c r="Z319" s="351">
        <f>IF($N319="","",ROUND(SUMIFS(数据录入!$G$5:$G$4999,数据录入!$K$5:$K$4999,$N319),2))</f>
        <v/>
      </c>
      <c r="AA319" s="352">
        <f>IF(AND($D319="",$N319=""),"",IF(AND($D319&lt;&gt;"",COUNTIF(基础资料!$E:$E,$D319)=0),"客户名不在基础资料里",IF(AND($E319&lt;&gt;"",COUNTIF(基础资料!$B:$B,$E319)=0),"产品名不在基础资料里",IF(AND($N319&lt;&gt;"",COUNTIF(基础资料!$G:$G,$N319)=0),"供货商不在基础资料里",IF(AND($C319&lt;&gt;"",ISNUMBER($C319),$C319&lt;10000),"客户生日填得不对（不是日期）",IF(N($J319)&gt;N($F319),"销售费用大于销售金额",IF(AND($D319&lt;&gt;"",COUNTIF(数据录入!$J$5:$J$4999,$D319)=0,N($T319)&lt;&gt;0),"用的还是原手工已收款",IF(AND($D319&lt;&gt;"",COUNTIF(数据录入!$J$5:$J$4999,$D319)&gt;0,ROUND(N($G319)-N($T319),2)&lt;&gt;0,N($T319)&lt;&gt;0),"自动算的已收款和原手工数对不上","√"))))))))</f>
        <v/>
      </c>
    </row>
    <row r="320" ht="18" customFormat="1" customHeight="1" s="106">
      <c r="A320" s="338">
        <f>IF(AND($D320="",$N320=""),"",MAX($A$10:A319)+1)</f>
        <v/>
      </c>
      <c r="B320" s="339" t="n"/>
      <c r="C320" s="341" t="n"/>
      <c r="D320" s="341" t="n"/>
      <c r="E320" s="341" t="n"/>
      <c r="F320" s="342" t="n"/>
      <c r="G320" s="343">
        <f>IF($D320="","",IF(COUNTIF(数据录入!$J$5:$J$4999,$D320)=0,N($T320),ROUND(MIN(MAX(0,N($W320)-(N($V320)-N($U320))),N($U320)),2)))</f>
        <v/>
      </c>
      <c r="H320" s="344">
        <f>IF($D320="","",ROUND(N($F320)-N($G320)-N($J320),2))</f>
        <v/>
      </c>
      <c r="I320" s="353">
        <f>IF($D320="","",ROUND(SUM($H$11:H320),2))</f>
        <v/>
      </c>
      <c r="J320" s="354" t="n"/>
      <c r="K320" s="355" t="n"/>
      <c r="L320" s="341" t="n"/>
      <c r="M320" s="345" t="n"/>
      <c r="N320" s="346" t="n"/>
      <c r="O320" s="347" t="n"/>
      <c r="P320" s="348">
        <f>IF($N320="","",IF(COUNTIF(数据录入!$K$5:$K$4999,$N320)=0,N($X320),ROUND(MIN(MAX(0,N($Z320)-(N($Y320)-N($O320))),N($O320)),2)))</f>
        <v/>
      </c>
      <c r="Q320" s="349">
        <f>IF($N320="","",ROUND(N($O320)-N($P320),2))</f>
        <v/>
      </c>
      <c r="R320" s="350">
        <f>IF($N320="","",ROUND(SUM($Q$11:Q320),2))</f>
        <v/>
      </c>
      <c r="S320" s="346" t="n"/>
      <c r="T320" s="342" t="n"/>
      <c r="U320" s="351">
        <f>IF($D320="","",ROUND(N($F320)-N($J320),2))</f>
        <v/>
      </c>
      <c r="V320" s="351">
        <f>IF($D320="","",ROUND(SUMIFS($F$11:F320,$D$11:D320,$D320)-SUMIFS($J$11:J320,$D$11:D320,$D320),2))</f>
        <v/>
      </c>
      <c r="W320" s="351">
        <f>IF($D320="","",ROUND(SUMIFS(数据录入!$F$5:$F$4999,数据录入!$J$5:$J$4999,$D320),2))</f>
        <v/>
      </c>
      <c r="X320" s="347" t="n"/>
      <c r="Y320" s="351">
        <f>IF($N320="","",ROUND(SUMIFS($O$11:O320,$N$11:N320,$N320),2))</f>
        <v/>
      </c>
      <c r="Z320" s="351">
        <f>IF($N320="","",ROUND(SUMIFS(数据录入!$G$5:$G$4999,数据录入!$K$5:$K$4999,$N320),2))</f>
        <v/>
      </c>
      <c r="AA320" s="352">
        <f>IF(AND($D320="",$N320=""),"",IF(AND($D320&lt;&gt;"",COUNTIF(基础资料!$E:$E,$D320)=0),"客户名不在基础资料里",IF(AND($E320&lt;&gt;"",COUNTIF(基础资料!$B:$B,$E320)=0),"产品名不在基础资料里",IF(AND($N320&lt;&gt;"",COUNTIF(基础资料!$G:$G,$N320)=0),"供货商不在基础资料里",IF(AND($C320&lt;&gt;"",ISNUMBER($C320),$C320&lt;10000),"客户生日填得不对（不是日期）",IF(N($J320)&gt;N($F320),"销售费用大于销售金额",IF(AND($D320&lt;&gt;"",COUNTIF(数据录入!$J$5:$J$4999,$D320)=0,N($T320)&lt;&gt;0),"用的还是原手工已收款",IF(AND($D320&lt;&gt;"",COUNTIF(数据录入!$J$5:$J$4999,$D320)&gt;0,ROUND(N($G320)-N($T320),2)&lt;&gt;0,N($T320)&lt;&gt;0),"自动算的已收款和原手工数对不上","√"))))))))</f>
        <v/>
      </c>
    </row>
    <row r="321" ht="18" customFormat="1" customHeight="1" s="106">
      <c r="A321" s="338">
        <f>IF(AND($D321="",$N321=""),"",MAX($A$10:A320)+1)</f>
        <v/>
      </c>
      <c r="B321" s="339" t="n"/>
      <c r="C321" s="341" t="n"/>
      <c r="D321" s="341" t="n"/>
      <c r="E321" s="341" t="n"/>
      <c r="F321" s="342" t="n"/>
      <c r="G321" s="343">
        <f>IF($D321="","",IF(COUNTIF(数据录入!$J$5:$J$4999,$D321)=0,N($T321),ROUND(MIN(MAX(0,N($W321)-(N($V321)-N($U321))),N($U321)),2)))</f>
        <v/>
      </c>
      <c r="H321" s="344">
        <f>IF($D321="","",ROUND(N($F321)-N($G321)-N($J321),2))</f>
        <v/>
      </c>
      <c r="I321" s="353">
        <f>IF($D321="","",ROUND(SUM($H$11:H321),2))</f>
        <v/>
      </c>
      <c r="J321" s="354" t="n"/>
      <c r="K321" s="355" t="n"/>
      <c r="L321" s="341" t="n"/>
      <c r="M321" s="345" t="n"/>
      <c r="N321" s="346" t="n"/>
      <c r="O321" s="347" t="n"/>
      <c r="P321" s="348">
        <f>IF($N321="","",IF(COUNTIF(数据录入!$K$5:$K$4999,$N321)=0,N($X321),ROUND(MIN(MAX(0,N($Z321)-(N($Y321)-N($O321))),N($O321)),2)))</f>
        <v/>
      </c>
      <c r="Q321" s="349">
        <f>IF($N321="","",ROUND(N($O321)-N($P321),2))</f>
        <v/>
      </c>
      <c r="R321" s="350">
        <f>IF($N321="","",ROUND(SUM($Q$11:Q321),2))</f>
        <v/>
      </c>
      <c r="S321" s="346" t="n"/>
      <c r="T321" s="342" t="n"/>
      <c r="U321" s="351">
        <f>IF($D321="","",ROUND(N($F321)-N($J321),2))</f>
        <v/>
      </c>
      <c r="V321" s="351">
        <f>IF($D321="","",ROUND(SUMIFS($F$11:F321,$D$11:D321,$D321)-SUMIFS($J$11:J321,$D$11:D321,$D321),2))</f>
        <v/>
      </c>
      <c r="W321" s="351">
        <f>IF($D321="","",ROUND(SUMIFS(数据录入!$F$5:$F$4999,数据录入!$J$5:$J$4999,$D321),2))</f>
        <v/>
      </c>
      <c r="X321" s="347" t="n"/>
      <c r="Y321" s="351">
        <f>IF($N321="","",ROUND(SUMIFS($O$11:O321,$N$11:N321,$N321),2))</f>
        <v/>
      </c>
      <c r="Z321" s="351">
        <f>IF($N321="","",ROUND(SUMIFS(数据录入!$G$5:$G$4999,数据录入!$K$5:$K$4999,$N321),2))</f>
        <v/>
      </c>
      <c r="AA321" s="352">
        <f>IF(AND($D321="",$N321=""),"",IF(AND($D321&lt;&gt;"",COUNTIF(基础资料!$E:$E,$D321)=0),"客户名不在基础资料里",IF(AND($E321&lt;&gt;"",COUNTIF(基础资料!$B:$B,$E321)=0),"产品名不在基础资料里",IF(AND($N321&lt;&gt;"",COUNTIF(基础资料!$G:$G,$N321)=0),"供货商不在基础资料里",IF(AND($C321&lt;&gt;"",ISNUMBER($C321),$C321&lt;10000),"客户生日填得不对（不是日期）",IF(N($J321)&gt;N($F321),"销售费用大于销售金额",IF(AND($D321&lt;&gt;"",COUNTIF(数据录入!$J$5:$J$4999,$D321)=0,N($T321)&lt;&gt;0),"用的还是原手工已收款",IF(AND($D321&lt;&gt;"",COUNTIF(数据录入!$J$5:$J$4999,$D321)&gt;0,ROUND(N($G321)-N($T321),2)&lt;&gt;0,N($T321)&lt;&gt;0),"自动算的已收款和原手工数对不上","√"))))))))</f>
        <v/>
      </c>
    </row>
    <row r="322" ht="18" customFormat="1" customHeight="1" s="106">
      <c r="A322" s="338">
        <f>IF(AND($D322="",$N322=""),"",MAX($A$10:A321)+1)</f>
        <v/>
      </c>
      <c r="B322" s="339" t="n"/>
      <c r="C322" s="341" t="n"/>
      <c r="D322" s="341" t="n"/>
      <c r="E322" s="341" t="n"/>
      <c r="F322" s="342" t="n"/>
      <c r="G322" s="343">
        <f>IF($D322="","",IF(COUNTIF(数据录入!$J$5:$J$4999,$D322)=0,N($T322),ROUND(MIN(MAX(0,N($W322)-(N($V322)-N($U322))),N($U322)),2)))</f>
        <v/>
      </c>
      <c r="H322" s="344">
        <f>IF($D322="","",ROUND(N($F322)-N($G322)-N($J322),2))</f>
        <v/>
      </c>
      <c r="I322" s="353">
        <f>IF($D322="","",ROUND(SUM($H$11:H322),2))</f>
        <v/>
      </c>
      <c r="J322" s="354" t="n"/>
      <c r="K322" s="355" t="n"/>
      <c r="L322" s="341" t="n"/>
      <c r="M322" s="345" t="n"/>
      <c r="N322" s="346" t="n"/>
      <c r="O322" s="347" t="n"/>
      <c r="P322" s="348">
        <f>IF($N322="","",IF(COUNTIF(数据录入!$K$5:$K$4999,$N322)=0,N($X322),ROUND(MIN(MAX(0,N($Z322)-(N($Y322)-N($O322))),N($O322)),2)))</f>
        <v/>
      </c>
      <c r="Q322" s="349">
        <f>IF($N322="","",ROUND(N($O322)-N($P322),2))</f>
        <v/>
      </c>
      <c r="R322" s="350">
        <f>IF($N322="","",ROUND(SUM($Q$11:Q322),2))</f>
        <v/>
      </c>
      <c r="S322" s="346" t="n"/>
      <c r="T322" s="342" t="n"/>
      <c r="U322" s="351">
        <f>IF($D322="","",ROUND(N($F322)-N($J322),2))</f>
        <v/>
      </c>
      <c r="V322" s="351">
        <f>IF($D322="","",ROUND(SUMIFS($F$11:F322,$D$11:D322,$D322)-SUMIFS($J$11:J322,$D$11:D322,$D322),2))</f>
        <v/>
      </c>
      <c r="W322" s="351">
        <f>IF($D322="","",ROUND(SUMIFS(数据录入!$F$5:$F$4999,数据录入!$J$5:$J$4999,$D322),2))</f>
        <v/>
      </c>
      <c r="X322" s="347" t="n"/>
      <c r="Y322" s="351">
        <f>IF($N322="","",ROUND(SUMIFS($O$11:O322,$N$11:N322,$N322),2))</f>
        <v/>
      </c>
      <c r="Z322" s="351">
        <f>IF($N322="","",ROUND(SUMIFS(数据录入!$G$5:$G$4999,数据录入!$K$5:$K$4999,$N322),2))</f>
        <v/>
      </c>
      <c r="AA322" s="352">
        <f>IF(AND($D322="",$N322=""),"",IF(AND($D322&lt;&gt;"",COUNTIF(基础资料!$E:$E,$D322)=0),"客户名不在基础资料里",IF(AND($E322&lt;&gt;"",COUNTIF(基础资料!$B:$B,$E322)=0),"产品名不在基础资料里",IF(AND($N322&lt;&gt;"",COUNTIF(基础资料!$G:$G,$N322)=0),"供货商不在基础资料里",IF(AND($C322&lt;&gt;"",ISNUMBER($C322),$C322&lt;10000),"客户生日填得不对（不是日期）",IF(N($J322)&gt;N($F322),"销售费用大于销售金额",IF(AND($D322&lt;&gt;"",COUNTIF(数据录入!$J$5:$J$4999,$D322)=0,N($T322)&lt;&gt;0),"用的还是原手工已收款",IF(AND($D322&lt;&gt;"",COUNTIF(数据录入!$J$5:$J$4999,$D322)&gt;0,ROUND(N($G322)-N($T322),2)&lt;&gt;0,N($T322)&lt;&gt;0),"自动算的已收款和原手工数对不上","√"))))))))</f>
        <v/>
      </c>
    </row>
    <row r="323" ht="18" customFormat="1" customHeight="1" s="106">
      <c r="A323" s="338">
        <f>IF(AND($D323="",$N323=""),"",MAX($A$10:A322)+1)</f>
        <v/>
      </c>
      <c r="B323" s="339" t="n"/>
      <c r="C323" s="341" t="n"/>
      <c r="D323" s="341" t="n"/>
      <c r="E323" s="341" t="n"/>
      <c r="F323" s="342" t="n"/>
      <c r="G323" s="343">
        <f>IF($D323="","",IF(COUNTIF(数据录入!$J$5:$J$4999,$D323)=0,N($T323),ROUND(MIN(MAX(0,N($W323)-(N($V323)-N($U323))),N($U323)),2)))</f>
        <v/>
      </c>
      <c r="H323" s="344">
        <f>IF($D323="","",ROUND(N($F323)-N($G323)-N($J323),2))</f>
        <v/>
      </c>
      <c r="I323" s="353">
        <f>IF($D323="","",ROUND(SUM($H$11:H323),2))</f>
        <v/>
      </c>
      <c r="J323" s="354" t="n"/>
      <c r="K323" s="355" t="n"/>
      <c r="L323" s="341" t="n"/>
      <c r="M323" s="345" t="n"/>
      <c r="N323" s="346" t="n"/>
      <c r="O323" s="347" t="n"/>
      <c r="P323" s="348">
        <f>IF($N323="","",IF(COUNTIF(数据录入!$K$5:$K$4999,$N323)=0,N($X323),ROUND(MIN(MAX(0,N($Z323)-(N($Y323)-N($O323))),N($O323)),2)))</f>
        <v/>
      </c>
      <c r="Q323" s="349">
        <f>IF($N323="","",ROUND(N($O323)-N($P323),2))</f>
        <v/>
      </c>
      <c r="R323" s="350">
        <f>IF($N323="","",ROUND(SUM($Q$11:Q323),2))</f>
        <v/>
      </c>
      <c r="S323" s="346" t="n"/>
      <c r="T323" s="342" t="n"/>
      <c r="U323" s="351">
        <f>IF($D323="","",ROUND(N($F323)-N($J323),2))</f>
        <v/>
      </c>
      <c r="V323" s="351">
        <f>IF($D323="","",ROUND(SUMIFS($F$11:F323,$D$11:D323,$D323)-SUMIFS($J$11:J323,$D$11:D323,$D323),2))</f>
        <v/>
      </c>
      <c r="W323" s="351">
        <f>IF($D323="","",ROUND(SUMIFS(数据录入!$F$5:$F$4999,数据录入!$J$5:$J$4999,$D323),2))</f>
        <v/>
      </c>
      <c r="X323" s="347" t="n"/>
      <c r="Y323" s="351">
        <f>IF($N323="","",ROUND(SUMIFS($O$11:O323,$N$11:N323,$N323),2))</f>
        <v/>
      </c>
      <c r="Z323" s="351">
        <f>IF($N323="","",ROUND(SUMIFS(数据录入!$G$5:$G$4999,数据录入!$K$5:$K$4999,$N323),2))</f>
        <v/>
      </c>
      <c r="AA323" s="352">
        <f>IF(AND($D323="",$N323=""),"",IF(AND($D323&lt;&gt;"",COUNTIF(基础资料!$E:$E,$D323)=0),"客户名不在基础资料里",IF(AND($E323&lt;&gt;"",COUNTIF(基础资料!$B:$B,$E323)=0),"产品名不在基础资料里",IF(AND($N323&lt;&gt;"",COUNTIF(基础资料!$G:$G,$N323)=0),"供货商不在基础资料里",IF(AND($C323&lt;&gt;"",ISNUMBER($C323),$C323&lt;10000),"客户生日填得不对（不是日期）",IF(N($J323)&gt;N($F323),"销售费用大于销售金额",IF(AND($D323&lt;&gt;"",COUNTIF(数据录入!$J$5:$J$4999,$D323)=0,N($T323)&lt;&gt;0),"用的还是原手工已收款",IF(AND($D323&lt;&gt;"",COUNTIF(数据录入!$J$5:$J$4999,$D323)&gt;0,ROUND(N($G323)-N($T323),2)&lt;&gt;0,N($T323)&lt;&gt;0),"自动算的已收款和原手工数对不上","√"))))))))</f>
        <v/>
      </c>
    </row>
    <row r="324" ht="18" customFormat="1" customHeight="1" s="106">
      <c r="A324" s="338">
        <f>IF(AND($D324="",$N324=""),"",MAX($A$10:A323)+1)</f>
        <v/>
      </c>
      <c r="B324" s="339" t="n"/>
      <c r="C324" s="341" t="n"/>
      <c r="D324" s="341" t="n"/>
      <c r="E324" s="341" t="n"/>
      <c r="F324" s="342" t="n"/>
      <c r="G324" s="343">
        <f>IF($D324="","",IF(COUNTIF(数据录入!$J$5:$J$4999,$D324)=0,N($T324),ROUND(MIN(MAX(0,N($W324)-(N($V324)-N($U324))),N($U324)),2)))</f>
        <v/>
      </c>
      <c r="H324" s="344">
        <f>IF($D324="","",ROUND(N($F324)-N($G324)-N($J324),2))</f>
        <v/>
      </c>
      <c r="I324" s="353">
        <f>IF($D324="","",ROUND(SUM($H$11:H324),2))</f>
        <v/>
      </c>
      <c r="J324" s="354" t="n"/>
      <c r="K324" s="355" t="n"/>
      <c r="L324" s="341" t="n"/>
      <c r="M324" s="345" t="n"/>
      <c r="N324" s="346" t="n"/>
      <c r="O324" s="347" t="n"/>
      <c r="P324" s="348">
        <f>IF($N324="","",IF(COUNTIF(数据录入!$K$5:$K$4999,$N324)=0,N($X324),ROUND(MIN(MAX(0,N($Z324)-(N($Y324)-N($O324))),N($O324)),2)))</f>
        <v/>
      </c>
      <c r="Q324" s="349">
        <f>IF($N324="","",ROUND(N($O324)-N($P324),2))</f>
        <v/>
      </c>
      <c r="R324" s="350">
        <f>IF($N324="","",ROUND(SUM($Q$11:Q324),2))</f>
        <v/>
      </c>
      <c r="S324" s="346" t="n"/>
      <c r="T324" s="342" t="n"/>
      <c r="U324" s="351">
        <f>IF($D324="","",ROUND(N($F324)-N($J324),2))</f>
        <v/>
      </c>
      <c r="V324" s="351">
        <f>IF($D324="","",ROUND(SUMIFS($F$11:F324,$D$11:D324,$D324)-SUMIFS($J$11:J324,$D$11:D324,$D324),2))</f>
        <v/>
      </c>
      <c r="W324" s="351">
        <f>IF($D324="","",ROUND(SUMIFS(数据录入!$F$5:$F$4999,数据录入!$J$5:$J$4999,$D324),2))</f>
        <v/>
      </c>
      <c r="X324" s="347" t="n"/>
      <c r="Y324" s="351">
        <f>IF($N324="","",ROUND(SUMIFS($O$11:O324,$N$11:N324,$N324),2))</f>
        <v/>
      </c>
      <c r="Z324" s="351">
        <f>IF($N324="","",ROUND(SUMIFS(数据录入!$G$5:$G$4999,数据录入!$K$5:$K$4999,$N324),2))</f>
        <v/>
      </c>
      <c r="AA324" s="352">
        <f>IF(AND($D324="",$N324=""),"",IF(AND($D324&lt;&gt;"",COUNTIF(基础资料!$E:$E,$D324)=0),"客户名不在基础资料里",IF(AND($E324&lt;&gt;"",COUNTIF(基础资料!$B:$B,$E324)=0),"产品名不在基础资料里",IF(AND($N324&lt;&gt;"",COUNTIF(基础资料!$G:$G,$N324)=0),"供货商不在基础资料里",IF(AND($C324&lt;&gt;"",ISNUMBER($C324),$C324&lt;10000),"客户生日填得不对（不是日期）",IF(N($J324)&gt;N($F324),"销售费用大于销售金额",IF(AND($D324&lt;&gt;"",COUNTIF(数据录入!$J$5:$J$4999,$D324)=0,N($T324)&lt;&gt;0),"用的还是原手工已收款",IF(AND($D324&lt;&gt;"",COUNTIF(数据录入!$J$5:$J$4999,$D324)&gt;0,ROUND(N($G324)-N($T324),2)&lt;&gt;0,N($T324)&lt;&gt;0),"自动算的已收款和原手工数对不上","√"))))))))</f>
        <v/>
      </c>
    </row>
    <row r="325" ht="18" customFormat="1" customHeight="1" s="106">
      <c r="A325" s="338">
        <f>IF(AND($D325="",$N325=""),"",MAX($A$10:A324)+1)</f>
        <v/>
      </c>
      <c r="B325" s="339" t="n"/>
      <c r="C325" s="341" t="n"/>
      <c r="D325" s="341" t="n"/>
      <c r="E325" s="341" t="n"/>
      <c r="F325" s="342" t="n"/>
      <c r="G325" s="343">
        <f>IF($D325="","",IF(COUNTIF(数据录入!$J$5:$J$4999,$D325)=0,N($T325),ROUND(MIN(MAX(0,N($W325)-(N($V325)-N($U325))),N($U325)),2)))</f>
        <v/>
      </c>
      <c r="H325" s="344">
        <f>IF($D325="","",ROUND(N($F325)-N($G325)-N($J325),2))</f>
        <v/>
      </c>
      <c r="I325" s="353">
        <f>IF($D325="","",ROUND(SUM($H$11:H325),2))</f>
        <v/>
      </c>
      <c r="J325" s="354" t="n"/>
      <c r="K325" s="355" t="n"/>
      <c r="L325" s="341" t="n"/>
      <c r="M325" s="345" t="n"/>
      <c r="N325" s="346" t="n"/>
      <c r="O325" s="347" t="n"/>
      <c r="P325" s="348">
        <f>IF($N325="","",IF(COUNTIF(数据录入!$K$5:$K$4999,$N325)=0,N($X325),ROUND(MIN(MAX(0,N($Z325)-(N($Y325)-N($O325))),N($O325)),2)))</f>
        <v/>
      </c>
      <c r="Q325" s="349">
        <f>IF($N325="","",ROUND(N($O325)-N($P325),2))</f>
        <v/>
      </c>
      <c r="R325" s="350">
        <f>IF($N325="","",ROUND(SUM($Q$11:Q325),2))</f>
        <v/>
      </c>
      <c r="S325" s="346" t="n"/>
      <c r="T325" s="342" t="n"/>
      <c r="U325" s="351">
        <f>IF($D325="","",ROUND(N($F325)-N($J325),2))</f>
        <v/>
      </c>
      <c r="V325" s="351">
        <f>IF($D325="","",ROUND(SUMIFS($F$11:F325,$D$11:D325,$D325)-SUMIFS($J$11:J325,$D$11:D325,$D325),2))</f>
        <v/>
      </c>
      <c r="W325" s="351">
        <f>IF($D325="","",ROUND(SUMIFS(数据录入!$F$5:$F$4999,数据录入!$J$5:$J$4999,$D325),2))</f>
        <v/>
      </c>
      <c r="X325" s="347" t="n"/>
      <c r="Y325" s="351">
        <f>IF($N325="","",ROUND(SUMIFS($O$11:O325,$N$11:N325,$N325),2))</f>
        <v/>
      </c>
      <c r="Z325" s="351">
        <f>IF($N325="","",ROUND(SUMIFS(数据录入!$G$5:$G$4999,数据录入!$K$5:$K$4999,$N325),2))</f>
        <v/>
      </c>
      <c r="AA325" s="352">
        <f>IF(AND($D325="",$N325=""),"",IF(AND($D325&lt;&gt;"",COUNTIF(基础资料!$E:$E,$D325)=0),"客户名不在基础资料里",IF(AND($E325&lt;&gt;"",COUNTIF(基础资料!$B:$B,$E325)=0),"产品名不在基础资料里",IF(AND($N325&lt;&gt;"",COUNTIF(基础资料!$G:$G,$N325)=0),"供货商不在基础资料里",IF(AND($C325&lt;&gt;"",ISNUMBER($C325),$C325&lt;10000),"客户生日填得不对（不是日期）",IF(N($J325)&gt;N($F325),"销售费用大于销售金额",IF(AND($D325&lt;&gt;"",COUNTIF(数据录入!$J$5:$J$4999,$D325)=0,N($T325)&lt;&gt;0),"用的还是原手工已收款",IF(AND($D325&lt;&gt;"",COUNTIF(数据录入!$J$5:$J$4999,$D325)&gt;0,ROUND(N($G325)-N($T325),2)&lt;&gt;0,N($T325)&lt;&gt;0),"自动算的已收款和原手工数对不上","√"))))))))</f>
        <v/>
      </c>
    </row>
    <row r="326" ht="18" customFormat="1" customHeight="1" s="106">
      <c r="A326" s="338">
        <f>IF(AND($D326="",$N326=""),"",MAX($A$10:A325)+1)</f>
        <v/>
      </c>
      <c r="B326" s="339" t="n"/>
      <c r="C326" s="341" t="n"/>
      <c r="D326" s="341" t="n"/>
      <c r="E326" s="341" t="n"/>
      <c r="F326" s="342" t="n"/>
      <c r="G326" s="343">
        <f>IF($D326="","",IF(COUNTIF(数据录入!$J$5:$J$4999,$D326)=0,N($T326),ROUND(MIN(MAX(0,N($W326)-(N($V326)-N($U326))),N($U326)),2)))</f>
        <v/>
      </c>
      <c r="H326" s="344">
        <f>IF($D326="","",ROUND(N($F326)-N($G326)-N($J326),2))</f>
        <v/>
      </c>
      <c r="I326" s="353">
        <f>IF($D326="","",ROUND(SUM($H$11:H326),2))</f>
        <v/>
      </c>
      <c r="J326" s="354" t="n"/>
      <c r="K326" s="355" t="n"/>
      <c r="L326" s="341" t="n"/>
      <c r="M326" s="345" t="n"/>
      <c r="N326" s="346" t="n"/>
      <c r="O326" s="347" t="n"/>
      <c r="P326" s="348">
        <f>IF($N326="","",IF(COUNTIF(数据录入!$K$5:$K$4999,$N326)=0,N($X326),ROUND(MIN(MAX(0,N($Z326)-(N($Y326)-N($O326))),N($O326)),2)))</f>
        <v/>
      </c>
      <c r="Q326" s="349">
        <f>IF($N326="","",ROUND(N($O326)-N($P326),2))</f>
        <v/>
      </c>
      <c r="R326" s="350">
        <f>IF($N326="","",ROUND(SUM($Q$11:Q326),2))</f>
        <v/>
      </c>
      <c r="S326" s="346" t="n"/>
      <c r="T326" s="342" t="n"/>
      <c r="U326" s="351">
        <f>IF($D326="","",ROUND(N($F326)-N($J326),2))</f>
        <v/>
      </c>
      <c r="V326" s="351">
        <f>IF($D326="","",ROUND(SUMIFS($F$11:F326,$D$11:D326,$D326)-SUMIFS($J$11:J326,$D$11:D326,$D326),2))</f>
        <v/>
      </c>
      <c r="W326" s="351">
        <f>IF($D326="","",ROUND(SUMIFS(数据录入!$F$5:$F$4999,数据录入!$J$5:$J$4999,$D326),2))</f>
        <v/>
      </c>
      <c r="X326" s="347" t="n"/>
      <c r="Y326" s="351">
        <f>IF($N326="","",ROUND(SUMIFS($O$11:O326,$N$11:N326,$N326),2))</f>
        <v/>
      </c>
      <c r="Z326" s="351">
        <f>IF($N326="","",ROUND(SUMIFS(数据录入!$G$5:$G$4999,数据录入!$K$5:$K$4999,$N326),2))</f>
        <v/>
      </c>
      <c r="AA326" s="352">
        <f>IF(AND($D326="",$N326=""),"",IF(AND($D326&lt;&gt;"",COUNTIF(基础资料!$E:$E,$D326)=0),"客户名不在基础资料里",IF(AND($E326&lt;&gt;"",COUNTIF(基础资料!$B:$B,$E326)=0),"产品名不在基础资料里",IF(AND($N326&lt;&gt;"",COUNTIF(基础资料!$G:$G,$N326)=0),"供货商不在基础资料里",IF(AND($C326&lt;&gt;"",ISNUMBER($C326),$C326&lt;10000),"客户生日填得不对（不是日期）",IF(N($J326)&gt;N($F326),"销售费用大于销售金额",IF(AND($D326&lt;&gt;"",COUNTIF(数据录入!$J$5:$J$4999,$D326)=0,N($T326)&lt;&gt;0),"用的还是原手工已收款",IF(AND($D326&lt;&gt;"",COUNTIF(数据录入!$J$5:$J$4999,$D326)&gt;0,ROUND(N($G326)-N($T326),2)&lt;&gt;0,N($T326)&lt;&gt;0),"自动算的已收款和原手工数对不上","√"))))))))</f>
        <v/>
      </c>
    </row>
    <row r="327" ht="18" customFormat="1" customHeight="1" s="106">
      <c r="A327" s="338">
        <f>IF(AND($D327="",$N327=""),"",MAX($A$10:A326)+1)</f>
        <v/>
      </c>
      <c r="B327" s="339" t="n"/>
      <c r="C327" s="341" t="n"/>
      <c r="D327" s="341" t="n"/>
      <c r="E327" s="341" t="n"/>
      <c r="F327" s="342" t="n"/>
      <c r="G327" s="343">
        <f>IF($D327="","",IF(COUNTIF(数据录入!$J$5:$J$4999,$D327)=0,N($T327),ROUND(MIN(MAX(0,N($W327)-(N($V327)-N($U327))),N($U327)),2)))</f>
        <v/>
      </c>
      <c r="H327" s="344">
        <f>IF($D327="","",ROUND(N($F327)-N($G327)-N($J327),2))</f>
        <v/>
      </c>
      <c r="I327" s="353">
        <f>IF($D327="","",ROUND(SUM($H$11:H327),2))</f>
        <v/>
      </c>
      <c r="J327" s="354" t="n"/>
      <c r="K327" s="355" t="n"/>
      <c r="L327" s="341" t="n"/>
      <c r="M327" s="345" t="n"/>
      <c r="N327" s="346" t="n"/>
      <c r="O327" s="347" t="n"/>
      <c r="P327" s="348">
        <f>IF($N327="","",IF(COUNTIF(数据录入!$K$5:$K$4999,$N327)=0,N($X327),ROUND(MIN(MAX(0,N($Z327)-(N($Y327)-N($O327))),N($O327)),2)))</f>
        <v/>
      </c>
      <c r="Q327" s="349">
        <f>IF($N327="","",ROUND(N($O327)-N($P327),2))</f>
        <v/>
      </c>
      <c r="R327" s="350">
        <f>IF($N327="","",ROUND(SUM($Q$11:Q327),2))</f>
        <v/>
      </c>
      <c r="S327" s="346" t="n"/>
      <c r="T327" s="342" t="n"/>
      <c r="U327" s="351">
        <f>IF($D327="","",ROUND(N($F327)-N($J327),2))</f>
        <v/>
      </c>
      <c r="V327" s="351">
        <f>IF($D327="","",ROUND(SUMIFS($F$11:F327,$D$11:D327,$D327)-SUMIFS($J$11:J327,$D$11:D327,$D327),2))</f>
        <v/>
      </c>
      <c r="W327" s="351">
        <f>IF($D327="","",ROUND(SUMIFS(数据录入!$F$5:$F$4999,数据录入!$J$5:$J$4999,$D327),2))</f>
        <v/>
      </c>
      <c r="X327" s="347" t="n"/>
      <c r="Y327" s="351">
        <f>IF($N327="","",ROUND(SUMIFS($O$11:O327,$N$11:N327,$N327),2))</f>
        <v/>
      </c>
      <c r="Z327" s="351">
        <f>IF($N327="","",ROUND(SUMIFS(数据录入!$G$5:$G$4999,数据录入!$K$5:$K$4999,$N327),2))</f>
        <v/>
      </c>
      <c r="AA327" s="352">
        <f>IF(AND($D327="",$N327=""),"",IF(AND($D327&lt;&gt;"",COUNTIF(基础资料!$E:$E,$D327)=0),"客户名不在基础资料里",IF(AND($E327&lt;&gt;"",COUNTIF(基础资料!$B:$B,$E327)=0),"产品名不在基础资料里",IF(AND($N327&lt;&gt;"",COUNTIF(基础资料!$G:$G,$N327)=0),"供货商不在基础资料里",IF(AND($C327&lt;&gt;"",ISNUMBER($C327),$C327&lt;10000),"客户生日填得不对（不是日期）",IF(N($J327)&gt;N($F327),"销售费用大于销售金额",IF(AND($D327&lt;&gt;"",COUNTIF(数据录入!$J$5:$J$4999,$D327)=0,N($T327)&lt;&gt;0),"用的还是原手工已收款",IF(AND($D327&lt;&gt;"",COUNTIF(数据录入!$J$5:$J$4999,$D327)&gt;0,ROUND(N($G327)-N($T327),2)&lt;&gt;0,N($T327)&lt;&gt;0),"自动算的已收款和原手工数对不上","√"))))))))</f>
        <v/>
      </c>
    </row>
    <row r="328" ht="18" customFormat="1" customHeight="1" s="106">
      <c r="A328" s="338">
        <f>IF(AND($D328="",$N328=""),"",MAX($A$10:A327)+1)</f>
        <v/>
      </c>
      <c r="B328" s="339" t="n"/>
      <c r="C328" s="341" t="n"/>
      <c r="D328" s="341" t="n"/>
      <c r="E328" s="341" t="n"/>
      <c r="F328" s="342" t="n"/>
      <c r="G328" s="343">
        <f>IF($D328="","",IF(COUNTIF(数据录入!$J$5:$J$4999,$D328)=0,N($T328),ROUND(MIN(MAX(0,N($W328)-(N($V328)-N($U328))),N($U328)),2)))</f>
        <v/>
      </c>
      <c r="H328" s="344">
        <f>IF($D328="","",ROUND(N($F328)-N($G328)-N($J328),2))</f>
        <v/>
      </c>
      <c r="I328" s="353">
        <f>IF($D328="","",ROUND(SUM($H$11:H328),2))</f>
        <v/>
      </c>
      <c r="J328" s="354" t="n"/>
      <c r="K328" s="355" t="n"/>
      <c r="L328" s="341" t="n"/>
      <c r="M328" s="345" t="n"/>
      <c r="N328" s="346" t="n"/>
      <c r="O328" s="347" t="n"/>
      <c r="P328" s="348">
        <f>IF($N328="","",IF(COUNTIF(数据录入!$K$5:$K$4999,$N328)=0,N($X328),ROUND(MIN(MAX(0,N($Z328)-(N($Y328)-N($O328))),N($O328)),2)))</f>
        <v/>
      </c>
      <c r="Q328" s="349">
        <f>IF($N328="","",ROUND(N($O328)-N($P328),2))</f>
        <v/>
      </c>
      <c r="R328" s="350">
        <f>IF($N328="","",ROUND(SUM($Q$11:Q328),2))</f>
        <v/>
      </c>
      <c r="S328" s="346" t="n"/>
      <c r="T328" s="342" t="n"/>
      <c r="U328" s="351">
        <f>IF($D328="","",ROUND(N($F328)-N($J328),2))</f>
        <v/>
      </c>
      <c r="V328" s="351">
        <f>IF($D328="","",ROUND(SUMIFS($F$11:F328,$D$11:D328,$D328)-SUMIFS($J$11:J328,$D$11:D328,$D328),2))</f>
        <v/>
      </c>
      <c r="W328" s="351">
        <f>IF($D328="","",ROUND(SUMIFS(数据录入!$F$5:$F$4999,数据录入!$J$5:$J$4999,$D328),2))</f>
        <v/>
      </c>
      <c r="X328" s="347" t="n"/>
      <c r="Y328" s="351">
        <f>IF($N328="","",ROUND(SUMIFS($O$11:O328,$N$11:N328,$N328),2))</f>
        <v/>
      </c>
      <c r="Z328" s="351">
        <f>IF($N328="","",ROUND(SUMIFS(数据录入!$G$5:$G$4999,数据录入!$K$5:$K$4999,$N328),2))</f>
        <v/>
      </c>
      <c r="AA328" s="352">
        <f>IF(AND($D328="",$N328=""),"",IF(AND($D328&lt;&gt;"",COUNTIF(基础资料!$E:$E,$D328)=0),"客户名不在基础资料里",IF(AND($E328&lt;&gt;"",COUNTIF(基础资料!$B:$B,$E328)=0),"产品名不在基础资料里",IF(AND($N328&lt;&gt;"",COUNTIF(基础资料!$G:$G,$N328)=0),"供货商不在基础资料里",IF(AND($C328&lt;&gt;"",ISNUMBER($C328),$C328&lt;10000),"客户生日填得不对（不是日期）",IF(N($J328)&gt;N($F328),"销售费用大于销售金额",IF(AND($D328&lt;&gt;"",COUNTIF(数据录入!$J$5:$J$4999,$D328)=0,N($T328)&lt;&gt;0),"用的还是原手工已收款",IF(AND($D328&lt;&gt;"",COUNTIF(数据录入!$J$5:$J$4999,$D328)&gt;0,ROUND(N($G328)-N($T328),2)&lt;&gt;0,N($T328)&lt;&gt;0),"自动算的已收款和原手工数对不上","√"))))))))</f>
        <v/>
      </c>
    </row>
    <row r="329" ht="18" customFormat="1" customHeight="1" s="106">
      <c r="A329" s="338">
        <f>IF(AND($D329="",$N329=""),"",MAX($A$10:A328)+1)</f>
        <v/>
      </c>
      <c r="B329" s="339" t="n"/>
      <c r="C329" s="341" t="n"/>
      <c r="D329" s="341" t="n"/>
      <c r="E329" s="341" t="n"/>
      <c r="F329" s="342" t="n"/>
      <c r="G329" s="343">
        <f>IF($D329="","",IF(COUNTIF(数据录入!$J$5:$J$4999,$D329)=0,N($T329),ROUND(MIN(MAX(0,N($W329)-(N($V329)-N($U329))),N($U329)),2)))</f>
        <v/>
      </c>
      <c r="H329" s="344">
        <f>IF($D329="","",ROUND(N($F329)-N($G329)-N($J329),2))</f>
        <v/>
      </c>
      <c r="I329" s="353">
        <f>IF($D329="","",ROUND(SUM($H$11:H329),2))</f>
        <v/>
      </c>
      <c r="J329" s="354" t="n"/>
      <c r="K329" s="355" t="n"/>
      <c r="L329" s="341" t="n"/>
      <c r="M329" s="345" t="n"/>
      <c r="N329" s="346" t="n"/>
      <c r="O329" s="347" t="n"/>
      <c r="P329" s="348">
        <f>IF($N329="","",IF(COUNTIF(数据录入!$K$5:$K$4999,$N329)=0,N($X329),ROUND(MIN(MAX(0,N($Z329)-(N($Y329)-N($O329))),N($O329)),2)))</f>
        <v/>
      </c>
      <c r="Q329" s="349">
        <f>IF($N329="","",ROUND(N($O329)-N($P329),2))</f>
        <v/>
      </c>
      <c r="R329" s="350">
        <f>IF($N329="","",ROUND(SUM($Q$11:Q329),2))</f>
        <v/>
      </c>
      <c r="S329" s="346" t="n"/>
      <c r="T329" s="342" t="n"/>
      <c r="U329" s="351">
        <f>IF($D329="","",ROUND(N($F329)-N($J329),2))</f>
        <v/>
      </c>
      <c r="V329" s="351">
        <f>IF($D329="","",ROUND(SUMIFS($F$11:F329,$D$11:D329,$D329)-SUMIFS($J$11:J329,$D$11:D329,$D329),2))</f>
        <v/>
      </c>
      <c r="W329" s="351">
        <f>IF($D329="","",ROUND(SUMIFS(数据录入!$F$5:$F$4999,数据录入!$J$5:$J$4999,$D329),2))</f>
        <v/>
      </c>
      <c r="X329" s="347" t="n"/>
      <c r="Y329" s="351">
        <f>IF($N329="","",ROUND(SUMIFS($O$11:O329,$N$11:N329,$N329),2))</f>
        <v/>
      </c>
      <c r="Z329" s="351">
        <f>IF($N329="","",ROUND(SUMIFS(数据录入!$G$5:$G$4999,数据录入!$K$5:$K$4999,$N329),2))</f>
        <v/>
      </c>
      <c r="AA329" s="352">
        <f>IF(AND($D329="",$N329=""),"",IF(AND($D329&lt;&gt;"",COUNTIF(基础资料!$E:$E,$D329)=0),"客户名不在基础资料里",IF(AND($E329&lt;&gt;"",COUNTIF(基础资料!$B:$B,$E329)=0),"产品名不在基础资料里",IF(AND($N329&lt;&gt;"",COUNTIF(基础资料!$G:$G,$N329)=0),"供货商不在基础资料里",IF(AND($C329&lt;&gt;"",ISNUMBER($C329),$C329&lt;10000),"客户生日填得不对（不是日期）",IF(N($J329)&gt;N($F329),"销售费用大于销售金额",IF(AND($D329&lt;&gt;"",COUNTIF(数据录入!$J$5:$J$4999,$D329)=0,N($T329)&lt;&gt;0),"用的还是原手工已收款",IF(AND($D329&lt;&gt;"",COUNTIF(数据录入!$J$5:$J$4999,$D329)&gt;0,ROUND(N($G329)-N($T329),2)&lt;&gt;0,N($T329)&lt;&gt;0),"自动算的已收款和原手工数对不上","√"))))))))</f>
        <v/>
      </c>
    </row>
    <row r="330" ht="18" customFormat="1" customHeight="1" s="106">
      <c r="A330" s="338">
        <f>IF(AND($D330="",$N330=""),"",MAX($A$10:A329)+1)</f>
        <v/>
      </c>
      <c r="B330" s="339" t="n"/>
      <c r="C330" s="341" t="n"/>
      <c r="D330" s="341" t="n"/>
      <c r="E330" s="341" t="n"/>
      <c r="F330" s="342" t="n"/>
      <c r="G330" s="343">
        <f>IF($D330="","",IF(COUNTIF(数据录入!$J$5:$J$4999,$D330)=0,N($T330),ROUND(MIN(MAX(0,N($W330)-(N($V330)-N($U330))),N($U330)),2)))</f>
        <v/>
      </c>
      <c r="H330" s="344">
        <f>IF($D330="","",ROUND(N($F330)-N($G330)-N($J330),2))</f>
        <v/>
      </c>
      <c r="I330" s="353">
        <f>IF($D330="","",ROUND(SUM($H$11:H330),2))</f>
        <v/>
      </c>
      <c r="J330" s="354" t="n"/>
      <c r="K330" s="355" t="n"/>
      <c r="L330" s="341" t="n"/>
      <c r="M330" s="345" t="n"/>
      <c r="N330" s="346" t="n"/>
      <c r="O330" s="347" t="n"/>
      <c r="P330" s="348">
        <f>IF($N330="","",IF(COUNTIF(数据录入!$K$5:$K$4999,$N330)=0,N($X330),ROUND(MIN(MAX(0,N($Z330)-(N($Y330)-N($O330))),N($O330)),2)))</f>
        <v/>
      </c>
      <c r="Q330" s="349">
        <f>IF($N330="","",ROUND(N($O330)-N($P330),2))</f>
        <v/>
      </c>
      <c r="R330" s="350">
        <f>IF($N330="","",ROUND(SUM($Q$11:Q330),2))</f>
        <v/>
      </c>
      <c r="S330" s="346" t="n"/>
      <c r="T330" s="342" t="n"/>
      <c r="U330" s="351">
        <f>IF($D330="","",ROUND(N($F330)-N($J330),2))</f>
        <v/>
      </c>
      <c r="V330" s="351">
        <f>IF($D330="","",ROUND(SUMIFS($F$11:F330,$D$11:D330,$D330)-SUMIFS($J$11:J330,$D$11:D330,$D330),2))</f>
        <v/>
      </c>
      <c r="W330" s="351">
        <f>IF($D330="","",ROUND(SUMIFS(数据录入!$F$5:$F$4999,数据录入!$J$5:$J$4999,$D330),2))</f>
        <v/>
      </c>
      <c r="X330" s="347" t="n"/>
      <c r="Y330" s="351">
        <f>IF($N330="","",ROUND(SUMIFS($O$11:O330,$N$11:N330,$N330),2))</f>
        <v/>
      </c>
      <c r="Z330" s="351">
        <f>IF($N330="","",ROUND(SUMIFS(数据录入!$G$5:$G$4999,数据录入!$K$5:$K$4999,$N330),2))</f>
        <v/>
      </c>
      <c r="AA330" s="352">
        <f>IF(AND($D330="",$N330=""),"",IF(AND($D330&lt;&gt;"",COUNTIF(基础资料!$E:$E,$D330)=0),"客户名不在基础资料里",IF(AND($E330&lt;&gt;"",COUNTIF(基础资料!$B:$B,$E330)=0),"产品名不在基础资料里",IF(AND($N330&lt;&gt;"",COUNTIF(基础资料!$G:$G,$N330)=0),"供货商不在基础资料里",IF(AND($C330&lt;&gt;"",ISNUMBER($C330),$C330&lt;10000),"客户生日填得不对（不是日期）",IF(N($J330)&gt;N($F330),"销售费用大于销售金额",IF(AND($D330&lt;&gt;"",COUNTIF(数据录入!$J$5:$J$4999,$D330)=0,N($T330)&lt;&gt;0),"用的还是原手工已收款",IF(AND($D330&lt;&gt;"",COUNTIF(数据录入!$J$5:$J$4999,$D330)&gt;0,ROUND(N($G330)-N($T330),2)&lt;&gt;0,N($T330)&lt;&gt;0),"自动算的已收款和原手工数对不上","√"))))))))</f>
        <v/>
      </c>
    </row>
    <row r="331" ht="18" customFormat="1" customHeight="1" s="106">
      <c r="A331" s="338">
        <f>IF(AND($D331="",$N331=""),"",MAX($A$10:A330)+1)</f>
        <v/>
      </c>
      <c r="B331" s="339" t="n"/>
      <c r="C331" s="341" t="n"/>
      <c r="D331" s="341" t="n"/>
      <c r="E331" s="341" t="n"/>
      <c r="F331" s="342" t="n"/>
      <c r="G331" s="343">
        <f>IF($D331="","",IF(COUNTIF(数据录入!$J$5:$J$4999,$D331)=0,N($T331),ROUND(MIN(MAX(0,N($W331)-(N($V331)-N($U331))),N($U331)),2)))</f>
        <v/>
      </c>
      <c r="H331" s="344">
        <f>IF($D331="","",ROUND(N($F331)-N($G331)-N($J331),2))</f>
        <v/>
      </c>
      <c r="I331" s="353">
        <f>IF($D331="","",ROUND(SUM($H$11:H331),2))</f>
        <v/>
      </c>
      <c r="J331" s="354" t="n"/>
      <c r="K331" s="355" t="n"/>
      <c r="L331" s="341" t="n"/>
      <c r="M331" s="345" t="n"/>
      <c r="N331" s="346" t="n"/>
      <c r="O331" s="347" t="n"/>
      <c r="P331" s="348">
        <f>IF($N331="","",IF(COUNTIF(数据录入!$K$5:$K$4999,$N331)=0,N($X331),ROUND(MIN(MAX(0,N($Z331)-(N($Y331)-N($O331))),N($O331)),2)))</f>
        <v/>
      </c>
      <c r="Q331" s="349">
        <f>IF($N331="","",ROUND(N($O331)-N($P331),2))</f>
        <v/>
      </c>
      <c r="R331" s="350">
        <f>IF($N331="","",ROUND(SUM($Q$11:Q331),2))</f>
        <v/>
      </c>
      <c r="S331" s="346" t="n"/>
      <c r="T331" s="342" t="n"/>
      <c r="U331" s="351">
        <f>IF($D331="","",ROUND(N($F331)-N($J331),2))</f>
        <v/>
      </c>
      <c r="V331" s="351">
        <f>IF($D331="","",ROUND(SUMIFS($F$11:F331,$D$11:D331,$D331)-SUMIFS($J$11:J331,$D$11:D331,$D331),2))</f>
        <v/>
      </c>
      <c r="W331" s="351">
        <f>IF($D331="","",ROUND(SUMIFS(数据录入!$F$5:$F$4999,数据录入!$J$5:$J$4999,$D331),2))</f>
        <v/>
      </c>
      <c r="X331" s="347" t="n"/>
      <c r="Y331" s="351">
        <f>IF($N331="","",ROUND(SUMIFS($O$11:O331,$N$11:N331,$N331),2))</f>
        <v/>
      </c>
      <c r="Z331" s="351">
        <f>IF($N331="","",ROUND(SUMIFS(数据录入!$G$5:$G$4999,数据录入!$K$5:$K$4999,$N331),2))</f>
        <v/>
      </c>
      <c r="AA331" s="352">
        <f>IF(AND($D331="",$N331=""),"",IF(AND($D331&lt;&gt;"",COUNTIF(基础资料!$E:$E,$D331)=0),"客户名不在基础资料里",IF(AND($E331&lt;&gt;"",COUNTIF(基础资料!$B:$B,$E331)=0),"产品名不在基础资料里",IF(AND($N331&lt;&gt;"",COUNTIF(基础资料!$G:$G,$N331)=0),"供货商不在基础资料里",IF(AND($C331&lt;&gt;"",ISNUMBER($C331),$C331&lt;10000),"客户生日填得不对（不是日期）",IF(N($J331)&gt;N($F331),"销售费用大于销售金额",IF(AND($D331&lt;&gt;"",COUNTIF(数据录入!$J$5:$J$4999,$D331)=0,N($T331)&lt;&gt;0),"用的还是原手工已收款",IF(AND($D331&lt;&gt;"",COUNTIF(数据录入!$J$5:$J$4999,$D331)&gt;0,ROUND(N($G331)-N($T331),2)&lt;&gt;0,N($T331)&lt;&gt;0),"自动算的已收款和原手工数对不上","√"))))))))</f>
        <v/>
      </c>
    </row>
    <row r="332" ht="18" customFormat="1" customHeight="1" s="106">
      <c r="A332" s="338">
        <f>IF(AND($D332="",$N332=""),"",MAX($A$10:A331)+1)</f>
        <v/>
      </c>
      <c r="B332" s="339" t="n"/>
      <c r="C332" s="341" t="n"/>
      <c r="D332" s="341" t="n"/>
      <c r="E332" s="341" t="n"/>
      <c r="F332" s="342" t="n"/>
      <c r="G332" s="343">
        <f>IF($D332="","",IF(COUNTIF(数据录入!$J$5:$J$4999,$D332)=0,N($T332),ROUND(MIN(MAX(0,N($W332)-(N($V332)-N($U332))),N($U332)),2)))</f>
        <v/>
      </c>
      <c r="H332" s="344">
        <f>IF($D332="","",ROUND(N($F332)-N($G332)-N($J332),2))</f>
        <v/>
      </c>
      <c r="I332" s="353">
        <f>IF($D332="","",ROUND(SUM($H$11:H332),2))</f>
        <v/>
      </c>
      <c r="J332" s="354" t="n"/>
      <c r="K332" s="355" t="n"/>
      <c r="L332" s="341" t="n"/>
      <c r="M332" s="345" t="n"/>
      <c r="N332" s="346" t="n"/>
      <c r="O332" s="347" t="n"/>
      <c r="P332" s="348">
        <f>IF($N332="","",IF(COUNTIF(数据录入!$K$5:$K$4999,$N332)=0,N($X332),ROUND(MIN(MAX(0,N($Z332)-(N($Y332)-N($O332))),N($O332)),2)))</f>
        <v/>
      </c>
      <c r="Q332" s="349">
        <f>IF($N332="","",ROUND(N($O332)-N($P332),2))</f>
        <v/>
      </c>
      <c r="R332" s="350">
        <f>IF($N332="","",ROUND(SUM($Q$11:Q332),2))</f>
        <v/>
      </c>
      <c r="S332" s="346" t="n"/>
      <c r="T332" s="342" t="n"/>
      <c r="U332" s="351">
        <f>IF($D332="","",ROUND(N($F332)-N($J332),2))</f>
        <v/>
      </c>
      <c r="V332" s="351">
        <f>IF($D332="","",ROUND(SUMIFS($F$11:F332,$D$11:D332,$D332)-SUMIFS($J$11:J332,$D$11:D332,$D332),2))</f>
        <v/>
      </c>
      <c r="W332" s="351">
        <f>IF($D332="","",ROUND(SUMIFS(数据录入!$F$5:$F$4999,数据录入!$J$5:$J$4999,$D332),2))</f>
        <v/>
      </c>
      <c r="X332" s="347" t="n"/>
      <c r="Y332" s="351">
        <f>IF($N332="","",ROUND(SUMIFS($O$11:O332,$N$11:N332,$N332),2))</f>
        <v/>
      </c>
      <c r="Z332" s="351">
        <f>IF($N332="","",ROUND(SUMIFS(数据录入!$G$5:$G$4999,数据录入!$K$5:$K$4999,$N332),2))</f>
        <v/>
      </c>
      <c r="AA332" s="352">
        <f>IF(AND($D332="",$N332=""),"",IF(AND($D332&lt;&gt;"",COUNTIF(基础资料!$E:$E,$D332)=0),"客户名不在基础资料里",IF(AND($E332&lt;&gt;"",COUNTIF(基础资料!$B:$B,$E332)=0),"产品名不在基础资料里",IF(AND($N332&lt;&gt;"",COUNTIF(基础资料!$G:$G,$N332)=0),"供货商不在基础资料里",IF(AND($C332&lt;&gt;"",ISNUMBER($C332),$C332&lt;10000),"客户生日填得不对（不是日期）",IF(N($J332)&gt;N($F332),"销售费用大于销售金额",IF(AND($D332&lt;&gt;"",COUNTIF(数据录入!$J$5:$J$4999,$D332)=0,N($T332)&lt;&gt;0),"用的还是原手工已收款",IF(AND($D332&lt;&gt;"",COUNTIF(数据录入!$J$5:$J$4999,$D332)&gt;0,ROUND(N($G332)-N($T332),2)&lt;&gt;0,N($T332)&lt;&gt;0),"自动算的已收款和原手工数对不上","√"))))))))</f>
        <v/>
      </c>
    </row>
    <row r="333" ht="18" customFormat="1" customHeight="1" s="106">
      <c r="A333" s="338">
        <f>IF(AND($D333="",$N333=""),"",MAX($A$10:A332)+1)</f>
        <v/>
      </c>
      <c r="B333" s="339" t="n"/>
      <c r="C333" s="341" t="n"/>
      <c r="D333" s="341" t="n"/>
      <c r="E333" s="341" t="n"/>
      <c r="F333" s="342" t="n"/>
      <c r="G333" s="343">
        <f>IF($D333="","",IF(COUNTIF(数据录入!$J$5:$J$4999,$D333)=0,N($T333),ROUND(MIN(MAX(0,N($W333)-(N($V333)-N($U333))),N($U333)),2)))</f>
        <v/>
      </c>
      <c r="H333" s="344">
        <f>IF($D333="","",ROUND(N($F333)-N($G333)-N($J333),2))</f>
        <v/>
      </c>
      <c r="I333" s="353">
        <f>IF($D333="","",ROUND(SUM($H$11:H333),2))</f>
        <v/>
      </c>
      <c r="J333" s="354" t="n"/>
      <c r="K333" s="355" t="n"/>
      <c r="L333" s="341" t="n"/>
      <c r="M333" s="345" t="n"/>
      <c r="N333" s="346" t="n"/>
      <c r="O333" s="347" t="n"/>
      <c r="P333" s="348">
        <f>IF($N333="","",IF(COUNTIF(数据录入!$K$5:$K$4999,$N333)=0,N($X333),ROUND(MIN(MAX(0,N($Z333)-(N($Y333)-N($O333))),N($O333)),2)))</f>
        <v/>
      </c>
      <c r="Q333" s="349">
        <f>IF($N333="","",ROUND(N($O333)-N($P333),2))</f>
        <v/>
      </c>
      <c r="R333" s="350">
        <f>IF($N333="","",ROUND(SUM($Q$11:Q333),2))</f>
        <v/>
      </c>
      <c r="S333" s="346" t="n"/>
      <c r="T333" s="342" t="n"/>
      <c r="U333" s="351">
        <f>IF($D333="","",ROUND(N($F333)-N($J333),2))</f>
        <v/>
      </c>
      <c r="V333" s="351">
        <f>IF($D333="","",ROUND(SUMIFS($F$11:F333,$D$11:D333,$D333)-SUMIFS($J$11:J333,$D$11:D333,$D333),2))</f>
        <v/>
      </c>
      <c r="W333" s="351">
        <f>IF($D333="","",ROUND(SUMIFS(数据录入!$F$5:$F$4999,数据录入!$J$5:$J$4999,$D333),2))</f>
        <v/>
      </c>
      <c r="X333" s="347" t="n"/>
      <c r="Y333" s="351">
        <f>IF($N333="","",ROUND(SUMIFS($O$11:O333,$N$11:N333,$N333),2))</f>
        <v/>
      </c>
      <c r="Z333" s="351">
        <f>IF($N333="","",ROUND(SUMIFS(数据录入!$G$5:$G$4999,数据录入!$K$5:$K$4999,$N333),2))</f>
        <v/>
      </c>
      <c r="AA333" s="352">
        <f>IF(AND($D333="",$N333=""),"",IF(AND($D333&lt;&gt;"",COUNTIF(基础资料!$E:$E,$D333)=0),"客户名不在基础资料里",IF(AND($E333&lt;&gt;"",COUNTIF(基础资料!$B:$B,$E333)=0),"产品名不在基础资料里",IF(AND($N333&lt;&gt;"",COUNTIF(基础资料!$G:$G,$N333)=0),"供货商不在基础资料里",IF(AND($C333&lt;&gt;"",ISNUMBER($C333),$C333&lt;10000),"客户生日填得不对（不是日期）",IF(N($J333)&gt;N($F333),"销售费用大于销售金额",IF(AND($D333&lt;&gt;"",COUNTIF(数据录入!$J$5:$J$4999,$D333)=0,N($T333)&lt;&gt;0),"用的还是原手工已收款",IF(AND($D333&lt;&gt;"",COUNTIF(数据录入!$J$5:$J$4999,$D333)&gt;0,ROUND(N($G333)-N($T333),2)&lt;&gt;0,N($T333)&lt;&gt;0),"自动算的已收款和原手工数对不上","√"))))))))</f>
        <v/>
      </c>
    </row>
    <row r="334" ht="18" customFormat="1" customHeight="1" s="106">
      <c r="A334" s="338">
        <f>IF(AND($D334="",$N334=""),"",MAX($A$10:A333)+1)</f>
        <v/>
      </c>
      <c r="B334" s="339" t="n"/>
      <c r="C334" s="341" t="n"/>
      <c r="D334" s="341" t="n"/>
      <c r="E334" s="341" t="n"/>
      <c r="F334" s="342" t="n"/>
      <c r="G334" s="343">
        <f>IF($D334="","",IF(COUNTIF(数据录入!$J$5:$J$4999,$D334)=0,N($T334),ROUND(MIN(MAX(0,N($W334)-(N($V334)-N($U334))),N($U334)),2)))</f>
        <v/>
      </c>
      <c r="H334" s="344">
        <f>IF($D334="","",ROUND(N($F334)-N($G334)-N($J334),2))</f>
        <v/>
      </c>
      <c r="I334" s="353">
        <f>IF($D334="","",ROUND(SUM($H$11:H334),2))</f>
        <v/>
      </c>
      <c r="J334" s="354" t="n"/>
      <c r="K334" s="355" t="n"/>
      <c r="L334" s="341" t="n"/>
      <c r="M334" s="345" t="n"/>
      <c r="N334" s="346" t="n"/>
      <c r="O334" s="347" t="n"/>
      <c r="P334" s="348">
        <f>IF($N334="","",IF(COUNTIF(数据录入!$K$5:$K$4999,$N334)=0,N($X334),ROUND(MIN(MAX(0,N($Z334)-(N($Y334)-N($O334))),N($O334)),2)))</f>
        <v/>
      </c>
      <c r="Q334" s="349">
        <f>IF($N334="","",ROUND(N($O334)-N($P334),2))</f>
        <v/>
      </c>
      <c r="R334" s="350">
        <f>IF($N334="","",ROUND(SUM($Q$11:Q334),2))</f>
        <v/>
      </c>
      <c r="S334" s="346" t="n"/>
      <c r="T334" s="342" t="n"/>
      <c r="U334" s="351">
        <f>IF($D334="","",ROUND(N($F334)-N($J334),2))</f>
        <v/>
      </c>
      <c r="V334" s="351">
        <f>IF($D334="","",ROUND(SUMIFS($F$11:F334,$D$11:D334,$D334)-SUMIFS($J$11:J334,$D$11:D334,$D334),2))</f>
        <v/>
      </c>
      <c r="W334" s="351">
        <f>IF($D334="","",ROUND(SUMIFS(数据录入!$F$5:$F$4999,数据录入!$J$5:$J$4999,$D334),2))</f>
        <v/>
      </c>
      <c r="X334" s="347" t="n"/>
      <c r="Y334" s="351">
        <f>IF($N334="","",ROUND(SUMIFS($O$11:O334,$N$11:N334,$N334),2))</f>
        <v/>
      </c>
      <c r="Z334" s="351">
        <f>IF($N334="","",ROUND(SUMIFS(数据录入!$G$5:$G$4999,数据录入!$K$5:$K$4999,$N334),2))</f>
        <v/>
      </c>
      <c r="AA334" s="352">
        <f>IF(AND($D334="",$N334=""),"",IF(AND($D334&lt;&gt;"",COUNTIF(基础资料!$E:$E,$D334)=0),"客户名不在基础资料里",IF(AND($E334&lt;&gt;"",COUNTIF(基础资料!$B:$B,$E334)=0),"产品名不在基础资料里",IF(AND($N334&lt;&gt;"",COUNTIF(基础资料!$G:$G,$N334)=0),"供货商不在基础资料里",IF(AND($C334&lt;&gt;"",ISNUMBER($C334),$C334&lt;10000),"客户生日填得不对（不是日期）",IF(N($J334)&gt;N($F334),"销售费用大于销售金额",IF(AND($D334&lt;&gt;"",COUNTIF(数据录入!$J$5:$J$4999,$D334)=0,N($T334)&lt;&gt;0),"用的还是原手工已收款",IF(AND($D334&lt;&gt;"",COUNTIF(数据录入!$J$5:$J$4999,$D334)&gt;0,ROUND(N($G334)-N($T334),2)&lt;&gt;0,N($T334)&lt;&gt;0),"自动算的已收款和原手工数对不上","√"))))))))</f>
        <v/>
      </c>
    </row>
    <row r="335" ht="18" customFormat="1" customHeight="1" s="106">
      <c r="A335" s="338">
        <f>IF(AND($D335="",$N335=""),"",MAX($A$10:A334)+1)</f>
        <v/>
      </c>
      <c r="B335" s="339" t="n"/>
      <c r="C335" s="341" t="n"/>
      <c r="D335" s="341" t="n"/>
      <c r="E335" s="341" t="n"/>
      <c r="F335" s="342" t="n"/>
      <c r="G335" s="343">
        <f>IF($D335="","",IF(COUNTIF(数据录入!$J$5:$J$4999,$D335)=0,N($T335),ROUND(MIN(MAX(0,N($W335)-(N($V335)-N($U335))),N($U335)),2)))</f>
        <v/>
      </c>
      <c r="H335" s="344">
        <f>IF($D335="","",ROUND(N($F335)-N($G335)-N($J335),2))</f>
        <v/>
      </c>
      <c r="I335" s="353">
        <f>IF($D335="","",ROUND(SUM($H$11:H335),2))</f>
        <v/>
      </c>
      <c r="J335" s="354" t="n"/>
      <c r="K335" s="355" t="n"/>
      <c r="L335" s="341" t="n"/>
      <c r="M335" s="345" t="n"/>
      <c r="N335" s="346" t="n"/>
      <c r="O335" s="347" t="n"/>
      <c r="P335" s="348">
        <f>IF($N335="","",IF(COUNTIF(数据录入!$K$5:$K$4999,$N335)=0,N($X335),ROUND(MIN(MAX(0,N($Z335)-(N($Y335)-N($O335))),N($O335)),2)))</f>
        <v/>
      </c>
      <c r="Q335" s="349">
        <f>IF($N335="","",ROUND(N($O335)-N($P335),2))</f>
        <v/>
      </c>
      <c r="R335" s="350">
        <f>IF($N335="","",ROUND(SUM($Q$11:Q335),2))</f>
        <v/>
      </c>
      <c r="S335" s="346" t="n"/>
      <c r="T335" s="342" t="n"/>
      <c r="U335" s="351">
        <f>IF($D335="","",ROUND(N($F335)-N($J335),2))</f>
        <v/>
      </c>
      <c r="V335" s="351">
        <f>IF($D335="","",ROUND(SUMIFS($F$11:F335,$D$11:D335,$D335)-SUMIFS($J$11:J335,$D$11:D335,$D335),2))</f>
        <v/>
      </c>
      <c r="W335" s="351">
        <f>IF($D335="","",ROUND(SUMIFS(数据录入!$F$5:$F$4999,数据录入!$J$5:$J$4999,$D335),2))</f>
        <v/>
      </c>
      <c r="X335" s="347" t="n"/>
      <c r="Y335" s="351">
        <f>IF($N335="","",ROUND(SUMIFS($O$11:O335,$N$11:N335,$N335),2))</f>
        <v/>
      </c>
      <c r="Z335" s="351">
        <f>IF($N335="","",ROUND(SUMIFS(数据录入!$G$5:$G$4999,数据录入!$K$5:$K$4999,$N335),2))</f>
        <v/>
      </c>
      <c r="AA335" s="352">
        <f>IF(AND($D335="",$N335=""),"",IF(AND($D335&lt;&gt;"",COUNTIF(基础资料!$E:$E,$D335)=0),"客户名不在基础资料里",IF(AND($E335&lt;&gt;"",COUNTIF(基础资料!$B:$B,$E335)=0),"产品名不在基础资料里",IF(AND($N335&lt;&gt;"",COUNTIF(基础资料!$G:$G,$N335)=0),"供货商不在基础资料里",IF(AND($C335&lt;&gt;"",ISNUMBER($C335),$C335&lt;10000),"客户生日填得不对（不是日期）",IF(N($J335)&gt;N($F335),"销售费用大于销售金额",IF(AND($D335&lt;&gt;"",COUNTIF(数据录入!$J$5:$J$4999,$D335)=0,N($T335)&lt;&gt;0),"用的还是原手工已收款",IF(AND($D335&lt;&gt;"",COUNTIF(数据录入!$J$5:$J$4999,$D335)&gt;0,ROUND(N($G335)-N($T335),2)&lt;&gt;0,N($T335)&lt;&gt;0),"自动算的已收款和原手工数对不上","√"))))))))</f>
        <v/>
      </c>
    </row>
    <row r="336" ht="18" customFormat="1" customHeight="1" s="106">
      <c r="A336" s="338">
        <f>IF(AND($D336="",$N336=""),"",MAX($A$10:A335)+1)</f>
        <v/>
      </c>
      <c r="B336" s="339" t="n"/>
      <c r="C336" s="341" t="n"/>
      <c r="D336" s="341" t="n"/>
      <c r="E336" s="341" t="n"/>
      <c r="F336" s="342" t="n"/>
      <c r="G336" s="343">
        <f>IF($D336="","",IF(COUNTIF(数据录入!$J$5:$J$4999,$D336)=0,N($T336),ROUND(MIN(MAX(0,N($W336)-(N($V336)-N($U336))),N($U336)),2)))</f>
        <v/>
      </c>
      <c r="H336" s="344">
        <f>IF($D336="","",ROUND(N($F336)-N($G336)-N($J336),2))</f>
        <v/>
      </c>
      <c r="I336" s="353">
        <f>IF($D336="","",ROUND(SUM($H$11:H336),2))</f>
        <v/>
      </c>
      <c r="J336" s="354" t="n"/>
      <c r="K336" s="355" t="n"/>
      <c r="L336" s="341" t="n"/>
      <c r="M336" s="345" t="n"/>
      <c r="N336" s="346" t="n"/>
      <c r="O336" s="347" t="n"/>
      <c r="P336" s="348">
        <f>IF($N336="","",IF(COUNTIF(数据录入!$K$5:$K$4999,$N336)=0,N($X336),ROUND(MIN(MAX(0,N($Z336)-(N($Y336)-N($O336))),N($O336)),2)))</f>
        <v/>
      </c>
      <c r="Q336" s="349">
        <f>IF($N336="","",ROUND(N($O336)-N($P336),2))</f>
        <v/>
      </c>
      <c r="R336" s="350">
        <f>IF($N336="","",ROUND(SUM($Q$11:Q336),2))</f>
        <v/>
      </c>
      <c r="S336" s="346" t="n"/>
      <c r="T336" s="342" t="n"/>
      <c r="U336" s="351">
        <f>IF($D336="","",ROUND(N($F336)-N($J336),2))</f>
        <v/>
      </c>
      <c r="V336" s="351">
        <f>IF($D336="","",ROUND(SUMIFS($F$11:F336,$D$11:D336,$D336)-SUMIFS($J$11:J336,$D$11:D336,$D336),2))</f>
        <v/>
      </c>
      <c r="W336" s="351">
        <f>IF($D336="","",ROUND(SUMIFS(数据录入!$F$5:$F$4999,数据录入!$J$5:$J$4999,$D336),2))</f>
        <v/>
      </c>
      <c r="X336" s="347" t="n"/>
      <c r="Y336" s="351">
        <f>IF($N336="","",ROUND(SUMIFS($O$11:O336,$N$11:N336,$N336),2))</f>
        <v/>
      </c>
      <c r="Z336" s="351">
        <f>IF($N336="","",ROUND(SUMIFS(数据录入!$G$5:$G$4999,数据录入!$K$5:$K$4999,$N336),2))</f>
        <v/>
      </c>
      <c r="AA336" s="352">
        <f>IF(AND($D336="",$N336=""),"",IF(AND($D336&lt;&gt;"",COUNTIF(基础资料!$E:$E,$D336)=0),"客户名不在基础资料里",IF(AND($E336&lt;&gt;"",COUNTIF(基础资料!$B:$B,$E336)=0),"产品名不在基础资料里",IF(AND($N336&lt;&gt;"",COUNTIF(基础资料!$G:$G,$N336)=0),"供货商不在基础资料里",IF(AND($C336&lt;&gt;"",ISNUMBER($C336),$C336&lt;10000),"客户生日填得不对（不是日期）",IF(N($J336)&gt;N($F336),"销售费用大于销售金额",IF(AND($D336&lt;&gt;"",COUNTIF(数据录入!$J$5:$J$4999,$D336)=0,N($T336)&lt;&gt;0),"用的还是原手工已收款",IF(AND($D336&lt;&gt;"",COUNTIF(数据录入!$J$5:$J$4999,$D336)&gt;0,ROUND(N($G336)-N($T336),2)&lt;&gt;0,N($T336)&lt;&gt;0),"自动算的已收款和原手工数对不上","√"))))))))</f>
        <v/>
      </c>
    </row>
    <row r="337" ht="18" customFormat="1" customHeight="1" s="106">
      <c r="A337" s="338">
        <f>IF(AND($D337="",$N337=""),"",MAX($A$10:A336)+1)</f>
        <v/>
      </c>
      <c r="B337" s="339" t="n"/>
      <c r="C337" s="341" t="n"/>
      <c r="D337" s="341" t="n"/>
      <c r="E337" s="341" t="n"/>
      <c r="F337" s="342" t="n"/>
      <c r="G337" s="343">
        <f>IF($D337="","",IF(COUNTIF(数据录入!$J$5:$J$4999,$D337)=0,N($T337),ROUND(MIN(MAX(0,N($W337)-(N($V337)-N($U337))),N($U337)),2)))</f>
        <v/>
      </c>
      <c r="H337" s="344">
        <f>IF($D337="","",ROUND(N($F337)-N($G337)-N($J337),2))</f>
        <v/>
      </c>
      <c r="I337" s="353">
        <f>IF($D337="","",ROUND(SUM($H$11:H337),2))</f>
        <v/>
      </c>
      <c r="J337" s="354" t="n"/>
      <c r="K337" s="355" t="n"/>
      <c r="L337" s="341" t="n"/>
      <c r="M337" s="345" t="n"/>
      <c r="N337" s="346" t="n"/>
      <c r="O337" s="347" t="n"/>
      <c r="P337" s="348">
        <f>IF($N337="","",IF(COUNTIF(数据录入!$K$5:$K$4999,$N337)=0,N($X337),ROUND(MIN(MAX(0,N($Z337)-(N($Y337)-N($O337))),N($O337)),2)))</f>
        <v/>
      </c>
      <c r="Q337" s="349">
        <f>IF($N337="","",ROUND(N($O337)-N($P337),2))</f>
        <v/>
      </c>
      <c r="R337" s="350">
        <f>IF($N337="","",ROUND(SUM($Q$11:Q337),2))</f>
        <v/>
      </c>
      <c r="S337" s="346" t="n"/>
      <c r="T337" s="342" t="n"/>
      <c r="U337" s="351">
        <f>IF($D337="","",ROUND(N($F337)-N($J337),2))</f>
        <v/>
      </c>
      <c r="V337" s="351">
        <f>IF($D337="","",ROUND(SUMIFS($F$11:F337,$D$11:D337,$D337)-SUMIFS($J$11:J337,$D$11:D337,$D337),2))</f>
        <v/>
      </c>
      <c r="W337" s="351">
        <f>IF($D337="","",ROUND(SUMIFS(数据录入!$F$5:$F$4999,数据录入!$J$5:$J$4999,$D337),2))</f>
        <v/>
      </c>
      <c r="X337" s="347" t="n"/>
      <c r="Y337" s="351">
        <f>IF($N337="","",ROUND(SUMIFS($O$11:O337,$N$11:N337,$N337),2))</f>
        <v/>
      </c>
      <c r="Z337" s="351">
        <f>IF($N337="","",ROUND(SUMIFS(数据录入!$G$5:$G$4999,数据录入!$K$5:$K$4999,$N337),2))</f>
        <v/>
      </c>
      <c r="AA337" s="352">
        <f>IF(AND($D337="",$N337=""),"",IF(AND($D337&lt;&gt;"",COUNTIF(基础资料!$E:$E,$D337)=0),"客户名不在基础资料里",IF(AND($E337&lt;&gt;"",COUNTIF(基础资料!$B:$B,$E337)=0),"产品名不在基础资料里",IF(AND($N337&lt;&gt;"",COUNTIF(基础资料!$G:$G,$N337)=0),"供货商不在基础资料里",IF(AND($C337&lt;&gt;"",ISNUMBER($C337),$C337&lt;10000),"客户生日填得不对（不是日期）",IF(N($J337)&gt;N($F337),"销售费用大于销售金额",IF(AND($D337&lt;&gt;"",COUNTIF(数据录入!$J$5:$J$4999,$D337)=0,N($T337)&lt;&gt;0),"用的还是原手工已收款",IF(AND($D337&lt;&gt;"",COUNTIF(数据录入!$J$5:$J$4999,$D337)&gt;0,ROUND(N($G337)-N($T337),2)&lt;&gt;0,N($T337)&lt;&gt;0),"自动算的已收款和原手工数对不上","√"))))))))</f>
        <v/>
      </c>
    </row>
    <row r="338" ht="18" customFormat="1" customHeight="1" s="106">
      <c r="A338" s="338">
        <f>IF(AND($D338="",$N338=""),"",MAX($A$10:A337)+1)</f>
        <v/>
      </c>
      <c r="B338" s="339" t="n"/>
      <c r="C338" s="341" t="n"/>
      <c r="D338" s="341" t="n"/>
      <c r="E338" s="341" t="n"/>
      <c r="F338" s="342" t="n"/>
      <c r="G338" s="343">
        <f>IF($D338="","",IF(COUNTIF(数据录入!$J$5:$J$4999,$D338)=0,N($T338),ROUND(MIN(MAX(0,N($W338)-(N($V338)-N($U338))),N($U338)),2)))</f>
        <v/>
      </c>
      <c r="H338" s="344">
        <f>IF($D338="","",ROUND(N($F338)-N($G338)-N($J338),2))</f>
        <v/>
      </c>
      <c r="I338" s="353">
        <f>IF($D338="","",ROUND(SUM($H$11:H338),2))</f>
        <v/>
      </c>
      <c r="J338" s="354" t="n"/>
      <c r="K338" s="355" t="n"/>
      <c r="L338" s="341" t="n"/>
      <c r="M338" s="345" t="n"/>
      <c r="N338" s="346" t="n"/>
      <c r="O338" s="347" t="n"/>
      <c r="P338" s="348">
        <f>IF($N338="","",IF(COUNTIF(数据录入!$K$5:$K$4999,$N338)=0,N($X338),ROUND(MIN(MAX(0,N($Z338)-(N($Y338)-N($O338))),N($O338)),2)))</f>
        <v/>
      </c>
      <c r="Q338" s="349">
        <f>IF($N338="","",ROUND(N($O338)-N($P338),2))</f>
        <v/>
      </c>
      <c r="R338" s="350">
        <f>IF($N338="","",ROUND(SUM($Q$11:Q338),2))</f>
        <v/>
      </c>
      <c r="S338" s="346" t="n"/>
      <c r="T338" s="342" t="n"/>
      <c r="U338" s="351">
        <f>IF($D338="","",ROUND(N($F338)-N($J338),2))</f>
        <v/>
      </c>
      <c r="V338" s="351">
        <f>IF($D338="","",ROUND(SUMIFS($F$11:F338,$D$11:D338,$D338)-SUMIFS($J$11:J338,$D$11:D338,$D338),2))</f>
        <v/>
      </c>
      <c r="W338" s="351">
        <f>IF($D338="","",ROUND(SUMIFS(数据录入!$F$5:$F$4999,数据录入!$J$5:$J$4999,$D338),2))</f>
        <v/>
      </c>
      <c r="X338" s="347" t="n"/>
      <c r="Y338" s="351">
        <f>IF($N338="","",ROUND(SUMIFS($O$11:O338,$N$11:N338,$N338),2))</f>
        <v/>
      </c>
      <c r="Z338" s="351">
        <f>IF($N338="","",ROUND(SUMIFS(数据录入!$G$5:$G$4999,数据录入!$K$5:$K$4999,$N338),2))</f>
        <v/>
      </c>
      <c r="AA338" s="352">
        <f>IF(AND($D338="",$N338=""),"",IF(AND($D338&lt;&gt;"",COUNTIF(基础资料!$E:$E,$D338)=0),"客户名不在基础资料里",IF(AND($E338&lt;&gt;"",COUNTIF(基础资料!$B:$B,$E338)=0),"产品名不在基础资料里",IF(AND($N338&lt;&gt;"",COUNTIF(基础资料!$G:$G,$N338)=0),"供货商不在基础资料里",IF(AND($C338&lt;&gt;"",ISNUMBER($C338),$C338&lt;10000),"客户生日填得不对（不是日期）",IF(N($J338)&gt;N($F338),"销售费用大于销售金额",IF(AND($D338&lt;&gt;"",COUNTIF(数据录入!$J$5:$J$4999,$D338)=0,N($T338)&lt;&gt;0),"用的还是原手工已收款",IF(AND($D338&lt;&gt;"",COUNTIF(数据录入!$J$5:$J$4999,$D338)&gt;0,ROUND(N($G338)-N($T338),2)&lt;&gt;0,N($T338)&lt;&gt;0),"自动算的已收款和原手工数对不上","√"))))))))</f>
        <v/>
      </c>
    </row>
    <row r="339" ht="18" customFormat="1" customHeight="1" s="106">
      <c r="A339" s="338">
        <f>IF(AND($D339="",$N339=""),"",MAX($A$10:A338)+1)</f>
        <v/>
      </c>
      <c r="B339" s="339" t="n"/>
      <c r="C339" s="341" t="n"/>
      <c r="D339" s="341" t="n"/>
      <c r="E339" s="341" t="n"/>
      <c r="F339" s="342" t="n"/>
      <c r="G339" s="343">
        <f>IF($D339="","",IF(COUNTIF(数据录入!$J$5:$J$4999,$D339)=0,N($T339),ROUND(MIN(MAX(0,N($W339)-(N($V339)-N($U339))),N($U339)),2)))</f>
        <v/>
      </c>
      <c r="H339" s="344">
        <f>IF($D339="","",ROUND(N($F339)-N($G339)-N($J339),2))</f>
        <v/>
      </c>
      <c r="I339" s="353">
        <f>IF($D339="","",ROUND(SUM($H$11:H339),2))</f>
        <v/>
      </c>
      <c r="J339" s="354" t="n"/>
      <c r="K339" s="355" t="n"/>
      <c r="L339" s="341" t="n"/>
      <c r="M339" s="345" t="n"/>
      <c r="N339" s="346" t="n"/>
      <c r="O339" s="347" t="n"/>
      <c r="P339" s="348">
        <f>IF($N339="","",IF(COUNTIF(数据录入!$K$5:$K$4999,$N339)=0,N($X339),ROUND(MIN(MAX(0,N($Z339)-(N($Y339)-N($O339))),N($O339)),2)))</f>
        <v/>
      </c>
      <c r="Q339" s="349">
        <f>IF($N339="","",ROUND(N($O339)-N($P339),2))</f>
        <v/>
      </c>
      <c r="R339" s="350">
        <f>IF($N339="","",ROUND(SUM($Q$11:Q339),2))</f>
        <v/>
      </c>
      <c r="S339" s="346" t="n"/>
      <c r="T339" s="342" t="n"/>
      <c r="U339" s="351">
        <f>IF($D339="","",ROUND(N($F339)-N($J339),2))</f>
        <v/>
      </c>
      <c r="V339" s="351">
        <f>IF($D339="","",ROUND(SUMIFS($F$11:F339,$D$11:D339,$D339)-SUMIFS($J$11:J339,$D$11:D339,$D339),2))</f>
        <v/>
      </c>
      <c r="W339" s="351">
        <f>IF($D339="","",ROUND(SUMIFS(数据录入!$F$5:$F$4999,数据录入!$J$5:$J$4999,$D339),2))</f>
        <v/>
      </c>
      <c r="X339" s="347" t="n"/>
      <c r="Y339" s="351">
        <f>IF($N339="","",ROUND(SUMIFS($O$11:O339,$N$11:N339,$N339),2))</f>
        <v/>
      </c>
      <c r="Z339" s="351">
        <f>IF($N339="","",ROUND(SUMIFS(数据录入!$G$5:$G$4999,数据录入!$K$5:$K$4999,$N339),2))</f>
        <v/>
      </c>
      <c r="AA339" s="352">
        <f>IF(AND($D339="",$N339=""),"",IF(AND($D339&lt;&gt;"",COUNTIF(基础资料!$E:$E,$D339)=0),"客户名不在基础资料里",IF(AND($E339&lt;&gt;"",COUNTIF(基础资料!$B:$B,$E339)=0),"产品名不在基础资料里",IF(AND($N339&lt;&gt;"",COUNTIF(基础资料!$G:$G,$N339)=0),"供货商不在基础资料里",IF(AND($C339&lt;&gt;"",ISNUMBER($C339),$C339&lt;10000),"客户生日填得不对（不是日期）",IF(N($J339)&gt;N($F339),"销售费用大于销售金额",IF(AND($D339&lt;&gt;"",COUNTIF(数据录入!$J$5:$J$4999,$D339)=0,N($T339)&lt;&gt;0),"用的还是原手工已收款",IF(AND($D339&lt;&gt;"",COUNTIF(数据录入!$J$5:$J$4999,$D339)&gt;0,ROUND(N($G339)-N($T339),2)&lt;&gt;0,N($T339)&lt;&gt;0),"自动算的已收款和原手工数对不上","√"))))))))</f>
        <v/>
      </c>
    </row>
    <row r="340" ht="18" customFormat="1" customHeight="1" s="106">
      <c r="A340" s="338">
        <f>IF(AND($D340="",$N340=""),"",MAX($A$10:A339)+1)</f>
        <v/>
      </c>
      <c r="B340" s="339" t="n"/>
      <c r="C340" s="341" t="n"/>
      <c r="D340" s="341" t="n"/>
      <c r="E340" s="341" t="n"/>
      <c r="F340" s="342" t="n"/>
      <c r="G340" s="343">
        <f>IF($D340="","",IF(COUNTIF(数据录入!$J$5:$J$4999,$D340)=0,N($T340),ROUND(MIN(MAX(0,N($W340)-(N($V340)-N($U340))),N($U340)),2)))</f>
        <v/>
      </c>
      <c r="H340" s="344">
        <f>IF($D340="","",ROUND(N($F340)-N($G340)-N($J340),2))</f>
        <v/>
      </c>
      <c r="I340" s="353">
        <f>IF($D340="","",ROUND(SUM($H$11:H340),2))</f>
        <v/>
      </c>
      <c r="J340" s="354" t="n"/>
      <c r="K340" s="355" t="n"/>
      <c r="L340" s="341" t="n"/>
      <c r="M340" s="345" t="n"/>
      <c r="N340" s="346" t="n"/>
      <c r="O340" s="347" t="n"/>
      <c r="P340" s="348">
        <f>IF($N340="","",IF(COUNTIF(数据录入!$K$5:$K$4999,$N340)=0,N($X340),ROUND(MIN(MAX(0,N($Z340)-(N($Y340)-N($O340))),N($O340)),2)))</f>
        <v/>
      </c>
      <c r="Q340" s="349">
        <f>IF($N340="","",ROUND(N($O340)-N($P340),2))</f>
        <v/>
      </c>
      <c r="R340" s="350">
        <f>IF($N340="","",ROUND(SUM($Q$11:Q340),2))</f>
        <v/>
      </c>
      <c r="S340" s="346" t="n"/>
      <c r="T340" s="342" t="n"/>
      <c r="U340" s="351">
        <f>IF($D340="","",ROUND(N($F340)-N($J340),2))</f>
        <v/>
      </c>
      <c r="V340" s="351">
        <f>IF($D340="","",ROUND(SUMIFS($F$11:F340,$D$11:D340,$D340)-SUMIFS($J$11:J340,$D$11:D340,$D340),2))</f>
        <v/>
      </c>
      <c r="W340" s="351">
        <f>IF($D340="","",ROUND(SUMIFS(数据录入!$F$5:$F$4999,数据录入!$J$5:$J$4999,$D340),2))</f>
        <v/>
      </c>
      <c r="X340" s="347" t="n"/>
      <c r="Y340" s="351">
        <f>IF($N340="","",ROUND(SUMIFS($O$11:O340,$N$11:N340,$N340),2))</f>
        <v/>
      </c>
      <c r="Z340" s="351">
        <f>IF($N340="","",ROUND(SUMIFS(数据录入!$G$5:$G$4999,数据录入!$K$5:$K$4999,$N340),2))</f>
        <v/>
      </c>
      <c r="AA340" s="352">
        <f>IF(AND($D340="",$N340=""),"",IF(AND($D340&lt;&gt;"",COUNTIF(基础资料!$E:$E,$D340)=0),"客户名不在基础资料里",IF(AND($E340&lt;&gt;"",COUNTIF(基础资料!$B:$B,$E340)=0),"产品名不在基础资料里",IF(AND($N340&lt;&gt;"",COUNTIF(基础资料!$G:$G,$N340)=0),"供货商不在基础资料里",IF(AND($C340&lt;&gt;"",ISNUMBER($C340),$C340&lt;10000),"客户生日填得不对（不是日期）",IF(N($J340)&gt;N($F340),"销售费用大于销售金额",IF(AND($D340&lt;&gt;"",COUNTIF(数据录入!$J$5:$J$4999,$D340)=0,N($T340)&lt;&gt;0),"用的还是原手工已收款",IF(AND($D340&lt;&gt;"",COUNTIF(数据录入!$J$5:$J$4999,$D340)&gt;0,ROUND(N($G340)-N($T340),2)&lt;&gt;0,N($T340)&lt;&gt;0),"自动算的已收款和原手工数对不上","√"))))))))</f>
        <v/>
      </c>
    </row>
    <row r="341" ht="18" customFormat="1" customHeight="1" s="106">
      <c r="A341" s="338">
        <f>IF(AND($D341="",$N341=""),"",MAX($A$10:A340)+1)</f>
        <v/>
      </c>
      <c r="B341" s="339" t="n"/>
      <c r="C341" s="341" t="n"/>
      <c r="D341" s="341" t="n"/>
      <c r="E341" s="341" t="n"/>
      <c r="F341" s="342" t="n"/>
      <c r="G341" s="343">
        <f>IF($D341="","",IF(COUNTIF(数据录入!$J$5:$J$4999,$D341)=0,N($T341),ROUND(MIN(MAX(0,N($W341)-(N($V341)-N($U341))),N($U341)),2)))</f>
        <v/>
      </c>
      <c r="H341" s="344">
        <f>IF($D341="","",ROUND(N($F341)-N($G341)-N($J341),2))</f>
        <v/>
      </c>
      <c r="I341" s="353">
        <f>IF($D341="","",ROUND(SUM($H$11:H341),2))</f>
        <v/>
      </c>
      <c r="J341" s="354" t="n"/>
      <c r="K341" s="355" t="n"/>
      <c r="L341" s="341" t="n"/>
      <c r="M341" s="345" t="n"/>
      <c r="N341" s="346" t="n"/>
      <c r="O341" s="347" t="n"/>
      <c r="P341" s="348">
        <f>IF($N341="","",IF(COUNTIF(数据录入!$K$5:$K$4999,$N341)=0,N($X341),ROUND(MIN(MAX(0,N($Z341)-(N($Y341)-N($O341))),N($O341)),2)))</f>
        <v/>
      </c>
      <c r="Q341" s="349">
        <f>IF($N341="","",ROUND(N($O341)-N($P341),2))</f>
        <v/>
      </c>
      <c r="R341" s="350">
        <f>IF($N341="","",ROUND(SUM($Q$11:Q341),2))</f>
        <v/>
      </c>
      <c r="S341" s="346" t="n"/>
      <c r="T341" s="342" t="n"/>
      <c r="U341" s="351">
        <f>IF($D341="","",ROUND(N($F341)-N($J341),2))</f>
        <v/>
      </c>
      <c r="V341" s="351">
        <f>IF($D341="","",ROUND(SUMIFS($F$11:F341,$D$11:D341,$D341)-SUMIFS($J$11:J341,$D$11:D341,$D341),2))</f>
        <v/>
      </c>
      <c r="W341" s="351">
        <f>IF($D341="","",ROUND(SUMIFS(数据录入!$F$5:$F$4999,数据录入!$J$5:$J$4999,$D341),2))</f>
        <v/>
      </c>
      <c r="X341" s="347" t="n"/>
      <c r="Y341" s="351">
        <f>IF($N341="","",ROUND(SUMIFS($O$11:O341,$N$11:N341,$N341),2))</f>
        <v/>
      </c>
      <c r="Z341" s="351">
        <f>IF($N341="","",ROUND(SUMIFS(数据录入!$G$5:$G$4999,数据录入!$K$5:$K$4999,$N341),2))</f>
        <v/>
      </c>
      <c r="AA341" s="352">
        <f>IF(AND($D341="",$N341=""),"",IF(AND($D341&lt;&gt;"",COUNTIF(基础资料!$E:$E,$D341)=0),"客户名不在基础资料里",IF(AND($E341&lt;&gt;"",COUNTIF(基础资料!$B:$B,$E341)=0),"产品名不在基础资料里",IF(AND($N341&lt;&gt;"",COUNTIF(基础资料!$G:$G,$N341)=0),"供货商不在基础资料里",IF(AND($C341&lt;&gt;"",ISNUMBER($C341),$C341&lt;10000),"客户生日填得不对（不是日期）",IF(N($J341)&gt;N($F341),"销售费用大于销售金额",IF(AND($D341&lt;&gt;"",COUNTIF(数据录入!$J$5:$J$4999,$D341)=0,N($T341)&lt;&gt;0),"用的还是原手工已收款",IF(AND($D341&lt;&gt;"",COUNTIF(数据录入!$J$5:$J$4999,$D341)&gt;0,ROUND(N($G341)-N($T341),2)&lt;&gt;0,N($T341)&lt;&gt;0),"自动算的已收款和原手工数对不上","√"))))))))</f>
        <v/>
      </c>
    </row>
    <row r="342" ht="18" customFormat="1" customHeight="1" s="106">
      <c r="A342" s="338">
        <f>IF(AND($D342="",$N342=""),"",MAX($A$10:A341)+1)</f>
        <v/>
      </c>
      <c r="B342" s="339" t="n"/>
      <c r="C342" s="341" t="n"/>
      <c r="D342" s="341" t="n"/>
      <c r="E342" s="341" t="n"/>
      <c r="F342" s="342" t="n"/>
      <c r="G342" s="343">
        <f>IF($D342="","",IF(COUNTIF(数据录入!$J$5:$J$4999,$D342)=0,N($T342),ROUND(MIN(MAX(0,N($W342)-(N($V342)-N($U342))),N($U342)),2)))</f>
        <v/>
      </c>
      <c r="H342" s="344">
        <f>IF($D342="","",ROUND(N($F342)-N($G342)-N($J342),2))</f>
        <v/>
      </c>
      <c r="I342" s="353">
        <f>IF($D342="","",ROUND(SUM($H$11:H342),2))</f>
        <v/>
      </c>
      <c r="J342" s="354" t="n"/>
      <c r="K342" s="355" t="n"/>
      <c r="L342" s="341" t="n"/>
      <c r="M342" s="345" t="n"/>
      <c r="N342" s="346" t="n"/>
      <c r="O342" s="347" t="n"/>
      <c r="P342" s="348">
        <f>IF($N342="","",IF(COUNTIF(数据录入!$K$5:$K$4999,$N342)=0,N($X342),ROUND(MIN(MAX(0,N($Z342)-(N($Y342)-N($O342))),N($O342)),2)))</f>
        <v/>
      </c>
      <c r="Q342" s="349">
        <f>IF($N342="","",ROUND(N($O342)-N($P342),2))</f>
        <v/>
      </c>
      <c r="R342" s="350">
        <f>IF($N342="","",ROUND(SUM($Q$11:Q342),2))</f>
        <v/>
      </c>
      <c r="S342" s="346" t="n"/>
      <c r="T342" s="342" t="n"/>
      <c r="U342" s="351">
        <f>IF($D342="","",ROUND(N($F342)-N($J342),2))</f>
        <v/>
      </c>
      <c r="V342" s="351">
        <f>IF($D342="","",ROUND(SUMIFS($F$11:F342,$D$11:D342,$D342)-SUMIFS($J$11:J342,$D$11:D342,$D342),2))</f>
        <v/>
      </c>
      <c r="W342" s="351">
        <f>IF($D342="","",ROUND(SUMIFS(数据录入!$F$5:$F$4999,数据录入!$J$5:$J$4999,$D342),2))</f>
        <v/>
      </c>
      <c r="X342" s="347" t="n"/>
      <c r="Y342" s="351">
        <f>IF($N342="","",ROUND(SUMIFS($O$11:O342,$N$11:N342,$N342),2))</f>
        <v/>
      </c>
      <c r="Z342" s="351">
        <f>IF($N342="","",ROUND(SUMIFS(数据录入!$G$5:$G$4999,数据录入!$K$5:$K$4999,$N342),2))</f>
        <v/>
      </c>
      <c r="AA342" s="352">
        <f>IF(AND($D342="",$N342=""),"",IF(AND($D342&lt;&gt;"",COUNTIF(基础资料!$E:$E,$D342)=0),"客户名不在基础资料里",IF(AND($E342&lt;&gt;"",COUNTIF(基础资料!$B:$B,$E342)=0),"产品名不在基础资料里",IF(AND($N342&lt;&gt;"",COUNTIF(基础资料!$G:$G,$N342)=0),"供货商不在基础资料里",IF(AND($C342&lt;&gt;"",ISNUMBER($C342),$C342&lt;10000),"客户生日填得不对（不是日期）",IF(N($J342)&gt;N($F342),"销售费用大于销售金额",IF(AND($D342&lt;&gt;"",COUNTIF(数据录入!$J$5:$J$4999,$D342)=0,N($T342)&lt;&gt;0),"用的还是原手工已收款",IF(AND($D342&lt;&gt;"",COUNTIF(数据录入!$J$5:$J$4999,$D342)&gt;0,ROUND(N($G342)-N($T342),2)&lt;&gt;0,N($T342)&lt;&gt;0),"自动算的已收款和原手工数对不上","√"))))))))</f>
        <v/>
      </c>
    </row>
    <row r="343" ht="18" customFormat="1" customHeight="1" s="106">
      <c r="A343" s="338">
        <f>IF(AND($D343="",$N343=""),"",MAX($A$10:A342)+1)</f>
        <v/>
      </c>
      <c r="B343" s="339" t="n"/>
      <c r="C343" s="341" t="n"/>
      <c r="D343" s="341" t="n"/>
      <c r="E343" s="341" t="n"/>
      <c r="F343" s="342" t="n"/>
      <c r="G343" s="343">
        <f>IF($D343="","",IF(COUNTIF(数据录入!$J$5:$J$4999,$D343)=0,N($T343),ROUND(MIN(MAX(0,N($W343)-(N($V343)-N($U343))),N($U343)),2)))</f>
        <v/>
      </c>
      <c r="H343" s="344">
        <f>IF($D343="","",ROUND(N($F343)-N($G343)-N($J343),2))</f>
        <v/>
      </c>
      <c r="I343" s="353">
        <f>IF($D343="","",ROUND(SUM($H$11:H343),2))</f>
        <v/>
      </c>
      <c r="J343" s="354" t="n"/>
      <c r="K343" s="355" t="n"/>
      <c r="L343" s="341" t="n"/>
      <c r="M343" s="345" t="n"/>
      <c r="N343" s="346" t="n"/>
      <c r="O343" s="347" t="n"/>
      <c r="P343" s="348">
        <f>IF($N343="","",IF(COUNTIF(数据录入!$K$5:$K$4999,$N343)=0,N($X343),ROUND(MIN(MAX(0,N($Z343)-(N($Y343)-N($O343))),N($O343)),2)))</f>
        <v/>
      </c>
      <c r="Q343" s="349">
        <f>IF($N343="","",ROUND(N($O343)-N($P343),2))</f>
        <v/>
      </c>
      <c r="R343" s="350">
        <f>IF($N343="","",ROUND(SUM($Q$11:Q343),2))</f>
        <v/>
      </c>
      <c r="S343" s="346" t="n"/>
      <c r="T343" s="342" t="n"/>
      <c r="U343" s="351">
        <f>IF($D343="","",ROUND(N($F343)-N($J343),2))</f>
        <v/>
      </c>
      <c r="V343" s="351">
        <f>IF($D343="","",ROUND(SUMIFS($F$11:F343,$D$11:D343,$D343)-SUMIFS($J$11:J343,$D$11:D343,$D343),2))</f>
        <v/>
      </c>
      <c r="W343" s="351">
        <f>IF($D343="","",ROUND(SUMIFS(数据录入!$F$5:$F$4999,数据录入!$J$5:$J$4999,$D343),2))</f>
        <v/>
      </c>
      <c r="X343" s="347" t="n"/>
      <c r="Y343" s="351">
        <f>IF($N343="","",ROUND(SUMIFS($O$11:O343,$N$11:N343,$N343),2))</f>
        <v/>
      </c>
      <c r="Z343" s="351">
        <f>IF($N343="","",ROUND(SUMIFS(数据录入!$G$5:$G$4999,数据录入!$K$5:$K$4999,$N343),2))</f>
        <v/>
      </c>
      <c r="AA343" s="352">
        <f>IF(AND($D343="",$N343=""),"",IF(AND($D343&lt;&gt;"",COUNTIF(基础资料!$E:$E,$D343)=0),"客户名不在基础资料里",IF(AND($E343&lt;&gt;"",COUNTIF(基础资料!$B:$B,$E343)=0),"产品名不在基础资料里",IF(AND($N343&lt;&gt;"",COUNTIF(基础资料!$G:$G,$N343)=0),"供货商不在基础资料里",IF(AND($C343&lt;&gt;"",ISNUMBER($C343),$C343&lt;10000),"客户生日填得不对（不是日期）",IF(N($J343)&gt;N($F343),"销售费用大于销售金额",IF(AND($D343&lt;&gt;"",COUNTIF(数据录入!$J$5:$J$4999,$D343)=0,N($T343)&lt;&gt;0),"用的还是原手工已收款",IF(AND($D343&lt;&gt;"",COUNTIF(数据录入!$J$5:$J$4999,$D343)&gt;0,ROUND(N($G343)-N($T343),2)&lt;&gt;0,N($T343)&lt;&gt;0),"自动算的已收款和原手工数对不上","√"))))))))</f>
        <v/>
      </c>
    </row>
    <row r="344" ht="18" customFormat="1" customHeight="1" s="106">
      <c r="A344" s="338">
        <f>IF(AND($D344="",$N344=""),"",MAX($A$10:A343)+1)</f>
        <v/>
      </c>
      <c r="B344" s="339" t="n"/>
      <c r="C344" s="341" t="n"/>
      <c r="D344" s="341" t="n"/>
      <c r="E344" s="341" t="n"/>
      <c r="F344" s="342" t="n"/>
      <c r="G344" s="343">
        <f>IF($D344="","",IF(COUNTIF(数据录入!$J$5:$J$4999,$D344)=0,N($T344),ROUND(MIN(MAX(0,N($W344)-(N($V344)-N($U344))),N($U344)),2)))</f>
        <v/>
      </c>
      <c r="H344" s="344">
        <f>IF($D344="","",ROUND(N($F344)-N($G344)-N($J344),2))</f>
        <v/>
      </c>
      <c r="I344" s="353">
        <f>IF($D344="","",ROUND(SUM($H$11:H344),2))</f>
        <v/>
      </c>
      <c r="J344" s="354" t="n"/>
      <c r="K344" s="355" t="n"/>
      <c r="L344" s="341" t="n"/>
      <c r="M344" s="345" t="n"/>
      <c r="N344" s="346" t="n"/>
      <c r="O344" s="347" t="n"/>
      <c r="P344" s="348">
        <f>IF($N344="","",IF(COUNTIF(数据录入!$K$5:$K$4999,$N344)=0,N($X344),ROUND(MIN(MAX(0,N($Z344)-(N($Y344)-N($O344))),N($O344)),2)))</f>
        <v/>
      </c>
      <c r="Q344" s="349">
        <f>IF($N344="","",ROUND(N($O344)-N($P344),2))</f>
        <v/>
      </c>
      <c r="R344" s="350">
        <f>IF($N344="","",ROUND(SUM($Q$11:Q344),2))</f>
        <v/>
      </c>
      <c r="S344" s="346" t="n"/>
      <c r="T344" s="342" t="n"/>
      <c r="U344" s="351">
        <f>IF($D344="","",ROUND(N($F344)-N($J344),2))</f>
        <v/>
      </c>
      <c r="V344" s="351">
        <f>IF($D344="","",ROUND(SUMIFS($F$11:F344,$D$11:D344,$D344)-SUMIFS($J$11:J344,$D$11:D344,$D344),2))</f>
        <v/>
      </c>
      <c r="W344" s="351">
        <f>IF($D344="","",ROUND(SUMIFS(数据录入!$F$5:$F$4999,数据录入!$J$5:$J$4999,$D344),2))</f>
        <v/>
      </c>
      <c r="X344" s="347" t="n"/>
      <c r="Y344" s="351">
        <f>IF($N344="","",ROUND(SUMIFS($O$11:O344,$N$11:N344,$N344),2))</f>
        <v/>
      </c>
      <c r="Z344" s="351">
        <f>IF($N344="","",ROUND(SUMIFS(数据录入!$G$5:$G$4999,数据录入!$K$5:$K$4999,$N344),2))</f>
        <v/>
      </c>
      <c r="AA344" s="352">
        <f>IF(AND($D344="",$N344=""),"",IF(AND($D344&lt;&gt;"",COUNTIF(基础资料!$E:$E,$D344)=0),"客户名不在基础资料里",IF(AND($E344&lt;&gt;"",COUNTIF(基础资料!$B:$B,$E344)=0),"产品名不在基础资料里",IF(AND($N344&lt;&gt;"",COUNTIF(基础资料!$G:$G,$N344)=0),"供货商不在基础资料里",IF(AND($C344&lt;&gt;"",ISNUMBER($C344),$C344&lt;10000),"客户生日填得不对（不是日期）",IF(N($J344)&gt;N($F344),"销售费用大于销售金额",IF(AND($D344&lt;&gt;"",COUNTIF(数据录入!$J$5:$J$4999,$D344)=0,N($T344)&lt;&gt;0),"用的还是原手工已收款",IF(AND($D344&lt;&gt;"",COUNTIF(数据录入!$J$5:$J$4999,$D344)&gt;0,ROUND(N($G344)-N($T344),2)&lt;&gt;0,N($T344)&lt;&gt;0),"自动算的已收款和原手工数对不上","√"))))))))</f>
        <v/>
      </c>
    </row>
    <row r="345" ht="18" customFormat="1" customHeight="1" s="106">
      <c r="A345" s="338">
        <f>IF(AND($D345="",$N345=""),"",MAX($A$10:A344)+1)</f>
        <v/>
      </c>
      <c r="B345" s="339" t="n"/>
      <c r="C345" s="341" t="n"/>
      <c r="D345" s="341" t="n"/>
      <c r="E345" s="341" t="n"/>
      <c r="F345" s="342" t="n"/>
      <c r="G345" s="343">
        <f>IF($D345="","",IF(COUNTIF(数据录入!$J$5:$J$4999,$D345)=0,N($T345),ROUND(MIN(MAX(0,N($W345)-(N($V345)-N($U345))),N($U345)),2)))</f>
        <v/>
      </c>
      <c r="H345" s="344">
        <f>IF($D345="","",ROUND(N($F345)-N($G345)-N($J345),2))</f>
        <v/>
      </c>
      <c r="I345" s="353">
        <f>IF($D345="","",ROUND(SUM($H$11:H345),2))</f>
        <v/>
      </c>
      <c r="J345" s="354" t="n"/>
      <c r="K345" s="355" t="n"/>
      <c r="L345" s="341" t="n"/>
      <c r="M345" s="345" t="n"/>
      <c r="N345" s="346" t="n"/>
      <c r="O345" s="347" t="n"/>
      <c r="P345" s="348">
        <f>IF($N345="","",IF(COUNTIF(数据录入!$K$5:$K$4999,$N345)=0,N($X345),ROUND(MIN(MAX(0,N($Z345)-(N($Y345)-N($O345))),N($O345)),2)))</f>
        <v/>
      </c>
      <c r="Q345" s="349">
        <f>IF($N345="","",ROUND(N($O345)-N($P345),2))</f>
        <v/>
      </c>
      <c r="R345" s="350">
        <f>IF($N345="","",ROUND(SUM($Q$11:Q345),2))</f>
        <v/>
      </c>
      <c r="S345" s="346" t="n"/>
      <c r="T345" s="342" t="n"/>
      <c r="U345" s="351">
        <f>IF($D345="","",ROUND(N($F345)-N($J345),2))</f>
        <v/>
      </c>
      <c r="V345" s="351">
        <f>IF($D345="","",ROUND(SUMIFS($F$11:F345,$D$11:D345,$D345)-SUMIFS($J$11:J345,$D$11:D345,$D345),2))</f>
        <v/>
      </c>
      <c r="W345" s="351">
        <f>IF($D345="","",ROUND(SUMIFS(数据录入!$F$5:$F$4999,数据录入!$J$5:$J$4999,$D345),2))</f>
        <v/>
      </c>
      <c r="X345" s="347" t="n"/>
      <c r="Y345" s="351">
        <f>IF($N345="","",ROUND(SUMIFS($O$11:O345,$N$11:N345,$N345),2))</f>
        <v/>
      </c>
      <c r="Z345" s="351">
        <f>IF($N345="","",ROUND(SUMIFS(数据录入!$G$5:$G$4999,数据录入!$K$5:$K$4999,$N345),2))</f>
        <v/>
      </c>
      <c r="AA345" s="352">
        <f>IF(AND($D345="",$N345=""),"",IF(AND($D345&lt;&gt;"",COUNTIF(基础资料!$E:$E,$D345)=0),"客户名不在基础资料里",IF(AND($E345&lt;&gt;"",COUNTIF(基础资料!$B:$B,$E345)=0),"产品名不在基础资料里",IF(AND($N345&lt;&gt;"",COUNTIF(基础资料!$G:$G,$N345)=0),"供货商不在基础资料里",IF(AND($C345&lt;&gt;"",ISNUMBER($C345),$C345&lt;10000),"客户生日填得不对（不是日期）",IF(N($J345)&gt;N($F345),"销售费用大于销售金额",IF(AND($D345&lt;&gt;"",COUNTIF(数据录入!$J$5:$J$4999,$D345)=0,N($T345)&lt;&gt;0),"用的还是原手工已收款",IF(AND($D345&lt;&gt;"",COUNTIF(数据录入!$J$5:$J$4999,$D345)&gt;0,ROUND(N($G345)-N($T345),2)&lt;&gt;0,N($T345)&lt;&gt;0),"自动算的已收款和原手工数对不上","√"))))))))</f>
        <v/>
      </c>
    </row>
    <row r="346" ht="18" customFormat="1" customHeight="1" s="106">
      <c r="A346" s="338">
        <f>IF(AND($D346="",$N346=""),"",MAX($A$10:A345)+1)</f>
        <v/>
      </c>
      <c r="B346" s="339" t="n"/>
      <c r="C346" s="341" t="n"/>
      <c r="D346" s="341" t="n"/>
      <c r="E346" s="341" t="n"/>
      <c r="F346" s="342" t="n"/>
      <c r="G346" s="343">
        <f>IF($D346="","",IF(COUNTIF(数据录入!$J$5:$J$4999,$D346)=0,N($T346),ROUND(MIN(MAX(0,N($W346)-(N($V346)-N($U346))),N($U346)),2)))</f>
        <v/>
      </c>
      <c r="H346" s="344">
        <f>IF($D346="","",ROUND(N($F346)-N($G346)-N($J346),2))</f>
        <v/>
      </c>
      <c r="I346" s="353">
        <f>IF($D346="","",ROUND(SUM($H$11:H346),2))</f>
        <v/>
      </c>
      <c r="J346" s="354" t="n"/>
      <c r="K346" s="355" t="n"/>
      <c r="L346" s="341" t="n"/>
      <c r="M346" s="345" t="n"/>
      <c r="N346" s="346" t="n"/>
      <c r="O346" s="347" t="n"/>
      <c r="P346" s="348">
        <f>IF($N346="","",IF(COUNTIF(数据录入!$K$5:$K$4999,$N346)=0,N($X346),ROUND(MIN(MAX(0,N($Z346)-(N($Y346)-N($O346))),N($O346)),2)))</f>
        <v/>
      </c>
      <c r="Q346" s="349">
        <f>IF($N346="","",ROUND(N($O346)-N($P346),2))</f>
        <v/>
      </c>
      <c r="R346" s="350">
        <f>IF($N346="","",ROUND(SUM($Q$11:Q346),2))</f>
        <v/>
      </c>
      <c r="S346" s="346" t="n"/>
      <c r="T346" s="342" t="n"/>
      <c r="U346" s="351">
        <f>IF($D346="","",ROUND(N($F346)-N($J346),2))</f>
        <v/>
      </c>
      <c r="V346" s="351">
        <f>IF($D346="","",ROUND(SUMIFS($F$11:F346,$D$11:D346,$D346)-SUMIFS($J$11:J346,$D$11:D346,$D346),2))</f>
        <v/>
      </c>
      <c r="W346" s="351">
        <f>IF($D346="","",ROUND(SUMIFS(数据录入!$F$5:$F$4999,数据录入!$J$5:$J$4999,$D346),2))</f>
        <v/>
      </c>
      <c r="X346" s="347" t="n"/>
      <c r="Y346" s="351">
        <f>IF($N346="","",ROUND(SUMIFS($O$11:O346,$N$11:N346,$N346),2))</f>
        <v/>
      </c>
      <c r="Z346" s="351">
        <f>IF($N346="","",ROUND(SUMIFS(数据录入!$G$5:$G$4999,数据录入!$K$5:$K$4999,$N346),2))</f>
        <v/>
      </c>
      <c r="AA346" s="352">
        <f>IF(AND($D346="",$N346=""),"",IF(AND($D346&lt;&gt;"",COUNTIF(基础资料!$E:$E,$D346)=0),"客户名不在基础资料里",IF(AND($E346&lt;&gt;"",COUNTIF(基础资料!$B:$B,$E346)=0),"产品名不在基础资料里",IF(AND($N346&lt;&gt;"",COUNTIF(基础资料!$G:$G,$N346)=0),"供货商不在基础资料里",IF(AND($C346&lt;&gt;"",ISNUMBER($C346),$C346&lt;10000),"客户生日填得不对（不是日期）",IF(N($J346)&gt;N($F346),"销售费用大于销售金额",IF(AND($D346&lt;&gt;"",COUNTIF(数据录入!$J$5:$J$4999,$D346)=0,N($T346)&lt;&gt;0),"用的还是原手工已收款",IF(AND($D346&lt;&gt;"",COUNTIF(数据录入!$J$5:$J$4999,$D346)&gt;0,ROUND(N($G346)-N($T346),2)&lt;&gt;0,N($T346)&lt;&gt;0),"自动算的已收款和原手工数对不上","√"))))))))</f>
        <v/>
      </c>
    </row>
    <row r="347" ht="18" customFormat="1" customHeight="1" s="106">
      <c r="A347" s="338">
        <f>IF(AND($D347="",$N347=""),"",MAX($A$10:A346)+1)</f>
        <v/>
      </c>
      <c r="B347" s="339" t="n"/>
      <c r="C347" s="341" t="n"/>
      <c r="D347" s="341" t="n"/>
      <c r="E347" s="341" t="n"/>
      <c r="F347" s="342" t="n"/>
      <c r="G347" s="343">
        <f>IF($D347="","",IF(COUNTIF(数据录入!$J$5:$J$4999,$D347)=0,N($T347),ROUND(MIN(MAX(0,N($W347)-(N($V347)-N($U347))),N($U347)),2)))</f>
        <v/>
      </c>
      <c r="H347" s="344">
        <f>IF($D347="","",ROUND(N($F347)-N($G347)-N($J347),2))</f>
        <v/>
      </c>
      <c r="I347" s="353">
        <f>IF($D347="","",ROUND(SUM($H$11:H347),2))</f>
        <v/>
      </c>
      <c r="J347" s="354" t="n"/>
      <c r="K347" s="355" t="n"/>
      <c r="L347" s="341" t="n"/>
      <c r="M347" s="345" t="n"/>
      <c r="N347" s="346" t="n"/>
      <c r="O347" s="347" t="n"/>
      <c r="P347" s="348">
        <f>IF($N347="","",IF(COUNTIF(数据录入!$K$5:$K$4999,$N347)=0,N($X347),ROUND(MIN(MAX(0,N($Z347)-(N($Y347)-N($O347))),N($O347)),2)))</f>
        <v/>
      </c>
      <c r="Q347" s="349">
        <f>IF($N347="","",ROUND(N($O347)-N($P347),2))</f>
        <v/>
      </c>
      <c r="R347" s="350">
        <f>IF($N347="","",ROUND(SUM($Q$11:Q347),2))</f>
        <v/>
      </c>
      <c r="S347" s="346" t="n"/>
      <c r="T347" s="342" t="n"/>
      <c r="U347" s="351">
        <f>IF($D347="","",ROUND(N($F347)-N($J347),2))</f>
        <v/>
      </c>
      <c r="V347" s="351">
        <f>IF($D347="","",ROUND(SUMIFS($F$11:F347,$D$11:D347,$D347)-SUMIFS($J$11:J347,$D$11:D347,$D347),2))</f>
        <v/>
      </c>
      <c r="W347" s="351">
        <f>IF($D347="","",ROUND(SUMIFS(数据录入!$F$5:$F$4999,数据录入!$J$5:$J$4999,$D347),2))</f>
        <v/>
      </c>
      <c r="X347" s="347" t="n"/>
      <c r="Y347" s="351">
        <f>IF($N347="","",ROUND(SUMIFS($O$11:O347,$N$11:N347,$N347),2))</f>
        <v/>
      </c>
      <c r="Z347" s="351">
        <f>IF($N347="","",ROUND(SUMIFS(数据录入!$G$5:$G$4999,数据录入!$K$5:$K$4999,$N347),2))</f>
        <v/>
      </c>
      <c r="AA347" s="352">
        <f>IF(AND($D347="",$N347=""),"",IF(AND($D347&lt;&gt;"",COUNTIF(基础资料!$E:$E,$D347)=0),"客户名不在基础资料里",IF(AND($E347&lt;&gt;"",COUNTIF(基础资料!$B:$B,$E347)=0),"产品名不在基础资料里",IF(AND($N347&lt;&gt;"",COUNTIF(基础资料!$G:$G,$N347)=0),"供货商不在基础资料里",IF(AND($C347&lt;&gt;"",ISNUMBER($C347),$C347&lt;10000),"客户生日填得不对（不是日期）",IF(N($J347)&gt;N($F347),"销售费用大于销售金额",IF(AND($D347&lt;&gt;"",COUNTIF(数据录入!$J$5:$J$4999,$D347)=0,N($T347)&lt;&gt;0),"用的还是原手工已收款",IF(AND($D347&lt;&gt;"",COUNTIF(数据录入!$J$5:$J$4999,$D347)&gt;0,ROUND(N($G347)-N($T347),2)&lt;&gt;0,N($T347)&lt;&gt;0),"自动算的已收款和原手工数对不上","√"))))))))</f>
        <v/>
      </c>
    </row>
    <row r="348" ht="18" customFormat="1" customHeight="1" s="106">
      <c r="A348" s="338">
        <f>IF(AND($D348="",$N348=""),"",MAX($A$10:A347)+1)</f>
        <v/>
      </c>
      <c r="B348" s="339" t="n"/>
      <c r="C348" s="341" t="n"/>
      <c r="D348" s="341" t="n"/>
      <c r="E348" s="341" t="n"/>
      <c r="F348" s="342" t="n"/>
      <c r="G348" s="343">
        <f>IF($D348="","",IF(COUNTIF(数据录入!$J$5:$J$4999,$D348)=0,N($T348),ROUND(MIN(MAX(0,N($W348)-(N($V348)-N($U348))),N($U348)),2)))</f>
        <v/>
      </c>
      <c r="H348" s="344">
        <f>IF($D348="","",ROUND(N($F348)-N($G348)-N($J348),2))</f>
        <v/>
      </c>
      <c r="I348" s="353">
        <f>IF($D348="","",ROUND(SUM($H$11:H348),2))</f>
        <v/>
      </c>
      <c r="J348" s="354" t="n"/>
      <c r="K348" s="355" t="n"/>
      <c r="L348" s="341" t="n"/>
      <c r="M348" s="345" t="n"/>
      <c r="N348" s="346" t="n"/>
      <c r="O348" s="347" t="n"/>
      <c r="P348" s="348">
        <f>IF($N348="","",IF(COUNTIF(数据录入!$K$5:$K$4999,$N348)=0,N($X348),ROUND(MIN(MAX(0,N($Z348)-(N($Y348)-N($O348))),N($O348)),2)))</f>
        <v/>
      </c>
      <c r="Q348" s="349">
        <f>IF($N348="","",ROUND(N($O348)-N($P348),2))</f>
        <v/>
      </c>
      <c r="R348" s="350">
        <f>IF($N348="","",ROUND(SUM($Q$11:Q348),2))</f>
        <v/>
      </c>
      <c r="S348" s="346" t="n"/>
      <c r="T348" s="342" t="n"/>
      <c r="U348" s="351">
        <f>IF($D348="","",ROUND(N($F348)-N($J348),2))</f>
        <v/>
      </c>
      <c r="V348" s="351">
        <f>IF($D348="","",ROUND(SUMIFS($F$11:F348,$D$11:D348,$D348)-SUMIFS($J$11:J348,$D$11:D348,$D348),2))</f>
        <v/>
      </c>
      <c r="W348" s="351">
        <f>IF($D348="","",ROUND(SUMIFS(数据录入!$F$5:$F$4999,数据录入!$J$5:$J$4999,$D348),2))</f>
        <v/>
      </c>
      <c r="X348" s="347" t="n"/>
      <c r="Y348" s="351">
        <f>IF($N348="","",ROUND(SUMIFS($O$11:O348,$N$11:N348,$N348),2))</f>
        <v/>
      </c>
      <c r="Z348" s="351">
        <f>IF($N348="","",ROUND(SUMIFS(数据录入!$G$5:$G$4999,数据录入!$K$5:$K$4999,$N348),2))</f>
        <v/>
      </c>
      <c r="AA348" s="352">
        <f>IF(AND($D348="",$N348=""),"",IF(AND($D348&lt;&gt;"",COUNTIF(基础资料!$E:$E,$D348)=0),"客户名不在基础资料里",IF(AND($E348&lt;&gt;"",COUNTIF(基础资料!$B:$B,$E348)=0),"产品名不在基础资料里",IF(AND($N348&lt;&gt;"",COUNTIF(基础资料!$G:$G,$N348)=0),"供货商不在基础资料里",IF(AND($C348&lt;&gt;"",ISNUMBER($C348),$C348&lt;10000),"客户生日填得不对（不是日期）",IF(N($J348)&gt;N($F348),"销售费用大于销售金额",IF(AND($D348&lt;&gt;"",COUNTIF(数据录入!$J$5:$J$4999,$D348)=0,N($T348)&lt;&gt;0),"用的还是原手工已收款",IF(AND($D348&lt;&gt;"",COUNTIF(数据录入!$J$5:$J$4999,$D348)&gt;0,ROUND(N($G348)-N($T348),2)&lt;&gt;0,N($T348)&lt;&gt;0),"自动算的已收款和原手工数对不上","√"))))))))</f>
        <v/>
      </c>
    </row>
    <row r="349" ht="18" customFormat="1" customHeight="1" s="106">
      <c r="A349" s="338">
        <f>IF(AND($D349="",$N349=""),"",MAX($A$10:A348)+1)</f>
        <v/>
      </c>
      <c r="B349" s="339" t="n"/>
      <c r="C349" s="341" t="n"/>
      <c r="D349" s="341" t="n"/>
      <c r="E349" s="341" t="n"/>
      <c r="F349" s="342" t="n"/>
      <c r="G349" s="343">
        <f>IF($D349="","",IF(COUNTIF(数据录入!$J$5:$J$4999,$D349)=0,N($T349),ROUND(MIN(MAX(0,N($W349)-(N($V349)-N($U349))),N($U349)),2)))</f>
        <v/>
      </c>
      <c r="H349" s="344">
        <f>IF($D349="","",ROUND(N($F349)-N($G349)-N($J349),2))</f>
        <v/>
      </c>
      <c r="I349" s="353">
        <f>IF($D349="","",ROUND(SUM($H$11:H349),2))</f>
        <v/>
      </c>
      <c r="J349" s="354" t="n"/>
      <c r="K349" s="355" t="n"/>
      <c r="L349" s="341" t="n"/>
      <c r="M349" s="345" t="n"/>
      <c r="N349" s="346" t="n"/>
      <c r="O349" s="347" t="n"/>
      <c r="P349" s="348">
        <f>IF($N349="","",IF(COUNTIF(数据录入!$K$5:$K$4999,$N349)=0,N($X349),ROUND(MIN(MAX(0,N($Z349)-(N($Y349)-N($O349))),N($O349)),2)))</f>
        <v/>
      </c>
      <c r="Q349" s="349">
        <f>IF($N349="","",ROUND(N($O349)-N($P349),2))</f>
        <v/>
      </c>
      <c r="R349" s="350">
        <f>IF($N349="","",ROUND(SUM($Q$11:Q349),2))</f>
        <v/>
      </c>
      <c r="S349" s="346" t="n"/>
      <c r="T349" s="342" t="n"/>
      <c r="U349" s="351">
        <f>IF($D349="","",ROUND(N($F349)-N($J349),2))</f>
        <v/>
      </c>
      <c r="V349" s="351">
        <f>IF($D349="","",ROUND(SUMIFS($F$11:F349,$D$11:D349,$D349)-SUMIFS($J$11:J349,$D$11:D349,$D349),2))</f>
        <v/>
      </c>
      <c r="W349" s="351">
        <f>IF($D349="","",ROUND(SUMIFS(数据录入!$F$5:$F$4999,数据录入!$J$5:$J$4999,$D349),2))</f>
        <v/>
      </c>
      <c r="X349" s="347" t="n"/>
      <c r="Y349" s="351">
        <f>IF($N349="","",ROUND(SUMIFS($O$11:O349,$N$11:N349,$N349),2))</f>
        <v/>
      </c>
      <c r="Z349" s="351">
        <f>IF($N349="","",ROUND(SUMIFS(数据录入!$G$5:$G$4999,数据录入!$K$5:$K$4999,$N349),2))</f>
        <v/>
      </c>
      <c r="AA349" s="352">
        <f>IF(AND($D349="",$N349=""),"",IF(AND($D349&lt;&gt;"",COUNTIF(基础资料!$E:$E,$D349)=0),"客户名不在基础资料里",IF(AND($E349&lt;&gt;"",COUNTIF(基础资料!$B:$B,$E349)=0),"产品名不在基础资料里",IF(AND($N349&lt;&gt;"",COUNTIF(基础资料!$G:$G,$N349)=0),"供货商不在基础资料里",IF(AND($C349&lt;&gt;"",ISNUMBER($C349),$C349&lt;10000),"客户生日填得不对（不是日期）",IF(N($J349)&gt;N($F349),"销售费用大于销售金额",IF(AND($D349&lt;&gt;"",COUNTIF(数据录入!$J$5:$J$4999,$D349)=0,N($T349)&lt;&gt;0),"用的还是原手工已收款",IF(AND($D349&lt;&gt;"",COUNTIF(数据录入!$J$5:$J$4999,$D349)&gt;0,ROUND(N($G349)-N($T349),2)&lt;&gt;0,N($T349)&lt;&gt;0),"自动算的已收款和原手工数对不上","√"))))))))</f>
        <v/>
      </c>
    </row>
    <row r="350" ht="18" customFormat="1" customHeight="1" s="106">
      <c r="A350" s="338">
        <f>IF(AND($D350="",$N350=""),"",MAX($A$10:A349)+1)</f>
        <v/>
      </c>
      <c r="B350" s="339" t="n"/>
      <c r="C350" s="341" t="n"/>
      <c r="D350" s="341" t="n"/>
      <c r="E350" s="341" t="n"/>
      <c r="F350" s="342" t="n"/>
      <c r="G350" s="343">
        <f>IF($D350="","",IF(COUNTIF(数据录入!$J$5:$J$4999,$D350)=0,N($T350),ROUND(MIN(MAX(0,N($W350)-(N($V350)-N($U350))),N($U350)),2)))</f>
        <v/>
      </c>
      <c r="H350" s="344">
        <f>IF($D350="","",ROUND(N($F350)-N($G350)-N($J350),2))</f>
        <v/>
      </c>
      <c r="I350" s="353">
        <f>IF($D350="","",ROUND(SUM($H$11:H350),2))</f>
        <v/>
      </c>
      <c r="J350" s="354" t="n"/>
      <c r="K350" s="355" t="n"/>
      <c r="L350" s="341" t="n"/>
      <c r="M350" s="345" t="n"/>
      <c r="N350" s="346" t="n"/>
      <c r="O350" s="347" t="n"/>
      <c r="P350" s="348">
        <f>IF($N350="","",IF(COUNTIF(数据录入!$K$5:$K$4999,$N350)=0,N($X350),ROUND(MIN(MAX(0,N($Z350)-(N($Y350)-N($O350))),N($O350)),2)))</f>
        <v/>
      </c>
      <c r="Q350" s="349">
        <f>IF($N350="","",ROUND(N($O350)-N($P350),2))</f>
        <v/>
      </c>
      <c r="R350" s="350">
        <f>IF($N350="","",ROUND(SUM($Q$11:Q350),2))</f>
        <v/>
      </c>
      <c r="S350" s="346" t="n"/>
      <c r="T350" s="342" t="n"/>
      <c r="U350" s="351">
        <f>IF($D350="","",ROUND(N($F350)-N($J350),2))</f>
        <v/>
      </c>
      <c r="V350" s="351">
        <f>IF($D350="","",ROUND(SUMIFS($F$11:F350,$D$11:D350,$D350)-SUMIFS($J$11:J350,$D$11:D350,$D350),2))</f>
        <v/>
      </c>
      <c r="W350" s="351">
        <f>IF($D350="","",ROUND(SUMIFS(数据录入!$F$5:$F$4999,数据录入!$J$5:$J$4999,$D350),2))</f>
        <v/>
      </c>
      <c r="X350" s="347" t="n"/>
      <c r="Y350" s="351">
        <f>IF($N350="","",ROUND(SUMIFS($O$11:O350,$N$11:N350,$N350),2))</f>
        <v/>
      </c>
      <c r="Z350" s="351">
        <f>IF($N350="","",ROUND(SUMIFS(数据录入!$G$5:$G$4999,数据录入!$K$5:$K$4999,$N350),2))</f>
        <v/>
      </c>
      <c r="AA350" s="352">
        <f>IF(AND($D350="",$N350=""),"",IF(AND($D350&lt;&gt;"",COUNTIF(基础资料!$E:$E,$D350)=0),"客户名不在基础资料里",IF(AND($E350&lt;&gt;"",COUNTIF(基础资料!$B:$B,$E350)=0),"产品名不在基础资料里",IF(AND($N350&lt;&gt;"",COUNTIF(基础资料!$G:$G,$N350)=0),"供货商不在基础资料里",IF(AND($C350&lt;&gt;"",ISNUMBER($C350),$C350&lt;10000),"客户生日填得不对（不是日期）",IF(N($J350)&gt;N($F350),"销售费用大于销售金额",IF(AND($D350&lt;&gt;"",COUNTIF(数据录入!$J$5:$J$4999,$D350)=0,N($T350)&lt;&gt;0),"用的还是原手工已收款",IF(AND($D350&lt;&gt;"",COUNTIF(数据录入!$J$5:$J$4999,$D350)&gt;0,ROUND(N($G350)-N($T350),2)&lt;&gt;0,N($T350)&lt;&gt;0),"自动算的已收款和原手工数对不上","√"))))))))</f>
        <v/>
      </c>
    </row>
    <row r="351" ht="18" customFormat="1" customHeight="1" s="106">
      <c r="A351" s="338">
        <f>IF(AND($D351="",$N351=""),"",MAX($A$10:A350)+1)</f>
        <v/>
      </c>
      <c r="B351" s="339" t="n"/>
      <c r="C351" s="341" t="n"/>
      <c r="D351" s="341" t="n"/>
      <c r="E351" s="341" t="n"/>
      <c r="F351" s="342" t="n"/>
      <c r="G351" s="343">
        <f>IF($D351="","",IF(COUNTIF(数据录入!$J$5:$J$4999,$D351)=0,N($T351),ROUND(MIN(MAX(0,N($W351)-(N($V351)-N($U351))),N($U351)),2)))</f>
        <v/>
      </c>
      <c r="H351" s="344">
        <f>IF($D351="","",ROUND(N($F351)-N($G351)-N($J351),2))</f>
        <v/>
      </c>
      <c r="I351" s="353">
        <f>IF($D351="","",ROUND(SUM($H$11:H351),2))</f>
        <v/>
      </c>
      <c r="J351" s="354" t="n"/>
      <c r="K351" s="355" t="n"/>
      <c r="L351" s="341" t="n"/>
      <c r="M351" s="345" t="n"/>
      <c r="N351" s="346" t="n"/>
      <c r="O351" s="347" t="n"/>
      <c r="P351" s="348">
        <f>IF($N351="","",IF(COUNTIF(数据录入!$K$5:$K$4999,$N351)=0,N($X351),ROUND(MIN(MAX(0,N($Z351)-(N($Y351)-N($O351))),N($O351)),2)))</f>
        <v/>
      </c>
      <c r="Q351" s="349">
        <f>IF($N351="","",ROUND(N($O351)-N($P351),2))</f>
        <v/>
      </c>
      <c r="R351" s="350">
        <f>IF($N351="","",ROUND(SUM($Q$11:Q351),2))</f>
        <v/>
      </c>
      <c r="S351" s="346" t="n"/>
      <c r="T351" s="342" t="n"/>
      <c r="U351" s="351">
        <f>IF($D351="","",ROUND(N($F351)-N($J351),2))</f>
        <v/>
      </c>
      <c r="V351" s="351">
        <f>IF($D351="","",ROUND(SUMIFS($F$11:F351,$D$11:D351,$D351)-SUMIFS($J$11:J351,$D$11:D351,$D351),2))</f>
        <v/>
      </c>
      <c r="W351" s="351">
        <f>IF($D351="","",ROUND(SUMIFS(数据录入!$F$5:$F$4999,数据录入!$J$5:$J$4999,$D351),2))</f>
        <v/>
      </c>
      <c r="X351" s="347" t="n"/>
      <c r="Y351" s="351">
        <f>IF($N351="","",ROUND(SUMIFS($O$11:O351,$N$11:N351,$N351),2))</f>
        <v/>
      </c>
      <c r="Z351" s="351">
        <f>IF($N351="","",ROUND(SUMIFS(数据录入!$G$5:$G$4999,数据录入!$K$5:$K$4999,$N351),2))</f>
        <v/>
      </c>
      <c r="AA351" s="352">
        <f>IF(AND($D351="",$N351=""),"",IF(AND($D351&lt;&gt;"",COUNTIF(基础资料!$E:$E,$D351)=0),"客户名不在基础资料里",IF(AND($E351&lt;&gt;"",COUNTIF(基础资料!$B:$B,$E351)=0),"产品名不在基础资料里",IF(AND($N351&lt;&gt;"",COUNTIF(基础资料!$G:$G,$N351)=0),"供货商不在基础资料里",IF(AND($C351&lt;&gt;"",ISNUMBER($C351),$C351&lt;10000),"客户生日填得不对（不是日期）",IF(N($J351)&gt;N($F351),"销售费用大于销售金额",IF(AND($D351&lt;&gt;"",COUNTIF(数据录入!$J$5:$J$4999,$D351)=0,N($T351)&lt;&gt;0),"用的还是原手工已收款",IF(AND($D351&lt;&gt;"",COUNTIF(数据录入!$J$5:$J$4999,$D351)&gt;0,ROUND(N($G351)-N($T351),2)&lt;&gt;0,N($T351)&lt;&gt;0),"自动算的已收款和原手工数对不上","√"))))))))</f>
        <v/>
      </c>
    </row>
    <row r="352" ht="18" customFormat="1" customHeight="1" s="106">
      <c r="A352" s="338">
        <f>IF(AND($D352="",$N352=""),"",MAX($A$10:A351)+1)</f>
        <v/>
      </c>
      <c r="B352" s="339" t="n"/>
      <c r="C352" s="341" t="n"/>
      <c r="D352" s="341" t="n"/>
      <c r="E352" s="341" t="n"/>
      <c r="F352" s="342" t="n"/>
      <c r="G352" s="343">
        <f>IF($D352="","",IF(COUNTIF(数据录入!$J$5:$J$4999,$D352)=0,N($T352),ROUND(MIN(MAX(0,N($W352)-(N($V352)-N($U352))),N($U352)),2)))</f>
        <v/>
      </c>
      <c r="H352" s="344">
        <f>IF($D352="","",ROUND(N($F352)-N($G352)-N($J352),2))</f>
        <v/>
      </c>
      <c r="I352" s="353">
        <f>IF($D352="","",ROUND(SUM($H$11:H352),2))</f>
        <v/>
      </c>
      <c r="J352" s="354" t="n"/>
      <c r="K352" s="355" t="n"/>
      <c r="L352" s="341" t="n"/>
      <c r="M352" s="345" t="n"/>
      <c r="N352" s="346" t="n"/>
      <c r="O352" s="347" t="n"/>
      <c r="P352" s="348">
        <f>IF($N352="","",IF(COUNTIF(数据录入!$K$5:$K$4999,$N352)=0,N($X352),ROUND(MIN(MAX(0,N($Z352)-(N($Y352)-N($O352))),N($O352)),2)))</f>
        <v/>
      </c>
      <c r="Q352" s="349">
        <f>IF($N352="","",ROUND(N($O352)-N($P352),2))</f>
        <v/>
      </c>
      <c r="R352" s="350">
        <f>IF($N352="","",ROUND(SUM($Q$11:Q352),2))</f>
        <v/>
      </c>
      <c r="S352" s="346" t="n"/>
      <c r="T352" s="342" t="n"/>
      <c r="U352" s="351">
        <f>IF($D352="","",ROUND(N($F352)-N($J352),2))</f>
        <v/>
      </c>
      <c r="V352" s="351">
        <f>IF($D352="","",ROUND(SUMIFS($F$11:F352,$D$11:D352,$D352)-SUMIFS($J$11:J352,$D$11:D352,$D352),2))</f>
        <v/>
      </c>
      <c r="W352" s="351">
        <f>IF($D352="","",ROUND(SUMIFS(数据录入!$F$5:$F$4999,数据录入!$J$5:$J$4999,$D352),2))</f>
        <v/>
      </c>
      <c r="X352" s="347" t="n"/>
      <c r="Y352" s="351">
        <f>IF($N352="","",ROUND(SUMIFS($O$11:O352,$N$11:N352,$N352),2))</f>
        <v/>
      </c>
      <c r="Z352" s="351">
        <f>IF($N352="","",ROUND(SUMIFS(数据录入!$G$5:$G$4999,数据录入!$K$5:$K$4999,$N352),2))</f>
        <v/>
      </c>
      <c r="AA352" s="352">
        <f>IF(AND($D352="",$N352=""),"",IF(AND($D352&lt;&gt;"",COUNTIF(基础资料!$E:$E,$D352)=0),"客户名不在基础资料里",IF(AND($E352&lt;&gt;"",COUNTIF(基础资料!$B:$B,$E352)=0),"产品名不在基础资料里",IF(AND($N352&lt;&gt;"",COUNTIF(基础资料!$G:$G,$N352)=0),"供货商不在基础资料里",IF(AND($C352&lt;&gt;"",ISNUMBER($C352),$C352&lt;10000),"客户生日填得不对（不是日期）",IF(N($J352)&gt;N($F352),"销售费用大于销售金额",IF(AND($D352&lt;&gt;"",COUNTIF(数据录入!$J$5:$J$4999,$D352)=0,N($T352)&lt;&gt;0),"用的还是原手工已收款",IF(AND($D352&lt;&gt;"",COUNTIF(数据录入!$J$5:$J$4999,$D352)&gt;0,ROUND(N($G352)-N($T352),2)&lt;&gt;0,N($T352)&lt;&gt;0),"自动算的已收款和原手工数对不上","√"))))))))</f>
        <v/>
      </c>
    </row>
    <row r="353" ht="18" customFormat="1" customHeight="1" s="106">
      <c r="A353" s="338">
        <f>IF(AND($D353="",$N353=""),"",MAX($A$10:A352)+1)</f>
        <v/>
      </c>
      <c r="B353" s="339" t="n"/>
      <c r="C353" s="341" t="n"/>
      <c r="D353" s="341" t="n"/>
      <c r="E353" s="341" t="n"/>
      <c r="F353" s="342" t="n"/>
      <c r="G353" s="343">
        <f>IF($D353="","",IF(COUNTIF(数据录入!$J$5:$J$4999,$D353)=0,N($T353),ROUND(MIN(MAX(0,N($W353)-(N($V353)-N($U353))),N($U353)),2)))</f>
        <v/>
      </c>
      <c r="H353" s="344">
        <f>IF($D353="","",ROUND(N($F353)-N($G353)-N($J353),2))</f>
        <v/>
      </c>
      <c r="I353" s="353">
        <f>IF($D353="","",ROUND(SUM($H$11:H353),2))</f>
        <v/>
      </c>
      <c r="J353" s="354" t="n"/>
      <c r="K353" s="355" t="n"/>
      <c r="L353" s="341" t="n"/>
      <c r="M353" s="345" t="n"/>
      <c r="N353" s="346" t="n"/>
      <c r="O353" s="347" t="n"/>
      <c r="P353" s="348">
        <f>IF($N353="","",IF(COUNTIF(数据录入!$K$5:$K$4999,$N353)=0,N($X353),ROUND(MIN(MAX(0,N($Z353)-(N($Y353)-N($O353))),N($O353)),2)))</f>
        <v/>
      </c>
      <c r="Q353" s="349">
        <f>IF($N353="","",ROUND(N($O353)-N($P353),2))</f>
        <v/>
      </c>
      <c r="R353" s="350">
        <f>IF($N353="","",ROUND(SUM($Q$11:Q353),2))</f>
        <v/>
      </c>
      <c r="S353" s="346" t="n"/>
      <c r="T353" s="342" t="n"/>
      <c r="U353" s="351">
        <f>IF($D353="","",ROUND(N($F353)-N($J353),2))</f>
        <v/>
      </c>
      <c r="V353" s="351">
        <f>IF($D353="","",ROUND(SUMIFS($F$11:F353,$D$11:D353,$D353)-SUMIFS($J$11:J353,$D$11:D353,$D353),2))</f>
        <v/>
      </c>
      <c r="W353" s="351">
        <f>IF($D353="","",ROUND(SUMIFS(数据录入!$F$5:$F$4999,数据录入!$J$5:$J$4999,$D353),2))</f>
        <v/>
      </c>
      <c r="X353" s="347" t="n"/>
      <c r="Y353" s="351">
        <f>IF($N353="","",ROUND(SUMIFS($O$11:O353,$N$11:N353,$N353),2))</f>
        <v/>
      </c>
      <c r="Z353" s="351">
        <f>IF($N353="","",ROUND(SUMIFS(数据录入!$G$5:$G$4999,数据录入!$K$5:$K$4999,$N353),2))</f>
        <v/>
      </c>
      <c r="AA353" s="352">
        <f>IF(AND($D353="",$N353=""),"",IF(AND($D353&lt;&gt;"",COUNTIF(基础资料!$E:$E,$D353)=0),"客户名不在基础资料里",IF(AND($E353&lt;&gt;"",COUNTIF(基础资料!$B:$B,$E353)=0),"产品名不在基础资料里",IF(AND($N353&lt;&gt;"",COUNTIF(基础资料!$G:$G,$N353)=0),"供货商不在基础资料里",IF(AND($C353&lt;&gt;"",ISNUMBER($C353),$C353&lt;10000),"客户生日填得不对（不是日期）",IF(N($J353)&gt;N($F353),"销售费用大于销售金额",IF(AND($D353&lt;&gt;"",COUNTIF(数据录入!$J$5:$J$4999,$D353)=0,N($T353)&lt;&gt;0),"用的还是原手工已收款",IF(AND($D353&lt;&gt;"",COUNTIF(数据录入!$J$5:$J$4999,$D353)&gt;0,ROUND(N($G353)-N($T353),2)&lt;&gt;0,N($T353)&lt;&gt;0),"自动算的已收款和原手工数对不上","√"))))))))</f>
        <v/>
      </c>
    </row>
    <row r="354" ht="18" customFormat="1" customHeight="1" s="106">
      <c r="A354" s="338">
        <f>IF(AND($D354="",$N354=""),"",MAX($A$10:A353)+1)</f>
        <v/>
      </c>
      <c r="B354" s="339" t="n"/>
      <c r="C354" s="341" t="n"/>
      <c r="D354" s="341" t="n"/>
      <c r="E354" s="341" t="n"/>
      <c r="F354" s="342" t="n"/>
      <c r="G354" s="343">
        <f>IF($D354="","",IF(COUNTIF(数据录入!$J$5:$J$4999,$D354)=0,N($T354),ROUND(MIN(MAX(0,N($W354)-(N($V354)-N($U354))),N($U354)),2)))</f>
        <v/>
      </c>
      <c r="H354" s="344">
        <f>IF($D354="","",ROUND(N($F354)-N($G354)-N($J354),2))</f>
        <v/>
      </c>
      <c r="I354" s="353">
        <f>IF($D354="","",ROUND(SUM($H$11:H354),2))</f>
        <v/>
      </c>
      <c r="J354" s="354" t="n"/>
      <c r="K354" s="355" t="n"/>
      <c r="L354" s="341" t="n"/>
      <c r="M354" s="345" t="n"/>
      <c r="N354" s="346" t="n"/>
      <c r="O354" s="347" t="n"/>
      <c r="P354" s="348">
        <f>IF($N354="","",IF(COUNTIF(数据录入!$K$5:$K$4999,$N354)=0,N($X354),ROUND(MIN(MAX(0,N($Z354)-(N($Y354)-N($O354))),N($O354)),2)))</f>
        <v/>
      </c>
      <c r="Q354" s="349">
        <f>IF($N354="","",ROUND(N($O354)-N($P354),2))</f>
        <v/>
      </c>
      <c r="R354" s="350">
        <f>IF($N354="","",ROUND(SUM($Q$11:Q354),2))</f>
        <v/>
      </c>
      <c r="S354" s="346" t="n"/>
      <c r="T354" s="342" t="n"/>
      <c r="U354" s="351">
        <f>IF($D354="","",ROUND(N($F354)-N($J354),2))</f>
        <v/>
      </c>
      <c r="V354" s="351">
        <f>IF($D354="","",ROUND(SUMIFS($F$11:F354,$D$11:D354,$D354)-SUMIFS($J$11:J354,$D$11:D354,$D354),2))</f>
        <v/>
      </c>
      <c r="W354" s="351">
        <f>IF($D354="","",ROUND(SUMIFS(数据录入!$F$5:$F$4999,数据录入!$J$5:$J$4999,$D354),2))</f>
        <v/>
      </c>
      <c r="X354" s="347" t="n"/>
      <c r="Y354" s="351">
        <f>IF($N354="","",ROUND(SUMIFS($O$11:O354,$N$11:N354,$N354),2))</f>
        <v/>
      </c>
      <c r="Z354" s="351">
        <f>IF($N354="","",ROUND(SUMIFS(数据录入!$G$5:$G$4999,数据录入!$K$5:$K$4999,$N354),2))</f>
        <v/>
      </c>
      <c r="AA354" s="352">
        <f>IF(AND($D354="",$N354=""),"",IF(AND($D354&lt;&gt;"",COUNTIF(基础资料!$E:$E,$D354)=0),"客户名不在基础资料里",IF(AND($E354&lt;&gt;"",COUNTIF(基础资料!$B:$B,$E354)=0),"产品名不在基础资料里",IF(AND($N354&lt;&gt;"",COUNTIF(基础资料!$G:$G,$N354)=0),"供货商不在基础资料里",IF(AND($C354&lt;&gt;"",ISNUMBER($C354),$C354&lt;10000),"客户生日填得不对（不是日期）",IF(N($J354)&gt;N($F354),"销售费用大于销售金额",IF(AND($D354&lt;&gt;"",COUNTIF(数据录入!$J$5:$J$4999,$D354)=0,N($T354)&lt;&gt;0),"用的还是原手工已收款",IF(AND($D354&lt;&gt;"",COUNTIF(数据录入!$J$5:$J$4999,$D354)&gt;0,ROUND(N($G354)-N($T354),2)&lt;&gt;0,N($T354)&lt;&gt;0),"自动算的已收款和原手工数对不上","√"))))))))</f>
        <v/>
      </c>
    </row>
    <row r="355" ht="18" customFormat="1" customHeight="1" s="106">
      <c r="A355" s="338">
        <f>IF(AND($D355="",$N355=""),"",MAX($A$10:A354)+1)</f>
        <v/>
      </c>
      <c r="B355" s="339" t="n"/>
      <c r="C355" s="341" t="n"/>
      <c r="D355" s="341" t="n"/>
      <c r="E355" s="341" t="n"/>
      <c r="F355" s="342" t="n"/>
      <c r="G355" s="343">
        <f>IF($D355="","",IF(COUNTIF(数据录入!$J$5:$J$4999,$D355)=0,N($T355),ROUND(MIN(MAX(0,N($W355)-(N($V355)-N($U355))),N($U355)),2)))</f>
        <v/>
      </c>
      <c r="H355" s="344">
        <f>IF($D355="","",ROUND(N($F355)-N($G355)-N($J355),2))</f>
        <v/>
      </c>
      <c r="I355" s="353">
        <f>IF($D355="","",ROUND(SUM($H$11:H355),2))</f>
        <v/>
      </c>
      <c r="J355" s="354" t="n"/>
      <c r="K355" s="355" t="n"/>
      <c r="L355" s="341" t="n"/>
      <c r="M355" s="345" t="n"/>
      <c r="N355" s="346" t="n"/>
      <c r="O355" s="347" t="n"/>
      <c r="P355" s="348">
        <f>IF($N355="","",IF(COUNTIF(数据录入!$K$5:$K$4999,$N355)=0,N($X355),ROUND(MIN(MAX(0,N($Z355)-(N($Y355)-N($O355))),N($O355)),2)))</f>
        <v/>
      </c>
      <c r="Q355" s="349">
        <f>IF($N355="","",ROUND(N($O355)-N($P355),2))</f>
        <v/>
      </c>
      <c r="R355" s="350">
        <f>IF($N355="","",ROUND(SUM($Q$11:Q355),2))</f>
        <v/>
      </c>
      <c r="S355" s="346" t="n"/>
      <c r="T355" s="342" t="n"/>
      <c r="U355" s="351">
        <f>IF($D355="","",ROUND(N($F355)-N($J355),2))</f>
        <v/>
      </c>
      <c r="V355" s="351">
        <f>IF($D355="","",ROUND(SUMIFS($F$11:F355,$D$11:D355,$D355)-SUMIFS($J$11:J355,$D$11:D355,$D355),2))</f>
        <v/>
      </c>
      <c r="W355" s="351">
        <f>IF($D355="","",ROUND(SUMIFS(数据录入!$F$5:$F$4999,数据录入!$J$5:$J$4999,$D355),2))</f>
        <v/>
      </c>
      <c r="X355" s="347" t="n"/>
      <c r="Y355" s="351">
        <f>IF($N355="","",ROUND(SUMIFS($O$11:O355,$N$11:N355,$N355),2))</f>
        <v/>
      </c>
      <c r="Z355" s="351">
        <f>IF($N355="","",ROUND(SUMIFS(数据录入!$G$5:$G$4999,数据录入!$K$5:$K$4999,$N355),2))</f>
        <v/>
      </c>
      <c r="AA355" s="352">
        <f>IF(AND($D355="",$N355=""),"",IF(AND($D355&lt;&gt;"",COUNTIF(基础资料!$E:$E,$D355)=0),"客户名不在基础资料里",IF(AND($E355&lt;&gt;"",COUNTIF(基础资料!$B:$B,$E355)=0),"产品名不在基础资料里",IF(AND($N355&lt;&gt;"",COUNTIF(基础资料!$G:$G,$N355)=0),"供货商不在基础资料里",IF(AND($C355&lt;&gt;"",ISNUMBER($C355),$C355&lt;10000),"客户生日填得不对（不是日期）",IF(N($J355)&gt;N($F355),"销售费用大于销售金额",IF(AND($D355&lt;&gt;"",COUNTIF(数据录入!$J$5:$J$4999,$D355)=0,N($T355)&lt;&gt;0),"用的还是原手工已收款",IF(AND($D355&lt;&gt;"",COUNTIF(数据录入!$J$5:$J$4999,$D355)&gt;0,ROUND(N($G355)-N($T355),2)&lt;&gt;0,N($T355)&lt;&gt;0),"自动算的已收款和原手工数对不上","√"))))))))</f>
        <v/>
      </c>
    </row>
    <row r="356" ht="18" customFormat="1" customHeight="1" s="106">
      <c r="A356" s="338">
        <f>IF(AND($D356="",$N356=""),"",MAX($A$10:A355)+1)</f>
        <v/>
      </c>
      <c r="B356" s="339" t="n"/>
      <c r="C356" s="341" t="n"/>
      <c r="D356" s="341" t="n"/>
      <c r="E356" s="341" t="n"/>
      <c r="F356" s="342" t="n"/>
      <c r="G356" s="343">
        <f>IF($D356="","",IF(COUNTIF(数据录入!$J$5:$J$4999,$D356)=0,N($T356),ROUND(MIN(MAX(0,N($W356)-(N($V356)-N($U356))),N($U356)),2)))</f>
        <v/>
      </c>
      <c r="H356" s="344">
        <f>IF($D356="","",ROUND(N($F356)-N($G356)-N($J356),2))</f>
        <v/>
      </c>
      <c r="I356" s="353">
        <f>IF($D356="","",ROUND(SUM($H$11:H356),2))</f>
        <v/>
      </c>
      <c r="J356" s="354" t="n"/>
      <c r="K356" s="355" t="n"/>
      <c r="L356" s="341" t="n"/>
      <c r="M356" s="345" t="n"/>
      <c r="N356" s="346" t="n"/>
      <c r="O356" s="347" t="n"/>
      <c r="P356" s="348">
        <f>IF($N356="","",IF(COUNTIF(数据录入!$K$5:$K$4999,$N356)=0,N($X356),ROUND(MIN(MAX(0,N($Z356)-(N($Y356)-N($O356))),N($O356)),2)))</f>
        <v/>
      </c>
      <c r="Q356" s="349">
        <f>IF($N356="","",ROUND(N($O356)-N($P356),2))</f>
        <v/>
      </c>
      <c r="R356" s="350">
        <f>IF($N356="","",ROUND(SUM($Q$11:Q356),2))</f>
        <v/>
      </c>
      <c r="S356" s="346" t="n"/>
      <c r="T356" s="342" t="n"/>
      <c r="U356" s="351">
        <f>IF($D356="","",ROUND(N($F356)-N($J356),2))</f>
        <v/>
      </c>
      <c r="V356" s="351">
        <f>IF($D356="","",ROUND(SUMIFS($F$11:F356,$D$11:D356,$D356)-SUMIFS($J$11:J356,$D$11:D356,$D356),2))</f>
        <v/>
      </c>
      <c r="W356" s="351">
        <f>IF($D356="","",ROUND(SUMIFS(数据录入!$F$5:$F$4999,数据录入!$J$5:$J$4999,$D356),2))</f>
        <v/>
      </c>
      <c r="X356" s="347" t="n"/>
      <c r="Y356" s="351">
        <f>IF($N356="","",ROUND(SUMIFS($O$11:O356,$N$11:N356,$N356),2))</f>
        <v/>
      </c>
      <c r="Z356" s="351">
        <f>IF($N356="","",ROUND(SUMIFS(数据录入!$G$5:$G$4999,数据录入!$K$5:$K$4999,$N356),2))</f>
        <v/>
      </c>
      <c r="AA356" s="352">
        <f>IF(AND($D356="",$N356=""),"",IF(AND($D356&lt;&gt;"",COUNTIF(基础资料!$E:$E,$D356)=0),"客户名不在基础资料里",IF(AND($E356&lt;&gt;"",COUNTIF(基础资料!$B:$B,$E356)=0),"产品名不在基础资料里",IF(AND($N356&lt;&gt;"",COUNTIF(基础资料!$G:$G,$N356)=0),"供货商不在基础资料里",IF(AND($C356&lt;&gt;"",ISNUMBER($C356),$C356&lt;10000),"客户生日填得不对（不是日期）",IF(N($J356)&gt;N($F356),"销售费用大于销售金额",IF(AND($D356&lt;&gt;"",COUNTIF(数据录入!$J$5:$J$4999,$D356)=0,N($T356)&lt;&gt;0),"用的还是原手工已收款",IF(AND($D356&lt;&gt;"",COUNTIF(数据录入!$J$5:$J$4999,$D356)&gt;0,ROUND(N($G356)-N($T356),2)&lt;&gt;0,N($T356)&lt;&gt;0),"自动算的已收款和原手工数对不上","√"))))))))</f>
        <v/>
      </c>
    </row>
    <row r="357" ht="18" customFormat="1" customHeight="1" s="106">
      <c r="A357" s="338">
        <f>IF(AND($D357="",$N357=""),"",MAX($A$10:A356)+1)</f>
        <v/>
      </c>
      <c r="B357" s="339" t="n"/>
      <c r="C357" s="341" t="n"/>
      <c r="D357" s="341" t="n"/>
      <c r="E357" s="341" t="n"/>
      <c r="F357" s="342" t="n"/>
      <c r="G357" s="343">
        <f>IF($D357="","",IF(COUNTIF(数据录入!$J$5:$J$4999,$D357)=0,N($T357),ROUND(MIN(MAX(0,N($W357)-(N($V357)-N($U357))),N($U357)),2)))</f>
        <v/>
      </c>
      <c r="H357" s="344">
        <f>IF($D357="","",ROUND(N($F357)-N($G357)-N($J357),2))</f>
        <v/>
      </c>
      <c r="I357" s="353">
        <f>IF($D357="","",ROUND(SUM($H$11:H357),2))</f>
        <v/>
      </c>
      <c r="J357" s="354" t="n"/>
      <c r="K357" s="355" t="n"/>
      <c r="L357" s="341" t="n"/>
      <c r="M357" s="345" t="n"/>
      <c r="N357" s="346" t="n"/>
      <c r="O357" s="347" t="n"/>
      <c r="P357" s="348">
        <f>IF($N357="","",IF(COUNTIF(数据录入!$K$5:$K$4999,$N357)=0,N($X357),ROUND(MIN(MAX(0,N($Z357)-(N($Y357)-N($O357))),N($O357)),2)))</f>
        <v/>
      </c>
      <c r="Q357" s="349">
        <f>IF($N357="","",ROUND(N($O357)-N($P357),2))</f>
        <v/>
      </c>
      <c r="R357" s="350">
        <f>IF($N357="","",ROUND(SUM($Q$11:Q357),2))</f>
        <v/>
      </c>
      <c r="S357" s="346" t="n"/>
      <c r="T357" s="342" t="n"/>
      <c r="U357" s="351">
        <f>IF($D357="","",ROUND(N($F357)-N($J357),2))</f>
        <v/>
      </c>
      <c r="V357" s="351">
        <f>IF($D357="","",ROUND(SUMIFS($F$11:F357,$D$11:D357,$D357)-SUMIFS($J$11:J357,$D$11:D357,$D357),2))</f>
        <v/>
      </c>
      <c r="W357" s="351">
        <f>IF($D357="","",ROUND(SUMIFS(数据录入!$F$5:$F$4999,数据录入!$J$5:$J$4999,$D357),2))</f>
        <v/>
      </c>
      <c r="X357" s="347" t="n"/>
      <c r="Y357" s="351">
        <f>IF($N357="","",ROUND(SUMIFS($O$11:O357,$N$11:N357,$N357),2))</f>
        <v/>
      </c>
      <c r="Z357" s="351">
        <f>IF($N357="","",ROUND(SUMIFS(数据录入!$G$5:$G$4999,数据录入!$K$5:$K$4999,$N357),2))</f>
        <v/>
      </c>
      <c r="AA357" s="352">
        <f>IF(AND($D357="",$N357=""),"",IF(AND($D357&lt;&gt;"",COUNTIF(基础资料!$E:$E,$D357)=0),"客户名不在基础资料里",IF(AND($E357&lt;&gt;"",COUNTIF(基础资料!$B:$B,$E357)=0),"产品名不在基础资料里",IF(AND($N357&lt;&gt;"",COUNTIF(基础资料!$G:$G,$N357)=0),"供货商不在基础资料里",IF(AND($C357&lt;&gt;"",ISNUMBER($C357),$C357&lt;10000),"客户生日填得不对（不是日期）",IF(N($J357)&gt;N($F357),"销售费用大于销售金额",IF(AND($D357&lt;&gt;"",COUNTIF(数据录入!$J$5:$J$4999,$D357)=0,N($T357)&lt;&gt;0),"用的还是原手工已收款",IF(AND($D357&lt;&gt;"",COUNTIF(数据录入!$J$5:$J$4999,$D357)&gt;0,ROUND(N($G357)-N($T357),2)&lt;&gt;0,N($T357)&lt;&gt;0),"自动算的已收款和原手工数对不上","√"))))))))</f>
        <v/>
      </c>
    </row>
    <row r="358" ht="18" customFormat="1" customHeight="1" s="106">
      <c r="A358" s="338">
        <f>IF(AND($D358="",$N358=""),"",MAX($A$10:A357)+1)</f>
        <v/>
      </c>
      <c r="B358" s="339" t="n"/>
      <c r="C358" s="341" t="n"/>
      <c r="D358" s="341" t="n"/>
      <c r="E358" s="341" t="n"/>
      <c r="F358" s="342" t="n"/>
      <c r="G358" s="343">
        <f>IF($D358="","",IF(COUNTIF(数据录入!$J$5:$J$4999,$D358)=0,N($T358),ROUND(MIN(MAX(0,N($W358)-(N($V358)-N($U358))),N($U358)),2)))</f>
        <v/>
      </c>
      <c r="H358" s="344">
        <f>IF($D358="","",ROUND(N($F358)-N($G358)-N($J358),2))</f>
        <v/>
      </c>
      <c r="I358" s="353">
        <f>IF($D358="","",ROUND(SUM($H$11:H358),2))</f>
        <v/>
      </c>
      <c r="J358" s="354" t="n"/>
      <c r="K358" s="355" t="n"/>
      <c r="L358" s="341" t="n"/>
      <c r="M358" s="345" t="n"/>
      <c r="N358" s="346" t="n"/>
      <c r="O358" s="347" t="n"/>
      <c r="P358" s="348">
        <f>IF($N358="","",IF(COUNTIF(数据录入!$K$5:$K$4999,$N358)=0,N($X358),ROUND(MIN(MAX(0,N($Z358)-(N($Y358)-N($O358))),N($O358)),2)))</f>
        <v/>
      </c>
      <c r="Q358" s="349">
        <f>IF($N358="","",ROUND(N($O358)-N($P358),2))</f>
        <v/>
      </c>
      <c r="R358" s="350">
        <f>IF($N358="","",ROUND(SUM($Q$11:Q358),2))</f>
        <v/>
      </c>
      <c r="S358" s="346" t="n"/>
      <c r="T358" s="342" t="n"/>
      <c r="U358" s="351">
        <f>IF($D358="","",ROUND(N($F358)-N($J358),2))</f>
        <v/>
      </c>
      <c r="V358" s="351">
        <f>IF($D358="","",ROUND(SUMIFS($F$11:F358,$D$11:D358,$D358)-SUMIFS($J$11:J358,$D$11:D358,$D358),2))</f>
        <v/>
      </c>
      <c r="W358" s="351">
        <f>IF($D358="","",ROUND(SUMIFS(数据录入!$F$5:$F$4999,数据录入!$J$5:$J$4999,$D358),2))</f>
        <v/>
      </c>
      <c r="X358" s="347" t="n"/>
      <c r="Y358" s="351">
        <f>IF($N358="","",ROUND(SUMIFS($O$11:O358,$N$11:N358,$N358),2))</f>
        <v/>
      </c>
      <c r="Z358" s="351">
        <f>IF($N358="","",ROUND(SUMIFS(数据录入!$G$5:$G$4999,数据录入!$K$5:$K$4999,$N358),2))</f>
        <v/>
      </c>
      <c r="AA358" s="352">
        <f>IF(AND($D358="",$N358=""),"",IF(AND($D358&lt;&gt;"",COUNTIF(基础资料!$E:$E,$D358)=0),"客户名不在基础资料里",IF(AND($E358&lt;&gt;"",COUNTIF(基础资料!$B:$B,$E358)=0),"产品名不在基础资料里",IF(AND($N358&lt;&gt;"",COUNTIF(基础资料!$G:$G,$N358)=0),"供货商不在基础资料里",IF(AND($C358&lt;&gt;"",ISNUMBER($C358),$C358&lt;10000),"客户生日填得不对（不是日期）",IF(N($J358)&gt;N($F358),"销售费用大于销售金额",IF(AND($D358&lt;&gt;"",COUNTIF(数据录入!$J$5:$J$4999,$D358)=0,N($T358)&lt;&gt;0),"用的还是原手工已收款",IF(AND($D358&lt;&gt;"",COUNTIF(数据录入!$J$5:$J$4999,$D358)&gt;0,ROUND(N($G358)-N($T358),2)&lt;&gt;0,N($T358)&lt;&gt;0),"自动算的已收款和原手工数对不上","√"))))))))</f>
        <v/>
      </c>
    </row>
    <row r="359" ht="18" customFormat="1" customHeight="1" s="106">
      <c r="A359" s="338">
        <f>IF(AND($D359="",$N359=""),"",MAX($A$10:A358)+1)</f>
        <v/>
      </c>
      <c r="B359" s="339" t="n"/>
      <c r="C359" s="341" t="n"/>
      <c r="D359" s="341" t="n"/>
      <c r="E359" s="341" t="n"/>
      <c r="F359" s="342" t="n"/>
      <c r="G359" s="343">
        <f>IF($D359="","",IF(COUNTIF(数据录入!$J$5:$J$4999,$D359)=0,N($T359),ROUND(MIN(MAX(0,N($W359)-(N($V359)-N($U359))),N($U359)),2)))</f>
        <v/>
      </c>
      <c r="H359" s="344">
        <f>IF($D359="","",ROUND(N($F359)-N($G359)-N($J359),2))</f>
        <v/>
      </c>
      <c r="I359" s="353">
        <f>IF($D359="","",ROUND(SUM($H$11:H359),2))</f>
        <v/>
      </c>
      <c r="J359" s="354" t="n"/>
      <c r="K359" s="355" t="n"/>
      <c r="L359" s="341" t="n"/>
      <c r="M359" s="345" t="n"/>
      <c r="N359" s="346" t="n"/>
      <c r="O359" s="347" t="n"/>
      <c r="P359" s="348">
        <f>IF($N359="","",IF(COUNTIF(数据录入!$K$5:$K$4999,$N359)=0,N($X359),ROUND(MIN(MAX(0,N($Z359)-(N($Y359)-N($O359))),N($O359)),2)))</f>
        <v/>
      </c>
      <c r="Q359" s="349">
        <f>IF($N359="","",ROUND(N($O359)-N($P359),2))</f>
        <v/>
      </c>
      <c r="R359" s="350">
        <f>IF($N359="","",ROUND(SUM($Q$11:Q359),2))</f>
        <v/>
      </c>
      <c r="S359" s="346" t="n"/>
      <c r="T359" s="342" t="n"/>
      <c r="U359" s="351">
        <f>IF($D359="","",ROUND(N($F359)-N($J359),2))</f>
        <v/>
      </c>
      <c r="V359" s="351">
        <f>IF($D359="","",ROUND(SUMIFS($F$11:F359,$D$11:D359,$D359)-SUMIFS($J$11:J359,$D$11:D359,$D359),2))</f>
        <v/>
      </c>
      <c r="W359" s="351">
        <f>IF($D359="","",ROUND(SUMIFS(数据录入!$F$5:$F$4999,数据录入!$J$5:$J$4999,$D359),2))</f>
        <v/>
      </c>
      <c r="X359" s="347" t="n"/>
      <c r="Y359" s="351">
        <f>IF($N359="","",ROUND(SUMIFS($O$11:O359,$N$11:N359,$N359),2))</f>
        <v/>
      </c>
      <c r="Z359" s="351">
        <f>IF($N359="","",ROUND(SUMIFS(数据录入!$G$5:$G$4999,数据录入!$K$5:$K$4999,$N359),2))</f>
        <v/>
      </c>
      <c r="AA359" s="352">
        <f>IF(AND($D359="",$N359=""),"",IF(AND($D359&lt;&gt;"",COUNTIF(基础资料!$E:$E,$D359)=0),"客户名不在基础资料里",IF(AND($E359&lt;&gt;"",COUNTIF(基础资料!$B:$B,$E359)=0),"产品名不在基础资料里",IF(AND($N359&lt;&gt;"",COUNTIF(基础资料!$G:$G,$N359)=0),"供货商不在基础资料里",IF(AND($C359&lt;&gt;"",ISNUMBER($C359),$C359&lt;10000),"客户生日填得不对（不是日期）",IF(N($J359)&gt;N($F359),"销售费用大于销售金额",IF(AND($D359&lt;&gt;"",COUNTIF(数据录入!$J$5:$J$4999,$D359)=0,N($T359)&lt;&gt;0),"用的还是原手工已收款",IF(AND($D359&lt;&gt;"",COUNTIF(数据录入!$J$5:$J$4999,$D359)&gt;0,ROUND(N($G359)-N($T359),2)&lt;&gt;0,N($T359)&lt;&gt;0),"自动算的已收款和原手工数对不上","√"))))))))</f>
        <v/>
      </c>
    </row>
    <row r="360" ht="18" customFormat="1" customHeight="1" s="106">
      <c r="A360" s="338">
        <f>IF(AND($D360="",$N360=""),"",MAX($A$10:A359)+1)</f>
        <v/>
      </c>
      <c r="B360" s="339" t="n"/>
      <c r="C360" s="341" t="n"/>
      <c r="D360" s="341" t="n"/>
      <c r="E360" s="341" t="n"/>
      <c r="F360" s="342" t="n"/>
      <c r="G360" s="343">
        <f>IF($D360="","",IF(COUNTIF(数据录入!$J$5:$J$4999,$D360)=0,N($T360),ROUND(MIN(MAX(0,N($W360)-(N($V360)-N($U360))),N($U360)),2)))</f>
        <v/>
      </c>
      <c r="H360" s="344">
        <f>IF($D360="","",ROUND(N($F360)-N($G360)-N($J360),2))</f>
        <v/>
      </c>
      <c r="I360" s="353">
        <f>IF($D360="","",ROUND(SUM($H$11:H360),2))</f>
        <v/>
      </c>
      <c r="J360" s="354" t="n"/>
      <c r="K360" s="355" t="n"/>
      <c r="L360" s="341" t="n"/>
      <c r="M360" s="345" t="n"/>
      <c r="N360" s="346" t="n"/>
      <c r="O360" s="347" t="n"/>
      <c r="P360" s="348">
        <f>IF($N360="","",IF(COUNTIF(数据录入!$K$5:$K$4999,$N360)=0,N($X360),ROUND(MIN(MAX(0,N($Z360)-(N($Y360)-N($O360))),N($O360)),2)))</f>
        <v/>
      </c>
      <c r="Q360" s="349">
        <f>IF($N360="","",ROUND(N($O360)-N($P360),2))</f>
        <v/>
      </c>
      <c r="R360" s="350">
        <f>IF($N360="","",ROUND(SUM($Q$11:Q360),2))</f>
        <v/>
      </c>
      <c r="S360" s="346" t="n"/>
      <c r="T360" s="342" t="n"/>
      <c r="U360" s="351">
        <f>IF($D360="","",ROUND(N($F360)-N($J360),2))</f>
        <v/>
      </c>
      <c r="V360" s="351">
        <f>IF($D360="","",ROUND(SUMIFS($F$11:F360,$D$11:D360,$D360)-SUMIFS($J$11:J360,$D$11:D360,$D360),2))</f>
        <v/>
      </c>
      <c r="W360" s="351">
        <f>IF($D360="","",ROUND(SUMIFS(数据录入!$F$5:$F$4999,数据录入!$J$5:$J$4999,$D360),2))</f>
        <v/>
      </c>
      <c r="X360" s="347" t="n"/>
      <c r="Y360" s="351">
        <f>IF($N360="","",ROUND(SUMIFS($O$11:O360,$N$11:N360,$N360),2))</f>
        <v/>
      </c>
      <c r="Z360" s="351">
        <f>IF($N360="","",ROUND(SUMIFS(数据录入!$G$5:$G$4999,数据录入!$K$5:$K$4999,$N360),2))</f>
        <v/>
      </c>
      <c r="AA360" s="352">
        <f>IF(AND($D360="",$N360=""),"",IF(AND($D360&lt;&gt;"",COUNTIF(基础资料!$E:$E,$D360)=0),"客户名不在基础资料里",IF(AND($E360&lt;&gt;"",COUNTIF(基础资料!$B:$B,$E360)=0),"产品名不在基础资料里",IF(AND($N360&lt;&gt;"",COUNTIF(基础资料!$G:$G,$N360)=0),"供货商不在基础资料里",IF(AND($C360&lt;&gt;"",ISNUMBER($C360),$C360&lt;10000),"客户生日填得不对（不是日期）",IF(N($J360)&gt;N($F360),"销售费用大于销售金额",IF(AND($D360&lt;&gt;"",COUNTIF(数据录入!$J$5:$J$4999,$D360)=0,N($T360)&lt;&gt;0),"用的还是原手工已收款",IF(AND($D360&lt;&gt;"",COUNTIF(数据录入!$J$5:$J$4999,$D360)&gt;0,ROUND(N($G360)-N($T360),2)&lt;&gt;0,N($T360)&lt;&gt;0),"自动算的已收款和原手工数对不上","√"))))))))</f>
        <v/>
      </c>
    </row>
    <row r="361" ht="18" customFormat="1" customHeight="1" s="106">
      <c r="A361" s="338">
        <f>IF(AND($D361="",$N361=""),"",MAX($A$10:A360)+1)</f>
        <v/>
      </c>
      <c r="B361" s="339" t="n"/>
      <c r="C361" s="341" t="n"/>
      <c r="D361" s="341" t="n"/>
      <c r="E361" s="341" t="n"/>
      <c r="F361" s="342" t="n"/>
      <c r="G361" s="343">
        <f>IF($D361="","",IF(COUNTIF(数据录入!$J$5:$J$4999,$D361)=0,N($T361),ROUND(MIN(MAX(0,N($W361)-(N($V361)-N($U361))),N($U361)),2)))</f>
        <v/>
      </c>
      <c r="H361" s="344">
        <f>IF($D361="","",ROUND(N($F361)-N($G361)-N($J361),2))</f>
        <v/>
      </c>
      <c r="I361" s="353">
        <f>IF($D361="","",ROUND(SUM($H$11:H361),2))</f>
        <v/>
      </c>
      <c r="J361" s="354" t="n"/>
      <c r="K361" s="355" t="n"/>
      <c r="L361" s="341" t="n"/>
      <c r="M361" s="345" t="n"/>
      <c r="N361" s="346" t="n"/>
      <c r="O361" s="347" t="n"/>
      <c r="P361" s="348">
        <f>IF($N361="","",IF(COUNTIF(数据录入!$K$5:$K$4999,$N361)=0,N($X361),ROUND(MIN(MAX(0,N($Z361)-(N($Y361)-N($O361))),N($O361)),2)))</f>
        <v/>
      </c>
      <c r="Q361" s="349">
        <f>IF($N361="","",ROUND(N($O361)-N($P361),2))</f>
        <v/>
      </c>
      <c r="R361" s="350">
        <f>IF($N361="","",ROUND(SUM($Q$11:Q361),2))</f>
        <v/>
      </c>
      <c r="S361" s="346" t="n"/>
      <c r="T361" s="342" t="n"/>
      <c r="U361" s="351">
        <f>IF($D361="","",ROUND(N($F361)-N($J361),2))</f>
        <v/>
      </c>
      <c r="V361" s="351">
        <f>IF($D361="","",ROUND(SUMIFS($F$11:F361,$D$11:D361,$D361)-SUMIFS($J$11:J361,$D$11:D361,$D361),2))</f>
        <v/>
      </c>
      <c r="W361" s="351">
        <f>IF($D361="","",ROUND(SUMIFS(数据录入!$F$5:$F$4999,数据录入!$J$5:$J$4999,$D361),2))</f>
        <v/>
      </c>
      <c r="X361" s="347" t="n"/>
      <c r="Y361" s="351">
        <f>IF($N361="","",ROUND(SUMIFS($O$11:O361,$N$11:N361,$N361),2))</f>
        <v/>
      </c>
      <c r="Z361" s="351">
        <f>IF($N361="","",ROUND(SUMIFS(数据录入!$G$5:$G$4999,数据录入!$K$5:$K$4999,$N361),2))</f>
        <v/>
      </c>
      <c r="AA361" s="352">
        <f>IF(AND($D361="",$N361=""),"",IF(AND($D361&lt;&gt;"",COUNTIF(基础资料!$E:$E,$D361)=0),"客户名不在基础资料里",IF(AND($E361&lt;&gt;"",COUNTIF(基础资料!$B:$B,$E361)=0),"产品名不在基础资料里",IF(AND($N361&lt;&gt;"",COUNTIF(基础资料!$G:$G,$N361)=0),"供货商不在基础资料里",IF(AND($C361&lt;&gt;"",ISNUMBER($C361),$C361&lt;10000),"客户生日填得不对（不是日期）",IF(N($J361)&gt;N($F361),"销售费用大于销售金额",IF(AND($D361&lt;&gt;"",COUNTIF(数据录入!$J$5:$J$4999,$D361)=0,N($T361)&lt;&gt;0),"用的还是原手工已收款",IF(AND($D361&lt;&gt;"",COUNTIF(数据录入!$J$5:$J$4999,$D361)&gt;0,ROUND(N($G361)-N($T361),2)&lt;&gt;0,N($T361)&lt;&gt;0),"自动算的已收款和原手工数对不上","√"))))))))</f>
        <v/>
      </c>
    </row>
    <row r="362" ht="18" customFormat="1" customHeight="1" s="106">
      <c r="A362" s="338">
        <f>IF(AND($D362="",$N362=""),"",MAX($A$10:A361)+1)</f>
        <v/>
      </c>
      <c r="B362" s="339" t="n"/>
      <c r="C362" s="341" t="n"/>
      <c r="D362" s="341" t="n"/>
      <c r="E362" s="341" t="n"/>
      <c r="F362" s="342" t="n"/>
      <c r="G362" s="343">
        <f>IF($D362="","",IF(COUNTIF(数据录入!$J$5:$J$4999,$D362)=0,N($T362),ROUND(MIN(MAX(0,N($W362)-(N($V362)-N($U362))),N($U362)),2)))</f>
        <v/>
      </c>
      <c r="H362" s="344">
        <f>IF($D362="","",ROUND(N($F362)-N($G362)-N($J362),2))</f>
        <v/>
      </c>
      <c r="I362" s="353">
        <f>IF($D362="","",ROUND(SUM($H$11:H362),2))</f>
        <v/>
      </c>
      <c r="J362" s="354" t="n"/>
      <c r="K362" s="355" t="n"/>
      <c r="L362" s="341" t="n"/>
      <c r="M362" s="345" t="n"/>
      <c r="N362" s="346" t="n"/>
      <c r="O362" s="347" t="n"/>
      <c r="P362" s="348">
        <f>IF($N362="","",IF(COUNTIF(数据录入!$K$5:$K$4999,$N362)=0,N($X362),ROUND(MIN(MAX(0,N($Z362)-(N($Y362)-N($O362))),N($O362)),2)))</f>
        <v/>
      </c>
      <c r="Q362" s="349">
        <f>IF($N362="","",ROUND(N($O362)-N($P362),2))</f>
        <v/>
      </c>
      <c r="R362" s="350">
        <f>IF($N362="","",ROUND(SUM($Q$11:Q362),2))</f>
        <v/>
      </c>
      <c r="S362" s="346" t="n"/>
      <c r="T362" s="342" t="n"/>
      <c r="U362" s="351">
        <f>IF($D362="","",ROUND(N($F362)-N($J362),2))</f>
        <v/>
      </c>
      <c r="V362" s="351">
        <f>IF($D362="","",ROUND(SUMIFS($F$11:F362,$D$11:D362,$D362)-SUMIFS($J$11:J362,$D$11:D362,$D362),2))</f>
        <v/>
      </c>
      <c r="W362" s="351">
        <f>IF($D362="","",ROUND(SUMIFS(数据录入!$F$5:$F$4999,数据录入!$J$5:$J$4999,$D362),2))</f>
        <v/>
      </c>
      <c r="X362" s="347" t="n"/>
      <c r="Y362" s="351">
        <f>IF($N362="","",ROUND(SUMIFS($O$11:O362,$N$11:N362,$N362),2))</f>
        <v/>
      </c>
      <c r="Z362" s="351">
        <f>IF($N362="","",ROUND(SUMIFS(数据录入!$G$5:$G$4999,数据录入!$K$5:$K$4999,$N362),2))</f>
        <v/>
      </c>
      <c r="AA362" s="352">
        <f>IF(AND($D362="",$N362=""),"",IF(AND($D362&lt;&gt;"",COUNTIF(基础资料!$E:$E,$D362)=0),"客户名不在基础资料里",IF(AND($E362&lt;&gt;"",COUNTIF(基础资料!$B:$B,$E362)=0),"产品名不在基础资料里",IF(AND($N362&lt;&gt;"",COUNTIF(基础资料!$G:$G,$N362)=0),"供货商不在基础资料里",IF(AND($C362&lt;&gt;"",ISNUMBER($C362),$C362&lt;10000),"客户生日填得不对（不是日期）",IF(N($J362)&gt;N($F362),"销售费用大于销售金额",IF(AND($D362&lt;&gt;"",COUNTIF(数据录入!$J$5:$J$4999,$D362)=0,N($T362)&lt;&gt;0),"用的还是原手工已收款",IF(AND($D362&lt;&gt;"",COUNTIF(数据录入!$J$5:$J$4999,$D362)&gt;0,ROUND(N($G362)-N($T362),2)&lt;&gt;0,N($T362)&lt;&gt;0),"自动算的已收款和原手工数对不上","√"))))))))</f>
        <v/>
      </c>
    </row>
    <row r="363" ht="18" customFormat="1" customHeight="1" s="106">
      <c r="A363" s="338">
        <f>IF(AND($D363="",$N363=""),"",MAX($A$10:A362)+1)</f>
        <v/>
      </c>
      <c r="B363" s="339" t="n"/>
      <c r="C363" s="341" t="n"/>
      <c r="D363" s="341" t="n"/>
      <c r="E363" s="341" t="n"/>
      <c r="F363" s="342" t="n"/>
      <c r="G363" s="343">
        <f>IF($D363="","",IF(COUNTIF(数据录入!$J$5:$J$4999,$D363)=0,N($T363),ROUND(MIN(MAX(0,N($W363)-(N($V363)-N($U363))),N($U363)),2)))</f>
        <v/>
      </c>
      <c r="H363" s="344">
        <f>IF($D363="","",ROUND(N($F363)-N($G363)-N($J363),2))</f>
        <v/>
      </c>
      <c r="I363" s="353">
        <f>IF($D363="","",ROUND(SUM($H$11:H363),2))</f>
        <v/>
      </c>
      <c r="J363" s="354" t="n"/>
      <c r="K363" s="355" t="n"/>
      <c r="L363" s="341" t="n"/>
      <c r="M363" s="345" t="n"/>
      <c r="N363" s="346" t="n"/>
      <c r="O363" s="347" t="n"/>
      <c r="P363" s="348">
        <f>IF($N363="","",IF(COUNTIF(数据录入!$K$5:$K$4999,$N363)=0,N($X363),ROUND(MIN(MAX(0,N($Z363)-(N($Y363)-N($O363))),N($O363)),2)))</f>
        <v/>
      </c>
      <c r="Q363" s="349">
        <f>IF($N363="","",ROUND(N($O363)-N($P363),2))</f>
        <v/>
      </c>
      <c r="R363" s="350">
        <f>IF($N363="","",ROUND(SUM($Q$11:Q363),2))</f>
        <v/>
      </c>
      <c r="S363" s="346" t="n"/>
      <c r="T363" s="342" t="n"/>
      <c r="U363" s="351">
        <f>IF($D363="","",ROUND(N($F363)-N($J363),2))</f>
        <v/>
      </c>
      <c r="V363" s="351">
        <f>IF($D363="","",ROUND(SUMIFS($F$11:F363,$D$11:D363,$D363)-SUMIFS($J$11:J363,$D$11:D363,$D363),2))</f>
        <v/>
      </c>
      <c r="W363" s="351">
        <f>IF($D363="","",ROUND(SUMIFS(数据录入!$F$5:$F$4999,数据录入!$J$5:$J$4999,$D363),2))</f>
        <v/>
      </c>
      <c r="X363" s="347" t="n"/>
      <c r="Y363" s="351">
        <f>IF($N363="","",ROUND(SUMIFS($O$11:O363,$N$11:N363,$N363),2))</f>
        <v/>
      </c>
      <c r="Z363" s="351">
        <f>IF($N363="","",ROUND(SUMIFS(数据录入!$G$5:$G$4999,数据录入!$K$5:$K$4999,$N363),2))</f>
        <v/>
      </c>
      <c r="AA363" s="352">
        <f>IF(AND($D363="",$N363=""),"",IF(AND($D363&lt;&gt;"",COUNTIF(基础资料!$E:$E,$D363)=0),"客户名不在基础资料里",IF(AND($E363&lt;&gt;"",COUNTIF(基础资料!$B:$B,$E363)=0),"产品名不在基础资料里",IF(AND($N363&lt;&gt;"",COUNTIF(基础资料!$G:$G,$N363)=0),"供货商不在基础资料里",IF(AND($C363&lt;&gt;"",ISNUMBER($C363),$C363&lt;10000),"客户生日填得不对（不是日期）",IF(N($J363)&gt;N($F363),"销售费用大于销售金额",IF(AND($D363&lt;&gt;"",COUNTIF(数据录入!$J$5:$J$4999,$D363)=0,N($T363)&lt;&gt;0),"用的还是原手工已收款",IF(AND($D363&lt;&gt;"",COUNTIF(数据录入!$J$5:$J$4999,$D363)&gt;0,ROUND(N($G363)-N($T363),2)&lt;&gt;0,N($T363)&lt;&gt;0),"自动算的已收款和原手工数对不上","√"))))))))</f>
        <v/>
      </c>
    </row>
    <row r="364" ht="18" customFormat="1" customHeight="1" s="106">
      <c r="A364" s="338">
        <f>IF(AND($D364="",$N364=""),"",MAX($A$10:A363)+1)</f>
        <v/>
      </c>
      <c r="B364" s="339" t="n"/>
      <c r="C364" s="341" t="n"/>
      <c r="D364" s="341" t="n"/>
      <c r="E364" s="341" t="n"/>
      <c r="F364" s="342" t="n"/>
      <c r="G364" s="343">
        <f>IF($D364="","",IF(COUNTIF(数据录入!$J$5:$J$4999,$D364)=0,N($T364),ROUND(MIN(MAX(0,N($W364)-(N($V364)-N($U364))),N($U364)),2)))</f>
        <v/>
      </c>
      <c r="H364" s="344">
        <f>IF($D364="","",ROUND(N($F364)-N($G364)-N($J364),2))</f>
        <v/>
      </c>
      <c r="I364" s="353">
        <f>IF($D364="","",ROUND(SUM($H$11:H364),2))</f>
        <v/>
      </c>
      <c r="J364" s="354" t="n"/>
      <c r="K364" s="355" t="n"/>
      <c r="L364" s="341" t="n"/>
      <c r="M364" s="345" t="n"/>
      <c r="N364" s="346" t="n"/>
      <c r="O364" s="347" t="n"/>
      <c r="P364" s="348">
        <f>IF($N364="","",IF(COUNTIF(数据录入!$K$5:$K$4999,$N364)=0,N($X364),ROUND(MIN(MAX(0,N($Z364)-(N($Y364)-N($O364))),N($O364)),2)))</f>
        <v/>
      </c>
      <c r="Q364" s="349">
        <f>IF($N364="","",ROUND(N($O364)-N($P364),2))</f>
        <v/>
      </c>
      <c r="R364" s="350">
        <f>IF($N364="","",ROUND(SUM($Q$11:Q364),2))</f>
        <v/>
      </c>
      <c r="S364" s="346" t="n"/>
      <c r="T364" s="342" t="n"/>
      <c r="U364" s="351">
        <f>IF($D364="","",ROUND(N($F364)-N($J364),2))</f>
        <v/>
      </c>
      <c r="V364" s="351">
        <f>IF($D364="","",ROUND(SUMIFS($F$11:F364,$D$11:D364,$D364)-SUMIFS($J$11:J364,$D$11:D364,$D364),2))</f>
        <v/>
      </c>
      <c r="W364" s="351">
        <f>IF($D364="","",ROUND(SUMIFS(数据录入!$F$5:$F$4999,数据录入!$J$5:$J$4999,$D364),2))</f>
        <v/>
      </c>
      <c r="X364" s="347" t="n"/>
      <c r="Y364" s="351">
        <f>IF($N364="","",ROUND(SUMIFS($O$11:O364,$N$11:N364,$N364),2))</f>
        <v/>
      </c>
      <c r="Z364" s="351">
        <f>IF($N364="","",ROUND(SUMIFS(数据录入!$G$5:$G$4999,数据录入!$K$5:$K$4999,$N364),2))</f>
        <v/>
      </c>
      <c r="AA364" s="352">
        <f>IF(AND($D364="",$N364=""),"",IF(AND($D364&lt;&gt;"",COUNTIF(基础资料!$E:$E,$D364)=0),"客户名不在基础资料里",IF(AND($E364&lt;&gt;"",COUNTIF(基础资料!$B:$B,$E364)=0),"产品名不在基础资料里",IF(AND($N364&lt;&gt;"",COUNTIF(基础资料!$G:$G,$N364)=0),"供货商不在基础资料里",IF(AND($C364&lt;&gt;"",ISNUMBER($C364),$C364&lt;10000),"客户生日填得不对（不是日期）",IF(N($J364)&gt;N($F364),"销售费用大于销售金额",IF(AND($D364&lt;&gt;"",COUNTIF(数据录入!$J$5:$J$4999,$D364)=0,N($T364)&lt;&gt;0),"用的还是原手工已收款",IF(AND($D364&lt;&gt;"",COUNTIF(数据录入!$J$5:$J$4999,$D364)&gt;0,ROUND(N($G364)-N($T364),2)&lt;&gt;0,N($T364)&lt;&gt;0),"自动算的已收款和原手工数对不上","√"))))))))</f>
        <v/>
      </c>
    </row>
    <row r="365" ht="18" customFormat="1" customHeight="1" s="106">
      <c r="A365" s="338">
        <f>IF(AND($D365="",$N365=""),"",MAX($A$10:A364)+1)</f>
        <v/>
      </c>
      <c r="B365" s="339" t="n"/>
      <c r="C365" s="341" t="n"/>
      <c r="D365" s="341" t="n"/>
      <c r="E365" s="341" t="n"/>
      <c r="F365" s="342" t="n"/>
      <c r="G365" s="343">
        <f>IF($D365="","",IF(COUNTIF(数据录入!$J$5:$J$4999,$D365)=0,N($T365),ROUND(MIN(MAX(0,N($W365)-(N($V365)-N($U365))),N($U365)),2)))</f>
        <v/>
      </c>
      <c r="H365" s="344">
        <f>IF($D365="","",ROUND(N($F365)-N($G365)-N($J365),2))</f>
        <v/>
      </c>
      <c r="I365" s="353">
        <f>IF($D365="","",ROUND(SUM($H$11:H365),2))</f>
        <v/>
      </c>
      <c r="J365" s="354" t="n"/>
      <c r="K365" s="355" t="n"/>
      <c r="L365" s="341" t="n"/>
      <c r="M365" s="345" t="n"/>
      <c r="N365" s="346" t="n"/>
      <c r="O365" s="347" t="n"/>
      <c r="P365" s="348">
        <f>IF($N365="","",IF(COUNTIF(数据录入!$K$5:$K$4999,$N365)=0,N($X365),ROUND(MIN(MAX(0,N($Z365)-(N($Y365)-N($O365))),N($O365)),2)))</f>
        <v/>
      </c>
      <c r="Q365" s="349">
        <f>IF($N365="","",ROUND(N($O365)-N($P365),2))</f>
        <v/>
      </c>
      <c r="R365" s="350">
        <f>IF($N365="","",ROUND(SUM($Q$11:Q365),2))</f>
        <v/>
      </c>
      <c r="S365" s="346" t="n"/>
      <c r="T365" s="342" t="n"/>
      <c r="U365" s="351">
        <f>IF($D365="","",ROUND(N($F365)-N($J365),2))</f>
        <v/>
      </c>
      <c r="V365" s="351">
        <f>IF($D365="","",ROUND(SUMIFS($F$11:F365,$D$11:D365,$D365)-SUMIFS($J$11:J365,$D$11:D365,$D365),2))</f>
        <v/>
      </c>
      <c r="W365" s="351">
        <f>IF($D365="","",ROUND(SUMIFS(数据录入!$F$5:$F$4999,数据录入!$J$5:$J$4999,$D365),2))</f>
        <v/>
      </c>
      <c r="X365" s="347" t="n"/>
      <c r="Y365" s="351">
        <f>IF($N365="","",ROUND(SUMIFS($O$11:O365,$N$11:N365,$N365),2))</f>
        <v/>
      </c>
      <c r="Z365" s="351">
        <f>IF($N365="","",ROUND(SUMIFS(数据录入!$G$5:$G$4999,数据录入!$K$5:$K$4999,$N365),2))</f>
        <v/>
      </c>
      <c r="AA365" s="352">
        <f>IF(AND($D365="",$N365=""),"",IF(AND($D365&lt;&gt;"",COUNTIF(基础资料!$E:$E,$D365)=0),"客户名不在基础资料里",IF(AND($E365&lt;&gt;"",COUNTIF(基础资料!$B:$B,$E365)=0),"产品名不在基础资料里",IF(AND($N365&lt;&gt;"",COUNTIF(基础资料!$G:$G,$N365)=0),"供货商不在基础资料里",IF(AND($C365&lt;&gt;"",ISNUMBER($C365),$C365&lt;10000),"客户生日填得不对（不是日期）",IF(N($J365)&gt;N($F365),"销售费用大于销售金额",IF(AND($D365&lt;&gt;"",COUNTIF(数据录入!$J$5:$J$4999,$D365)=0,N($T365)&lt;&gt;0),"用的还是原手工已收款",IF(AND($D365&lt;&gt;"",COUNTIF(数据录入!$J$5:$J$4999,$D365)&gt;0,ROUND(N($G365)-N($T365),2)&lt;&gt;0,N($T365)&lt;&gt;0),"自动算的已收款和原手工数对不上","√"))))))))</f>
        <v/>
      </c>
    </row>
    <row r="366" ht="18" customFormat="1" customHeight="1" s="106">
      <c r="A366" s="338">
        <f>IF(AND($D366="",$N366=""),"",MAX($A$10:A365)+1)</f>
        <v/>
      </c>
      <c r="B366" s="339" t="n"/>
      <c r="C366" s="341" t="n"/>
      <c r="D366" s="341" t="n"/>
      <c r="E366" s="341" t="n"/>
      <c r="F366" s="342" t="n"/>
      <c r="G366" s="343">
        <f>IF($D366="","",IF(COUNTIF(数据录入!$J$5:$J$4999,$D366)=0,N($T366),ROUND(MIN(MAX(0,N($W366)-(N($V366)-N($U366))),N($U366)),2)))</f>
        <v/>
      </c>
      <c r="H366" s="344">
        <f>IF($D366="","",ROUND(N($F366)-N($G366)-N($J366),2))</f>
        <v/>
      </c>
      <c r="I366" s="353">
        <f>IF($D366="","",ROUND(SUM($H$11:H366),2))</f>
        <v/>
      </c>
      <c r="J366" s="354" t="n"/>
      <c r="K366" s="355" t="n"/>
      <c r="L366" s="341" t="n"/>
      <c r="M366" s="345" t="n"/>
      <c r="N366" s="346" t="n"/>
      <c r="O366" s="347" t="n"/>
      <c r="P366" s="348">
        <f>IF($N366="","",IF(COUNTIF(数据录入!$K$5:$K$4999,$N366)=0,N($X366),ROUND(MIN(MAX(0,N($Z366)-(N($Y366)-N($O366))),N($O366)),2)))</f>
        <v/>
      </c>
      <c r="Q366" s="349">
        <f>IF($N366="","",ROUND(N($O366)-N($P366),2))</f>
        <v/>
      </c>
      <c r="R366" s="350">
        <f>IF($N366="","",ROUND(SUM($Q$11:Q366),2))</f>
        <v/>
      </c>
      <c r="S366" s="346" t="n"/>
      <c r="T366" s="342" t="n"/>
      <c r="U366" s="351">
        <f>IF($D366="","",ROUND(N($F366)-N($J366),2))</f>
        <v/>
      </c>
      <c r="V366" s="351">
        <f>IF($D366="","",ROUND(SUMIFS($F$11:F366,$D$11:D366,$D366)-SUMIFS($J$11:J366,$D$11:D366,$D366),2))</f>
        <v/>
      </c>
      <c r="W366" s="351">
        <f>IF($D366="","",ROUND(SUMIFS(数据录入!$F$5:$F$4999,数据录入!$J$5:$J$4999,$D366),2))</f>
        <v/>
      </c>
      <c r="X366" s="347" t="n"/>
      <c r="Y366" s="351">
        <f>IF($N366="","",ROUND(SUMIFS($O$11:O366,$N$11:N366,$N366),2))</f>
        <v/>
      </c>
      <c r="Z366" s="351">
        <f>IF($N366="","",ROUND(SUMIFS(数据录入!$G$5:$G$4999,数据录入!$K$5:$K$4999,$N366),2))</f>
        <v/>
      </c>
      <c r="AA366" s="352">
        <f>IF(AND($D366="",$N366=""),"",IF(AND($D366&lt;&gt;"",COUNTIF(基础资料!$E:$E,$D366)=0),"客户名不在基础资料里",IF(AND($E366&lt;&gt;"",COUNTIF(基础资料!$B:$B,$E366)=0),"产品名不在基础资料里",IF(AND($N366&lt;&gt;"",COUNTIF(基础资料!$G:$G,$N366)=0),"供货商不在基础资料里",IF(AND($C366&lt;&gt;"",ISNUMBER($C366),$C366&lt;10000),"客户生日填得不对（不是日期）",IF(N($J366)&gt;N($F366),"销售费用大于销售金额",IF(AND($D366&lt;&gt;"",COUNTIF(数据录入!$J$5:$J$4999,$D366)=0,N($T366)&lt;&gt;0),"用的还是原手工已收款",IF(AND($D366&lt;&gt;"",COUNTIF(数据录入!$J$5:$J$4999,$D366)&gt;0,ROUND(N($G366)-N($T366),2)&lt;&gt;0,N($T366)&lt;&gt;0),"自动算的已收款和原手工数对不上","√"))))))))</f>
        <v/>
      </c>
    </row>
    <row r="367" ht="18" customFormat="1" customHeight="1" s="106">
      <c r="A367" s="338">
        <f>IF(AND($D367="",$N367=""),"",MAX($A$10:A366)+1)</f>
        <v/>
      </c>
      <c r="B367" s="339" t="n"/>
      <c r="C367" s="341" t="n"/>
      <c r="D367" s="341" t="n"/>
      <c r="E367" s="341" t="n"/>
      <c r="F367" s="342" t="n"/>
      <c r="G367" s="343">
        <f>IF($D367="","",IF(COUNTIF(数据录入!$J$5:$J$4999,$D367)=0,N($T367),ROUND(MIN(MAX(0,N($W367)-(N($V367)-N($U367))),N($U367)),2)))</f>
        <v/>
      </c>
      <c r="H367" s="344">
        <f>IF($D367="","",ROUND(N($F367)-N($G367)-N($J367),2))</f>
        <v/>
      </c>
      <c r="I367" s="353">
        <f>IF($D367="","",ROUND(SUM($H$11:H367),2))</f>
        <v/>
      </c>
      <c r="J367" s="354" t="n"/>
      <c r="K367" s="355" t="n"/>
      <c r="L367" s="341" t="n"/>
      <c r="M367" s="345" t="n"/>
      <c r="N367" s="346" t="n"/>
      <c r="O367" s="347" t="n"/>
      <c r="P367" s="348">
        <f>IF($N367="","",IF(COUNTIF(数据录入!$K$5:$K$4999,$N367)=0,N($X367),ROUND(MIN(MAX(0,N($Z367)-(N($Y367)-N($O367))),N($O367)),2)))</f>
        <v/>
      </c>
      <c r="Q367" s="349">
        <f>IF($N367="","",ROUND(N($O367)-N($P367),2))</f>
        <v/>
      </c>
      <c r="R367" s="350">
        <f>IF($N367="","",ROUND(SUM($Q$11:Q367),2))</f>
        <v/>
      </c>
      <c r="S367" s="346" t="n"/>
      <c r="T367" s="342" t="n"/>
      <c r="U367" s="351">
        <f>IF($D367="","",ROUND(N($F367)-N($J367),2))</f>
        <v/>
      </c>
      <c r="V367" s="351">
        <f>IF($D367="","",ROUND(SUMIFS($F$11:F367,$D$11:D367,$D367)-SUMIFS($J$11:J367,$D$11:D367,$D367),2))</f>
        <v/>
      </c>
      <c r="W367" s="351">
        <f>IF($D367="","",ROUND(SUMIFS(数据录入!$F$5:$F$4999,数据录入!$J$5:$J$4999,$D367),2))</f>
        <v/>
      </c>
      <c r="X367" s="347" t="n"/>
      <c r="Y367" s="351">
        <f>IF($N367="","",ROUND(SUMIFS($O$11:O367,$N$11:N367,$N367),2))</f>
        <v/>
      </c>
      <c r="Z367" s="351">
        <f>IF($N367="","",ROUND(SUMIFS(数据录入!$G$5:$G$4999,数据录入!$K$5:$K$4999,$N367),2))</f>
        <v/>
      </c>
      <c r="AA367" s="352">
        <f>IF(AND($D367="",$N367=""),"",IF(AND($D367&lt;&gt;"",COUNTIF(基础资料!$E:$E,$D367)=0),"客户名不在基础资料里",IF(AND($E367&lt;&gt;"",COUNTIF(基础资料!$B:$B,$E367)=0),"产品名不在基础资料里",IF(AND($N367&lt;&gt;"",COUNTIF(基础资料!$G:$G,$N367)=0),"供货商不在基础资料里",IF(AND($C367&lt;&gt;"",ISNUMBER($C367),$C367&lt;10000),"客户生日填得不对（不是日期）",IF(N($J367)&gt;N($F367),"销售费用大于销售金额",IF(AND($D367&lt;&gt;"",COUNTIF(数据录入!$J$5:$J$4999,$D367)=0,N($T367)&lt;&gt;0),"用的还是原手工已收款",IF(AND($D367&lt;&gt;"",COUNTIF(数据录入!$J$5:$J$4999,$D367)&gt;0,ROUND(N($G367)-N($T367),2)&lt;&gt;0,N($T367)&lt;&gt;0),"自动算的已收款和原手工数对不上","√"))))))))</f>
        <v/>
      </c>
    </row>
    <row r="368" ht="18" customFormat="1" customHeight="1" s="106">
      <c r="A368" s="338">
        <f>IF(AND($D368="",$N368=""),"",MAX($A$10:A367)+1)</f>
        <v/>
      </c>
      <c r="B368" s="339" t="n"/>
      <c r="C368" s="341" t="n"/>
      <c r="D368" s="341" t="n"/>
      <c r="E368" s="341" t="n"/>
      <c r="F368" s="342" t="n"/>
      <c r="G368" s="343">
        <f>IF($D368="","",IF(COUNTIF(数据录入!$J$5:$J$4999,$D368)=0,N($T368),ROUND(MIN(MAX(0,N($W368)-(N($V368)-N($U368))),N($U368)),2)))</f>
        <v/>
      </c>
      <c r="H368" s="344">
        <f>IF($D368="","",ROUND(N($F368)-N($G368)-N($J368),2))</f>
        <v/>
      </c>
      <c r="I368" s="353">
        <f>IF($D368="","",ROUND(SUM($H$11:H368),2))</f>
        <v/>
      </c>
      <c r="J368" s="354" t="n"/>
      <c r="K368" s="355" t="n"/>
      <c r="L368" s="341" t="n"/>
      <c r="M368" s="345" t="n"/>
      <c r="N368" s="346" t="n"/>
      <c r="O368" s="347" t="n"/>
      <c r="P368" s="348">
        <f>IF($N368="","",IF(COUNTIF(数据录入!$K$5:$K$4999,$N368)=0,N($X368),ROUND(MIN(MAX(0,N($Z368)-(N($Y368)-N($O368))),N($O368)),2)))</f>
        <v/>
      </c>
      <c r="Q368" s="349">
        <f>IF($N368="","",ROUND(N($O368)-N($P368),2))</f>
        <v/>
      </c>
      <c r="R368" s="350">
        <f>IF($N368="","",ROUND(SUM($Q$11:Q368),2))</f>
        <v/>
      </c>
      <c r="S368" s="346" t="n"/>
      <c r="T368" s="342" t="n"/>
      <c r="U368" s="351">
        <f>IF($D368="","",ROUND(N($F368)-N($J368),2))</f>
        <v/>
      </c>
      <c r="V368" s="351">
        <f>IF($D368="","",ROUND(SUMIFS($F$11:F368,$D$11:D368,$D368)-SUMIFS($J$11:J368,$D$11:D368,$D368),2))</f>
        <v/>
      </c>
      <c r="W368" s="351">
        <f>IF($D368="","",ROUND(SUMIFS(数据录入!$F$5:$F$4999,数据录入!$J$5:$J$4999,$D368),2))</f>
        <v/>
      </c>
      <c r="X368" s="347" t="n"/>
      <c r="Y368" s="351">
        <f>IF($N368="","",ROUND(SUMIFS($O$11:O368,$N$11:N368,$N368),2))</f>
        <v/>
      </c>
      <c r="Z368" s="351">
        <f>IF($N368="","",ROUND(SUMIFS(数据录入!$G$5:$G$4999,数据录入!$K$5:$K$4999,$N368),2))</f>
        <v/>
      </c>
      <c r="AA368" s="352">
        <f>IF(AND($D368="",$N368=""),"",IF(AND($D368&lt;&gt;"",COUNTIF(基础资料!$E:$E,$D368)=0),"客户名不在基础资料里",IF(AND($E368&lt;&gt;"",COUNTIF(基础资料!$B:$B,$E368)=0),"产品名不在基础资料里",IF(AND($N368&lt;&gt;"",COUNTIF(基础资料!$G:$G,$N368)=0),"供货商不在基础资料里",IF(AND($C368&lt;&gt;"",ISNUMBER($C368),$C368&lt;10000),"客户生日填得不对（不是日期）",IF(N($J368)&gt;N($F368),"销售费用大于销售金额",IF(AND($D368&lt;&gt;"",COUNTIF(数据录入!$J$5:$J$4999,$D368)=0,N($T368)&lt;&gt;0),"用的还是原手工已收款",IF(AND($D368&lt;&gt;"",COUNTIF(数据录入!$J$5:$J$4999,$D368)&gt;0,ROUND(N($G368)-N($T368),2)&lt;&gt;0,N($T368)&lt;&gt;0),"自动算的已收款和原手工数对不上","√"))))))))</f>
        <v/>
      </c>
    </row>
    <row r="369" ht="18" customFormat="1" customHeight="1" s="106">
      <c r="A369" s="338">
        <f>IF(AND($D369="",$N369=""),"",MAX($A$10:A368)+1)</f>
        <v/>
      </c>
      <c r="B369" s="339" t="n"/>
      <c r="C369" s="341" t="n"/>
      <c r="D369" s="341" t="n"/>
      <c r="E369" s="341" t="n"/>
      <c r="F369" s="342" t="n"/>
      <c r="G369" s="343">
        <f>IF($D369="","",IF(COUNTIF(数据录入!$J$5:$J$4999,$D369)=0,N($T369),ROUND(MIN(MAX(0,N($W369)-(N($V369)-N($U369))),N($U369)),2)))</f>
        <v/>
      </c>
      <c r="H369" s="344">
        <f>IF($D369="","",ROUND(N($F369)-N($G369)-N($J369),2))</f>
        <v/>
      </c>
      <c r="I369" s="353">
        <f>IF($D369="","",ROUND(SUM($H$11:H369),2))</f>
        <v/>
      </c>
      <c r="J369" s="354" t="n"/>
      <c r="K369" s="355" t="n"/>
      <c r="L369" s="341" t="n"/>
      <c r="M369" s="345" t="n"/>
      <c r="N369" s="346" t="n"/>
      <c r="O369" s="347" t="n"/>
      <c r="P369" s="348">
        <f>IF($N369="","",IF(COUNTIF(数据录入!$K$5:$K$4999,$N369)=0,N($X369),ROUND(MIN(MAX(0,N($Z369)-(N($Y369)-N($O369))),N($O369)),2)))</f>
        <v/>
      </c>
      <c r="Q369" s="349">
        <f>IF($N369="","",ROUND(N($O369)-N($P369),2))</f>
        <v/>
      </c>
      <c r="R369" s="350">
        <f>IF($N369="","",ROUND(SUM($Q$11:Q369),2))</f>
        <v/>
      </c>
      <c r="S369" s="346" t="n"/>
      <c r="T369" s="342" t="n"/>
      <c r="U369" s="351">
        <f>IF($D369="","",ROUND(N($F369)-N($J369),2))</f>
        <v/>
      </c>
      <c r="V369" s="351">
        <f>IF($D369="","",ROUND(SUMIFS($F$11:F369,$D$11:D369,$D369)-SUMIFS($J$11:J369,$D$11:D369,$D369),2))</f>
        <v/>
      </c>
      <c r="W369" s="351">
        <f>IF($D369="","",ROUND(SUMIFS(数据录入!$F$5:$F$4999,数据录入!$J$5:$J$4999,$D369),2))</f>
        <v/>
      </c>
      <c r="X369" s="347" t="n"/>
      <c r="Y369" s="351">
        <f>IF($N369="","",ROUND(SUMIFS($O$11:O369,$N$11:N369,$N369),2))</f>
        <v/>
      </c>
      <c r="Z369" s="351">
        <f>IF($N369="","",ROUND(SUMIFS(数据录入!$G$5:$G$4999,数据录入!$K$5:$K$4999,$N369),2))</f>
        <v/>
      </c>
      <c r="AA369" s="352">
        <f>IF(AND($D369="",$N369=""),"",IF(AND($D369&lt;&gt;"",COUNTIF(基础资料!$E:$E,$D369)=0),"客户名不在基础资料里",IF(AND($E369&lt;&gt;"",COUNTIF(基础资料!$B:$B,$E369)=0),"产品名不在基础资料里",IF(AND($N369&lt;&gt;"",COUNTIF(基础资料!$G:$G,$N369)=0),"供货商不在基础资料里",IF(AND($C369&lt;&gt;"",ISNUMBER($C369),$C369&lt;10000),"客户生日填得不对（不是日期）",IF(N($J369)&gt;N($F369),"销售费用大于销售金额",IF(AND($D369&lt;&gt;"",COUNTIF(数据录入!$J$5:$J$4999,$D369)=0,N($T369)&lt;&gt;0),"用的还是原手工已收款",IF(AND($D369&lt;&gt;"",COUNTIF(数据录入!$J$5:$J$4999,$D369)&gt;0,ROUND(N($G369)-N($T369),2)&lt;&gt;0,N($T369)&lt;&gt;0),"自动算的已收款和原手工数对不上","√"))))))))</f>
        <v/>
      </c>
    </row>
    <row r="370" ht="18" customFormat="1" customHeight="1" s="106">
      <c r="A370" s="338">
        <f>IF(AND($D370="",$N370=""),"",MAX($A$10:A369)+1)</f>
        <v/>
      </c>
      <c r="B370" s="339" t="n"/>
      <c r="C370" s="341" t="n"/>
      <c r="D370" s="341" t="n"/>
      <c r="E370" s="341" t="n"/>
      <c r="F370" s="342" t="n"/>
      <c r="G370" s="343">
        <f>IF($D370="","",IF(COUNTIF(数据录入!$J$5:$J$4999,$D370)=0,N($T370),ROUND(MIN(MAX(0,N($W370)-(N($V370)-N($U370))),N($U370)),2)))</f>
        <v/>
      </c>
      <c r="H370" s="344">
        <f>IF($D370="","",ROUND(N($F370)-N($G370)-N($J370),2))</f>
        <v/>
      </c>
      <c r="I370" s="353">
        <f>IF($D370="","",ROUND(SUM($H$11:H370),2))</f>
        <v/>
      </c>
      <c r="J370" s="354" t="n"/>
      <c r="K370" s="355" t="n"/>
      <c r="L370" s="341" t="n"/>
      <c r="M370" s="345" t="n"/>
      <c r="N370" s="346" t="n"/>
      <c r="O370" s="347" t="n"/>
      <c r="P370" s="348">
        <f>IF($N370="","",IF(COUNTIF(数据录入!$K$5:$K$4999,$N370)=0,N($X370),ROUND(MIN(MAX(0,N($Z370)-(N($Y370)-N($O370))),N($O370)),2)))</f>
        <v/>
      </c>
      <c r="Q370" s="349">
        <f>IF($N370="","",ROUND(N($O370)-N($P370),2))</f>
        <v/>
      </c>
      <c r="R370" s="350">
        <f>IF($N370="","",ROUND(SUM($Q$11:Q370),2))</f>
        <v/>
      </c>
      <c r="S370" s="346" t="n"/>
      <c r="T370" s="342" t="n"/>
      <c r="U370" s="351">
        <f>IF($D370="","",ROUND(N($F370)-N($J370),2))</f>
        <v/>
      </c>
      <c r="V370" s="351">
        <f>IF($D370="","",ROUND(SUMIFS($F$11:F370,$D$11:D370,$D370)-SUMIFS($J$11:J370,$D$11:D370,$D370),2))</f>
        <v/>
      </c>
      <c r="W370" s="351">
        <f>IF($D370="","",ROUND(SUMIFS(数据录入!$F$5:$F$4999,数据录入!$J$5:$J$4999,$D370),2))</f>
        <v/>
      </c>
      <c r="X370" s="347" t="n"/>
      <c r="Y370" s="351">
        <f>IF($N370="","",ROUND(SUMIFS($O$11:O370,$N$11:N370,$N370),2))</f>
        <v/>
      </c>
      <c r="Z370" s="351">
        <f>IF($N370="","",ROUND(SUMIFS(数据录入!$G$5:$G$4999,数据录入!$K$5:$K$4999,$N370),2))</f>
        <v/>
      </c>
      <c r="AA370" s="352">
        <f>IF(AND($D370="",$N370=""),"",IF(AND($D370&lt;&gt;"",COUNTIF(基础资料!$E:$E,$D370)=0),"客户名不在基础资料里",IF(AND($E370&lt;&gt;"",COUNTIF(基础资料!$B:$B,$E370)=0),"产品名不在基础资料里",IF(AND($N370&lt;&gt;"",COUNTIF(基础资料!$G:$G,$N370)=0),"供货商不在基础资料里",IF(AND($C370&lt;&gt;"",ISNUMBER($C370),$C370&lt;10000),"客户生日填得不对（不是日期）",IF(N($J370)&gt;N($F370),"销售费用大于销售金额",IF(AND($D370&lt;&gt;"",COUNTIF(数据录入!$J$5:$J$4999,$D370)=0,N($T370)&lt;&gt;0),"用的还是原手工已收款",IF(AND($D370&lt;&gt;"",COUNTIF(数据录入!$J$5:$J$4999,$D370)&gt;0,ROUND(N($G370)-N($T370),2)&lt;&gt;0,N($T370)&lt;&gt;0),"自动算的已收款和原手工数对不上","√"))))))))</f>
        <v/>
      </c>
    </row>
    <row r="371" ht="18" customFormat="1" customHeight="1" s="106">
      <c r="A371" s="338">
        <f>IF(AND($D371="",$N371=""),"",MAX($A$10:A370)+1)</f>
        <v/>
      </c>
      <c r="B371" s="339" t="n"/>
      <c r="C371" s="341" t="n"/>
      <c r="D371" s="341" t="n"/>
      <c r="E371" s="341" t="n"/>
      <c r="F371" s="342" t="n"/>
      <c r="G371" s="343">
        <f>IF($D371="","",IF(COUNTIF(数据录入!$J$5:$J$4999,$D371)=0,N($T371),ROUND(MIN(MAX(0,N($W371)-(N($V371)-N($U371))),N($U371)),2)))</f>
        <v/>
      </c>
      <c r="H371" s="344">
        <f>IF($D371="","",ROUND(N($F371)-N($G371)-N($J371),2))</f>
        <v/>
      </c>
      <c r="I371" s="353">
        <f>IF($D371="","",ROUND(SUM($H$11:H371),2))</f>
        <v/>
      </c>
      <c r="J371" s="354" t="n"/>
      <c r="K371" s="355" t="n"/>
      <c r="L371" s="341" t="n"/>
      <c r="M371" s="345" t="n"/>
      <c r="N371" s="346" t="n"/>
      <c r="O371" s="347" t="n"/>
      <c r="P371" s="348">
        <f>IF($N371="","",IF(COUNTIF(数据录入!$K$5:$K$4999,$N371)=0,N($X371),ROUND(MIN(MAX(0,N($Z371)-(N($Y371)-N($O371))),N($O371)),2)))</f>
        <v/>
      </c>
      <c r="Q371" s="349">
        <f>IF($N371="","",ROUND(N($O371)-N($P371),2))</f>
        <v/>
      </c>
      <c r="R371" s="350">
        <f>IF($N371="","",ROUND(SUM($Q$11:Q371),2))</f>
        <v/>
      </c>
      <c r="S371" s="346" t="n"/>
      <c r="T371" s="342" t="n"/>
      <c r="U371" s="351">
        <f>IF($D371="","",ROUND(N($F371)-N($J371),2))</f>
        <v/>
      </c>
      <c r="V371" s="351">
        <f>IF($D371="","",ROUND(SUMIFS($F$11:F371,$D$11:D371,$D371)-SUMIFS($J$11:J371,$D$11:D371,$D371),2))</f>
        <v/>
      </c>
      <c r="W371" s="351">
        <f>IF($D371="","",ROUND(SUMIFS(数据录入!$F$5:$F$4999,数据录入!$J$5:$J$4999,$D371),2))</f>
        <v/>
      </c>
      <c r="X371" s="347" t="n"/>
      <c r="Y371" s="351">
        <f>IF($N371="","",ROUND(SUMIFS($O$11:O371,$N$11:N371,$N371),2))</f>
        <v/>
      </c>
      <c r="Z371" s="351">
        <f>IF($N371="","",ROUND(SUMIFS(数据录入!$G$5:$G$4999,数据录入!$K$5:$K$4999,$N371),2))</f>
        <v/>
      </c>
      <c r="AA371" s="352">
        <f>IF(AND($D371="",$N371=""),"",IF(AND($D371&lt;&gt;"",COUNTIF(基础资料!$E:$E,$D371)=0),"客户名不在基础资料里",IF(AND($E371&lt;&gt;"",COUNTIF(基础资料!$B:$B,$E371)=0),"产品名不在基础资料里",IF(AND($N371&lt;&gt;"",COUNTIF(基础资料!$G:$G,$N371)=0),"供货商不在基础资料里",IF(AND($C371&lt;&gt;"",ISNUMBER($C371),$C371&lt;10000),"客户生日填得不对（不是日期）",IF(N($J371)&gt;N($F371),"销售费用大于销售金额",IF(AND($D371&lt;&gt;"",COUNTIF(数据录入!$J$5:$J$4999,$D371)=0,N($T371)&lt;&gt;0),"用的还是原手工已收款",IF(AND($D371&lt;&gt;"",COUNTIF(数据录入!$J$5:$J$4999,$D371)&gt;0,ROUND(N($G371)-N($T371),2)&lt;&gt;0,N($T371)&lt;&gt;0),"自动算的已收款和原手工数对不上","√"))))))))</f>
        <v/>
      </c>
    </row>
    <row r="372" ht="18" customFormat="1" customHeight="1" s="106">
      <c r="A372" s="338">
        <f>IF(AND($D372="",$N372=""),"",MAX($A$10:A371)+1)</f>
        <v/>
      </c>
      <c r="B372" s="339" t="n"/>
      <c r="C372" s="341" t="n"/>
      <c r="D372" s="341" t="n"/>
      <c r="E372" s="341" t="n"/>
      <c r="F372" s="342" t="n"/>
      <c r="G372" s="343">
        <f>IF($D372="","",IF(COUNTIF(数据录入!$J$5:$J$4999,$D372)=0,N($T372),ROUND(MIN(MAX(0,N($W372)-(N($V372)-N($U372))),N($U372)),2)))</f>
        <v/>
      </c>
      <c r="H372" s="344">
        <f>IF($D372="","",ROUND(N($F372)-N($G372)-N($J372),2))</f>
        <v/>
      </c>
      <c r="I372" s="353">
        <f>IF($D372="","",ROUND(SUM($H$11:H372),2))</f>
        <v/>
      </c>
      <c r="J372" s="354" t="n"/>
      <c r="K372" s="355" t="n"/>
      <c r="L372" s="341" t="n"/>
      <c r="M372" s="345" t="n"/>
      <c r="N372" s="346" t="n"/>
      <c r="O372" s="347" t="n"/>
      <c r="P372" s="348">
        <f>IF($N372="","",IF(COUNTIF(数据录入!$K$5:$K$4999,$N372)=0,N($X372),ROUND(MIN(MAX(0,N($Z372)-(N($Y372)-N($O372))),N($O372)),2)))</f>
        <v/>
      </c>
      <c r="Q372" s="349">
        <f>IF($N372="","",ROUND(N($O372)-N($P372),2))</f>
        <v/>
      </c>
      <c r="R372" s="350">
        <f>IF($N372="","",ROUND(SUM($Q$11:Q372),2))</f>
        <v/>
      </c>
      <c r="S372" s="346" t="n"/>
      <c r="T372" s="342" t="n"/>
      <c r="U372" s="351">
        <f>IF($D372="","",ROUND(N($F372)-N($J372),2))</f>
        <v/>
      </c>
      <c r="V372" s="351">
        <f>IF($D372="","",ROUND(SUMIFS($F$11:F372,$D$11:D372,$D372)-SUMIFS($J$11:J372,$D$11:D372,$D372),2))</f>
        <v/>
      </c>
      <c r="W372" s="351">
        <f>IF($D372="","",ROUND(SUMIFS(数据录入!$F$5:$F$4999,数据录入!$J$5:$J$4999,$D372),2))</f>
        <v/>
      </c>
      <c r="X372" s="347" t="n"/>
      <c r="Y372" s="351">
        <f>IF($N372="","",ROUND(SUMIFS($O$11:O372,$N$11:N372,$N372),2))</f>
        <v/>
      </c>
      <c r="Z372" s="351">
        <f>IF($N372="","",ROUND(SUMIFS(数据录入!$G$5:$G$4999,数据录入!$K$5:$K$4999,$N372),2))</f>
        <v/>
      </c>
      <c r="AA372" s="352">
        <f>IF(AND($D372="",$N372=""),"",IF(AND($D372&lt;&gt;"",COUNTIF(基础资料!$E:$E,$D372)=0),"客户名不在基础资料里",IF(AND($E372&lt;&gt;"",COUNTIF(基础资料!$B:$B,$E372)=0),"产品名不在基础资料里",IF(AND($N372&lt;&gt;"",COUNTIF(基础资料!$G:$G,$N372)=0),"供货商不在基础资料里",IF(AND($C372&lt;&gt;"",ISNUMBER($C372),$C372&lt;10000),"客户生日填得不对（不是日期）",IF(N($J372)&gt;N($F372),"销售费用大于销售金额",IF(AND($D372&lt;&gt;"",COUNTIF(数据录入!$J$5:$J$4999,$D372)=0,N($T372)&lt;&gt;0),"用的还是原手工已收款",IF(AND($D372&lt;&gt;"",COUNTIF(数据录入!$J$5:$J$4999,$D372)&gt;0,ROUND(N($G372)-N($T372),2)&lt;&gt;0,N($T372)&lt;&gt;0),"自动算的已收款和原手工数对不上","√"))))))))</f>
        <v/>
      </c>
    </row>
    <row r="373" ht="18" customFormat="1" customHeight="1" s="106">
      <c r="A373" s="338">
        <f>IF(AND($D373="",$N373=""),"",MAX($A$10:A372)+1)</f>
        <v/>
      </c>
      <c r="B373" s="339" t="n"/>
      <c r="C373" s="341" t="n"/>
      <c r="D373" s="341" t="n"/>
      <c r="E373" s="341" t="n"/>
      <c r="F373" s="342" t="n"/>
      <c r="G373" s="343">
        <f>IF($D373="","",IF(COUNTIF(数据录入!$J$5:$J$4999,$D373)=0,N($T373),ROUND(MIN(MAX(0,N($W373)-(N($V373)-N($U373))),N($U373)),2)))</f>
        <v/>
      </c>
      <c r="H373" s="344">
        <f>IF($D373="","",ROUND(N($F373)-N($G373)-N($J373),2))</f>
        <v/>
      </c>
      <c r="I373" s="353">
        <f>IF($D373="","",ROUND(SUM($H$11:H373),2))</f>
        <v/>
      </c>
      <c r="J373" s="354" t="n"/>
      <c r="K373" s="355" t="n"/>
      <c r="L373" s="341" t="n"/>
      <c r="M373" s="345" t="n"/>
      <c r="N373" s="346" t="n"/>
      <c r="O373" s="347" t="n"/>
      <c r="P373" s="348">
        <f>IF($N373="","",IF(COUNTIF(数据录入!$K$5:$K$4999,$N373)=0,N($X373),ROUND(MIN(MAX(0,N($Z373)-(N($Y373)-N($O373))),N($O373)),2)))</f>
        <v/>
      </c>
      <c r="Q373" s="349">
        <f>IF($N373="","",ROUND(N($O373)-N($P373),2))</f>
        <v/>
      </c>
      <c r="R373" s="350">
        <f>IF($N373="","",ROUND(SUM($Q$11:Q373),2))</f>
        <v/>
      </c>
      <c r="S373" s="346" t="n"/>
      <c r="T373" s="342" t="n"/>
      <c r="U373" s="351">
        <f>IF($D373="","",ROUND(N($F373)-N($J373),2))</f>
        <v/>
      </c>
      <c r="V373" s="351">
        <f>IF($D373="","",ROUND(SUMIFS($F$11:F373,$D$11:D373,$D373)-SUMIFS($J$11:J373,$D$11:D373,$D373),2))</f>
        <v/>
      </c>
      <c r="W373" s="351">
        <f>IF($D373="","",ROUND(SUMIFS(数据录入!$F$5:$F$4999,数据录入!$J$5:$J$4999,$D373),2))</f>
        <v/>
      </c>
      <c r="X373" s="347" t="n"/>
      <c r="Y373" s="351">
        <f>IF($N373="","",ROUND(SUMIFS($O$11:O373,$N$11:N373,$N373),2))</f>
        <v/>
      </c>
      <c r="Z373" s="351">
        <f>IF($N373="","",ROUND(SUMIFS(数据录入!$G$5:$G$4999,数据录入!$K$5:$K$4999,$N373),2))</f>
        <v/>
      </c>
      <c r="AA373" s="352">
        <f>IF(AND($D373="",$N373=""),"",IF(AND($D373&lt;&gt;"",COUNTIF(基础资料!$E:$E,$D373)=0),"客户名不在基础资料里",IF(AND($E373&lt;&gt;"",COUNTIF(基础资料!$B:$B,$E373)=0),"产品名不在基础资料里",IF(AND($N373&lt;&gt;"",COUNTIF(基础资料!$G:$G,$N373)=0),"供货商不在基础资料里",IF(AND($C373&lt;&gt;"",ISNUMBER($C373),$C373&lt;10000),"客户生日填得不对（不是日期）",IF(N($J373)&gt;N($F373),"销售费用大于销售金额",IF(AND($D373&lt;&gt;"",COUNTIF(数据录入!$J$5:$J$4999,$D373)=0,N($T373)&lt;&gt;0),"用的还是原手工已收款",IF(AND($D373&lt;&gt;"",COUNTIF(数据录入!$J$5:$J$4999,$D373)&gt;0,ROUND(N($G373)-N($T373),2)&lt;&gt;0,N($T373)&lt;&gt;0),"自动算的已收款和原手工数对不上","√"))))))))</f>
        <v/>
      </c>
    </row>
    <row r="374" ht="18" customFormat="1" customHeight="1" s="106">
      <c r="A374" s="338">
        <f>IF(AND($D374="",$N374=""),"",MAX($A$10:A373)+1)</f>
        <v/>
      </c>
      <c r="B374" s="339" t="n"/>
      <c r="C374" s="341" t="n"/>
      <c r="D374" s="341" t="n"/>
      <c r="E374" s="341" t="n"/>
      <c r="F374" s="342" t="n"/>
      <c r="G374" s="343">
        <f>IF($D374="","",IF(COUNTIF(数据录入!$J$5:$J$4999,$D374)=0,N($T374),ROUND(MIN(MAX(0,N($W374)-(N($V374)-N($U374))),N($U374)),2)))</f>
        <v/>
      </c>
      <c r="H374" s="344">
        <f>IF($D374="","",ROUND(N($F374)-N($G374)-N($J374),2))</f>
        <v/>
      </c>
      <c r="I374" s="353">
        <f>IF($D374="","",ROUND(SUM($H$11:H374),2))</f>
        <v/>
      </c>
      <c r="J374" s="354" t="n"/>
      <c r="K374" s="355" t="n"/>
      <c r="L374" s="341" t="n"/>
      <c r="M374" s="345" t="n"/>
      <c r="N374" s="346" t="n"/>
      <c r="O374" s="347" t="n"/>
      <c r="P374" s="348">
        <f>IF($N374="","",IF(COUNTIF(数据录入!$K$5:$K$4999,$N374)=0,N($X374),ROUND(MIN(MAX(0,N($Z374)-(N($Y374)-N($O374))),N($O374)),2)))</f>
        <v/>
      </c>
      <c r="Q374" s="349">
        <f>IF($N374="","",ROUND(N($O374)-N($P374),2))</f>
        <v/>
      </c>
      <c r="R374" s="350">
        <f>IF($N374="","",ROUND(SUM($Q$11:Q374),2))</f>
        <v/>
      </c>
      <c r="S374" s="346" t="n"/>
      <c r="T374" s="342" t="n"/>
      <c r="U374" s="351">
        <f>IF($D374="","",ROUND(N($F374)-N($J374),2))</f>
        <v/>
      </c>
      <c r="V374" s="351">
        <f>IF($D374="","",ROUND(SUMIFS($F$11:F374,$D$11:D374,$D374)-SUMIFS($J$11:J374,$D$11:D374,$D374),2))</f>
        <v/>
      </c>
      <c r="W374" s="351">
        <f>IF($D374="","",ROUND(SUMIFS(数据录入!$F$5:$F$4999,数据录入!$J$5:$J$4999,$D374),2))</f>
        <v/>
      </c>
      <c r="X374" s="347" t="n"/>
      <c r="Y374" s="351">
        <f>IF($N374="","",ROUND(SUMIFS($O$11:O374,$N$11:N374,$N374),2))</f>
        <v/>
      </c>
      <c r="Z374" s="351">
        <f>IF($N374="","",ROUND(SUMIFS(数据录入!$G$5:$G$4999,数据录入!$K$5:$K$4999,$N374),2))</f>
        <v/>
      </c>
      <c r="AA374" s="352">
        <f>IF(AND($D374="",$N374=""),"",IF(AND($D374&lt;&gt;"",COUNTIF(基础资料!$E:$E,$D374)=0),"客户名不在基础资料里",IF(AND($E374&lt;&gt;"",COUNTIF(基础资料!$B:$B,$E374)=0),"产品名不在基础资料里",IF(AND($N374&lt;&gt;"",COUNTIF(基础资料!$G:$G,$N374)=0),"供货商不在基础资料里",IF(AND($C374&lt;&gt;"",ISNUMBER($C374),$C374&lt;10000),"客户生日填得不对（不是日期）",IF(N($J374)&gt;N($F374),"销售费用大于销售金额",IF(AND($D374&lt;&gt;"",COUNTIF(数据录入!$J$5:$J$4999,$D374)=0,N($T374)&lt;&gt;0),"用的还是原手工已收款",IF(AND($D374&lt;&gt;"",COUNTIF(数据录入!$J$5:$J$4999,$D374)&gt;0,ROUND(N($G374)-N($T374),2)&lt;&gt;0,N($T374)&lt;&gt;0),"自动算的已收款和原手工数对不上","√"))))))))</f>
        <v/>
      </c>
    </row>
    <row r="375" ht="18" customFormat="1" customHeight="1" s="106">
      <c r="A375" s="338">
        <f>IF(AND($D375="",$N375=""),"",MAX($A$10:A374)+1)</f>
        <v/>
      </c>
      <c r="B375" s="339" t="n"/>
      <c r="C375" s="341" t="n"/>
      <c r="D375" s="341" t="n"/>
      <c r="E375" s="341" t="n"/>
      <c r="F375" s="342" t="n"/>
      <c r="G375" s="343">
        <f>IF($D375="","",IF(COUNTIF(数据录入!$J$5:$J$4999,$D375)=0,N($T375),ROUND(MIN(MAX(0,N($W375)-(N($V375)-N($U375))),N($U375)),2)))</f>
        <v/>
      </c>
      <c r="H375" s="344">
        <f>IF($D375="","",ROUND(N($F375)-N($G375)-N($J375),2))</f>
        <v/>
      </c>
      <c r="I375" s="353">
        <f>IF($D375="","",ROUND(SUM($H$11:H375),2))</f>
        <v/>
      </c>
      <c r="J375" s="354" t="n"/>
      <c r="K375" s="355" t="n"/>
      <c r="L375" s="341" t="n"/>
      <c r="M375" s="345" t="n"/>
      <c r="N375" s="346" t="n"/>
      <c r="O375" s="347" t="n"/>
      <c r="P375" s="348">
        <f>IF($N375="","",IF(COUNTIF(数据录入!$K$5:$K$4999,$N375)=0,N($X375),ROUND(MIN(MAX(0,N($Z375)-(N($Y375)-N($O375))),N($O375)),2)))</f>
        <v/>
      </c>
      <c r="Q375" s="349">
        <f>IF($N375="","",ROUND(N($O375)-N($P375),2))</f>
        <v/>
      </c>
      <c r="R375" s="350">
        <f>IF($N375="","",ROUND(SUM($Q$11:Q375),2))</f>
        <v/>
      </c>
      <c r="S375" s="346" t="n"/>
      <c r="T375" s="342" t="n"/>
      <c r="U375" s="351">
        <f>IF($D375="","",ROUND(N($F375)-N($J375),2))</f>
        <v/>
      </c>
      <c r="V375" s="351">
        <f>IF($D375="","",ROUND(SUMIFS($F$11:F375,$D$11:D375,$D375)-SUMIFS($J$11:J375,$D$11:D375,$D375),2))</f>
        <v/>
      </c>
      <c r="W375" s="351">
        <f>IF($D375="","",ROUND(SUMIFS(数据录入!$F$5:$F$4999,数据录入!$J$5:$J$4999,$D375),2))</f>
        <v/>
      </c>
      <c r="X375" s="347" t="n"/>
      <c r="Y375" s="351">
        <f>IF($N375="","",ROUND(SUMIFS($O$11:O375,$N$11:N375,$N375),2))</f>
        <v/>
      </c>
      <c r="Z375" s="351">
        <f>IF($N375="","",ROUND(SUMIFS(数据录入!$G$5:$G$4999,数据录入!$K$5:$K$4999,$N375),2))</f>
        <v/>
      </c>
      <c r="AA375" s="352">
        <f>IF(AND($D375="",$N375=""),"",IF(AND($D375&lt;&gt;"",COUNTIF(基础资料!$E:$E,$D375)=0),"客户名不在基础资料里",IF(AND($E375&lt;&gt;"",COUNTIF(基础资料!$B:$B,$E375)=0),"产品名不在基础资料里",IF(AND($N375&lt;&gt;"",COUNTIF(基础资料!$G:$G,$N375)=0),"供货商不在基础资料里",IF(AND($C375&lt;&gt;"",ISNUMBER($C375),$C375&lt;10000),"客户生日填得不对（不是日期）",IF(N($J375)&gt;N($F375),"销售费用大于销售金额",IF(AND($D375&lt;&gt;"",COUNTIF(数据录入!$J$5:$J$4999,$D375)=0,N($T375)&lt;&gt;0),"用的还是原手工已收款",IF(AND($D375&lt;&gt;"",COUNTIF(数据录入!$J$5:$J$4999,$D375)&gt;0,ROUND(N($G375)-N($T375),2)&lt;&gt;0,N($T375)&lt;&gt;0),"自动算的已收款和原手工数对不上","√"))))))))</f>
        <v/>
      </c>
    </row>
    <row r="376" ht="18" customFormat="1" customHeight="1" s="106">
      <c r="A376" s="338">
        <f>IF(AND($D376="",$N376=""),"",MAX($A$10:A375)+1)</f>
        <v/>
      </c>
      <c r="B376" s="339" t="n"/>
      <c r="C376" s="341" t="n"/>
      <c r="D376" s="341" t="n"/>
      <c r="E376" s="341" t="n"/>
      <c r="F376" s="342" t="n"/>
      <c r="G376" s="343">
        <f>IF($D376="","",IF(COUNTIF(数据录入!$J$5:$J$4999,$D376)=0,N($T376),ROUND(MIN(MAX(0,N($W376)-(N($V376)-N($U376))),N($U376)),2)))</f>
        <v/>
      </c>
      <c r="H376" s="344">
        <f>IF($D376="","",ROUND(N($F376)-N($G376)-N($J376),2))</f>
        <v/>
      </c>
      <c r="I376" s="353">
        <f>IF($D376="","",ROUND(SUM($H$11:H376),2))</f>
        <v/>
      </c>
      <c r="J376" s="354" t="n"/>
      <c r="K376" s="355" t="n"/>
      <c r="L376" s="341" t="n"/>
      <c r="M376" s="345" t="n"/>
      <c r="N376" s="346" t="n"/>
      <c r="O376" s="347" t="n"/>
      <c r="P376" s="348">
        <f>IF($N376="","",IF(COUNTIF(数据录入!$K$5:$K$4999,$N376)=0,N($X376),ROUND(MIN(MAX(0,N($Z376)-(N($Y376)-N($O376))),N($O376)),2)))</f>
        <v/>
      </c>
      <c r="Q376" s="349">
        <f>IF($N376="","",ROUND(N($O376)-N($P376),2))</f>
        <v/>
      </c>
      <c r="R376" s="350">
        <f>IF($N376="","",ROUND(SUM($Q$11:Q376),2))</f>
        <v/>
      </c>
      <c r="S376" s="346" t="n"/>
      <c r="T376" s="342" t="n"/>
      <c r="U376" s="351">
        <f>IF($D376="","",ROUND(N($F376)-N($J376),2))</f>
        <v/>
      </c>
      <c r="V376" s="351">
        <f>IF($D376="","",ROUND(SUMIFS($F$11:F376,$D$11:D376,$D376)-SUMIFS($J$11:J376,$D$11:D376,$D376),2))</f>
        <v/>
      </c>
      <c r="W376" s="351">
        <f>IF($D376="","",ROUND(SUMIFS(数据录入!$F$5:$F$4999,数据录入!$J$5:$J$4999,$D376),2))</f>
        <v/>
      </c>
      <c r="X376" s="347" t="n"/>
      <c r="Y376" s="351">
        <f>IF($N376="","",ROUND(SUMIFS($O$11:O376,$N$11:N376,$N376),2))</f>
        <v/>
      </c>
      <c r="Z376" s="351">
        <f>IF($N376="","",ROUND(SUMIFS(数据录入!$G$5:$G$4999,数据录入!$K$5:$K$4999,$N376),2))</f>
        <v/>
      </c>
      <c r="AA376" s="352">
        <f>IF(AND($D376="",$N376=""),"",IF(AND($D376&lt;&gt;"",COUNTIF(基础资料!$E:$E,$D376)=0),"客户名不在基础资料里",IF(AND($E376&lt;&gt;"",COUNTIF(基础资料!$B:$B,$E376)=0),"产品名不在基础资料里",IF(AND($N376&lt;&gt;"",COUNTIF(基础资料!$G:$G,$N376)=0),"供货商不在基础资料里",IF(AND($C376&lt;&gt;"",ISNUMBER($C376),$C376&lt;10000),"客户生日填得不对（不是日期）",IF(N($J376)&gt;N($F376),"销售费用大于销售金额",IF(AND($D376&lt;&gt;"",COUNTIF(数据录入!$J$5:$J$4999,$D376)=0,N($T376)&lt;&gt;0),"用的还是原手工已收款",IF(AND($D376&lt;&gt;"",COUNTIF(数据录入!$J$5:$J$4999,$D376)&gt;0,ROUND(N($G376)-N($T376),2)&lt;&gt;0,N($T376)&lt;&gt;0),"自动算的已收款和原手工数对不上","√"))))))))</f>
        <v/>
      </c>
    </row>
    <row r="377" ht="18" customFormat="1" customHeight="1" s="106">
      <c r="A377" s="338">
        <f>IF(AND($D377="",$N377=""),"",MAX($A$10:A376)+1)</f>
        <v/>
      </c>
      <c r="B377" s="339" t="n"/>
      <c r="C377" s="341" t="n"/>
      <c r="D377" s="341" t="n"/>
      <c r="E377" s="341" t="n"/>
      <c r="F377" s="342" t="n"/>
      <c r="G377" s="343">
        <f>IF($D377="","",IF(COUNTIF(数据录入!$J$5:$J$4999,$D377)=0,N($T377),ROUND(MIN(MAX(0,N($W377)-(N($V377)-N($U377))),N($U377)),2)))</f>
        <v/>
      </c>
      <c r="H377" s="344">
        <f>IF($D377="","",ROUND(N($F377)-N($G377)-N($J377),2))</f>
        <v/>
      </c>
      <c r="I377" s="353">
        <f>IF($D377="","",ROUND(SUM($H$11:H377),2))</f>
        <v/>
      </c>
      <c r="J377" s="354" t="n"/>
      <c r="K377" s="355" t="n"/>
      <c r="L377" s="341" t="n"/>
      <c r="M377" s="345" t="n"/>
      <c r="N377" s="346" t="n"/>
      <c r="O377" s="347" t="n"/>
      <c r="P377" s="348">
        <f>IF($N377="","",IF(COUNTIF(数据录入!$K$5:$K$4999,$N377)=0,N($X377),ROUND(MIN(MAX(0,N($Z377)-(N($Y377)-N($O377))),N($O377)),2)))</f>
        <v/>
      </c>
      <c r="Q377" s="349">
        <f>IF($N377="","",ROUND(N($O377)-N($P377),2))</f>
        <v/>
      </c>
      <c r="R377" s="350">
        <f>IF($N377="","",ROUND(SUM($Q$11:Q377),2))</f>
        <v/>
      </c>
      <c r="S377" s="346" t="n"/>
      <c r="T377" s="342" t="n"/>
      <c r="U377" s="351">
        <f>IF($D377="","",ROUND(N($F377)-N($J377),2))</f>
        <v/>
      </c>
      <c r="V377" s="351">
        <f>IF($D377="","",ROUND(SUMIFS($F$11:F377,$D$11:D377,$D377)-SUMIFS($J$11:J377,$D$11:D377,$D377),2))</f>
        <v/>
      </c>
      <c r="W377" s="351">
        <f>IF($D377="","",ROUND(SUMIFS(数据录入!$F$5:$F$4999,数据录入!$J$5:$J$4999,$D377),2))</f>
        <v/>
      </c>
      <c r="X377" s="347" t="n"/>
      <c r="Y377" s="351">
        <f>IF($N377="","",ROUND(SUMIFS($O$11:O377,$N$11:N377,$N377),2))</f>
        <v/>
      </c>
      <c r="Z377" s="351">
        <f>IF($N377="","",ROUND(SUMIFS(数据录入!$G$5:$G$4999,数据录入!$K$5:$K$4999,$N377),2))</f>
        <v/>
      </c>
      <c r="AA377" s="352">
        <f>IF(AND($D377="",$N377=""),"",IF(AND($D377&lt;&gt;"",COUNTIF(基础资料!$E:$E,$D377)=0),"客户名不在基础资料里",IF(AND($E377&lt;&gt;"",COUNTIF(基础资料!$B:$B,$E377)=0),"产品名不在基础资料里",IF(AND($N377&lt;&gt;"",COUNTIF(基础资料!$G:$G,$N377)=0),"供货商不在基础资料里",IF(AND($C377&lt;&gt;"",ISNUMBER($C377),$C377&lt;10000),"客户生日填得不对（不是日期）",IF(N($J377)&gt;N($F377),"销售费用大于销售金额",IF(AND($D377&lt;&gt;"",COUNTIF(数据录入!$J$5:$J$4999,$D377)=0,N($T377)&lt;&gt;0),"用的还是原手工已收款",IF(AND($D377&lt;&gt;"",COUNTIF(数据录入!$J$5:$J$4999,$D377)&gt;0,ROUND(N($G377)-N($T377),2)&lt;&gt;0,N($T377)&lt;&gt;0),"自动算的已收款和原手工数对不上","√"))))))))</f>
        <v/>
      </c>
    </row>
    <row r="378" ht="18" customFormat="1" customHeight="1" s="106">
      <c r="A378" s="338">
        <f>IF(AND($D378="",$N378=""),"",MAX($A$10:A377)+1)</f>
        <v/>
      </c>
      <c r="B378" s="339" t="n"/>
      <c r="C378" s="341" t="n"/>
      <c r="D378" s="341" t="n"/>
      <c r="E378" s="341" t="n"/>
      <c r="F378" s="342" t="n"/>
      <c r="G378" s="343">
        <f>IF($D378="","",IF(COUNTIF(数据录入!$J$5:$J$4999,$D378)=0,N($T378),ROUND(MIN(MAX(0,N($W378)-(N($V378)-N($U378))),N($U378)),2)))</f>
        <v/>
      </c>
      <c r="H378" s="344">
        <f>IF($D378="","",ROUND(N($F378)-N($G378)-N($J378),2))</f>
        <v/>
      </c>
      <c r="I378" s="353">
        <f>IF($D378="","",ROUND(SUM($H$11:H378),2))</f>
        <v/>
      </c>
      <c r="J378" s="354" t="n"/>
      <c r="K378" s="355" t="n"/>
      <c r="L378" s="341" t="n"/>
      <c r="M378" s="345" t="n"/>
      <c r="N378" s="346" t="n"/>
      <c r="O378" s="347" t="n"/>
      <c r="P378" s="348">
        <f>IF($N378="","",IF(COUNTIF(数据录入!$K$5:$K$4999,$N378)=0,N($X378),ROUND(MIN(MAX(0,N($Z378)-(N($Y378)-N($O378))),N($O378)),2)))</f>
        <v/>
      </c>
      <c r="Q378" s="349">
        <f>IF($N378="","",ROUND(N($O378)-N($P378),2))</f>
        <v/>
      </c>
      <c r="R378" s="350">
        <f>IF($N378="","",ROUND(SUM($Q$11:Q378),2))</f>
        <v/>
      </c>
      <c r="S378" s="346" t="n"/>
      <c r="T378" s="342" t="n"/>
      <c r="U378" s="351">
        <f>IF($D378="","",ROUND(N($F378)-N($J378),2))</f>
        <v/>
      </c>
      <c r="V378" s="351">
        <f>IF($D378="","",ROUND(SUMIFS($F$11:F378,$D$11:D378,$D378)-SUMIFS($J$11:J378,$D$11:D378,$D378),2))</f>
        <v/>
      </c>
      <c r="W378" s="351">
        <f>IF($D378="","",ROUND(SUMIFS(数据录入!$F$5:$F$4999,数据录入!$J$5:$J$4999,$D378),2))</f>
        <v/>
      </c>
      <c r="X378" s="347" t="n"/>
      <c r="Y378" s="351">
        <f>IF($N378="","",ROUND(SUMIFS($O$11:O378,$N$11:N378,$N378),2))</f>
        <v/>
      </c>
      <c r="Z378" s="351">
        <f>IF($N378="","",ROUND(SUMIFS(数据录入!$G$5:$G$4999,数据录入!$K$5:$K$4999,$N378),2))</f>
        <v/>
      </c>
      <c r="AA378" s="352">
        <f>IF(AND($D378="",$N378=""),"",IF(AND($D378&lt;&gt;"",COUNTIF(基础资料!$E:$E,$D378)=0),"客户名不在基础资料里",IF(AND($E378&lt;&gt;"",COUNTIF(基础资料!$B:$B,$E378)=0),"产品名不在基础资料里",IF(AND($N378&lt;&gt;"",COUNTIF(基础资料!$G:$G,$N378)=0),"供货商不在基础资料里",IF(AND($C378&lt;&gt;"",ISNUMBER($C378),$C378&lt;10000),"客户生日填得不对（不是日期）",IF(N($J378)&gt;N($F378),"销售费用大于销售金额",IF(AND($D378&lt;&gt;"",COUNTIF(数据录入!$J$5:$J$4999,$D378)=0,N($T378)&lt;&gt;0),"用的还是原手工已收款",IF(AND($D378&lt;&gt;"",COUNTIF(数据录入!$J$5:$J$4999,$D378)&gt;0,ROUND(N($G378)-N($T378),2)&lt;&gt;0,N($T378)&lt;&gt;0),"自动算的已收款和原手工数对不上","√"))))))))</f>
        <v/>
      </c>
    </row>
    <row r="379" ht="18" customFormat="1" customHeight="1" s="106">
      <c r="A379" s="338">
        <f>IF(AND($D379="",$N379=""),"",MAX($A$10:A378)+1)</f>
        <v/>
      </c>
      <c r="B379" s="339" t="n"/>
      <c r="C379" s="341" t="n"/>
      <c r="D379" s="341" t="n"/>
      <c r="E379" s="341" t="n"/>
      <c r="F379" s="342" t="n"/>
      <c r="G379" s="343">
        <f>IF($D379="","",IF(COUNTIF(数据录入!$J$5:$J$4999,$D379)=0,N($T379),ROUND(MIN(MAX(0,N($W379)-(N($V379)-N($U379))),N($U379)),2)))</f>
        <v/>
      </c>
      <c r="H379" s="344">
        <f>IF($D379="","",ROUND(N($F379)-N($G379)-N($J379),2))</f>
        <v/>
      </c>
      <c r="I379" s="353">
        <f>IF($D379="","",ROUND(SUM($H$11:H379),2))</f>
        <v/>
      </c>
      <c r="J379" s="354" t="n"/>
      <c r="K379" s="355" t="n"/>
      <c r="L379" s="341" t="n"/>
      <c r="M379" s="345" t="n"/>
      <c r="N379" s="346" t="n"/>
      <c r="O379" s="347" t="n"/>
      <c r="P379" s="348">
        <f>IF($N379="","",IF(COUNTIF(数据录入!$K$5:$K$4999,$N379)=0,N($X379),ROUND(MIN(MAX(0,N($Z379)-(N($Y379)-N($O379))),N($O379)),2)))</f>
        <v/>
      </c>
      <c r="Q379" s="349">
        <f>IF($N379="","",ROUND(N($O379)-N($P379),2))</f>
        <v/>
      </c>
      <c r="R379" s="350">
        <f>IF($N379="","",ROUND(SUM($Q$11:Q379),2))</f>
        <v/>
      </c>
      <c r="S379" s="346" t="n"/>
      <c r="T379" s="342" t="n"/>
      <c r="U379" s="351">
        <f>IF($D379="","",ROUND(N($F379)-N($J379),2))</f>
        <v/>
      </c>
      <c r="V379" s="351">
        <f>IF($D379="","",ROUND(SUMIFS($F$11:F379,$D$11:D379,$D379)-SUMIFS($J$11:J379,$D$11:D379,$D379),2))</f>
        <v/>
      </c>
      <c r="W379" s="351">
        <f>IF($D379="","",ROUND(SUMIFS(数据录入!$F$5:$F$4999,数据录入!$J$5:$J$4999,$D379),2))</f>
        <v/>
      </c>
      <c r="X379" s="347" t="n"/>
      <c r="Y379" s="351">
        <f>IF($N379="","",ROUND(SUMIFS($O$11:O379,$N$11:N379,$N379),2))</f>
        <v/>
      </c>
      <c r="Z379" s="351">
        <f>IF($N379="","",ROUND(SUMIFS(数据录入!$G$5:$G$4999,数据录入!$K$5:$K$4999,$N379),2))</f>
        <v/>
      </c>
      <c r="AA379" s="352">
        <f>IF(AND($D379="",$N379=""),"",IF(AND($D379&lt;&gt;"",COUNTIF(基础资料!$E:$E,$D379)=0),"客户名不在基础资料里",IF(AND($E379&lt;&gt;"",COUNTIF(基础资料!$B:$B,$E379)=0),"产品名不在基础资料里",IF(AND($N379&lt;&gt;"",COUNTIF(基础资料!$G:$G,$N379)=0),"供货商不在基础资料里",IF(AND($C379&lt;&gt;"",ISNUMBER($C379),$C379&lt;10000),"客户生日填得不对（不是日期）",IF(N($J379)&gt;N($F379),"销售费用大于销售金额",IF(AND($D379&lt;&gt;"",COUNTIF(数据录入!$J$5:$J$4999,$D379)=0,N($T379)&lt;&gt;0),"用的还是原手工已收款",IF(AND($D379&lt;&gt;"",COUNTIF(数据录入!$J$5:$J$4999,$D379)&gt;0,ROUND(N($G379)-N($T379),2)&lt;&gt;0,N($T379)&lt;&gt;0),"自动算的已收款和原手工数对不上","√"))))))))</f>
        <v/>
      </c>
    </row>
    <row r="380" ht="18" customFormat="1" customHeight="1" s="106">
      <c r="A380" s="338">
        <f>IF(AND($D380="",$N380=""),"",MAX($A$10:A379)+1)</f>
        <v/>
      </c>
      <c r="B380" s="339" t="n"/>
      <c r="C380" s="341" t="n"/>
      <c r="D380" s="341" t="n"/>
      <c r="E380" s="341" t="n"/>
      <c r="F380" s="342" t="n"/>
      <c r="G380" s="343">
        <f>IF($D380="","",IF(COUNTIF(数据录入!$J$5:$J$4999,$D380)=0,N($T380),ROUND(MIN(MAX(0,N($W380)-(N($V380)-N($U380))),N($U380)),2)))</f>
        <v/>
      </c>
      <c r="H380" s="344">
        <f>IF($D380="","",ROUND(N($F380)-N($G380)-N($J380),2))</f>
        <v/>
      </c>
      <c r="I380" s="353">
        <f>IF($D380="","",ROUND(SUM($H$11:H380),2))</f>
        <v/>
      </c>
      <c r="J380" s="354" t="n"/>
      <c r="K380" s="355" t="n"/>
      <c r="L380" s="341" t="n"/>
      <c r="M380" s="345" t="n"/>
      <c r="N380" s="346" t="n"/>
      <c r="O380" s="347" t="n"/>
      <c r="P380" s="348">
        <f>IF($N380="","",IF(COUNTIF(数据录入!$K$5:$K$4999,$N380)=0,N($X380),ROUND(MIN(MAX(0,N($Z380)-(N($Y380)-N($O380))),N($O380)),2)))</f>
        <v/>
      </c>
      <c r="Q380" s="349">
        <f>IF($N380="","",ROUND(N($O380)-N($P380),2))</f>
        <v/>
      </c>
      <c r="R380" s="350">
        <f>IF($N380="","",ROUND(SUM($Q$11:Q380),2))</f>
        <v/>
      </c>
      <c r="S380" s="346" t="n"/>
      <c r="T380" s="342" t="n"/>
      <c r="U380" s="351">
        <f>IF($D380="","",ROUND(N($F380)-N($J380),2))</f>
        <v/>
      </c>
      <c r="V380" s="351">
        <f>IF($D380="","",ROUND(SUMIFS($F$11:F380,$D$11:D380,$D380)-SUMIFS($J$11:J380,$D$11:D380,$D380),2))</f>
        <v/>
      </c>
      <c r="W380" s="351">
        <f>IF($D380="","",ROUND(SUMIFS(数据录入!$F$5:$F$4999,数据录入!$J$5:$J$4999,$D380),2))</f>
        <v/>
      </c>
      <c r="X380" s="347" t="n"/>
      <c r="Y380" s="351">
        <f>IF($N380="","",ROUND(SUMIFS($O$11:O380,$N$11:N380,$N380),2))</f>
        <v/>
      </c>
      <c r="Z380" s="351">
        <f>IF($N380="","",ROUND(SUMIFS(数据录入!$G$5:$G$4999,数据录入!$K$5:$K$4999,$N380),2))</f>
        <v/>
      </c>
      <c r="AA380" s="352">
        <f>IF(AND($D380="",$N380=""),"",IF(AND($D380&lt;&gt;"",COUNTIF(基础资料!$E:$E,$D380)=0),"客户名不在基础资料里",IF(AND($E380&lt;&gt;"",COUNTIF(基础资料!$B:$B,$E380)=0),"产品名不在基础资料里",IF(AND($N380&lt;&gt;"",COUNTIF(基础资料!$G:$G,$N380)=0),"供货商不在基础资料里",IF(AND($C380&lt;&gt;"",ISNUMBER($C380),$C380&lt;10000),"客户生日填得不对（不是日期）",IF(N($J380)&gt;N($F380),"销售费用大于销售金额",IF(AND($D380&lt;&gt;"",COUNTIF(数据录入!$J$5:$J$4999,$D380)=0,N($T380)&lt;&gt;0),"用的还是原手工已收款",IF(AND($D380&lt;&gt;"",COUNTIF(数据录入!$J$5:$J$4999,$D380)&gt;0,ROUND(N($G380)-N($T380),2)&lt;&gt;0,N($T380)&lt;&gt;0),"自动算的已收款和原手工数对不上","√"))))))))</f>
        <v/>
      </c>
    </row>
    <row r="381" ht="18" customFormat="1" customHeight="1" s="106">
      <c r="A381" s="338">
        <f>IF(AND($D381="",$N381=""),"",MAX($A$10:A380)+1)</f>
        <v/>
      </c>
      <c r="B381" s="339" t="n"/>
      <c r="C381" s="341" t="n"/>
      <c r="D381" s="341" t="n"/>
      <c r="E381" s="341" t="n"/>
      <c r="F381" s="342" t="n"/>
      <c r="G381" s="343">
        <f>IF($D381="","",IF(COUNTIF(数据录入!$J$5:$J$4999,$D381)=0,N($T381),ROUND(MIN(MAX(0,N($W381)-(N($V381)-N($U381))),N($U381)),2)))</f>
        <v/>
      </c>
      <c r="H381" s="344">
        <f>IF($D381="","",ROUND(N($F381)-N($G381)-N($J381),2))</f>
        <v/>
      </c>
      <c r="I381" s="353">
        <f>IF($D381="","",ROUND(SUM($H$11:H381),2))</f>
        <v/>
      </c>
      <c r="J381" s="354" t="n"/>
      <c r="K381" s="355" t="n"/>
      <c r="L381" s="341" t="n"/>
      <c r="M381" s="345" t="n"/>
      <c r="N381" s="346" t="n"/>
      <c r="O381" s="347" t="n"/>
      <c r="P381" s="348">
        <f>IF($N381="","",IF(COUNTIF(数据录入!$K$5:$K$4999,$N381)=0,N($X381),ROUND(MIN(MAX(0,N($Z381)-(N($Y381)-N($O381))),N($O381)),2)))</f>
        <v/>
      </c>
      <c r="Q381" s="349">
        <f>IF($N381="","",ROUND(N($O381)-N($P381),2))</f>
        <v/>
      </c>
      <c r="R381" s="350">
        <f>IF($N381="","",ROUND(SUM($Q$11:Q381),2))</f>
        <v/>
      </c>
      <c r="S381" s="346" t="n"/>
      <c r="T381" s="342" t="n"/>
      <c r="U381" s="351">
        <f>IF($D381="","",ROUND(N($F381)-N($J381),2))</f>
        <v/>
      </c>
      <c r="V381" s="351">
        <f>IF($D381="","",ROUND(SUMIFS($F$11:F381,$D$11:D381,$D381)-SUMIFS($J$11:J381,$D$11:D381,$D381),2))</f>
        <v/>
      </c>
      <c r="W381" s="351">
        <f>IF($D381="","",ROUND(SUMIFS(数据录入!$F$5:$F$4999,数据录入!$J$5:$J$4999,$D381),2))</f>
        <v/>
      </c>
      <c r="X381" s="347" t="n"/>
      <c r="Y381" s="351">
        <f>IF($N381="","",ROUND(SUMIFS($O$11:O381,$N$11:N381,$N381),2))</f>
        <v/>
      </c>
      <c r="Z381" s="351">
        <f>IF($N381="","",ROUND(SUMIFS(数据录入!$G$5:$G$4999,数据录入!$K$5:$K$4999,$N381),2))</f>
        <v/>
      </c>
      <c r="AA381" s="352">
        <f>IF(AND($D381="",$N381=""),"",IF(AND($D381&lt;&gt;"",COUNTIF(基础资料!$E:$E,$D381)=0),"客户名不在基础资料里",IF(AND($E381&lt;&gt;"",COUNTIF(基础资料!$B:$B,$E381)=0),"产品名不在基础资料里",IF(AND($N381&lt;&gt;"",COUNTIF(基础资料!$G:$G,$N381)=0),"供货商不在基础资料里",IF(AND($C381&lt;&gt;"",ISNUMBER($C381),$C381&lt;10000),"客户生日填得不对（不是日期）",IF(N($J381)&gt;N($F381),"销售费用大于销售金额",IF(AND($D381&lt;&gt;"",COUNTIF(数据录入!$J$5:$J$4999,$D381)=0,N($T381)&lt;&gt;0),"用的还是原手工已收款",IF(AND($D381&lt;&gt;"",COUNTIF(数据录入!$J$5:$J$4999,$D381)&gt;0,ROUND(N($G381)-N($T381),2)&lt;&gt;0,N($T381)&lt;&gt;0),"自动算的已收款和原手工数对不上","√"))))))))</f>
        <v/>
      </c>
    </row>
    <row r="382" ht="18" customFormat="1" customHeight="1" s="106">
      <c r="A382" s="338">
        <f>IF(AND($D382="",$N382=""),"",MAX($A$10:A381)+1)</f>
        <v/>
      </c>
      <c r="B382" s="339" t="n"/>
      <c r="C382" s="341" t="n"/>
      <c r="D382" s="341" t="n"/>
      <c r="E382" s="341" t="n"/>
      <c r="F382" s="342" t="n"/>
      <c r="G382" s="343">
        <f>IF($D382="","",IF(COUNTIF(数据录入!$J$5:$J$4999,$D382)=0,N($T382),ROUND(MIN(MAX(0,N($W382)-(N($V382)-N($U382))),N($U382)),2)))</f>
        <v/>
      </c>
      <c r="H382" s="344">
        <f>IF($D382="","",ROUND(N($F382)-N($G382)-N($J382),2))</f>
        <v/>
      </c>
      <c r="I382" s="353">
        <f>IF($D382="","",ROUND(SUM($H$11:H382),2))</f>
        <v/>
      </c>
      <c r="J382" s="354" t="n"/>
      <c r="K382" s="355" t="n"/>
      <c r="L382" s="341" t="n"/>
      <c r="M382" s="345" t="n"/>
      <c r="N382" s="346" t="n"/>
      <c r="O382" s="347" t="n"/>
      <c r="P382" s="348">
        <f>IF($N382="","",IF(COUNTIF(数据录入!$K$5:$K$4999,$N382)=0,N($X382),ROUND(MIN(MAX(0,N($Z382)-(N($Y382)-N($O382))),N($O382)),2)))</f>
        <v/>
      </c>
      <c r="Q382" s="349">
        <f>IF($N382="","",ROUND(N($O382)-N($P382),2))</f>
        <v/>
      </c>
      <c r="R382" s="350">
        <f>IF($N382="","",ROUND(SUM($Q$11:Q382),2))</f>
        <v/>
      </c>
      <c r="S382" s="346" t="n"/>
      <c r="T382" s="342" t="n"/>
      <c r="U382" s="351">
        <f>IF($D382="","",ROUND(N($F382)-N($J382),2))</f>
        <v/>
      </c>
      <c r="V382" s="351">
        <f>IF($D382="","",ROUND(SUMIFS($F$11:F382,$D$11:D382,$D382)-SUMIFS($J$11:J382,$D$11:D382,$D382),2))</f>
        <v/>
      </c>
      <c r="W382" s="351">
        <f>IF($D382="","",ROUND(SUMIFS(数据录入!$F$5:$F$4999,数据录入!$J$5:$J$4999,$D382),2))</f>
        <v/>
      </c>
      <c r="X382" s="347" t="n"/>
      <c r="Y382" s="351">
        <f>IF($N382="","",ROUND(SUMIFS($O$11:O382,$N$11:N382,$N382),2))</f>
        <v/>
      </c>
      <c r="Z382" s="351">
        <f>IF($N382="","",ROUND(SUMIFS(数据录入!$G$5:$G$4999,数据录入!$K$5:$K$4999,$N382),2))</f>
        <v/>
      </c>
      <c r="AA382" s="352">
        <f>IF(AND($D382="",$N382=""),"",IF(AND($D382&lt;&gt;"",COUNTIF(基础资料!$E:$E,$D382)=0),"客户名不在基础资料里",IF(AND($E382&lt;&gt;"",COUNTIF(基础资料!$B:$B,$E382)=0),"产品名不在基础资料里",IF(AND($N382&lt;&gt;"",COUNTIF(基础资料!$G:$G,$N382)=0),"供货商不在基础资料里",IF(AND($C382&lt;&gt;"",ISNUMBER($C382),$C382&lt;10000),"客户生日填得不对（不是日期）",IF(N($J382)&gt;N($F382),"销售费用大于销售金额",IF(AND($D382&lt;&gt;"",COUNTIF(数据录入!$J$5:$J$4999,$D382)=0,N($T382)&lt;&gt;0),"用的还是原手工已收款",IF(AND($D382&lt;&gt;"",COUNTIF(数据录入!$J$5:$J$4999,$D382)&gt;0,ROUND(N($G382)-N($T382),2)&lt;&gt;0,N($T382)&lt;&gt;0),"自动算的已收款和原手工数对不上","√"))))))))</f>
        <v/>
      </c>
    </row>
    <row r="383" ht="18" customFormat="1" customHeight="1" s="106">
      <c r="A383" s="338">
        <f>IF(AND($D383="",$N383=""),"",MAX($A$10:A382)+1)</f>
        <v/>
      </c>
      <c r="B383" s="339" t="n"/>
      <c r="C383" s="341" t="n"/>
      <c r="D383" s="341" t="n"/>
      <c r="E383" s="341" t="n"/>
      <c r="F383" s="342" t="n"/>
      <c r="G383" s="343">
        <f>IF($D383="","",IF(COUNTIF(数据录入!$J$5:$J$4999,$D383)=0,N($T383),ROUND(MIN(MAX(0,N($W383)-(N($V383)-N($U383))),N($U383)),2)))</f>
        <v/>
      </c>
      <c r="H383" s="344">
        <f>IF($D383="","",ROUND(N($F383)-N($G383)-N($J383),2))</f>
        <v/>
      </c>
      <c r="I383" s="353">
        <f>IF($D383="","",ROUND(SUM($H$11:H383),2))</f>
        <v/>
      </c>
      <c r="J383" s="354" t="n"/>
      <c r="K383" s="355" t="n"/>
      <c r="L383" s="341" t="n"/>
      <c r="M383" s="345" t="n"/>
      <c r="N383" s="346" t="n"/>
      <c r="O383" s="347" t="n"/>
      <c r="P383" s="348">
        <f>IF($N383="","",IF(COUNTIF(数据录入!$K$5:$K$4999,$N383)=0,N($X383),ROUND(MIN(MAX(0,N($Z383)-(N($Y383)-N($O383))),N($O383)),2)))</f>
        <v/>
      </c>
      <c r="Q383" s="349">
        <f>IF($N383="","",ROUND(N($O383)-N($P383),2))</f>
        <v/>
      </c>
      <c r="R383" s="350">
        <f>IF($N383="","",ROUND(SUM($Q$11:Q383),2))</f>
        <v/>
      </c>
      <c r="S383" s="346" t="n"/>
      <c r="T383" s="342" t="n"/>
      <c r="U383" s="351">
        <f>IF($D383="","",ROUND(N($F383)-N($J383),2))</f>
        <v/>
      </c>
      <c r="V383" s="351">
        <f>IF($D383="","",ROUND(SUMIFS($F$11:F383,$D$11:D383,$D383)-SUMIFS($J$11:J383,$D$11:D383,$D383),2))</f>
        <v/>
      </c>
      <c r="W383" s="351">
        <f>IF($D383="","",ROUND(SUMIFS(数据录入!$F$5:$F$4999,数据录入!$J$5:$J$4999,$D383),2))</f>
        <v/>
      </c>
      <c r="X383" s="347" t="n"/>
      <c r="Y383" s="351">
        <f>IF($N383="","",ROUND(SUMIFS($O$11:O383,$N$11:N383,$N383),2))</f>
        <v/>
      </c>
      <c r="Z383" s="351">
        <f>IF($N383="","",ROUND(SUMIFS(数据录入!$G$5:$G$4999,数据录入!$K$5:$K$4999,$N383),2))</f>
        <v/>
      </c>
      <c r="AA383" s="352">
        <f>IF(AND($D383="",$N383=""),"",IF(AND($D383&lt;&gt;"",COUNTIF(基础资料!$E:$E,$D383)=0),"客户名不在基础资料里",IF(AND($E383&lt;&gt;"",COUNTIF(基础资料!$B:$B,$E383)=0),"产品名不在基础资料里",IF(AND($N383&lt;&gt;"",COUNTIF(基础资料!$G:$G,$N383)=0),"供货商不在基础资料里",IF(AND($C383&lt;&gt;"",ISNUMBER($C383),$C383&lt;10000),"客户生日填得不对（不是日期）",IF(N($J383)&gt;N($F383),"销售费用大于销售金额",IF(AND($D383&lt;&gt;"",COUNTIF(数据录入!$J$5:$J$4999,$D383)=0,N($T383)&lt;&gt;0),"用的还是原手工已收款",IF(AND($D383&lt;&gt;"",COUNTIF(数据录入!$J$5:$J$4999,$D383)&gt;0,ROUND(N($G383)-N($T383),2)&lt;&gt;0,N($T383)&lt;&gt;0),"自动算的已收款和原手工数对不上","√"))))))))</f>
        <v/>
      </c>
    </row>
    <row r="384" ht="18" customFormat="1" customHeight="1" s="106">
      <c r="A384" s="338">
        <f>IF(AND($D384="",$N384=""),"",MAX($A$10:A383)+1)</f>
        <v/>
      </c>
      <c r="B384" s="339" t="n"/>
      <c r="C384" s="341" t="n"/>
      <c r="D384" s="341" t="n"/>
      <c r="E384" s="341" t="n"/>
      <c r="F384" s="342" t="n"/>
      <c r="G384" s="343">
        <f>IF($D384="","",IF(COUNTIF(数据录入!$J$5:$J$4999,$D384)=0,N($T384),ROUND(MIN(MAX(0,N($W384)-(N($V384)-N($U384))),N($U384)),2)))</f>
        <v/>
      </c>
      <c r="H384" s="344">
        <f>IF($D384="","",ROUND(N($F384)-N($G384)-N($J384),2))</f>
        <v/>
      </c>
      <c r="I384" s="353">
        <f>IF($D384="","",ROUND(SUM($H$11:H384),2))</f>
        <v/>
      </c>
      <c r="J384" s="354" t="n"/>
      <c r="K384" s="355" t="n"/>
      <c r="L384" s="341" t="n"/>
      <c r="M384" s="345" t="n"/>
      <c r="N384" s="346" t="n"/>
      <c r="O384" s="347" t="n"/>
      <c r="P384" s="348">
        <f>IF($N384="","",IF(COUNTIF(数据录入!$K$5:$K$4999,$N384)=0,N($X384),ROUND(MIN(MAX(0,N($Z384)-(N($Y384)-N($O384))),N($O384)),2)))</f>
        <v/>
      </c>
      <c r="Q384" s="349">
        <f>IF($N384="","",ROUND(N($O384)-N($P384),2))</f>
        <v/>
      </c>
      <c r="R384" s="350">
        <f>IF($N384="","",ROUND(SUM($Q$11:Q384),2))</f>
        <v/>
      </c>
      <c r="S384" s="346" t="n"/>
      <c r="T384" s="342" t="n"/>
      <c r="U384" s="351">
        <f>IF($D384="","",ROUND(N($F384)-N($J384),2))</f>
        <v/>
      </c>
      <c r="V384" s="351">
        <f>IF($D384="","",ROUND(SUMIFS($F$11:F384,$D$11:D384,$D384)-SUMIFS($J$11:J384,$D$11:D384,$D384),2))</f>
        <v/>
      </c>
      <c r="W384" s="351">
        <f>IF($D384="","",ROUND(SUMIFS(数据录入!$F$5:$F$4999,数据录入!$J$5:$J$4999,$D384),2))</f>
        <v/>
      </c>
      <c r="X384" s="347" t="n"/>
      <c r="Y384" s="351">
        <f>IF($N384="","",ROUND(SUMIFS($O$11:O384,$N$11:N384,$N384),2))</f>
        <v/>
      </c>
      <c r="Z384" s="351">
        <f>IF($N384="","",ROUND(SUMIFS(数据录入!$G$5:$G$4999,数据录入!$K$5:$K$4999,$N384),2))</f>
        <v/>
      </c>
      <c r="AA384" s="352">
        <f>IF(AND($D384="",$N384=""),"",IF(AND($D384&lt;&gt;"",COUNTIF(基础资料!$E:$E,$D384)=0),"客户名不在基础资料里",IF(AND($E384&lt;&gt;"",COUNTIF(基础资料!$B:$B,$E384)=0),"产品名不在基础资料里",IF(AND($N384&lt;&gt;"",COUNTIF(基础资料!$G:$G,$N384)=0),"供货商不在基础资料里",IF(AND($C384&lt;&gt;"",ISNUMBER($C384),$C384&lt;10000),"客户生日填得不对（不是日期）",IF(N($J384)&gt;N($F384),"销售费用大于销售金额",IF(AND($D384&lt;&gt;"",COUNTIF(数据录入!$J$5:$J$4999,$D384)=0,N($T384)&lt;&gt;0),"用的还是原手工已收款",IF(AND($D384&lt;&gt;"",COUNTIF(数据录入!$J$5:$J$4999,$D384)&gt;0,ROUND(N($G384)-N($T384),2)&lt;&gt;0,N($T384)&lt;&gt;0),"自动算的已收款和原手工数对不上","√"))))))))</f>
        <v/>
      </c>
    </row>
    <row r="385" ht="18" customFormat="1" customHeight="1" s="106">
      <c r="A385" s="338">
        <f>IF(AND($D385="",$N385=""),"",MAX($A$10:A384)+1)</f>
        <v/>
      </c>
      <c r="B385" s="339" t="n"/>
      <c r="C385" s="341" t="n"/>
      <c r="D385" s="341" t="n"/>
      <c r="E385" s="341" t="n"/>
      <c r="F385" s="342" t="n"/>
      <c r="G385" s="343">
        <f>IF($D385="","",IF(COUNTIF(数据录入!$J$5:$J$4999,$D385)=0,N($T385),ROUND(MIN(MAX(0,N($W385)-(N($V385)-N($U385))),N($U385)),2)))</f>
        <v/>
      </c>
      <c r="H385" s="344">
        <f>IF($D385="","",ROUND(N($F385)-N($G385)-N($J385),2))</f>
        <v/>
      </c>
      <c r="I385" s="353">
        <f>IF($D385="","",ROUND(SUM($H$11:H385),2))</f>
        <v/>
      </c>
      <c r="J385" s="354" t="n"/>
      <c r="K385" s="355" t="n"/>
      <c r="L385" s="341" t="n"/>
      <c r="M385" s="345" t="n"/>
      <c r="N385" s="346" t="n"/>
      <c r="O385" s="347" t="n"/>
      <c r="P385" s="348">
        <f>IF($N385="","",IF(COUNTIF(数据录入!$K$5:$K$4999,$N385)=0,N($X385),ROUND(MIN(MAX(0,N($Z385)-(N($Y385)-N($O385))),N($O385)),2)))</f>
        <v/>
      </c>
      <c r="Q385" s="349">
        <f>IF($N385="","",ROUND(N($O385)-N($P385),2))</f>
        <v/>
      </c>
      <c r="R385" s="350">
        <f>IF($N385="","",ROUND(SUM($Q$11:Q385),2))</f>
        <v/>
      </c>
      <c r="S385" s="346" t="n"/>
      <c r="T385" s="342" t="n"/>
      <c r="U385" s="351">
        <f>IF($D385="","",ROUND(N($F385)-N($J385),2))</f>
        <v/>
      </c>
      <c r="V385" s="351">
        <f>IF($D385="","",ROUND(SUMIFS($F$11:F385,$D$11:D385,$D385)-SUMIFS($J$11:J385,$D$11:D385,$D385),2))</f>
        <v/>
      </c>
      <c r="W385" s="351">
        <f>IF($D385="","",ROUND(SUMIFS(数据录入!$F$5:$F$4999,数据录入!$J$5:$J$4999,$D385),2))</f>
        <v/>
      </c>
      <c r="X385" s="347" t="n"/>
      <c r="Y385" s="351">
        <f>IF($N385="","",ROUND(SUMIFS($O$11:O385,$N$11:N385,$N385),2))</f>
        <v/>
      </c>
      <c r="Z385" s="351">
        <f>IF($N385="","",ROUND(SUMIFS(数据录入!$G$5:$G$4999,数据录入!$K$5:$K$4999,$N385),2))</f>
        <v/>
      </c>
      <c r="AA385" s="352">
        <f>IF(AND($D385="",$N385=""),"",IF(AND($D385&lt;&gt;"",COUNTIF(基础资料!$E:$E,$D385)=0),"客户名不在基础资料里",IF(AND($E385&lt;&gt;"",COUNTIF(基础资料!$B:$B,$E385)=0),"产品名不在基础资料里",IF(AND($N385&lt;&gt;"",COUNTIF(基础资料!$G:$G,$N385)=0),"供货商不在基础资料里",IF(AND($C385&lt;&gt;"",ISNUMBER($C385),$C385&lt;10000),"客户生日填得不对（不是日期）",IF(N($J385)&gt;N($F385),"销售费用大于销售金额",IF(AND($D385&lt;&gt;"",COUNTIF(数据录入!$J$5:$J$4999,$D385)=0,N($T385)&lt;&gt;0),"用的还是原手工已收款",IF(AND($D385&lt;&gt;"",COUNTIF(数据录入!$J$5:$J$4999,$D385)&gt;0,ROUND(N($G385)-N($T385),2)&lt;&gt;0,N($T385)&lt;&gt;0),"自动算的已收款和原手工数对不上","√"))))))))</f>
        <v/>
      </c>
    </row>
    <row r="386" ht="18" customFormat="1" customHeight="1" s="106">
      <c r="A386" s="338">
        <f>IF(AND($D386="",$N386=""),"",MAX($A$10:A385)+1)</f>
        <v/>
      </c>
      <c r="B386" s="339" t="n"/>
      <c r="C386" s="341" t="n"/>
      <c r="D386" s="341" t="n"/>
      <c r="E386" s="341" t="n"/>
      <c r="F386" s="342" t="n"/>
      <c r="G386" s="343">
        <f>IF($D386="","",IF(COUNTIF(数据录入!$J$5:$J$4999,$D386)=0,N($T386),ROUND(MIN(MAX(0,N($W386)-(N($V386)-N($U386))),N($U386)),2)))</f>
        <v/>
      </c>
      <c r="H386" s="344">
        <f>IF($D386="","",ROUND(N($F386)-N($G386)-N($J386),2))</f>
        <v/>
      </c>
      <c r="I386" s="353">
        <f>IF($D386="","",ROUND(SUM($H$11:H386),2))</f>
        <v/>
      </c>
      <c r="J386" s="354" t="n"/>
      <c r="K386" s="355" t="n"/>
      <c r="L386" s="341" t="n"/>
      <c r="M386" s="345" t="n"/>
      <c r="N386" s="346" t="n"/>
      <c r="O386" s="347" t="n"/>
      <c r="P386" s="348">
        <f>IF($N386="","",IF(COUNTIF(数据录入!$K$5:$K$4999,$N386)=0,N($X386),ROUND(MIN(MAX(0,N($Z386)-(N($Y386)-N($O386))),N($O386)),2)))</f>
        <v/>
      </c>
      <c r="Q386" s="349">
        <f>IF($N386="","",ROUND(N($O386)-N($P386),2))</f>
        <v/>
      </c>
      <c r="R386" s="350">
        <f>IF($N386="","",ROUND(SUM($Q$11:Q386),2))</f>
        <v/>
      </c>
      <c r="S386" s="346" t="n"/>
      <c r="T386" s="342" t="n"/>
      <c r="U386" s="351">
        <f>IF($D386="","",ROUND(N($F386)-N($J386),2))</f>
        <v/>
      </c>
      <c r="V386" s="351">
        <f>IF($D386="","",ROUND(SUMIFS($F$11:F386,$D$11:D386,$D386)-SUMIFS($J$11:J386,$D$11:D386,$D386),2))</f>
        <v/>
      </c>
      <c r="W386" s="351">
        <f>IF($D386="","",ROUND(SUMIFS(数据录入!$F$5:$F$4999,数据录入!$J$5:$J$4999,$D386),2))</f>
        <v/>
      </c>
      <c r="X386" s="347" t="n"/>
      <c r="Y386" s="351">
        <f>IF($N386="","",ROUND(SUMIFS($O$11:O386,$N$11:N386,$N386),2))</f>
        <v/>
      </c>
      <c r="Z386" s="351">
        <f>IF($N386="","",ROUND(SUMIFS(数据录入!$G$5:$G$4999,数据录入!$K$5:$K$4999,$N386),2))</f>
        <v/>
      </c>
      <c r="AA386" s="352">
        <f>IF(AND($D386="",$N386=""),"",IF(AND($D386&lt;&gt;"",COUNTIF(基础资料!$E:$E,$D386)=0),"客户名不在基础资料里",IF(AND($E386&lt;&gt;"",COUNTIF(基础资料!$B:$B,$E386)=0),"产品名不在基础资料里",IF(AND($N386&lt;&gt;"",COUNTIF(基础资料!$G:$G,$N386)=0),"供货商不在基础资料里",IF(AND($C386&lt;&gt;"",ISNUMBER($C386),$C386&lt;10000),"客户生日填得不对（不是日期）",IF(N($J386)&gt;N($F386),"销售费用大于销售金额",IF(AND($D386&lt;&gt;"",COUNTIF(数据录入!$J$5:$J$4999,$D386)=0,N($T386)&lt;&gt;0),"用的还是原手工已收款",IF(AND($D386&lt;&gt;"",COUNTIF(数据录入!$J$5:$J$4999,$D386)&gt;0,ROUND(N($G386)-N($T386),2)&lt;&gt;0,N($T386)&lt;&gt;0),"自动算的已收款和原手工数对不上","√"))))))))</f>
        <v/>
      </c>
    </row>
    <row r="387" ht="18" customFormat="1" customHeight="1" s="106">
      <c r="A387" s="338">
        <f>IF(AND($D387="",$N387=""),"",MAX($A$10:A386)+1)</f>
        <v/>
      </c>
      <c r="B387" s="339" t="n"/>
      <c r="C387" s="341" t="n"/>
      <c r="D387" s="341" t="n"/>
      <c r="E387" s="341" t="n"/>
      <c r="F387" s="342" t="n"/>
      <c r="G387" s="343">
        <f>IF($D387="","",IF(COUNTIF(数据录入!$J$5:$J$4999,$D387)=0,N($T387),ROUND(MIN(MAX(0,N($W387)-(N($V387)-N($U387))),N($U387)),2)))</f>
        <v/>
      </c>
      <c r="H387" s="344">
        <f>IF($D387="","",ROUND(N($F387)-N($G387)-N($J387),2))</f>
        <v/>
      </c>
      <c r="I387" s="353">
        <f>IF($D387="","",ROUND(SUM($H$11:H387),2))</f>
        <v/>
      </c>
      <c r="J387" s="354" t="n"/>
      <c r="K387" s="355" t="n"/>
      <c r="L387" s="341" t="n"/>
      <c r="M387" s="345" t="n"/>
      <c r="N387" s="346" t="n"/>
      <c r="O387" s="347" t="n"/>
      <c r="P387" s="348">
        <f>IF($N387="","",IF(COUNTIF(数据录入!$K$5:$K$4999,$N387)=0,N($X387),ROUND(MIN(MAX(0,N($Z387)-(N($Y387)-N($O387))),N($O387)),2)))</f>
        <v/>
      </c>
      <c r="Q387" s="349">
        <f>IF($N387="","",ROUND(N($O387)-N($P387),2))</f>
        <v/>
      </c>
      <c r="R387" s="350">
        <f>IF($N387="","",ROUND(SUM($Q$11:Q387),2))</f>
        <v/>
      </c>
      <c r="S387" s="346" t="n"/>
      <c r="T387" s="342" t="n"/>
      <c r="U387" s="351">
        <f>IF($D387="","",ROUND(N($F387)-N($J387),2))</f>
        <v/>
      </c>
      <c r="V387" s="351">
        <f>IF($D387="","",ROUND(SUMIFS($F$11:F387,$D$11:D387,$D387)-SUMIFS($J$11:J387,$D$11:D387,$D387),2))</f>
        <v/>
      </c>
      <c r="W387" s="351">
        <f>IF($D387="","",ROUND(SUMIFS(数据录入!$F$5:$F$4999,数据录入!$J$5:$J$4999,$D387),2))</f>
        <v/>
      </c>
      <c r="X387" s="347" t="n"/>
      <c r="Y387" s="351">
        <f>IF($N387="","",ROUND(SUMIFS($O$11:O387,$N$11:N387,$N387),2))</f>
        <v/>
      </c>
      <c r="Z387" s="351">
        <f>IF($N387="","",ROUND(SUMIFS(数据录入!$G$5:$G$4999,数据录入!$K$5:$K$4999,$N387),2))</f>
        <v/>
      </c>
      <c r="AA387" s="352">
        <f>IF(AND($D387="",$N387=""),"",IF(AND($D387&lt;&gt;"",COUNTIF(基础资料!$E:$E,$D387)=0),"客户名不在基础资料里",IF(AND($E387&lt;&gt;"",COUNTIF(基础资料!$B:$B,$E387)=0),"产品名不在基础资料里",IF(AND($N387&lt;&gt;"",COUNTIF(基础资料!$G:$G,$N387)=0),"供货商不在基础资料里",IF(AND($C387&lt;&gt;"",ISNUMBER($C387),$C387&lt;10000),"客户生日填得不对（不是日期）",IF(N($J387)&gt;N($F387),"销售费用大于销售金额",IF(AND($D387&lt;&gt;"",COUNTIF(数据录入!$J$5:$J$4999,$D387)=0,N($T387)&lt;&gt;0),"用的还是原手工已收款",IF(AND($D387&lt;&gt;"",COUNTIF(数据录入!$J$5:$J$4999,$D387)&gt;0,ROUND(N($G387)-N($T387),2)&lt;&gt;0,N($T387)&lt;&gt;0),"自动算的已收款和原手工数对不上","√"))))))))</f>
        <v/>
      </c>
    </row>
    <row r="388" ht="18" customFormat="1" customHeight="1" s="106">
      <c r="A388" s="338">
        <f>IF(AND($D388="",$N388=""),"",MAX($A$10:A387)+1)</f>
        <v/>
      </c>
      <c r="B388" s="339" t="n"/>
      <c r="C388" s="341" t="n"/>
      <c r="D388" s="341" t="n"/>
      <c r="E388" s="341" t="n"/>
      <c r="F388" s="342" t="n"/>
      <c r="G388" s="343">
        <f>IF($D388="","",IF(COUNTIF(数据录入!$J$5:$J$4999,$D388)=0,N($T388),ROUND(MIN(MAX(0,N($W388)-(N($V388)-N($U388))),N($U388)),2)))</f>
        <v/>
      </c>
      <c r="H388" s="344">
        <f>IF($D388="","",ROUND(N($F388)-N($G388)-N($J388),2))</f>
        <v/>
      </c>
      <c r="I388" s="353">
        <f>IF($D388="","",ROUND(SUM($H$11:H388),2))</f>
        <v/>
      </c>
      <c r="J388" s="354" t="n"/>
      <c r="K388" s="355" t="n"/>
      <c r="L388" s="341" t="n"/>
      <c r="M388" s="345" t="n"/>
      <c r="N388" s="346" t="n"/>
      <c r="O388" s="347" t="n"/>
      <c r="P388" s="348">
        <f>IF($N388="","",IF(COUNTIF(数据录入!$K$5:$K$4999,$N388)=0,N($X388),ROUND(MIN(MAX(0,N($Z388)-(N($Y388)-N($O388))),N($O388)),2)))</f>
        <v/>
      </c>
      <c r="Q388" s="349">
        <f>IF($N388="","",ROUND(N($O388)-N($P388),2))</f>
        <v/>
      </c>
      <c r="R388" s="350">
        <f>IF($N388="","",ROUND(SUM($Q$11:Q388),2))</f>
        <v/>
      </c>
      <c r="S388" s="346" t="n"/>
      <c r="T388" s="342" t="n"/>
      <c r="U388" s="351">
        <f>IF($D388="","",ROUND(N($F388)-N($J388),2))</f>
        <v/>
      </c>
      <c r="V388" s="351">
        <f>IF($D388="","",ROUND(SUMIFS($F$11:F388,$D$11:D388,$D388)-SUMIFS($J$11:J388,$D$11:D388,$D388),2))</f>
        <v/>
      </c>
      <c r="W388" s="351">
        <f>IF($D388="","",ROUND(SUMIFS(数据录入!$F$5:$F$4999,数据录入!$J$5:$J$4999,$D388),2))</f>
        <v/>
      </c>
      <c r="X388" s="347" t="n"/>
      <c r="Y388" s="351">
        <f>IF($N388="","",ROUND(SUMIFS($O$11:O388,$N$11:N388,$N388),2))</f>
        <v/>
      </c>
      <c r="Z388" s="351">
        <f>IF($N388="","",ROUND(SUMIFS(数据录入!$G$5:$G$4999,数据录入!$K$5:$K$4999,$N388),2))</f>
        <v/>
      </c>
      <c r="AA388" s="352">
        <f>IF(AND($D388="",$N388=""),"",IF(AND($D388&lt;&gt;"",COUNTIF(基础资料!$E:$E,$D388)=0),"客户名不在基础资料里",IF(AND($E388&lt;&gt;"",COUNTIF(基础资料!$B:$B,$E388)=0),"产品名不在基础资料里",IF(AND($N388&lt;&gt;"",COUNTIF(基础资料!$G:$G,$N388)=0),"供货商不在基础资料里",IF(AND($C388&lt;&gt;"",ISNUMBER($C388),$C388&lt;10000),"客户生日填得不对（不是日期）",IF(N($J388)&gt;N($F388),"销售费用大于销售金额",IF(AND($D388&lt;&gt;"",COUNTIF(数据录入!$J$5:$J$4999,$D388)=0,N($T388)&lt;&gt;0),"用的还是原手工已收款",IF(AND($D388&lt;&gt;"",COUNTIF(数据录入!$J$5:$J$4999,$D388)&gt;0,ROUND(N($G388)-N($T388),2)&lt;&gt;0,N($T388)&lt;&gt;0),"自动算的已收款和原手工数对不上","√"))))))))</f>
        <v/>
      </c>
    </row>
    <row r="389" ht="18" customFormat="1" customHeight="1" s="106">
      <c r="A389" s="338">
        <f>IF(AND($D389="",$N389=""),"",MAX($A$10:A388)+1)</f>
        <v/>
      </c>
      <c r="B389" s="339" t="n"/>
      <c r="C389" s="341" t="n"/>
      <c r="D389" s="341" t="n"/>
      <c r="E389" s="341" t="n"/>
      <c r="F389" s="342" t="n"/>
      <c r="G389" s="343">
        <f>IF($D389="","",IF(COUNTIF(数据录入!$J$5:$J$4999,$D389)=0,N($T389),ROUND(MIN(MAX(0,N($W389)-(N($V389)-N($U389))),N($U389)),2)))</f>
        <v/>
      </c>
      <c r="H389" s="344">
        <f>IF($D389="","",ROUND(N($F389)-N($G389)-N($J389),2))</f>
        <v/>
      </c>
      <c r="I389" s="353">
        <f>IF($D389="","",ROUND(SUM($H$11:H389),2))</f>
        <v/>
      </c>
      <c r="J389" s="354" t="n"/>
      <c r="K389" s="355" t="n"/>
      <c r="L389" s="341" t="n"/>
      <c r="M389" s="345" t="n"/>
      <c r="N389" s="346" t="n"/>
      <c r="O389" s="347" t="n"/>
      <c r="P389" s="348">
        <f>IF($N389="","",IF(COUNTIF(数据录入!$K$5:$K$4999,$N389)=0,N($X389),ROUND(MIN(MAX(0,N($Z389)-(N($Y389)-N($O389))),N($O389)),2)))</f>
        <v/>
      </c>
      <c r="Q389" s="349">
        <f>IF($N389="","",ROUND(N($O389)-N($P389),2))</f>
        <v/>
      </c>
      <c r="R389" s="350">
        <f>IF($N389="","",ROUND(SUM($Q$11:Q389),2))</f>
        <v/>
      </c>
      <c r="S389" s="346" t="n"/>
      <c r="T389" s="342" t="n"/>
      <c r="U389" s="351">
        <f>IF($D389="","",ROUND(N($F389)-N($J389),2))</f>
        <v/>
      </c>
      <c r="V389" s="351">
        <f>IF($D389="","",ROUND(SUMIFS($F$11:F389,$D$11:D389,$D389)-SUMIFS($J$11:J389,$D$11:D389,$D389),2))</f>
        <v/>
      </c>
      <c r="W389" s="351">
        <f>IF($D389="","",ROUND(SUMIFS(数据录入!$F$5:$F$4999,数据录入!$J$5:$J$4999,$D389),2))</f>
        <v/>
      </c>
      <c r="X389" s="347" t="n"/>
      <c r="Y389" s="351">
        <f>IF($N389="","",ROUND(SUMIFS($O$11:O389,$N$11:N389,$N389),2))</f>
        <v/>
      </c>
      <c r="Z389" s="351">
        <f>IF($N389="","",ROUND(SUMIFS(数据录入!$G$5:$G$4999,数据录入!$K$5:$K$4999,$N389),2))</f>
        <v/>
      </c>
      <c r="AA389" s="352">
        <f>IF(AND($D389="",$N389=""),"",IF(AND($D389&lt;&gt;"",COUNTIF(基础资料!$E:$E,$D389)=0),"客户名不在基础资料里",IF(AND($E389&lt;&gt;"",COUNTIF(基础资料!$B:$B,$E389)=0),"产品名不在基础资料里",IF(AND($N389&lt;&gt;"",COUNTIF(基础资料!$G:$G,$N389)=0),"供货商不在基础资料里",IF(AND($C389&lt;&gt;"",ISNUMBER($C389),$C389&lt;10000),"客户生日填得不对（不是日期）",IF(N($J389)&gt;N($F389),"销售费用大于销售金额",IF(AND($D389&lt;&gt;"",COUNTIF(数据录入!$J$5:$J$4999,$D389)=0,N($T389)&lt;&gt;0),"用的还是原手工已收款",IF(AND($D389&lt;&gt;"",COUNTIF(数据录入!$J$5:$J$4999,$D389)&gt;0,ROUND(N($G389)-N($T389),2)&lt;&gt;0,N($T389)&lt;&gt;0),"自动算的已收款和原手工数对不上","√"))))))))</f>
        <v/>
      </c>
    </row>
    <row r="390" ht="18" customFormat="1" customHeight="1" s="106">
      <c r="A390" s="338">
        <f>IF(AND($D390="",$N390=""),"",MAX($A$10:A389)+1)</f>
        <v/>
      </c>
      <c r="B390" s="339" t="n"/>
      <c r="C390" s="341" t="n"/>
      <c r="D390" s="341" t="n"/>
      <c r="E390" s="341" t="n"/>
      <c r="F390" s="342" t="n"/>
      <c r="G390" s="343">
        <f>IF($D390="","",IF(COUNTIF(数据录入!$J$5:$J$4999,$D390)=0,N($T390),ROUND(MIN(MAX(0,N($W390)-(N($V390)-N($U390))),N($U390)),2)))</f>
        <v/>
      </c>
      <c r="H390" s="344">
        <f>IF($D390="","",ROUND(N($F390)-N($G390)-N($J390),2))</f>
        <v/>
      </c>
      <c r="I390" s="353">
        <f>IF($D390="","",ROUND(SUM($H$11:H390),2))</f>
        <v/>
      </c>
      <c r="J390" s="354" t="n"/>
      <c r="K390" s="355" t="n"/>
      <c r="L390" s="341" t="n"/>
      <c r="M390" s="345" t="n"/>
      <c r="N390" s="346" t="n"/>
      <c r="O390" s="347" t="n"/>
      <c r="P390" s="348">
        <f>IF($N390="","",IF(COUNTIF(数据录入!$K$5:$K$4999,$N390)=0,N($X390),ROUND(MIN(MAX(0,N($Z390)-(N($Y390)-N($O390))),N($O390)),2)))</f>
        <v/>
      </c>
      <c r="Q390" s="349">
        <f>IF($N390="","",ROUND(N($O390)-N($P390),2))</f>
        <v/>
      </c>
      <c r="R390" s="350">
        <f>IF($N390="","",ROUND(SUM($Q$11:Q390),2))</f>
        <v/>
      </c>
      <c r="S390" s="346" t="n"/>
      <c r="T390" s="342" t="n"/>
      <c r="U390" s="351">
        <f>IF($D390="","",ROUND(N($F390)-N($J390),2))</f>
        <v/>
      </c>
      <c r="V390" s="351">
        <f>IF($D390="","",ROUND(SUMIFS($F$11:F390,$D$11:D390,$D390)-SUMIFS($J$11:J390,$D$11:D390,$D390),2))</f>
        <v/>
      </c>
      <c r="W390" s="351">
        <f>IF($D390="","",ROUND(SUMIFS(数据录入!$F$5:$F$4999,数据录入!$J$5:$J$4999,$D390),2))</f>
        <v/>
      </c>
      <c r="X390" s="347" t="n"/>
      <c r="Y390" s="351">
        <f>IF($N390="","",ROUND(SUMIFS($O$11:O390,$N$11:N390,$N390),2))</f>
        <v/>
      </c>
      <c r="Z390" s="351">
        <f>IF($N390="","",ROUND(SUMIFS(数据录入!$G$5:$G$4999,数据录入!$K$5:$K$4999,$N390),2))</f>
        <v/>
      </c>
      <c r="AA390" s="352">
        <f>IF(AND($D390="",$N390=""),"",IF(AND($D390&lt;&gt;"",COUNTIF(基础资料!$E:$E,$D390)=0),"客户名不在基础资料里",IF(AND($E390&lt;&gt;"",COUNTIF(基础资料!$B:$B,$E390)=0),"产品名不在基础资料里",IF(AND($N390&lt;&gt;"",COUNTIF(基础资料!$G:$G,$N390)=0),"供货商不在基础资料里",IF(AND($C390&lt;&gt;"",ISNUMBER($C390),$C390&lt;10000),"客户生日填得不对（不是日期）",IF(N($J390)&gt;N($F390),"销售费用大于销售金额",IF(AND($D390&lt;&gt;"",COUNTIF(数据录入!$J$5:$J$4999,$D390)=0,N($T390)&lt;&gt;0),"用的还是原手工已收款",IF(AND($D390&lt;&gt;"",COUNTIF(数据录入!$J$5:$J$4999,$D390)&gt;0,ROUND(N($G390)-N($T390),2)&lt;&gt;0,N($T390)&lt;&gt;0),"自动算的已收款和原手工数对不上","√"))))))))</f>
        <v/>
      </c>
    </row>
    <row r="391" ht="18" customFormat="1" customHeight="1" s="106">
      <c r="A391" s="338">
        <f>IF(AND($D391="",$N391=""),"",MAX($A$10:A390)+1)</f>
        <v/>
      </c>
      <c r="B391" s="339" t="n"/>
      <c r="C391" s="341" t="n"/>
      <c r="D391" s="341" t="n"/>
      <c r="E391" s="341" t="n"/>
      <c r="F391" s="342" t="n"/>
      <c r="G391" s="343">
        <f>IF($D391="","",IF(COUNTIF(数据录入!$J$5:$J$4999,$D391)=0,N($T391),ROUND(MIN(MAX(0,N($W391)-(N($V391)-N($U391))),N($U391)),2)))</f>
        <v/>
      </c>
      <c r="H391" s="344">
        <f>IF($D391="","",ROUND(N($F391)-N($G391)-N($J391),2))</f>
        <v/>
      </c>
      <c r="I391" s="353">
        <f>IF($D391="","",ROUND(SUM($H$11:H391),2))</f>
        <v/>
      </c>
      <c r="J391" s="354" t="n"/>
      <c r="K391" s="355" t="n"/>
      <c r="L391" s="341" t="n"/>
      <c r="M391" s="345" t="n"/>
      <c r="N391" s="346" t="n"/>
      <c r="O391" s="347" t="n"/>
      <c r="P391" s="348">
        <f>IF($N391="","",IF(COUNTIF(数据录入!$K$5:$K$4999,$N391)=0,N($X391),ROUND(MIN(MAX(0,N($Z391)-(N($Y391)-N($O391))),N($O391)),2)))</f>
        <v/>
      </c>
      <c r="Q391" s="349">
        <f>IF($N391="","",ROUND(N($O391)-N($P391),2))</f>
        <v/>
      </c>
      <c r="R391" s="350">
        <f>IF($N391="","",ROUND(SUM($Q$11:Q391),2))</f>
        <v/>
      </c>
      <c r="S391" s="346" t="n"/>
      <c r="T391" s="342" t="n"/>
      <c r="U391" s="351">
        <f>IF($D391="","",ROUND(N($F391)-N($J391),2))</f>
        <v/>
      </c>
      <c r="V391" s="351">
        <f>IF($D391="","",ROUND(SUMIFS($F$11:F391,$D$11:D391,$D391)-SUMIFS($J$11:J391,$D$11:D391,$D391),2))</f>
        <v/>
      </c>
      <c r="W391" s="351">
        <f>IF($D391="","",ROUND(SUMIFS(数据录入!$F$5:$F$4999,数据录入!$J$5:$J$4999,$D391),2))</f>
        <v/>
      </c>
      <c r="X391" s="347" t="n"/>
      <c r="Y391" s="351">
        <f>IF($N391="","",ROUND(SUMIFS($O$11:O391,$N$11:N391,$N391),2))</f>
        <v/>
      </c>
      <c r="Z391" s="351">
        <f>IF($N391="","",ROUND(SUMIFS(数据录入!$G$5:$G$4999,数据录入!$K$5:$K$4999,$N391),2))</f>
        <v/>
      </c>
      <c r="AA391" s="352">
        <f>IF(AND($D391="",$N391=""),"",IF(AND($D391&lt;&gt;"",COUNTIF(基础资料!$E:$E,$D391)=0),"客户名不在基础资料里",IF(AND($E391&lt;&gt;"",COUNTIF(基础资料!$B:$B,$E391)=0),"产品名不在基础资料里",IF(AND($N391&lt;&gt;"",COUNTIF(基础资料!$G:$G,$N391)=0),"供货商不在基础资料里",IF(AND($C391&lt;&gt;"",ISNUMBER($C391),$C391&lt;10000),"客户生日填得不对（不是日期）",IF(N($J391)&gt;N($F391),"销售费用大于销售金额",IF(AND($D391&lt;&gt;"",COUNTIF(数据录入!$J$5:$J$4999,$D391)=0,N($T391)&lt;&gt;0),"用的还是原手工已收款",IF(AND($D391&lt;&gt;"",COUNTIF(数据录入!$J$5:$J$4999,$D391)&gt;0,ROUND(N($G391)-N($T391),2)&lt;&gt;0,N($T391)&lt;&gt;0),"自动算的已收款和原手工数对不上","√"))))))))</f>
        <v/>
      </c>
    </row>
    <row r="392" ht="18" customFormat="1" customHeight="1" s="106">
      <c r="A392" s="338">
        <f>IF(AND($D392="",$N392=""),"",MAX($A$10:A391)+1)</f>
        <v/>
      </c>
      <c r="B392" s="339" t="n"/>
      <c r="C392" s="341" t="n"/>
      <c r="D392" s="341" t="n"/>
      <c r="E392" s="341" t="n"/>
      <c r="F392" s="342" t="n"/>
      <c r="G392" s="343">
        <f>IF($D392="","",IF(COUNTIF(数据录入!$J$5:$J$4999,$D392)=0,N($T392),ROUND(MIN(MAX(0,N($W392)-(N($V392)-N($U392))),N($U392)),2)))</f>
        <v/>
      </c>
      <c r="H392" s="344">
        <f>IF($D392="","",ROUND(N($F392)-N($G392)-N($J392),2))</f>
        <v/>
      </c>
      <c r="I392" s="353">
        <f>IF($D392="","",ROUND(SUM($H$11:H392),2))</f>
        <v/>
      </c>
      <c r="J392" s="354" t="n"/>
      <c r="K392" s="355" t="n"/>
      <c r="L392" s="341" t="n"/>
      <c r="M392" s="345" t="n"/>
      <c r="N392" s="346" t="n"/>
      <c r="O392" s="347" t="n"/>
      <c r="P392" s="348">
        <f>IF($N392="","",IF(COUNTIF(数据录入!$K$5:$K$4999,$N392)=0,N($X392),ROUND(MIN(MAX(0,N($Z392)-(N($Y392)-N($O392))),N($O392)),2)))</f>
        <v/>
      </c>
      <c r="Q392" s="349">
        <f>IF($N392="","",ROUND(N($O392)-N($P392),2))</f>
        <v/>
      </c>
      <c r="R392" s="350">
        <f>IF($N392="","",ROUND(SUM($Q$11:Q392),2))</f>
        <v/>
      </c>
      <c r="S392" s="346" t="n"/>
      <c r="T392" s="342" t="n"/>
      <c r="U392" s="351">
        <f>IF($D392="","",ROUND(N($F392)-N($J392),2))</f>
        <v/>
      </c>
      <c r="V392" s="351">
        <f>IF($D392="","",ROUND(SUMIFS($F$11:F392,$D$11:D392,$D392)-SUMIFS($J$11:J392,$D$11:D392,$D392),2))</f>
        <v/>
      </c>
      <c r="W392" s="351">
        <f>IF($D392="","",ROUND(SUMIFS(数据录入!$F$5:$F$4999,数据录入!$J$5:$J$4999,$D392),2))</f>
        <v/>
      </c>
      <c r="X392" s="347" t="n"/>
      <c r="Y392" s="351">
        <f>IF($N392="","",ROUND(SUMIFS($O$11:O392,$N$11:N392,$N392),2))</f>
        <v/>
      </c>
      <c r="Z392" s="351">
        <f>IF($N392="","",ROUND(SUMIFS(数据录入!$G$5:$G$4999,数据录入!$K$5:$K$4999,$N392),2))</f>
        <v/>
      </c>
      <c r="AA392" s="352">
        <f>IF(AND($D392="",$N392=""),"",IF(AND($D392&lt;&gt;"",COUNTIF(基础资料!$E:$E,$D392)=0),"客户名不在基础资料里",IF(AND($E392&lt;&gt;"",COUNTIF(基础资料!$B:$B,$E392)=0),"产品名不在基础资料里",IF(AND($N392&lt;&gt;"",COUNTIF(基础资料!$G:$G,$N392)=0),"供货商不在基础资料里",IF(AND($C392&lt;&gt;"",ISNUMBER($C392),$C392&lt;10000),"客户生日填得不对（不是日期）",IF(N($J392)&gt;N($F392),"销售费用大于销售金额",IF(AND($D392&lt;&gt;"",COUNTIF(数据录入!$J$5:$J$4999,$D392)=0,N($T392)&lt;&gt;0),"用的还是原手工已收款",IF(AND($D392&lt;&gt;"",COUNTIF(数据录入!$J$5:$J$4999,$D392)&gt;0,ROUND(N($G392)-N($T392),2)&lt;&gt;0,N($T392)&lt;&gt;0),"自动算的已收款和原手工数对不上","√"))))))))</f>
        <v/>
      </c>
    </row>
    <row r="393" ht="18" customFormat="1" customHeight="1" s="106">
      <c r="A393" s="338">
        <f>IF(AND($D393="",$N393=""),"",MAX($A$10:A392)+1)</f>
        <v/>
      </c>
      <c r="B393" s="339" t="n"/>
      <c r="C393" s="341" t="n"/>
      <c r="D393" s="341" t="n"/>
      <c r="E393" s="341" t="n"/>
      <c r="F393" s="342" t="n"/>
      <c r="G393" s="343">
        <f>IF($D393="","",IF(COUNTIF(数据录入!$J$5:$J$4999,$D393)=0,N($T393),ROUND(MIN(MAX(0,N($W393)-(N($V393)-N($U393))),N($U393)),2)))</f>
        <v/>
      </c>
      <c r="H393" s="344">
        <f>IF($D393="","",ROUND(N($F393)-N($G393)-N($J393),2))</f>
        <v/>
      </c>
      <c r="I393" s="353">
        <f>IF($D393="","",ROUND(SUM($H$11:H393),2))</f>
        <v/>
      </c>
      <c r="J393" s="354" t="n"/>
      <c r="K393" s="355" t="n"/>
      <c r="L393" s="341" t="n"/>
      <c r="M393" s="345" t="n"/>
      <c r="N393" s="346" t="n"/>
      <c r="O393" s="347" t="n"/>
      <c r="P393" s="348">
        <f>IF($N393="","",IF(COUNTIF(数据录入!$K$5:$K$4999,$N393)=0,N($X393),ROUND(MIN(MAX(0,N($Z393)-(N($Y393)-N($O393))),N($O393)),2)))</f>
        <v/>
      </c>
      <c r="Q393" s="349">
        <f>IF($N393="","",ROUND(N($O393)-N($P393),2))</f>
        <v/>
      </c>
      <c r="R393" s="350">
        <f>IF($N393="","",ROUND(SUM($Q$11:Q393),2))</f>
        <v/>
      </c>
      <c r="S393" s="346" t="n"/>
      <c r="T393" s="342" t="n"/>
      <c r="U393" s="351">
        <f>IF($D393="","",ROUND(N($F393)-N($J393),2))</f>
        <v/>
      </c>
      <c r="V393" s="351">
        <f>IF($D393="","",ROUND(SUMIFS($F$11:F393,$D$11:D393,$D393)-SUMIFS($J$11:J393,$D$11:D393,$D393),2))</f>
        <v/>
      </c>
      <c r="W393" s="351">
        <f>IF($D393="","",ROUND(SUMIFS(数据录入!$F$5:$F$4999,数据录入!$J$5:$J$4999,$D393),2))</f>
        <v/>
      </c>
      <c r="X393" s="347" t="n"/>
      <c r="Y393" s="351">
        <f>IF($N393="","",ROUND(SUMIFS($O$11:O393,$N$11:N393,$N393),2))</f>
        <v/>
      </c>
      <c r="Z393" s="351">
        <f>IF($N393="","",ROUND(SUMIFS(数据录入!$G$5:$G$4999,数据录入!$K$5:$K$4999,$N393),2))</f>
        <v/>
      </c>
      <c r="AA393" s="352">
        <f>IF(AND($D393="",$N393=""),"",IF(AND($D393&lt;&gt;"",COUNTIF(基础资料!$E:$E,$D393)=0),"客户名不在基础资料里",IF(AND($E393&lt;&gt;"",COUNTIF(基础资料!$B:$B,$E393)=0),"产品名不在基础资料里",IF(AND($N393&lt;&gt;"",COUNTIF(基础资料!$G:$G,$N393)=0),"供货商不在基础资料里",IF(AND($C393&lt;&gt;"",ISNUMBER($C393),$C393&lt;10000),"客户生日填得不对（不是日期）",IF(N($J393)&gt;N($F393),"销售费用大于销售金额",IF(AND($D393&lt;&gt;"",COUNTIF(数据录入!$J$5:$J$4999,$D393)=0,N($T393)&lt;&gt;0),"用的还是原手工已收款",IF(AND($D393&lt;&gt;"",COUNTIF(数据录入!$J$5:$J$4999,$D393)&gt;0,ROUND(N($G393)-N($T393),2)&lt;&gt;0,N($T393)&lt;&gt;0),"自动算的已收款和原手工数对不上","√"))))))))</f>
        <v/>
      </c>
    </row>
    <row r="394" ht="18" customFormat="1" customHeight="1" s="106">
      <c r="A394" s="338">
        <f>IF(AND($D394="",$N394=""),"",MAX($A$10:A393)+1)</f>
        <v/>
      </c>
      <c r="B394" s="339" t="n"/>
      <c r="C394" s="341" t="n"/>
      <c r="D394" s="341" t="n"/>
      <c r="E394" s="341" t="n"/>
      <c r="F394" s="342" t="n"/>
      <c r="G394" s="343">
        <f>IF($D394="","",IF(COUNTIF(数据录入!$J$5:$J$4999,$D394)=0,N($T394),ROUND(MIN(MAX(0,N($W394)-(N($V394)-N($U394))),N($U394)),2)))</f>
        <v/>
      </c>
      <c r="H394" s="344">
        <f>IF($D394="","",ROUND(N($F394)-N($G394)-N($J394),2))</f>
        <v/>
      </c>
      <c r="I394" s="353">
        <f>IF($D394="","",ROUND(SUM($H$11:H394),2))</f>
        <v/>
      </c>
      <c r="J394" s="354" t="n"/>
      <c r="K394" s="355" t="n"/>
      <c r="L394" s="341" t="n"/>
      <c r="M394" s="345" t="n"/>
      <c r="N394" s="346" t="n"/>
      <c r="O394" s="347" t="n"/>
      <c r="P394" s="348">
        <f>IF($N394="","",IF(COUNTIF(数据录入!$K$5:$K$4999,$N394)=0,N($X394),ROUND(MIN(MAX(0,N($Z394)-(N($Y394)-N($O394))),N($O394)),2)))</f>
        <v/>
      </c>
      <c r="Q394" s="349">
        <f>IF($N394="","",ROUND(N($O394)-N($P394),2))</f>
        <v/>
      </c>
      <c r="R394" s="350">
        <f>IF($N394="","",ROUND(SUM($Q$11:Q394),2))</f>
        <v/>
      </c>
      <c r="S394" s="346" t="n"/>
      <c r="T394" s="342" t="n"/>
      <c r="U394" s="351">
        <f>IF($D394="","",ROUND(N($F394)-N($J394),2))</f>
        <v/>
      </c>
      <c r="V394" s="351">
        <f>IF($D394="","",ROUND(SUMIFS($F$11:F394,$D$11:D394,$D394)-SUMIFS($J$11:J394,$D$11:D394,$D394),2))</f>
        <v/>
      </c>
      <c r="W394" s="351">
        <f>IF($D394="","",ROUND(SUMIFS(数据录入!$F$5:$F$4999,数据录入!$J$5:$J$4999,$D394),2))</f>
        <v/>
      </c>
      <c r="X394" s="347" t="n"/>
      <c r="Y394" s="351">
        <f>IF($N394="","",ROUND(SUMIFS($O$11:O394,$N$11:N394,$N394),2))</f>
        <v/>
      </c>
      <c r="Z394" s="351">
        <f>IF($N394="","",ROUND(SUMIFS(数据录入!$G$5:$G$4999,数据录入!$K$5:$K$4999,$N394),2))</f>
        <v/>
      </c>
      <c r="AA394" s="352">
        <f>IF(AND($D394="",$N394=""),"",IF(AND($D394&lt;&gt;"",COUNTIF(基础资料!$E:$E,$D394)=0),"客户名不在基础资料里",IF(AND($E394&lt;&gt;"",COUNTIF(基础资料!$B:$B,$E394)=0),"产品名不在基础资料里",IF(AND($N394&lt;&gt;"",COUNTIF(基础资料!$G:$G,$N394)=0),"供货商不在基础资料里",IF(AND($C394&lt;&gt;"",ISNUMBER($C394),$C394&lt;10000),"客户生日填得不对（不是日期）",IF(N($J394)&gt;N($F394),"销售费用大于销售金额",IF(AND($D394&lt;&gt;"",COUNTIF(数据录入!$J$5:$J$4999,$D394)=0,N($T394)&lt;&gt;0),"用的还是原手工已收款",IF(AND($D394&lt;&gt;"",COUNTIF(数据录入!$J$5:$J$4999,$D394)&gt;0,ROUND(N($G394)-N($T394),2)&lt;&gt;0,N($T394)&lt;&gt;0),"自动算的已收款和原手工数对不上","√"))))))))</f>
        <v/>
      </c>
    </row>
    <row r="395" ht="18" customFormat="1" customHeight="1" s="106">
      <c r="A395" s="338">
        <f>IF(AND($D395="",$N395=""),"",MAX($A$10:A394)+1)</f>
        <v/>
      </c>
      <c r="B395" s="339" t="n"/>
      <c r="C395" s="341" t="n"/>
      <c r="D395" s="341" t="n"/>
      <c r="E395" s="341" t="n"/>
      <c r="F395" s="342" t="n"/>
      <c r="G395" s="343">
        <f>IF($D395="","",IF(COUNTIF(数据录入!$J$5:$J$4999,$D395)=0,N($T395),ROUND(MIN(MAX(0,N($W395)-(N($V395)-N($U395))),N($U395)),2)))</f>
        <v/>
      </c>
      <c r="H395" s="344">
        <f>IF($D395="","",ROUND(N($F395)-N($G395)-N($J395),2))</f>
        <v/>
      </c>
      <c r="I395" s="353">
        <f>IF($D395="","",ROUND(SUM($H$11:H395),2))</f>
        <v/>
      </c>
      <c r="J395" s="354" t="n"/>
      <c r="K395" s="355" t="n"/>
      <c r="L395" s="341" t="n"/>
      <c r="M395" s="345" t="n"/>
      <c r="N395" s="346" t="n"/>
      <c r="O395" s="347" t="n"/>
      <c r="P395" s="348">
        <f>IF($N395="","",IF(COUNTIF(数据录入!$K$5:$K$4999,$N395)=0,N($X395),ROUND(MIN(MAX(0,N($Z395)-(N($Y395)-N($O395))),N($O395)),2)))</f>
        <v/>
      </c>
      <c r="Q395" s="349">
        <f>IF($N395="","",ROUND(N($O395)-N($P395),2))</f>
        <v/>
      </c>
      <c r="R395" s="350">
        <f>IF($N395="","",ROUND(SUM($Q$11:Q395),2))</f>
        <v/>
      </c>
      <c r="S395" s="346" t="n"/>
      <c r="T395" s="342" t="n"/>
      <c r="U395" s="351">
        <f>IF($D395="","",ROUND(N($F395)-N($J395),2))</f>
        <v/>
      </c>
      <c r="V395" s="351">
        <f>IF($D395="","",ROUND(SUMIFS($F$11:F395,$D$11:D395,$D395)-SUMIFS($J$11:J395,$D$11:D395,$D395),2))</f>
        <v/>
      </c>
      <c r="W395" s="351">
        <f>IF($D395="","",ROUND(SUMIFS(数据录入!$F$5:$F$4999,数据录入!$J$5:$J$4999,$D395),2))</f>
        <v/>
      </c>
      <c r="X395" s="347" t="n"/>
      <c r="Y395" s="351">
        <f>IF($N395="","",ROUND(SUMIFS($O$11:O395,$N$11:N395,$N395),2))</f>
        <v/>
      </c>
      <c r="Z395" s="351">
        <f>IF($N395="","",ROUND(SUMIFS(数据录入!$G$5:$G$4999,数据录入!$K$5:$K$4999,$N395),2))</f>
        <v/>
      </c>
      <c r="AA395" s="352">
        <f>IF(AND($D395="",$N395=""),"",IF(AND($D395&lt;&gt;"",COUNTIF(基础资料!$E:$E,$D395)=0),"客户名不在基础资料里",IF(AND($E395&lt;&gt;"",COUNTIF(基础资料!$B:$B,$E395)=0),"产品名不在基础资料里",IF(AND($N395&lt;&gt;"",COUNTIF(基础资料!$G:$G,$N395)=0),"供货商不在基础资料里",IF(AND($C395&lt;&gt;"",ISNUMBER($C395),$C395&lt;10000),"客户生日填得不对（不是日期）",IF(N($J395)&gt;N($F395),"销售费用大于销售金额",IF(AND($D395&lt;&gt;"",COUNTIF(数据录入!$J$5:$J$4999,$D395)=0,N($T395)&lt;&gt;0),"用的还是原手工已收款",IF(AND($D395&lt;&gt;"",COUNTIF(数据录入!$J$5:$J$4999,$D395)&gt;0,ROUND(N($G395)-N($T395),2)&lt;&gt;0,N($T395)&lt;&gt;0),"自动算的已收款和原手工数对不上","√"))))))))</f>
        <v/>
      </c>
    </row>
    <row r="396" ht="18" customFormat="1" customHeight="1" s="106">
      <c r="A396" s="338">
        <f>IF(AND($D396="",$N396=""),"",MAX($A$10:A395)+1)</f>
        <v/>
      </c>
      <c r="B396" s="339" t="n"/>
      <c r="C396" s="341" t="n"/>
      <c r="D396" s="341" t="n"/>
      <c r="E396" s="341" t="n"/>
      <c r="F396" s="342" t="n"/>
      <c r="G396" s="343">
        <f>IF($D396="","",IF(COUNTIF(数据录入!$J$5:$J$4999,$D396)=0,N($T396),ROUND(MIN(MAX(0,N($W396)-(N($V396)-N($U396))),N($U396)),2)))</f>
        <v/>
      </c>
      <c r="H396" s="344">
        <f>IF($D396="","",ROUND(N($F396)-N($G396)-N($J396),2))</f>
        <v/>
      </c>
      <c r="I396" s="353">
        <f>IF($D396="","",ROUND(SUM($H$11:H396),2))</f>
        <v/>
      </c>
      <c r="J396" s="354" t="n"/>
      <c r="K396" s="355" t="n"/>
      <c r="L396" s="341" t="n"/>
      <c r="M396" s="345" t="n"/>
      <c r="N396" s="346" t="n"/>
      <c r="O396" s="347" t="n"/>
      <c r="P396" s="348">
        <f>IF($N396="","",IF(COUNTIF(数据录入!$K$5:$K$4999,$N396)=0,N($X396),ROUND(MIN(MAX(0,N($Z396)-(N($Y396)-N($O396))),N($O396)),2)))</f>
        <v/>
      </c>
      <c r="Q396" s="349">
        <f>IF($N396="","",ROUND(N($O396)-N($P396),2))</f>
        <v/>
      </c>
      <c r="R396" s="350">
        <f>IF($N396="","",ROUND(SUM($Q$11:Q396),2))</f>
        <v/>
      </c>
      <c r="S396" s="346" t="n"/>
      <c r="T396" s="342" t="n"/>
      <c r="U396" s="351">
        <f>IF($D396="","",ROUND(N($F396)-N($J396),2))</f>
        <v/>
      </c>
      <c r="V396" s="351">
        <f>IF($D396="","",ROUND(SUMIFS($F$11:F396,$D$11:D396,$D396)-SUMIFS($J$11:J396,$D$11:D396,$D396),2))</f>
        <v/>
      </c>
      <c r="W396" s="351">
        <f>IF($D396="","",ROUND(SUMIFS(数据录入!$F$5:$F$4999,数据录入!$J$5:$J$4999,$D396),2))</f>
        <v/>
      </c>
      <c r="X396" s="347" t="n"/>
      <c r="Y396" s="351">
        <f>IF($N396="","",ROUND(SUMIFS($O$11:O396,$N$11:N396,$N396),2))</f>
        <v/>
      </c>
      <c r="Z396" s="351">
        <f>IF($N396="","",ROUND(SUMIFS(数据录入!$G$5:$G$4999,数据录入!$K$5:$K$4999,$N396),2))</f>
        <v/>
      </c>
      <c r="AA396" s="352">
        <f>IF(AND($D396="",$N396=""),"",IF(AND($D396&lt;&gt;"",COUNTIF(基础资料!$E:$E,$D396)=0),"客户名不在基础资料里",IF(AND($E396&lt;&gt;"",COUNTIF(基础资料!$B:$B,$E396)=0),"产品名不在基础资料里",IF(AND($N396&lt;&gt;"",COUNTIF(基础资料!$G:$G,$N396)=0),"供货商不在基础资料里",IF(AND($C396&lt;&gt;"",ISNUMBER($C396),$C396&lt;10000),"客户生日填得不对（不是日期）",IF(N($J396)&gt;N($F396),"销售费用大于销售金额",IF(AND($D396&lt;&gt;"",COUNTIF(数据录入!$J$5:$J$4999,$D396)=0,N($T396)&lt;&gt;0),"用的还是原手工已收款",IF(AND($D396&lt;&gt;"",COUNTIF(数据录入!$J$5:$J$4999,$D396)&gt;0,ROUND(N($G396)-N($T396),2)&lt;&gt;0,N($T396)&lt;&gt;0),"自动算的已收款和原手工数对不上","√"))))))))</f>
        <v/>
      </c>
    </row>
    <row r="397" ht="18" customFormat="1" customHeight="1" s="106">
      <c r="A397" s="338">
        <f>IF(AND($D397="",$N397=""),"",MAX($A$10:A396)+1)</f>
        <v/>
      </c>
      <c r="B397" s="339" t="n"/>
      <c r="C397" s="341" t="n"/>
      <c r="D397" s="341" t="n"/>
      <c r="E397" s="341" t="n"/>
      <c r="F397" s="342" t="n"/>
      <c r="G397" s="343">
        <f>IF($D397="","",IF(COUNTIF(数据录入!$J$5:$J$4999,$D397)=0,N($T397),ROUND(MIN(MAX(0,N($W397)-(N($V397)-N($U397))),N($U397)),2)))</f>
        <v/>
      </c>
      <c r="H397" s="344">
        <f>IF($D397="","",ROUND(N($F397)-N($G397)-N($J397),2))</f>
        <v/>
      </c>
      <c r="I397" s="353">
        <f>IF($D397="","",ROUND(SUM($H$11:H397),2))</f>
        <v/>
      </c>
      <c r="J397" s="354" t="n"/>
      <c r="K397" s="355" t="n"/>
      <c r="L397" s="341" t="n"/>
      <c r="M397" s="345" t="n"/>
      <c r="N397" s="346" t="n"/>
      <c r="O397" s="347" t="n"/>
      <c r="P397" s="348">
        <f>IF($N397="","",IF(COUNTIF(数据录入!$K$5:$K$4999,$N397)=0,N($X397),ROUND(MIN(MAX(0,N($Z397)-(N($Y397)-N($O397))),N($O397)),2)))</f>
        <v/>
      </c>
      <c r="Q397" s="349">
        <f>IF($N397="","",ROUND(N($O397)-N($P397),2))</f>
        <v/>
      </c>
      <c r="R397" s="350">
        <f>IF($N397="","",ROUND(SUM($Q$11:Q397),2))</f>
        <v/>
      </c>
      <c r="S397" s="346" t="n"/>
      <c r="T397" s="342" t="n"/>
      <c r="U397" s="351">
        <f>IF($D397="","",ROUND(N($F397)-N($J397),2))</f>
        <v/>
      </c>
      <c r="V397" s="351">
        <f>IF($D397="","",ROUND(SUMIFS($F$11:F397,$D$11:D397,$D397)-SUMIFS($J$11:J397,$D$11:D397,$D397),2))</f>
        <v/>
      </c>
      <c r="W397" s="351">
        <f>IF($D397="","",ROUND(SUMIFS(数据录入!$F$5:$F$4999,数据录入!$J$5:$J$4999,$D397),2))</f>
        <v/>
      </c>
      <c r="X397" s="347" t="n"/>
      <c r="Y397" s="351">
        <f>IF($N397="","",ROUND(SUMIFS($O$11:O397,$N$11:N397,$N397),2))</f>
        <v/>
      </c>
      <c r="Z397" s="351">
        <f>IF($N397="","",ROUND(SUMIFS(数据录入!$G$5:$G$4999,数据录入!$K$5:$K$4999,$N397),2))</f>
        <v/>
      </c>
      <c r="AA397" s="352">
        <f>IF(AND($D397="",$N397=""),"",IF(AND($D397&lt;&gt;"",COUNTIF(基础资料!$E:$E,$D397)=0),"客户名不在基础资料里",IF(AND($E397&lt;&gt;"",COUNTIF(基础资料!$B:$B,$E397)=0),"产品名不在基础资料里",IF(AND($N397&lt;&gt;"",COUNTIF(基础资料!$G:$G,$N397)=0),"供货商不在基础资料里",IF(AND($C397&lt;&gt;"",ISNUMBER($C397),$C397&lt;10000),"客户生日填得不对（不是日期）",IF(N($J397)&gt;N($F397),"销售费用大于销售金额",IF(AND($D397&lt;&gt;"",COUNTIF(数据录入!$J$5:$J$4999,$D397)=0,N($T397)&lt;&gt;0),"用的还是原手工已收款",IF(AND($D397&lt;&gt;"",COUNTIF(数据录入!$J$5:$J$4999,$D397)&gt;0,ROUND(N($G397)-N($T397),2)&lt;&gt;0,N($T397)&lt;&gt;0),"自动算的已收款和原手工数对不上","√"))))))))</f>
        <v/>
      </c>
    </row>
    <row r="398" ht="18" customFormat="1" customHeight="1" s="106">
      <c r="A398" s="338">
        <f>IF(AND($D398="",$N398=""),"",MAX($A$10:A397)+1)</f>
        <v/>
      </c>
      <c r="B398" s="339" t="n"/>
      <c r="C398" s="341" t="n"/>
      <c r="D398" s="341" t="n"/>
      <c r="E398" s="341" t="n"/>
      <c r="F398" s="342" t="n"/>
      <c r="G398" s="343">
        <f>IF($D398="","",IF(COUNTIF(数据录入!$J$5:$J$4999,$D398)=0,N($T398),ROUND(MIN(MAX(0,N($W398)-(N($V398)-N($U398))),N($U398)),2)))</f>
        <v/>
      </c>
      <c r="H398" s="344">
        <f>IF($D398="","",ROUND(N($F398)-N($G398)-N($J398),2))</f>
        <v/>
      </c>
      <c r="I398" s="353">
        <f>IF($D398="","",ROUND(SUM($H$11:H398),2))</f>
        <v/>
      </c>
      <c r="J398" s="354" t="n"/>
      <c r="K398" s="355" t="n"/>
      <c r="L398" s="341" t="n"/>
      <c r="M398" s="345" t="n"/>
      <c r="N398" s="346" t="n"/>
      <c r="O398" s="347" t="n"/>
      <c r="P398" s="348">
        <f>IF($N398="","",IF(COUNTIF(数据录入!$K$5:$K$4999,$N398)=0,N($X398),ROUND(MIN(MAX(0,N($Z398)-(N($Y398)-N($O398))),N($O398)),2)))</f>
        <v/>
      </c>
      <c r="Q398" s="349">
        <f>IF($N398="","",ROUND(N($O398)-N($P398),2))</f>
        <v/>
      </c>
      <c r="R398" s="350">
        <f>IF($N398="","",ROUND(SUM($Q$11:Q398),2))</f>
        <v/>
      </c>
      <c r="S398" s="346" t="n"/>
      <c r="T398" s="342" t="n"/>
      <c r="U398" s="351">
        <f>IF($D398="","",ROUND(N($F398)-N($J398),2))</f>
        <v/>
      </c>
      <c r="V398" s="351">
        <f>IF($D398="","",ROUND(SUMIFS($F$11:F398,$D$11:D398,$D398)-SUMIFS($J$11:J398,$D$11:D398,$D398),2))</f>
        <v/>
      </c>
      <c r="W398" s="351">
        <f>IF($D398="","",ROUND(SUMIFS(数据录入!$F$5:$F$4999,数据录入!$J$5:$J$4999,$D398),2))</f>
        <v/>
      </c>
      <c r="X398" s="347" t="n"/>
      <c r="Y398" s="351">
        <f>IF($N398="","",ROUND(SUMIFS($O$11:O398,$N$11:N398,$N398),2))</f>
        <v/>
      </c>
      <c r="Z398" s="351">
        <f>IF($N398="","",ROUND(SUMIFS(数据录入!$G$5:$G$4999,数据录入!$K$5:$K$4999,$N398),2))</f>
        <v/>
      </c>
      <c r="AA398" s="352">
        <f>IF(AND($D398="",$N398=""),"",IF(AND($D398&lt;&gt;"",COUNTIF(基础资料!$E:$E,$D398)=0),"客户名不在基础资料里",IF(AND($E398&lt;&gt;"",COUNTIF(基础资料!$B:$B,$E398)=0),"产品名不在基础资料里",IF(AND($N398&lt;&gt;"",COUNTIF(基础资料!$G:$G,$N398)=0),"供货商不在基础资料里",IF(AND($C398&lt;&gt;"",ISNUMBER($C398),$C398&lt;10000),"客户生日填得不对（不是日期）",IF(N($J398)&gt;N($F398),"销售费用大于销售金额",IF(AND($D398&lt;&gt;"",COUNTIF(数据录入!$J$5:$J$4999,$D398)=0,N($T398)&lt;&gt;0),"用的还是原手工已收款",IF(AND($D398&lt;&gt;"",COUNTIF(数据录入!$J$5:$J$4999,$D398)&gt;0,ROUND(N($G398)-N($T398),2)&lt;&gt;0,N($T398)&lt;&gt;0),"自动算的已收款和原手工数对不上","√"))))))))</f>
        <v/>
      </c>
    </row>
    <row r="399" ht="18" customFormat="1" customHeight="1" s="106">
      <c r="A399" s="338">
        <f>IF(AND($D399="",$N399=""),"",MAX($A$10:A398)+1)</f>
        <v/>
      </c>
      <c r="B399" s="339" t="n"/>
      <c r="C399" s="341" t="n"/>
      <c r="D399" s="341" t="n"/>
      <c r="E399" s="341" t="n"/>
      <c r="F399" s="342" t="n"/>
      <c r="G399" s="343">
        <f>IF($D399="","",IF(COUNTIF(数据录入!$J$5:$J$4999,$D399)=0,N($T399),ROUND(MIN(MAX(0,N($W399)-(N($V399)-N($U399))),N($U399)),2)))</f>
        <v/>
      </c>
      <c r="H399" s="344">
        <f>IF($D399="","",ROUND(N($F399)-N($G399)-N($J399),2))</f>
        <v/>
      </c>
      <c r="I399" s="353">
        <f>IF($D399="","",ROUND(SUM($H$11:H399),2))</f>
        <v/>
      </c>
      <c r="J399" s="354" t="n"/>
      <c r="K399" s="355" t="n"/>
      <c r="L399" s="341" t="n"/>
      <c r="M399" s="345" t="n"/>
      <c r="N399" s="346" t="n"/>
      <c r="O399" s="347" t="n"/>
      <c r="P399" s="348">
        <f>IF($N399="","",IF(COUNTIF(数据录入!$K$5:$K$4999,$N399)=0,N($X399),ROUND(MIN(MAX(0,N($Z399)-(N($Y399)-N($O399))),N($O399)),2)))</f>
        <v/>
      </c>
      <c r="Q399" s="349">
        <f>IF($N399="","",ROUND(N($O399)-N($P399),2))</f>
        <v/>
      </c>
      <c r="R399" s="350">
        <f>IF($N399="","",ROUND(SUM($Q$11:Q399),2))</f>
        <v/>
      </c>
      <c r="S399" s="346" t="n"/>
      <c r="T399" s="342" t="n"/>
      <c r="U399" s="351">
        <f>IF($D399="","",ROUND(N($F399)-N($J399),2))</f>
        <v/>
      </c>
      <c r="V399" s="351">
        <f>IF($D399="","",ROUND(SUMIFS($F$11:F399,$D$11:D399,$D399)-SUMIFS($J$11:J399,$D$11:D399,$D399),2))</f>
        <v/>
      </c>
      <c r="W399" s="351">
        <f>IF($D399="","",ROUND(SUMIFS(数据录入!$F$5:$F$4999,数据录入!$J$5:$J$4999,$D399),2))</f>
        <v/>
      </c>
      <c r="X399" s="347" t="n"/>
      <c r="Y399" s="351">
        <f>IF($N399="","",ROUND(SUMIFS($O$11:O399,$N$11:N399,$N399),2))</f>
        <v/>
      </c>
      <c r="Z399" s="351">
        <f>IF($N399="","",ROUND(SUMIFS(数据录入!$G$5:$G$4999,数据录入!$K$5:$K$4999,$N399),2))</f>
        <v/>
      </c>
      <c r="AA399" s="352">
        <f>IF(AND($D399="",$N399=""),"",IF(AND($D399&lt;&gt;"",COUNTIF(基础资料!$E:$E,$D399)=0),"客户名不在基础资料里",IF(AND($E399&lt;&gt;"",COUNTIF(基础资料!$B:$B,$E399)=0),"产品名不在基础资料里",IF(AND($N399&lt;&gt;"",COUNTIF(基础资料!$G:$G,$N399)=0),"供货商不在基础资料里",IF(AND($C399&lt;&gt;"",ISNUMBER($C399),$C399&lt;10000),"客户生日填得不对（不是日期）",IF(N($J399)&gt;N($F399),"销售费用大于销售金额",IF(AND($D399&lt;&gt;"",COUNTIF(数据录入!$J$5:$J$4999,$D399)=0,N($T399)&lt;&gt;0),"用的还是原手工已收款",IF(AND($D399&lt;&gt;"",COUNTIF(数据录入!$J$5:$J$4999,$D399)&gt;0,ROUND(N($G399)-N($T399),2)&lt;&gt;0,N($T399)&lt;&gt;0),"自动算的已收款和原手工数对不上","√"))))))))</f>
        <v/>
      </c>
    </row>
    <row r="400" ht="18" customFormat="1" customHeight="1" s="106">
      <c r="A400" s="338">
        <f>IF(AND($D400="",$N400=""),"",MAX($A$10:A399)+1)</f>
        <v/>
      </c>
      <c r="B400" s="339" t="n"/>
      <c r="C400" s="341" t="n"/>
      <c r="D400" s="341" t="n"/>
      <c r="E400" s="341" t="n"/>
      <c r="F400" s="342" t="n"/>
      <c r="G400" s="343">
        <f>IF($D400="","",IF(COUNTIF(数据录入!$J$5:$J$4999,$D400)=0,N($T400),ROUND(MIN(MAX(0,N($W400)-(N($V400)-N($U400))),N($U400)),2)))</f>
        <v/>
      </c>
      <c r="H400" s="344">
        <f>IF($D400="","",ROUND(N($F400)-N($G400)-N($J400),2))</f>
        <v/>
      </c>
      <c r="I400" s="353">
        <f>IF($D400="","",ROUND(SUM($H$11:H400),2))</f>
        <v/>
      </c>
      <c r="J400" s="354" t="n"/>
      <c r="K400" s="355" t="n"/>
      <c r="L400" s="341" t="n"/>
      <c r="M400" s="345" t="n"/>
      <c r="N400" s="346" t="n"/>
      <c r="O400" s="347" t="n"/>
      <c r="P400" s="348">
        <f>IF($N400="","",IF(COUNTIF(数据录入!$K$5:$K$4999,$N400)=0,N($X400),ROUND(MIN(MAX(0,N($Z400)-(N($Y400)-N($O400))),N($O400)),2)))</f>
        <v/>
      </c>
      <c r="Q400" s="349">
        <f>IF($N400="","",ROUND(N($O400)-N($P400),2))</f>
        <v/>
      </c>
      <c r="R400" s="350">
        <f>IF($N400="","",ROUND(SUM($Q$11:Q400),2))</f>
        <v/>
      </c>
      <c r="S400" s="346" t="n"/>
      <c r="T400" s="342" t="n"/>
      <c r="U400" s="351">
        <f>IF($D400="","",ROUND(N($F400)-N($J400),2))</f>
        <v/>
      </c>
      <c r="V400" s="351">
        <f>IF($D400="","",ROUND(SUMIFS($F$11:F400,$D$11:D400,$D400)-SUMIFS($J$11:J400,$D$11:D400,$D400),2))</f>
        <v/>
      </c>
      <c r="W400" s="351">
        <f>IF($D400="","",ROUND(SUMIFS(数据录入!$F$5:$F$4999,数据录入!$J$5:$J$4999,$D400),2))</f>
        <v/>
      </c>
      <c r="X400" s="347" t="n"/>
      <c r="Y400" s="351">
        <f>IF($N400="","",ROUND(SUMIFS($O$11:O400,$N$11:N400,$N400),2))</f>
        <v/>
      </c>
      <c r="Z400" s="351">
        <f>IF($N400="","",ROUND(SUMIFS(数据录入!$G$5:$G$4999,数据录入!$K$5:$K$4999,$N400),2))</f>
        <v/>
      </c>
      <c r="AA400" s="352">
        <f>IF(AND($D400="",$N400=""),"",IF(AND($D400&lt;&gt;"",COUNTIF(基础资料!$E:$E,$D400)=0),"客户名不在基础资料里",IF(AND($E400&lt;&gt;"",COUNTIF(基础资料!$B:$B,$E400)=0),"产品名不在基础资料里",IF(AND($N400&lt;&gt;"",COUNTIF(基础资料!$G:$G,$N400)=0),"供货商不在基础资料里",IF(AND($C400&lt;&gt;"",ISNUMBER($C400),$C400&lt;10000),"客户生日填得不对（不是日期）",IF(N($J400)&gt;N($F400),"销售费用大于销售金额",IF(AND($D400&lt;&gt;"",COUNTIF(数据录入!$J$5:$J$4999,$D400)=0,N($T400)&lt;&gt;0),"用的还是原手工已收款",IF(AND($D400&lt;&gt;"",COUNTIF(数据录入!$J$5:$J$4999,$D400)&gt;0,ROUND(N($G400)-N($T400),2)&lt;&gt;0,N($T400)&lt;&gt;0),"自动算的已收款和原手工数对不上","√"))))))))</f>
        <v/>
      </c>
    </row>
    <row r="401" ht="18" customFormat="1" customHeight="1" s="106">
      <c r="A401" s="338">
        <f>IF(AND($D401="",$N401=""),"",MAX($A$10:A400)+1)</f>
        <v/>
      </c>
      <c r="B401" s="339" t="n"/>
      <c r="C401" s="341" t="n"/>
      <c r="D401" s="341" t="n"/>
      <c r="E401" s="341" t="n"/>
      <c r="F401" s="342" t="n"/>
      <c r="G401" s="343">
        <f>IF($D401="","",IF(COUNTIF(数据录入!$J$5:$J$4999,$D401)=0,N($T401),ROUND(MIN(MAX(0,N($W401)-(N($V401)-N($U401))),N($U401)),2)))</f>
        <v/>
      </c>
      <c r="H401" s="344">
        <f>IF($D401="","",ROUND(N($F401)-N($G401)-N($J401),2))</f>
        <v/>
      </c>
      <c r="I401" s="353">
        <f>IF($D401="","",ROUND(SUM($H$11:H401),2))</f>
        <v/>
      </c>
      <c r="J401" s="354" t="n"/>
      <c r="K401" s="355" t="n"/>
      <c r="L401" s="341" t="n"/>
      <c r="M401" s="345" t="n"/>
      <c r="N401" s="346" t="n"/>
      <c r="O401" s="347" t="n"/>
      <c r="P401" s="348">
        <f>IF($N401="","",IF(COUNTIF(数据录入!$K$5:$K$4999,$N401)=0,N($X401),ROUND(MIN(MAX(0,N($Z401)-(N($Y401)-N($O401))),N($O401)),2)))</f>
        <v/>
      </c>
      <c r="Q401" s="349">
        <f>IF($N401="","",ROUND(N($O401)-N($P401),2))</f>
        <v/>
      </c>
      <c r="R401" s="350">
        <f>IF($N401="","",ROUND(SUM($Q$11:Q401),2))</f>
        <v/>
      </c>
      <c r="S401" s="346" t="n"/>
      <c r="T401" s="342" t="n"/>
      <c r="U401" s="351">
        <f>IF($D401="","",ROUND(N($F401)-N($J401),2))</f>
        <v/>
      </c>
      <c r="V401" s="351">
        <f>IF($D401="","",ROUND(SUMIFS($F$11:F401,$D$11:D401,$D401)-SUMIFS($J$11:J401,$D$11:D401,$D401),2))</f>
        <v/>
      </c>
      <c r="W401" s="351">
        <f>IF($D401="","",ROUND(SUMIFS(数据录入!$F$5:$F$4999,数据录入!$J$5:$J$4999,$D401),2))</f>
        <v/>
      </c>
      <c r="X401" s="347" t="n"/>
      <c r="Y401" s="351">
        <f>IF($N401="","",ROUND(SUMIFS($O$11:O401,$N$11:N401,$N401),2))</f>
        <v/>
      </c>
      <c r="Z401" s="351">
        <f>IF($N401="","",ROUND(SUMIFS(数据录入!$G$5:$G$4999,数据录入!$K$5:$K$4999,$N401),2))</f>
        <v/>
      </c>
      <c r="AA401" s="352">
        <f>IF(AND($D401="",$N401=""),"",IF(AND($D401&lt;&gt;"",COUNTIF(基础资料!$E:$E,$D401)=0),"客户名不在基础资料里",IF(AND($E401&lt;&gt;"",COUNTIF(基础资料!$B:$B,$E401)=0),"产品名不在基础资料里",IF(AND($N401&lt;&gt;"",COUNTIF(基础资料!$G:$G,$N401)=0),"供货商不在基础资料里",IF(AND($C401&lt;&gt;"",ISNUMBER($C401),$C401&lt;10000),"客户生日填得不对（不是日期）",IF(N($J401)&gt;N($F401),"销售费用大于销售金额",IF(AND($D401&lt;&gt;"",COUNTIF(数据录入!$J$5:$J$4999,$D401)=0,N($T401)&lt;&gt;0),"用的还是原手工已收款",IF(AND($D401&lt;&gt;"",COUNTIF(数据录入!$J$5:$J$4999,$D401)&gt;0,ROUND(N($G401)-N($T401),2)&lt;&gt;0,N($T401)&lt;&gt;0),"自动算的已收款和原手工数对不上","√"))))))))</f>
        <v/>
      </c>
    </row>
    <row r="402" ht="18" customFormat="1" customHeight="1" s="106">
      <c r="A402" s="338">
        <f>IF(AND($D402="",$N402=""),"",MAX($A$10:A401)+1)</f>
        <v/>
      </c>
      <c r="B402" s="339" t="n"/>
      <c r="C402" s="341" t="n"/>
      <c r="D402" s="341" t="n"/>
      <c r="E402" s="341" t="n"/>
      <c r="F402" s="342" t="n"/>
      <c r="G402" s="343">
        <f>IF($D402="","",IF(COUNTIF(数据录入!$J$5:$J$4999,$D402)=0,N($T402),ROUND(MIN(MAX(0,N($W402)-(N($V402)-N($U402))),N($U402)),2)))</f>
        <v/>
      </c>
      <c r="H402" s="344">
        <f>IF($D402="","",ROUND(N($F402)-N($G402)-N($J402),2))</f>
        <v/>
      </c>
      <c r="I402" s="353">
        <f>IF($D402="","",ROUND(SUM($H$11:H402),2))</f>
        <v/>
      </c>
      <c r="J402" s="354" t="n"/>
      <c r="K402" s="355" t="n"/>
      <c r="L402" s="341" t="n"/>
      <c r="M402" s="345" t="n"/>
      <c r="N402" s="346" t="n"/>
      <c r="O402" s="347" t="n"/>
      <c r="P402" s="348">
        <f>IF($N402="","",IF(COUNTIF(数据录入!$K$5:$K$4999,$N402)=0,N($X402),ROUND(MIN(MAX(0,N($Z402)-(N($Y402)-N($O402))),N($O402)),2)))</f>
        <v/>
      </c>
      <c r="Q402" s="349">
        <f>IF($N402="","",ROUND(N($O402)-N($P402),2))</f>
        <v/>
      </c>
      <c r="R402" s="350">
        <f>IF($N402="","",ROUND(SUM($Q$11:Q402),2))</f>
        <v/>
      </c>
      <c r="S402" s="346" t="n"/>
      <c r="T402" s="342" t="n"/>
      <c r="U402" s="351">
        <f>IF($D402="","",ROUND(N($F402)-N($J402),2))</f>
        <v/>
      </c>
      <c r="V402" s="351">
        <f>IF($D402="","",ROUND(SUMIFS($F$11:F402,$D$11:D402,$D402)-SUMIFS($J$11:J402,$D$11:D402,$D402),2))</f>
        <v/>
      </c>
      <c r="W402" s="351">
        <f>IF($D402="","",ROUND(SUMIFS(数据录入!$F$5:$F$4999,数据录入!$J$5:$J$4999,$D402),2))</f>
        <v/>
      </c>
      <c r="X402" s="347" t="n"/>
      <c r="Y402" s="351">
        <f>IF($N402="","",ROUND(SUMIFS($O$11:O402,$N$11:N402,$N402),2))</f>
        <v/>
      </c>
      <c r="Z402" s="351">
        <f>IF($N402="","",ROUND(SUMIFS(数据录入!$G$5:$G$4999,数据录入!$K$5:$K$4999,$N402),2))</f>
        <v/>
      </c>
      <c r="AA402" s="352">
        <f>IF(AND($D402="",$N402=""),"",IF(AND($D402&lt;&gt;"",COUNTIF(基础资料!$E:$E,$D402)=0),"客户名不在基础资料里",IF(AND($E402&lt;&gt;"",COUNTIF(基础资料!$B:$B,$E402)=0),"产品名不在基础资料里",IF(AND($N402&lt;&gt;"",COUNTIF(基础资料!$G:$G,$N402)=0),"供货商不在基础资料里",IF(AND($C402&lt;&gt;"",ISNUMBER($C402),$C402&lt;10000),"客户生日填得不对（不是日期）",IF(N($J402)&gt;N($F402),"销售费用大于销售金额",IF(AND($D402&lt;&gt;"",COUNTIF(数据录入!$J$5:$J$4999,$D402)=0,N($T402)&lt;&gt;0),"用的还是原手工已收款",IF(AND($D402&lt;&gt;"",COUNTIF(数据录入!$J$5:$J$4999,$D402)&gt;0,ROUND(N($G402)-N($T402),2)&lt;&gt;0,N($T402)&lt;&gt;0),"自动算的已收款和原手工数对不上","√"))))))))</f>
        <v/>
      </c>
    </row>
    <row r="403" ht="18" customFormat="1" customHeight="1" s="106">
      <c r="A403" s="338">
        <f>IF(AND($D403="",$N403=""),"",MAX($A$10:A402)+1)</f>
        <v/>
      </c>
      <c r="B403" s="339" t="n"/>
      <c r="C403" s="341" t="n"/>
      <c r="D403" s="341" t="n"/>
      <c r="E403" s="341" t="n"/>
      <c r="F403" s="342" t="n"/>
      <c r="G403" s="343">
        <f>IF($D403="","",IF(COUNTIF(数据录入!$J$5:$J$4999,$D403)=0,N($T403),ROUND(MIN(MAX(0,N($W403)-(N($V403)-N($U403))),N($U403)),2)))</f>
        <v/>
      </c>
      <c r="H403" s="344">
        <f>IF($D403="","",ROUND(N($F403)-N($G403)-N($J403),2))</f>
        <v/>
      </c>
      <c r="I403" s="353">
        <f>IF($D403="","",ROUND(SUM($H$11:H403),2))</f>
        <v/>
      </c>
      <c r="J403" s="354" t="n"/>
      <c r="K403" s="355" t="n"/>
      <c r="L403" s="341" t="n"/>
      <c r="M403" s="345" t="n"/>
      <c r="N403" s="346" t="n"/>
      <c r="O403" s="347" t="n"/>
      <c r="P403" s="348">
        <f>IF($N403="","",IF(COUNTIF(数据录入!$K$5:$K$4999,$N403)=0,N($X403),ROUND(MIN(MAX(0,N($Z403)-(N($Y403)-N($O403))),N($O403)),2)))</f>
        <v/>
      </c>
      <c r="Q403" s="349">
        <f>IF($N403="","",ROUND(N($O403)-N($P403),2))</f>
        <v/>
      </c>
      <c r="R403" s="350">
        <f>IF($N403="","",ROUND(SUM($Q$11:Q403),2))</f>
        <v/>
      </c>
      <c r="S403" s="346" t="n"/>
      <c r="T403" s="342" t="n"/>
      <c r="U403" s="351">
        <f>IF($D403="","",ROUND(N($F403)-N($J403),2))</f>
        <v/>
      </c>
      <c r="V403" s="351">
        <f>IF($D403="","",ROUND(SUMIFS($F$11:F403,$D$11:D403,$D403)-SUMIFS($J$11:J403,$D$11:D403,$D403),2))</f>
        <v/>
      </c>
      <c r="W403" s="351">
        <f>IF($D403="","",ROUND(SUMIFS(数据录入!$F$5:$F$4999,数据录入!$J$5:$J$4999,$D403),2))</f>
        <v/>
      </c>
      <c r="X403" s="347" t="n"/>
      <c r="Y403" s="351">
        <f>IF($N403="","",ROUND(SUMIFS($O$11:O403,$N$11:N403,$N403),2))</f>
        <v/>
      </c>
      <c r="Z403" s="351">
        <f>IF($N403="","",ROUND(SUMIFS(数据录入!$G$5:$G$4999,数据录入!$K$5:$K$4999,$N403),2))</f>
        <v/>
      </c>
      <c r="AA403" s="352">
        <f>IF(AND($D403="",$N403=""),"",IF(AND($D403&lt;&gt;"",COUNTIF(基础资料!$E:$E,$D403)=0),"客户名不在基础资料里",IF(AND($E403&lt;&gt;"",COUNTIF(基础资料!$B:$B,$E403)=0),"产品名不在基础资料里",IF(AND($N403&lt;&gt;"",COUNTIF(基础资料!$G:$G,$N403)=0),"供货商不在基础资料里",IF(AND($C403&lt;&gt;"",ISNUMBER($C403),$C403&lt;10000),"客户生日填得不对（不是日期）",IF(N($J403)&gt;N($F403),"销售费用大于销售金额",IF(AND($D403&lt;&gt;"",COUNTIF(数据录入!$J$5:$J$4999,$D403)=0,N($T403)&lt;&gt;0),"用的还是原手工已收款",IF(AND($D403&lt;&gt;"",COUNTIF(数据录入!$J$5:$J$4999,$D403)&gt;0,ROUND(N($G403)-N($T403),2)&lt;&gt;0,N($T403)&lt;&gt;0),"自动算的已收款和原手工数对不上","√"))))))))</f>
        <v/>
      </c>
    </row>
    <row r="404" ht="18" customFormat="1" customHeight="1" s="106">
      <c r="A404" s="338">
        <f>IF(AND($D404="",$N404=""),"",MAX($A$10:A403)+1)</f>
        <v/>
      </c>
      <c r="B404" s="339" t="n"/>
      <c r="C404" s="341" t="n"/>
      <c r="D404" s="341" t="n"/>
      <c r="E404" s="341" t="n"/>
      <c r="F404" s="342" t="n"/>
      <c r="G404" s="343">
        <f>IF($D404="","",IF(COUNTIF(数据录入!$J$5:$J$4999,$D404)=0,N($T404),ROUND(MIN(MAX(0,N($W404)-(N($V404)-N($U404))),N($U404)),2)))</f>
        <v/>
      </c>
      <c r="H404" s="344">
        <f>IF($D404="","",ROUND(N($F404)-N($G404)-N($J404),2))</f>
        <v/>
      </c>
      <c r="I404" s="353">
        <f>IF($D404="","",ROUND(SUM($H$11:H404),2))</f>
        <v/>
      </c>
      <c r="J404" s="354" t="n"/>
      <c r="K404" s="355" t="n"/>
      <c r="L404" s="341" t="n"/>
      <c r="M404" s="345" t="n"/>
      <c r="N404" s="346" t="n"/>
      <c r="O404" s="347" t="n"/>
      <c r="P404" s="348">
        <f>IF($N404="","",IF(COUNTIF(数据录入!$K$5:$K$4999,$N404)=0,N($X404),ROUND(MIN(MAX(0,N($Z404)-(N($Y404)-N($O404))),N($O404)),2)))</f>
        <v/>
      </c>
      <c r="Q404" s="349">
        <f>IF($N404="","",ROUND(N($O404)-N($P404),2))</f>
        <v/>
      </c>
      <c r="R404" s="350">
        <f>IF($N404="","",ROUND(SUM($Q$11:Q404),2))</f>
        <v/>
      </c>
      <c r="S404" s="346" t="n"/>
      <c r="T404" s="342" t="n"/>
      <c r="U404" s="351">
        <f>IF($D404="","",ROUND(N($F404)-N($J404),2))</f>
        <v/>
      </c>
      <c r="V404" s="351">
        <f>IF($D404="","",ROUND(SUMIFS($F$11:F404,$D$11:D404,$D404)-SUMIFS($J$11:J404,$D$11:D404,$D404),2))</f>
        <v/>
      </c>
      <c r="W404" s="351">
        <f>IF($D404="","",ROUND(SUMIFS(数据录入!$F$5:$F$4999,数据录入!$J$5:$J$4999,$D404),2))</f>
        <v/>
      </c>
      <c r="X404" s="347" t="n"/>
      <c r="Y404" s="351">
        <f>IF($N404="","",ROUND(SUMIFS($O$11:O404,$N$11:N404,$N404),2))</f>
        <v/>
      </c>
      <c r="Z404" s="351">
        <f>IF($N404="","",ROUND(SUMIFS(数据录入!$G$5:$G$4999,数据录入!$K$5:$K$4999,$N404),2))</f>
        <v/>
      </c>
      <c r="AA404" s="352">
        <f>IF(AND($D404="",$N404=""),"",IF(AND($D404&lt;&gt;"",COUNTIF(基础资料!$E:$E,$D404)=0),"客户名不在基础资料里",IF(AND($E404&lt;&gt;"",COUNTIF(基础资料!$B:$B,$E404)=0),"产品名不在基础资料里",IF(AND($N404&lt;&gt;"",COUNTIF(基础资料!$G:$G,$N404)=0),"供货商不在基础资料里",IF(AND($C404&lt;&gt;"",ISNUMBER($C404),$C404&lt;10000),"客户生日填得不对（不是日期）",IF(N($J404)&gt;N($F404),"销售费用大于销售金额",IF(AND($D404&lt;&gt;"",COUNTIF(数据录入!$J$5:$J$4999,$D404)=0,N($T404)&lt;&gt;0),"用的还是原手工已收款",IF(AND($D404&lt;&gt;"",COUNTIF(数据录入!$J$5:$J$4999,$D404)&gt;0,ROUND(N($G404)-N($T404),2)&lt;&gt;0,N($T404)&lt;&gt;0),"自动算的已收款和原手工数对不上","√"))))))))</f>
        <v/>
      </c>
    </row>
    <row r="405" ht="18" customFormat="1" customHeight="1" s="106">
      <c r="A405" s="338">
        <f>IF(AND($D405="",$N405=""),"",MAX($A$10:A404)+1)</f>
        <v/>
      </c>
      <c r="B405" s="339" t="n"/>
      <c r="C405" s="341" t="n"/>
      <c r="D405" s="341" t="n"/>
      <c r="E405" s="341" t="n"/>
      <c r="F405" s="342" t="n"/>
      <c r="G405" s="343">
        <f>IF($D405="","",IF(COUNTIF(数据录入!$J$5:$J$4999,$D405)=0,N($T405),ROUND(MIN(MAX(0,N($W405)-(N($V405)-N($U405))),N($U405)),2)))</f>
        <v/>
      </c>
      <c r="H405" s="344">
        <f>IF($D405="","",ROUND(N($F405)-N($G405)-N($J405),2))</f>
        <v/>
      </c>
      <c r="I405" s="353">
        <f>IF($D405="","",ROUND(SUM($H$11:H405),2))</f>
        <v/>
      </c>
      <c r="J405" s="354" t="n"/>
      <c r="K405" s="355" t="n"/>
      <c r="L405" s="341" t="n"/>
      <c r="M405" s="345" t="n"/>
      <c r="N405" s="346" t="n"/>
      <c r="O405" s="347" t="n"/>
      <c r="P405" s="348">
        <f>IF($N405="","",IF(COUNTIF(数据录入!$K$5:$K$4999,$N405)=0,N($X405),ROUND(MIN(MAX(0,N($Z405)-(N($Y405)-N($O405))),N($O405)),2)))</f>
        <v/>
      </c>
      <c r="Q405" s="349">
        <f>IF($N405="","",ROUND(N($O405)-N($P405),2))</f>
        <v/>
      </c>
      <c r="R405" s="350">
        <f>IF($N405="","",ROUND(SUM($Q$11:Q405),2))</f>
        <v/>
      </c>
      <c r="S405" s="346" t="n"/>
      <c r="T405" s="342" t="n"/>
      <c r="U405" s="351">
        <f>IF($D405="","",ROUND(N($F405)-N($J405),2))</f>
        <v/>
      </c>
      <c r="V405" s="351">
        <f>IF($D405="","",ROUND(SUMIFS($F$11:F405,$D$11:D405,$D405)-SUMIFS($J$11:J405,$D$11:D405,$D405),2))</f>
        <v/>
      </c>
      <c r="W405" s="351">
        <f>IF($D405="","",ROUND(SUMIFS(数据录入!$F$5:$F$4999,数据录入!$J$5:$J$4999,$D405),2))</f>
        <v/>
      </c>
      <c r="X405" s="347" t="n"/>
      <c r="Y405" s="351">
        <f>IF($N405="","",ROUND(SUMIFS($O$11:O405,$N$11:N405,$N405),2))</f>
        <v/>
      </c>
      <c r="Z405" s="351">
        <f>IF($N405="","",ROUND(SUMIFS(数据录入!$G$5:$G$4999,数据录入!$K$5:$K$4999,$N405),2))</f>
        <v/>
      </c>
      <c r="AA405" s="352">
        <f>IF(AND($D405="",$N405=""),"",IF(AND($D405&lt;&gt;"",COUNTIF(基础资料!$E:$E,$D405)=0),"客户名不在基础资料里",IF(AND($E405&lt;&gt;"",COUNTIF(基础资料!$B:$B,$E405)=0),"产品名不在基础资料里",IF(AND($N405&lt;&gt;"",COUNTIF(基础资料!$G:$G,$N405)=0),"供货商不在基础资料里",IF(AND($C405&lt;&gt;"",ISNUMBER($C405),$C405&lt;10000),"客户生日填得不对（不是日期）",IF(N($J405)&gt;N($F405),"销售费用大于销售金额",IF(AND($D405&lt;&gt;"",COUNTIF(数据录入!$J$5:$J$4999,$D405)=0,N($T405)&lt;&gt;0),"用的还是原手工已收款",IF(AND($D405&lt;&gt;"",COUNTIF(数据录入!$J$5:$J$4999,$D405)&gt;0,ROUND(N($G405)-N($T405),2)&lt;&gt;0,N($T405)&lt;&gt;0),"自动算的已收款和原手工数对不上","√"))))))))</f>
        <v/>
      </c>
    </row>
    <row r="406" ht="18" customFormat="1" customHeight="1" s="106">
      <c r="A406" s="338">
        <f>IF(AND($D406="",$N406=""),"",MAX($A$10:A405)+1)</f>
        <v/>
      </c>
      <c r="B406" s="339" t="n"/>
      <c r="C406" s="341" t="n"/>
      <c r="D406" s="341" t="n"/>
      <c r="E406" s="341" t="n"/>
      <c r="F406" s="342" t="n"/>
      <c r="G406" s="343">
        <f>IF($D406="","",IF(COUNTIF(数据录入!$J$5:$J$4999,$D406)=0,N($T406),ROUND(MIN(MAX(0,N($W406)-(N($V406)-N($U406))),N($U406)),2)))</f>
        <v/>
      </c>
      <c r="H406" s="344">
        <f>IF($D406="","",ROUND(N($F406)-N($G406)-N($J406),2))</f>
        <v/>
      </c>
      <c r="I406" s="353">
        <f>IF($D406="","",ROUND(SUM($H$11:H406),2))</f>
        <v/>
      </c>
      <c r="J406" s="354" t="n"/>
      <c r="K406" s="355" t="n"/>
      <c r="L406" s="341" t="n"/>
      <c r="M406" s="345" t="n"/>
      <c r="N406" s="346" t="n"/>
      <c r="O406" s="347" t="n"/>
      <c r="P406" s="348">
        <f>IF($N406="","",IF(COUNTIF(数据录入!$K$5:$K$4999,$N406)=0,N($X406),ROUND(MIN(MAX(0,N($Z406)-(N($Y406)-N($O406))),N($O406)),2)))</f>
        <v/>
      </c>
      <c r="Q406" s="349">
        <f>IF($N406="","",ROUND(N($O406)-N($P406),2))</f>
        <v/>
      </c>
      <c r="R406" s="350">
        <f>IF($N406="","",ROUND(SUM($Q$11:Q406),2))</f>
        <v/>
      </c>
      <c r="S406" s="346" t="n"/>
      <c r="T406" s="342" t="n"/>
      <c r="U406" s="351">
        <f>IF($D406="","",ROUND(N($F406)-N($J406),2))</f>
        <v/>
      </c>
      <c r="V406" s="351">
        <f>IF($D406="","",ROUND(SUMIFS($F$11:F406,$D$11:D406,$D406)-SUMIFS($J$11:J406,$D$11:D406,$D406),2))</f>
        <v/>
      </c>
      <c r="W406" s="351">
        <f>IF($D406="","",ROUND(SUMIFS(数据录入!$F$5:$F$4999,数据录入!$J$5:$J$4999,$D406),2))</f>
        <v/>
      </c>
      <c r="X406" s="347" t="n"/>
      <c r="Y406" s="351">
        <f>IF($N406="","",ROUND(SUMIFS($O$11:O406,$N$11:N406,$N406),2))</f>
        <v/>
      </c>
      <c r="Z406" s="351">
        <f>IF($N406="","",ROUND(SUMIFS(数据录入!$G$5:$G$4999,数据录入!$K$5:$K$4999,$N406),2))</f>
        <v/>
      </c>
      <c r="AA406" s="352">
        <f>IF(AND($D406="",$N406=""),"",IF(AND($D406&lt;&gt;"",COUNTIF(基础资料!$E:$E,$D406)=0),"客户名不在基础资料里",IF(AND($E406&lt;&gt;"",COUNTIF(基础资料!$B:$B,$E406)=0),"产品名不在基础资料里",IF(AND($N406&lt;&gt;"",COUNTIF(基础资料!$G:$G,$N406)=0),"供货商不在基础资料里",IF(AND($C406&lt;&gt;"",ISNUMBER($C406),$C406&lt;10000),"客户生日填得不对（不是日期）",IF(N($J406)&gt;N($F406),"销售费用大于销售金额",IF(AND($D406&lt;&gt;"",COUNTIF(数据录入!$J$5:$J$4999,$D406)=0,N($T406)&lt;&gt;0),"用的还是原手工已收款",IF(AND($D406&lt;&gt;"",COUNTIF(数据录入!$J$5:$J$4999,$D406)&gt;0,ROUND(N($G406)-N($T406),2)&lt;&gt;0,N($T406)&lt;&gt;0),"自动算的已收款和原手工数对不上","√"))))))))</f>
        <v/>
      </c>
    </row>
    <row r="407" ht="18" customFormat="1" customHeight="1" s="106">
      <c r="A407" s="338">
        <f>IF(AND($D407="",$N407=""),"",MAX($A$10:A406)+1)</f>
        <v/>
      </c>
      <c r="B407" s="339" t="n"/>
      <c r="C407" s="341" t="n"/>
      <c r="D407" s="341" t="n"/>
      <c r="E407" s="341" t="n"/>
      <c r="F407" s="342" t="n"/>
      <c r="G407" s="343">
        <f>IF($D407="","",IF(COUNTIF(数据录入!$J$5:$J$4999,$D407)=0,N($T407),ROUND(MIN(MAX(0,N($W407)-(N($V407)-N($U407))),N($U407)),2)))</f>
        <v/>
      </c>
      <c r="H407" s="344">
        <f>IF($D407="","",ROUND(N($F407)-N($G407)-N($J407),2))</f>
        <v/>
      </c>
      <c r="I407" s="353">
        <f>IF($D407="","",ROUND(SUM($H$11:H407),2))</f>
        <v/>
      </c>
      <c r="J407" s="354" t="n"/>
      <c r="K407" s="355" t="n"/>
      <c r="L407" s="341" t="n"/>
      <c r="M407" s="345" t="n"/>
      <c r="N407" s="346" t="n"/>
      <c r="O407" s="347" t="n"/>
      <c r="P407" s="348">
        <f>IF($N407="","",IF(COUNTIF(数据录入!$K$5:$K$4999,$N407)=0,N($X407),ROUND(MIN(MAX(0,N($Z407)-(N($Y407)-N($O407))),N($O407)),2)))</f>
        <v/>
      </c>
      <c r="Q407" s="349">
        <f>IF($N407="","",ROUND(N($O407)-N($P407),2))</f>
        <v/>
      </c>
      <c r="R407" s="350">
        <f>IF($N407="","",ROUND(SUM($Q$11:Q407),2))</f>
        <v/>
      </c>
      <c r="S407" s="346" t="n"/>
      <c r="T407" s="342" t="n"/>
      <c r="U407" s="351">
        <f>IF($D407="","",ROUND(N($F407)-N($J407),2))</f>
        <v/>
      </c>
      <c r="V407" s="351">
        <f>IF($D407="","",ROUND(SUMIFS($F$11:F407,$D$11:D407,$D407)-SUMIFS($J$11:J407,$D$11:D407,$D407),2))</f>
        <v/>
      </c>
      <c r="W407" s="351">
        <f>IF($D407="","",ROUND(SUMIFS(数据录入!$F$5:$F$4999,数据录入!$J$5:$J$4999,$D407),2))</f>
        <v/>
      </c>
      <c r="X407" s="347" t="n"/>
      <c r="Y407" s="351">
        <f>IF($N407="","",ROUND(SUMIFS($O$11:O407,$N$11:N407,$N407),2))</f>
        <v/>
      </c>
      <c r="Z407" s="351">
        <f>IF($N407="","",ROUND(SUMIFS(数据录入!$G$5:$G$4999,数据录入!$K$5:$K$4999,$N407),2))</f>
        <v/>
      </c>
      <c r="AA407" s="352">
        <f>IF(AND($D407="",$N407=""),"",IF(AND($D407&lt;&gt;"",COUNTIF(基础资料!$E:$E,$D407)=0),"客户名不在基础资料里",IF(AND($E407&lt;&gt;"",COUNTIF(基础资料!$B:$B,$E407)=0),"产品名不在基础资料里",IF(AND($N407&lt;&gt;"",COUNTIF(基础资料!$G:$G,$N407)=0),"供货商不在基础资料里",IF(AND($C407&lt;&gt;"",ISNUMBER($C407),$C407&lt;10000),"客户生日填得不对（不是日期）",IF(N($J407)&gt;N($F407),"销售费用大于销售金额",IF(AND($D407&lt;&gt;"",COUNTIF(数据录入!$J$5:$J$4999,$D407)=0,N($T407)&lt;&gt;0),"用的还是原手工已收款",IF(AND($D407&lt;&gt;"",COUNTIF(数据录入!$J$5:$J$4999,$D407)&gt;0,ROUND(N($G407)-N($T407),2)&lt;&gt;0,N($T407)&lt;&gt;0),"自动算的已收款和原手工数对不上","√"))))))))</f>
        <v/>
      </c>
    </row>
    <row r="408" ht="18" customFormat="1" customHeight="1" s="106">
      <c r="A408" s="338">
        <f>IF(AND($D408="",$N408=""),"",MAX($A$10:A407)+1)</f>
        <v/>
      </c>
      <c r="B408" s="339" t="n"/>
      <c r="C408" s="341" t="n"/>
      <c r="D408" s="341" t="n"/>
      <c r="E408" s="341" t="n"/>
      <c r="F408" s="342" t="n"/>
      <c r="G408" s="343">
        <f>IF($D408="","",IF(COUNTIF(数据录入!$J$5:$J$4999,$D408)=0,N($T408),ROUND(MIN(MAX(0,N($W408)-(N($V408)-N($U408))),N($U408)),2)))</f>
        <v/>
      </c>
      <c r="H408" s="344">
        <f>IF($D408="","",ROUND(N($F408)-N($G408)-N($J408),2))</f>
        <v/>
      </c>
      <c r="I408" s="353">
        <f>IF($D408="","",ROUND(SUM($H$11:H408),2))</f>
        <v/>
      </c>
      <c r="J408" s="354" t="n"/>
      <c r="K408" s="355" t="n"/>
      <c r="L408" s="341" t="n"/>
      <c r="M408" s="345" t="n"/>
      <c r="N408" s="346" t="n"/>
      <c r="O408" s="347" t="n"/>
      <c r="P408" s="348">
        <f>IF($N408="","",IF(COUNTIF(数据录入!$K$5:$K$4999,$N408)=0,N($X408),ROUND(MIN(MAX(0,N($Z408)-(N($Y408)-N($O408))),N($O408)),2)))</f>
        <v/>
      </c>
      <c r="Q408" s="349">
        <f>IF($N408="","",ROUND(N($O408)-N($P408),2))</f>
        <v/>
      </c>
      <c r="R408" s="350">
        <f>IF($N408="","",ROUND(SUM($Q$11:Q408),2))</f>
        <v/>
      </c>
      <c r="S408" s="346" t="n"/>
      <c r="T408" s="342" t="n"/>
      <c r="U408" s="351">
        <f>IF($D408="","",ROUND(N($F408)-N($J408),2))</f>
        <v/>
      </c>
      <c r="V408" s="351">
        <f>IF($D408="","",ROUND(SUMIFS($F$11:F408,$D$11:D408,$D408)-SUMIFS($J$11:J408,$D$11:D408,$D408),2))</f>
        <v/>
      </c>
      <c r="W408" s="351">
        <f>IF($D408="","",ROUND(SUMIFS(数据录入!$F$5:$F$4999,数据录入!$J$5:$J$4999,$D408),2))</f>
        <v/>
      </c>
      <c r="X408" s="347" t="n"/>
      <c r="Y408" s="351">
        <f>IF($N408="","",ROUND(SUMIFS($O$11:O408,$N$11:N408,$N408),2))</f>
        <v/>
      </c>
      <c r="Z408" s="351">
        <f>IF($N408="","",ROUND(SUMIFS(数据录入!$G$5:$G$4999,数据录入!$K$5:$K$4999,$N408),2))</f>
        <v/>
      </c>
      <c r="AA408" s="352">
        <f>IF(AND($D408="",$N408=""),"",IF(AND($D408&lt;&gt;"",COUNTIF(基础资料!$E:$E,$D408)=0),"客户名不在基础资料里",IF(AND($E408&lt;&gt;"",COUNTIF(基础资料!$B:$B,$E408)=0),"产品名不在基础资料里",IF(AND($N408&lt;&gt;"",COUNTIF(基础资料!$G:$G,$N408)=0),"供货商不在基础资料里",IF(AND($C408&lt;&gt;"",ISNUMBER($C408),$C408&lt;10000),"客户生日填得不对（不是日期）",IF(N($J408)&gt;N($F408),"销售费用大于销售金额",IF(AND($D408&lt;&gt;"",COUNTIF(数据录入!$J$5:$J$4999,$D408)=0,N($T408)&lt;&gt;0),"用的还是原手工已收款",IF(AND($D408&lt;&gt;"",COUNTIF(数据录入!$J$5:$J$4999,$D408)&gt;0,ROUND(N($G408)-N($T408),2)&lt;&gt;0,N($T408)&lt;&gt;0),"自动算的已收款和原手工数对不上","√"))))))))</f>
        <v/>
      </c>
    </row>
    <row r="409" ht="18" customFormat="1" customHeight="1" s="106">
      <c r="A409" s="338">
        <f>IF(AND($D409="",$N409=""),"",MAX($A$10:A408)+1)</f>
        <v/>
      </c>
      <c r="B409" s="339" t="n"/>
      <c r="C409" s="341" t="n"/>
      <c r="D409" s="341" t="n"/>
      <c r="E409" s="341" t="n"/>
      <c r="F409" s="342" t="n"/>
      <c r="G409" s="343">
        <f>IF($D409="","",IF(COUNTIF(数据录入!$J$5:$J$4999,$D409)=0,N($T409),ROUND(MIN(MAX(0,N($W409)-(N($V409)-N($U409))),N($U409)),2)))</f>
        <v/>
      </c>
      <c r="H409" s="344">
        <f>IF($D409="","",ROUND(N($F409)-N($G409)-N($J409),2))</f>
        <v/>
      </c>
      <c r="I409" s="353">
        <f>IF($D409="","",ROUND(SUM($H$11:H409),2))</f>
        <v/>
      </c>
      <c r="J409" s="354" t="n"/>
      <c r="K409" s="355" t="n"/>
      <c r="L409" s="341" t="n"/>
      <c r="M409" s="345" t="n"/>
      <c r="N409" s="346" t="n"/>
      <c r="O409" s="347" t="n"/>
      <c r="P409" s="348">
        <f>IF($N409="","",IF(COUNTIF(数据录入!$K$5:$K$4999,$N409)=0,N($X409),ROUND(MIN(MAX(0,N($Z409)-(N($Y409)-N($O409))),N($O409)),2)))</f>
        <v/>
      </c>
      <c r="Q409" s="349">
        <f>IF($N409="","",ROUND(N($O409)-N($P409),2))</f>
        <v/>
      </c>
      <c r="R409" s="350">
        <f>IF($N409="","",ROUND(SUM($Q$11:Q409),2))</f>
        <v/>
      </c>
      <c r="S409" s="346" t="n"/>
      <c r="T409" s="342" t="n"/>
      <c r="U409" s="351">
        <f>IF($D409="","",ROUND(N($F409)-N($J409),2))</f>
        <v/>
      </c>
      <c r="V409" s="351">
        <f>IF($D409="","",ROUND(SUMIFS($F$11:F409,$D$11:D409,$D409)-SUMIFS($J$11:J409,$D$11:D409,$D409),2))</f>
        <v/>
      </c>
      <c r="W409" s="351">
        <f>IF($D409="","",ROUND(SUMIFS(数据录入!$F$5:$F$4999,数据录入!$J$5:$J$4999,$D409),2))</f>
        <v/>
      </c>
      <c r="X409" s="347" t="n"/>
      <c r="Y409" s="351">
        <f>IF($N409="","",ROUND(SUMIFS($O$11:O409,$N$11:N409,$N409),2))</f>
        <v/>
      </c>
      <c r="Z409" s="351">
        <f>IF($N409="","",ROUND(SUMIFS(数据录入!$G$5:$G$4999,数据录入!$K$5:$K$4999,$N409),2))</f>
        <v/>
      </c>
      <c r="AA409" s="352">
        <f>IF(AND($D409="",$N409=""),"",IF(AND($D409&lt;&gt;"",COUNTIF(基础资料!$E:$E,$D409)=0),"客户名不在基础资料里",IF(AND($E409&lt;&gt;"",COUNTIF(基础资料!$B:$B,$E409)=0),"产品名不在基础资料里",IF(AND($N409&lt;&gt;"",COUNTIF(基础资料!$G:$G,$N409)=0),"供货商不在基础资料里",IF(AND($C409&lt;&gt;"",ISNUMBER($C409),$C409&lt;10000),"客户生日填得不对（不是日期）",IF(N($J409)&gt;N($F409),"销售费用大于销售金额",IF(AND($D409&lt;&gt;"",COUNTIF(数据录入!$J$5:$J$4999,$D409)=0,N($T409)&lt;&gt;0),"用的还是原手工已收款",IF(AND($D409&lt;&gt;"",COUNTIF(数据录入!$J$5:$J$4999,$D409)&gt;0,ROUND(N($G409)-N($T409),2)&lt;&gt;0,N($T409)&lt;&gt;0),"自动算的已收款和原手工数对不上","√"))))))))</f>
        <v/>
      </c>
    </row>
    <row r="410" ht="18" customFormat="1" customHeight="1" s="106">
      <c r="A410" s="338">
        <f>IF(AND($D410="",$N410=""),"",MAX($A$10:A409)+1)</f>
        <v/>
      </c>
      <c r="B410" s="339" t="n"/>
      <c r="C410" s="341" t="n"/>
      <c r="D410" s="341" t="n"/>
      <c r="E410" s="341" t="n"/>
      <c r="F410" s="342" t="n"/>
      <c r="G410" s="343">
        <f>IF($D410="","",IF(COUNTIF(数据录入!$J$5:$J$4999,$D410)=0,N($T410),ROUND(MIN(MAX(0,N($W410)-(N($V410)-N($U410))),N($U410)),2)))</f>
        <v/>
      </c>
      <c r="H410" s="344">
        <f>IF($D410="","",ROUND(N($F410)-N($G410)-N($J410),2))</f>
        <v/>
      </c>
      <c r="I410" s="353">
        <f>IF($D410="","",ROUND(SUM($H$11:H410),2))</f>
        <v/>
      </c>
      <c r="J410" s="354" t="n"/>
      <c r="K410" s="355" t="n"/>
      <c r="L410" s="341" t="n"/>
      <c r="M410" s="345" t="n"/>
      <c r="N410" s="346" t="n"/>
      <c r="O410" s="347" t="n"/>
      <c r="P410" s="348">
        <f>IF($N410="","",IF(COUNTIF(数据录入!$K$5:$K$4999,$N410)=0,N($X410),ROUND(MIN(MAX(0,N($Z410)-(N($Y410)-N($O410))),N($O410)),2)))</f>
        <v/>
      </c>
      <c r="Q410" s="349">
        <f>IF($N410="","",ROUND(N($O410)-N($P410),2))</f>
        <v/>
      </c>
      <c r="R410" s="350">
        <f>IF($N410="","",ROUND(SUM($Q$11:Q410),2))</f>
        <v/>
      </c>
      <c r="S410" s="346" t="n"/>
      <c r="T410" s="342" t="n"/>
      <c r="U410" s="351">
        <f>IF($D410="","",ROUND(N($F410)-N($J410),2))</f>
        <v/>
      </c>
      <c r="V410" s="351">
        <f>IF($D410="","",ROUND(SUMIFS($F$11:F410,$D$11:D410,$D410)-SUMIFS($J$11:J410,$D$11:D410,$D410),2))</f>
        <v/>
      </c>
      <c r="W410" s="351">
        <f>IF($D410="","",ROUND(SUMIFS(数据录入!$F$5:$F$4999,数据录入!$J$5:$J$4999,$D410),2))</f>
        <v/>
      </c>
      <c r="X410" s="347" t="n"/>
      <c r="Y410" s="351">
        <f>IF($N410="","",ROUND(SUMIFS($O$11:O410,$N$11:N410,$N410),2))</f>
        <v/>
      </c>
      <c r="Z410" s="351">
        <f>IF($N410="","",ROUND(SUMIFS(数据录入!$G$5:$G$4999,数据录入!$K$5:$K$4999,$N410),2))</f>
        <v/>
      </c>
      <c r="AA410" s="352">
        <f>IF(AND($D410="",$N410=""),"",IF(AND($D410&lt;&gt;"",COUNTIF(基础资料!$E:$E,$D410)=0),"客户名不在基础资料里",IF(AND($E410&lt;&gt;"",COUNTIF(基础资料!$B:$B,$E410)=0),"产品名不在基础资料里",IF(AND($N410&lt;&gt;"",COUNTIF(基础资料!$G:$G,$N410)=0),"供货商不在基础资料里",IF(AND($C410&lt;&gt;"",ISNUMBER($C410),$C410&lt;10000),"客户生日填得不对（不是日期）",IF(N($J410)&gt;N($F410),"销售费用大于销售金额",IF(AND($D410&lt;&gt;"",COUNTIF(数据录入!$J$5:$J$4999,$D410)=0,N($T410)&lt;&gt;0),"用的还是原手工已收款",IF(AND($D410&lt;&gt;"",COUNTIF(数据录入!$J$5:$J$4999,$D410)&gt;0,ROUND(N($G410)-N($T410),2)&lt;&gt;0,N($T410)&lt;&gt;0),"自动算的已收款和原手工数对不上","√"))))))))</f>
        <v/>
      </c>
    </row>
    <row r="411" ht="18" customFormat="1" customHeight="1" s="106">
      <c r="A411" s="338">
        <f>IF(AND($D411="",$N411=""),"",MAX($A$10:A410)+1)</f>
        <v/>
      </c>
      <c r="B411" s="339" t="n"/>
      <c r="C411" s="341" t="n"/>
      <c r="D411" s="341" t="n"/>
      <c r="E411" s="341" t="n"/>
      <c r="F411" s="342" t="n"/>
      <c r="G411" s="343">
        <f>IF($D411="","",IF(COUNTIF(数据录入!$J$5:$J$4999,$D411)=0,N($T411),ROUND(MIN(MAX(0,N($W411)-(N($V411)-N($U411))),N($U411)),2)))</f>
        <v/>
      </c>
      <c r="H411" s="344">
        <f>IF($D411="","",ROUND(N($F411)-N($G411)-N($J411),2))</f>
        <v/>
      </c>
      <c r="I411" s="353">
        <f>IF($D411="","",ROUND(SUM($H$11:H411),2))</f>
        <v/>
      </c>
      <c r="J411" s="354" t="n"/>
      <c r="K411" s="355" t="n"/>
      <c r="L411" s="341" t="n"/>
      <c r="M411" s="345" t="n"/>
      <c r="N411" s="346" t="n"/>
      <c r="O411" s="347" t="n"/>
      <c r="P411" s="348">
        <f>IF($N411="","",IF(COUNTIF(数据录入!$K$5:$K$4999,$N411)=0,N($X411),ROUND(MIN(MAX(0,N($Z411)-(N($Y411)-N($O411))),N($O411)),2)))</f>
        <v/>
      </c>
      <c r="Q411" s="349">
        <f>IF($N411="","",ROUND(N($O411)-N($P411),2))</f>
        <v/>
      </c>
      <c r="R411" s="350">
        <f>IF($N411="","",ROUND(SUM($Q$11:Q411),2))</f>
        <v/>
      </c>
      <c r="S411" s="346" t="n"/>
      <c r="T411" s="342" t="n"/>
      <c r="U411" s="351">
        <f>IF($D411="","",ROUND(N($F411)-N($J411),2))</f>
        <v/>
      </c>
      <c r="V411" s="351">
        <f>IF($D411="","",ROUND(SUMIFS($F$11:F411,$D$11:D411,$D411)-SUMIFS($J$11:J411,$D$11:D411,$D411),2))</f>
        <v/>
      </c>
      <c r="W411" s="351">
        <f>IF($D411="","",ROUND(SUMIFS(数据录入!$F$5:$F$4999,数据录入!$J$5:$J$4999,$D411),2))</f>
        <v/>
      </c>
      <c r="X411" s="347" t="n"/>
      <c r="Y411" s="351">
        <f>IF($N411="","",ROUND(SUMIFS($O$11:O411,$N$11:N411,$N411),2))</f>
        <v/>
      </c>
      <c r="Z411" s="351">
        <f>IF($N411="","",ROUND(SUMIFS(数据录入!$G$5:$G$4999,数据录入!$K$5:$K$4999,$N411),2))</f>
        <v/>
      </c>
      <c r="AA411" s="352">
        <f>IF(AND($D411="",$N411=""),"",IF(AND($D411&lt;&gt;"",COUNTIF(基础资料!$E:$E,$D411)=0),"客户名不在基础资料里",IF(AND($E411&lt;&gt;"",COUNTIF(基础资料!$B:$B,$E411)=0),"产品名不在基础资料里",IF(AND($N411&lt;&gt;"",COUNTIF(基础资料!$G:$G,$N411)=0),"供货商不在基础资料里",IF(AND($C411&lt;&gt;"",ISNUMBER($C411),$C411&lt;10000),"客户生日填得不对（不是日期）",IF(N($J411)&gt;N($F411),"销售费用大于销售金额",IF(AND($D411&lt;&gt;"",COUNTIF(数据录入!$J$5:$J$4999,$D411)=0,N($T411)&lt;&gt;0),"用的还是原手工已收款",IF(AND($D411&lt;&gt;"",COUNTIF(数据录入!$J$5:$J$4999,$D411)&gt;0,ROUND(N($G411)-N($T411),2)&lt;&gt;0,N($T411)&lt;&gt;0),"自动算的已收款和原手工数对不上","√"))))))))</f>
        <v/>
      </c>
    </row>
    <row r="412" ht="18" customFormat="1" customHeight="1" s="106">
      <c r="A412" s="338">
        <f>IF(AND($D412="",$N412=""),"",MAX($A$10:A411)+1)</f>
        <v/>
      </c>
      <c r="B412" s="339" t="n"/>
      <c r="C412" s="341" t="n"/>
      <c r="D412" s="341" t="n"/>
      <c r="E412" s="341" t="n"/>
      <c r="F412" s="342" t="n"/>
      <c r="G412" s="343">
        <f>IF($D412="","",IF(COUNTIF(数据录入!$J$5:$J$4999,$D412)=0,N($T412),ROUND(MIN(MAX(0,N($W412)-(N($V412)-N($U412))),N($U412)),2)))</f>
        <v/>
      </c>
      <c r="H412" s="344">
        <f>IF($D412="","",ROUND(N($F412)-N($G412)-N($J412),2))</f>
        <v/>
      </c>
      <c r="I412" s="353">
        <f>IF($D412="","",ROUND(SUM($H$11:H412),2))</f>
        <v/>
      </c>
      <c r="J412" s="354" t="n"/>
      <c r="K412" s="355" t="n"/>
      <c r="L412" s="341" t="n"/>
      <c r="M412" s="345" t="n"/>
      <c r="N412" s="346" t="n"/>
      <c r="O412" s="347" t="n"/>
      <c r="P412" s="348">
        <f>IF($N412="","",IF(COUNTIF(数据录入!$K$5:$K$4999,$N412)=0,N($X412),ROUND(MIN(MAX(0,N($Z412)-(N($Y412)-N($O412))),N($O412)),2)))</f>
        <v/>
      </c>
      <c r="Q412" s="349">
        <f>IF($N412="","",ROUND(N($O412)-N($P412),2))</f>
        <v/>
      </c>
      <c r="R412" s="350">
        <f>IF($N412="","",ROUND(SUM($Q$11:Q412),2))</f>
        <v/>
      </c>
      <c r="S412" s="346" t="n"/>
      <c r="T412" s="342" t="n"/>
      <c r="U412" s="351">
        <f>IF($D412="","",ROUND(N($F412)-N($J412),2))</f>
        <v/>
      </c>
      <c r="V412" s="351">
        <f>IF($D412="","",ROUND(SUMIFS($F$11:F412,$D$11:D412,$D412)-SUMIFS($J$11:J412,$D$11:D412,$D412),2))</f>
        <v/>
      </c>
      <c r="W412" s="351">
        <f>IF($D412="","",ROUND(SUMIFS(数据录入!$F$5:$F$4999,数据录入!$J$5:$J$4999,$D412),2))</f>
        <v/>
      </c>
      <c r="X412" s="347" t="n"/>
      <c r="Y412" s="351">
        <f>IF($N412="","",ROUND(SUMIFS($O$11:O412,$N$11:N412,$N412),2))</f>
        <v/>
      </c>
      <c r="Z412" s="351">
        <f>IF($N412="","",ROUND(SUMIFS(数据录入!$G$5:$G$4999,数据录入!$K$5:$K$4999,$N412),2))</f>
        <v/>
      </c>
      <c r="AA412" s="352">
        <f>IF(AND($D412="",$N412=""),"",IF(AND($D412&lt;&gt;"",COUNTIF(基础资料!$E:$E,$D412)=0),"客户名不在基础资料里",IF(AND($E412&lt;&gt;"",COUNTIF(基础资料!$B:$B,$E412)=0),"产品名不在基础资料里",IF(AND($N412&lt;&gt;"",COUNTIF(基础资料!$G:$G,$N412)=0),"供货商不在基础资料里",IF(AND($C412&lt;&gt;"",ISNUMBER($C412),$C412&lt;10000),"客户生日填得不对（不是日期）",IF(N($J412)&gt;N($F412),"销售费用大于销售金额",IF(AND($D412&lt;&gt;"",COUNTIF(数据录入!$J$5:$J$4999,$D412)=0,N($T412)&lt;&gt;0),"用的还是原手工已收款",IF(AND($D412&lt;&gt;"",COUNTIF(数据录入!$J$5:$J$4999,$D412)&gt;0,ROUND(N($G412)-N($T412),2)&lt;&gt;0,N($T412)&lt;&gt;0),"自动算的已收款和原手工数对不上","√"))))))))</f>
        <v/>
      </c>
    </row>
    <row r="413" ht="18" customFormat="1" customHeight="1" s="106">
      <c r="A413" s="338">
        <f>IF(AND($D413="",$N413=""),"",MAX($A$10:A412)+1)</f>
        <v/>
      </c>
      <c r="B413" s="339" t="n"/>
      <c r="C413" s="341" t="n"/>
      <c r="D413" s="341" t="n"/>
      <c r="E413" s="341" t="n"/>
      <c r="F413" s="342" t="n"/>
      <c r="G413" s="343">
        <f>IF($D413="","",IF(COUNTIF(数据录入!$J$5:$J$4999,$D413)=0,N($T413),ROUND(MIN(MAX(0,N($W413)-(N($V413)-N($U413))),N($U413)),2)))</f>
        <v/>
      </c>
      <c r="H413" s="344">
        <f>IF($D413="","",ROUND(N($F413)-N($G413)-N($J413),2))</f>
        <v/>
      </c>
      <c r="I413" s="353">
        <f>IF($D413="","",ROUND(SUM($H$11:H413),2))</f>
        <v/>
      </c>
      <c r="J413" s="354" t="n"/>
      <c r="K413" s="355" t="n"/>
      <c r="L413" s="341" t="n"/>
      <c r="M413" s="345" t="n"/>
      <c r="N413" s="346" t="n"/>
      <c r="O413" s="347" t="n"/>
      <c r="P413" s="348">
        <f>IF($N413="","",IF(COUNTIF(数据录入!$K$5:$K$4999,$N413)=0,N($X413),ROUND(MIN(MAX(0,N($Z413)-(N($Y413)-N($O413))),N($O413)),2)))</f>
        <v/>
      </c>
      <c r="Q413" s="349">
        <f>IF($N413="","",ROUND(N($O413)-N($P413),2))</f>
        <v/>
      </c>
      <c r="R413" s="350">
        <f>IF($N413="","",ROUND(SUM($Q$11:Q413),2))</f>
        <v/>
      </c>
      <c r="S413" s="346" t="n"/>
      <c r="T413" s="342" t="n"/>
      <c r="U413" s="351">
        <f>IF($D413="","",ROUND(N($F413)-N($J413),2))</f>
        <v/>
      </c>
      <c r="V413" s="351">
        <f>IF($D413="","",ROUND(SUMIFS($F$11:F413,$D$11:D413,$D413)-SUMIFS($J$11:J413,$D$11:D413,$D413),2))</f>
        <v/>
      </c>
      <c r="W413" s="351">
        <f>IF($D413="","",ROUND(SUMIFS(数据录入!$F$5:$F$4999,数据录入!$J$5:$J$4999,$D413),2))</f>
        <v/>
      </c>
      <c r="X413" s="347" t="n"/>
      <c r="Y413" s="351">
        <f>IF($N413="","",ROUND(SUMIFS($O$11:O413,$N$11:N413,$N413),2))</f>
        <v/>
      </c>
      <c r="Z413" s="351">
        <f>IF($N413="","",ROUND(SUMIFS(数据录入!$G$5:$G$4999,数据录入!$K$5:$K$4999,$N413),2))</f>
        <v/>
      </c>
      <c r="AA413" s="352">
        <f>IF(AND($D413="",$N413=""),"",IF(AND($D413&lt;&gt;"",COUNTIF(基础资料!$E:$E,$D413)=0),"客户名不在基础资料里",IF(AND($E413&lt;&gt;"",COUNTIF(基础资料!$B:$B,$E413)=0),"产品名不在基础资料里",IF(AND($N413&lt;&gt;"",COUNTIF(基础资料!$G:$G,$N413)=0),"供货商不在基础资料里",IF(AND($C413&lt;&gt;"",ISNUMBER($C413),$C413&lt;10000),"客户生日填得不对（不是日期）",IF(N($J413)&gt;N($F413),"销售费用大于销售金额",IF(AND($D413&lt;&gt;"",COUNTIF(数据录入!$J$5:$J$4999,$D413)=0,N($T413)&lt;&gt;0),"用的还是原手工已收款",IF(AND($D413&lt;&gt;"",COUNTIF(数据录入!$J$5:$J$4999,$D413)&gt;0,ROUND(N($G413)-N($T413),2)&lt;&gt;0,N($T413)&lt;&gt;0),"自动算的已收款和原手工数对不上","√"))))))))</f>
        <v/>
      </c>
    </row>
    <row r="414" ht="18" customFormat="1" customHeight="1" s="106">
      <c r="A414" s="338">
        <f>IF(AND($D414="",$N414=""),"",MAX($A$10:A413)+1)</f>
        <v/>
      </c>
      <c r="B414" s="339" t="n"/>
      <c r="C414" s="341" t="n"/>
      <c r="D414" s="341" t="n"/>
      <c r="E414" s="341" t="n"/>
      <c r="F414" s="342" t="n"/>
      <c r="G414" s="343">
        <f>IF($D414="","",IF(COUNTIF(数据录入!$J$5:$J$4999,$D414)=0,N($T414),ROUND(MIN(MAX(0,N($W414)-(N($V414)-N($U414))),N($U414)),2)))</f>
        <v/>
      </c>
      <c r="H414" s="344">
        <f>IF($D414="","",ROUND(N($F414)-N($G414)-N($J414),2))</f>
        <v/>
      </c>
      <c r="I414" s="353">
        <f>IF($D414="","",ROUND(SUM($H$11:H414),2))</f>
        <v/>
      </c>
      <c r="J414" s="354" t="n"/>
      <c r="K414" s="355" t="n"/>
      <c r="L414" s="341" t="n"/>
      <c r="M414" s="345" t="n"/>
      <c r="N414" s="346" t="n"/>
      <c r="O414" s="347" t="n"/>
      <c r="P414" s="348">
        <f>IF($N414="","",IF(COUNTIF(数据录入!$K$5:$K$4999,$N414)=0,N($X414),ROUND(MIN(MAX(0,N($Z414)-(N($Y414)-N($O414))),N($O414)),2)))</f>
        <v/>
      </c>
      <c r="Q414" s="349">
        <f>IF($N414="","",ROUND(N($O414)-N($P414),2))</f>
        <v/>
      </c>
      <c r="R414" s="350">
        <f>IF($N414="","",ROUND(SUM($Q$11:Q414),2))</f>
        <v/>
      </c>
      <c r="S414" s="346" t="n"/>
      <c r="T414" s="342" t="n"/>
      <c r="U414" s="351">
        <f>IF($D414="","",ROUND(N($F414)-N($J414),2))</f>
        <v/>
      </c>
      <c r="V414" s="351">
        <f>IF($D414="","",ROUND(SUMIFS($F$11:F414,$D$11:D414,$D414)-SUMIFS($J$11:J414,$D$11:D414,$D414),2))</f>
        <v/>
      </c>
      <c r="W414" s="351">
        <f>IF($D414="","",ROUND(SUMIFS(数据录入!$F$5:$F$4999,数据录入!$J$5:$J$4999,$D414),2))</f>
        <v/>
      </c>
      <c r="X414" s="347" t="n"/>
      <c r="Y414" s="351">
        <f>IF($N414="","",ROUND(SUMIFS($O$11:O414,$N$11:N414,$N414),2))</f>
        <v/>
      </c>
      <c r="Z414" s="351">
        <f>IF($N414="","",ROUND(SUMIFS(数据录入!$G$5:$G$4999,数据录入!$K$5:$K$4999,$N414),2))</f>
        <v/>
      </c>
      <c r="AA414" s="352">
        <f>IF(AND($D414="",$N414=""),"",IF(AND($D414&lt;&gt;"",COUNTIF(基础资料!$E:$E,$D414)=0),"客户名不在基础资料里",IF(AND($E414&lt;&gt;"",COUNTIF(基础资料!$B:$B,$E414)=0),"产品名不在基础资料里",IF(AND($N414&lt;&gt;"",COUNTIF(基础资料!$G:$G,$N414)=0),"供货商不在基础资料里",IF(AND($C414&lt;&gt;"",ISNUMBER($C414),$C414&lt;10000),"客户生日填得不对（不是日期）",IF(N($J414)&gt;N($F414),"销售费用大于销售金额",IF(AND($D414&lt;&gt;"",COUNTIF(数据录入!$J$5:$J$4999,$D414)=0,N($T414)&lt;&gt;0),"用的还是原手工已收款",IF(AND($D414&lt;&gt;"",COUNTIF(数据录入!$J$5:$J$4999,$D414)&gt;0,ROUND(N($G414)-N($T414),2)&lt;&gt;0,N($T414)&lt;&gt;0),"自动算的已收款和原手工数对不上","√"))))))))</f>
        <v/>
      </c>
    </row>
    <row r="415" ht="18" customFormat="1" customHeight="1" s="106">
      <c r="A415" s="338">
        <f>IF(AND($D415="",$N415=""),"",MAX($A$10:A414)+1)</f>
        <v/>
      </c>
      <c r="B415" s="339" t="n"/>
      <c r="C415" s="341" t="n"/>
      <c r="D415" s="341" t="n"/>
      <c r="E415" s="341" t="n"/>
      <c r="F415" s="342" t="n"/>
      <c r="G415" s="343">
        <f>IF($D415="","",IF(COUNTIF(数据录入!$J$5:$J$4999,$D415)=0,N($T415),ROUND(MIN(MAX(0,N($W415)-(N($V415)-N($U415))),N($U415)),2)))</f>
        <v/>
      </c>
      <c r="H415" s="344">
        <f>IF($D415="","",ROUND(N($F415)-N($G415)-N($J415),2))</f>
        <v/>
      </c>
      <c r="I415" s="353">
        <f>IF($D415="","",ROUND(SUM($H$11:H415),2))</f>
        <v/>
      </c>
      <c r="J415" s="354" t="n"/>
      <c r="K415" s="355" t="n"/>
      <c r="L415" s="341" t="n"/>
      <c r="M415" s="345" t="n"/>
      <c r="N415" s="346" t="n"/>
      <c r="O415" s="347" t="n"/>
      <c r="P415" s="348">
        <f>IF($N415="","",IF(COUNTIF(数据录入!$K$5:$K$4999,$N415)=0,N($X415),ROUND(MIN(MAX(0,N($Z415)-(N($Y415)-N($O415))),N($O415)),2)))</f>
        <v/>
      </c>
      <c r="Q415" s="349">
        <f>IF($N415="","",ROUND(N($O415)-N($P415),2))</f>
        <v/>
      </c>
      <c r="R415" s="350">
        <f>IF($N415="","",ROUND(SUM($Q$11:Q415),2))</f>
        <v/>
      </c>
      <c r="S415" s="346" t="n"/>
      <c r="T415" s="342" t="n"/>
      <c r="U415" s="351">
        <f>IF($D415="","",ROUND(N($F415)-N($J415),2))</f>
        <v/>
      </c>
      <c r="V415" s="351">
        <f>IF($D415="","",ROUND(SUMIFS($F$11:F415,$D$11:D415,$D415)-SUMIFS($J$11:J415,$D$11:D415,$D415),2))</f>
        <v/>
      </c>
      <c r="W415" s="351">
        <f>IF($D415="","",ROUND(SUMIFS(数据录入!$F$5:$F$4999,数据录入!$J$5:$J$4999,$D415),2))</f>
        <v/>
      </c>
      <c r="X415" s="347" t="n"/>
      <c r="Y415" s="351">
        <f>IF($N415="","",ROUND(SUMIFS($O$11:O415,$N$11:N415,$N415),2))</f>
        <v/>
      </c>
      <c r="Z415" s="351">
        <f>IF($N415="","",ROUND(SUMIFS(数据录入!$G$5:$G$4999,数据录入!$K$5:$K$4999,$N415),2))</f>
        <v/>
      </c>
      <c r="AA415" s="352">
        <f>IF(AND($D415="",$N415=""),"",IF(AND($D415&lt;&gt;"",COUNTIF(基础资料!$E:$E,$D415)=0),"客户名不在基础资料里",IF(AND($E415&lt;&gt;"",COUNTIF(基础资料!$B:$B,$E415)=0),"产品名不在基础资料里",IF(AND($N415&lt;&gt;"",COUNTIF(基础资料!$G:$G,$N415)=0),"供货商不在基础资料里",IF(AND($C415&lt;&gt;"",ISNUMBER($C415),$C415&lt;10000),"客户生日填得不对（不是日期）",IF(N($J415)&gt;N($F415),"销售费用大于销售金额",IF(AND($D415&lt;&gt;"",COUNTIF(数据录入!$J$5:$J$4999,$D415)=0,N($T415)&lt;&gt;0),"用的还是原手工已收款",IF(AND($D415&lt;&gt;"",COUNTIF(数据录入!$J$5:$J$4999,$D415)&gt;0,ROUND(N($G415)-N($T415),2)&lt;&gt;0,N($T415)&lt;&gt;0),"自动算的已收款和原手工数对不上","√"))))))))</f>
        <v/>
      </c>
    </row>
    <row r="416" ht="18" customFormat="1" customHeight="1" s="106">
      <c r="A416" s="338">
        <f>IF(AND($D416="",$N416=""),"",MAX($A$10:A415)+1)</f>
        <v/>
      </c>
      <c r="B416" s="339" t="n"/>
      <c r="C416" s="341" t="n"/>
      <c r="D416" s="341" t="n"/>
      <c r="E416" s="341" t="n"/>
      <c r="F416" s="342" t="n"/>
      <c r="G416" s="343">
        <f>IF($D416="","",IF(COUNTIF(数据录入!$J$5:$J$4999,$D416)=0,N($T416),ROUND(MIN(MAX(0,N($W416)-(N($V416)-N($U416))),N($U416)),2)))</f>
        <v/>
      </c>
      <c r="H416" s="344">
        <f>IF($D416="","",ROUND(N($F416)-N($G416)-N($J416),2))</f>
        <v/>
      </c>
      <c r="I416" s="353">
        <f>IF($D416="","",ROUND(SUM($H$11:H416),2))</f>
        <v/>
      </c>
      <c r="J416" s="354" t="n"/>
      <c r="K416" s="355" t="n"/>
      <c r="L416" s="341" t="n"/>
      <c r="M416" s="345" t="n"/>
      <c r="N416" s="346" t="n"/>
      <c r="O416" s="347" t="n"/>
      <c r="P416" s="348">
        <f>IF($N416="","",IF(COUNTIF(数据录入!$K$5:$K$4999,$N416)=0,N($X416),ROUND(MIN(MAX(0,N($Z416)-(N($Y416)-N($O416))),N($O416)),2)))</f>
        <v/>
      </c>
      <c r="Q416" s="349">
        <f>IF($N416="","",ROUND(N($O416)-N($P416),2))</f>
        <v/>
      </c>
      <c r="R416" s="350">
        <f>IF($N416="","",ROUND(SUM($Q$11:Q416),2))</f>
        <v/>
      </c>
      <c r="S416" s="346" t="n"/>
      <c r="T416" s="342" t="n"/>
      <c r="U416" s="351">
        <f>IF($D416="","",ROUND(N($F416)-N($J416),2))</f>
        <v/>
      </c>
      <c r="V416" s="351">
        <f>IF($D416="","",ROUND(SUMIFS($F$11:F416,$D$11:D416,$D416)-SUMIFS($J$11:J416,$D$11:D416,$D416),2))</f>
        <v/>
      </c>
      <c r="W416" s="351">
        <f>IF($D416="","",ROUND(SUMIFS(数据录入!$F$5:$F$4999,数据录入!$J$5:$J$4999,$D416),2))</f>
        <v/>
      </c>
      <c r="X416" s="347" t="n"/>
      <c r="Y416" s="351">
        <f>IF($N416="","",ROUND(SUMIFS($O$11:O416,$N$11:N416,$N416),2))</f>
        <v/>
      </c>
      <c r="Z416" s="351">
        <f>IF($N416="","",ROUND(SUMIFS(数据录入!$G$5:$G$4999,数据录入!$K$5:$K$4999,$N416),2))</f>
        <v/>
      </c>
      <c r="AA416" s="352">
        <f>IF(AND($D416="",$N416=""),"",IF(AND($D416&lt;&gt;"",COUNTIF(基础资料!$E:$E,$D416)=0),"客户名不在基础资料里",IF(AND($E416&lt;&gt;"",COUNTIF(基础资料!$B:$B,$E416)=0),"产品名不在基础资料里",IF(AND($N416&lt;&gt;"",COUNTIF(基础资料!$G:$G,$N416)=0),"供货商不在基础资料里",IF(AND($C416&lt;&gt;"",ISNUMBER($C416),$C416&lt;10000),"客户生日填得不对（不是日期）",IF(N($J416)&gt;N($F416),"销售费用大于销售金额",IF(AND($D416&lt;&gt;"",COUNTIF(数据录入!$J$5:$J$4999,$D416)=0,N($T416)&lt;&gt;0),"用的还是原手工已收款",IF(AND($D416&lt;&gt;"",COUNTIF(数据录入!$J$5:$J$4999,$D416)&gt;0,ROUND(N($G416)-N($T416),2)&lt;&gt;0,N($T416)&lt;&gt;0),"自动算的已收款和原手工数对不上","√"))))))))</f>
        <v/>
      </c>
    </row>
    <row r="417" ht="18" customFormat="1" customHeight="1" s="106">
      <c r="A417" s="338">
        <f>IF(AND($D417="",$N417=""),"",MAX($A$10:A416)+1)</f>
        <v/>
      </c>
      <c r="B417" s="339" t="n"/>
      <c r="C417" s="341" t="n"/>
      <c r="D417" s="341" t="n"/>
      <c r="E417" s="341" t="n"/>
      <c r="F417" s="342" t="n"/>
      <c r="G417" s="343">
        <f>IF($D417="","",IF(COUNTIF(数据录入!$J$5:$J$4999,$D417)=0,N($T417),ROUND(MIN(MAX(0,N($W417)-(N($V417)-N($U417))),N($U417)),2)))</f>
        <v/>
      </c>
      <c r="H417" s="344">
        <f>IF($D417="","",ROUND(N($F417)-N($G417)-N($J417),2))</f>
        <v/>
      </c>
      <c r="I417" s="353">
        <f>IF($D417="","",ROUND(SUM($H$11:H417),2))</f>
        <v/>
      </c>
      <c r="J417" s="354" t="n"/>
      <c r="K417" s="355" t="n"/>
      <c r="L417" s="341" t="n"/>
      <c r="M417" s="345" t="n"/>
      <c r="N417" s="346" t="n"/>
      <c r="O417" s="347" t="n"/>
      <c r="P417" s="348">
        <f>IF($N417="","",IF(COUNTIF(数据录入!$K$5:$K$4999,$N417)=0,N($X417),ROUND(MIN(MAX(0,N($Z417)-(N($Y417)-N($O417))),N($O417)),2)))</f>
        <v/>
      </c>
      <c r="Q417" s="349">
        <f>IF($N417="","",ROUND(N($O417)-N($P417),2))</f>
        <v/>
      </c>
      <c r="R417" s="350">
        <f>IF($N417="","",ROUND(SUM($Q$11:Q417),2))</f>
        <v/>
      </c>
      <c r="S417" s="346" t="n"/>
      <c r="T417" s="342" t="n"/>
      <c r="U417" s="351">
        <f>IF($D417="","",ROUND(N($F417)-N($J417),2))</f>
        <v/>
      </c>
      <c r="V417" s="351">
        <f>IF($D417="","",ROUND(SUMIFS($F$11:F417,$D$11:D417,$D417)-SUMIFS($J$11:J417,$D$11:D417,$D417),2))</f>
        <v/>
      </c>
      <c r="W417" s="351">
        <f>IF($D417="","",ROUND(SUMIFS(数据录入!$F$5:$F$4999,数据录入!$J$5:$J$4999,$D417),2))</f>
        <v/>
      </c>
      <c r="X417" s="347" t="n"/>
      <c r="Y417" s="351">
        <f>IF($N417="","",ROUND(SUMIFS($O$11:O417,$N$11:N417,$N417),2))</f>
        <v/>
      </c>
      <c r="Z417" s="351">
        <f>IF($N417="","",ROUND(SUMIFS(数据录入!$G$5:$G$4999,数据录入!$K$5:$K$4999,$N417),2))</f>
        <v/>
      </c>
      <c r="AA417" s="352">
        <f>IF(AND($D417="",$N417=""),"",IF(AND($D417&lt;&gt;"",COUNTIF(基础资料!$E:$E,$D417)=0),"客户名不在基础资料里",IF(AND($E417&lt;&gt;"",COUNTIF(基础资料!$B:$B,$E417)=0),"产品名不在基础资料里",IF(AND($N417&lt;&gt;"",COUNTIF(基础资料!$G:$G,$N417)=0),"供货商不在基础资料里",IF(AND($C417&lt;&gt;"",ISNUMBER($C417),$C417&lt;10000),"客户生日填得不对（不是日期）",IF(N($J417)&gt;N($F417),"销售费用大于销售金额",IF(AND($D417&lt;&gt;"",COUNTIF(数据录入!$J$5:$J$4999,$D417)=0,N($T417)&lt;&gt;0),"用的还是原手工已收款",IF(AND($D417&lt;&gt;"",COUNTIF(数据录入!$J$5:$J$4999,$D417)&gt;0,ROUND(N($G417)-N($T417),2)&lt;&gt;0,N($T417)&lt;&gt;0),"自动算的已收款和原手工数对不上","√"))))))))</f>
        <v/>
      </c>
    </row>
    <row r="418" ht="18" customFormat="1" customHeight="1" s="106">
      <c r="A418" s="338">
        <f>IF(AND($D418="",$N418=""),"",MAX($A$10:A417)+1)</f>
        <v/>
      </c>
      <c r="B418" s="339" t="n"/>
      <c r="C418" s="341" t="n"/>
      <c r="D418" s="341" t="n"/>
      <c r="E418" s="341" t="n"/>
      <c r="F418" s="342" t="n"/>
      <c r="G418" s="343">
        <f>IF($D418="","",IF(COUNTIF(数据录入!$J$5:$J$4999,$D418)=0,N($T418),ROUND(MIN(MAX(0,N($W418)-(N($V418)-N($U418))),N($U418)),2)))</f>
        <v/>
      </c>
      <c r="H418" s="344">
        <f>IF($D418="","",ROUND(N($F418)-N($G418)-N($J418),2))</f>
        <v/>
      </c>
      <c r="I418" s="353">
        <f>IF($D418="","",ROUND(SUM($H$11:H418),2))</f>
        <v/>
      </c>
      <c r="J418" s="354" t="n"/>
      <c r="K418" s="355" t="n"/>
      <c r="L418" s="341" t="n"/>
      <c r="M418" s="345" t="n"/>
      <c r="N418" s="346" t="n"/>
      <c r="O418" s="347" t="n"/>
      <c r="P418" s="348">
        <f>IF($N418="","",IF(COUNTIF(数据录入!$K$5:$K$4999,$N418)=0,N($X418),ROUND(MIN(MAX(0,N($Z418)-(N($Y418)-N($O418))),N($O418)),2)))</f>
        <v/>
      </c>
      <c r="Q418" s="349">
        <f>IF($N418="","",ROUND(N($O418)-N($P418),2))</f>
        <v/>
      </c>
      <c r="R418" s="350">
        <f>IF($N418="","",ROUND(SUM($Q$11:Q418),2))</f>
        <v/>
      </c>
      <c r="S418" s="346" t="n"/>
      <c r="T418" s="342" t="n"/>
      <c r="U418" s="351">
        <f>IF($D418="","",ROUND(N($F418)-N($J418),2))</f>
        <v/>
      </c>
      <c r="V418" s="351">
        <f>IF($D418="","",ROUND(SUMIFS($F$11:F418,$D$11:D418,$D418)-SUMIFS($J$11:J418,$D$11:D418,$D418),2))</f>
        <v/>
      </c>
      <c r="W418" s="351">
        <f>IF($D418="","",ROUND(SUMIFS(数据录入!$F$5:$F$4999,数据录入!$J$5:$J$4999,$D418),2))</f>
        <v/>
      </c>
      <c r="X418" s="347" t="n"/>
      <c r="Y418" s="351">
        <f>IF($N418="","",ROUND(SUMIFS($O$11:O418,$N$11:N418,$N418),2))</f>
        <v/>
      </c>
      <c r="Z418" s="351">
        <f>IF($N418="","",ROUND(SUMIFS(数据录入!$G$5:$G$4999,数据录入!$K$5:$K$4999,$N418),2))</f>
        <v/>
      </c>
      <c r="AA418" s="352">
        <f>IF(AND($D418="",$N418=""),"",IF(AND($D418&lt;&gt;"",COUNTIF(基础资料!$E:$E,$D418)=0),"客户名不在基础资料里",IF(AND($E418&lt;&gt;"",COUNTIF(基础资料!$B:$B,$E418)=0),"产品名不在基础资料里",IF(AND($N418&lt;&gt;"",COUNTIF(基础资料!$G:$G,$N418)=0),"供货商不在基础资料里",IF(AND($C418&lt;&gt;"",ISNUMBER($C418),$C418&lt;10000),"客户生日填得不对（不是日期）",IF(N($J418)&gt;N($F418),"销售费用大于销售金额",IF(AND($D418&lt;&gt;"",COUNTIF(数据录入!$J$5:$J$4999,$D418)=0,N($T418)&lt;&gt;0),"用的还是原手工已收款",IF(AND($D418&lt;&gt;"",COUNTIF(数据录入!$J$5:$J$4999,$D418)&gt;0,ROUND(N($G418)-N($T418),2)&lt;&gt;0,N($T418)&lt;&gt;0),"自动算的已收款和原手工数对不上","√"))))))))</f>
        <v/>
      </c>
    </row>
    <row r="419" ht="18" customFormat="1" customHeight="1" s="106">
      <c r="A419" s="338">
        <f>IF(AND($D419="",$N419=""),"",MAX($A$10:A418)+1)</f>
        <v/>
      </c>
      <c r="B419" s="339" t="n"/>
      <c r="C419" s="341" t="n"/>
      <c r="D419" s="341" t="n"/>
      <c r="E419" s="341" t="n"/>
      <c r="F419" s="342" t="n"/>
      <c r="G419" s="343">
        <f>IF($D419="","",IF(COUNTIF(数据录入!$J$5:$J$4999,$D419)=0,N($T419),ROUND(MIN(MAX(0,N($W419)-(N($V419)-N($U419))),N($U419)),2)))</f>
        <v/>
      </c>
      <c r="H419" s="344">
        <f>IF($D419="","",ROUND(N($F419)-N($G419)-N($J419),2))</f>
        <v/>
      </c>
      <c r="I419" s="353">
        <f>IF($D419="","",ROUND(SUM($H$11:H419),2))</f>
        <v/>
      </c>
      <c r="J419" s="354" t="n"/>
      <c r="K419" s="355" t="n"/>
      <c r="L419" s="341" t="n"/>
      <c r="M419" s="345" t="n"/>
      <c r="N419" s="346" t="n"/>
      <c r="O419" s="347" t="n"/>
      <c r="P419" s="348">
        <f>IF($N419="","",IF(COUNTIF(数据录入!$K$5:$K$4999,$N419)=0,N($X419),ROUND(MIN(MAX(0,N($Z419)-(N($Y419)-N($O419))),N($O419)),2)))</f>
        <v/>
      </c>
      <c r="Q419" s="349">
        <f>IF($N419="","",ROUND(N($O419)-N($P419),2))</f>
        <v/>
      </c>
      <c r="R419" s="350">
        <f>IF($N419="","",ROUND(SUM($Q$11:Q419),2))</f>
        <v/>
      </c>
      <c r="S419" s="346" t="n"/>
      <c r="T419" s="342" t="n"/>
      <c r="U419" s="351">
        <f>IF($D419="","",ROUND(N($F419)-N($J419),2))</f>
        <v/>
      </c>
      <c r="V419" s="351">
        <f>IF($D419="","",ROUND(SUMIFS($F$11:F419,$D$11:D419,$D419)-SUMIFS($J$11:J419,$D$11:D419,$D419),2))</f>
        <v/>
      </c>
      <c r="W419" s="351">
        <f>IF($D419="","",ROUND(SUMIFS(数据录入!$F$5:$F$4999,数据录入!$J$5:$J$4999,$D419),2))</f>
        <v/>
      </c>
      <c r="X419" s="347" t="n"/>
      <c r="Y419" s="351">
        <f>IF($N419="","",ROUND(SUMIFS($O$11:O419,$N$11:N419,$N419),2))</f>
        <v/>
      </c>
      <c r="Z419" s="351">
        <f>IF($N419="","",ROUND(SUMIFS(数据录入!$G$5:$G$4999,数据录入!$K$5:$K$4999,$N419),2))</f>
        <v/>
      </c>
      <c r="AA419" s="352">
        <f>IF(AND($D419="",$N419=""),"",IF(AND($D419&lt;&gt;"",COUNTIF(基础资料!$E:$E,$D419)=0),"客户名不在基础资料里",IF(AND($E419&lt;&gt;"",COUNTIF(基础资料!$B:$B,$E419)=0),"产品名不在基础资料里",IF(AND($N419&lt;&gt;"",COUNTIF(基础资料!$G:$G,$N419)=0),"供货商不在基础资料里",IF(AND($C419&lt;&gt;"",ISNUMBER($C419),$C419&lt;10000),"客户生日填得不对（不是日期）",IF(N($J419)&gt;N($F419),"销售费用大于销售金额",IF(AND($D419&lt;&gt;"",COUNTIF(数据录入!$J$5:$J$4999,$D419)=0,N($T419)&lt;&gt;0),"用的还是原手工已收款",IF(AND($D419&lt;&gt;"",COUNTIF(数据录入!$J$5:$J$4999,$D419)&gt;0,ROUND(N($G419)-N($T419),2)&lt;&gt;0,N($T419)&lt;&gt;0),"自动算的已收款和原手工数对不上","√"))))))))</f>
        <v/>
      </c>
    </row>
    <row r="420" ht="18" customFormat="1" customHeight="1" s="106">
      <c r="A420" s="338">
        <f>IF(AND($D420="",$N420=""),"",MAX($A$10:A419)+1)</f>
        <v/>
      </c>
      <c r="B420" s="339" t="n"/>
      <c r="C420" s="341" t="n"/>
      <c r="D420" s="341" t="n"/>
      <c r="E420" s="341" t="n"/>
      <c r="F420" s="342" t="n"/>
      <c r="G420" s="343">
        <f>IF($D420="","",IF(COUNTIF(数据录入!$J$5:$J$4999,$D420)=0,N($T420),ROUND(MIN(MAX(0,N($W420)-(N($V420)-N($U420))),N($U420)),2)))</f>
        <v/>
      </c>
      <c r="H420" s="344">
        <f>IF($D420="","",ROUND(N($F420)-N($G420)-N($J420),2))</f>
        <v/>
      </c>
      <c r="I420" s="353">
        <f>IF($D420="","",ROUND(SUM($H$11:H420),2))</f>
        <v/>
      </c>
      <c r="J420" s="354" t="n"/>
      <c r="K420" s="355" t="n"/>
      <c r="L420" s="341" t="n"/>
      <c r="M420" s="345" t="n"/>
      <c r="N420" s="346" t="n"/>
      <c r="O420" s="347" t="n"/>
      <c r="P420" s="348">
        <f>IF($N420="","",IF(COUNTIF(数据录入!$K$5:$K$4999,$N420)=0,N($X420),ROUND(MIN(MAX(0,N($Z420)-(N($Y420)-N($O420))),N($O420)),2)))</f>
        <v/>
      </c>
      <c r="Q420" s="349">
        <f>IF($N420="","",ROUND(N($O420)-N($P420),2))</f>
        <v/>
      </c>
      <c r="R420" s="350">
        <f>IF($N420="","",ROUND(SUM($Q$11:Q420),2))</f>
        <v/>
      </c>
      <c r="S420" s="346" t="n"/>
      <c r="T420" s="342" t="n"/>
      <c r="U420" s="351">
        <f>IF($D420="","",ROUND(N($F420)-N($J420),2))</f>
        <v/>
      </c>
      <c r="V420" s="351">
        <f>IF($D420="","",ROUND(SUMIFS($F$11:F420,$D$11:D420,$D420)-SUMIFS($J$11:J420,$D$11:D420,$D420),2))</f>
        <v/>
      </c>
      <c r="W420" s="351">
        <f>IF($D420="","",ROUND(SUMIFS(数据录入!$F$5:$F$4999,数据录入!$J$5:$J$4999,$D420),2))</f>
        <v/>
      </c>
      <c r="X420" s="347" t="n"/>
      <c r="Y420" s="351">
        <f>IF($N420="","",ROUND(SUMIFS($O$11:O420,$N$11:N420,$N420),2))</f>
        <v/>
      </c>
      <c r="Z420" s="351">
        <f>IF($N420="","",ROUND(SUMIFS(数据录入!$G$5:$G$4999,数据录入!$K$5:$K$4999,$N420),2))</f>
        <v/>
      </c>
      <c r="AA420" s="352">
        <f>IF(AND($D420="",$N420=""),"",IF(AND($D420&lt;&gt;"",COUNTIF(基础资料!$E:$E,$D420)=0),"客户名不在基础资料里",IF(AND($E420&lt;&gt;"",COUNTIF(基础资料!$B:$B,$E420)=0),"产品名不在基础资料里",IF(AND($N420&lt;&gt;"",COUNTIF(基础资料!$G:$G,$N420)=0),"供货商不在基础资料里",IF(AND($C420&lt;&gt;"",ISNUMBER($C420),$C420&lt;10000),"客户生日填得不对（不是日期）",IF(N($J420)&gt;N($F420),"销售费用大于销售金额",IF(AND($D420&lt;&gt;"",COUNTIF(数据录入!$J$5:$J$4999,$D420)=0,N($T420)&lt;&gt;0),"用的还是原手工已收款",IF(AND($D420&lt;&gt;"",COUNTIF(数据录入!$J$5:$J$4999,$D420)&gt;0,ROUND(N($G420)-N($T420),2)&lt;&gt;0,N($T420)&lt;&gt;0),"自动算的已收款和原手工数对不上","√"))))))))</f>
        <v/>
      </c>
    </row>
    <row r="421" ht="18" customFormat="1" customHeight="1" s="106">
      <c r="A421" s="338">
        <f>IF(AND($D421="",$N421=""),"",MAX($A$10:A420)+1)</f>
        <v/>
      </c>
      <c r="B421" s="339" t="n"/>
      <c r="C421" s="341" t="n"/>
      <c r="D421" s="341" t="n"/>
      <c r="E421" s="341" t="n"/>
      <c r="F421" s="342" t="n"/>
      <c r="G421" s="343">
        <f>IF($D421="","",IF(COUNTIF(数据录入!$J$5:$J$4999,$D421)=0,N($T421),ROUND(MIN(MAX(0,N($W421)-(N($V421)-N($U421))),N($U421)),2)))</f>
        <v/>
      </c>
      <c r="H421" s="344">
        <f>IF($D421="","",ROUND(N($F421)-N($G421)-N($J421),2))</f>
        <v/>
      </c>
      <c r="I421" s="353">
        <f>IF($D421="","",ROUND(SUM($H$11:H421),2))</f>
        <v/>
      </c>
      <c r="J421" s="354" t="n"/>
      <c r="K421" s="355" t="n"/>
      <c r="L421" s="341" t="n"/>
      <c r="M421" s="345" t="n"/>
      <c r="N421" s="346" t="n"/>
      <c r="O421" s="347" t="n"/>
      <c r="P421" s="348">
        <f>IF($N421="","",IF(COUNTIF(数据录入!$K$5:$K$4999,$N421)=0,N($X421),ROUND(MIN(MAX(0,N($Z421)-(N($Y421)-N($O421))),N($O421)),2)))</f>
        <v/>
      </c>
      <c r="Q421" s="349">
        <f>IF($N421="","",ROUND(N($O421)-N($P421),2))</f>
        <v/>
      </c>
      <c r="R421" s="350">
        <f>IF($N421="","",ROUND(SUM($Q$11:Q421),2))</f>
        <v/>
      </c>
      <c r="S421" s="346" t="n"/>
      <c r="T421" s="342" t="n"/>
      <c r="U421" s="351">
        <f>IF($D421="","",ROUND(N($F421)-N($J421),2))</f>
        <v/>
      </c>
      <c r="V421" s="351">
        <f>IF($D421="","",ROUND(SUMIFS($F$11:F421,$D$11:D421,$D421)-SUMIFS($J$11:J421,$D$11:D421,$D421),2))</f>
        <v/>
      </c>
      <c r="W421" s="351">
        <f>IF($D421="","",ROUND(SUMIFS(数据录入!$F$5:$F$4999,数据录入!$J$5:$J$4999,$D421),2))</f>
        <v/>
      </c>
      <c r="X421" s="347" t="n"/>
      <c r="Y421" s="351">
        <f>IF($N421="","",ROUND(SUMIFS($O$11:O421,$N$11:N421,$N421),2))</f>
        <v/>
      </c>
      <c r="Z421" s="351">
        <f>IF($N421="","",ROUND(SUMIFS(数据录入!$G$5:$G$4999,数据录入!$K$5:$K$4999,$N421),2))</f>
        <v/>
      </c>
      <c r="AA421" s="352">
        <f>IF(AND($D421="",$N421=""),"",IF(AND($D421&lt;&gt;"",COUNTIF(基础资料!$E:$E,$D421)=0),"客户名不在基础资料里",IF(AND($E421&lt;&gt;"",COUNTIF(基础资料!$B:$B,$E421)=0),"产品名不在基础资料里",IF(AND($N421&lt;&gt;"",COUNTIF(基础资料!$G:$G,$N421)=0),"供货商不在基础资料里",IF(AND($C421&lt;&gt;"",ISNUMBER($C421),$C421&lt;10000),"客户生日填得不对（不是日期）",IF(N($J421)&gt;N($F421),"销售费用大于销售金额",IF(AND($D421&lt;&gt;"",COUNTIF(数据录入!$J$5:$J$4999,$D421)=0,N($T421)&lt;&gt;0),"用的还是原手工已收款",IF(AND($D421&lt;&gt;"",COUNTIF(数据录入!$J$5:$J$4999,$D421)&gt;0,ROUND(N($G421)-N($T421),2)&lt;&gt;0,N($T421)&lt;&gt;0),"自动算的已收款和原手工数对不上","√"))))))))</f>
        <v/>
      </c>
    </row>
    <row r="422" ht="18" customFormat="1" customHeight="1" s="106">
      <c r="A422" s="338">
        <f>IF(AND($D422="",$N422=""),"",MAX($A$10:A421)+1)</f>
        <v/>
      </c>
      <c r="B422" s="339" t="n"/>
      <c r="C422" s="341" t="n"/>
      <c r="D422" s="341" t="n"/>
      <c r="E422" s="341" t="n"/>
      <c r="F422" s="342" t="n"/>
      <c r="G422" s="343">
        <f>IF($D422="","",IF(COUNTIF(数据录入!$J$5:$J$4999,$D422)=0,N($T422),ROUND(MIN(MAX(0,N($W422)-(N($V422)-N($U422))),N($U422)),2)))</f>
        <v/>
      </c>
      <c r="H422" s="344">
        <f>IF($D422="","",ROUND(N($F422)-N($G422)-N($J422),2))</f>
        <v/>
      </c>
      <c r="I422" s="353">
        <f>IF($D422="","",ROUND(SUM($H$11:H422),2))</f>
        <v/>
      </c>
      <c r="J422" s="354" t="n"/>
      <c r="K422" s="355" t="n"/>
      <c r="L422" s="341" t="n"/>
      <c r="M422" s="345" t="n"/>
      <c r="N422" s="346" t="n"/>
      <c r="O422" s="347" t="n"/>
      <c r="P422" s="348">
        <f>IF($N422="","",IF(COUNTIF(数据录入!$K$5:$K$4999,$N422)=0,N($X422),ROUND(MIN(MAX(0,N($Z422)-(N($Y422)-N($O422))),N($O422)),2)))</f>
        <v/>
      </c>
      <c r="Q422" s="349">
        <f>IF($N422="","",ROUND(N($O422)-N($P422),2))</f>
        <v/>
      </c>
      <c r="R422" s="350">
        <f>IF($N422="","",ROUND(SUM($Q$11:Q422),2))</f>
        <v/>
      </c>
      <c r="S422" s="346" t="n"/>
      <c r="T422" s="342" t="n"/>
      <c r="U422" s="351">
        <f>IF($D422="","",ROUND(N($F422)-N($J422),2))</f>
        <v/>
      </c>
      <c r="V422" s="351">
        <f>IF($D422="","",ROUND(SUMIFS($F$11:F422,$D$11:D422,$D422)-SUMIFS($J$11:J422,$D$11:D422,$D422),2))</f>
        <v/>
      </c>
      <c r="W422" s="351">
        <f>IF($D422="","",ROUND(SUMIFS(数据录入!$F$5:$F$4999,数据录入!$J$5:$J$4999,$D422),2))</f>
        <v/>
      </c>
      <c r="X422" s="347" t="n"/>
      <c r="Y422" s="351">
        <f>IF($N422="","",ROUND(SUMIFS($O$11:O422,$N$11:N422,$N422),2))</f>
        <v/>
      </c>
      <c r="Z422" s="351">
        <f>IF($N422="","",ROUND(SUMIFS(数据录入!$G$5:$G$4999,数据录入!$K$5:$K$4999,$N422),2))</f>
        <v/>
      </c>
      <c r="AA422" s="352">
        <f>IF(AND($D422="",$N422=""),"",IF(AND($D422&lt;&gt;"",COUNTIF(基础资料!$E:$E,$D422)=0),"客户名不在基础资料里",IF(AND($E422&lt;&gt;"",COUNTIF(基础资料!$B:$B,$E422)=0),"产品名不在基础资料里",IF(AND($N422&lt;&gt;"",COUNTIF(基础资料!$G:$G,$N422)=0),"供货商不在基础资料里",IF(AND($C422&lt;&gt;"",ISNUMBER($C422),$C422&lt;10000),"客户生日填得不对（不是日期）",IF(N($J422)&gt;N($F422),"销售费用大于销售金额",IF(AND($D422&lt;&gt;"",COUNTIF(数据录入!$J$5:$J$4999,$D422)=0,N($T422)&lt;&gt;0),"用的还是原手工已收款",IF(AND($D422&lt;&gt;"",COUNTIF(数据录入!$J$5:$J$4999,$D422)&gt;0,ROUND(N($G422)-N($T422),2)&lt;&gt;0,N($T422)&lt;&gt;0),"自动算的已收款和原手工数对不上","√"))))))))</f>
        <v/>
      </c>
    </row>
    <row r="423" ht="18" customFormat="1" customHeight="1" s="106">
      <c r="A423" s="338">
        <f>IF(AND($D423="",$N423=""),"",MAX($A$10:A422)+1)</f>
        <v/>
      </c>
      <c r="B423" s="339" t="n"/>
      <c r="C423" s="341" t="n"/>
      <c r="D423" s="341" t="n"/>
      <c r="E423" s="341" t="n"/>
      <c r="F423" s="342" t="n"/>
      <c r="G423" s="343">
        <f>IF($D423="","",IF(COUNTIF(数据录入!$J$5:$J$4999,$D423)=0,N($T423),ROUND(MIN(MAX(0,N($W423)-(N($V423)-N($U423))),N($U423)),2)))</f>
        <v/>
      </c>
      <c r="H423" s="344">
        <f>IF($D423="","",ROUND(N($F423)-N($G423)-N($J423),2))</f>
        <v/>
      </c>
      <c r="I423" s="353">
        <f>IF($D423="","",ROUND(SUM($H$11:H423),2))</f>
        <v/>
      </c>
      <c r="J423" s="354" t="n"/>
      <c r="K423" s="355" t="n"/>
      <c r="L423" s="341" t="n"/>
      <c r="M423" s="345" t="n"/>
      <c r="N423" s="346" t="n"/>
      <c r="O423" s="347" t="n"/>
      <c r="P423" s="348">
        <f>IF($N423="","",IF(COUNTIF(数据录入!$K$5:$K$4999,$N423)=0,N($X423),ROUND(MIN(MAX(0,N($Z423)-(N($Y423)-N($O423))),N($O423)),2)))</f>
        <v/>
      </c>
      <c r="Q423" s="349">
        <f>IF($N423="","",ROUND(N($O423)-N($P423),2))</f>
        <v/>
      </c>
      <c r="R423" s="350">
        <f>IF($N423="","",ROUND(SUM($Q$11:Q423),2))</f>
        <v/>
      </c>
      <c r="S423" s="346" t="n"/>
      <c r="T423" s="342" t="n"/>
      <c r="U423" s="351">
        <f>IF($D423="","",ROUND(N($F423)-N($J423),2))</f>
        <v/>
      </c>
      <c r="V423" s="351">
        <f>IF($D423="","",ROUND(SUMIFS($F$11:F423,$D$11:D423,$D423)-SUMIFS($J$11:J423,$D$11:D423,$D423),2))</f>
        <v/>
      </c>
      <c r="W423" s="351">
        <f>IF($D423="","",ROUND(SUMIFS(数据录入!$F$5:$F$4999,数据录入!$J$5:$J$4999,$D423),2))</f>
        <v/>
      </c>
      <c r="X423" s="347" t="n"/>
      <c r="Y423" s="351">
        <f>IF($N423="","",ROUND(SUMIFS($O$11:O423,$N$11:N423,$N423),2))</f>
        <v/>
      </c>
      <c r="Z423" s="351">
        <f>IF($N423="","",ROUND(SUMIFS(数据录入!$G$5:$G$4999,数据录入!$K$5:$K$4999,$N423),2))</f>
        <v/>
      </c>
      <c r="AA423" s="352">
        <f>IF(AND($D423="",$N423=""),"",IF(AND($D423&lt;&gt;"",COUNTIF(基础资料!$E:$E,$D423)=0),"客户名不在基础资料里",IF(AND($E423&lt;&gt;"",COUNTIF(基础资料!$B:$B,$E423)=0),"产品名不在基础资料里",IF(AND($N423&lt;&gt;"",COUNTIF(基础资料!$G:$G,$N423)=0),"供货商不在基础资料里",IF(AND($C423&lt;&gt;"",ISNUMBER($C423),$C423&lt;10000),"客户生日填得不对（不是日期）",IF(N($J423)&gt;N($F423),"销售费用大于销售金额",IF(AND($D423&lt;&gt;"",COUNTIF(数据录入!$J$5:$J$4999,$D423)=0,N($T423)&lt;&gt;0),"用的还是原手工已收款",IF(AND($D423&lt;&gt;"",COUNTIF(数据录入!$J$5:$J$4999,$D423)&gt;0,ROUND(N($G423)-N($T423),2)&lt;&gt;0,N($T423)&lt;&gt;0),"自动算的已收款和原手工数对不上","√"))))))))</f>
        <v/>
      </c>
    </row>
    <row r="424" ht="18" customFormat="1" customHeight="1" s="106">
      <c r="A424" s="338">
        <f>IF(AND($D424="",$N424=""),"",MAX($A$10:A423)+1)</f>
        <v/>
      </c>
      <c r="B424" s="339" t="n"/>
      <c r="C424" s="341" t="n"/>
      <c r="D424" s="341" t="n"/>
      <c r="E424" s="341" t="n"/>
      <c r="F424" s="342" t="n"/>
      <c r="G424" s="343">
        <f>IF($D424="","",IF(COUNTIF(数据录入!$J$5:$J$4999,$D424)=0,N($T424),ROUND(MIN(MAX(0,N($W424)-(N($V424)-N($U424))),N($U424)),2)))</f>
        <v/>
      </c>
      <c r="H424" s="344">
        <f>IF($D424="","",ROUND(N($F424)-N($G424)-N($J424),2))</f>
        <v/>
      </c>
      <c r="I424" s="353">
        <f>IF($D424="","",ROUND(SUM($H$11:H424),2))</f>
        <v/>
      </c>
      <c r="J424" s="354" t="n"/>
      <c r="K424" s="355" t="n"/>
      <c r="L424" s="341" t="n"/>
      <c r="M424" s="345" t="n"/>
      <c r="N424" s="346" t="n"/>
      <c r="O424" s="347" t="n"/>
      <c r="P424" s="348">
        <f>IF($N424="","",IF(COUNTIF(数据录入!$K$5:$K$4999,$N424)=0,N($X424),ROUND(MIN(MAX(0,N($Z424)-(N($Y424)-N($O424))),N($O424)),2)))</f>
        <v/>
      </c>
      <c r="Q424" s="349">
        <f>IF($N424="","",ROUND(N($O424)-N($P424),2))</f>
        <v/>
      </c>
      <c r="R424" s="350">
        <f>IF($N424="","",ROUND(SUM($Q$11:Q424),2))</f>
        <v/>
      </c>
      <c r="S424" s="346" t="n"/>
      <c r="T424" s="342" t="n"/>
      <c r="U424" s="351">
        <f>IF($D424="","",ROUND(N($F424)-N($J424),2))</f>
        <v/>
      </c>
      <c r="V424" s="351">
        <f>IF($D424="","",ROUND(SUMIFS($F$11:F424,$D$11:D424,$D424)-SUMIFS($J$11:J424,$D$11:D424,$D424),2))</f>
        <v/>
      </c>
      <c r="W424" s="351">
        <f>IF($D424="","",ROUND(SUMIFS(数据录入!$F$5:$F$4999,数据录入!$J$5:$J$4999,$D424),2))</f>
        <v/>
      </c>
      <c r="X424" s="347" t="n"/>
      <c r="Y424" s="351">
        <f>IF($N424="","",ROUND(SUMIFS($O$11:O424,$N$11:N424,$N424),2))</f>
        <v/>
      </c>
      <c r="Z424" s="351">
        <f>IF($N424="","",ROUND(SUMIFS(数据录入!$G$5:$G$4999,数据录入!$K$5:$K$4999,$N424),2))</f>
        <v/>
      </c>
      <c r="AA424" s="352">
        <f>IF(AND($D424="",$N424=""),"",IF(AND($D424&lt;&gt;"",COUNTIF(基础资料!$E:$E,$D424)=0),"客户名不在基础资料里",IF(AND($E424&lt;&gt;"",COUNTIF(基础资料!$B:$B,$E424)=0),"产品名不在基础资料里",IF(AND($N424&lt;&gt;"",COUNTIF(基础资料!$G:$G,$N424)=0),"供货商不在基础资料里",IF(AND($C424&lt;&gt;"",ISNUMBER($C424),$C424&lt;10000),"客户生日填得不对（不是日期）",IF(N($J424)&gt;N($F424),"销售费用大于销售金额",IF(AND($D424&lt;&gt;"",COUNTIF(数据录入!$J$5:$J$4999,$D424)=0,N($T424)&lt;&gt;0),"用的还是原手工已收款",IF(AND($D424&lt;&gt;"",COUNTIF(数据录入!$J$5:$J$4999,$D424)&gt;0,ROUND(N($G424)-N($T424),2)&lt;&gt;0,N($T424)&lt;&gt;0),"自动算的已收款和原手工数对不上","√"))))))))</f>
        <v/>
      </c>
    </row>
    <row r="425" ht="18" customFormat="1" customHeight="1" s="106">
      <c r="A425" s="338">
        <f>IF(AND($D425="",$N425=""),"",MAX($A$10:A424)+1)</f>
        <v/>
      </c>
      <c r="B425" s="339" t="n"/>
      <c r="C425" s="341" t="n"/>
      <c r="D425" s="341" t="n"/>
      <c r="E425" s="341" t="n"/>
      <c r="F425" s="342" t="n"/>
      <c r="G425" s="343">
        <f>IF($D425="","",IF(COUNTIF(数据录入!$J$5:$J$4999,$D425)=0,N($T425),ROUND(MIN(MAX(0,N($W425)-(N($V425)-N($U425))),N($U425)),2)))</f>
        <v/>
      </c>
      <c r="H425" s="344">
        <f>IF($D425="","",ROUND(N($F425)-N($G425)-N($J425),2))</f>
        <v/>
      </c>
      <c r="I425" s="353">
        <f>IF($D425="","",ROUND(SUM($H$11:H425),2))</f>
        <v/>
      </c>
      <c r="J425" s="354" t="n"/>
      <c r="K425" s="355" t="n"/>
      <c r="L425" s="341" t="n"/>
      <c r="M425" s="345" t="n"/>
      <c r="N425" s="346" t="n"/>
      <c r="O425" s="347" t="n"/>
      <c r="P425" s="348">
        <f>IF($N425="","",IF(COUNTIF(数据录入!$K$5:$K$4999,$N425)=0,N($X425),ROUND(MIN(MAX(0,N($Z425)-(N($Y425)-N($O425))),N($O425)),2)))</f>
        <v/>
      </c>
      <c r="Q425" s="349">
        <f>IF($N425="","",ROUND(N($O425)-N($P425),2))</f>
        <v/>
      </c>
      <c r="R425" s="350">
        <f>IF($N425="","",ROUND(SUM($Q$11:Q425),2))</f>
        <v/>
      </c>
      <c r="S425" s="346" t="n"/>
      <c r="T425" s="342" t="n"/>
      <c r="U425" s="351">
        <f>IF($D425="","",ROUND(N($F425)-N($J425),2))</f>
        <v/>
      </c>
      <c r="V425" s="351">
        <f>IF($D425="","",ROUND(SUMIFS($F$11:F425,$D$11:D425,$D425)-SUMIFS($J$11:J425,$D$11:D425,$D425),2))</f>
        <v/>
      </c>
      <c r="W425" s="351">
        <f>IF($D425="","",ROUND(SUMIFS(数据录入!$F$5:$F$4999,数据录入!$J$5:$J$4999,$D425),2))</f>
        <v/>
      </c>
      <c r="X425" s="347" t="n"/>
      <c r="Y425" s="351">
        <f>IF($N425="","",ROUND(SUMIFS($O$11:O425,$N$11:N425,$N425),2))</f>
        <v/>
      </c>
      <c r="Z425" s="351">
        <f>IF($N425="","",ROUND(SUMIFS(数据录入!$G$5:$G$4999,数据录入!$K$5:$K$4999,$N425),2))</f>
        <v/>
      </c>
      <c r="AA425" s="352">
        <f>IF(AND($D425="",$N425=""),"",IF(AND($D425&lt;&gt;"",COUNTIF(基础资料!$E:$E,$D425)=0),"客户名不在基础资料里",IF(AND($E425&lt;&gt;"",COUNTIF(基础资料!$B:$B,$E425)=0),"产品名不在基础资料里",IF(AND($N425&lt;&gt;"",COUNTIF(基础资料!$G:$G,$N425)=0),"供货商不在基础资料里",IF(AND($C425&lt;&gt;"",ISNUMBER($C425),$C425&lt;10000),"客户生日填得不对（不是日期）",IF(N($J425)&gt;N($F425),"销售费用大于销售金额",IF(AND($D425&lt;&gt;"",COUNTIF(数据录入!$J$5:$J$4999,$D425)=0,N($T425)&lt;&gt;0),"用的还是原手工已收款",IF(AND($D425&lt;&gt;"",COUNTIF(数据录入!$J$5:$J$4999,$D425)&gt;0,ROUND(N($G425)-N($T425),2)&lt;&gt;0,N($T425)&lt;&gt;0),"自动算的已收款和原手工数对不上","√"))))))))</f>
        <v/>
      </c>
    </row>
    <row r="426" ht="18" customFormat="1" customHeight="1" s="106">
      <c r="A426" s="338">
        <f>IF(AND($D426="",$N426=""),"",MAX($A$10:A425)+1)</f>
        <v/>
      </c>
      <c r="B426" s="339" t="n"/>
      <c r="C426" s="341" t="n"/>
      <c r="D426" s="341" t="n"/>
      <c r="E426" s="341" t="n"/>
      <c r="F426" s="342" t="n"/>
      <c r="G426" s="343">
        <f>IF($D426="","",IF(COUNTIF(数据录入!$J$5:$J$4999,$D426)=0,N($T426),ROUND(MIN(MAX(0,N($W426)-(N($V426)-N($U426))),N($U426)),2)))</f>
        <v/>
      </c>
      <c r="H426" s="344">
        <f>IF($D426="","",ROUND(N($F426)-N($G426)-N($J426),2))</f>
        <v/>
      </c>
      <c r="I426" s="353">
        <f>IF($D426="","",ROUND(SUM($H$11:H426),2))</f>
        <v/>
      </c>
      <c r="J426" s="354" t="n"/>
      <c r="K426" s="355" t="n"/>
      <c r="L426" s="341" t="n"/>
      <c r="M426" s="345" t="n"/>
      <c r="N426" s="346" t="n"/>
      <c r="O426" s="347" t="n"/>
      <c r="P426" s="348">
        <f>IF($N426="","",IF(COUNTIF(数据录入!$K$5:$K$4999,$N426)=0,N($X426),ROUND(MIN(MAX(0,N($Z426)-(N($Y426)-N($O426))),N($O426)),2)))</f>
        <v/>
      </c>
      <c r="Q426" s="349">
        <f>IF($N426="","",ROUND(N($O426)-N($P426),2))</f>
        <v/>
      </c>
      <c r="R426" s="350">
        <f>IF($N426="","",ROUND(SUM($Q$11:Q426),2))</f>
        <v/>
      </c>
      <c r="S426" s="346" t="n"/>
      <c r="T426" s="342" t="n"/>
      <c r="U426" s="351">
        <f>IF($D426="","",ROUND(N($F426)-N($J426),2))</f>
        <v/>
      </c>
      <c r="V426" s="351">
        <f>IF($D426="","",ROUND(SUMIFS($F$11:F426,$D$11:D426,$D426)-SUMIFS($J$11:J426,$D$11:D426,$D426),2))</f>
        <v/>
      </c>
      <c r="W426" s="351">
        <f>IF($D426="","",ROUND(SUMIFS(数据录入!$F$5:$F$4999,数据录入!$J$5:$J$4999,$D426),2))</f>
        <v/>
      </c>
      <c r="X426" s="347" t="n"/>
      <c r="Y426" s="351">
        <f>IF($N426="","",ROUND(SUMIFS($O$11:O426,$N$11:N426,$N426),2))</f>
        <v/>
      </c>
      <c r="Z426" s="351">
        <f>IF($N426="","",ROUND(SUMIFS(数据录入!$G$5:$G$4999,数据录入!$K$5:$K$4999,$N426),2))</f>
        <v/>
      </c>
      <c r="AA426" s="352">
        <f>IF(AND($D426="",$N426=""),"",IF(AND($D426&lt;&gt;"",COUNTIF(基础资料!$E:$E,$D426)=0),"客户名不在基础资料里",IF(AND($E426&lt;&gt;"",COUNTIF(基础资料!$B:$B,$E426)=0),"产品名不在基础资料里",IF(AND($N426&lt;&gt;"",COUNTIF(基础资料!$G:$G,$N426)=0),"供货商不在基础资料里",IF(AND($C426&lt;&gt;"",ISNUMBER($C426),$C426&lt;10000),"客户生日填得不对（不是日期）",IF(N($J426)&gt;N($F426),"销售费用大于销售金额",IF(AND($D426&lt;&gt;"",COUNTIF(数据录入!$J$5:$J$4999,$D426)=0,N($T426)&lt;&gt;0),"用的还是原手工已收款",IF(AND($D426&lt;&gt;"",COUNTIF(数据录入!$J$5:$J$4999,$D426)&gt;0,ROUND(N($G426)-N($T426),2)&lt;&gt;0,N($T426)&lt;&gt;0),"自动算的已收款和原手工数对不上","√"))))))))</f>
        <v/>
      </c>
    </row>
    <row r="427" ht="18" customFormat="1" customHeight="1" s="106">
      <c r="A427" s="338">
        <f>IF(AND($D427="",$N427=""),"",MAX($A$10:A426)+1)</f>
        <v/>
      </c>
      <c r="B427" s="339" t="n"/>
      <c r="C427" s="341" t="n"/>
      <c r="D427" s="341" t="n"/>
      <c r="E427" s="341" t="n"/>
      <c r="F427" s="342" t="n"/>
      <c r="G427" s="343">
        <f>IF($D427="","",IF(COUNTIF(数据录入!$J$5:$J$4999,$D427)=0,N($T427),ROUND(MIN(MAX(0,N($W427)-(N($V427)-N($U427))),N($U427)),2)))</f>
        <v/>
      </c>
      <c r="H427" s="344">
        <f>IF($D427="","",ROUND(N($F427)-N($G427)-N($J427),2))</f>
        <v/>
      </c>
      <c r="I427" s="353">
        <f>IF($D427="","",ROUND(SUM($H$11:H427),2))</f>
        <v/>
      </c>
      <c r="J427" s="354" t="n"/>
      <c r="K427" s="355" t="n"/>
      <c r="L427" s="341" t="n"/>
      <c r="M427" s="345" t="n"/>
      <c r="N427" s="346" t="n"/>
      <c r="O427" s="347" t="n"/>
      <c r="P427" s="348">
        <f>IF($N427="","",IF(COUNTIF(数据录入!$K$5:$K$4999,$N427)=0,N($X427),ROUND(MIN(MAX(0,N($Z427)-(N($Y427)-N($O427))),N($O427)),2)))</f>
        <v/>
      </c>
      <c r="Q427" s="349">
        <f>IF($N427="","",ROUND(N($O427)-N($P427),2))</f>
        <v/>
      </c>
      <c r="R427" s="350">
        <f>IF($N427="","",ROUND(SUM($Q$11:Q427),2))</f>
        <v/>
      </c>
      <c r="S427" s="346" t="n"/>
      <c r="T427" s="342" t="n"/>
      <c r="U427" s="351">
        <f>IF($D427="","",ROUND(N($F427)-N($J427),2))</f>
        <v/>
      </c>
      <c r="V427" s="351">
        <f>IF($D427="","",ROUND(SUMIFS($F$11:F427,$D$11:D427,$D427)-SUMIFS($J$11:J427,$D$11:D427,$D427),2))</f>
        <v/>
      </c>
      <c r="W427" s="351">
        <f>IF($D427="","",ROUND(SUMIFS(数据录入!$F$5:$F$4999,数据录入!$J$5:$J$4999,$D427),2))</f>
        <v/>
      </c>
      <c r="X427" s="347" t="n"/>
      <c r="Y427" s="351">
        <f>IF($N427="","",ROUND(SUMIFS($O$11:O427,$N$11:N427,$N427),2))</f>
        <v/>
      </c>
      <c r="Z427" s="351">
        <f>IF($N427="","",ROUND(SUMIFS(数据录入!$G$5:$G$4999,数据录入!$K$5:$K$4999,$N427),2))</f>
        <v/>
      </c>
      <c r="AA427" s="352">
        <f>IF(AND($D427="",$N427=""),"",IF(AND($D427&lt;&gt;"",COUNTIF(基础资料!$E:$E,$D427)=0),"客户名不在基础资料里",IF(AND($E427&lt;&gt;"",COUNTIF(基础资料!$B:$B,$E427)=0),"产品名不在基础资料里",IF(AND($N427&lt;&gt;"",COUNTIF(基础资料!$G:$G,$N427)=0),"供货商不在基础资料里",IF(AND($C427&lt;&gt;"",ISNUMBER($C427),$C427&lt;10000),"客户生日填得不对（不是日期）",IF(N($J427)&gt;N($F427),"销售费用大于销售金额",IF(AND($D427&lt;&gt;"",COUNTIF(数据录入!$J$5:$J$4999,$D427)=0,N($T427)&lt;&gt;0),"用的还是原手工已收款",IF(AND($D427&lt;&gt;"",COUNTIF(数据录入!$J$5:$J$4999,$D427)&gt;0,ROUND(N($G427)-N($T427),2)&lt;&gt;0,N($T427)&lt;&gt;0),"自动算的已收款和原手工数对不上","√"))))))))</f>
        <v/>
      </c>
    </row>
    <row r="428" ht="18" customFormat="1" customHeight="1" s="106">
      <c r="A428" s="338">
        <f>IF(AND($D428="",$N428=""),"",MAX($A$10:A427)+1)</f>
        <v/>
      </c>
      <c r="B428" s="339" t="n"/>
      <c r="C428" s="341" t="n"/>
      <c r="D428" s="341" t="n"/>
      <c r="E428" s="341" t="n"/>
      <c r="F428" s="342" t="n"/>
      <c r="G428" s="343">
        <f>IF($D428="","",IF(COUNTIF(数据录入!$J$5:$J$4999,$D428)=0,N($T428),ROUND(MIN(MAX(0,N($W428)-(N($V428)-N($U428))),N($U428)),2)))</f>
        <v/>
      </c>
      <c r="H428" s="344">
        <f>IF($D428="","",ROUND(N($F428)-N($G428)-N($J428),2))</f>
        <v/>
      </c>
      <c r="I428" s="353">
        <f>IF($D428="","",ROUND(SUM($H$11:H428),2))</f>
        <v/>
      </c>
      <c r="J428" s="354" t="n"/>
      <c r="K428" s="355" t="n"/>
      <c r="L428" s="341" t="n"/>
      <c r="M428" s="345" t="n"/>
      <c r="N428" s="346" t="n"/>
      <c r="O428" s="347" t="n"/>
      <c r="P428" s="348">
        <f>IF($N428="","",IF(COUNTIF(数据录入!$K$5:$K$4999,$N428)=0,N($X428),ROUND(MIN(MAX(0,N($Z428)-(N($Y428)-N($O428))),N($O428)),2)))</f>
        <v/>
      </c>
      <c r="Q428" s="349">
        <f>IF($N428="","",ROUND(N($O428)-N($P428),2))</f>
        <v/>
      </c>
      <c r="R428" s="350">
        <f>IF($N428="","",ROUND(SUM($Q$11:Q428),2))</f>
        <v/>
      </c>
      <c r="S428" s="346" t="n"/>
      <c r="T428" s="342" t="n"/>
      <c r="U428" s="351">
        <f>IF($D428="","",ROUND(N($F428)-N($J428),2))</f>
        <v/>
      </c>
      <c r="V428" s="351">
        <f>IF($D428="","",ROUND(SUMIFS($F$11:F428,$D$11:D428,$D428)-SUMIFS($J$11:J428,$D$11:D428,$D428),2))</f>
        <v/>
      </c>
      <c r="W428" s="351">
        <f>IF($D428="","",ROUND(SUMIFS(数据录入!$F$5:$F$4999,数据录入!$J$5:$J$4999,$D428),2))</f>
        <v/>
      </c>
      <c r="X428" s="347" t="n"/>
      <c r="Y428" s="351">
        <f>IF($N428="","",ROUND(SUMIFS($O$11:O428,$N$11:N428,$N428),2))</f>
        <v/>
      </c>
      <c r="Z428" s="351">
        <f>IF($N428="","",ROUND(SUMIFS(数据录入!$G$5:$G$4999,数据录入!$K$5:$K$4999,$N428),2))</f>
        <v/>
      </c>
      <c r="AA428" s="352">
        <f>IF(AND($D428="",$N428=""),"",IF(AND($D428&lt;&gt;"",COUNTIF(基础资料!$E:$E,$D428)=0),"客户名不在基础资料里",IF(AND($E428&lt;&gt;"",COUNTIF(基础资料!$B:$B,$E428)=0),"产品名不在基础资料里",IF(AND($N428&lt;&gt;"",COUNTIF(基础资料!$G:$G,$N428)=0),"供货商不在基础资料里",IF(AND($C428&lt;&gt;"",ISNUMBER($C428),$C428&lt;10000),"客户生日填得不对（不是日期）",IF(N($J428)&gt;N($F428),"销售费用大于销售金额",IF(AND($D428&lt;&gt;"",COUNTIF(数据录入!$J$5:$J$4999,$D428)=0,N($T428)&lt;&gt;0),"用的还是原手工已收款",IF(AND($D428&lt;&gt;"",COUNTIF(数据录入!$J$5:$J$4999,$D428)&gt;0,ROUND(N($G428)-N($T428),2)&lt;&gt;0,N($T428)&lt;&gt;0),"自动算的已收款和原手工数对不上","√"))))))))</f>
        <v/>
      </c>
    </row>
    <row r="429" ht="18" customFormat="1" customHeight="1" s="106">
      <c r="A429" s="338">
        <f>IF(AND($D429="",$N429=""),"",MAX($A$10:A428)+1)</f>
        <v/>
      </c>
      <c r="B429" s="339" t="n"/>
      <c r="C429" s="341" t="n"/>
      <c r="D429" s="341" t="n"/>
      <c r="E429" s="341" t="n"/>
      <c r="F429" s="342" t="n"/>
      <c r="G429" s="343">
        <f>IF($D429="","",IF(COUNTIF(数据录入!$J$5:$J$4999,$D429)=0,N($T429),ROUND(MIN(MAX(0,N($W429)-(N($V429)-N($U429))),N($U429)),2)))</f>
        <v/>
      </c>
      <c r="H429" s="344">
        <f>IF($D429="","",ROUND(N($F429)-N($G429)-N($J429),2))</f>
        <v/>
      </c>
      <c r="I429" s="353">
        <f>IF($D429="","",ROUND(SUM($H$11:H429),2))</f>
        <v/>
      </c>
      <c r="J429" s="354" t="n"/>
      <c r="K429" s="355" t="n"/>
      <c r="L429" s="341" t="n"/>
      <c r="M429" s="345" t="n"/>
      <c r="N429" s="346" t="n"/>
      <c r="O429" s="347" t="n"/>
      <c r="P429" s="348">
        <f>IF($N429="","",IF(COUNTIF(数据录入!$K$5:$K$4999,$N429)=0,N($X429),ROUND(MIN(MAX(0,N($Z429)-(N($Y429)-N($O429))),N($O429)),2)))</f>
        <v/>
      </c>
      <c r="Q429" s="349">
        <f>IF($N429="","",ROUND(N($O429)-N($P429),2))</f>
        <v/>
      </c>
      <c r="R429" s="350">
        <f>IF($N429="","",ROUND(SUM($Q$11:Q429),2))</f>
        <v/>
      </c>
      <c r="S429" s="346" t="n"/>
      <c r="T429" s="342" t="n"/>
      <c r="U429" s="351">
        <f>IF($D429="","",ROUND(N($F429)-N($J429),2))</f>
        <v/>
      </c>
      <c r="V429" s="351">
        <f>IF($D429="","",ROUND(SUMIFS($F$11:F429,$D$11:D429,$D429)-SUMIFS($J$11:J429,$D$11:D429,$D429),2))</f>
        <v/>
      </c>
      <c r="W429" s="351">
        <f>IF($D429="","",ROUND(SUMIFS(数据录入!$F$5:$F$4999,数据录入!$J$5:$J$4999,$D429),2))</f>
        <v/>
      </c>
      <c r="X429" s="347" t="n"/>
      <c r="Y429" s="351">
        <f>IF($N429="","",ROUND(SUMIFS($O$11:O429,$N$11:N429,$N429),2))</f>
        <v/>
      </c>
      <c r="Z429" s="351">
        <f>IF($N429="","",ROUND(SUMIFS(数据录入!$G$5:$G$4999,数据录入!$K$5:$K$4999,$N429),2))</f>
        <v/>
      </c>
      <c r="AA429" s="352">
        <f>IF(AND($D429="",$N429=""),"",IF(AND($D429&lt;&gt;"",COUNTIF(基础资料!$E:$E,$D429)=0),"客户名不在基础资料里",IF(AND($E429&lt;&gt;"",COUNTIF(基础资料!$B:$B,$E429)=0),"产品名不在基础资料里",IF(AND($N429&lt;&gt;"",COUNTIF(基础资料!$G:$G,$N429)=0),"供货商不在基础资料里",IF(AND($C429&lt;&gt;"",ISNUMBER($C429),$C429&lt;10000),"客户生日填得不对（不是日期）",IF(N($J429)&gt;N($F429),"销售费用大于销售金额",IF(AND($D429&lt;&gt;"",COUNTIF(数据录入!$J$5:$J$4999,$D429)=0,N($T429)&lt;&gt;0),"用的还是原手工已收款",IF(AND($D429&lt;&gt;"",COUNTIF(数据录入!$J$5:$J$4999,$D429)&gt;0,ROUND(N($G429)-N($T429),2)&lt;&gt;0,N($T429)&lt;&gt;0),"自动算的已收款和原手工数对不上","√"))))))))</f>
        <v/>
      </c>
    </row>
    <row r="430" ht="18" customFormat="1" customHeight="1" s="106">
      <c r="A430" s="338">
        <f>IF(AND($D430="",$N430=""),"",MAX($A$10:A429)+1)</f>
        <v/>
      </c>
      <c r="B430" s="339" t="n"/>
      <c r="C430" s="341" t="n"/>
      <c r="D430" s="341" t="n"/>
      <c r="E430" s="341" t="n"/>
      <c r="F430" s="342" t="n"/>
      <c r="G430" s="343">
        <f>IF($D430="","",IF(COUNTIF(数据录入!$J$5:$J$4999,$D430)=0,N($T430),ROUND(MIN(MAX(0,N($W430)-(N($V430)-N($U430))),N($U430)),2)))</f>
        <v/>
      </c>
      <c r="H430" s="344">
        <f>IF($D430="","",ROUND(N($F430)-N($G430)-N($J430),2))</f>
        <v/>
      </c>
      <c r="I430" s="353">
        <f>IF($D430="","",ROUND(SUM($H$11:H430),2))</f>
        <v/>
      </c>
      <c r="J430" s="354" t="n"/>
      <c r="K430" s="355" t="n"/>
      <c r="L430" s="341" t="n"/>
      <c r="M430" s="345" t="n"/>
      <c r="N430" s="346" t="n"/>
      <c r="O430" s="347" t="n"/>
      <c r="P430" s="348">
        <f>IF($N430="","",IF(COUNTIF(数据录入!$K$5:$K$4999,$N430)=0,N($X430),ROUND(MIN(MAX(0,N($Z430)-(N($Y430)-N($O430))),N($O430)),2)))</f>
        <v/>
      </c>
      <c r="Q430" s="349">
        <f>IF($N430="","",ROUND(N($O430)-N($P430),2))</f>
        <v/>
      </c>
      <c r="R430" s="350">
        <f>IF($N430="","",ROUND(SUM($Q$11:Q430),2))</f>
        <v/>
      </c>
      <c r="S430" s="346" t="n"/>
      <c r="T430" s="342" t="n"/>
      <c r="U430" s="351">
        <f>IF($D430="","",ROUND(N($F430)-N($J430),2))</f>
        <v/>
      </c>
      <c r="V430" s="351">
        <f>IF($D430="","",ROUND(SUMIFS($F$11:F430,$D$11:D430,$D430)-SUMIFS($J$11:J430,$D$11:D430,$D430),2))</f>
        <v/>
      </c>
      <c r="W430" s="351">
        <f>IF($D430="","",ROUND(SUMIFS(数据录入!$F$5:$F$4999,数据录入!$J$5:$J$4999,$D430),2))</f>
        <v/>
      </c>
      <c r="X430" s="347" t="n"/>
      <c r="Y430" s="351">
        <f>IF($N430="","",ROUND(SUMIFS($O$11:O430,$N$11:N430,$N430),2))</f>
        <v/>
      </c>
      <c r="Z430" s="351">
        <f>IF($N430="","",ROUND(SUMIFS(数据录入!$G$5:$G$4999,数据录入!$K$5:$K$4999,$N430),2))</f>
        <v/>
      </c>
      <c r="AA430" s="352">
        <f>IF(AND($D430="",$N430=""),"",IF(AND($D430&lt;&gt;"",COUNTIF(基础资料!$E:$E,$D430)=0),"客户名不在基础资料里",IF(AND($E430&lt;&gt;"",COUNTIF(基础资料!$B:$B,$E430)=0),"产品名不在基础资料里",IF(AND($N430&lt;&gt;"",COUNTIF(基础资料!$G:$G,$N430)=0),"供货商不在基础资料里",IF(AND($C430&lt;&gt;"",ISNUMBER($C430),$C430&lt;10000),"客户生日填得不对（不是日期）",IF(N($J430)&gt;N($F430),"销售费用大于销售金额",IF(AND($D430&lt;&gt;"",COUNTIF(数据录入!$J$5:$J$4999,$D430)=0,N($T430)&lt;&gt;0),"用的还是原手工已收款",IF(AND($D430&lt;&gt;"",COUNTIF(数据录入!$J$5:$J$4999,$D430)&gt;0,ROUND(N($G430)-N($T430),2)&lt;&gt;0,N($T430)&lt;&gt;0),"自动算的已收款和原手工数对不上","√"))))))))</f>
        <v/>
      </c>
    </row>
    <row r="431" ht="18" customFormat="1" customHeight="1" s="106">
      <c r="A431" s="338">
        <f>IF(AND($D431="",$N431=""),"",MAX($A$10:A430)+1)</f>
        <v/>
      </c>
      <c r="B431" s="339" t="n"/>
      <c r="C431" s="341" t="n"/>
      <c r="D431" s="341" t="n"/>
      <c r="E431" s="341" t="n"/>
      <c r="F431" s="342" t="n"/>
      <c r="G431" s="343">
        <f>IF($D431="","",IF(COUNTIF(数据录入!$J$5:$J$4999,$D431)=0,N($T431),ROUND(MIN(MAX(0,N($W431)-(N($V431)-N($U431))),N($U431)),2)))</f>
        <v/>
      </c>
      <c r="H431" s="344">
        <f>IF($D431="","",ROUND(N($F431)-N($G431)-N($J431),2))</f>
        <v/>
      </c>
      <c r="I431" s="353">
        <f>IF($D431="","",ROUND(SUM($H$11:H431),2))</f>
        <v/>
      </c>
      <c r="J431" s="354" t="n"/>
      <c r="K431" s="355" t="n"/>
      <c r="L431" s="341" t="n"/>
      <c r="M431" s="345" t="n"/>
      <c r="N431" s="346" t="n"/>
      <c r="O431" s="347" t="n"/>
      <c r="P431" s="348">
        <f>IF($N431="","",IF(COUNTIF(数据录入!$K$5:$K$4999,$N431)=0,N($X431),ROUND(MIN(MAX(0,N($Z431)-(N($Y431)-N($O431))),N($O431)),2)))</f>
        <v/>
      </c>
      <c r="Q431" s="349">
        <f>IF($N431="","",ROUND(N($O431)-N($P431),2))</f>
        <v/>
      </c>
      <c r="R431" s="350">
        <f>IF($N431="","",ROUND(SUM($Q$11:Q431),2))</f>
        <v/>
      </c>
      <c r="S431" s="346" t="n"/>
      <c r="T431" s="342" t="n"/>
      <c r="U431" s="351">
        <f>IF($D431="","",ROUND(N($F431)-N($J431),2))</f>
        <v/>
      </c>
      <c r="V431" s="351">
        <f>IF($D431="","",ROUND(SUMIFS($F$11:F431,$D$11:D431,$D431)-SUMIFS($J$11:J431,$D$11:D431,$D431),2))</f>
        <v/>
      </c>
      <c r="W431" s="351">
        <f>IF($D431="","",ROUND(SUMIFS(数据录入!$F$5:$F$4999,数据录入!$J$5:$J$4999,$D431),2))</f>
        <v/>
      </c>
      <c r="X431" s="347" t="n"/>
      <c r="Y431" s="351">
        <f>IF($N431="","",ROUND(SUMIFS($O$11:O431,$N$11:N431,$N431),2))</f>
        <v/>
      </c>
      <c r="Z431" s="351">
        <f>IF($N431="","",ROUND(SUMIFS(数据录入!$G$5:$G$4999,数据录入!$K$5:$K$4999,$N431),2))</f>
        <v/>
      </c>
      <c r="AA431" s="352">
        <f>IF(AND($D431="",$N431=""),"",IF(AND($D431&lt;&gt;"",COUNTIF(基础资料!$E:$E,$D431)=0),"客户名不在基础资料里",IF(AND($E431&lt;&gt;"",COUNTIF(基础资料!$B:$B,$E431)=0),"产品名不在基础资料里",IF(AND($N431&lt;&gt;"",COUNTIF(基础资料!$G:$G,$N431)=0),"供货商不在基础资料里",IF(AND($C431&lt;&gt;"",ISNUMBER($C431),$C431&lt;10000),"客户生日填得不对（不是日期）",IF(N($J431)&gt;N($F431),"销售费用大于销售金额",IF(AND($D431&lt;&gt;"",COUNTIF(数据录入!$J$5:$J$4999,$D431)=0,N($T431)&lt;&gt;0),"用的还是原手工已收款",IF(AND($D431&lt;&gt;"",COUNTIF(数据录入!$J$5:$J$4999,$D431)&gt;0,ROUND(N($G431)-N($T431),2)&lt;&gt;0,N($T431)&lt;&gt;0),"自动算的已收款和原手工数对不上","√"))))))))</f>
        <v/>
      </c>
    </row>
    <row r="432" ht="18" customFormat="1" customHeight="1" s="106">
      <c r="A432" s="338">
        <f>IF(AND($D432="",$N432=""),"",MAX($A$10:A431)+1)</f>
        <v/>
      </c>
      <c r="B432" s="339" t="n"/>
      <c r="C432" s="341" t="n"/>
      <c r="D432" s="341" t="n"/>
      <c r="E432" s="341" t="n"/>
      <c r="F432" s="342" t="n"/>
      <c r="G432" s="343">
        <f>IF($D432="","",IF(COUNTIF(数据录入!$J$5:$J$4999,$D432)=0,N($T432),ROUND(MIN(MAX(0,N($W432)-(N($V432)-N($U432))),N($U432)),2)))</f>
        <v/>
      </c>
      <c r="H432" s="344">
        <f>IF($D432="","",ROUND(N($F432)-N($G432)-N($J432),2))</f>
        <v/>
      </c>
      <c r="I432" s="353">
        <f>IF($D432="","",ROUND(SUM($H$11:H432),2))</f>
        <v/>
      </c>
      <c r="J432" s="354" t="n"/>
      <c r="K432" s="355" t="n"/>
      <c r="L432" s="341" t="n"/>
      <c r="M432" s="345" t="n"/>
      <c r="N432" s="346" t="n"/>
      <c r="O432" s="347" t="n"/>
      <c r="P432" s="348">
        <f>IF($N432="","",IF(COUNTIF(数据录入!$K$5:$K$4999,$N432)=0,N($X432),ROUND(MIN(MAX(0,N($Z432)-(N($Y432)-N($O432))),N($O432)),2)))</f>
        <v/>
      </c>
      <c r="Q432" s="349">
        <f>IF($N432="","",ROUND(N($O432)-N($P432),2))</f>
        <v/>
      </c>
      <c r="R432" s="350">
        <f>IF($N432="","",ROUND(SUM($Q$11:Q432),2))</f>
        <v/>
      </c>
      <c r="S432" s="346" t="n"/>
      <c r="T432" s="342" t="n"/>
      <c r="U432" s="351">
        <f>IF($D432="","",ROUND(N($F432)-N($J432),2))</f>
        <v/>
      </c>
      <c r="V432" s="351">
        <f>IF($D432="","",ROUND(SUMIFS($F$11:F432,$D$11:D432,$D432)-SUMIFS($J$11:J432,$D$11:D432,$D432),2))</f>
        <v/>
      </c>
      <c r="W432" s="351">
        <f>IF($D432="","",ROUND(SUMIFS(数据录入!$F$5:$F$4999,数据录入!$J$5:$J$4999,$D432),2))</f>
        <v/>
      </c>
      <c r="X432" s="347" t="n"/>
      <c r="Y432" s="351">
        <f>IF($N432="","",ROUND(SUMIFS($O$11:O432,$N$11:N432,$N432),2))</f>
        <v/>
      </c>
      <c r="Z432" s="351">
        <f>IF($N432="","",ROUND(SUMIFS(数据录入!$G$5:$G$4999,数据录入!$K$5:$K$4999,$N432),2))</f>
        <v/>
      </c>
      <c r="AA432" s="352">
        <f>IF(AND($D432="",$N432=""),"",IF(AND($D432&lt;&gt;"",COUNTIF(基础资料!$E:$E,$D432)=0),"客户名不在基础资料里",IF(AND($E432&lt;&gt;"",COUNTIF(基础资料!$B:$B,$E432)=0),"产品名不在基础资料里",IF(AND($N432&lt;&gt;"",COUNTIF(基础资料!$G:$G,$N432)=0),"供货商不在基础资料里",IF(AND($C432&lt;&gt;"",ISNUMBER($C432),$C432&lt;10000),"客户生日填得不对（不是日期）",IF(N($J432)&gt;N($F432),"销售费用大于销售金额",IF(AND($D432&lt;&gt;"",COUNTIF(数据录入!$J$5:$J$4999,$D432)=0,N($T432)&lt;&gt;0),"用的还是原手工已收款",IF(AND($D432&lt;&gt;"",COUNTIF(数据录入!$J$5:$J$4999,$D432)&gt;0,ROUND(N($G432)-N($T432),2)&lt;&gt;0,N($T432)&lt;&gt;0),"自动算的已收款和原手工数对不上","√"))))))))</f>
        <v/>
      </c>
    </row>
    <row r="433" ht="18" customFormat="1" customHeight="1" s="106">
      <c r="A433" s="338">
        <f>IF(AND($D433="",$N433=""),"",MAX($A$10:A432)+1)</f>
        <v/>
      </c>
      <c r="B433" s="339" t="n"/>
      <c r="C433" s="341" t="n"/>
      <c r="D433" s="341" t="n"/>
      <c r="E433" s="341" t="n"/>
      <c r="F433" s="342" t="n"/>
      <c r="G433" s="343">
        <f>IF($D433="","",IF(COUNTIF(数据录入!$J$5:$J$4999,$D433)=0,N($T433),ROUND(MIN(MAX(0,N($W433)-(N($V433)-N($U433))),N($U433)),2)))</f>
        <v/>
      </c>
      <c r="H433" s="344">
        <f>IF($D433="","",ROUND(N($F433)-N($G433)-N($J433),2))</f>
        <v/>
      </c>
      <c r="I433" s="353">
        <f>IF($D433="","",ROUND(SUM($H$11:H433),2))</f>
        <v/>
      </c>
      <c r="J433" s="354" t="n"/>
      <c r="K433" s="355" t="n"/>
      <c r="L433" s="341" t="n"/>
      <c r="M433" s="345" t="n"/>
      <c r="N433" s="346" t="n"/>
      <c r="O433" s="347" t="n"/>
      <c r="P433" s="348">
        <f>IF($N433="","",IF(COUNTIF(数据录入!$K$5:$K$4999,$N433)=0,N($X433),ROUND(MIN(MAX(0,N($Z433)-(N($Y433)-N($O433))),N($O433)),2)))</f>
        <v/>
      </c>
      <c r="Q433" s="349">
        <f>IF($N433="","",ROUND(N($O433)-N($P433),2))</f>
        <v/>
      </c>
      <c r="R433" s="350">
        <f>IF($N433="","",ROUND(SUM($Q$11:Q433),2))</f>
        <v/>
      </c>
      <c r="S433" s="346" t="n"/>
      <c r="T433" s="342" t="n"/>
      <c r="U433" s="351">
        <f>IF($D433="","",ROUND(N($F433)-N($J433),2))</f>
        <v/>
      </c>
      <c r="V433" s="351">
        <f>IF($D433="","",ROUND(SUMIFS($F$11:F433,$D$11:D433,$D433)-SUMIFS($J$11:J433,$D$11:D433,$D433),2))</f>
        <v/>
      </c>
      <c r="W433" s="351">
        <f>IF($D433="","",ROUND(SUMIFS(数据录入!$F$5:$F$4999,数据录入!$J$5:$J$4999,$D433),2))</f>
        <v/>
      </c>
      <c r="X433" s="347" t="n"/>
      <c r="Y433" s="351">
        <f>IF($N433="","",ROUND(SUMIFS($O$11:O433,$N$11:N433,$N433),2))</f>
        <v/>
      </c>
      <c r="Z433" s="351">
        <f>IF($N433="","",ROUND(SUMIFS(数据录入!$G$5:$G$4999,数据录入!$K$5:$K$4999,$N433),2))</f>
        <v/>
      </c>
      <c r="AA433" s="352">
        <f>IF(AND($D433="",$N433=""),"",IF(AND($D433&lt;&gt;"",COUNTIF(基础资料!$E:$E,$D433)=0),"客户名不在基础资料里",IF(AND($E433&lt;&gt;"",COUNTIF(基础资料!$B:$B,$E433)=0),"产品名不在基础资料里",IF(AND($N433&lt;&gt;"",COUNTIF(基础资料!$G:$G,$N433)=0),"供货商不在基础资料里",IF(AND($C433&lt;&gt;"",ISNUMBER($C433),$C433&lt;10000),"客户生日填得不对（不是日期）",IF(N($J433)&gt;N($F433),"销售费用大于销售金额",IF(AND($D433&lt;&gt;"",COUNTIF(数据录入!$J$5:$J$4999,$D433)=0,N($T433)&lt;&gt;0),"用的还是原手工已收款",IF(AND($D433&lt;&gt;"",COUNTIF(数据录入!$J$5:$J$4999,$D433)&gt;0,ROUND(N($G433)-N($T433),2)&lt;&gt;0,N($T433)&lt;&gt;0),"自动算的已收款和原手工数对不上","√"))))))))</f>
        <v/>
      </c>
    </row>
    <row r="434" ht="18" customFormat="1" customHeight="1" s="106">
      <c r="A434" s="338">
        <f>IF(AND($D434="",$N434=""),"",MAX($A$10:A433)+1)</f>
        <v/>
      </c>
      <c r="B434" s="339" t="n"/>
      <c r="C434" s="341" t="n"/>
      <c r="D434" s="341" t="n"/>
      <c r="E434" s="341" t="n"/>
      <c r="F434" s="342" t="n"/>
      <c r="G434" s="343">
        <f>IF($D434="","",IF(COUNTIF(数据录入!$J$5:$J$4999,$D434)=0,N($T434),ROUND(MIN(MAX(0,N($W434)-(N($V434)-N($U434))),N($U434)),2)))</f>
        <v/>
      </c>
      <c r="H434" s="344">
        <f>IF($D434="","",ROUND(N($F434)-N($G434)-N($J434),2))</f>
        <v/>
      </c>
      <c r="I434" s="353">
        <f>IF($D434="","",ROUND(SUM($H$11:H434),2))</f>
        <v/>
      </c>
      <c r="J434" s="354" t="n"/>
      <c r="K434" s="355" t="n"/>
      <c r="L434" s="341" t="n"/>
      <c r="M434" s="345" t="n"/>
      <c r="N434" s="346" t="n"/>
      <c r="O434" s="347" t="n"/>
      <c r="P434" s="348">
        <f>IF($N434="","",IF(COUNTIF(数据录入!$K$5:$K$4999,$N434)=0,N($X434),ROUND(MIN(MAX(0,N($Z434)-(N($Y434)-N($O434))),N($O434)),2)))</f>
        <v/>
      </c>
      <c r="Q434" s="349">
        <f>IF($N434="","",ROUND(N($O434)-N($P434),2))</f>
        <v/>
      </c>
      <c r="R434" s="350">
        <f>IF($N434="","",ROUND(SUM($Q$11:Q434),2))</f>
        <v/>
      </c>
      <c r="S434" s="346" t="n"/>
      <c r="T434" s="342" t="n"/>
      <c r="U434" s="351">
        <f>IF($D434="","",ROUND(N($F434)-N($J434),2))</f>
        <v/>
      </c>
      <c r="V434" s="351">
        <f>IF($D434="","",ROUND(SUMIFS($F$11:F434,$D$11:D434,$D434)-SUMIFS($J$11:J434,$D$11:D434,$D434),2))</f>
        <v/>
      </c>
      <c r="W434" s="351">
        <f>IF($D434="","",ROUND(SUMIFS(数据录入!$F$5:$F$4999,数据录入!$J$5:$J$4999,$D434),2))</f>
        <v/>
      </c>
      <c r="X434" s="347" t="n"/>
      <c r="Y434" s="351">
        <f>IF($N434="","",ROUND(SUMIFS($O$11:O434,$N$11:N434,$N434),2))</f>
        <v/>
      </c>
      <c r="Z434" s="351">
        <f>IF($N434="","",ROUND(SUMIFS(数据录入!$G$5:$G$4999,数据录入!$K$5:$K$4999,$N434),2))</f>
        <v/>
      </c>
      <c r="AA434" s="352">
        <f>IF(AND($D434="",$N434=""),"",IF(AND($D434&lt;&gt;"",COUNTIF(基础资料!$E:$E,$D434)=0),"客户名不在基础资料里",IF(AND($E434&lt;&gt;"",COUNTIF(基础资料!$B:$B,$E434)=0),"产品名不在基础资料里",IF(AND($N434&lt;&gt;"",COUNTIF(基础资料!$G:$G,$N434)=0),"供货商不在基础资料里",IF(AND($C434&lt;&gt;"",ISNUMBER($C434),$C434&lt;10000),"客户生日填得不对（不是日期）",IF(N($J434)&gt;N($F434),"销售费用大于销售金额",IF(AND($D434&lt;&gt;"",COUNTIF(数据录入!$J$5:$J$4999,$D434)=0,N($T434)&lt;&gt;0),"用的还是原手工已收款",IF(AND($D434&lt;&gt;"",COUNTIF(数据录入!$J$5:$J$4999,$D434)&gt;0,ROUND(N($G434)-N($T434),2)&lt;&gt;0,N($T434)&lt;&gt;0),"自动算的已收款和原手工数对不上","√"))))))))</f>
        <v/>
      </c>
    </row>
    <row r="435" ht="18" customFormat="1" customHeight="1" s="106">
      <c r="A435" s="338">
        <f>IF(AND($D435="",$N435=""),"",MAX($A$10:A434)+1)</f>
        <v/>
      </c>
      <c r="B435" s="339" t="n"/>
      <c r="C435" s="341" t="n"/>
      <c r="D435" s="341" t="n"/>
      <c r="E435" s="341" t="n"/>
      <c r="F435" s="342" t="n"/>
      <c r="G435" s="343">
        <f>IF($D435="","",IF(COUNTIF(数据录入!$J$5:$J$4999,$D435)=0,N($T435),ROUND(MIN(MAX(0,N($W435)-(N($V435)-N($U435))),N($U435)),2)))</f>
        <v/>
      </c>
      <c r="H435" s="344">
        <f>IF($D435="","",ROUND(N($F435)-N($G435)-N($J435),2))</f>
        <v/>
      </c>
      <c r="I435" s="353">
        <f>IF($D435="","",ROUND(SUM($H$11:H435),2))</f>
        <v/>
      </c>
      <c r="J435" s="354" t="n"/>
      <c r="K435" s="355" t="n"/>
      <c r="L435" s="341" t="n"/>
      <c r="M435" s="345" t="n"/>
      <c r="N435" s="346" t="n"/>
      <c r="O435" s="347" t="n"/>
      <c r="P435" s="348">
        <f>IF($N435="","",IF(COUNTIF(数据录入!$K$5:$K$4999,$N435)=0,N($X435),ROUND(MIN(MAX(0,N($Z435)-(N($Y435)-N($O435))),N($O435)),2)))</f>
        <v/>
      </c>
      <c r="Q435" s="349">
        <f>IF($N435="","",ROUND(N($O435)-N($P435),2))</f>
        <v/>
      </c>
      <c r="R435" s="350">
        <f>IF($N435="","",ROUND(SUM($Q$11:Q435),2))</f>
        <v/>
      </c>
      <c r="S435" s="346" t="n"/>
      <c r="T435" s="342" t="n"/>
      <c r="U435" s="351">
        <f>IF($D435="","",ROUND(N($F435)-N($J435),2))</f>
        <v/>
      </c>
      <c r="V435" s="351">
        <f>IF($D435="","",ROUND(SUMIFS($F$11:F435,$D$11:D435,$D435)-SUMIFS($J$11:J435,$D$11:D435,$D435),2))</f>
        <v/>
      </c>
      <c r="W435" s="351">
        <f>IF($D435="","",ROUND(SUMIFS(数据录入!$F$5:$F$4999,数据录入!$J$5:$J$4999,$D435),2))</f>
        <v/>
      </c>
      <c r="X435" s="347" t="n"/>
      <c r="Y435" s="351">
        <f>IF($N435="","",ROUND(SUMIFS($O$11:O435,$N$11:N435,$N435),2))</f>
        <v/>
      </c>
      <c r="Z435" s="351">
        <f>IF($N435="","",ROUND(SUMIFS(数据录入!$G$5:$G$4999,数据录入!$K$5:$K$4999,$N435),2))</f>
        <v/>
      </c>
      <c r="AA435" s="352">
        <f>IF(AND($D435="",$N435=""),"",IF(AND($D435&lt;&gt;"",COUNTIF(基础资料!$E:$E,$D435)=0),"客户名不在基础资料里",IF(AND($E435&lt;&gt;"",COUNTIF(基础资料!$B:$B,$E435)=0),"产品名不在基础资料里",IF(AND($N435&lt;&gt;"",COUNTIF(基础资料!$G:$G,$N435)=0),"供货商不在基础资料里",IF(AND($C435&lt;&gt;"",ISNUMBER($C435),$C435&lt;10000),"客户生日填得不对（不是日期）",IF(N($J435)&gt;N($F435),"销售费用大于销售金额",IF(AND($D435&lt;&gt;"",COUNTIF(数据录入!$J$5:$J$4999,$D435)=0,N($T435)&lt;&gt;0),"用的还是原手工已收款",IF(AND($D435&lt;&gt;"",COUNTIF(数据录入!$J$5:$J$4999,$D435)&gt;0,ROUND(N($G435)-N($T435),2)&lt;&gt;0,N($T435)&lt;&gt;0),"自动算的已收款和原手工数对不上","√"))))))))</f>
        <v/>
      </c>
    </row>
    <row r="436" ht="18" customFormat="1" customHeight="1" s="106">
      <c r="A436" s="338">
        <f>IF(AND($D436="",$N436=""),"",MAX($A$10:A435)+1)</f>
        <v/>
      </c>
      <c r="B436" s="339" t="n"/>
      <c r="C436" s="341" t="n"/>
      <c r="D436" s="341" t="n"/>
      <c r="E436" s="341" t="n"/>
      <c r="F436" s="342" t="n"/>
      <c r="G436" s="343">
        <f>IF($D436="","",IF(COUNTIF(数据录入!$J$5:$J$4999,$D436)=0,N($T436),ROUND(MIN(MAX(0,N($W436)-(N($V436)-N($U436))),N($U436)),2)))</f>
        <v/>
      </c>
      <c r="H436" s="344">
        <f>IF($D436="","",ROUND(N($F436)-N($G436)-N($J436),2))</f>
        <v/>
      </c>
      <c r="I436" s="353">
        <f>IF($D436="","",ROUND(SUM($H$11:H436),2))</f>
        <v/>
      </c>
      <c r="J436" s="354" t="n"/>
      <c r="K436" s="355" t="n"/>
      <c r="L436" s="341" t="n"/>
      <c r="M436" s="345" t="n"/>
      <c r="N436" s="346" t="n"/>
      <c r="O436" s="347" t="n"/>
      <c r="P436" s="348">
        <f>IF($N436="","",IF(COUNTIF(数据录入!$K$5:$K$4999,$N436)=0,N($X436),ROUND(MIN(MAX(0,N($Z436)-(N($Y436)-N($O436))),N($O436)),2)))</f>
        <v/>
      </c>
      <c r="Q436" s="349">
        <f>IF($N436="","",ROUND(N($O436)-N($P436),2))</f>
        <v/>
      </c>
      <c r="R436" s="350">
        <f>IF($N436="","",ROUND(SUM($Q$11:Q436),2))</f>
        <v/>
      </c>
      <c r="S436" s="346" t="n"/>
      <c r="T436" s="342" t="n"/>
      <c r="U436" s="351">
        <f>IF($D436="","",ROUND(N($F436)-N($J436),2))</f>
        <v/>
      </c>
      <c r="V436" s="351">
        <f>IF($D436="","",ROUND(SUMIFS($F$11:F436,$D$11:D436,$D436)-SUMIFS($J$11:J436,$D$11:D436,$D436),2))</f>
        <v/>
      </c>
      <c r="W436" s="351">
        <f>IF($D436="","",ROUND(SUMIFS(数据录入!$F$5:$F$4999,数据录入!$J$5:$J$4999,$D436),2))</f>
        <v/>
      </c>
      <c r="X436" s="347" t="n"/>
      <c r="Y436" s="351">
        <f>IF($N436="","",ROUND(SUMIFS($O$11:O436,$N$11:N436,$N436),2))</f>
        <v/>
      </c>
      <c r="Z436" s="351">
        <f>IF($N436="","",ROUND(SUMIFS(数据录入!$G$5:$G$4999,数据录入!$K$5:$K$4999,$N436),2))</f>
        <v/>
      </c>
      <c r="AA436" s="352">
        <f>IF(AND($D436="",$N436=""),"",IF(AND($D436&lt;&gt;"",COUNTIF(基础资料!$E:$E,$D436)=0),"客户名不在基础资料里",IF(AND($E436&lt;&gt;"",COUNTIF(基础资料!$B:$B,$E436)=0),"产品名不在基础资料里",IF(AND($N436&lt;&gt;"",COUNTIF(基础资料!$G:$G,$N436)=0),"供货商不在基础资料里",IF(AND($C436&lt;&gt;"",ISNUMBER($C436),$C436&lt;10000),"客户生日填得不对（不是日期）",IF(N($J436)&gt;N($F436),"销售费用大于销售金额",IF(AND($D436&lt;&gt;"",COUNTIF(数据录入!$J$5:$J$4999,$D436)=0,N($T436)&lt;&gt;0),"用的还是原手工已收款",IF(AND($D436&lt;&gt;"",COUNTIF(数据录入!$J$5:$J$4999,$D436)&gt;0,ROUND(N($G436)-N($T436),2)&lt;&gt;0,N($T436)&lt;&gt;0),"自动算的已收款和原手工数对不上","√"))))))))</f>
        <v/>
      </c>
    </row>
    <row r="437" ht="18" customFormat="1" customHeight="1" s="106">
      <c r="A437" s="338">
        <f>IF(AND($D437="",$N437=""),"",MAX($A$10:A436)+1)</f>
        <v/>
      </c>
      <c r="B437" s="339" t="n"/>
      <c r="C437" s="341" t="n"/>
      <c r="D437" s="341" t="n"/>
      <c r="E437" s="341" t="n"/>
      <c r="F437" s="342" t="n"/>
      <c r="G437" s="343">
        <f>IF($D437="","",IF(COUNTIF(数据录入!$J$5:$J$4999,$D437)=0,N($T437),ROUND(MIN(MAX(0,N($W437)-(N($V437)-N($U437))),N($U437)),2)))</f>
        <v/>
      </c>
      <c r="H437" s="344">
        <f>IF($D437="","",ROUND(N($F437)-N($G437)-N($J437),2))</f>
        <v/>
      </c>
      <c r="I437" s="353">
        <f>IF($D437="","",ROUND(SUM($H$11:H437),2))</f>
        <v/>
      </c>
      <c r="J437" s="354" t="n"/>
      <c r="K437" s="355" t="n"/>
      <c r="L437" s="341" t="n"/>
      <c r="M437" s="345" t="n"/>
      <c r="N437" s="346" t="n"/>
      <c r="O437" s="347" t="n"/>
      <c r="P437" s="348">
        <f>IF($N437="","",IF(COUNTIF(数据录入!$K$5:$K$4999,$N437)=0,N($X437),ROUND(MIN(MAX(0,N($Z437)-(N($Y437)-N($O437))),N($O437)),2)))</f>
        <v/>
      </c>
      <c r="Q437" s="349">
        <f>IF($N437="","",ROUND(N($O437)-N($P437),2))</f>
        <v/>
      </c>
      <c r="R437" s="350">
        <f>IF($N437="","",ROUND(SUM($Q$11:Q437),2))</f>
        <v/>
      </c>
      <c r="S437" s="346" t="n"/>
      <c r="T437" s="342" t="n"/>
      <c r="U437" s="351">
        <f>IF($D437="","",ROUND(N($F437)-N($J437),2))</f>
        <v/>
      </c>
      <c r="V437" s="351">
        <f>IF($D437="","",ROUND(SUMIFS($F$11:F437,$D$11:D437,$D437)-SUMIFS($J$11:J437,$D$11:D437,$D437),2))</f>
        <v/>
      </c>
      <c r="W437" s="351">
        <f>IF($D437="","",ROUND(SUMIFS(数据录入!$F$5:$F$4999,数据录入!$J$5:$J$4999,$D437),2))</f>
        <v/>
      </c>
      <c r="X437" s="347" t="n"/>
      <c r="Y437" s="351">
        <f>IF($N437="","",ROUND(SUMIFS($O$11:O437,$N$11:N437,$N437),2))</f>
        <v/>
      </c>
      <c r="Z437" s="351">
        <f>IF($N437="","",ROUND(SUMIFS(数据录入!$G$5:$G$4999,数据录入!$K$5:$K$4999,$N437),2))</f>
        <v/>
      </c>
      <c r="AA437" s="352">
        <f>IF(AND($D437="",$N437=""),"",IF(AND($D437&lt;&gt;"",COUNTIF(基础资料!$E:$E,$D437)=0),"客户名不在基础资料里",IF(AND($E437&lt;&gt;"",COUNTIF(基础资料!$B:$B,$E437)=0),"产品名不在基础资料里",IF(AND($N437&lt;&gt;"",COUNTIF(基础资料!$G:$G,$N437)=0),"供货商不在基础资料里",IF(AND($C437&lt;&gt;"",ISNUMBER($C437),$C437&lt;10000),"客户生日填得不对（不是日期）",IF(N($J437)&gt;N($F437),"销售费用大于销售金额",IF(AND($D437&lt;&gt;"",COUNTIF(数据录入!$J$5:$J$4999,$D437)=0,N($T437)&lt;&gt;0),"用的还是原手工已收款",IF(AND($D437&lt;&gt;"",COUNTIF(数据录入!$J$5:$J$4999,$D437)&gt;0,ROUND(N($G437)-N($T437),2)&lt;&gt;0,N($T437)&lt;&gt;0),"自动算的已收款和原手工数对不上","√"))))))))</f>
        <v/>
      </c>
    </row>
    <row r="438" ht="18" customFormat="1" customHeight="1" s="106">
      <c r="A438" s="338">
        <f>IF(AND($D438="",$N438=""),"",MAX($A$10:A437)+1)</f>
        <v/>
      </c>
      <c r="B438" s="339" t="n"/>
      <c r="C438" s="341" t="n"/>
      <c r="D438" s="341" t="n"/>
      <c r="E438" s="341" t="n"/>
      <c r="F438" s="342" t="n"/>
      <c r="G438" s="343">
        <f>IF($D438="","",IF(COUNTIF(数据录入!$J$5:$J$4999,$D438)=0,N($T438),ROUND(MIN(MAX(0,N($W438)-(N($V438)-N($U438))),N($U438)),2)))</f>
        <v/>
      </c>
      <c r="H438" s="344">
        <f>IF($D438="","",ROUND(N($F438)-N($G438)-N($J438),2))</f>
        <v/>
      </c>
      <c r="I438" s="353">
        <f>IF($D438="","",ROUND(SUM($H$11:H438),2))</f>
        <v/>
      </c>
      <c r="J438" s="354" t="n"/>
      <c r="K438" s="355" t="n"/>
      <c r="L438" s="341" t="n"/>
      <c r="M438" s="345" t="n"/>
      <c r="N438" s="346" t="n"/>
      <c r="O438" s="347" t="n"/>
      <c r="P438" s="348">
        <f>IF($N438="","",IF(COUNTIF(数据录入!$K$5:$K$4999,$N438)=0,N($X438),ROUND(MIN(MAX(0,N($Z438)-(N($Y438)-N($O438))),N($O438)),2)))</f>
        <v/>
      </c>
      <c r="Q438" s="349">
        <f>IF($N438="","",ROUND(N($O438)-N($P438),2))</f>
        <v/>
      </c>
      <c r="R438" s="350">
        <f>IF($N438="","",ROUND(SUM($Q$11:Q438),2))</f>
        <v/>
      </c>
      <c r="S438" s="346" t="n"/>
      <c r="T438" s="342" t="n"/>
      <c r="U438" s="351">
        <f>IF($D438="","",ROUND(N($F438)-N($J438),2))</f>
        <v/>
      </c>
      <c r="V438" s="351">
        <f>IF($D438="","",ROUND(SUMIFS($F$11:F438,$D$11:D438,$D438)-SUMIFS($J$11:J438,$D$11:D438,$D438),2))</f>
        <v/>
      </c>
      <c r="W438" s="351">
        <f>IF($D438="","",ROUND(SUMIFS(数据录入!$F$5:$F$4999,数据录入!$J$5:$J$4999,$D438),2))</f>
        <v/>
      </c>
      <c r="X438" s="347" t="n"/>
      <c r="Y438" s="351">
        <f>IF($N438="","",ROUND(SUMIFS($O$11:O438,$N$11:N438,$N438),2))</f>
        <v/>
      </c>
      <c r="Z438" s="351">
        <f>IF($N438="","",ROUND(SUMIFS(数据录入!$G$5:$G$4999,数据录入!$K$5:$K$4999,$N438),2))</f>
        <v/>
      </c>
      <c r="AA438" s="352">
        <f>IF(AND($D438="",$N438=""),"",IF(AND($D438&lt;&gt;"",COUNTIF(基础资料!$E:$E,$D438)=0),"客户名不在基础资料里",IF(AND($E438&lt;&gt;"",COUNTIF(基础资料!$B:$B,$E438)=0),"产品名不在基础资料里",IF(AND($N438&lt;&gt;"",COUNTIF(基础资料!$G:$G,$N438)=0),"供货商不在基础资料里",IF(AND($C438&lt;&gt;"",ISNUMBER($C438),$C438&lt;10000),"客户生日填得不对（不是日期）",IF(N($J438)&gt;N($F438),"销售费用大于销售金额",IF(AND($D438&lt;&gt;"",COUNTIF(数据录入!$J$5:$J$4999,$D438)=0,N($T438)&lt;&gt;0),"用的还是原手工已收款",IF(AND($D438&lt;&gt;"",COUNTIF(数据录入!$J$5:$J$4999,$D438)&gt;0,ROUND(N($G438)-N($T438),2)&lt;&gt;0,N($T438)&lt;&gt;0),"自动算的已收款和原手工数对不上","√"))))))))</f>
        <v/>
      </c>
    </row>
    <row r="439" ht="18" customFormat="1" customHeight="1" s="106">
      <c r="A439" s="338">
        <f>IF(AND($D439="",$N439=""),"",MAX($A$10:A438)+1)</f>
        <v/>
      </c>
      <c r="B439" s="339" t="n"/>
      <c r="C439" s="341" t="n"/>
      <c r="D439" s="341" t="n"/>
      <c r="E439" s="341" t="n"/>
      <c r="F439" s="342" t="n"/>
      <c r="G439" s="343">
        <f>IF($D439="","",IF(COUNTIF(数据录入!$J$5:$J$4999,$D439)=0,N($T439),ROUND(MIN(MAX(0,N($W439)-(N($V439)-N($U439))),N($U439)),2)))</f>
        <v/>
      </c>
      <c r="H439" s="344">
        <f>IF($D439="","",ROUND(N($F439)-N($G439)-N($J439),2))</f>
        <v/>
      </c>
      <c r="I439" s="353">
        <f>IF($D439="","",ROUND(SUM($H$11:H439),2))</f>
        <v/>
      </c>
      <c r="J439" s="354" t="n"/>
      <c r="K439" s="355" t="n"/>
      <c r="L439" s="341" t="n"/>
      <c r="M439" s="345" t="n"/>
      <c r="N439" s="346" t="n"/>
      <c r="O439" s="347" t="n"/>
      <c r="P439" s="348">
        <f>IF($N439="","",IF(COUNTIF(数据录入!$K$5:$K$4999,$N439)=0,N($X439),ROUND(MIN(MAX(0,N($Z439)-(N($Y439)-N($O439))),N($O439)),2)))</f>
        <v/>
      </c>
      <c r="Q439" s="349">
        <f>IF($N439="","",ROUND(N($O439)-N($P439),2))</f>
        <v/>
      </c>
      <c r="R439" s="350">
        <f>IF($N439="","",ROUND(SUM($Q$11:Q439),2))</f>
        <v/>
      </c>
      <c r="S439" s="346" t="n"/>
      <c r="T439" s="342" t="n"/>
      <c r="U439" s="351">
        <f>IF($D439="","",ROUND(N($F439)-N($J439),2))</f>
        <v/>
      </c>
      <c r="V439" s="351">
        <f>IF($D439="","",ROUND(SUMIFS($F$11:F439,$D$11:D439,$D439)-SUMIFS($J$11:J439,$D$11:D439,$D439),2))</f>
        <v/>
      </c>
      <c r="W439" s="351">
        <f>IF($D439="","",ROUND(SUMIFS(数据录入!$F$5:$F$4999,数据录入!$J$5:$J$4999,$D439),2))</f>
        <v/>
      </c>
      <c r="X439" s="347" t="n"/>
      <c r="Y439" s="351">
        <f>IF($N439="","",ROUND(SUMIFS($O$11:O439,$N$11:N439,$N439),2))</f>
        <v/>
      </c>
      <c r="Z439" s="351">
        <f>IF($N439="","",ROUND(SUMIFS(数据录入!$G$5:$G$4999,数据录入!$K$5:$K$4999,$N439),2))</f>
        <v/>
      </c>
      <c r="AA439" s="352">
        <f>IF(AND($D439="",$N439=""),"",IF(AND($D439&lt;&gt;"",COUNTIF(基础资料!$E:$E,$D439)=0),"客户名不在基础资料里",IF(AND($E439&lt;&gt;"",COUNTIF(基础资料!$B:$B,$E439)=0),"产品名不在基础资料里",IF(AND($N439&lt;&gt;"",COUNTIF(基础资料!$G:$G,$N439)=0),"供货商不在基础资料里",IF(AND($C439&lt;&gt;"",ISNUMBER($C439),$C439&lt;10000),"客户生日填得不对（不是日期）",IF(N($J439)&gt;N($F439),"销售费用大于销售金额",IF(AND($D439&lt;&gt;"",COUNTIF(数据录入!$J$5:$J$4999,$D439)=0,N($T439)&lt;&gt;0),"用的还是原手工已收款",IF(AND($D439&lt;&gt;"",COUNTIF(数据录入!$J$5:$J$4999,$D439)&gt;0,ROUND(N($G439)-N($T439),2)&lt;&gt;0,N($T439)&lt;&gt;0),"自动算的已收款和原手工数对不上","√"))))))))</f>
        <v/>
      </c>
    </row>
    <row r="440" ht="18" customFormat="1" customHeight="1" s="106">
      <c r="A440" s="338">
        <f>IF(AND($D440="",$N440=""),"",MAX($A$10:A439)+1)</f>
        <v/>
      </c>
      <c r="B440" s="339" t="n"/>
      <c r="C440" s="341" t="n"/>
      <c r="D440" s="341" t="n"/>
      <c r="E440" s="341" t="n"/>
      <c r="F440" s="342" t="n"/>
      <c r="G440" s="343">
        <f>IF($D440="","",IF(COUNTIF(数据录入!$J$5:$J$4999,$D440)=0,N($T440),ROUND(MIN(MAX(0,N($W440)-(N($V440)-N($U440))),N($U440)),2)))</f>
        <v/>
      </c>
      <c r="H440" s="344">
        <f>IF($D440="","",ROUND(N($F440)-N($G440)-N($J440),2))</f>
        <v/>
      </c>
      <c r="I440" s="353">
        <f>IF($D440="","",ROUND(SUM($H$11:H440),2))</f>
        <v/>
      </c>
      <c r="J440" s="354" t="n"/>
      <c r="K440" s="355" t="n"/>
      <c r="L440" s="341" t="n"/>
      <c r="M440" s="345" t="n"/>
      <c r="N440" s="346" t="n"/>
      <c r="O440" s="347" t="n"/>
      <c r="P440" s="348">
        <f>IF($N440="","",IF(COUNTIF(数据录入!$K$5:$K$4999,$N440)=0,N($X440),ROUND(MIN(MAX(0,N($Z440)-(N($Y440)-N($O440))),N($O440)),2)))</f>
        <v/>
      </c>
      <c r="Q440" s="349">
        <f>IF($N440="","",ROUND(N($O440)-N($P440),2))</f>
        <v/>
      </c>
      <c r="R440" s="350">
        <f>IF($N440="","",ROUND(SUM($Q$11:Q440),2))</f>
        <v/>
      </c>
      <c r="S440" s="346" t="n"/>
      <c r="T440" s="342" t="n"/>
      <c r="U440" s="351">
        <f>IF($D440="","",ROUND(N($F440)-N($J440),2))</f>
        <v/>
      </c>
      <c r="V440" s="351">
        <f>IF($D440="","",ROUND(SUMIFS($F$11:F440,$D$11:D440,$D440)-SUMIFS($J$11:J440,$D$11:D440,$D440),2))</f>
        <v/>
      </c>
      <c r="W440" s="351">
        <f>IF($D440="","",ROUND(SUMIFS(数据录入!$F$5:$F$4999,数据录入!$J$5:$J$4999,$D440),2))</f>
        <v/>
      </c>
      <c r="X440" s="347" t="n"/>
      <c r="Y440" s="351">
        <f>IF($N440="","",ROUND(SUMIFS($O$11:O440,$N$11:N440,$N440),2))</f>
        <v/>
      </c>
      <c r="Z440" s="351">
        <f>IF($N440="","",ROUND(SUMIFS(数据录入!$G$5:$G$4999,数据录入!$K$5:$K$4999,$N440),2))</f>
        <v/>
      </c>
      <c r="AA440" s="352">
        <f>IF(AND($D440="",$N440=""),"",IF(AND($D440&lt;&gt;"",COUNTIF(基础资料!$E:$E,$D440)=0),"客户名不在基础资料里",IF(AND($E440&lt;&gt;"",COUNTIF(基础资料!$B:$B,$E440)=0),"产品名不在基础资料里",IF(AND($N440&lt;&gt;"",COUNTIF(基础资料!$G:$G,$N440)=0),"供货商不在基础资料里",IF(AND($C440&lt;&gt;"",ISNUMBER($C440),$C440&lt;10000),"客户生日填得不对（不是日期）",IF(N($J440)&gt;N($F440),"销售费用大于销售金额",IF(AND($D440&lt;&gt;"",COUNTIF(数据录入!$J$5:$J$4999,$D440)=0,N($T440)&lt;&gt;0),"用的还是原手工已收款",IF(AND($D440&lt;&gt;"",COUNTIF(数据录入!$J$5:$J$4999,$D440)&gt;0,ROUND(N($G440)-N($T440),2)&lt;&gt;0,N($T440)&lt;&gt;0),"自动算的已收款和原手工数对不上","√"))))))))</f>
        <v/>
      </c>
    </row>
    <row r="441" ht="18" customFormat="1" customHeight="1" s="106">
      <c r="A441" s="338">
        <f>IF(AND($D441="",$N441=""),"",MAX($A$10:A440)+1)</f>
        <v/>
      </c>
      <c r="B441" s="339" t="n"/>
      <c r="C441" s="341" t="n"/>
      <c r="D441" s="341" t="n"/>
      <c r="E441" s="341" t="n"/>
      <c r="F441" s="342" t="n"/>
      <c r="G441" s="343">
        <f>IF($D441="","",IF(COUNTIF(数据录入!$J$5:$J$4999,$D441)=0,N($T441),ROUND(MIN(MAX(0,N($W441)-(N($V441)-N($U441))),N($U441)),2)))</f>
        <v/>
      </c>
      <c r="H441" s="344">
        <f>IF($D441="","",ROUND(N($F441)-N($G441)-N($J441),2))</f>
        <v/>
      </c>
      <c r="I441" s="353">
        <f>IF($D441="","",ROUND(SUM($H$11:H441),2))</f>
        <v/>
      </c>
      <c r="J441" s="354" t="n"/>
      <c r="K441" s="355" t="n"/>
      <c r="L441" s="341" t="n"/>
      <c r="M441" s="345" t="n"/>
      <c r="N441" s="346" t="n"/>
      <c r="O441" s="347" t="n"/>
      <c r="P441" s="348">
        <f>IF($N441="","",IF(COUNTIF(数据录入!$K$5:$K$4999,$N441)=0,N($X441),ROUND(MIN(MAX(0,N($Z441)-(N($Y441)-N($O441))),N($O441)),2)))</f>
        <v/>
      </c>
      <c r="Q441" s="349">
        <f>IF($N441="","",ROUND(N($O441)-N($P441),2))</f>
        <v/>
      </c>
      <c r="R441" s="350">
        <f>IF($N441="","",ROUND(SUM($Q$11:Q441),2))</f>
        <v/>
      </c>
      <c r="S441" s="346" t="n"/>
      <c r="T441" s="342" t="n"/>
      <c r="U441" s="351">
        <f>IF($D441="","",ROUND(N($F441)-N($J441),2))</f>
        <v/>
      </c>
      <c r="V441" s="351">
        <f>IF($D441="","",ROUND(SUMIFS($F$11:F441,$D$11:D441,$D441)-SUMIFS($J$11:J441,$D$11:D441,$D441),2))</f>
        <v/>
      </c>
      <c r="W441" s="351">
        <f>IF($D441="","",ROUND(SUMIFS(数据录入!$F$5:$F$4999,数据录入!$J$5:$J$4999,$D441),2))</f>
        <v/>
      </c>
      <c r="X441" s="347" t="n"/>
      <c r="Y441" s="351">
        <f>IF($N441="","",ROUND(SUMIFS($O$11:O441,$N$11:N441,$N441),2))</f>
        <v/>
      </c>
      <c r="Z441" s="351">
        <f>IF($N441="","",ROUND(SUMIFS(数据录入!$G$5:$G$4999,数据录入!$K$5:$K$4999,$N441),2))</f>
        <v/>
      </c>
      <c r="AA441" s="352">
        <f>IF(AND($D441="",$N441=""),"",IF(AND($D441&lt;&gt;"",COUNTIF(基础资料!$E:$E,$D441)=0),"客户名不在基础资料里",IF(AND($E441&lt;&gt;"",COUNTIF(基础资料!$B:$B,$E441)=0),"产品名不在基础资料里",IF(AND($N441&lt;&gt;"",COUNTIF(基础资料!$G:$G,$N441)=0),"供货商不在基础资料里",IF(AND($C441&lt;&gt;"",ISNUMBER($C441),$C441&lt;10000),"客户生日填得不对（不是日期）",IF(N($J441)&gt;N($F441),"销售费用大于销售金额",IF(AND($D441&lt;&gt;"",COUNTIF(数据录入!$J$5:$J$4999,$D441)=0,N($T441)&lt;&gt;0),"用的还是原手工已收款",IF(AND($D441&lt;&gt;"",COUNTIF(数据录入!$J$5:$J$4999,$D441)&gt;0,ROUND(N($G441)-N($T441),2)&lt;&gt;0,N($T441)&lt;&gt;0),"自动算的已收款和原手工数对不上","√"))))))))</f>
        <v/>
      </c>
    </row>
    <row r="442" ht="18" customFormat="1" customHeight="1" s="106">
      <c r="A442" s="338">
        <f>IF(AND($D442="",$N442=""),"",MAX($A$10:A441)+1)</f>
        <v/>
      </c>
      <c r="B442" s="339" t="n"/>
      <c r="C442" s="341" t="n"/>
      <c r="D442" s="341" t="n"/>
      <c r="E442" s="341" t="n"/>
      <c r="F442" s="342" t="n"/>
      <c r="G442" s="343">
        <f>IF($D442="","",IF(COUNTIF(数据录入!$J$5:$J$4999,$D442)=0,N($T442),ROUND(MIN(MAX(0,N($W442)-(N($V442)-N($U442))),N($U442)),2)))</f>
        <v/>
      </c>
      <c r="H442" s="344">
        <f>IF($D442="","",ROUND(N($F442)-N($G442)-N($J442),2))</f>
        <v/>
      </c>
      <c r="I442" s="353">
        <f>IF($D442="","",ROUND(SUM($H$11:H442),2))</f>
        <v/>
      </c>
      <c r="J442" s="354" t="n"/>
      <c r="K442" s="355" t="n"/>
      <c r="L442" s="341" t="n"/>
      <c r="M442" s="345" t="n"/>
      <c r="N442" s="346" t="n"/>
      <c r="O442" s="347" t="n"/>
      <c r="P442" s="348">
        <f>IF($N442="","",IF(COUNTIF(数据录入!$K$5:$K$4999,$N442)=0,N($X442),ROUND(MIN(MAX(0,N($Z442)-(N($Y442)-N($O442))),N($O442)),2)))</f>
        <v/>
      </c>
      <c r="Q442" s="349">
        <f>IF($N442="","",ROUND(N($O442)-N($P442),2))</f>
        <v/>
      </c>
      <c r="R442" s="350">
        <f>IF($N442="","",ROUND(SUM($Q$11:Q442),2))</f>
        <v/>
      </c>
      <c r="S442" s="346" t="n"/>
      <c r="T442" s="342" t="n"/>
      <c r="U442" s="351">
        <f>IF($D442="","",ROUND(N($F442)-N($J442),2))</f>
        <v/>
      </c>
      <c r="V442" s="351">
        <f>IF($D442="","",ROUND(SUMIFS($F$11:F442,$D$11:D442,$D442)-SUMIFS($J$11:J442,$D$11:D442,$D442),2))</f>
        <v/>
      </c>
      <c r="W442" s="351">
        <f>IF($D442="","",ROUND(SUMIFS(数据录入!$F$5:$F$4999,数据录入!$J$5:$J$4999,$D442),2))</f>
        <v/>
      </c>
      <c r="X442" s="347" t="n"/>
      <c r="Y442" s="351">
        <f>IF($N442="","",ROUND(SUMIFS($O$11:O442,$N$11:N442,$N442),2))</f>
        <v/>
      </c>
      <c r="Z442" s="351">
        <f>IF($N442="","",ROUND(SUMIFS(数据录入!$G$5:$G$4999,数据录入!$K$5:$K$4999,$N442),2))</f>
        <v/>
      </c>
      <c r="AA442" s="352">
        <f>IF(AND($D442="",$N442=""),"",IF(AND($D442&lt;&gt;"",COUNTIF(基础资料!$E:$E,$D442)=0),"客户名不在基础资料里",IF(AND($E442&lt;&gt;"",COUNTIF(基础资料!$B:$B,$E442)=0),"产品名不在基础资料里",IF(AND($N442&lt;&gt;"",COUNTIF(基础资料!$G:$G,$N442)=0),"供货商不在基础资料里",IF(AND($C442&lt;&gt;"",ISNUMBER($C442),$C442&lt;10000),"客户生日填得不对（不是日期）",IF(N($J442)&gt;N($F442),"销售费用大于销售金额",IF(AND($D442&lt;&gt;"",COUNTIF(数据录入!$J$5:$J$4999,$D442)=0,N($T442)&lt;&gt;0),"用的还是原手工已收款",IF(AND($D442&lt;&gt;"",COUNTIF(数据录入!$J$5:$J$4999,$D442)&gt;0,ROUND(N($G442)-N($T442),2)&lt;&gt;0,N($T442)&lt;&gt;0),"自动算的已收款和原手工数对不上","√"))))))))</f>
        <v/>
      </c>
    </row>
    <row r="443" ht="18" customFormat="1" customHeight="1" s="106">
      <c r="A443" s="338">
        <f>IF(AND($D443="",$N443=""),"",MAX($A$10:A442)+1)</f>
        <v/>
      </c>
      <c r="B443" s="339" t="n"/>
      <c r="C443" s="341" t="n"/>
      <c r="D443" s="341" t="n"/>
      <c r="E443" s="341" t="n"/>
      <c r="F443" s="342" t="n"/>
      <c r="G443" s="343">
        <f>IF($D443="","",IF(COUNTIF(数据录入!$J$5:$J$4999,$D443)=0,N($T443),ROUND(MIN(MAX(0,N($W443)-(N($V443)-N($U443))),N($U443)),2)))</f>
        <v/>
      </c>
      <c r="H443" s="344">
        <f>IF($D443="","",ROUND(N($F443)-N($G443)-N($J443),2))</f>
        <v/>
      </c>
      <c r="I443" s="353">
        <f>IF($D443="","",ROUND(SUM($H$11:H443),2))</f>
        <v/>
      </c>
      <c r="J443" s="354" t="n"/>
      <c r="K443" s="355" t="n"/>
      <c r="L443" s="341" t="n"/>
      <c r="M443" s="345" t="n"/>
      <c r="N443" s="346" t="n"/>
      <c r="O443" s="347" t="n"/>
      <c r="P443" s="348">
        <f>IF($N443="","",IF(COUNTIF(数据录入!$K$5:$K$4999,$N443)=0,N($X443),ROUND(MIN(MAX(0,N($Z443)-(N($Y443)-N($O443))),N($O443)),2)))</f>
        <v/>
      </c>
      <c r="Q443" s="349">
        <f>IF($N443="","",ROUND(N($O443)-N($P443),2))</f>
        <v/>
      </c>
      <c r="R443" s="350">
        <f>IF($N443="","",ROUND(SUM($Q$11:Q443),2))</f>
        <v/>
      </c>
      <c r="S443" s="346" t="n"/>
      <c r="T443" s="342" t="n"/>
      <c r="U443" s="351">
        <f>IF($D443="","",ROUND(N($F443)-N($J443),2))</f>
        <v/>
      </c>
      <c r="V443" s="351">
        <f>IF($D443="","",ROUND(SUMIFS($F$11:F443,$D$11:D443,$D443)-SUMIFS($J$11:J443,$D$11:D443,$D443),2))</f>
        <v/>
      </c>
      <c r="W443" s="351">
        <f>IF($D443="","",ROUND(SUMIFS(数据录入!$F$5:$F$4999,数据录入!$J$5:$J$4999,$D443),2))</f>
        <v/>
      </c>
      <c r="X443" s="347" t="n"/>
      <c r="Y443" s="351">
        <f>IF($N443="","",ROUND(SUMIFS($O$11:O443,$N$11:N443,$N443),2))</f>
        <v/>
      </c>
      <c r="Z443" s="351">
        <f>IF($N443="","",ROUND(SUMIFS(数据录入!$G$5:$G$4999,数据录入!$K$5:$K$4999,$N443),2))</f>
        <v/>
      </c>
      <c r="AA443" s="352">
        <f>IF(AND($D443="",$N443=""),"",IF(AND($D443&lt;&gt;"",COUNTIF(基础资料!$E:$E,$D443)=0),"客户名不在基础资料里",IF(AND($E443&lt;&gt;"",COUNTIF(基础资料!$B:$B,$E443)=0),"产品名不在基础资料里",IF(AND($N443&lt;&gt;"",COUNTIF(基础资料!$G:$G,$N443)=0),"供货商不在基础资料里",IF(AND($C443&lt;&gt;"",ISNUMBER($C443),$C443&lt;10000),"客户生日填得不对（不是日期）",IF(N($J443)&gt;N($F443),"销售费用大于销售金额",IF(AND($D443&lt;&gt;"",COUNTIF(数据录入!$J$5:$J$4999,$D443)=0,N($T443)&lt;&gt;0),"用的还是原手工已收款",IF(AND($D443&lt;&gt;"",COUNTIF(数据录入!$J$5:$J$4999,$D443)&gt;0,ROUND(N($G443)-N($T443),2)&lt;&gt;0,N($T443)&lt;&gt;0),"自动算的已收款和原手工数对不上","√"))))))))</f>
        <v/>
      </c>
    </row>
    <row r="444" ht="18" customFormat="1" customHeight="1" s="106">
      <c r="A444" s="338">
        <f>IF(AND($D444="",$N444=""),"",MAX($A$10:A443)+1)</f>
        <v/>
      </c>
      <c r="B444" s="339" t="n"/>
      <c r="C444" s="341" t="n"/>
      <c r="D444" s="341" t="n"/>
      <c r="E444" s="341" t="n"/>
      <c r="F444" s="342" t="n"/>
      <c r="G444" s="343">
        <f>IF($D444="","",IF(COUNTIF(数据录入!$J$5:$J$4999,$D444)=0,N($T444),ROUND(MIN(MAX(0,N($W444)-(N($V444)-N($U444))),N($U444)),2)))</f>
        <v/>
      </c>
      <c r="H444" s="344">
        <f>IF($D444="","",ROUND(N($F444)-N($G444)-N($J444),2))</f>
        <v/>
      </c>
      <c r="I444" s="353">
        <f>IF($D444="","",ROUND(SUM($H$11:H444),2))</f>
        <v/>
      </c>
      <c r="J444" s="354" t="n"/>
      <c r="K444" s="355" t="n"/>
      <c r="L444" s="341" t="n"/>
      <c r="M444" s="345" t="n"/>
      <c r="N444" s="346" t="n"/>
      <c r="O444" s="347" t="n"/>
      <c r="P444" s="348">
        <f>IF($N444="","",IF(COUNTIF(数据录入!$K$5:$K$4999,$N444)=0,N($X444),ROUND(MIN(MAX(0,N($Z444)-(N($Y444)-N($O444))),N($O444)),2)))</f>
        <v/>
      </c>
      <c r="Q444" s="349">
        <f>IF($N444="","",ROUND(N($O444)-N($P444),2))</f>
        <v/>
      </c>
      <c r="R444" s="350">
        <f>IF($N444="","",ROUND(SUM($Q$11:Q444),2))</f>
        <v/>
      </c>
      <c r="S444" s="346" t="n"/>
      <c r="T444" s="342" t="n"/>
      <c r="U444" s="351">
        <f>IF($D444="","",ROUND(N($F444)-N($J444),2))</f>
        <v/>
      </c>
      <c r="V444" s="351">
        <f>IF($D444="","",ROUND(SUMIFS($F$11:F444,$D$11:D444,$D444)-SUMIFS($J$11:J444,$D$11:D444,$D444),2))</f>
        <v/>
      </c>
      <c r="W444" s="351">
        <f>IF($D444="","",ROUND(SUMIFS(数据录入!$F$5:$F$4999,数据录入!$J$5:$J$4999,$D444),2))</f>
        <v/>
      </c>
      <c r="X444" s="347" t="n"/>
      <c r="Y444" s="351">
        <f>IF($N444="","",ROUND(SUMIFS($O$11:O444,$N$11:N444,$N444),2))</f>
        <v/>
      </c>
      <c r="Z444" s="351">
        <f>IF($N444="","",ROUND(SUMIFS(数据录入!$G$5:$G$4999,数据录入!$K$5:$K$4999,$N444),2))</f>
        <v/>
      </c>
      <c r="AA444" s="352">
        <f>IF(AND($D444="",$N444=""),"",IF(AND($D444&lt;&gt;"",COUNTIF(基础资料!$E:$E,$D444)=0),"客户名不在基础资料里",IF(AND($E444&lt;&gt;"",COUNTIF(基础资料!$B:$B,$E444)=0),"产品名不在基础资料里",IF(AND($N444&lt;&gt;"",COUNTIF(基础资料!$G:$G,$N444)=0),"供货商不在基础资料里",IF(AND($C444&lt;&gt;"",ISNUMBER($C444),$C444&lt;10000),"客户生日填得不对（不是日期）",IF(N($J444)&gt;N($F444),"销售费用大于销售金额",IF(AND($D444&lt;&gt;"",COUNTIF(数据录入!$J$5:$J$4999,$D444)=0,N($T444)&lt;&gt;0),"用的还是原手工已收款",IF(AND($D444&lt;&gt;"",COUNTIF(数据录入!$J$5:$J$4999,$D444)&gt;0,ROUND(N($G444)-N($T444),2)&lt;&gt;0,N($T444)&lt;&gt;0),"自动算的已收款和原手工数对不上","√"))))))))</f>
        <v/>
      </c>
    </row>
    <row r="445" ht="18" customFormat="1" customHeight="1" s="106">
      <c r="A445" s="338">
        <f>IF(AND($D445="",$N445=""),"",MAX($A$10:A444)+1)</f>
        <v/>
      </c>
      <c r="B445" s="339" t="n"/>
      <c r="C445" s="341" t="n"/>
      <c r="D445" s="341" t="n"/>
      <c r="E445" s="341" t="n"/>
      <c r="F445" s="342" t="n"/>
      <c r="G445" s="343">
        <f>IF($D445="","",IF(COUNTIF(数据录入!$J$5:$J$4999,$D445)=0,N($T445),ROUND(MIN(MAX(0,N($W445)-(N($V445)-N($U445))),N($U445)),2)))</f>
        <v/>
      </c>
      <c r="H445" s="344">
        <f>IF($D445="","",ROUND(N($F445)-N($G445)-N($J445),2))</f>
        <v/>
      </c>
      <c r="I445" s="353">
        <f>IF($D445="","",ROUND(SUM($H$11:H445),2))</f>
        <v/>
      </c>
      <c r="J445" s="354" t="n"/>
      <c r="K445" s="355" t="n"/>
      <c r="L445" s="341" t="n"/>
      <c r="M445" s="345" t="n"/>
      <c r="N445" s="346" t="n"/>
      <c r="O445" s="347" t="n"/>
      <c r="P445" s="348">
        <f>IF($N445="","",IF(COUNTIF(数据录入!$K$5:$K$4999,$N445)=0,N($X445),ROUND(MIN(MAX(0,N($Z445)-(N($Y445)-N($O445))),N($O445)),2)))</f>
        <v/>
      </c>
      <c r="Q445" s="349">
        <f>IF($N445="","",ROUND(N($O445)-N($P445),2))</f>
        <v/>
      </c>
      <c r="R445" s="350">
        <f>IF($N445="","",ROUND(SUM($Q$11:Q445),2))</f>
        <v/>
      </c>
      <c r="S445" s="346" t="n"/>
      <c r="T445" s="342" t="n"/>
      <c r="U445" s="351">
        <f>IF($D445="","",ROUND(N($F445)-N($J445),2))</f>
        <v/>
      </c>
      <c r="V445" s="351">
        <f>IF($D445="","",ROUND(SUMIFS($F$11:F445,$D$11:D445,$D445)-SUMIFS($J$11:J445,$D$11:D445,$D445),2))</f>
        <v/>
      </c>
      <c r="W445" s="351">
        <f>IF($D445="","",ROUND(SUMIFS(数据录入!$F$5:$F$4999,数据录入!$J$5:$J$4999,$D445),2))</f>
        <v/>
      </c>
      <c r="X445" s="347" t="n"/>
      <c r="Y445" s="351">
        <f>IF($N445="","",ROUND(SUMIFS($O$11:O445,$N$11:N445,$N445),2))</f>
        <v/>
      </c>
      <c r="Z445" s="351">
        <f>IF($N445="","",ROUND(SUMIFS(数据录入!$G$5:$G$4999,数据录入!$K$5:$K$4999,$N445),2))</f>
        <v/>
      </c>
      <c r="AA445" s="352">
        <f>IF(AND($D445="",$N445=""),"",IF(AND($D445&lt;&gt;"",COUNTIF(基础资料!$E:$E,$D445)=0),"客户名不在基础资料里",IF(AND($E445&lt;&gt;"",COUNTIF(基础资料!$B:$B,$E445)=0),"产品名不在基础资料里",IF(AND($N445&lt;&gt;"",COUNTIF(基础资料!$G:$G,$N445)=0),"供货商不在基础资料里",IF(AND($C445&lt;&gt;"",ISNUMBER($C445),$C445&lt;10000),"客户生日填得不对（不是日期）",IF(N($J445)&gt;N($F445),"销售费用大于销售金额",IF(AND($D445&lt;&gt;"",COUNTIF(数据录入!$J$5:$J$4999,$D445)=0,N($T445)&lt;&gt;0),"用的还是原手工已收款",IF(AND($D445&lt;&gt;"",COUNTIF(数据录入!$J$5:$J$4999,$D445)&gt;0,ROUND(N($G445)-N($T445),2)&lt;&gt;0,N($T445)&lt;&gt;0),"自动算的已收款和原手工数对不上","√"))))))))</f>
        <v/>
      </c>
    </row>
    <row r="446" ht="18" customFormat="1" customHeight="1" s="106">
      <c r="A446" s="338">
        <f>IF(AND($D446="",$N446=""),"",MAX($A$10:A445)+1)</f>
        <v/>
      </c>
      <c r="B446" s="339" t="n"/>
      <c r="C446" s="341" t="n"/>
      <c r="D446" s="341" t="n"/>
      <c r="E446" s="341" t="n"/>
      <c r="F446" s="342" t="n"/>
      <c r="G446" s="343">
        <f>IF($D446="","",IF(COUNTIF(数据录入!$J$5:$J$4999,$D446)=0,N($T446),ROUND(MIN(MAX(0,N($W446)-(N($V446)-N($U446))),N($U446)),2)))</f>
        <v/>
      </c>
      <c r="H446" s="344">
        <f>IF($D446="","",ROUND(N($F446)-N($G446)-N($J446),2))</f>
        <v/>
      </c>
      <c r="I446" s="353">
        <f>IF($D446="","",ROUND(SUM($H$11:H446),2))</f>
        <v/>
      </c>
      <c r="J446" s="354" t="n"/>
      <c r="K446" s="355" t="n"/>
      <c r="L446" s="341" t="n"/>
      <c r="M446" s="345" t="n"/>
      <c r="N446" s="346" t="n"/>
      <c r="O446" s="347" t="n"/>
      <c r="P446" s="348">
        <f>IF($N446="","",IF(COUNTIF(数据录入!$K$5:$K$4999,$N446)=0,N($X446),ROUND(MIN(MAX(0,N($Z446)-(N($Y446)-N($O446))),N($O446)),2)))</f>
        <v/>
      </c>
      <c r="Q446" s="349">
        <f>IF($N446="","",ROUND(N($O446)-N($P446),2))</f>
        <v/>
      </c>
      <c r="R446" s="350">
        <f>IF($N446="","",ROUND(SUM($Q$11:Q446),2))</f>
        <v/>
      </c>
      <c r="S446" s="346" t="n"/>
      <c r="T446" s="342" t="n"/>
      <c r="U446" s="351">
        <f>IF($D446="","",ROUND(N($F446)-N($J446),2))</f>
        <v/>
      </c>
      <c r="V446" s="351">
        <f>IF($D446="","",ROUND(SUMIFS($F$11:F446,$D$11:D446,$D446)-SUMIFS($J$11:J446,$D$11:D446,$D446),2))</f>
        <v/>
      </c>
      <c r="W446" s="351">
        <f>IF($D446="","",ROUND(SUMIFS(数据录入!$F$5:$F$4999,数据录入!$J$5:$J$4999,$D446),2))</f>
        <v/>
      </c>
      <c r="X446" s="347" t="n"/>
      <c r="Y446" s="351">
        <f>IF($N446="","",ROUND(SUMIFS($O$11:O446,$N$11:N446,$N446),2))</f>
        <v/>
      </c>
      <c r="Z446" s="351">
        <f>IF($N446="","",ROUND(SUMIFS(数据录入!$G$5:$G$4999,数据录入!$K$5:$K$4999,$N446),2))</f>
        <v/>
      </c>
      <c r="AA446" s="352">
        <f>IF(AND($D446="",$N446=""),"",IF(AND($D446&lt;&gt;"",COUNTIF(基础资料!$E:$E,$D446)=0),"客户名不在基础资料里",IF(AND($E446&lt;&gt;"",COUNTIF(基础资料!$B:$B,$E446)=0),"产品名不在基础资料里",IF(AND($N446&lt;&gt;"",COUNTIF(基础资料!$G:$G,$N446)=0),"供货商不在基础资料里",IF(AND($C446&lt;&gt;"",ISNUMBER($C446),$C446&lt;10000),"客户生日填得不对（不是日期）",IF(N($J446)&gt;N($F446),"销售费用大于销售金额",IF(AND($D446&lt;&gt;"",COUNTIF(数据录入!$J$5:$J$4999,$D446)=0,N($T446)&lt;&gt;0),"用的还是原手工已收款",IF(AND($D446&lt;&gt;"",COUNTIF(数据录入!$J$5:$J$4999,$D446)&gt;0,ROUND(N($G446)-N($T446),2)&lt;&gt;0,N($T446)&lt;&gt;0),"自动算的已收款和原手工数对不上","√"))))))))</f>
        <v/>
      </c>
    </row>
    <row r="447" ht="18" customFormat="1" customHeight="1" s="106">
      <c r="A447" s="338">
        <f>IF(AND($D447="",$N447=""),"",MAX($A$10:A446)+1)</f>
        <v/>
      </c>
      <c r="B447" s="339" t="n"/>
      <c r="C447" s="341" t="n"/>
      <c r="D447" s="341" t="n"/>
      <c r="E447" s="341" t="n"/>
      <c r="F447" s="342" t="n"/>
      <c r="G447" s="343">
        <f>IF($D447="","",IF(COUNTIF(数据录入!$J$5:$J$4999,$D447)=0,N($T447),ROUND(MIN(MAX(0,N($W447)-(N($V447)-N($U447))),N($U447)),2)))</f>
        <v/>
      </c>
      <c r="H447" s="344">
        <f>IF($D447="","",ROUND(N($F447)-N($G447)-N($J447),2))</f>
        <v/>
      </c>
      <c r="I447" s="353">
        <f>IF($D447="","",ROUND(SUM($H$11:H447),2))</f>
        <v/>
      </c>
      <c r="J447" s="354" t="n"/>
      <c r="K447" s="355" t="n"/>
      <c r="L447" s="341" t="n"/>
      <c r="M447" s="345" t="n"/>
      <c r="N447" s="346" t="n"/>
      <c r="O447" s="347" t="n"/>
      <c r="P447" s="348">
        <f>IF($N447="","",IF(COUNTIF(数据录入!$K$5:$K$4999,$N447)=0,N($X447),ROUND(MIN(MAX(0,N($Z447)-(N($Y447)-N($O447))),N($O447)),2)))</f>
        <v/>
      </c>
      <c r="Q447" s="349">
        <f>IF($N447="","",ROUND(N($O447)-N($P447),2))</f>
        <v/>
      </c>
      <c r="R447" s="350">
        <f>IF($N447="","",ROUND(SUM($Q$11:Q447),2))</f>
        <v/>
      </c>
      <c r="S447" s="346" t="n"/>
      <c r="T447" s="342" t="n"/>
      <c r="U447" s="351">
        <f>IF($D447="","",ROUND(N($F447)-N($J447),2))</f>
        <v/>
      </c>
      <c r="V447" s="351">
        <f>IF($D447="","",ROUND(SUMIFS($F$11:F447,$D$11:D447,$D447)-SUMIFS($J$11:J447,$D$11:D447,$D447),2))</f>
        <v/>
      </c>
      <c r="W447" s="351">
        <f>IF($D447="","",ROUND(SUMIFS(数据录入!$F$5:$F$4999,数据录入!$J$5:$J$4999,$D447),2))</f>
        <v/>
      </c>
      <c r="X447" s="347" t="n"/>
      <c r="Y447" s="351">
        <f>IF($N447="","",ROUND(SUMIFS($O$11:O447,$N$11:N447,$N447),2))</f>
        <v/>
      </c>
      <c r="Z447" s="351">
        <f>IF($N447="","",ROUND(SUMIFS(数据录入!$G$5:$G$4999,数据录入!$K$5:$K$4999,$N447),2))</f>
        <v/>
      </c>
      <c r="AA447" s="352">
        <f>IF(AND($D447="",$N447=""),"",IF(AND($D447&lt;&gt;"",COUNTIF(基础资料!$E:$E,$D447)=0),"客户名不在基础资料里",IF(AND($E447&lt;&gt;"",COUNTIF(基础资料!$B:$B,$E447)=0),"产品名不在基础资料里",IF(AND($N447&lt;&gt;"",COUNTIF(基础资料!$G:$G,$N447)=0),"供货商不在基础资料里",IF(AND($C447&lt;&gt;"",ISNUMBER($C447),$C447&lt;10000),"客户生日填得不对（不是日期）",IF(N($J447)&gt;N($F447),"销售费用大于销售金额",IF(AND($D447&lt;&gt;"",COUNTIF(数据录入!$J$5:$J$4999,$D447)=0,N($T447)&lt;&gt;0),"用的还是原手工已收款",IF(AND($D447&lt;&gt;"",COUNTIF(数据录入!$J$5:$J$4999,$D447)&gt;0,ROUND(N($G447)-N($T447),2)&lt;&gt;0,N($T447)&lt;&gt;0),"自动算的已收款和原手工数对不上","√"))))))))</f>
        <v/>
      </c>
    </row>
    <row r="448" ht="18" customFormat="1" customHeight="1" s="106">
      <c r="A448" s="338">
        <f>IF(AND($D448="",$N448=""),"",MAX($A$10:A447)+1)</f>
        <v/>
      </c>
      <c r="B448" s="339" t="n"/>
      <c r="C448" s="341" t="n"/>
      <c r="D448" s="341" t="n"/>
      <c r="E448" s="341" t="n"/>
      <c r="F448" s="342" t="n"/>
      <c r="G448" s="343">
        <f>IF($D448="","",IF(COUNTIF(数据录入!$J$5:$J$4999,$D448)=0,N($T448),ROUND(MIN(MAX(0,N($W448)-(N($V448)-N($U448))),N($U448)),2)))</f>
        <v/>
      </c>
      <c r="H448" s="344">
        <f>IF($D448="","",ROUND(N($F448)-N($G448)-N($J448),2))</f>
        <v/>
      </c>
      <c r="I448" s="353">
        <f>IF($D448="","",ROUND(SUM($H$11:H448),2))</f>
        <v/>
      </c>
      <c r="J448" s="354" t="n"/>
      <c r="K448" s="355" t="n"/>
      <c r="L448" s="341" t="n"/>
      <c r="M448" s="345" t="n"/>
      <c r="N448" s="346" t="n"/>
      <c r="O448" s="347" t="n"/>
      <c r="P448" s="348">
        <f>IF($N448="","",IF(COUNTIF(数据录入!$K$5:$K$4999,$N448)=0,N($X448),ROUND(MIN(MAX(0,N($Z448)-(N($Y448)-N($O448))),N($O448)),2)))</f>
        <v/>
      </c>
      <c r="Q448" s="349">
        <f>IF($N448="","",ROUND(N($O448)-N($P448),2))</f>
        <v/>
      </c>
      <c r="R448" s="350">
        <f>IF($N448="","",ROUND(SUM($Q$11:Q448),2))</f>
        <v/>
      </c>
      <c r="S448" s="346" t="n"/>
      <c r="T448" s="342" t="n"/>
      <c r="U448" s="351">
        <f>IF($D448="","",ROUND(N($F448)-N($J448),2))</f>
        <v/>
      </c>
      <c r="V448" s="351">
        <f>IF($D448="","",ROUND(SUMIFS($F$11:F448,$D$11:D448,$D448)-SUMIFS($J$11:J448,$D$11:D448,$D448),2))</f>
        <v/>
      </c>
      <c r="W448" s="351">
        <f>IF($D448="","",ROUND(SUMIFS(数据录入!$F$5:$F$4999,数据录入!$J$5:$J$4999,$D448),2))</f>
        <v/>
      </c>
      <c r="X448" s="347" t="n"/>
      <c r="Y448" s="351">
        <f>IF($N448="","",ROUND(SUMIFS($O$11:O448,$N$11:N448,$N448),2))</f>
        <v/>
      </c>
      <c r="Z448" s="351">
        <f>IF($N448="","",ROUND(SUMIFS(数据录入!$G$5:$G$4999,数据录入!$K$5:$K$4999,$N448),2))</f>
        <v/>
      </c>
      <c r="AA448" s="352">
        <f>IF(AND($D448="",$N448=""),"",IF(AND($D448&lt;&gt;"",COUNTIF(基础资料!$E:$E,$D448)=0),"客户名不在基础资料里",IF(AND($E448&lt;&gt;"",COUNTIF(基础资料!$B:$B,$E448)=0),"产品名不在基础资料里",IF(AND($N448&lt;&gt;"",COUNTIF(基础资料!$G:$G,$N448)=0),"供货商不在基础资料里",IF(AND($C448&lt;&gt;"",ISNUMBER($C448),$C448&lt;10000),"客户生日填得不对（不是日期）",IF(N($J448)&gt;N($F448),"销售费用大于销售金额",IF(AND($D448&lt;&gt;"",COUNTIF(数据录入!$J$5:$J$4999,$D448)=0,N($T448)&lt;&gt;0),"用的还是原手工已收款",IF(AND($D448&lt;&gt;"",COUNTIF(数据录入!$J$5:$J$4999,$D448)&gt;0,ROUND(N($G448)-N($T448),2)&lt;&gt;0,N($T448)&lt;&gt;0),"自动算的已收款和原手工数对不上","√"))))))))</f>
        <v/>
      </c>
    </row>
    <row r="449" ht="18" customFormat="1" customHeight="1" s="106">
      <c r="A449" s="338">
        <f>IF(AND($D449="",$N449=""),"",MAX($A$10:A448)+1)</f>
        <v/>
      </c>
      <c r="B449" s="339" t="n"/>
      <c r="C449" s="341" t="n"/>
      <c r="D449" s="341" t="n"/>
      <c r="E449" s="341" t="n"/>
      <c r="F449" s="342" t="n"/>
      <c r="G449" s="343">
        <f>IF($D449="","",IF(COUNTIF(数据录入!$J$5:$J$4999,$D449)=0,N($T449),ROUND(MIN(MAX(0,N($W449)-(N($V449)-N($U449))),N($U449)),2)))</f>
        <v/>
      </c>
      <c r="H449" s="344">
        <f>IF($D449="","",ROUND(N($F449)-N($G449)-N($J449),2))</f>
        <v/>
      </c>
      <c r="I449" s="353">
        <f>IF($D449="","",ROUND(SUM($H$11:H449),2))</f>
        <v/>
      </c>
      <c r="J449" s="354" t="n"/>
      <c r="K449" s="355" t="n"/>
      <c r="L449" s="341" t="n"/>
      <c r="M449" s="345" t="n"/>
      <c r="N449" s="346" t="n"/>
      <c r="O449" s="347" t="n"/>
      <c r="P449" s="348">
        <f>IF($N449="","",IF(COUNTIF(数据录入!$K$5:$K$4999,$N449)=0,N($X449),ROUND(MIN(MAX(0,N($Z449)-(N($Y449)-N($O449))),N($O449)),2)))</f>
        <v/>
      </c>
      <c r="Q449" s="349">
        <f>IF($N449="","",ROUND(N($O449)-N($P449),2))</f>
        <v/>
      </c>
      <c r="R449" s="350">
        <f>IF($N449="","",ROUND(SUM($Q$11:Q449),2))</f>
        <v/>
      </c>
      <c r="S449" s="346" t="n"/>
      <c r="T449" s="342" t="n"/>
      <c r="U449" s="351">
        <f>IF($D449="","",ROUND(N($F449)-N($J449),2))</f>
        <v/>
      </c>
      <c r="V449" s="351">
        <f>IF($D449="","",ROUND(SUMIFS($F$11:F449,$D$11:D449,$D449)-SUMIFS($J$11:J449,$D$11:D449,$D449),2))</f>
        <v/>
      </c>
      <c r="W449" s="351">
        <f>IF($D449="","",ROUND(SUMIFS(数据录入!$F$5:$F$4999,数据录入!$J$5:$J$4999,$D449),2))</f>
        <v/>
      </c>
      <c r="X449" s="347" t="n"/>
      <c r="Y449" s="351">
        <f>IF($N449="","",ROUND(SUMIFS($O$11:O449,$N$11:N449,$N449),2))</f>
        <v/>
      </c>
      <c r="Z449" s="351">
        <f>IF($N449="","",ROUND(SUMIFS(数据录入!$G$5:$G$4999,数据录入!$K$5:$K$4999,$N449),2))</f>
        <v/>
      </c>
      <c r="AA449" s="352">
        <f>IF(AND($D449="",$N449=""),"",IF(AND($D449&lt;&gt;"",COUNTIF(基础资料!$E:$E,$D449)=0),"客户名不在基础资料里",IF(AND($E449&lt;&gt;"",COUNTIF(基础资料!$B:$B,$E449)=0),"产品名不在基础资料里",IF(AND($N449&lt;&gt;"",COUNTIF(基础资料!$G:$G,$N449)=0),"供货商不在基础资料里",IF(AND($C449&lt;&gt;"",ISNUMBER($C449),$C449&lt;10000),"客户生日填得不对（不是日期）",IF(N($J449)&gt;N($F449),"销售费用大于销售金额",IF(AND($D449&lt;&gt;"",COUNTIF(数据录入!$J$5:$J$4999,$D449)=0,N($T449)&lt;&gt;0),"用的还是原手工已收款",IF(AND($D449&lt;&gt;"",COUNTIF(数据录入!$J$5:$J$4999,$D449)&gt;0,ROUND(N($G449)-N($T449),2)&lt;&gt;0,N($T449)&lt;&gt;0),"自动算的已收款和原手工数对不上","√"))))))))</f>
        <v/>
      </c>
    </row>
    <row r="450" ht="18" customFormat="1" customHeight="1" s="106">
      <c r="A450" s="338">
        <f>IF(AND($D450="",$N450=""),"",MAX($A$10:A449)+1)</f>
        <v/>
      </c>
      <c r="B450" s="339" t="n"/>
      <c r="C450" s="341" t="n"/>
      <c r="D450" s="341" t="n"/>
      <c r="E450" s="341" t="n"/>
      <c r="F450" s="342" t="n"/>
      <c r="G450" s="343">
        <f>IF($D450="","",IF(COUNTIF(数据录入!$J$5:$J$4999,$D450)=0,N($T450),ROUND(MIN(MAX(0,N($W450)-(N($V450)-N($U450))),N($U450)),2)))</f>
        <v/>
      </c>
      <c r="H450" s="344">
        <f>IF($D450="","",ROUND(N($F450)-N($G450)-N($J450),2))</f>
        <v/>
      </c>
      <c r="I450" s="353">
        <f>IF($D450="","",ROUND(SUM($H$11:H450),2))</f>
        <v/>
      </c>
      <c r="J450" s="354" t="n"/>
      <c r="K450" s="355" t="n"/>
      <c r="L450" s="341" t="n"/>
      <c r="M450" s="345" t="n"/>
      <c r="N450" s="346" t="n"/>
      <c r="O450" s="347" t="n"/>
      <c r="P450" s="348">
        <f>IF($N450="","",IF(COUNTIF(数据录入!$K$5:$K$4999,$N450)=0,N($X450),ROUND(MIN(MAX(0,N($Z450)-(N($Y450)-N($O450))),N($O450)),2)))</f>
        <v/>
      </c>
      <c r="Q450" s="349">
        <f>IF($N450="","",ROUND(N($O450)-N($P450),2))</f>
        <v/>
      </c>
      <c r="R450" s="350">
        <f>IF($N450="","",ROUND(SUM($Q$11:Q450),2))</f>
        <v/>
      </c>
      <c r="S450" s="346" t="n"/>
      <c r="T450" s="342" t="n"/>
      <c r="U450" s="351">
        <f>IF($D450="","",ROUND(N($F450)-N($J450),2))</f>
        <v/>
      </c>
      <c r="V450" s="351">
        <f>IF($D450="","",ROUND(SUMIFS($F$11:F450,$D$11:D450,$D450)-SUMIFS($J$11:J450,$D$11:D450,$D450),2))</f>
        <v/>
      </c>
      <c r="W450" s="351">
        <f>IF($D450="","",ROUND(SUMIFS(数据录入!$F$5:$F$4999,数据录入!$J$5:$J$4999,$D450),2))</f>
        <v/>
      </c>
      <c r="X450" s="347" t="n"/>
      <c r="Y450" s="351">
        <f>IF($N450="","",ROUND(SUMIFS($O$11:O450,$N$11:N450,$N450),2))</f>
        <v/>
      </c>
      <c r="Z450" s="351">
        <f>IF($N450="","",ROUND(SUMIFS(数据录入!$G$5:$G$4999,数据录入!$K$5:$K$4999,$N450),2))</f>
        <v/>
      </c>
      <c r="AA450" s="352">
        <f>IF(AND($D450="",$N450=""),"",IF(AND($D450&lt;&gt;"",COUNTIF(基础资料!$E:$E,$D450)=0),"客户名不在基础资料里",IF(AND($E450&lt;&gt;"",COUNTIF(基础资料!$B:$B,$E450)=0),"产品名不在基础资料里",IF(AND($N450&lt;&gt;"",COUNTIF(基础资料!$G:$G,$N450)=0),"供货商不在基础资料里",IF(AND($C450&lt;&gt;"",ISNUMBER($C450),$C450&lt;10000),"客户生日填得不对（不是日期）",IF(N($J450)&gt;N($F450),"销售费用大于销售金额",IF(AND($D450&lt;&gt;"",COUNTIF(数据录入!$J$5:$J$4999,$D450)=0,N($T450)&lt;&gt;0),"用的还是原手工已收款",IF(AND($D450&lt;&gt;"",COUNTIF(数据录入!$J$5:$J$4999,$D450)&gt;0,ROUND(N($G450)-N($T450),2)&lt;&gt;0,N($T450)&lt;&gt;0),"自动算的已收款和原手工数对不上","√"))))))))</f>
        <v/>
      </c>
    </row>
    <row r="451" ht="18" customFormat="1" customHeight="1" s="106">
      <c r="A451" s="338">
        <f>IF(AND($D451="",$N451=""),"",MAX($A$10:A450)+1)</f>
        <v/>
      </c>
      <c r="B451" s="339" t="n"/>
      <c r="C451" s="341" t="n"/>
      <c r="D451" s="341" t="n"/>
      <c r="E451" s="341" t="n"/>
      <c r="F451" s="342" t="n"/>
      <c r="G451" s="343">
        <f>IF($D451="","",IF(COUNTIF(数据录入!$J$5:$J$4999,$D451)=0,N($T451),ROUND(MIN(MAX(0,N($W451)-(N($V451)-N($U451))),N($U451)),2)))</f>
        <v/>
      </c>
      <c r="H451" s="344">
        <f>IF($D451="","",ROUND(N($F451)-N($G451)-N($J451),2))</f>
        <v/>
      </c>
      <c r="I451" s="353">
        <f>IF($D451="","",ROUND(SUM($H$11:H451),2))</f>
        <v/>
      </c>
      <c r="J451" s="354" t="n"/>
      <c r="K451" s="355" t="n"/>
      <c r="L451" s="341" t="n"/>
      <c r="M451" s="345" t="n"/>
      <c r="N451" s="346" t="n"/>
      <c r="O451" s="347" t="n"/>
      <c r="P451" s="348">
        <f>IF($N451="","",IF(COUNTIF(数据录入!$K$5:$K$4999,$N451)=0,N($X451),ROUND(MIN(MAX(0,N($Z451)-(N($Y451)-N($O451))),N($O451)),2)))</f>
        <v/>
      </c>
      <c r="Q451" s="349">
        <f>IF($N451="","",ROUND(N($O451)-N($P451),2))</f>
        <v/>
      </c>
      <c r="R451" s="350">
        <f>IF($N451="","",ROUND(SUM($Q$11:Q451),2))</f>
        <v/>
      </c>
      <c r="S451" s="346" t="n"/>
      <c r="T451" s="342" t="n"/>
      <c r="U451" s="351">
        <f>IF($D451="","",ROUND(N($F451)-N($J451),2))</f>
        <v/>
      </c>
      <c r="V451" s="351">
        <f>IF($D451="","",ROUND(SUMIFS($F$11:F451,$D$11:D451,$D451)-SUMIFS($J$11:J451,$D$11:D451,$D451),2))</f>
        <v/>
      </c>
      <c r="W451" s="351">
        <f>IF($D451="","",ROUND(SUMIFS(数据录入!$F$5:$F$4999,数据录入!$J$5:$J$4999,$D451),2))</f>
        <v/>
      </c>
      <c r="X451" s="347" t="n"/>
      <c r="Y451" s="351">
        <f>IF($N451="","",ROUND(SUMIFS($O$11:O451,$N$11:N451,$N451),2))</f>
        <v/>
      </c>
      <c r="Z451" s="351">
        <f>IF($N451="","",ROUND(SUMIFS(数据录入!$G$5:$G$4999,数据录入!$K$5:$K$4999,$N451),2))</f>
        <v/>
      </c>
      <c r="AA451" s="352">
        <f>IF(AND($D451="",$N451=""),"",IF(AND($D451&lt;&gt;"",COUNTIF(基础资料!$E:$E,$D451)=0),"客户名不在基础资料里",IF(AND($E451&lt;&gt;"",COUNTIF(基础资料!$B:$B,$E451)=0),"产品名不在基础资料里",IF(AND($N451&lt;&gt;"",COUNTIF(基础资料!$G:$G,$N451)=0),"供货商不在基础资料里",IF(AND($C451&lt;&gt;"",ISNUMBER($C451),$C451&lt;10000),"客户生日填得不对（不是日期）",IF(N($J451)&gt;N($F451),"销售费用大于销售金额",IF(AND($D451&lt;&gt;"",COUNTIF(数据录入!$J$5:$J$4999,$D451)=0,N($T451)&lt;&gt;0),"用的还是原手工已收款",IF(AND($D451&lt;&gt;"",COUNTIF(数据录入!$J$5:$J$4999,$D451)&gt;0,ROUND(N($G451)-N($T451),2)&lt;&gt;0,N($T451)&lt;&gt;0),"自动算的已收款和原手工数对不上","√"))))))))</f>
        <v/>
      </c>
    </row>
    <row r="452" ht="18" customFormat="1" customHeight="1" s="106">
      <c r="A452" s="338">
        <f>IF(AND($D452="",$N452=""),"",MAX($A$10:A451)+1)</f>
        <v/>
      </c>
      <c r="B452" s="339" t="n"/>
      <c r="C452" s="341" t="n"/>
      <c r="D452" s="341" t="n"/>
      <c r="E452" s="341" t="n"/>
      <c r="F452" s="342" t="n"/>
      <c r="G452" s="343">
        <f>IF($D452="","",IF(COUNTIF(数据录入!$J$5:$J$4999,$D452)=0,N($T452),ROUND(MIN(MAX(0,N($W452)-(N($V452)-N($U452))),N($U452)),2)))</f>
        <v/>
      </c>
      <c r="H452" s="344">
        <f>IF($D452="","",ROUND(N($F452)-N($G452)-N($J452),2))</f>
        <v/>
      </c>
      <c r="I452" s="353">
        <f>IF($D452="","",ROUND(SUM($H$11:H452),2))</f>
        <v/>
      </c>
      <c r="J452" s="354" t="n"/>
      <c r="K452" s="355" t="n"/>
      <c r="L452" s="341" t="n"/>
      <c r="M452" s="345" t="n"/>
      <c r="N452" s="346" t="n"/>
      <c r="O452" s="347" t="n"/>
      <c r="P452" s="348">
        <f>IF($N452="","",IF(COUNTIF(数据录入!$K$5:$K$4999,$N452)=0,N($X452),ROUND(MIN(MAX(0,N($Z452)-(N($Y452)-N($O452))),N($O452)),2)))</f>
        <v/>
      </c>
      <c r="Q452" s="349">
        <f>IF($N452="","",ROUND(N($O452)-N($P452),2))</f>
        <v/>
      </c>
      <c r="R452" s="350">
        <f>IF($N452="","",ROUND(SUM($Q$11:Q452),2))</f>
        <v/>
      </c>
      <c r="S452" s="346" t="n"/>
      <c r="T452" s="342" t="n"/>
      <c r="U452" s="351">
        <f>IF($D452="","",ROUND(N($F452)-N($J452),2))</f>
        <v/>
      </c>
      <c r="V452" s="351">
        <f>IF($D452="","",ROUND(SUMIFS($F$11:F452,$D$11:D452,$D452)-SUMIFS($J$11:J452,$D$11:D452,$D452),2))</f>
        <v/>
      </c>
      <c r="W452" s="351">
        <f>IF($D452="","",ROUND(SUMIFS(数据录入!$F$5:$F$4999,数据录入!$J$5:$J$4999,$D452),2))</f>
        <v/>
      </c>
      <c r="X452" s="347" t="n"/>
      <c r="Y452" s="351">
        <f>IF($N452="","",ROUND(SUMIFS($O$11:O452,$N$11:N452,$N452),2))</f>
        <v/>
      </c>
      <c r="Z452" s="351">
        <f>IF($N452="","",ROUND(SUMIFS(数据录入!$G$5:$G$4999,数据录入!$K$5:$K$4999,$N452),2))</f>
        <v/>
      </c>
      <c r="AA452" s="352">
        <f>IF(AND($D452="",$N452=""),"",IF(AND($D452&lt;&gt;"",COUNTIF(基础资料!$E:$E,$D452)=0),"客户名不在基础资料里",IF(AND($E452&lt;&gt;"",COUNTIF(基础资料!$B:$B,$E452)=0),"产品名不在基础资料里",IF(AND($N452&lt;&gt;"",COUNTIF(基础资料!$G:$G,$N452)=0),"供货商不在基础资料里",IF(AND($C452&lt;&gt;"",ISNUMBER($C452),$C452&lt;10000),"客户生日填得不对（不是日期）",IF(N($J452)&gt;N($F452),"销售费用大于销售金额",IF(AND($D452&lt;&gt;"",COUNTIF(数据录入!$J$5:$J$4999,$D452)=0,N($T452)&lt;&gt;0),"用的还是原手工已收款",IF(AND($D452&lt;&gt;"",COUNTIF(数据录入!$J$5:$J$4999,$D452)&gt;0,ROUND(N($G452)-N($T452),2)&lt;&gt;0,N($T452)&lt;&gt;0),"自动算的已收款和原手工数对不上","√"))))))))</f>
        <v/>
      </c>
    </row>
    <row r="453" ht="18" customFormat="1" customHeight="1" s="106">
      <c r="A453" s="338">
        <f>IF(AND($D453="",$N453=""),"",MAX($A$10:A452)+1)</f>
        <v/>
      </c>
      <c r="B453" s="339" t="n"/>
      <c r="C453" s="341" t="n"/>
      <c r="D453" s="341" t="n"/>
      <c r="E453" s="341" t="n"/>
      <c r="F453" s="342" t="n"/>
      <c r="G453" s="343">
        <f>IF($D453="","",IF(COUNTIF(数据录入!$J$5:$J$4999,$D453)=0,N($T453),ROUND(MIN(MAX(0,N($W453)-(N($V453)-N($U453))),N($U453)),2)))</f>
        <v/>
      </c>
      <c r="H453" s="344">
        <f>IF($D453="","",ROUND(N($F453)-N($G453)-N($J453),2))</f>
        <v/>
      </c>
      <c r="I453" s="353">
        <f>IF($D453="","",ROUND(SUM($H$11:H453),2))</f>
        <v/>
      </c>
      <c r="J453" s="354" t="n"/>
      <c r="K453" s="355" t="n"/>
      <c r="L453" s="341" t="n"/>
      <c r="M453" s="345" t="n"/>
      <c r="N453" s="346" t="n"/>
      <c r="O453" s="347" t="n"/>
      <c r="P453" s="348">
        <f>IF($N453="","",IF(COUNTIF(数据录入!$K$5:$K$4999,$N453)=0,N($X453),ROUND(MIN(MAX(0,N($Z453)-(N($Y453)-N($O453))),N($O453)),2)))</f>
        <v/>
      </c>
      <c r="Q453" s="349">
        <f>IF($N453="","",ROUND(N($O453)-N($P453),2))</f>
        <v/>
      </c>
      <c r="R453" s="350">
        <f>IF($N453="","",ROUND(SUM($Q$11:Q453),2))</f>
        <v/>
      </c>
      <c r="S453" s="346" t="n"/>
      <c r="T453" s="342" t="n"/>
      <c r="U453" s="351">
        <f>IF($D453="","",ROUND(N($F453)-N($J453),2))</f>
        <v/>
      </c>
      <c r="V453" s="351">
        <f>IF($D453="","",ROUND(SUMIFS($F$11:F453,$D$11:D453,$D453)-SUMIFS($J$11:J453,$D$11:D453,$D453),2))</f>
        <v/>
      </c>
      <c r="W453" s="351">
        <f>IF($D453="","",ROUND(SUMIFS(数据录入!$F$5:$F$4999,数据录入!$J$5:$J$4999,$D453),2))</f>
        <v/>
      </c>
      <c r="X453" s="347" t="n"/>
      <c r="Y453" s="351">
        <f>IF($N453="","",ROUND(SUMIFS($O$11:O453,$N$11:N453,$N453),2))</f>
        <v/>
      </c>
      <c r="Z453" s="351">
        <f>IF($N453="","",ROUND(SUMIFS(数据录入!$G$5:$G$4999,数据录入!$K$5:$K$4999,$N453),2))</f>
        <v/>
      </c>
      <c r="AA453" s="352">
        <f>IF(AND($D453="",$N453=""),"",IF(AND($D453&lt;&gt;"",COUNTIF(基础资料!$E:$E,$D453)=0),"客户名不在基础资料里",IF(AND($E453&lt;&gt;"",COUNTIF(基础资料!$B:$B,$E453)=0),"产品名不在基础资料里",IF(AND($N453&lt;&gt;"",COUNTIF(基础资料!$G:$G,$N453)=0),"供货商不在基础资料里",IF(AND($C453&lt;&gt;"",ISNUMBER($C453),$C453&lt;10000),"客户生日填得不对（不是日期）",IF(N($J453)&gt;N($F453),"销售费用大于销售金额",IF(AND($D453&lt;&gt;"",COUNTIF(数据录入!$J$5:$J$4999,$D453)=0,N($T453)&lt;&gt;0),"用的还是原手工已收款",IF(AND($D453&lt;&gt;"",COUNTIF(数据录入!$J$5:$J$4999,$D453)&gt;0,ROUND(N($G453)-N($T453),2)&lt;&gt;0,N($T453)&lt;&gt;0),"自动算的已收款和原手工数对不上","√"))))))))</f>
        <v/>
      </c>
    </row>
    <row r="454" ht="18" customFormat="1" customHeight="1" s="106">
      <c r="A454" s="338">
        <f>IF(AND($D454="",$N454=""),"",MAX($A$10:A453)+1)</f>
        <v/>
      </c>
      <c r="B454" s="339" t="n"/>
      <c r="C454" s="341" t="n"/>
      <c r="D454" s="341" t="n"/>
      <c r="E454" s="341" t="n"/>
      <c r="F454" s="342" t="n"/>
      <c r="G454" s="343">
        <f>IF($D454="","",IF(COUNTIF(数据录入!$J$5:$J$4999,$D454)=0,N($T454),ROUND(MIN(MAX(0,N($W454)-(N($V454)-N($U454))),N($U454)),2)))</f>
        <v/>
      </c>
      <c r="H454" s="344">
        <f>IF($D454="","",ROUND(N($F454)-N($G454)-N($J454),2))</f>
        <v/>
      </c>
      <c r="I454" s="353">
        <f>IF($D454="","",ROUND(SUM($H$11:H454),2))</f>
        <v/>
      </c>
      <c r="J454" s="354" t="n"/>
      <c r="K454" s="355" t="n"/>
      <c r="L454" s="341" t="n"/>
      <c r="M454" s="345" t="n"/>
      <c r="N454" s="346" t="n"/>
      <c r="O454" s="347" t="n"/>
      <c r="P454" s="348">
        <f>IF($N454="","",IF(COUNTIF(数据录入!$K$5:$K$4999,$N454)=0,N($X454),ROUND(MIN(MAX(0,N($Z454)-(N($Y454)-N($O454))),N($O454)),2)))</f>
        <v/>
      </c>
      <c r="Q454" s="349">
        <f>IF($N454="","",ROUND(N($O454)-N($P454),2))</f>
        <v/>
      </c>
      <c r="R454" s="350">
        <f>IF($N454="","",ROUND(SUM($Q$11:Q454),2))</f>
        <v/>
      </c>
      <c r="S454" s="346" t="n"/>
      <c r="T454" s="342" t="n"/>
      <c r="U454" s="351">
        <f>IF($D454="","",ROUND(N($F454)-N($J454),2))</f>
        <v/>
      </c>
      <c r="V454" s="351">
        <f>IF($D454="","",ROUND(SUMIFS($F$11:F454,$D$11:D454,$D454)-SUMIFS($J$11:J454,$D$11:D454,$D454),2))</f>
        <v/>
      </c>
      <c r="W454" s="351">
        <f>IF($D454="","",ROUND(SUMIFS(数据录入!$F$5:$F$4999,数据录入!$J$5:$J$4999,$D454),2))</f>
        <v/>
      </c>
      <c r="X454" s="347" t="n"/>
      <c r="Y454" s="351">
        <f>IF($N454="","",ROUND(SUMIFS($O$11:O454,$N$11:N454,$N454),2))</f>
        <v/>
      </c>
      <c r="Z454" s="351">
        <f>IF($N454="","",ROUND(SUMIFS(数据录入!$G$5:$G$4999,数据录入!$K$5:$K$4999,$N454),2))</f>
        <v/>
      </c>
      <c r="AA454" s="352">
        <f>IF(AND($D454="",$N454=""),"",IF(AND($D454&lt;&gt;"",COUNTIF(基础资料!$E:$E,$D454)=0),"客户名不在基础资料里",IF(AND($E454&lt;&gt;"",COUNTIF(基础资料!$B:$B,$E454)=0),"产品名不在基础资料里",IF(AND($N454&lt;&gt;"",COUNTIF(基础资料!$G:$G,$N454)=0),"供货商不在基础资料里",IF(AND($C454&lt;&gt;"",ISNUMBER($C454),$C454&lt;10000),"客户生日填得不对（不是日期）",IF(N($J454)&gt;N($F454),"销售费用大于销售金额",IF(AND($D454&lt;&gt;"",COUNTIF(数据录入!$J$5:$J$4999,$D454)=0,N($T454)&lt;&gt;0),"用的还是原手工已收款",IF(AND($D454&lt;&gt;"",COUNTIF(数据录入!$J$5:$J$4999,$D454)&gt;0,ROUND(N($G454)-N($T454),2)&lt;&gt;0,N($T454)&lt;&gt;0),"自动算的已收款和原手工数对不上","√"))))))))</f>
        <v/>
      </c>
    </row>
    <row r="455" ht="18" customFormat="1" customHeight="1" s="106">
      <c r="A455" s="338">
        <f>IF(AND($D455="",$N455=""),"",MAX($A$10:A454)+1)</f>
        <v/>
      </c>
      <c r="B455" s="339" t="n"/>
      <c r="C455" s="341" t="n"/>
      <c r="D455" s="341" t="n"/>
      <c r="E455" s="341" t="n"/>
      <c r="F455" s="342" t="n"/>
      <c r="G455" s="343">
        <f>IF($D455="","",IF(COUNTIF(数据录入!$J$5:$J$4999,$D455)=0,N($T455),ROUND(MIN(MAX(0,N($W455)-(N($V455)-N($U455))),N($U455)),2)))</f>
        <v/>
      </c>
      <c r="H455" s="344">
        <f>IF($D455="","",ROUND(N($F455)-N($G455)-N($J455),2))</f>
        <v/>
      </c>
      <c r="I455" s="353">
        <f>IF($D455="","",ROUND(SUM($H$11:H455),2))</f>
        <v/>
      </c>
      <c r="J455" s="354" t="n"/>
      <c r="K455" s="355" t="n"/>
      <c r="L455" s="341" t="n"/>
      <c r="M455" s="345" t="n"/>
      <c r="N455" s="346" t="n"/>
      <c r="O455" s="347" t="n"/>
      <c r="P455" s="348">
        <f>IF($N455="","",IF(COUNTIF(数据录入!$K$5:$K$4999,$N455)=0,N($X455),ROUND(MIN(MAX(0,N($Z455)-(N($Y455)-N($O455))),N($O455)),2)))</f>
        <v/>
      </c>
      <c r="Q455" s="349">
        <f>IF($N455="","",ROUND(N($O455)-N($P455),2))</f>
        <v/>
      </c>
      <c r="R455" s="350">
        <f>IF($N455="","",ROUND(SUM($Q$11:Q455),2))</f>
        <v/>
      </c>
      <c r="S455" s="346" t="n"/>
      <c r="T455" s="342" t="n"/>
      <c r="U455" s="351">
        <f>IF($D455="","",ROUND(N($F455)-N($J455),2))</f>
        <v/>
      </c>
      <c r="V455" s="351">
        <f>IF($D455="","",ROUND(SUMIFS($F$11:F455,$D$11:D455,$D455)-SUMIFS($J$11:J455,$D$11:D455,$D455),2))</f>
        <v/>
      </c>
      <c r="W455" s="351">
        <f>IF($D455="","",ROUND(SUMIFS(数据录入!$F$5:$F$4999,数据录入!$J$5:$J$4999,$D455),2))</f>
        <v/>
      </c>
      <c r="X455" s="347" t="n"/>
      <c r="Y455" s="351">
        <f>IF($N455="","",ROUND(SUMIFS($O$11:O455,$N$11:N455,$N455),2))</f>
        <v/>
      </c>
      <c r="Z455" s="351">
        <f>IF($N455="","",ROUND(SUMIFS(数据录入!$G$5:$G$4999,数据录入!$K$5:$K$4999,$N455),2))</f>
        <v/>
      </c>
      <c r="AA455" s="352">
        <f>IF(AND($D455="",$N455=""),"",IF(AND($D455&lt;&gt;"",COUNTIF(基础资料!$E:$E,$D455)=0),"客户名不在基础资料里",IF(AND($E455&lt;&gt;"",COUNTIF(基础资料!$B:$B,$E455)=0),"产品名不在基础资料里",IF(AND($N455&lt;&gt;"",COUNTIF(基础资料!$G:$G,$N455)=0),"供货商不在基础资料里",IF(AND($C455&lt;&gt;"",ISNUMBER($C455),$C455&lt;10000),"客户生日填得不对（不是日期）",IF(N($J455)&gt;N($F455),"销售费用大于销售金额",IF(AND($D455&lt;&gt;"",COUNTIF(数据录入!$J$5:$J$4999,$D455)=0,N($T455)&lt;&gt;0),"用的还是原手工已收款",IF(AND($D455&lt;&gt;"",COUNTIF(数据录入!$J$5:$J$4999,$D455)&gt;0,ROUND(N($G455)-N($T455),2)&lt;&gt;0,N($T455)&lt;&gt;0),"自动算的已收款和原手工数对不上","√"))))))))</f>
        <v/>
      </c>
    </row>
    <row r="456" ht="18" customFormat="1" customHeight="1" s="106">
      <c r="A456" s="338">
        <f>IF(AND($D456="",$N456=""),"",MAX($A$10:A455)+1)</f>
        <v/>
      </c>
      <c r="B456" s="339" t="n"/>
      <c r="C456" s="341" t="n"/>
      <c r="D456" s="341" t="n"/>
      <c r="E456" s="341" t="n"/>
      <c r="F456" s="342" t="n"/>
      <c r="G456" s="343">
        <f>IF($D456="","",IF(COUNTIF(数据录入!$J$5:$J$4999,$D456)=0,N($T456),ROUND(MIN(MAX(0,N($W456)-(N($V456)-N($U456))),N($U456)),2)))</f>
        <v/>
      </c>
      <c r="H456" s="344">
        <f>IF($D456="","",ROUND(N($F456)-N($G456)-N($J456),2))</f>
        <v/>
      </c>
      <c r="I456" s="353">
        <f>IF($D456="","",ROUND(SUM($H$11:H456),2))</f>
        <v/>
      </c>
      <c r="J456" s="354" t="n"/>
      <c r="K456" s="355" t="n"/>
      <c r="L456" s="341" t="n"/>
      <c r="M456" s="345" t="n"/>
      <c r="N456" s="346" t="n"/>
      <c r="O456" s="347" t="n"/>
      <c r="P456" s="348">
        <f>IF($N456="","",IF(COUNTIF(数据录入!$K$5:$K$4999,$N456)=0,N($X456),ROUND(MIN(MAX(0,N($Z456)-(N($Y456)-N($O456))),N($O456)),2)))</f>
        <v/>
      </c>
      <c r="Q456" s="349">
        <f>IF($N456="","",ROUND(N($O456)-N($P456),2))</f>
        <v/>
      </c>
      <c r="R456" s="350">
        <f>IF($N456="","",ROUND(SUM($Q$11:Q456),2))</f>
        <v/>
      </c>
      <c r="S456" s="346" t="n"/>
      <c r="T456" s="342" t="n"/>
      <c r="U456" s="351">
        <f>IF($D456="","",ROUND(N($F456)-N($J456),2))</f>
        <v/>
      </c>
      <c r="V456" s="351">
        <f>IF($D456="","",ROUND(SUMIFS($F$11:F456,$D$11:D456,$D456)-SUMIFS($J$11:J456,$D$11:D456,$D456),2))</f>
        <v/>
      </c>
      <c r="W456" s="351">
        <f>IF($D456="","",ROUND(SUMIFS(数据录入!$F$5:$F$4999,数据录入!$J$5:$J$4999,$D456),2))</f>
        <v/>
      </c>
      <c r="X456" s="347" t="n"/>
      <c r="Y456" s="351">
        <f>IF($N456="","",ROUND(SUMIFS($O$11:O456,$N$11:N456,$N456),2))</f>
        <v/>
      </c>
      <c r="Z456" s="351">
        <f>IF($N456="","",ROUND(SUMIFS(数据录入!$G$5:$G$4999,数据录入!$K$5:$K$4999,$N456),2))</f>
        <v/>
      </c>
      <c r="AA456" s="352">
        <f>IF(AND($D456="",$N456=""),"",IF(AND($D456&lt;&gt;"",COUNTIF(基础资料!$E:$E,$D456)=0),"客户名不在基础资料里",IF(AND($E456&lt;&gt;"",COUNTIF(基础资料!$B:$B,$E456)=0),"产品名不在基础资料里",IF(AND($N456&lt;&gt;"",COUNTIF(基础资料!$G:$G,$N456)=0),"供货商不在基础资料里",IF(AND($C456&lt;&gt;"",ISNUMBER($C456),$C456&lt;10000),"客户生日填得不对（不是日期）",IF(N($J456)&gt;N($F456),"销售费用大于销售金额",IF(AND($D456&lt;&gt;"",COUNTIF(数据录入!$J$5:$J$4999,$D456)=0,N($T456)&lt;&gt;0),"用的还是原手工已收款",IF(AND($D456&lt;&gt;"",COUNTIF(数据录入!$J$5:$J$4999,$D456)&gt;0,ROUND(N($G456)-N($T456),2)&lt;&gt;0,N($T456)&lt;&gt;0),"自动算的已收款和原手工数对不上","√"))))))))</f>
        <v/>
      </c>
    </row>
    <row r="457" ht="18" customFormat="1" customHeight="1" s="106">
      <c r="A457" s="338">
        <f>IF(AND($D457="",$N457=""),"",MAX($A$10:A456)+1)</f>
        <v/>
      </c>
      <c r="B457" s="339" t="n"/>
      <c r="C457" s="341" t="n"/>
      <c r="D457" s="341" t="n"/>
      <c r="E457" s="341" t="n"/>
      <c r="F457" s="342" t="n"/>
      <c r="G457" s="343">
        <f>IF($D457="","",IF(COUNTIF(数据录入!$J$5:$J$4999,$D457)=0,N($T457),ROUND(MIN(MAX(0,N($W457)-(N($V457)-N($U457))),N($U457)),2)))</f>
        <v/>
      </c>
      <c r="H457" s="344">
        <f>IF($D457="","",ROUND(N($F457)-N($G457)-N($J457),2))</f>
        <v/>
      </c>
      <c r="I457" s="353">
        <f>IF($D457="","",ROUND(SUM($H$11:H457),2))</f>
        <v/>
      </c>
      <c r="J457" s="354" t="n"/>
      <c r="K457" s="355" t="n"/>
      <c r="L457" s="341" t="n"/>
      <c r="M457" s="345" t="n"/>
      <c r="N457" s="346" t="n"/>
      <c r="O457" s="347" t="n"/>
      <c r="P457" s="348">
        <f>IF($N457="","",IF(COUNTIF(数据录入!$K$5:$K$4999,$N457)=0,N($X457),ROUND(MIN(MAX(0,N($Z457)-(N($Y457)-N($O457))),N($O457)),2)))</f>
        <v/>
      </c>
      <c r="Q457" s="349">
        <f>IF($N457="","",ROUND(N($O457)-N($P457),2))</f>
        <v/>
      </c>
      <c r="R457" s="350">
        <f>IF($N457="","",ROUND(SUM($Q$11:Q457),2))</f>
        <v/>
      </c>
      <c r="S457" s="346" t="n"/>
      <c r="T457" s="342" t="n"/>
      <c r="U457" s="351">
        <f>IF($D457="","",ROUND(N($F457)-N($J457),2))</f>
        <v/>
      </c>
      <c r="V457" s="351">
        <f>IF($D457="","",ROUND(SUMIFS($F$11:F457,$D$11:D457,$D457)-SUMIFS($J$11:J457,$D$11:D457,$D457),2))</f>
        <v/>
      </c>
      <c r="W457" s="351">
        <f>IF($D457="","",ROUND(SUMIFS(数据录入!$F$5:$F$4999,数据录入!$J$5:$J$4999,$D457),2))</f>
        <v/>
      </c>
      <c r="X457" s="347" t="n"/>
      <c r="Y457" s="351">
        <f>IF($N457="","",ROUND(SUMIFS($O$11:O457,$N$11:N457,$N457),2))</f>
        <v/>
      </c>
      <c r="Z457" s="351">
        <f>IF($N457="","",ROUND(SUMIFS(数据录入!$G$5:$G$4999,数据录入!$K$5:$K$4999,$N457),2))</f>
        <v/>
      </c>
      <c r="AA457" s="352">
        <f>IF(AND($D457="",$N457=""),"",IF(AND($D457&lt;&gt;"",COUNTIF(基础资料!$E:$E,$D457)=0),"客户名不在基础资料里",IF(AND($E457&lt;&gt;"",COUNTIF(基础资料!$B:$B,$E457)=0),"产品名不在基础资料里",IF(AND($N457&lt;&gt;"",COUNTIF(基础资料!$G:$G,$N457)=0),"供货商不在基础资料里",IF(AND($C457&lt;&gt;"",ISNUMBER($C457),$C457&lt;10000),"客户生日填得不对（不是日期）",IF(N($J457)&gt;N($F457),"销售费用大于销售金额",IF(AND($D457&lt;&gt;"",COUNTIF(数据录入!$J$5:$J$4999,$D457)=0,N($T457)&lt;&gt;0),"用的还是原手工已收款",IF(AND($D457&lt;&gt;"",COUNTIF(数据录入!$J$5:$J$4999,$D457)&gt;0,ROUND(N($G457)-N($T457),2)&lt;&gt;0,N($T457)&lt;&gt;0),"自动算的已收款和原手工数对不上","√"))))))))</f>
        <v/>
      </c>
    </row>
    <row r="458" ht="18" customFormat="1" customHeight="1" s="106">
      <c r="A458" s="338">
        <f>IF(AND($D458="",$N458=""),"",MAX($A$10:A457)+1)</f>
        <v/>
      </c>
      <c r="B458" s="339" t="n"/>
      <c r="C458" s="341" t="n"/>
      <c r="D458" s="341" t="n"/>
      <c r="E458" s="341" t="n"/>
      <c r="F458" s="342" t="n"/>
      <c r="G458" s="343">
        <f>IF($D458="","",IF(COUNTIF(数据录入!$J$5:$J$4999,$D458)=0,N($T458),ROUND(MIN(MAX(0,N($W458)-(N($V458)-N($U458))),N($U458)),2)))</f>
        <v/>
      </c>
      <c r="H458" s="344">
        <f>IF($D458="","",ROUND(N($F458)-N($G458)-N($J458),2))</f>
        <v/>
      </c>
      <c r="I458" s="353">
        <f>IF($D458="","",ROUND(SUM($H$11:H458),2))</f>
        <v/>
      </c>
      <c r="J458" s="354" t="n"/>
      <c r="K458" s="355" t="n"/>
      <c r="L458" s="341" t="n"/>
      <c r="M458" s="345" t="n"/>
      <c r="N458" s="346" t="n"/>
      <c r="O458" s="347" t="n"/>
      <c r="P458" s="348">
        <f>IF($N458="","",IF(COUNTIF(数据录入!$K$5:$K$4999,$N458)=0,N($X458),ROUND(MIN(MAX(0,N($Z458)-(N($Y458)-N($O458))),N($O458)),2)))</f>
        <v/>
      </c>
      <c r="Q458" s="349">
        <f>IF($N458="","",ROUND(N($O458)-N($P458),2))</f>
        <v/>
      </c>
      <c r="R458" s="350">
        <f>IF($N458="","",ROUND(SUM($Q$11:Q458),2))</f>
        <v/>
      </c>
      <c r="S458" s="346" t="n"/>
      <c r="T458" s="342" t="n"/>
      <c r="U458" s="351">
        <f>IF($D458="","",ROUND(N($F458)-N($J458),2))</f>
        <v/>
      </c>
      <c r="V458" s="351">
        <f>IF($D458="","",ROUND(SUMIFS($F$11:F458,$D$11:D458,$D458)-SUMIFS($J$11:J458,$D$11:D458,$D458),2))</f>
        <v/>
      </c>
      <c r="W458" s="351">
        <f>IF($D458="","",ROUND(SUMIFS(数据录入!$F$5:$F$4999,数据录入!$J$5:$J$4999,$D458),2))</f>
        <v/>
      </c>
      <c r="X458" s="347" t="n"/>
      <c r="Y458" s="351">
        <f>IF($N458="","",ROUND(SUMIFS($O$11:O458,$N$11:N458,$N458),2))</f>
        <v/>
      </c>
      <c r="Z458" s="351">
        <f>IF($N458="","",ROUND(SUMIFS(数据录入!$G$5:$G$4999,数据录入!$K$5:$K$4999,$N458),2))</f>
        <v/>
      </c>
      <c r="AA458" s="352">
        <f>IF(AND($D458="",$N458=""),"",IF(AND($D458&lt;&gt;"",COUNTIF(基础资料!$E:$E,$D458)=0),"客户名不在基础资料里",IF(AND($E458&lt;&gt;"",COUNTIF(基础资料!$B:$B,$E458)=0),"产品名不在基础资料里",IF(AND($N458&lt;&gt;"",COUNTIF(基础资料!$G:$G,$N458)=0),"供货商不在基础资料里",IF(AND($C458&lt;&gt;"",ISNUMBER($C458),$C458&lt;10000),"客户生日填得不对（不是日期）",IF(N($J458)&gt;N($F458),"销售费用大于销售金额",IF(AND($D458&lt;&gt;"",COUNTIF(数据录入!$J$5:$J$4999,$D458)=0,N($T458)&lt;&gt;0),"用的还是原手工已收款",IF(AND($D458&lt;&gt;"",COUNTIF(数据录入!$J$5:$J$4999,$D458)&gt;0,ROUND(N($G458)-N($T458),2)&lt;&gt;0,N($T458)&lt;&gt;0),"自动算的已收款和原手工数对不上","√"))))))))</f>
        <v/>
      </c>
    </row>
    <row r="459" ht="18" customFormat="1" customHeight="1" s="106">
      <c r="A459" s="338">
        <f>IF(AND($D459="",$N459=""),"",MAX($A$10:A458)+1)</f>
        <v/>
      </c>
      <c r="B459" s="339" t="n"/>
      <c r="C459" s="341" t="n"/>
      <c r="D459" s="341" t="n"/>
      <c r="E459" s="341" t="n"/>
      <c r="F459" s="342" t="n"/>
      <c r="G459" s="343">
        <f>IF($D459="","",IF(COUNTIF(数据录入!$J$5:$J$4999,$D459)=0,N($T459),ROUND(MIN(MAX(0,N($W459)-(N($V459)-N($U459))),N($U459)),2)))</f>
        <v/>
      </c>
      <c r="H459" s="344">
        <f>IF($D459="","",ROUND(N($F459)-N($G459)-N($J459),2))</f>
        <v/>
      </c>
      <c r="I459" s="353">
        <f>IF($D459="","",ROUND(SUM($H$11:H459),2))</f>
        <v/>
      </c>
      <c r="J459" s="354" t="n"/>
      <c r="K459" s="355" t="n"/>
      <c r="L459" s="341" t="n"/>
      <c r="M459" s="345" t="n"/>
      <c r="N459" s="346" t="n"/>
      <c r="O459" s="347" t="n"/>
      <c r="P459" s="348">
        <f>IF($N459="","",IF(COUNTIF(数据录入!$K$5:$K$4999,$N459)=0,N($X459),ROUND(MIN(MAX(0,N($Z459)-(N($Y459)-N($O459))),N($O459)),2)))</f>
        <v/>
      </c>
      <c r="Q459" s="349">
        <f>IF($N459="","",ROUND(N($O459)-N($P459),2))</f>
        <v/>
      </c>
      <c r="R459" s="350">
        <f>IF($N459="","",ROUND(SUM($Q$11:Q459),2))</f>
        <v/>
      </c>
      <c r="S459" s="346" t="n"/>
      <c r="T459" s="342" t="n"/>
      <c r="U459" s="351">
        <f>IF($D459="","",ROUND(N($F459)-N($J459),2))</f>
        <v/>
      </c>
      <c r="V459" s="351">
        <f>IF($D459="","",ROUND(SUMIFS($F$11:F459,$D$11:D459,$D459)-SUMIFS($J$11:J459,$D$11:D459,$D459),2))</f>
        <v/>
      </c>
      <c r="W459" s="351">
        <f>IF($D459="","",ROUND(SUMIFS(数据录入!$F$5:$F$4999,数据录入!$J$5:$J$4999,$D459),2))</f>
        <v/>
      </c>
      <c r="X459" s="347" t="n"/>
      <c r="Y459" s="351">
        <f>IF($N459="","",ROUND(SUMIFS($O$11:O459,$N$11:N459,$N459),2))</f>
        <v/>
      </c>
      <c r="Z459" s="351">
        <f>IF($N459="","",ROUND(SUMIFS(数据录入!$G$5:$G$4999,数据录入!$K$5:$K$4999,$N459),2))</f>
        <v/>
      </c>
      <c r="AA459" s="352">
        <f>IF(AND($D459="",$N459=""),"",IF(AND($D459&lt;&gt;"",COUNTIF(基础资料!$E:$E,$D459)=0),"客户名不在基础资料里",IF(AND($E459&lt;&gt;"",COUNTIF(基础资料!$B:$B,$E459)=0),"产品名不在基础资料里",IF(AND($N459&lt;&gt;"",COUNTIF(基础资料!$G:$G,$N459)=0),"供货商不在基础资料里",IF(AND($C459&lt;&gt;"",ISNUMBER($C459),$C459&lt;10000),"客户生日填得不对（不是日期）",IF(N($J459)&gt;N($F459),"销售费用大于销售金额",IF(AND($D459&lt;&gt;"",COUNTIF(数据录入!$J$5:$J$4999,$D459)=0,N($T459)&lt;&gt;0),"用的还是原手工已收款",IF(AND($D459&lt;&gt;"",COUNTIF(数据录入!$J$5:$J$4999,$D459)&gt;0,ROUND(N($G459)-N($T459),2)&lt;&gt;0,N($T459)&lt;&gt;0),"自动算的已收款和原手工数对不上","√"))))))))</f>
        <v/>
      </c>
    </row>
    <row r="460" ht="18" customFormat="1" customHeight="1" s="106">
      <c r="A460" s="338">
        <f>IF(AND($D460="",$N460=""),"",MAX($A$10:A459)+1)</f>
        <v/>
      </c>
      <c r="B460" s="339" t="n"/>
      <c r="C460" s="341" t="n"/>
      <c r="D460" s="341" t="n"/>
      <c r="E460" s="341" t="n"/>
      <c r="F460" s="342" t="n"/>
      <c r="G460" s="343">
        <f>IF($D460="","",IF(COUNTIF(数据录入!$J$5:$J$4999,$D460)=0,N($T460),ROUND(MIN(MAX(0,N($W460)-(N($V460)-N($U460))),N($U460)),2)))</f>
        <v/>
      </c>
      <c r="H460" s="344">
        <f>IF($D460="","",ROUND(N($F460)-N($G460)-N($J460),2))</f>
        <v/>
      </c>
      <c r="I460" s="353">
        <f>IF($D460="","",ROUND(SUM($H$11:H460),2))</f>
        <v/>
      </c>
      <c r="J460" s="354" t="n"/>
      <c r="K460" s="355" t="n"/>
      <c r="L460" s="341" t="n"/>
      <c r="M460" s="345" t="n"/>
      <c r="N460" s="346" t="n"/>
      <c r="O460" s="347" t="n"/>
      <c r="P460" s="348">
        <f>IF($N460="","",IF(COUNTIF(数据录入!$K$5:$K$4999,$N460)=0,N($X460),ROUND(MIN(MAX(0,N($Z460)-(N($Y460)-N($O460))),N($O460)),2)))</f>
        <v/>
      </c>
      <c r="Q460" s="349">
        <f>IF($N460="","",ROUND(N($O460)-N($P460),2))</f>
        <v/>
      </c>
      <c r="R460" s="350">
        <f>IF($N460="","",ROUND(SUM($Q$11:Q460),2))</f>
        <v/>
      </c>
      <c r="S460" s="346" t="n"/>
      <c r="T460" s="342" t="n"/>
      <c r="U460" s="351">
        <f>IF($D460="","",ROUND(N($F460)-N($J460),2))</f>
        <v/>
      </c>
      <c r="V460" s="351">
        <f>IF($D460="","",ROUND(SUMIFS($F$11:F460,$D$11:D460,$D460)-SUMIFS($J$11:J460,$D$11:D460,$D460),2))</f>
        <v/>
      </c>
      <c r="W460" s="351">
        <f>IF($D460="","",ROUND(SUMIFS(数据录入!$F$5:$F$4999,数据录入!$J$5:$J$4999,$D460),2))</f>
        <v/>
      </c>
      <c r="X460" s="347" t="n"/>
      <c r="Y460" s="351">
        <f>IF($N460="","",ROUND(SUMIFS($O$11:O460,$N$11:N460,$N460),2))</f>
        <v/>
      </c>
      <c r="Z460" s="351">
        <f>IF($N460="","",ROUND(SUMIFS(数据录入!$G$5:$G$4999,数据录入!$K$5:$K$4999,$N460),2))</f>
        <v/>
      </c>
      <c r="AA460" s="352">
        <f>IF(AND($D460="",$N460=""),"",IF(AND($D460&lt;&gt;"",COUNTIF(基础资料!$E:$E,$D460)=0),"客户名不在基础资料里",IF(AND($E460&lt;&gt;"",COUNTIF(基础资料!$B:$B,$E460)=0),"产品名不在基础资料里",IF(AND($N460&lt;&gt;"",COUNTIF(基础资料!$G:$G,$N460)=0),"供货商不在基础资料里",IF(AND($C460&lt;&gt;"",ISNUMBER($C460),$C460&lt;10000),"客户生日填得不对（不是日期）",IF(N($J460)&gt;N($F460),"销售费用大于销售金额",IF(AND($D460&lt;&gt;"",COUNTIF(数据录入!$J$5:$J$4999,$D460)=0,N($T460)&lt;&gt;0),"用的还是原手工已收款",IF(AND($D460&lt;&gt;"",COUNTIF(数据录入!$J$5:$J$4999,$D460)&gt;0,ROUND(N($G460)-N($T460),2)&lt;&gt;0,N($T460)&lt;&gt;0),"自动算的已收款和原手工数对不上","√"))))))))</f>
        <v/>
      </c>
    </row>
    <row r="461" ht="18" customFormat="1" customHeight="1" s="106">
      <c r="A461" s="338">
        <f>IF(AND($D461="",$N461=""),"",MAX($A$10:A460)+1)</f>
        <v/>
      </c>
      <c r="B461" s="339" t="n"/>
      <c r="C461" s="341" t="n"/>
      <c r="D461" s="341" t="n"/>
      <c r="E461" s="341" t="n"/>
      <c r="F461" s="342" t="n"/>
      <c r="G461" s="343">
        <f>IF($D461="","",IF(COUNTIF(数据录入!$J$5:$J$4999,$D461)=0,N($T461),ROUND(MIN(MAX(0,N($W461)-(N($V461)-N($U461))),N($U461)),2)))</f>
        <v/>
      </c>
      <c r="H461" s="344">
        <f>IF($D461="","",ROUND(N($F461)-N($G461)-N($J461),2))</f>
        <v/>
      </c>
      <c r="I461" s="353">
        <f>IF($D461="","",ROUND(SUM($H$11:H461),2))</f>
        <v/>
      </c>
      <c r="J461" s="354" t="n"/>
      <c r="K461" s="355" t="n"/>
      <c r="L461" s="341" t="n"/>
      <c r="M461" s="345" t="n"/>
      <c r="N461" s="346" t="n"/>
      <c r="O461" s="347" t="n"/>
      <c r="P461" s="348">
        <f>IF($N461="","",IF(COUNTIF(数据录入!$K$5:$K$4999,$N461)=0,N($X461),ROUND(MIN(MAX(0,N($Z461)-(N($Y461)-N($O461))),N($O461)),2)))</f>
        <v/>
      </c>
      <c r="Q461" s="349">
        <f>IF($N461="","",ROUND(N($O461)-N($P461),2))</f>
        <v/>
      </c>
      <c r="R461" s="350">
        <f>IF($N461="","",ROUND(SUM($Q$11:Q461),2))</f>
        <v/>
      </c>
      <c r="S461" s="346" t="n"/>
      <c r="T461" s="342" t="n"/>
      <c r="U461" s="351">
        <f>IF($D461="","",ROUND(N($F461)-N($J461),2))</f>
        <v/>
      </c>
      <c r="V461" s="351">
        <f>IF($D461="","",ROUND(SUMIFS($F$11:F461,$D$11:D461,$D461)-SUMIFS($J$11:J461,$D$11:D461,$D461),2))</f>
        <v/>
      </c>
      <c r="W461" s="351">
        <f>IF($D461="","",ROUND(SUMIFS(数据录入!$F$5:$F$4999,数据录入!$J$5:$J$4999,$D461),2))</f>
        <v/>
      </c>
      <c r="X461" s="347" t="n"/>
      <c r="Y461" s="351">
        <f>IF($N461="","",ROUND(SUMIFS($O$11:O461,$N$11:N461,$N461),2))</f>
        <v/>
      </c>
      <c r="Z461" s="351">
        <f>IF($N461="","",ROUND(SUMIFS(数据录入!$G$5:$G$4999,数据录入!$K$5:$K$4999,$N461),2))</f>
        <v/>
      </c>
      <c r="AA461" s="352">
        <f>IF(AND($D461="",$N461=""),"",IF(AND($D461&lt;&gt;"",COUNTIF(基础资料!$E:$E,$D461)=0),"客户名不在基础资料里",IF(AND($E461&lt;&gt;"",COUNTIF(基础资料!$B:$B,$E461)=0),"产品名不在基础资料里",IF(AND($N461&lt;&gt;"",COUNTIF(基础资料!$G:$G,$N461)=0),"供货商不在基础资料里",IF(AND($C461&lt;&gt;"",ISNUMBER($C461),$C461&lt;10000),"客户生日填得不对（不是日期）",IF(N($J461)&gt;N($F461),"销售费用大于销售金额",IF(AND($D461&lt;&gt;"",COUNTIF(数据录入!$J$5:$J$4999,$D461)=0,N($T461)&lt;&gt;0),"用的还是原手工已收款",IF(AND($D461&lt;&gt;"",COUNTIF(数据录入!$J$5:$J$4999,$D461)&gt;0,ROUND(N($G461)-N($T461),2)&lt;&gt;0,N($T461)&lt;&gt;0),"自动算的已收款和原手工数对不上","√"))))))))</f>
        <v/>
      </c>
    </row>
    <row r="462" ht="18" customFormat="1" customHeight="1" s="106">
      <c r="A462" s="338">
        <f>IF(AND($D462="",$N462=""),"",MAX($A$10:A461)+1)</f>
        <v/>
      </c>
      <c r="B462" s="339" t="n"/>
      <c r="C462" s="341" t="n"/>
      <c r="D462" s="341" t="n"/>
      <c r="E462" s="341" t="n"/>
      <c r="F462" s="342" t="n"/>
      <c r="G462" s="343">
        <f>IF($D462="","",IF(COUNTIF(数据录入!$J$5:$J$4999,$D462)=0,N($T462),ROUND(MIN(MAX(0,N($W462)-(N($V462)-N($U462))),N($U462)),2)))</f>
        <v/>
      </c>
      <c r="H462" s="344">
        <f>IF($D462="","",ROUND(N($F462)-N($G462)-N($J462),2))</f>
        <v/>
      </c>
      <c r="I462" s="353">
        <f>IF($D462="","",ROUND(SUM($H$11:H462),2))</f>
        <v/>
      </c>
      <c r="J462" s="354" t="n"/>
      <c r="K462" s="355" t="n"/>
      <c r="L462" s="341" t="n"/>
      <c r="M462" s="345" t="n"/>
      <c r="N462" s="346" t="n"/>
      <c r="O462" s="347" t="n"/>
      <c r="P462" s="348">
        <f>IF($N462="","",IF(COUNTIF(数据录入!$K$5:$K$4999,$N462)=0,N($X462),ROUND(MIN(MAX(0,N($Z462)-(N($Y462)-N($O462))),N($O462)),2)))</f>
        <v/>
      </c>
      <c r="Q462" s="349">
        <f>IF($N462="","",ROUND(N($O462)-N($P462),2))</f>
        <v/>
      </c>
      <c r="R462" s="350">
        <f>IF($N462="","",ROUND(SUM($Q$11:Q462),2))</f>
        <v/>
      </c>
      <c r="S462" s="346" t="n"/>
      <c r="T462" s="342" t="n"/>
      <c r="U462" s="351">
        <f>IF($D462="","",ROUND(N($F462)-N($J462),2))</f>
        <v/>
      </c>
      <c r="V462" s="351">
        <f>IF($D462="","",ROUND(SUMIFS($F$11:F462,$D$11:D462,$D462)-SUMIFS($J$11:J462,$D$11:D462,$D462),2))</f>
        <v/>
      </c>
      <c r="W462" s="351">
        <f>IF($D462="","",ROUND(SUMIFS(数据录入!$F$5:$F$4999,数据录入!$J$5:$J$4999,$D462),2))</f>
        <v/>
      </c>
      <c r="X462" s="347" t="n"/>
      <c r="Y462" s="351">
        <f>IF($N462="","",ROUND(SUMIFS($O$11:O462,$N$11:N462,$N462),2))</f>
        <v/>
      </c>
      <c r="Z462" s="351">
        <f>IF($N462="","",ROUND(SUMIFS(数据录入!$G$5:$G$4999,数据录入!$K$5:$K$4999,$N462),2))</f>
        <v/>
      </c>
      <c r="AA462" s="352">
        <f>IF(AND($D462="",$N462=""),"",IF(AND($D462&lt;&gt;"",COUNTIF(基础资料!$E:$E,$D462)=0),"客户名不在基础资料里",IF(AND($E462&lt;&gt;"",COUNTIF(基础资料!$B:$B,$E462)=0),"产品名不在基础资料里",IF(AND($N462&lt;&gt;"",COUNTIF(基础资料!$G:$G,$N462)=0),"供货商不在基础资料里",IF(AND($C462&lt;&gt;"",ISNUMBER($C462),$C462&lt;10000),"客户生日填得不对（不是日期）",IF(N($J462)&gt;N($F462),"销售费用大于销售金额",IF(AND($D462&lt;&gt;"",COUNTIF(数据录入!$J$5:$J$4999,$D462)=0,N($T462)&lt;&gt;0),"用的还是原手工已收款",IF(AND($D462&lt;&gt;"",COUNTIF(数据录入!$J$5:$J$4999,$D462)&gt;0,ROUND(N($G462)-N($T462),2)&lt;&gt;0,N($T462)&lt;&gt;0),"自动算的已收款和原手工数对不上","√"))))))))</f>
        <v/>
      </c>
    </row>
    <row r="463" ht="18" customFormat="1" customHeight="1" s="106">
      <c r="A463" s="338">
        <f>IF(AND($D463="",$N463=""),"",MAX($A$10:A462)+1)</f>
        <v/>
      </c>
      <c r="B463" s="339" t="n"/>
      <c r="C463" s="341" t="n"/>
      <c r="D463" s="341" t="n"/>
      <c r="E463" s="341" t="n"/>
      <c r="F463" s="342" t="n"/>
      <c r="G463" s="343">
        <f>IF($D463="","",IF(COUNTIF(数据录入!$J$5:$J$4999,$D463)=0,N($T463),ROUND(MIN(MAX(0,N($W463)-(N($V463)-N($U463))),N($U463)),2)))</f>
        <v/>
      </c>
      <c r="H463" s="344">
        <f>IF($D463="","",ROUND(N($F463)-N($G463)-N($J463),2))</f>
        <v/>
      </c>
      <c r="I463" s="353">
        <f>IF($D463="","",ROUND(SUM($H$11:H463),2))</f>
        <v/>
      </c>
      <c r="J463" s="354" t="n"/>
      <c r="K463" s="355" t="n"/>
      <c r="L463" s="341" t="n"/>
      <c r="M463" s="345" t="n"/>
      <c r="N463" s="346" t="n"/>
      <c r="O463" s="347" t="n"/>
      <c r="P463" s="348">
        <f>IF($N463="","",IF(COUNTIF(数据录入!$K$5:$K$4999,$N463)=0,N($X463),ROUND(MIN(MAX(0,N($Z463)-(N($Y463)-N($O463))),N($O463)),2)))</f>
        <v/>
      </c>
      <c r="Q463" s="349">
        <f>IF($N463="","",ROUND(N($O463)-N($P463),2))</f>
        <v/>
      </c>
      <c r="R463" s="350">
        <f>IF($N463="","",ROUND(SUM($Q$11:Q463),2))</f>
        <v/>
      </c>
      <c r="S463" s="346" t="n"/>
      <c r="T463" s="342" t="n"/>
      <c r="U463" s="351">
        <f>IF($D463="","",ROUND(N($F463)-N($J463),2))</f>
        <v/>
      </c>
      <c r="V463" s="351">
        <f>IF($D463="","",ROUND(SUMIFS($F$11:F463,$D$11:D463,$D463)-SUMIFS($J$11:J463,$D$11:D463,$D463),2))</f>
        <v/>
      </c>
      <c r="W463" s="351">
        <f>IF($D463="","",ROUND(SUMIFS(数据录入!$F$5:$F$4999,数据录入!$J$5:$J$4999,$D463),2))</f>
        <v/>
      </c>
      <c r="X463" s="347" t="n"/>
      <c r="Y463" s="351">
        <f>IF($N463="","",ROUND(SUMIFS($O$11:O463,$N$11:N463,$N463),2))</f>
        <v/>
      </c>
      <c r="Z463" s="351">
        <f>IF($N463="","",ROUND(SUMIFS(数据录入!$G$5:$G$4999,数据录入!$K$5:$K$4999,$N463),2))</f>
        <v/>
      </c>
      <c r="AA463" s="352">
        <f>IF(AND($D463="",$N463=""),"",IF(AND($D463&lt;&gt;"",COUNTIF(基础资料!$E:$E,$D463)=0),"客户名不在基础资料里",IF(AND($E463&lt;&gt;"",COUNTIF(基础资料!$B:$B,$E463)=0),"产品名不在基础资料里",IF(AND($N463&lt;&gt;"",COUNTIF(基础资料!$G:$G,$N463)=0),"供货商不在基础资料里",IF(AND($C463&lt;&gt;"",ISNUMBER($C463),$C463&lt;10000),"客户生日填得不对（不是日期）",IF(N($J463)&gt;N($F463),"销售费用大于销售金额",IF(AND($D463&lt;&gt;"",COUNTIF(数据录入!$J$5:$J$4999,$D463)=0,N($T463)&lt;&gt;0),"用的还是原手工已收款",IF(AND($D463&lt;&gt;"",COUNTIF(数据录入!$J$5:$J$4999,$D463)&gt;0,ROUND(N($G463)-N($T463),2)&lt;&gt;0,N($T463)&lt;&gt;0),"自动算的已收款和原手工数对不上","√"))))))))</f>
        <v/>
      </c>
    </row>
    <row r="464" ht="18" customFormat="1" customHeight="1" s="106">
      <c r="A464" s="338">
        <f>IF(AND($D464="",$N464=""),"",MAX($A$10:A463)+1)</f>
        <v/>
      </c>
      <c r="B464" s="339" t="n"/>
      <c r="C464" s="341" t="n"/>
      <c r="D464" s="341" t="n"/>
      <c r="E464" s="341" t="n"/>
      <c r="F464" s="342" t="n"/>
      <c r="G464" s="343">
        <f>IF($D464="","",IF(COUNTIF(数据录入!$J$5:$J$4999,$D464)=0,N($T464),ROUND(MIN(MAX(0,N($W464)-(N($V464)-N($U464))),N($U464)),2)))</f>
        <v/>
      </c>
      <c r="H464" s="344">
        <f>IF($D464="","",ROUND(N($F464)-N($G464)-N($J464),2))</f>
        <v/>
      </c>
      <c r="I464" s="353">
        <f>IF($D464="","",ROUND(SUM($H$11:H464),2))</f>
        <v/>
      </c>
      <c r="J464" s="354" t="n"/>
      <c r="K464" s="355" t="n"/>
      <c r="L464" s="341" t="n"/>
      <c r="M464" s="345" t="n"/>
      <c r="N464" s="346" t="n"/>
      <c r="O464" s="347" t="n"/>
      <c r="P464" s="348">
        <f>IF($N464="","",IF(COUNTIF(数据录入!$K$5:$K$4999,$N464)=0,N($X464),ROUND(MIN(MAX(0,N($Z464)-(N($Y464)-N($O464))),N($O464)),2)))</f>
        <v/>
      </c>
      <c r="Q464" s="349">
        <f>IF($N464="","",ROUND(N($O464)-N($P464),2))</f>
        <v/>
      </c>
      <c r="R464" s="350">
        <f>IF($N464="","",ROUND(SUM($Q$11:Q464),2))</f>
        <v/>
      </c>
      <c r="S464" s="346" t="n"/>
      <c r="T464" s="342" t="n"/>
      <c r="U464" s="351">
        <f>IF($D464="","",ROUND(N($F464)-N($J464),2))</f>
        <v/>
      </c>
      <c r="V464" s="351">
        <f>IF($D464="","",ROUND(SUMIFS($F$11:F464,$D$11:D464,$D464)-SUMIFS($J$11:J464,$D$11:D464,$D464),2))</f>
        <v/>
      </c>
      <c r="W464" s="351">
        <f>IF($D464="","",ROUND(SUMIFS(数据录入!$F$5:$F$4999,数据录入!$J$5:$J$4999,$D464),2))</f>
        <v/>
      </c>
      <c r="X464" s="347" t="n"/>
      <c r="Y464" s="351">
        <f>IF($N464="","",ROUND(SUMIFS($O$11:O464,$N$11:N464,$N464),2))</f>
        <v/>
      </c>
      <c r="Z464" s="351">
        <f>IF($N464="","",ROUND(SUMIFS(数据录入!$G$5:$G$4999,数据录入!$K$5:$K$4999,$N464),2))</f>
        <v/>
      </c>
      <c r="AA464" s="352">
        <f>IF(AND($D464="",$N464=""),"",IF(AND($D464&lt;&gt;"",COUNTIF(基础资料!$E:$E,$D464)=0),"客户名不在基础资料里",IF(AND($E464&lt;&gt;"",COUNTIF(基础资料!$B:$B,$E464)=0),"产品名不在基础资料里",IF(AND($N464&lt;&gt;"",COUNTIF(基础资料!$G:$G,$N464)=0),"供货商不在基础资料里",IF(AND($C464&lt;&gt;"",ISNUMBER($C464),$C464&lt;10000),"客户生日填得不对（不是日期）",IF(N($J464)&gt;N($F464),"销售费用大于销售金额",IF(AND($D464&lt;&gt;"",COUNTIF(数据录入!$J$5:$J$4999,$D464)=0,N($T464)&lt;&gt;0),"用的还是原手工已收款",IF(AND($D464&lt;&gt;"",COUNTIF(数据录入!$J$5:$J$4999,$D464)&gt;0,ROUND(N($G464)-N($T464),2)&lt;&gt;0,N($T464)&lt;&gt;0),"自动算的已收款和原手工数对不上","√"))))))))</f>
        <v/>
      </c>
    </row>
    <row r="465" ht="18" customFormat="1" customHeight="1" s="106">
      <c r="A465" s="338">
        <f>IF(AND($D465="",$N465=""),"",MAX($A$10:A464)+1)</f>
        <v/>
      </c>
      <c r="B465" s="339" t="n"/>
      <c r="C465" s="341" t="n"/>
      <c r="D465" s="341" t="n"/>
      <c r="E465" s="341" t="n"/>
      <c r="F465" s="342" t="n"/>
      <c r="G465" s="343">
        <f>IF($D465="","",IF(COUNTIF(数据录入!$J$5:$J$4999,$D465)=0,N($T465),ROUND(MIN(MAX(0,N($W465)-(N($V465)-N($U465))),N($U465)),2)))</f>
        <v/>
      </c>
      <c r="H465" s="344">
        <f>IF($D465="","",ROUND(N($F465)-N($G465)-N($J465),2))</f>
        <v/>
      </c>
      <c r="I465" s="353">
        <f>IF($D465="","",ROUND(SUM($H$11:H465),2))</f>
        <v/>
      </c>
      <c r="J465" s="354" t="n"/>
      <c r="K465" s="355" t="n"/>
      <c r="L465" s="341" t="n"/>
      <c r="M465" s="345" t="n"/>
      <c r="N465" s="346" t="n"/>
      <c r="O465" s="347" t="n"/>
      <c r="P465" s="348">
        <f>IF($N465="","",IF(COUNTIF(数据录入!$K$5:$K$4999,$N465)=0,N($X465),ROUND(MIN(MAX(0,N($Z465)-(N($Y465)-N($O465))),N($O465)),2)))</f>
        <v/>
      </c>
      <c r="Q465" s="349">
        <f>IF($N465="","",ROUND(N($O465)-N($P465),2))</f>
        <v/>
      </c>
      <c r="R465" s="350">
        <f>IF($N465="","",ROUND(SUM($Q$11:Q465),2))</f>
        <v/>
      </c>
      <c r="S465" s="346" t="n"/>
      <c r="T465" s="342" t="n"/>
      <c r="U465" s="351">
        <f>IF($D465="","",ROUND(N($F465)-N($J465),2))</f>
        <v/>
      </c>
      <c r="V465" s="351">
        <f>IF($D465="","",ROUND(SUMIFS($F$11:F465,$D$11:D465,$D465)-SUMIFS($J$11:J465,$D$11:D465,$D465),2))</f>
        <v/>
      </c>
      <c r="W465" s="351">
        <f>IF($D465="","",ROUND(SUMIFS(数据录入!$F$5:$F$4999,数据录入!$J$5:$J$4999,$D465),2))</f>
        <v/>
      </c>
      <c r="X465" s="347" t="n"/>
      <c r="Y465" s="351">
        <f>IF($N465="","",ROUND(SUMIFS($O$11:O465,$N$11:N465,$N465),2))</f>
        <v/>
      </c>
      <c r="Z465" s="351">
        <f>IF($N465="","",ROUND(SUMIFS(数据录入!$G$5:$G$4999,数据录入!$K$5:$K$4999,$N465),2))</f>
        <v/>
      </c>
      <c r="AA465" s="352">
        <f>IF(AND($D465="",$N465=""),"",IF(AND($D465&lt;&gt;"",COUNTIF(基础资料!$E:$E,$D465)=0),"客户名不在基础资料里",IF(AND($E465&lt;&gt;"",COUNTIF(基础资料!$B:$B,$E465)=0),"产品名不在基础资料里",IF(AND($N465&lt;&gt;"",COUNTIF(基础资料!$G:$G,$N465)=0),"供货商不在基础资料里",IF(AND($C465&lt;&gt;"",ISNUMBER($C465),$C465&lt;10000),"客户生日填得不对（不是日期）",IF(N($J465)&gt;N($F465),"销售费用大于销售金额",IF(AND($D465&lt;&gt;"",COUNTIF(数据录入!$J$5:$J$4999,$D465)=0,N($T465)&lt;&gt;0),"用的还是原手工已收款",IF(AND($D465&lt;&gt;"",COUNTIF(数据录入!$J$5:$J$4999,$D465)&gt;0,ROUND(N($G465)-N($T465),2)&lt;&gt;0,N($T465)&lt;&gt;0),"自动算的已收款和原手工数对不上","√"))))))))</f>
        <v/>
      </c>
    </row>
    <row r="466" ht="18" customFormat="1" customHeight="1" s="106">
      <c r="A466" s="338">
        <f>IF(AND($D466="",$N466=""),"",MAX($A$10:A465)+1)</f>
        <v/>
      </c>
      <c r="B466" s="339" t="n"/>
      <c r="C466" s="341" t="n"/>
      <c r="D466" s="341" t="n"/>
      <c r="E466" s="341" t="n"/>
      <c r="F466" s="342" t="n"/>
      <c r="G466" s="343">
        <f>IF($D466="","",IF(COUNTIF(数据录入!$J$5:$J$4999,$D466)=0,N($T466),ROUND(MIN(MAX(0,N($W466)-(N($V466)-N($U466))),N($U466)),2)))</f>
        <v/>
      </c>
      <c r="H466" s="344">
        <f>IF($D466="","",ROUND(N($F466)-N($G466)-N($J466),2))</f>
        <v/>
      </c>
      <c r="I466" s="353">
        <f>IF($D466="","",ROUND(SUM($H$11:H466),2))</f>
        <v/>
      </c>
      <c r="J466" s="354" t="n"/>
      <c r="K466" s="355" t="n"/>
      <c r="L466" s="341" t="n"/>
      <c r="M466" s="345" t="n"/>
      <c r="N466" s="346" t="n"/>
      <c r="O466" s="347" t="n"/>
      <c r="P466" s="348">
        <f>IF($N466="","",IF(COUNTIF(数据录入!$K$5:$K$4999,$N466)=0,N($X466),ROUND(MIN(MAX(0,N($Z466)-(N($Y466)-N($O466))),N($O466)),2)))</f>
        <v/>
      </c>
      <c r="Q466" s="349">
        <f>IF($N466="","",ROUND(N($O466)-N($P466),2))</f>
        <v/>
      </c>
      <c r="R466" s="350">
        <f>IF($N466="","",ROUND(SUM($Q$11:Q466),2))</f>
        <v/>
      </c>
      <c r="S466" s="346" t="n"/>
      <c r="T466" s="342" t="n"/>
      <c r="U466" s="351">
        <f>IF($D466="","",ROUND(N($F466)-N($J466),2))</f>
        <v/>
      </c>
      <c r="V466" s="351">
        <f>IF($D466="","",ROUND(SUMIFS($F$11:F466,$D$11:D466,$D466)-SUMIFS($J$11:J466,$D$11:D466,$D466),2))</f>
        <v/>
      </c>
      <c r="W466" s="351">
        <f>IF($D466="","",ROUND(SUMIFS(数据录入!$F$5:$F$4999,数据录入!$J$5:$J$4999,$D466),2))</f>
        <v/>
      </c>
      <c r="X466" s="347" t="n"/>
      <c r="Y466" s="351">
        <f>IF($N466="","",ROUND(SUMIFS($O$11:O466,$N$11:N466,$N466),2))</f>
        <v/>
      </c>
      <c r="Z466" s="351">
        <f>IF($N466="","",ROUND(SUMIFS(数据录入!$G$5:$G$4999,数据录入!$K$5:$K$4999,$N466),2))</f>
        <v/>
      </c>
      <c r="AA466" s="352">
        <f>IF(AND($D466="",$N466=""),"",IF(AND($D466&lt;&gt;"",COUNTIF(基础资料!$E:$E,$D466)=0),"客户名不在基础资料里",IF(AND($E466&lt;&gt;"",COUNTIF(基础资料!$B:$B,$E466)=0),"产品名不在基础资料里",IF(AND($N466&lt;&gt;"",COUNTIF(基础资料!$G:$G,$N466)=0),"供货商不在基础资料里",IF(AND($C466&lt;&gt;"",ISNUMBER($C466),$C466&lt;10000),"客户生日填得不对（不是日期）",IF(N($J466)&gt;N($F466),"销售费用大于销售金额",IF(AND($D466&lt;&gt;"",COUNTIF(数据录入!$J$5:$J$4999,$D466)=0,N($T466)&lt;&gt;0),"用的还是原手工已收款",IF(AND($D466&lt;&gt;"",COUNTIF(数据录入!$J$5:$J$4999,$D466)&gt;0,ROUND(N($G466)-N($T466),2)&lt;&gt;0,N($T466)&lt;&gt;0),"自动算的已收款和原手工数对不上","√"))))))))</f>
        <v/>
      </c>
    </row>
    <row r="467" ht="18" customFormat="1" customHeight="1" s="106">
      <c r="A467" s="338">
        <f>IF(AND($D467="",$N467=""),"",MAX($A$10:A466)+1)</f>
        <v/>
      </c>
      <c r="B467" s="339" t="n"/>
      <c r="C467" s="341" t="n"/>
      <c r="D467" s="341" t="n"/>
      <c r="E467" s="341" t="n"/>
      <c r="F467" s="342" t="n"/>
      <c r="G467" s="343">
        <f>IF($D467="","",IF(COUNTIF(数据录入!$J$5:$J$4999,$D467)=0,N($T467),ROUND(MIN(MAX(0,N($W467)-(N($V467)-N($U467))),N($U467)),2)))</f>
        <v/>
      </c>
      <c r="H467" s="344">
        <f>IF($D467="","",ROUND(N($F467)-N($G467)-N($J467),2))</f>
        <v/>
      </c>
      <c r="I467" s="353">
        <f>IF($D467="","",ROUND(SUM($H$11:H467),2))</f>
        <v/>
      </c>
      <c r="J467" s="354" t="n"/>
      <c r="K467" s="355" t="n"/>
      <c r="L467" s="341" t="n"/>
      <c r="M467" s="345" t="n"/>
      <c r="N467" s="346" t="n"/>
      <c r="O467" s="347" t="n"/>
      <c r="P467" s="348">
        <f>IF($N467="","",IF(COUNTIF(数据录入!$K$5:$K$4999,$N467)=0,N($X467),ROUND(MIN(MAX(0,N($Z467)-(N($Y467)-N($O467))),N($O467)),2)))</f>
        <v/>
      </c>
      <c r="Q467" s="349">
        <f>IF($N467="","",ROUND(N($O467)-N($P467),2))</f>
        <v/>
      </c>
      <c r="R467" s="350">
        <f>IF($N467="","",ROUND(SUM($Q$11:Q467),2))</f>
        <v/>
      </c>
      <c r="S467" s="346" t="n"/>
      <c r="T467" s="342" t="n"/>
      <c r="U467" s="351">
        <f>IF($D467="","",ROUND(N($F467)-N($J467),2))</f>
        <v/>
      </c>
      <c r="V467" s="351">
        <f>IF($D467="","",ROUND(SUMIFS($F$11:F467,$D$11:D467,$D467)-SUMIFS($J$11:J467,$D$11:D467,$D467),2))</f>
        <v/>
      </c>
      <c r="W467" s="351">
        <f>IF($D467="","",ROUND(SUMIFS(数据录入!$F$5:$F$4999,数据录入!$J$5:$J$4999,$D467),2))</f>
        <v/>
      </c>
      <c r="X467" s="347" t="n"/>
      <c r="Y467" s="351">
        <f>IF($N467="","",ROUND(SUMIFS($O$11:O467,$N$11:N467,$N467),2))</f>
        <v/>
      </c>
      <c r="Z467" s="351">
        <f>IF($N467="","",ROUND(SUMIFS(数据录入!$G$5:$G$4999,数据录入!$K$5:$K$4999,$N467),2))</f>
        <v/>
      </c>
      <c r="AA467" s="352">
        <f>IF(AND($D467="",$N467=""),"",IF(AND($D467&lt;&gt;"",COUNTIF(基础资料!$E:$E,$D467)=0),"客户名不在基础资料里",IF(AND($E467&lt;&gt;"",COUNTIF(基础资料!$B:$B,$E467)=0),"产品名不在基础资料里",IF(AND($N467&lt;&gt;"",COUNTIF(基础资料!$G:$G,$N467)=0),"供货商不在基础资料里",IF(AND($C467&lt;&gt;"",ISNUMBER($C467),$C467&lt;10000),"客户生日填得不对（不是日期）",IF(N($J467)&gt;N($F467),"销售费用大于销售金额",IF(AND($D467&lt;&gt;"",COUNTIF(数据录入!$J$5:$J$4999,$D467)=0,N($T467)&lt;&gt;0),"用的还是原手工已收款",IF(AND($D467&lt;&gt;"",COUNTIF(数据录入!$J$5:$J$4999,$D467)&gt;0,ROUND(N($G467)-N($T467),2)&lt;&gt;0,N($T467)&lt;&gt;0),"自动算的已收款和原手工数对不上","√"))))))))</f>
        <v/>
      </c>
    </row>
    <row r="468" ht="18" customFormat="1" customHeight="1" s="106">
      <c r="A468" s="338">
        <f>IF(AND($D468="",$N468=""),"",MAX($A$10:A467)+1)</f>
        <v/>
      </c>
      <c r="B468" s="339" t="n"/>
      <c r="C468" s="341" t="n"/>
      <c r="D468" s="341" t="n"/>
      <c r="E468" s="341" t="n"/>
      <c r="F468" s="342" t="n"/>
      <c r="G468" s="343">
        <f>IF($D468="","",IF(COUNTIF(数据录入!$J$5:$J$4999,$D468)=0,N($T468),ROUND(MIN(MAX(0,N($W468)-(N($V468)-N($U468))),N($U468)),2)))</f>
        <v/>
      </c>
      <c r="H468" s="344">
        <f>IF($D468="","",ROUND(N($F468)-N($G468)-N($J468),2))</f>
        <v/>
      </c>
      <c r="I468" s="353">
        <f>IF($D468="","",ROUND(SUM($H$11:H468),2))</f>
        <v/>
      </c>
      <c r="J468" s="354" t="n"/>
      <c r="K468" s="355" t="n"/>
      <c r="L468" s="341" t="n"/>
      <c r="M468" s="345" t="n"/>
      <c r="N468" s="346" t="n"/>
      <c r="O468" s="347" t="n"/>
      <c r="P468" s="348">
        <f>IF($N468="","",IF(COUNTIF(数据录入!$K$5:$K$4999,$N468)=0,N($X468),ROUND(MIN(MAX(0,N($Z468)-(N($Y468)-N($O468))),N($O468)),2)))</f>
        <v/>
      </c>
      <c r="Q468" s="349">
        <f>IF($N468="","",ROUND(N($O468)-N($P468),2))</f>
        <v/>
      </c>
      <c r="R468" s="350">
        <f>IF($N468="","",ROUND(SUM($Q$11:Q468),2))</f>
        <v/>
      </c>
      <c r="S468" s="346" t="n"/>
      <c r="T468" s="342" t="n"/>
      <c r="U468" s="351">
        <f>IF($D468="","",ROUND(N($F468)-N($J468),2))</f>
        <v/>
      </c>
      <c r="V468" s="351">
        <f>IF($D468="","",ROUND(SUMIFS($F$11:F468,$D$11:D468,$D468)-SUMIFS($J$11:J468,$D$11:D468,$D468),2))</f>
        <v/>
      </c>
      <c r="W468" s="351">
        <f>IF($D468="","",ROUND(SUMIFS(数据录入!$F$5:$F$4999,数据录入!$J$5:$J$4999,$D468),2))</f>
        <v/>
      </c>
      <c r="X468" s="347" t="n"/>
      <c r="Y468" s="351">
        <f>IF($N468="","",ROUND(SUMIFS($O$11:O468,$N$11:N468,$N468),2))</f>
        <v/>
      </c>
      <c r="Z468" s="351">
        <f>IF($N468="","",ROUND(SUMIFS(数据录入!$G$5:$G$4999,数据录入!$K$5:$K$4999,$N468),2))</f>
        <v/>
      </c>
      <c r="AA468" s="352">
        <f>IF(AND($D468="",$N468=""),"",IF(AND($D468&lt;&gt;"",COUNTIF(基础资料!$E:$E,$D468)=0),"客户名不在基础资料里",IF(AND($E468&lt;&gt;"",COUNTIF(基础资料!$B:$B,$E468)=0),"产品名不在基础资料里",IF(AND($N468&lt;&gt;"",COUNTIF(基础资料!$G:$G,$N468)=0),"供货商不在基础资料里",IF(AND($C468&lt;&gt;"",ISNUMBER($C468),$C468&lt;10000),"客户生日填得不对（不是日期）",IF(N($J468)&gt;N($F468),"销售费用大于销售金额",IF(AND($D468&lt;&gt;"",COUNTIF(数据录入!$J$5:$J$4999,$D468)=0,N($T468)&lt;&gt;0),"用的还是原手工已收款",IF(AND($D468&lt;&gt;"",COUNTIF(数据录入!$J$5:$J$4999,$D468)&gt;0,ROUND(N($G468)-N($T468),2)&lt;&gt;0,N($T468)&lt;&gt;0),"自动算的已收款和原手工数对不上","√"))))))))</f>
        <v/>
      </c>
    </row>
    <row r="469" ht="18" customFormat="1" customHeight="1" s="106">
      <c r="A469" s="338">
        <f>IF(AND($D469="",$N469=""),"",MAX($A$10:A468)+1)</f>
        <v/>
      </c>
      <c r="B469" s="339" t="n"/>
      <c r="C469" s="341" t="n"/>
      <c r="D469" s="341" t="n"/>
      <c r="E469" s="341" t="n"/>
      <c r="F469" s="342" t="n"/>
      <c r="G469" s="343">
        <f>IF($D469="","",IF(COUNTIF(数据录入!$J$5:$J$4999,$D469)=0,N($T469),ROUND(MIN(MAX(0,N($W469)-(N($V469)-N($U469))),N($U469)),2)))</f>
        <v/>
      </c>
      <c r="H469" s="344">
        <f>IF($D469="","",ROUND(N($F469)-N($G469)-N($J469),2))</f>
        <v/>
      </c>
      <c r="I469" s="353">
        <f>IF($D469="","",ROUND(SUM($H$11:H469),2))</f>
        <v/>
      </c>
      <c r="J469" s="354" t="n"/>
      <c r="K469" s="355" t="n"/>
      <c r="L469" s="341" t="n"/>
      <c r="M469" s="345" t="n"/>
      <c r="N469" s="346" t="n"/>
      <c r="O469" s="347" t="n"/>
      <c r="P469" s="348">
        <f>IF($N469="","",IF(COUNTIF(数据录入!$K$5:$K$4999,$N469)=0,N($X469),ROUND(MIN(MAX(0,N($Z469)-(N($Y469)-N($O469))),N($O469)),2)))</f>
        <v/>
      </c>
      <c r="Q469" s="349">
        <f>IF($N469="","",ROUND(N($O469)-N($P469),2))</f>
        <v/>
      </c>
      <c r="R469" s="350">
        <f>IF($N469="","",ROUND(SUM($Q$11:Q469),2))</f>
        <v/>
      </c>
      <c r="S469" s="346" t="n"/>
      <c r="T469" s="342" t="n"/>
      <c r="U469" s="351">
        <f>IF($D469="","",ROUND(N($F469)-N($J469),2))</f>
        <v/>
      </c>
      <c r="V469" s="351">
        <f>IF($D469="","",ROUND(SUMIFS($F$11:F469,$D$11:D469,$D469)-SUMIFS($J$11:J469,$D$11:D469,$D469),2))</f>
        <v/>
      </c>
      <c r="W469" s="351">
        <f>IF($D469="","",ROUND(SUMIFS(数据录入!$F$5:$F$4999,数据录入!$J$5:$J$4999,$D469),2))</f>
        <v/>
      </c>
      <c r="X469" s="347" t="n"/>
      <c r="Y469" s="351">
        <f>IF($N469="","",ROUND(SUMIFS($O$11:O469,$N$11:N469,$N469),2))</f>
        <v/>
      </c>
      <c r="Z469" s="351">
        <f>IF($N469="","",ROUND(SUMIFS(数据录入!$G$5:$G$4999,数据录入!$K$5:$K$4999,$N469),2))</f>
        <v/>
      </c>
      <c r="AA469" s="352">
        <f>IF(AND($D469="",$N469=""),"",IF(AND($D469&lt;&gt;"",COUNTIF(基础资料!$E:$E,$D469)=0),"客户名不在基础资料里",IF(AND($E469&lt;&gt;"",COUNTIF(基础资料!$B:$B,$E469)=0),"产品名不在基础资料里",IF(AND($N469&lt;&gt;"",COUNTIF(基础资料!$G:$G,$N469)=0),"供货商不在基础资料里",IF(AND($C469&lt;&gt;"",ISNUMBER($C469),$C469&lt;10000),"客户生日填得不对（不是日期）",IF(N($J469)&gt;N($F469),"销售费用大于销售金额",IF(AND($D469&lt;&gt;"",COUNTIF(数据录入!$J$5:$J$4999,$D469)=0,N($T469)&lt;&gt;0),"用的还是原手工已收款",IF(AND($D469&lt;&gt;"",COUNTIF(数据录入!$J$5:$J$4999,$D469)&gt;0,ROUND(N($G469)-N($T469),2)&lt;&gt;0,N($T469)&lt;&gt;0),"自动算的已收款和原手工数对不上","√"))))))))</f>
        <v/>
      </c>
    </row>
    <row r="470" ht="18" customFormat="1" customHeight="1" s="106">
      <c r="A470" s="338">
        <f>IF(AND($D470="",$N470=""),"",MAX($A$10:A469)+1)</f>
        <v/>
      </c>
      <c r="B470" s="339" t="n"/>
      <c r="C470" s="341" t="n"/>
      <c r="D470" s="341" t="n"/>
      <c r="E470" s="341" t="n"/>
      <c r="F470" s="342" t="n"/>
      <c r="G470" s="343">
        <f>IF($D470="","",IF(COUNTIF(数据录入!$J$5:$J$4999,$D470)=0,N($T470),ROUND(MIN(MAX(0,N($W470)-(N($V470)-N($U470))),N($U470)),2)))</f>
        <v/>
      </c>
      <c r="H470" s="344">
        <f>IF($D470="","",ROUND(N($F470)-N($G470)-N($J470),2))</f>
        <v/>
      </c>
      <c r="I470" s="353">
        <f>IF($D470="","",ROUND(SUM($H$11:H470),2))</f>
        <v/>
      </c>
      <c r="J470" s="354" t="n"/>
      <c r="K470" s="355" t="n"/>
      <c r="L470" s="341" t="n"/>
      <c r="M470" s="345" t="n"/>
      <c r="N470" s="346" t="n"/>
      <c r="O470" s="347" t="n"/>
      <c r="P470" s="348">
        <f>IF($N470="","",IF(COUNTIF(数据录入!$K$5:$K$4999,$N470)=0,N($X470),ROUND(MIN(MAX(0,N($Z470)-(N($Y470)-N($O470))),N($O470)),2)))</f>
        <v/>
      </c>
      <c r="Q470" s="349">
        <f>IF($N470="","",ROUND(N($O470)-N($P470),2))</f>
        <v/>
      </c>
      <c r="R470" s="350">
        <f>IF($N470="","",ROUND(SUM($Q$11:Q470),2))</f>
        <v/>
      </c>
      <c r="S470" s="346" t="n"/>
      <c r="T470" s="342" t="n"/>
      <c r="U470" s="351">
        <f>IF($D470="","",ROUND(N($F470)-N($J470),2))</f>
        <v/>
      </c>
      <c r="V470" s="351">
        <f>IF($D470="","",ROUND(SUMIFS($F$11:F470,$D$11:D470,$D470)-SUMIFS($J$11:J470,$D$11:D470,$D470),2))</f>
        <v/>
      </c>
      <c r="W470" s="351">
        <f>IF($D470="","",ROUND(SUMIFS(数据录入!$F$5:$F$4999,数据录入!$J$5:$J$4999,$D470),2))</f>
        <v/>
      </c>
      <c r="X470" s="347" t="n"/>
      <c r="Y470" s="351">
        <f>IF($N470="","",ROUND(SUMIFS($O$11:O470,$N$11:N470,$N470),2))</f>
        <v/>
      </c>
      <c r="Z470" s="351">
        <f>IF($N470="","",ROUND(SUMIFS(数据录入!$G$5:$G$4999,数据录入!$K$5:$K$4999,$N470),2))</f>
        <v/>
      </c>
      <c r="AA470" s="352">
        <f>IF(AND($D470="",$N470=""),"",IF(AND($D470&lt;&gt;"",COUNTIF(基础资料!$E:$E,$D470)=0),"客户名不在基础资料里",IF(AND($E470&lt;&gt;"",COUNTIF(基础资料!$B:$B,$E470)=0),"产品名不在基础资料里",IF(AND($N470&lt;&gt;"",COUNTIF(基础资料!$G:$G,$N470)=0),"供货商不在基础资料里",IF(AND($C470&lt;&gt;"",ISNUMBER($C470),$C470&lt;10000),"客户生日填得不对（不是日期）",IF(N($J470)&gt;N($F470),"销售费用大于销售金额",IF(AND($D470&lt;&gt;"",COUNTIF(数据录入!$J$5:$J$4999,$D470)=0,N($T470)&lt;&gt;0),"用的还是原手工已收款",IF(AND($D470&lt;&gt;"",COUNTIF(数据录入!$J$5:$J$4999,$D470)&gt;0,ROUND(N($G470)-N($T470),2)&lt;&gt;0,N($T470)&lt;&gt;0),"自动算的已收款和原手工数对不上","√"))))))))</f>
        <v/>
      </c>
    </row>
    <row r="471" ht="18" customFormat="1" customHeight="1" s="106">
      <c r="A471" s="338">
        <f>IF(AND($D471="",$N471=""),"",MAX($A$10:A470)+1)</f>
        <v/>
      </c>
      <c r="B471" s="339" t="n"/>
      <c r="C471" s="341" t="n"/>
      <c r="D471" s="341" t="n"/>
      <c r="E471" s="341" t="n"/>
      <c r="F471" s="342" t="n"/>
      <c r="G471" s="343">
        <f>IF($D471="","",IF(COUNTIF(数据录入!$J$5:$J$4999,$D471)=0,N($T471),ROUND(MIN(MAX(0,N($W471)-(N($V471)-N($U471))),N($U471)),2)))</f>
        <v/>
      </c>
      <c r="H471" s="344">
        <f>IF($D471="","",ROUND(N($F471)-N($G471)-N($J471),2))</f>
        <v/>
      </c>
      <c r="I471" s="353">
        <f>IF($D471="","",ROUND(SUM($H$11:H471),2))</f>
        <v/>
      </c>
      <c r="J471" s="354" t="n"/>
      <c r="K471" s="355" t="n"/>
      <c r="L471" s="341" t="n"/>
      <c r="M471" s="345" t="n"/>
      <c r="N471" s="346" t="n"/>
      <c r="O471" s="347" t="n"/>
      <c r="P471" s="348">
        <f>IF($N471="","",IF(COUNTIF(数据录入!$K$5:$K$4999,$N471)=0,N($X471),ROUND(MIN(MAX(0,N($Z471)-(N($Y471)-N($O471))),N($O471)),2)))</f>
        <v/>
      </c>
      <c r="Q471" s="349">
        <f>IF($N471="","",ROUND(N($O471)-N($P471),2))</f>
        <v/>
      </c>
      <c r="R471" s="350">
        <f>IF($N471="","",ROUND(SUM($Q$11:Q471),2))</f>
        <v/>
      </c>
      <c r="S471" s="346" t="n"/>
      <c r="T471" s="342" t="n"/>
      <c r="U471" s="351">
        <f>IF($D471="","",ROUND(N($F471)-N($J471),2))</f>
        <v/>
      </c>
      <c r="V471" s="351">
        <f>IF($D471="","",ROUND(SUMIFS($F$11:F471,$D$11:D471,$D471)-SUMIFS($J$11:J471,$D$11:D471,$D471),2))</f>
        <v/>
      </c>
      <c r="W471" s="351">
        <f>IF($D471="","",ROUND(SUMIFS(数据录入!$F$5:$F$4999,数据录入!$J$5:$J$4999,$D471),2))</f>
        <v/>
      </c>
      <c r="X471" s="347" t="n"/>
      <c r="Y471" s="351">
        <f>IF($N471="","",ROUND(SUMIFS($O$11:O471,$N$11:N471,$N471),2))</f>
        <v/>
      </c>
      <c r="Z471" s="351">
        <f>IF($N471="","",ROUND(SUMIFS(数据录入!$G$5:$G$4999,数据录入!$K$5:$K$4999,$N471),2))</f>
        <v/>
      </c>
      <c r="AA471" s="352">
        <f>IF(AND($D471="",$N471=""),"",IF(AND($D471&lt;&gt;"",COUNTIF(基础资料!$E:$E,$D471)=0),"客户名不在基础资料里",IF(AND($E471&lt;&gt;"",COUNTIF(基础资料!$B:$B,$E471)=0),"产品名不在基础资料里",IF(AND($N471&lt;&gt;"",COUNTIF(基础资料!$G:$G,$N471)=0),"供货商不在基础资料里",IF(AND($C471&lt;&gt;"",ISNUMBER($C471),$C471&lt;10000),"客户生日填得不对（不是日期）",IF(N($J471)&gt;N($F471),"销售费用大于销售金额",IF(AND($D471&lt;&gt;"",COUNTIF(数据录入!$J$5:$J$4999,$D471)=0,N($T471)&lt;&gt;0),"用的还是原手工已收款",IF(AND($D471&lt;&gt;"",COUNTIF(数据录入!$J$5:$J$4999,$D471)&gt;0,ROUND(N($G471)-N($T471),2)&lt;&gt;0,N($T471)&lt;&gt;0),"自动算的已收款和原手工数对不上","√"))))))))</f>
        <v/>
      </c>
    </row>
    <row r="472" ht="18" customFormat="1" customHeight="1" s="106">
      <c r="A472" s="338">
        <f>IF(AND($D472="",$N472=""),"",MAX($A$10:A471)+1)</f>
        <v/>
      </c>
      <c r="B472" s="339" t="n"/>
      <c r="C472" s="341" t="n"/>
      <c r="D472" s="341" t="n"/>
      <c r="E472" s="341" t="n"/>
      <c r="F472" s="342" t="n"/>
      <c r="G472" s="343">
        <f>IF($D472="","",IF(COUNTIF(数据录入!$J$5:$J$4999,$D472)=0,N($T472),ROUND(MIN(MAX(0,N($W472)-(N($V472)-N($U472))),N($U472)),2)))</f>
        <v/>
      </c>
      <c r="H472" s="344">
        <f>IF($D472="","",ROUND(N($F472)-N($G472)-N($J472),2))</f>
        <v/>
      </c>
      <c r="I472" s="353">
        <f>IF($D472="","",ROUND(SUM($H$11:H472),2))</f>
        <v/>
      </c>
      <c r="J472" s="354" t="n"/>
      <c r="K472" s="355" t="n"/>
      <c r="L472" s="341" t="n"/>
      <c r="M472" s="345" t="n"/>
      <c r="N472" s="346" t="n"/>
      <c r="O472" s="347" t="n"/>
      <c r="P472" s="348">
        <f>IF($N472="","",IF(COUNTIF(数据录入!$K$5:$K$4999,$N472)=0,N($X472),ROUND(MIN(MAX(0,N($Z472)-(N($Y472)-N($O472))),N($O472)),2)))</f>
        <v/>
      </c>
      <c r="Q472" s="349">
        <f>IF($N472="","",ROUND(N($O472)-N($P472),2))</f>
        <v/>
      </c>
      <c r="R472" s="350">
        <f>IF($N472="","",ROUND(SUM($Q$11:Q472),2))</f>
        <v/>
      </c>
      <c r="S472" s="346" t="n"/>
      <c r="T472" s="342" t="n"/>
      <c r="U472" s="351">
        <f>IF($D472="","",ROUND(N($F472)-N($J472),2))</f>
        <v/>
      </c>
      <c r="V472" s="351">
        <f>IF($D472="","",ROUND(SUMIFS($F$11:F472,$D$11:D472,$D472)-SUMIFS($J$11:J472,$D$11:D472,$D472),2))</f>
        <v/>
      </c>
      <c r="W472" s="351">
        <f>IF($D472="","",ROUND(SUMIFS(数据录入!$F$5:$F$4999,数据录入!$J$5:$J$4999,$D472),2))</f>
        <v/>
      </c>
      <c r="X472" s="347" t="n"/>
      <c r="Y472" s="351">
        <f>IF($N472="","",ROUND(SUMIFS($O$11:O472,$N$11:N472,$N472),2))</f>
        <v/>
      </c>
      <c r="Z472" s="351">
        <f>IF($N472="","",ROUND(SUMIFS(数据录入!$G$5:$G$4999,数据录入!$K$5:$K$4999,$N472),2))</f>
        <v/>
      </c>
      <c r="AA472" s="352">
        <f>IF(AND($D472="",$N472=""),"",IF(AND($D472&lt;&gt;"",COUNTIF(基础资料!$E:$E,$D472)=0),"客户名不在基础资料里",IF(AND($E472&lt;&gt;"",COUNTIF(基础资料!$B:$B,$E472)=0),"产品名不在基础资料里",IF(AND($N472&lt;&gt;"",COUNTIF(基础资料!$G:$G,$N472)=0),"供货商不在基础资料里",IF(AND($C472&lt;&gt;"",ISNUMBER($C472),$C472&lt;10000),"客户生日填得不对（不是日期）",IF(N($J472)&gt;N($F472),"销售费用大于销售金额",IF(AND($D472&lt;&gt;"",COUNTIF(数据录入!$J$5:$J$4999,$D472)=0,N($T472)&lt;&gt;0),"用的还是原手工已收款",IF(AND($D472&lt;&gt;"",COUNTIF(数据录入!$J$5:$J$4999,$D472)&gt;0,ROUND(N($G472)-N($T472),2)&lt;&gt;0,N($T472)&lt;&gt;0),"自动算的已收款和原手工数对不上","√"))))))))</f>
        <v/>
      </c>
    </row>
    <row r="473" ht="18" customFormat="1" customHeight="1" s="106">
      <c r="A473" s="338">
        <f>IF(AND($D473="",$N473=""),"",MAX($A$10:A472)+1)</f>
        <v/>
      </c>
      <c r="B473" s="339" t="n"/>
      <c r="C473" s="341" t="n"/>
      <c r="D473" s="341" t="n"/>
      <c r="E473" s="341" t="n"/>
      <c r="F473" s="342" t="n"/>
      <c r="G473" s="343">
        <f>IF($D473="","",IF(COUNTIF(数据录入!$J$5:$J$4999,$D473)=0,N($T473),ROUND(MIN(MAX(0,N($W473)-(N($V473)-N($U473))),N($U473)),2)))</f>
        <v/>
      </c>
      <c r="H473" s="344">
        <f>IF($D473="","",ROUND(N($F473)-N($G473)-N($J473),2))</f>
        <v/>
      </c>
      <c r="I473" s="353">
        <f>IF($D473="","",ROUND(SUM($H$11:H473),2))</f>
        <v/>
      </c>
      <c r="J473" s="354" t="n"/>
      <c r="K473" s="355" t="n"/>
      <c r="L473" s="341" t="n"/>
      <c r="M473" s="345" t="n"/>
      <c r="N473" s="346" t="n"/>
      <c r="O473" s="347" t="n"/>
      <c r="P473" s="348">
        <f>IF($N473="","",IF(COUNTIF(数据录入!$K$5:$K$4999,$N473)=0,N($X473),ROUND(MIN(MAX(0,N($Z473)-(N($Y473)-N($O473))),N($O473)),2)))</f>
        <v/>
      </c>
      <c r="Q473" s="349">
        <f>IF($N473="","",ROUND(N($O473)-N($P473),2))</f>
        <v/>
      </c>
      <c r="R473" s="350">
        <f>IF($N473="","",ROUND(SUM($Q$11:Q473),2))</f>
        <v/>
      </c>
      <c r="S473" s="346" t="n"/>
      <c r="T473" s="342" t="n"/>
      <c r="U473" s="351">
        <f>IF($D473="","",ROUND(N($F473)-N($J473),2))</f>
        <v/>
      </c>
      <c r="V473" s="351">
        <f>IF($D473="","",ROUND(SUMIFS($F$11:F473,$D$11:D473,$D473)-SUMIFS($J$11:J473,$D$11:D473,$D473),2))</f>
        <v/>
      </c>
      <c r="W473" s="351">
        <f>IF($D473="","",ROUND(SUMIFS(数据录入!$F$5:$F$4999,数据录入!$J$5:$J$4999,$D473),2))</f>
        <v/>
      </c>
      <c r="X473" s="347" t="n"/>
      <c r="Y473" s="351">
        <f>IF($N473="","",ROUND(SUMIFS($O$11:O473,$N$11:N473,$N473),2))</f>
        <v/>
      </c>
      <c r="Z473" s="351">
        <f>IF($N473="","",ROUND(SUMIFS(数据录入!$G$5:$G$4999,数据录入!$K$5:$K$4999,$N473),2))</f>
        <v/>
      </c>
      <c r="AA473" s="352">
        <f>IF(AND($D473="",$N473=""),"",IF(AND($D473&lt;&gt;"",COUNTIF(基础资料!$E:$E,$D473)=0),"客户名不在基础资料里",IF(AND($E473&lt;&gt;"",COUNTIF(基础资料!$B:$B,$E473)=0),"产品名不在基础资料里",IF(AND($N473&lt;&gt;"",COUNTIF(基础资料!$G:$G,$N473)=0),"供货商不在基础资料里",IF(AND($C473&lt;&gt;"",ISNUMBER($C473),$C473&lt;10000),"客户生日填得不对（不是日期）",IF(N($J473)&gt;N($F473),"销售费用大于销售金额",IF(AND($D473&lt;&gt;"",COUNTIF(数据录入!$J$5:$J$4999,$D473)=0,N($T473)&lt;&gt;0),"用的还是原手工已收款",IF(AND($D473&lt;&gt;"",COUNTIF(数据录入!$J$5:$J$4999,$D473)&gt;0,ROUND(N($G473)-N($T473),2)&lt;&gt;0,N($T473)&lt;&gt;0),"自动算的已收款和原手工数对不上","√"))))))))</f>
        <v/>
      </c>
    </row>
    <row r="474" ht="18" customFormat="1" customHeight="1" s="106">
      <c r="A474" s="338">
        <f>IF(AND($D474="",$N474=""),"",MAX($A$10:A473)+1)</f>
        <v/>
      </c>
      <c r="B474" s="339" t="n"/>
      <c r="C474" s="341" t="n"/>
      <c r="D474" s="341" t="n"/>
      <c r="E474" s="341" t="n"/>
      <c r="F474" s="342" t="n"/>
      <c r="G474" s="343">
        <f>IF($D474="","",IF(COUNTIF(数据录入!$J$5:$J$4999,$D474)=0,N($T474),ROUND(MIN(MAX(0,N($W474)-(N($V474)-N($U474))),N($U474)),2)))</f>
        <v/>
      </c>
      <c r="H474" s="344">
        <f>IF($D474="","",ROUND(N($F474)-N($G474)-N($J474),2))</f>
        <v/>
      </c>
      <c r="I474" s="353">
        <f>IF($D474="","",ROUND(SUM($H$11:H474),2))</f>
        <v/>
      </c>
      <c r="J474" s="354" t="n"/>
      <c r="K474" s="355" t="n"/>
      <c r="L474" s="341" t="n"/>
      <c r="M474" s="345" t="n"/>
      <c r="N474" s="346" t="n"/>
      <c r="O474" s="347" t="n"/>
      <c r="P474" s="348">
        <f>IF($N474="","",IF(COUNTIF(数据录入!$K$5:$K$4999,$N474)=0,N($X474),ROUND(MIN(MAX(0,N($Z474)-(N($Y474)-N($O474))),N($O474)),2)))</f>
        <v/>
      </c>
      <c r="Q474" s="349">
        <f>IF($N474="","",ROUND(N($O474)-N($P474),2))</f>
        <v/>
      </c>
      <c r="R474" s="350">
        <f>IF($N474="","",ROUND(SUM($Q$11:Q474),2))</f>
        <v/>
      </c>
      <c r="S474" s="346" t="n"/>
      <c r="T474" s="342" t="n"/>
      <c r="U474" s="351">
        <f>IF($D474="","",ROUND(N($F474)-N($J474),2))</f>
        <v/>
      </c>
      <c r="V474" s="351">
        <f>IF($D474="","",ROUND(SUMIFS($F$11:F474,$D$11:D474,$D474)-SUMIFS($J$11:J474,$D$11:D474,$D474),2))</f>
        <v/>
      </c>
      <c r="W474" s="351">
        <f>IF($D474="","",ROUND(SUMIFS(数据录入!$F$5:$F$4999,数据录入!$J$5:$J$4999,$D474),2))</f>
        <v/>
      </c>
      <c r="X474" s="347" t="n"/>
      <c r="Y474" s="351">
        <f>IF($N474="","",ROUND(SUMIFS($O$11:O474,$N$11:N474,$N474),2))</f>
        <v/>
      </c>
      <c r="Z474" s="351">
        <f>IF($N474="","",ROUND(SUMIFS(数据录入!$G$5:$G$4999,数据录入!$K$5:$K$4999,$N474),2))</f>
        <v/>
      </c>
      <c r="AA474" s="352">
        <f>IF(AND($D474="",$N474=""),"",IF(AND($D474&lt;&gt;"",COUNTIF(基础资料!$E:$E,$D474)=0),"客户名不在基础资料里",IF(AND($E474&lt;&gt;"",COUNTIF(基础资料!$B:$B,$E474)=0),"产品名不在基础资料里",IF(AND($N474&lt;&gt;"",COUNTIF(基础资料!$G:$G,$N474)=0),"供货商不在基础资料里",IF(AND($C474&lt;&gt;"",ISNUMBER($C474),$C474&lt;10000),"客户生日填得不对（不是日期）",IF(N($J474)&gt;N($F474),"销售费用大于销售金额",IF(AND($D474&lt;&gt;"",COUNTIF(数据录入!$J$5:$J$4999,$D474)=0,N($T474)&lt;&gt;0),"用的还是原手工已收款",IF(AND($D474&lt;&gt;"",COUNTIF(数据录入!$J$5:$J$4999,$D474)&gt;0,ROUND(N($G474)-N($T474),2)&lt;&gt;0,N($T474)&lt;&gt;0),"自动算的已收款和原手工数对不上","√"))))))))</f>
        <v/>
      </c>
    </row>
    <row r="475" ht="18" customFormat="1" customHeight="1" s="106">
      <c r="A475" s="338">
        <f>IF(AND($D475="",$N475=""),"",MAX($A$10:A474)+1)</f>
        <v/>
      </c>
      <c r="B475" s="339" t="n"/>
      <c r="C475" s="341" t="n"/>
      <c r="D475" s="341" t="n"/>
      <c r="E475" s="341" t="n"/>
      <c r="F475" s="342" t="n"/>
      <c r="G475" s="343">
        <f>IF($D475="","",IF(COUNTIF(数据录入!$J$5:$J$4999,$D475)=0,N($T475),ROUND(MIN(MAX(0,N($W475)-(N($V475)-N($U475))),N($U475)),2)))</f>
        <v/>
      </c>
      <c r="H475" s="344">
        <f>IF($D475="","",ROUND(N($F475)-N($G475)-N($J475),2))</f>
        <v/>
      </c>
      <c r="I475" s="353">
        <f>IF($D475="","",ROUND(SUM($H$11:H475),2))</f>
        <v/>
      </c>
      <c r="J475" s="354" t="n"/>
      <c r="K475" s="355" t="n"/>
      <c r="L475" s="341" t="n"/>
      <c r="M475" s="345" t="n"/>
      <c r="N475" s="346" t="n"/>
      <c r="O475" s="347" t="n"/>
      <c r="P475" s="348">
        <f>IF($N475="","",IF(COUNTIF(数据录入!$K$5:$K$4999,$N475)=0,N($X475),ROUND(MIN(MAX(0,N($Z475)-(N($Y475)-N($O475))),N($O475)),2)))</f>
        <v/>
      </c>
      <c r="Q475" s="349">
        <f>IF($N475="","",ROUND(N($O475)-N($P475),2))</f>
        <v/>
      </c>
      <c r="R475" s="350">
        <f>IF($N475="","",ROUND(SUM($Q$11:Q475),2))</f>
        <v/>
      </c>
      <c r="S475" s="346" t="n"/>
      <c r="T475" s="342" t="n"/>
      <c r="U475" s="351">
        <f>IF($D475="","",ROUND(N($F475)-N($J475),2))</f>
        <v/>
      </c>
      <c r="V475" s="351">
        <f>IF($D475="","",ROUND(SUMIFS($F$11:F475,$D$11:D475,$D475)-SUMIFS($J$11:J475,$D$11:D475,$D475),2))</f>
        <v/>
      </c>
      <c r="W475" s="351">
        <f>IF($D475="","",ROUND(SUMIFS(数据录入!$F$5:$F$4999,数据录入!$J$5:$J$4999,$D475),2))</f>
        <v/>
      </c>
      <c r="X475" s="347" t="n"/>
      <c r="Y475" s="351">
        <f>IF($N475="","",ROUND(SUMIFS($O$11:O475,$N$11:N475,$N475),2))</f>
        <v/>
      </c>
      <c r="Z475" s="351">
        <f>IF($N475="","",ROUND(SUMIFS(数据录入!$G$5:$G$4999,数据录入!$K$5:$K$4999,$N475),2))</f>
        <v/>
      </c>
      <c r="AA475" s="352">
        <f>IF(AND($D475="",$N475=""),"",IF(AND($D475&lt;&gt;"",COUNTIF(基础资料!$E:$E,$D475)=0),"客户名不在基础资料里",IF(AND($E475&lt;&gt;"",COUNTIF(基础资料!$B:$B,$E475)=0),"产品名不在基础资料里",IF(AND($N475&lt;&gt;"",COUNTIF(基础资料!$G:$G,$N475)=0),"供货商不在基础资料里",IF(AND($C475&lt;&gt;"",ISNUMBER($C475),$C475&lt;10000),"客户生日填得不对（不是日期）",IF(N($J475)&gt;N($F475),"销售费用大于销售金额",IF(AND($D475&lt;&gt;"",COUNTIF(数据录入!$J$5:$J$4999,$D475)=0,N($T475)&lt;&gt;0),"用的还是原手工已收款",IF(AND($D475&lt;&gt;"",COUNTIF(数据录入!$J$5:$J$4999,$D475)&gt;0,ROUND(N($G475)-N($T475),2)&lt;&gt;0,N($T475)&lt;&gt;0),"自动算的已收款和原手工数对不上","√"))))))))</f>
        <v/>
      </c>
    </row>
    <row r="476" ht="18" customFormat="1" customHeight="1" s="106">
      <c r="A476" s="338">
        <f>IF(AND($D476="",$N476=""),"",MAX($A$10:A475)+1)</f>
        <v/>
      </c>
      <c r="B476" s="339" t="n"/>
      <c r="C476" s="341" t="n"/>
      <c r="D476" s="341" t="n"/>
      <c r="E476" s="341" t="n"/>
      <c r="F476" s="342" t="n"/>
      <c r="G476" s="343">
        <f>IF($D476="","",IF(COUNTIF(数据录入!$J$5:$J$4999,$D476)=0,N($T476),ROUND(MIN(MAX(0,N($W476)-(N($V476)-N($U476))),N($U476)),2)))</f>
        <v/>
      </c>
      <c r="H476" s="344">
        <f>IF($D476="","",ROUND(N($F476)-N($G476)-N($J476),2))</f>
        <v/>
      </c>
      <c r="I476" s="353">
        <f>IF($D476="","",ROUND(SUM($H$11:H476),2))</f>
        <v/>
      </c>
      <c r="J476" s="354" t="n"/>
      <c r="K476" s="355" t="n"/>
      <c r="L476" s="341" t="n"/>
      <c r="M476" s="345" t="n"/>
      <c r="N476" s="346" t="n"/>
      <c r="O476" s="347" t="n"/>
      <c r="P476" s="348">
        <f>IF($N476="","",IF(COUNTIF(数据录入!$K$5:$K$4999,$N476)=0,N($X476),ROUND(MIN(MAX(0,N($Z476)-(N($Y476)-N($O476))),N($O476)),2)))</f>
        <v/>
      </c>
      <c r="Q476" s="349">
        <f>IF($N476="","",ROUND(N($O476)-N($P476),2))</f>
        <v/>
      </c>
      <c r="R476" s="350">
        <f>IF($N476="","",ROUND(SUM($Q$11:Q476),2))</f>
        <v/>
      </c>
      <c r="S476" s="346" t="n"/>
      <c r="T476" s="342" t="n"/>
      <c r="U476" s="351">
        <f>IF($D476="","",ROUND(N($F476)-N($J476),2))</f>
        <v/>
      </c>
      <c r="V476" s="351">
        <f>IF($D476="","",ROUND(SUMIFS($F$11:F476,$D$11:D476,$D476)-SUMIFS($J$11:J476,$D$11:D476,$D476),2))</f>
        <v/>
      </c>
      <c r="W476" s="351">
        <f>IF($D476="","",ROUND(SUMIFS(数据录入!$F$5:$F$4999,数据录入!$J$5:$J$4999,$D476),2))</f>
        <v/>
      </c>
      <c r="X476" s="347" t="n"/>
      <c r="Y476" s="351">
        <f>IF($N476="","",ROUND(SUMIFS($O$11:O476,$N$11:N476,$N476),2))</f>
        <v/>
      </c>
      <c r="Z476" s="351">
        <f>IF($N476="","",ROUND(SUMIFS(数据录入!$G$5:$G$4999,数据录入!$K$5:$K$4999,$N476),2))</f>
        <v/>
      </c>
      <c r="AA476" s="352">
        <f>IF(AND($D476="",$N476=""),"",IF(AND($D476&lt;&gt;"",COUNTIF(基础资料!$E:$E,$D476)=0),"客户名不在基础资料里",IF(AND($E476&lt;&gt;"",COUNTIF(基础资料!$B:$B,$E476)=0),"产品名不在基础资料里",IF(AND($N476&lt;&gt;"",COUNTIF(基础资料!$G:$G,$N476)=0),"供货商不在基础资料里",IF(AND($C476&lt;&gt;"",ISNUMBER($C476),$C476&lt;10000),"客户生日填得不对（不是日期）",IF(N($J476)&gt;N($F476),"销售费用大于销售金额",IF(AND($D476&lt;&gt;"",COUNTIF(数据录入!$J$5:$J$4999,$D476)=0,N($T476)&lt;&gt;0),"用的还是原手工已收款",IF(AND($D476&lt;&gt;"",COUNTIF(数据录入!$J$5:$J$4999,$D476)&gt;0,ROUND(N($G476)-N($T476),2)&lt;&gt;0,N($T476)&lt;&gt;0),"自动算的已收款和原手工数对不上","√"))))))))</f>
        <v/>
      </c>
    </row>
    <row r="477" ht="18" customFormat="1" customHeight="1" s="106">
      <c r="A477" s="338">
        <f>IF(AND($D477="",$N477=""),"",MAX($A$10:A476)+1)</f>
        <v/>
      </c>
      <c r="B477" s="339" t="n"/>
      <c r="C477" s="341" t="n"/>
      <c r="D477" s="341" t="n"/>
      <c r="E477" s="341" t="n"/>
      <c r="F477" s="342" t="n"/>
      <c r="G477" s="343">
        <f>IF($D477="","",IF(COUNTIF(数据录入!$J$5:$J$4999,$D477)=0,N($T477),ROUND(MIN(MAX(0,N($W477)-(N($V477)-N($U477))),N($U477)),2)))</f>
        <v/>
      </c>
      <c r="H477" s="344">
        <f>IF($D477="","",ROUND(N($F477)-N($G477)-N($J477),2))</f>
        <v/>
      </c>
      <c r="I477" s="353">
        <f>IF($D477="","",ROUND(SUM($H$11:H477),2))</f>
        <v/>
      </c>
      <c r="J477" s="354" t="n"/>
      <c r="K477" s="355" t="n"/>
      <c r="L477" s="341" t="n"/>
      <c r="M477" s="345" t="n"/>
      <c r="N477" s="346" t="n"/>
      <c r="O477" s="347" t="n"/>
      <c r="P477" s="348">
        <f>IF($N477="","",IF(COUNTIF(数据录入!$K$5:$K$4999,$N477)=0,N($X477),ROUND(MIN(MAX(0,N($Z477)-(N($Y477)-N($O477))),N($O477)),2)))</f>
        <v/>
      </c>
      <c r="Q477" s="349">
        <f>IF($N477="","",ROUND(N($O477)-N($P477),2))</f>
        <v/>
      </c>
      <c r="R477" s="350">
        <f>IF($N477="","",ROUND(SUM($Q$11:Q477),2))</f>
        <v/>
      </c>
      <c r="S477" s="346" t="n"/>
      <c r="T477" s="342" t="n"/>
      <c r="U477" s="351">
        <f>IF($D477="","",ROUND(N($F477)-N($J477),2))</f>
        <v/>
      </c>
      <c r="V477" s="351">
        <f>IF($D477="","",ROUND(SUMIFS($F$11:F477,$D$11:D477,$D477)-SUMIFS($J$11:J477,$D$11:D477,$D477),2))</f>
        <v/>
      </c>
      <c r="W477" s="351">
        <f>IF($D477="","",ROUND(SUMIFS(数据录入!$F$5:$F$4999,数据录入!$J$5:$J$4999,$D477),2))</f>
        <v/>
      </c>
      <c r="X477" s="347" t="n"/>
      <c r="Y477" s="351">
        <f>IF($N477="","",ROUND(SUMIFS($O$11:O477,$N$11:N477,$N477),2))</f>
        <v/>
      </c>
      <c r="Z477" s="351">
        <f>IF($N477="","",ROUND(SUMIFS(数据录入!$G$5:$G$4999,数据录入!$K$5:$K$4999,$N477),2))</f>
        <v/>
      </c>
      <c r="AA477" s="352">
        <f>IF(AND($D477="",$N477=""),"",IF(AND($D477&lt;&gt;"",COUNTIF(基础资料!$E:$E,$D477)=0),"客户名不在基础资料里",IF(AND($E477&lt;&gt;"",COUNTIF(基础资料!$B:$B,$E477)=0),"产品名不在基础资料里",IF(AND($N477&lt;&gt;"",COUNTIF(基础资料!$G:$G,$N477)=0),"供货商不在基础资料里",IF(AND($C477&lt;&gt;"",ISNUMBER($C477),$C477&lt;10000),"客户生日填得不对（不是日期）",IF(N($J477)&gt;N($F477),"销售费用大于销售金额",IF(AND($D477&lt;&gt;"",COUNTIF(数据录入!$J$5:$J$4999,$D477)=0,N($T477)&lt;&gt;0),"用的还是原手工已收款",IF(AND($D477&lt;&gt;"",COUNTIF(数据录入!$J$5:$J$4999,$D477)&gt;0,ROUND(N($G477)-N($T477),2)&lt;&gt;0,N($T477)&lt;&gt;0),"自动算的已收款和原手工数对不上","√"))))))))</f>
        <v/>
      </c>
    </row>
    <row r="478" ht="18" customFormat="1" customHeight="1" s="106">
      <c r="A478" s="338">
        <f>IF(AND($D478="",$N478=""),"",MAX($A$10:A477)+1)</f>
        <v/>
      </c>
      <c r="B478" s="339" t="n"/>
      <c r="C478" s="341" t="n"/>
      <c r="D478" s="341" t="n"/>
      <c r="E478" s="341" t="n"/>
      <c r="F478" s="342" t="n"/>
      <c r="G478" s="343">
        <f>IF($D478="","",IF(COUNTIF(数据录入!$J$5:$J$4999,$D478)=0,N($T478),ROUND(MIN(MAX(0,N($W478)-(N($V478)-N($U478))),N($U478)),2)))</f>
        <v/>
      </c>
      <c r="H478" s="344">
        <f>IF($D478="","",ROUND(N($F478)-N($G478)-N($J478),2))</f>
        <v/>
      </c>
      <c r="I478" s="353">
        <f>IF($D478="","",ROUND(SUM($H$11:H478),2))</f>
        <v/>
      </c>
      <c r="J478" s="354" t="n"/>
      <c r="K478" s="355" t="n"/>
      <c r="L478" s="341" t="n"/>
      <c r="M478" s="345" t="n"/>
      <c r="N478" s="346" t="n"/>
      <c r="O478" s="347" t="n"/>
      <c r="P478" s="348">
        <f>IF($N478="","",IF(COUNTIF(数据录入!$K$5:$K$4999,$N478)=0,N($X478),ROUND(MIN(MAX(0,N($Z478)-(N($Y478)-N($O478))),N($O478)),2)))</f>
        <v/>
      </c>
      <c r="Q478" s="349">
        <f>IF($N478="","",ROUND(N($O478)-N($P478),2))</f>
        <v/>
      </c>
      <c r="R478" s="350">
        <f>IF($N478="","",ROUND(SUM($Q$11:Q478),2))</f>
        <v/>
      </c>
      <c r="S478" s="346" t="n"/>
      <c r="T478" s="342" t="n"/>
      <c r="U478" s="351">
        <f>IF($D478="","",ROUND(N($F478)-N($J478),2))</f>
        <v/>
      </c>
      <c r="V478" s="351">
        <f>IF($D478="","",ROUND(SUMIFS($F$11:F478,$D$11:D478,$D478)-SUMIFS($J$11:J478,$D$11:D478,$D478),2))</f>
        <v/>
      </c>
      <c r="W478" s="351">
        <f>IF($D478="","",ROUND(SUMIFS(数据录入!$F$5:$F$4999,数据录入!$J$5:$J$4999,$D478),2))</f>
        <v/>
      </c>
      <c r="X478" s="347" t="n"/>
      <c r="Y478" s="351">
        <f>IF($N478="","",ROUND(SUMIFS($O$11:O478,$N$11:N478,$N478),2))</f>
        <v/>
      </c>
      <c r="Z478" s="351">
        <f>IF($N478="","",ROUND(SUMIFS(数据录入!$G$5:$G$4999,数据录入!$K$5:$K$4999,$N478),2))</f>
        <v/>
      </c>
      <c r="AA478" s="352">
        <f>IF(AND($D478="",$N478=""),"",IF(AND($D478&lt;&gt;"",COUNTIF(基础资料!$E:$E,$D478)=0),"客户名不在基础资料里",IF(AND($E478&lt;&gt;"",COUNTIF(基础资料!$B:$B,$E478)=0),"产品名不在基础资料里",IF(AND($N478&lt;&gt;"",COUNTIF(基础资料!$G:$G,$N478)=0),"供货商不在基础资料里",IF(AND($C478&lt;&gt;"",ISNUMBER($C478),$C478&lt;10000),"客户生日填得不对（不是日期）",IF(N($J478)&gt;N($F478),"销售费用大于销售金额",IF(AND($D478&lt;&gt;"",COUNTIF(数据录入!$J$5:$J$4999,$D478)=0,N($T478)&lt;&gt;0),"用的还是原手工已收款",IF(AND($D478&lt;&gt;"",COUNTIF(数据录入!$J$5:$J$4999,$D478)&gt;0,ROUND(N($G478)-N($T478),2)&lt;&gt;0,N($T478)&lt;&gt;0),"自动算的已收款和原手工数对不上","√"))))))))</f>
        <v/>
      </c>
    </row>
    <row r="479" ht="18" customFormat="1" customHeight="1" s="106">
      <c r="A479" s="338">
        <f>IF(AND($D479="",$N479=""),"",MAX($A$10:A478)+1)</f>
        <v/>
      </c>
      <c r="B479" s="339" t="n"/>
      <c r="C479" s="341" t="n"/>
      <c r="D479" s="341" t="n"/>
      <c r="E479" s="341" t="n"/>
      <c r="F479" s="342" t="n"/>
      <c r="G479" s="343">
        <f>IF($D479="","",IF(COUNTIF(数据录入!$J$5:$J$4999,$D479)=0,N($T479),ROUND(MIN(MAX(0,N($W479)-(N($V479)-N($U479))),N($U479)),2)))</f>
        <v/>
      </c>
      <c r="H479" s="344">
        <f>IF($D479="","",ROUND(N($F479)-N($G479)-N($J479),2))</f>
        <v/>
      </c>
      <c r="I479" s="353">
        <f>IF($D479="","",ROUND(SUM($H$11:H479),2))</f>
        <v/>
      </c>
      <c r="J479" s="354" t="n"/>
      <c r="K479" s="355" t="n"/>
      <c r="L479" s="341" t="n"/>
      <c r="M479" s="345" t="n"/>
      <c r="N479" s="346" t="n"/>
      <c r="O479" s="347" t="n"/>
      <c r="P479" s="348">
        <f>IF($N479="","",IF(COUNTIF(数据录入!$K$5:$K$4999,$N479)=0,N($X479),ROUND(MIN(MAX(0,N($Z479)-(N($Y479)-N($O479))),N($O479)),2)))</f>
        <v/>
      </c>
      <c r="Q479" s="349">
        <f>IF($N479="","",ROUND(N($O479)-N($P479),2))</f>
        <v/>
      </c>
      <c r="R479" s="350">
        <f>IF($N479="","",ROUND(SUM($Q$11:Q479),2))</f>
        <v/>
      </c>
      <c r="S479" s="346" t="n"/>
      <c r="T479" s="342" t="n"/>
      <c r="U479" s="351">
        <f>IF($D479="","",ROUND(N($F479)-N($J479),2))</f>
        <v/>
      </c>
      <c r="V479" s="351">
        <f>IF($D479="","",ROUND(SUMIFS($F$11:F479,$D$11:D479,$D479)-SUMIFS($J$11:J479,$D$11:D479,$D479),2))</f>
        <v/>
      </c>
      <c r="W479" s="351">
        <f>IF($D479="","",ROUND(SUMIFS(数据录入!$F$5:$F$4999,数据录入!$J$5:$J$4999,$D479),2))</f>
        <v/>
      </c>
      <c r="X479" s="347" t="n"/>
      <c r="Y479" s="351">
        <f>IF($N479="","",ROUND(SUMIFS($O$11:O479,$N$11:N479,$N479),2))</f>
        <v/>
      </c>
      <c r="Z479" s="351">
        <f>IF($N479="","",ROUND(SUMIFS(数据录入!$G$5:$G$4999,数据录入!$K$5:$K$4999,$N479),2))</f>
        <v/>
      </c>
      <c r="AA479" s="352">
        <f>IF(AND($D479="",$N479=""),"",IF(AND($D479&lt;&gt;"",COUNTIF(基础资料!$E:$E,$D479)=0),"客户名不在基础资料里",IF(AND($E479&lt;&gt;"",COUNTIF(基础资料!$B:$B,$E479)=0),"产品名不在基础资料里",IF(AND($N479&lt;&gt;"",COUNTIF(基础资料!$G:$G,$N479)=0),"供货商不在基础资料里",IF(AND($C479&lt;&gt;"",ISNUMBER($C479),$C479&lt;10000),"客户生日填得不对（不是日期）",IF(N($J479)&gt;N($F479),"销售费用大于销售金额",IF(AND($D479&lt;&gt;"",COUNTIF(数据录入!$J$5:$J$4999,$D479)=0,N($T479)&lt;&gt;0),"用的还是原手工已收款",IF(AND($D479&lt;&gt;"",COUNTIF(数据录入!$J$5:$J$4999,$D479)&gt;0,ROUND(N($G479)-N($T479),2)&lt;&gt;0,N($T479)&lt;&gt;0),"自动算的已收款和原手工数对不上","√"))))))))</f>
        <v/>
      </c>
    </row>
    <row r="480" ht="18" customFormat="1" customHeight="1" s="106">
      <c r="A480" s="338">
        <f>IF(AND($D480="",$N480=""),"",MAX($A$10:A479)+1)</f>
        <v/>
      </c>
      <c r="B480" s="339" t="n"/>
      <c r="C480" s="341" t="n"/>
      <c r="D480" s="341" t="n"/>
      <c r="E480" s="341" t="n"/>
      <c r="F480" s="342" t="n"/>
      <c r="G480" s="343">
        <f>IF($D480="","",IF(COUNTIF(数据录入!$J$5:$J$4999,$D480)=0,N($T480),ROUND(MIN(MAX(0,N($W480)-(N($V480)-N($U480))),N($U480)),2)))</f>
        <v/>
      </c>
      <c r="H480" s="344">
        <f>IF($D480="","",ROUND(N($F480)-N($G480)-N($J480),2))</f>
        <v/>
      </c>
      <c r="I480" s="353">
        <f>IF($D480="","",ROUND(SUM($H$11:H480),2))</f>
        <v/>
      </c>
      <c r="J480" s="354" t="n"/>
      <c r="K480" s="355" t="n"/>
      <c r="L480" s="341" t="n"/>
      <c r="M480" s="345" t="n"/>
      <c r="N480" s="346" t="n"/>
      <c r="O480" s="347" t="n"/>
      <c r="P480" s="348">
        <f>IF($N480="","",IF(COUNTIF(数据录入!$K$5:$K$4999,$N480)=0,N($X480),ROUND(MIN(MAX(0,N($Z480)-(N($Y480)-N($O480))),N($O480)),2)))</f>
        <v/>
      </c>
      <c r="Q480" s="349">
        <f>IF($N480="","",ROUND(N($O480)-N($P480),2))</f>
        <v/>
      </c>
      <c r="R480" s="350">
        <f>IF($N480="","",ROUND(SUM($Q$11:Q480),2))</f>
        <v/>
      </c>
      <c r="S480" s="346" t="n"/>
      <c r="T480" s="342" t="n"/>
      <c r="U480" s="351">
        <f>IF($D480="","",ROUND(N($F480)-N($J480),2))</f>
        <v/>
      </c>
      <c r="V480" s="351">
        <f>IF($D480="","",ROUND(SUMIFS($F$11:F480,$D$11:D480,$D480)-SUMIFS($J$11:J480,$D$11:D480,$D480),2))</f>
        <v/>
      </c>
      <c r="W480" s="351">
        <f>IF($D480="","",ROUND(SUMIFS(数据录入!$F$5:$F$4999,数据录入!$J$5:$J$4999,$D480),2))</f>
        <v/>
      </c>
      <c r="X480" s="347" t="n"/>
      <c r="Y480" s="351">
        <f>IF($N480="","",ROUND(SUMIFS($O$11:O480,$N$11:N480,$N480),2))</f>
        <v/>
      </c>
      <c r="Z480" s="351">
        <f>IF($N480="","",ROUND(SUMIFS(数据录入!$G$5:$G$4999,数据录入!$K$5:$K$4999,$N480),2))</f>
        <v/>
      </c>
      <c r="AA480" s="352">
        <f>IF(AND($D480="",$N480=""),"",IF(AND($D480&lt;&gt;"",COUNTIF(基础资料!$E:$E,$D480)=0),"客户名不在基础资料里",IF(AND($E480&lt;&gt;"",COUNTIF(基础资料!$B:$B,$E480)=0),"产品名不在基础资料里",IF(AND($N480&lt;&gt;"",COUNTIF(基础资料!$G:$G,$N480)=0),"供货商不在基础资料里",IF(AND($C480&lt;&gt;"",ISNUMBER($C480),$C480&lt;10000),"客户生日填得不对（不是日期）",IF(N($J480)&gt;N($F480),"销售费用大于销售金额",IF(AND($D480&lt;&gt;"",COUNTIF(数据录入!$J$5:$J$4999,$D480)=0,N($T480)&lt;&gt;0),"用的还是原手工已收款",IF(AND($D480&lt;&gt;"",COUNTIF(数据录入!$J$5:$J$4999,$D480)&gt;0,ROUND(N($G480)-N($T480),2)&lt;&gt;0,N($T480)&lt;&gt;0),"自动算的已收款和原手工数对不上","√"))))))))</f>
        <v/>
      </c>
    </row>
    <row r="481" ht="18" customFormat="1" customHeight="1" s="106">
      <c r="A481" s="338">
        <f>IF(AND($D481="",$N481=""),"",MAX($A$10:A480)+1)</f>
        <v/>
      </c>
      <c r="B481" s="339" t="n"/>
      <c r="C481" s="341" t="n"/>
      <c r="D481" s="341" t="n"/>
      <c r="E481" s="341" t="n"/>
      <c r="F481" s="342" t="n"/>
      <c r="G481" s="343">
        <f>IF($D481="","",IF(COUNTIF(数据录入!$J$5:$J$4999,$D481)=0,N($T481),ROUND(MIN(MAX(0,N($W481)-(N($V481)-N($U481))),N($U481)),2)))</f>
        <v/>
      </c>
      <c r="H481" s="344">
        <f>IF($D481="","",ROUND(N($F481)-N($G481)-N($J481),2))</f>
        <v/>
      </c>
      <c r="I481" s="353">
        <f>IF($D481="","",ROUND(SUM($H$11:H481),2))</f>
        <v/>
      </c>
      <c r="J481" s="354" t="n"/>
      <c r="K481" s="355" t="n"/>
      <c r="L481" s="341" t="n"/>
      <c r="M481" s="345" t="n"/>
      <c r="N481" s="346" t="n"/>
      <c r="O481" s="347" t="n"/>
      <c r="P481" s="348">
        <f>IF($N481="","",IF(COUNTIF(数据录入!$K$5:$K$4999,$N481)=0,N($X481),ROUND(MIN(MAX(0,N($Z481)-(N($Y481)-N($O481))),N($O481)),2)))</f>
        <v/>
      </c>
      <c r="Q481" s="349">
        <f>IF($N481="","",ROUND(N($O481)-N($P481),2))</f>
        <v/>
      </c>
      <c r="R481" s="350">
        <f>IF($N481="","",ROUND(SUM($Q$11:Q481),2))</f>
        <v/>
      </c>
      <c r="S481" s="346" t="n"/>
      <c r="T481" s="342" t="n"/>
      <c r="U481" s="351">
        <f>IF($D481="","",ROUND(N($F481)-N($J481),2))</f>
        <v/>
      </c>
      <c r="V481" s="351">
        <f>IF($D481="","",ROUND(SUMIFS($F$11:F481,$D$11:D481,$D481)-SUMIFS($J$11:J481,$D$11:D481,$D481),2))</f>
        <v/>
      </c>
      <c r="W481" s="351">
        <f>IF($D481="","",ROUND(SUMIFS(数据录入!$F$5:$F$4999,数据录入!$J$5:$J$4999,$D481),2))</f>
        <v/>
      </c>
      <c r="X481" s="347" t="n"/>
      <c r="Y481" s="351">
        <f>IF($N481="","",ROUND(SUMIFS($O$11:O481,$N$11:N481,$N481),2))</f>
        <v/>
      </c>
      <c r="Z481" s="351">
        <f>IF($N481="","",ROUND(SUMIFS(数据录入!$G$5:$G$4999,数据录入!$K$5:$K$4999,$N481),2))</f>
        <v/>
      </c>
      <c r="AA481" s="352">
        <f>IF(AND($D481="",$N481=""),"",IF(AND($D481&lt;&gt;"",COUNTIF(基础资料!$E:$E,$D481)=0),"客户名不在基础资料里",IF(AND($E481&lt;&gt;"",COUNTIF(基础资料!$B:$B,$E481)=0),"产品名不在基础资料里",IF(AND($N481&lt;&gt;"",COUNTIF(基础资料!$G:$G,$N481)=0),"供货商不在基础资料里",IF(AND($C481&lt;&gt;"",ISNUMBER($C481),$C481&lt;10000),"客户生日填得不对（不是日期）",IF(N($J481)&gt;N($F481),"销售费用大于销售金额",IF(AND($D481&lt;&gt;"",COUNTIF(数据录入!$J$5:$J$4999,$D481)=0,N($T481)&lt;&gt;0),"用的还是原手工已收款",IF(AND($D481&lt;&gt;"",COUNTIF(数据录入!$J$5:$J$4999,$D481)&gt;0,ROUND(N($G481)-N($T481),2)&lt;&gt;0,N($T481)&lt;&gt;0),"自动算的已收款和原手工数对不上","√"))))))))</f>
        <v/>
      </c>
    </row>
    <row r="482" ht="18" customFormat="1" customHeight="1" s="106">
      <c r="A482" s="338">
        <f>IF(AND($D482="",$N482=""),"",MAX($A$10:A481)+1)</f>
        <v/>
      </c>
      <c r="B482" s="339" t="n"/>
      <c r="C482" s="341" t="n"/>
      <c r="D482" s="341" t="n"/>
      <c r="E482" s="341" t="n"/>
      <c r="F482" s="342" t="n"/>
      <c r="G482" s="343">
        <f>IF($D482="","",IF(COUNTIF(数据录入!$J$5:$J$4999,$D482)=0,N($T482),ROUND(MIN(MAX(0,N($W482)-(N($V482)-N($U482))),N($U482)),2)))</f>
        <v/>
      </c>
      <c r="H482" s="344">
        <f>IF($D482="","",ROUND(N($F482)-N($G482)-N($J482),2))</f>
        <v/>
      </c>
      <c r="I482" s="353">
        <f>IF($D482="","",ROUND(SUM($H$11:H482),2))</f>
        <v/>
      </c>
      <c r="J482" s="354" t="n"/>
      <c r="K482" s="355" t="n"/>
      <c r="L482" s="341" t="n"/>
      <c r="M482" s="345" t="n"/>
      <c r="N482" s="346" t="n"/>
      <c r="O482" s="347" t="n"/>
      <c r="P482" s="348">
        <f>IF($N482="","",IF(COUNTIF(数据录入!$K$5:$K$4999,$N482)=0,N($X482),ROUND(MIN(MAX(0,N($Z482)-(N($Y482)-N($O482))),N($O482)),2)))</f>
        <v/>
      </c>
      <c r="Q482" s="349">
        <f>IF($N482="","",ROUND(N($O482)-N($P482),2))</f>
        <v/>
      </c>
      <c r="R482" s="350">
        <f>IF($N482="","",ROUND(SUM($Q$11:Q482),2))</f>
        <v/>
      </c>
      <c r="S482" s="346" t="n"/>
      <c r="T482" s="342" t="n"/>
      <c r="U482" s="351">
        <f>IF($D482="","",ROUND(N($F482)-N($J482),2))</f>
        <v/>
      </c>
      <c r="V482" s="351">
        <f>IF($D482="","",ROUND(SUMIFS($F$11:F482,$D$11:D482,$D482)-SUMIFS($J$11:J482,$D$11:D482,$D482),2))</f>
        <v/>
      </c>
      <c r="W482" s="351">
        <f>IF($D482="","",ROUND(SUMIFS(数据录入!$F$5:$F$4999,数据录入!$J$5:$J$4999,$D482),2))</f>
        <v/>
      </c>
      <c r="X482" s="347" t="n"/>
      <c r="Y482" s="351">
        <f>IF($N482="","",ROUND(SUMIFS($O$11:O482,$N$11:N482,$N482),2))</f>
        <v/>
      </c>
      <c r="Z482" s="351">
        <f>IF($N482="","",ROUND(SUMIFS(数据录入!$G$5:$G$4999,数据录入!$K$5:$K$4999,$N482),2))</f>
        <v/>
      </c>
      <c r="AA482" s="352">
        <f>IF(AND($D482="",$N482=""),"",IF(AND($D482&lt;&gt;"",COUNTIF(基础资料!$E:$E,$D482)=0),"客户名不在基础资料里",IF(AND($E482&lt;&gt;"",COUNTIF(基础资料!$B:$B,$E482)=0),"产品名不在基础资料里",IF(AND($N482&lt;&gt;"",COUNTIF(基础资料!$G:$G,$N482)=0),"供货商不在基础资料里",IF(AND($C482&lt;&gt;"",ISNUMBER($C482),$C482&lt;10000),"客户生日填得不对（不是日期）",IF(N($J482)&gt;N($F482),"销售费用大于销售金额",IF(AND($D482&lt;&gt;"",COUNTIF(数据录入!$J$5:$J$4999,$D482)=0,N($T482)&lt;&gt;0),"用的还是原手工已收款",IF(AND($D482&lt;&gt;"",COUNTIF(数据录入!$J$5:$J$4999,$D482)&gt;0,ROUND(N($G482)-N($T482),2)&lt;&gt;0,N($T482)&lt;&gt;0),"自动算的已收款和原手工数对不上","√"))))))))</f>
        <v/>
      </c>
    </row>
    <row r="483" ht="18" customFormat="1" customHeight="1" s="106">
      <c r="A483" s="338">
        <f>IF(AND($D483="",$N483=""),"",MAX($A$10:A482)+1)</f>
        <v/>
      </c>
      <c r="B483" s="339" t="n"/>
      <c r="C483" s="341" t="n"/>
      <c r="D483" s="341" t="n"/>
      <c r="E483" s="341" t="n"/>
      <c r="F483" s="342" t="n"/>
      <c r="G483" s="343">
        <f>IF($D483="","",IF(COUNTIF(数据录入!$J$5:$J$4999,$D483)=0,N($T483),ROUND(MIN(MAX(0,N($W483)-(N($V483)-N($U483))),N($U483)),2)))</f>
        <v/>
      </c>
      <c r="H483" s="344">
        <f>IF($D483="","",ROUND(N($F483)-N($G483)-N($J483),2))</f>
        <v/>
      </c>
      <c r="I483" s="353">
        <f>IF($D483="","",ROUND(SUM($H$11:H483),2))</f>
        <v/>
      </c>
      <c r="J483" s="354" t="n"/>
      <c r="K483" s="355" t="n"/>
      <c r="L483" s="341" t="n"/>
      <c r="M483" s="345" t="n"/>
      <c r="N483" s="346" t="n"/>
      <c r="O483" s="347" t="n"/>
      <c r="P483" s="348">
        <f>IF($N483="","",IF(COUNTIF(数据录入!$K$5:$K$4999,$N483)=0,N($X483),ROUND(MIN(MAX(0,N($Z483)-(N($Y483)-N($O483))),N($O483)),2)))</f>
        <v/>
      </c>
      <c r="Q483" s="349">
        <f>IF($N483="","",ROUND(N($O483)-N($P483),2))</f>
        <v/>
      </c>
      <c r="R483" s="350">
        <f>IF($N483="","",ROUND(SUM($Q$11:Q483),2))</f>
        <v/>
      </c>
      <c r="S483" s="346" t="n"/>
      <c r="T483" s="342" t="n"/>
      <c r="U483" s="351">
        <f>IF($D483="","",ROUND(N($F483)-N($J483),2))</f>
        <v/>
      </c>
      <c r="V483" s="351">
        <f>IF($D483="","",ROUND(SUMIFS($F$11:F483,$D$11:D483,$D483)-SUMIFS($J$11:J483,$D$11:D483,$D483),2))</f>
        <v/>
      </c>
      <c r="W483" s="351">
        <f>IF($D483="","",ROUND(SUMIFS(数据录入!$F$5:$F$4999,数据录入!$J$5:$J$4999,$D483),2))</f>
        <v/>
      </c>
      <c r="X483" s="347" t="n"/>
      <c r="Y483" s="351">
        <f>IF($N483="","",ROUND(SUMIFS($O$11:O483,$N$11:N483,$N483),2))</f>
        <v/>
      </c>
      <c r="Z483" s="351">
        <f>IF($N483="","",ROUND(SUMIFS(数据录入!$G$5:$G$4999,数据录入!$K$5:$K$4999,$N483),2))</f>
        <v/>
      </c>
      <c r="AA483" s="352">
        <f>IF(AND($D483="",$N483=""),"",IF(AND($D483&lt;&gt;"",COUNTIF(基础资料!$E:$E,$D483)=0),"客户名不在基础资料里",IF(AND($E483&lt;&gt;"",COUNTIF(基础资料!$B:$B,$E483)=0),"产品名不在基础资料里",IF(AND($N483&lt;&gt;"",COUNTIF(基础资料!$G:$G,$N483)=0),"供货商不在基础资料里",IF(AND($C483&lt;&gt;"",ISNUMBER($C483),$C483&lt;10000),"客户生日填得不对（不是日期）",IF(N($J483)&gt;N($F483),"销售费用大于销售金额",IF(AND($D483&lt;&gt;"",COUNTIF(数据录入!$J$5:$J$4999,$D483)=0,N($T483)&lt;&gt;0),"用的还是原手工已收款",IF(AND($D483&lt;&gt;"",COUNTIF(数据录入!$J$5:$J$4999,$D483)&gt;0,ROUND(N($G483)-N($T483),2)&lt;&gt;0,N($T483)&lt;&gt;0),"自动算的已收款和原手工数对不上","√"))))))))</f>
        <v/>
      </c>
    </row>
    <row r="484" ht="18" customFormat="1" customHeight="1" s="106">
      <c r="A484" s="338">
        <f>IF(AND($D484="",$N484=""),"",MAX($A$10:A483)+1)</f>
        <v/>
      </c>
      <c r="B484" s="339" t="n"/>
      <c r="C484" s="341" t="n"/>
      <c r="D484" s="341" t="n"/>
      <c r="E484" s="341" t="n"/>
      <c r="F484" s="342" t="n"/>
      <c r="G484" s="343">
        <f>IF($D484="","",IF(COUNTIF(数据录入!$J$5:$J$4999,$D484)=0,N($T484),ROUND(MIN(MAX(0,N($W484)-(N($V484)-N($U484))),N($U484)),2)))</f>
        <v/>
      </c>
      <c r="H484" s="344">
        <f>IF($D484="","",ROUND(N($F484)-N($G484)-N($J484),2))</f>
        <v/>
      </c>
      <c r="I484" s="353">
        <f>IF($D484="","",ROUND(SUM($H$11:H484),2))</f>
        <v/>
      </c>
      <c r="J484" s="354" t="n"/>
      <c r="K484" s="355" t="n"/>
      <c r="L484" s="341" t="n"/>
      <c r="M484" s="345" t="n"/>
      <c r="N484" s="346" t="n"/>
      <c r="O484" s="347" t="n"/>
      <c r="P484" s="348">
        <f>IF($N484="","",IF(COUNTIF(数据录入!$K$5:$K$4999,$N484)=0,N($X484),ROUND(MIN(MAX(0,N($Z484)-(N($Y484)-N($O484))),N($O484)),2)))</f>
        <v/>
      </c>
      <c r="Q484" s="349">
        <f>IF($N484="","",ROUND(N($O484)-N($P484),2))</f>
        <v/>
      </c>
      <c r="R484" s="350">
        <f>IF($N484="","",ROUND(SUM($Q$11:Q484),2))</f>
        <v/>
      </c>
      <c r="S484" s="346" t="n"/>
      <c r="T484" s="342" t="n"/>
      <c r="U484" s="351">
        <f>IF($D484="","",ROUND(N($F484)-N($J484),2))</f>
        <v/>
      </c>
      <c r="V484" s="351">
        <f>IF($D484="","",ROUND(SUMIFS($F$11:F484,$D$11:D484,$D484)-SUMIFS($J$11:J484,$D$11:D484,$D484),2))</f>
        <v/>
      </c>
      <c r="W484" s="351">
        <f>IF($D484="","",ROUND(SUMIFS(数据录入!$F$5:$F$4999,数据录入!$J$5:$J$4999,$D484),2))</f>
        <v/>
      </c>
      <c r="X484" s="347" t="n"/>
      <c r="Y484" s="351">
        <f>IF($N484="","",ROUND(SUMIFS($O$11:O484,$N$11:N484,$N484),2))</f>
        <v/>
      </c>
      <c r="Z484" s="351">
        <f>IF($N484="","",ROUND(SUMIFS(数据录入!$G$5:$G$4999,数据录入!$K$5:$K$4999,$N484),2))</f>
        <v/>
      </c>
      <c r="AA484" s="352">
        <f>IF(AND($D484="",$N484=""),"",IF(AND($D484&lt;&gt;"",COUNTIF(基础资料!$E:$E,$D484)=0),"客户名不在基础资料里",IF(AND($E484&lt;&gt;"",COUNTIF(基础资料!$B:$B,$E484)=0),"产品名不在基础资料里",IF(AND($N484&lt;&gt;"",COUNTIF(基础资料!$G:$G,$N484)=0),"供货商不在基础资料里",IF(AND($C484&lt;&gt;"",ISNUMBER($C484),$C484&lt;10000),"客户生日填得不对（不是日期）",IF(N($J484)&gt;N($F484),"销售费用大于销售金额",IF(AND($D484&lt;&gt;"",COUNTIF(数据录入!$J$5:$J$4999,$D484)=0,N($T484)&lt;&gt;0),"用的还是原手工已收款",IF(AND($D484&lt;&gt;"",COUNTIF(数据录入!$J$5:$J$4999,$D484)&gt;0,ROUND(N($G484)-N($T484),2)&lt;&gt;0,N($T484)&lt;&gt;0),"自动算的已收款和原手工数对不上","√"))))))))</f>
        <v/>
      </c>
    </row>
    <row r="485" ht="18" customFormat="1" customHeight="1" s="106">
      <c r="A485" s="338">
        <f>IF(AND($D485="",$N485=""),"",MAX($A$10:A484)+1)</f>
        <v/>
      </c>
      <c r="B485" s="339" t="n"/>
      <c r="C485" s="341" t="n"/>
      <c r="D485" s="341" t="n"/>
      <c r="E485" s="341" t="n"/>
      <c r="F485" s="342" t="n"/>
      <c r="G485" s="343">
        <f>IF($D485="","",IF(COUNTIF(数据录入!$J$5:$J$4999,$D485)=0,N($T485),ROUND(MIN(MAX(0,N($W485)-(N($V485)-N($U485))),N($U485)),2)))</f>
        <v/>
      </c>
      <c r="H485" s="344">
        <f>IF($D485="","",ROUND(N($F485)-N($G485)-N($J485),2))</f>
        <v/>
      </c>
      <c r="I485" s="353">
        <f>IF($D485="","",ROUND(SUM($H$11:H485),2))</f>
        <v/>
      </c>
      <c r="J485" s="354" t="n"/>
      <c r="K485" s="355" t="n"/>
      <c r="L485" s="341" t="n"/>
      <c r="M485" s="345" t="n"/>
      <c r="N485" s="346" t="n"/>
      <c r="O485" s="347" t="n"/>
      <c r="P485" s="348">
        <f>IF($N485="","",IF(COUNTIF(数据录入!$K$5:$K$4999,$N485)=0,N($X485),ROUND(MIN(MAX(0,N($Z485)-(N($Y485)-N($O485))),N($O485)),2)))</f>
        <v/>
      </c>
      <c r="Q485" s="349">
        <f>IF($N485="","",ROUND(N($O485)-N($P485),2))</f>
        <v/>
      </c>
      <c r="R485" s="350">
        <f>IF($N485="","",ROUND(SUM($Q$11:Q485),2))</f>
        <v/>
      </c>
      <c r="S485" s="346" t="n"/>
      <c r="T485" s="342" t="n"/>
      <c r="U485" s="351">
        <f>IF($D485="","",ROUND(N($F485)-N($J485),2))</f>
        <v/>
      </c>
      <c r="V485" s="351">
        <f>IF($D485="","",ROUND(SUMIFS($F$11:F485,$D$11:D485,$D485)-SUMIFS($J$11:J485,$D$11:D485,$D485),2))</f>
        <v/>
      </c>
      <c r="W485" s="351">
        <f>IF($D485="","",ROUND(SUMIFS(数据录入!$F$5:$F$4999,数据录入!$J$5:$J$4999,$D485),2))</f>
        <v/>
      </c>
      <c r="X485" s="347" t="n"/>
      <c r="Y485" s="351">
        <f>IF($N485="","",ROUND(SUMIFS($O$11:O485,$N$11:N485,$N485),2))</f>
        <v/>
      </c>
      <c r="Z485" s="351">
        <f>IF($N485="","",ROUND(SUMIFS(数据录入!$G$5:$G$4999,数据录入!$K$5:$K$4999,$N485),2))</f>
        <v/>
      </c>
      <c r="AA485" s="352">
        <f>IF(AND($D485="",$N485=""),"",IF(AND($D485&lt;&gt;"",COUNTIF(基础资料!$E:$E,$D485)=0),"客户名不在基础资料里",IF(AND($E485&lt;&gt;"",COUNTIF(基础资料!$B:$B,$E485)=0),"产品名不在基础资料里",IF(AND($N485&lt;&gt;"",COUNTIF(基础资料!$G:$G,$N485)=0),"供货商不在基础资料里",IF(AND($C485&lt;&gt;"",ISNUMBER($C485),$C485&lt;10000),"客户生日填得不对（不是日期）",IF(N($J485)&gt;N($F485),"销售费用大于销售金额",IF(AND($D485&lt;&gt;"",COUNTIF(数据录入!$J$5:$J$4999,$D485)=0,N($T485)&lt;&gt;0),"用的还是原手工已收款",IF(AND($D485&lt;&gt;"",COUNTIF(数据录入!$J$5:$J$4999,$D485)&gt;0,ROUND(N($G485)-N($T485),2)&lt;&gt;0,N($T485)&lt;&gt;0),"自动算的已收款和原手工数对不上","√"))))))))</f>
        <v/>
      </c>
    </row>
    <row r="486" ht="18" customFormat="1" customHeight="1" s="106">
      <c r="A486" s="338">
        <f>IF(AND($D486="",$N486=""),"",MAX($A$10:A485)+1)</f>
        <v/>
      </c>
      <c r="B486" s="339" t="n"/>
      <c r="C486" s="341" t="n"/>
      <c r="D486" s="341" t="n"/>
      <c r="E486" s="341" t="n"/>
      <c r="F486" s="342" t="n"/>
      <c r="G486" s="343">
        <f>IF($D486="","",IF(COUNTIF(数据录入!$J$5:$J$4999,$D486)=0,N($T486),ROUND(MIN(MAX(0,N($W486)-(N($V486)-N($U486))),N($U486)),2)))</f>
        <v/>
      </c>
      <c r="H486" s="344">
        <f>IF($D486="","",ROUND(N($F486)-N($G486)-N($J486),2))</f>
        <v/>
      </c>
      <c r="I486" s="353">
        <f>IF($D486="","",ROUND(SUM($H$11:H486),2))</f>
        <v/>
      </c>
      <c r="J486" s="354" t="n"/>
      <c r="K486" s="355" t="n"/>
      <c r="L486" s="341" t="n"/>
      <c r="M486" s="345" t="n"/>
      <c r="N486" s="346" t="n"/>
      <c r="O486" s="347" t="n"/>
      <c r="P486" s="348">
        <f>IF($N486="","",IF(COUNTIF(数据录入!$K$5:$K$4999,$N486)=0,N($X486),ROUND(MIN(MAX(0,N($Z486)-(N($Y486)-N($O486))),N($O486)),2)))</f>
        <v/>
      </c>
      <c r="Q486" s="349">
        <f>IF($N486="","",ROUND(N($O486)-N($P486),2))</f>
        <v/>
      </c>
      <c r="R486" s="350">
        <f>IF($N486="","",ROUND(SUM($Q$11:Q486),2))</f>
        <v/>
      </c>
      <c r="S486" s="346" t="n"/>
      <c r="T486" s="342" t="n"/>
      <c r="U486" s="351">
        <f>IF($D486="","",ROUND(N($F486)-N($J486),2))</f>
        <v/>
      </c>
      <c r="V486" s="351">
        <f>IF($D486="","",ROUND(SUMIFS($F$11:F486,$D$11:D486,$D486)-SUMIFS($J$11:J486,$D$11:D486,$D486),2))</f>
        <v/>
      </c>
      <c r="W486" s="351">
        <f>IF($D486="","",ROUND(SUMIFS(数据录入!$F$5:$F$4999,数据录入!$J$5:$J$4999,$D486),2))</f>
        <v/>
      </c>
      <c r="X486" s="347" t="n"/>
      <c r="Y486" s="351">
        <f>IF($N486="","",ROUND(SUMIFS($O$11:O486,$N$11:N486,$N486),2))</f>
        <v/>
      </c>
      <c r="Z486" s="351">
        <f>IF($N486="","",ROUND(SUMIFS(数据录入!$G$5:$G$4999,数据录入!$K$5:$K$4999,$N486),2))</f>
        <v/>
      </c>
      <c r="AA486" s="352">
        <f>IF(AND($D486="",$N486=""),"",IF(AND($D486&lt;&gt;"",COUNTIF(基础资料!$E:$E,$D486)=0),"客户名不在基础资料里",IF(AND($E486&lt;&gt;"",COUNTIF(基础资料!$B:$B,$E486)=0),"产品名不在基础资料里",IF(AND($N486&lt;&gt;"",COUNTIF(基础资料!$G:$G,$N486)=0),"供货商不在基础资料里",IF(AND($C486&lt;&gt;"",ISNUMBER($C486),$C486&lt;10000),"客户生日填得不对（不是日期）",IF(N($J486)&gt;N($F486),"销售费用大于销售金额",IF(AND($D486&lt;&gt;"",COUNTIF(数据录入!$J$5:$J$4999,$D486)=0,N($T486)&lt;&gt;0),"用的还是原手工已收款",IF(AND($D486&lt;&gt;"",COUNTIF(数据录入!$J$5:$J$4999,$D486)&gt;0,ROUND(N($G486)-N($T486),2)&lt;&gt;0,N($T486)&lt;&gt;0),"自动算的已收款和原手工数对不上","√"))))))))</f>
        <v/>
      </c>
    </row>
    <row r="487" ht="18" customFormat="1" customHeight="1" s="106">
      <c r="A487" s="338">
        <f>IF(AND($D487="",$N487=""),"",MAX($A$10:A486)+1)</f>
        <v/>
      </c>
      <c r="B487" s="339" t="n"/>
      <c r="C487" s="341" t="n"/>
      <c r="D487" s="341" t="n"/>
      <c r="E487" s="341" t="n"/>
      <c r="F487" s="342" t="n"/>
      <c r="G487" s="343">
        <f>IF($D487="","",IF(COUNTIF(数据录入!$J$5:$J$4999,$D487)=0,N($T487),ROUND(MIN(MAX(0,N($W487)-(N($V487)-N($U487))),N($U487)),2)))</f>
        <v/>
      </c>
      <c r="H487" s="344">
        <f>IF($D487="","",ROUND(N($F487)-N($G487)-N($J487),2))</f>
        <v/>
      </c>
      <c r="I487" s="353">
        <f>IF($D487="","",ROUND(SUM($H$11:H487),2))</f>
        <v/>
      </c>
      <c r="J487" s="354" t="n"/>
      <c r="K487" s="355" t="n"/>
      <c r="L487" s="341" t="n"/>
      <c r="M487" s="345" t="n"/>
      <c r="N487" s="346" t="n"/>
      <c r="O487" s="347" t="n"/>
      <c r="P487" s="348">
        <f>IF($N487="","",IF(COUNTIF(数据录入!$K$5:$K$4999,$N487)=0,N($X487),ROUND(MIN(MAX(0,N($Z487)-(N($Y487)-N($O487))),N($O487)),2)))</f>
        <v/>
      </c>
      <c r="Q487" s="349">
        <f>IF($N487="","",ROUND(N($O487)-N($P487),2))</f>
        <v/>
      </c>
      <c r="R487" s="350">
        <f>IF($N487="","",ROUND(SUM($Q$11:Q487),2))</f>
        <v/>
      </c>
      <c r="S487" s="346" t="n"/>
      <c r="T487" s="342" t="n"/>
      <c r="U487" s="351">
        <f>IF($D487="","",ROUND(N($F487)-N($J487),2))</f>
        <v/>
      </c>
      <c r="V487" s="351">
        <f>IF($D487="","",ROUND(SUMIFS($F$11:F487,$D$11:D487,$D487)-SUMIFS($J$11:J487,$D$11:D487,$D487),2))</f>
        <v/>
      </c>
      <c r="W487" s="351">
        <f>IF($D487="","",ROUND(SUMIFS(数据录入!$F$5:$F$4999,数据录入!$J$5:$J$4999,$D487),2))</f>
        <v/>
      </c>
      <c r="X487" s="347" t="n"/>
      <c r="Y487" s="351">
        <f>IF($N487="","",ROUND(SUMIFS($O$11:O487,$N$11:N487,$N487),2))</f>
        <v/>
      </c>
      <c r="Z487" s="351">
        <f>IF($N487="","",ROUND(SUMIFS(数据录入!$G$5:$G$4999,数据录入!$K$5:$K$4999,$N487),2))</f>
        <v/>
      </c>
      <c r="AA487" s="352">
        <f>IF(AND($D487="",$N487=""),"",IF(AND($D487&lt;&gt;"",COUNTIF(基础资料!$E:$E,$D487)=0),"客户名不在基础资料里",IF(AND($E487&lt;&gt;"",COUNTIF(基础资料!$B:$B,$E487)=0),"产品名不在基础资料里",IF(AND($N487&lt;&gt;"",COUNTIF(基础资料!$G:$G,$N487)=0),"供货商不在基础资料里",IF(AND($C487&lt;&gt;"",ISNUMBER($C487),$C487&lt;10000),"客户生日填得不对（不是日期）",IF(N($J487)&gt;N($F487),"销售费用大于销售金额",IF(AND($D487&lt;&gt;"",COUNTIF(数据录入!$J$5:$J$4999,$D487)=0,N($T487)&lt;&gt;0),"用的还是原手工已收款",IF(AND($D487&lt;&gt;"",COUNTIF(数据录入!$J$5:$J$4999,$D487)&gt;0,ROUND(N($G487)-N($T487),2)&lt;&gt;0,N($T487)&lt;&gt;0),"自动算的已收款和原手工数对不上","√"))))))))</f>
        <v/>
      </c>
    </row>
    <row r="488" ht="18" customFormat="1" customHeight="1" s="106">
      <c r="A488" s="338">
        <f>IF(AND($D488="",$N488=""),"",MAX($A$10:A487)+1)</f>
        <v/>
      </c>
      <c r="B488" s="339" t="n"/>
      <c r="C488" s="341" t="n"/>
      <c r="D488" s="341" t="n"/>
      <c r="E488" s="341" t="n"/>
      <c r="F488" s="342" t="n"/>
      <c r="G488" s="343">
        <f>IF($D488="","",IF(COUNTIF(数据录入!$J$5:$J$4999,$D488)=0,N($T488),ROUND(MIN(MAX(0,N($W488)-(N($V488)-N($U488))),N($U488)),2)))</f>
        <v/>
      </c>
      <c r="H488" s="344">
        <f>IF($D488="","",ROUND(N($F488)-N($G488)-N($J488),2))</f>
        <v/>
      </c>
      <c r="I488" s="353">
        <f>IF($D488="","",ROUND(SUM($H$11:H488),2))</f>
        <v/>
      </c>
      <c r="J488" s="354" t="n"/>
      <c r="K488" s="355" t="n"/>
      <c r="L488" s="341" t="n"/>
      <c r="M488" s="345" t="n"/>
      <c r="N488" s="346" t="n"/>
      <c r="O488" s="347" t="n"/>
      <c r="P488" s="348">
        <f>IF($N488="","",IF(COUNTIF(数据录入!$K$5:$K$4999,$N488)=0,N($X488),ROUND(MIN(MAX(0,N($Z488)-(N($Y488)-N($O488))),N($O488)),2)))</f>
        <v/>
      </c>
      <c r="Q488" s="349">
        <f>IF($N488="","",ROUND(N($O488)-N($P488),2))</f>
        <v/>
      </c>
      <c r="R488" s="350">
        <f>IF($N488="","",ROUND(SUM($Q$11:Q488),2))</f>
        <v/>
      </c>
      <c r="S488" s="346" t="n"/>
      <c r="T488" s="342" t="n"/>
      <c r="U488" s="351">
        <f>IF($D488="","",ROUND(N($F488)-N($J488),2))</f>
        <v/>
      </c>
      <c r="V488" s="351">
        <f>IF($D488="","",ROUND(SUMIFS($F$11:F488,$D$11:D488,$D488)-SUMIFS($J$11:J488,$D$11:D488,$D488),2))</f>
        <v/>
      </c>
      <c r="W488" s="351">
        <f>IF($D488="","",ROUND(SUMIFS(数据录入!$F$5:$F$4999,数据录入!$J$5:$J$4999,$D488),2))</f>
        <v/>
      </c>
      <c r="X488" s="347" t="n"/>
      <c r="Y488" s="351">
        <f>IF($N488="","",ROUND(SUMIFS($O$11:O488,$N$11:N488,$N488),2))</f>
        <v/>
      </c>
      <c r="Z488" s="351">
        <f>IF($N488="","",ROUND(SUMIFS(数据录入!$G$5:$G$4999,数据录入!$K$5:$K$4999,$N488),2))</f>
        <v/>
      </c>
      <c r="AA488" s="352">
        <f>IF(AND($D488="",$N488=""),"",IF(AND($D488&lt;&gt;"",COUNTIF(基础资料!$E:$E,$D488)=0),"客户名不在基础资料里",IF(AND($E488&lt;&gt;"",COUNTIF(基础资料!$B:$B,$E488)=0),"产品名不在基础资料里",IF(AND($N488&lt;&gt;"",COUNTIF(基础资料!$G:$G,$N488)=0),"供货商不在基础资料里",IF(AND($C488&lt;&gt;"",ISNUMBER($C488),$C488&lt;10000),"客户生日填得不对（不是日期）",IF(N($J488)&gt;N($F488),"销售费用大于销售金额",IF(AND($D488&lt;&gt;"",COUNTIF(数据录入!$J$5:$J$4999,$D488)=0,N($T488)&lt;&gt;0),"用的还是原手工已收款",IF(AND($D488&lt;&gt;"",COUNTIF(数据录入!$J$5:$J$4999,$D488)&gt;0,ROUND(N($G488)-N($T488),2)&lt;&gt;0,N($T488)&lt;&gt;0),"自动算的已收款和原手工数对不上","√"))))))))</f>
        <v/>
      </c>
    </row>
    <row r="489" ht="18" customFormat="1" customHeight="1" s="106">
      <c r="A489" s="338">
        <f>IF(AND($D489="",$N489=""),"",MAX($A$10:A488)+1)</f>
        <v/>
      </c>
      <c r="B489" s="339" t="n"/>
      <c r="C489" s="341" t="n"/>
      <c r="D489" s="341" t="n"/>
      <c r="E489" s="341" t="n"/>
      <c r="F489" s="342" t="n"/>
      <c r="G489" s="343">
        <f>IF($D489="","",IF(COUNTIF(数据录入!$J$5:$J$4999,$D489)=0,N($T489),ROUND(MIN(MAX(0,N($W489)-(N($V489)-N($U489))),N($U489)),2)))</f>
        <v/>
      </c>
      <c r="H489" s="344">
        <f>IF($D489="","",ROUND(N($F489)-N($G489)-N($J489),2))</f>
        <v/>
      </c>
      <c r="I489" s="353">
        <f>IF($D489="","",ROUND(SUM($H$11:H489),2))</f>
        <v/>
      </c>
      <c r="J489" s="354" t="n"/>
      <c r="K489" s="355" t="n"/>
      <c r="L489" s="341" t="n"/>
      <c r="M489" s="345" t="n"/>
      <c r="N489" s="346" t="n"/>
      <c r="O489" s="347" t="n"/>
      <c r="P489" s="348">
        <f>IF($N489="","",IF(COUNTIF(数据录入!$K$5:$K$4999,$N489)=0,N($X489),ROUND(MIN(MAX(0,N($Z489)-(N($Y489)-N($O489))),N($O489)),2)))</f>
        <v/>
      </c>
      <c r="Q489" s="349">
        <f>IF($N489="","",ROUND(N($O489)-N($P489),2))</f>
        <v/>
      </c>
      <c r="R489" s="350">
        <f>IF($N489="","",ROUND(SUM($Q$11:Q489),2))</f>
        <v/>
      </c>
      <c r="S489" s="346" t="n"/>
      <c r="T489" s="342" t="n"/>
      <c r="U489" s="351">
        <f>IF($D489="","",ROUND(N($F489)-N($J489),2))</f>
        <v/>
      </c>
      <c r="V489" s="351">
        <f>IF($D489="","",ROUND(SUMIFS($F$11:F489,$D$11:D489,$D489)-SUMIFS($J$11:J489,$D$11:D489,$D489),2))</f>
        <v/>
      </c>
      <c r="W489" s="351">
        <f>IF($D489="","",ROUND(SUMIFS(数据录入!$F$5:$F$4999,数据录入!$J$5:$J$4999,$D489),2))</f>
        <v/>
      </c>
      <c r="X489" s="347" t="n"/>
      <c r="Y489" s="351">
        <f>IF($N489="","",ROUND(SUMIFS($O$11:O489,$N$11:N489,$N489),2))</f>
        <v/>
      </c>
      <c r="Z489" s="351">
        <f>IF($N489="","",ROUND(SUMIFS(数据录入!$G$5:$G$4999,数据录入!$K$5:$K$4999,$N489),2))</f>
        <v/>
      </c>
      <c r="AA489" s="352">
        <f>IF(AND($D489="",$N489=""),"",IF(AND($D489&lt;&gt;"",COUNTIF(基础资料!$E:$E,$D489)=0),"客户名不在基础资料里",IF(AND($E489&lt;&gt;"",COUNTIF(基础资料!$B:$B,$E489)=0),"产品名不在基础资料里",IF(AND($N489&lt;&gt;"",COUNTIF(基础资料!$G:$G,$N489)=0),"供货商不在基础资料里",IF(AND($C489&lt;&gt;"",ISNUMBER($C489),$C489&lt;10000),"客户生日填得不对（不是日期）",IF(N($J489)&gt;N($F489),"销售费用大于销售金额",IF(AND($D489&lt;&gt;"",COUNTIF(数据录入!$J$5:$J$4999,$D489)=0,N($T489)&lt;&gt;0),"用的还是原手工已收款",IF(AND($D489&lt;&gt;"",COUNTIF(数据录入!$J$5:$J$4999,$D489)&gt;0,ROUND(N($G489)-N($T489),2)&lt;&gt;0,N($T489)&lt;&gt;0),"自动算的已收款和原手工数对不上","√"))))))))</f>
        <v/>
      </c>
    </row>
    <row r="490" ht="18" customFormat="1" customHeight="1" s="106">
      <c r="A490" s="338">
        <f>IF(AND($D490="",$N490=""),"",MAX($A$10:A489)+1)</f>
        <v/>
      </c>
      <c r="B490" s="339" t="n"/>
      <c r="C490" s="341" t="n"/>
      <c r="D490" s="341" t="n"/>
      <c r="E490" s="341" t="n"/>
      <c r="F490" s="342" t="n"/>
      <c r="G490" s="343">
        <f>IF($D490="","",IF(COUNTIF(数据录入!$J$5:$J$4999,$D490)=0,N($T490),ROUND(MIN(MAX(0,N($W490)-(N($V490)-N($U490))),N($U490)),2)))</f>
        <v/>
      </c>
      <c r="H490" s="344">
        <f>IF($D490="","",ROUND(N($F490)-N($G490)-N($J490),2))</f>
        <v/>
      </c>
      <c r="I490" s="353">
        <f>IF($D490="","",ROUND(SUM($H$11:H490),2))</f>
        <v/>
      </c>
      <c r="J490" s="354" t="n"/>
      <c r="K490" s="355" t="n"/>
      <c r="L490" s="341" t="n"/>
      <c r="M490" s="345" t="n"/>
      <c r="N490" s="346" t="n"/>
      <c r="O490" s="347" t="n"/>
      <c r="P490" s="348">
        <f>IF($N490="","",IF(COUNTIF(数据录入!$K$5:$K$4999,$N490)=0,N($X490),ROUND(MIN(MAX(0,N($Z490)-(N($Y490)-N($O490))),N($O490)),2)))</f>
        <v/>
      </c>
      <c r="Q490" s="349">
        <f>IF($N490="","",ROUND(N($O490)-N($P490),2))</f>
        <v/>
      </c>
      <c r="R490" s="350">
        <f>IF($N490="","",ROUND(SUM($Q$11:Q490),2))</f>
        <v/>
      </c>
      <c r="S490" s="346" t="n"/>
      <c r="T490" s="342" t="n"/>
      <c r="U490" s="351">
        <f>IF($D490="","",ROUND(N($F490)-N($J490),2))</f>
        <v/>
      </c>
      <c r="V490" s="351">
        <f>IF($D490="","",ROUND(SUMIFS($F$11:F490,$D$11:D490,$D490)-SUMIFS($J$11:J490,$D$11:D490,$D490),2))</f>
        <v/>
      </c>
      <c r="W490" s="351">
        <f>IF($D490="","",ROUND(SUMIFS(数据录入!$F$5:$F$4999,数据录入!$J$5:$J$4999,$D490),2))</f>
        <v/>
      </c>
      <c r="X490" s="347" t="n"/>
      <c r="Y490" s="351">
        <f>IF($N490="","",ROUND(SUMIFS($O$11:O490,$N$11:N490,$N490),2))</f>
        <v/>
      </c>
      <c r="Z490" s="351">
        <f>IF($N490="","",ROUND(SUMIFS(数据录入!$G$5:$G$4999,数据录入!$K$5:$K$4999,$N490),2))</f>
        <v/>
      </c>
      <c r="AA490" s="352">
        <f>IF(AND($D490="",$N490=""),"",IF(AND($D490&lt;&gt;"",COUNTIF(基础资料!$E:$E,$D490)=0),"客户名不在基础资料里",IF(AND($E490&lt;&gt;"",COUNTIF(基础资料!$B:$B,$E490)=0),"产品名不在基础资料里",IF(AND($N490&lt;&gt;"",COUNTIF(基础资料!$G:$G,$N490)=0),"供货商不在基础资料里",IF(AND($C490&lt;&gt;"",ISNUMBER($C490),$C490&lt;10000),"客户生日填得不对（不是日期）",IF(N($J490)&gt;N($F490),"销售费用大于销售金额",IF(AND($D490&lt;&gt;"",COUNTIF(数据录入!$J$5:$J$4999,$D490)=0,N($T490)&lt;&gt;0),"用的还是原手工已收款",IF(AND($D490&lt;&gt;"",COUNTIF(数据录入!$J$5:$J$4999,$D490)&gt;0,ROUND(N($G490)-N($T490),2)&lt;&gt;0,N($T490)&lt;&gt;0),"自动算的已收款和原手工数对不上","√"))))))))</f>
        <v/>
      </c>
    </row>
    <row r="491" ht="18" customFormat="1" customHeight="1" s="106">
      <c r="A491" s="338">
        <f>IF(AND($D491="",$N491=""),"",MAX($A$10:A490)+1)</f>
        <v/>
      </c>
      <c r="B491" s="339" t="n"/>
      <c r="C491" s="341" t="n"/>
      <c r="D491" s="341" t="n"/>
      <c r="E491" s="341" t="n"/>
      <c r="F491" s="342" t="n"/>
      <c r="G491" s="343">
        <f>IF($D491="","",IF(COUNTIF(数据录入!$J$5:$J$4999,$D491)=0,N($T491),ROUND(MIN(MAX(0,N($W491)-(N($V491)-N($U491))),N($U491)),2)))</f>
        <v/>
      </c>
      <c r="H491" s="344">
        <f>IF($D491="","",ROUND(N($F491)-N($G491)-N($J491),2))</f>
        <v/>
      </c>
      <c r="I491" s="353">
        <f>IF($D491="","",ROUND(SUM($H$11:H491),2))</f>
        <v/>
      </c>
      <c r="J491" s="354" t="n"/>
      <c r="K491" s="355" t="n"/>
      <c r="L491" s="341" t="n"/>
      <c r="M491" s="345" t="n"/>
      <c r="N491" s="346" t="n"/>
      <c r="O491" s="347" t="n"/>
      <c r="P491" s="348">
        <f>IF($N491="","",IF(COUNTIF(数据录入!$K$5:$K$4999,$N491)=0,N($X491),ROUND(MIN(MAX(0,N($Z491)-(N($Y491)-N($O491))),N($O491)),2)))</f>
        <v/>
      </c>
      <c r="Q491" s="349">
        <f>IF($N491="","",ROUND(N($O491)-N($P491),2))</f>
        <v/>
      </c>
      <c r="R491" s="350">
        <f>IF($N491="","",ROUND(SUM($Q$11:Q491),2))</f>
        <v/>
      </c>
      <c r="S491" s="346" t="n"/>
      <c r="T491" s="342" t="n"/>
      <c r="U491" s="351">
        <f>IF($D491="","",ROUND(N($F491)-N($J491),2))</f>
        <v/>
      </c>
      <c r="V491" s="351">
        <f>IF($D491="","",ROUND(SUMIFS($F$11:F491,$D$11:D491,$D491)-SUMIFS($J$11:J491,$D$11:D491,$D491),2))</f>
        <v/>
      </c>
      <c r="W491" s="351">
        <f>IF($D491="","",ROUND(SUMIFS(数据录入!$F$5:$F$4999,数据录入!$J$5:$J$4999,$D491),2))</f>
        <v/>
      </c>
      <c r="X491" s="347" t="n"/>
      <c r="Y491" s="351">
        <f>IF($N491="","",ROUND(SUMIFS($O$11:O491,$N$11:N491,$N491),2))</f>
        <v/>
      </c>
      <c r="Z491" s="351">
        <f>IF($N491="","",ROUND(SUMIFS(数据录入!$G$5:$G$4999,数据录入!$K$5:$K$4999,$N491),2))</f>
        <v/>
      </c>
      <c r="AA491" s="352">
        <f>IF(AND($D491="",$N491=""),"",IF(AND($D491&lt;&gt;"",COUNTIF(基础资料!$E:$E,$D491)=0),"客户名不在基础资料里",IF(AND($E491&lt;&gt;"",COUNTIF(基础资料!$B:$B,$E491)=0),"产品名不在基础资料里",IF(AND($N491&lt;&gt;"",COUNTIF(基础资料!$G:$G,$N491)=0),"供货商不在基础资料里",IF(AND($C491&lt;&gt;"",ISNUMBER($C491),$C491&lt;10000),"客户生日填得不对（不是日期）",IF(N($J491)&gt;N($F491),"销售费用大于销售金额",IF(AND($D491&lt;&gt;"",COUNTIF(数据录入!$J$5:$J$4999,$D491)=0,N($T491)&lt;&gt;0),"用的还是原手工已收款",IF(AND($D491&lt;&gt;"",COUNTIF(数据录入!$J$5:$J$4999,$D491)&gt;0,ROUND(N($G491)-N($T491),2)&lt;&gt;0,N($T491)&lt;&gt;0),"自动算的已收款和原手工数对不上","√"))))))))</f>
        <v/>
      </c>
    </row>
    <row r="492" ht="18" customFormat="1" customHeight="1" s="106">
      <c r="A492" s="338">
        <f>IF(AND($D492="",$N492=""),"",MAX($A$10:A491)+1)</f>
        <v/>
      </c>
      <c r="B492" s="339" t="n"/>
      <c r="C492" s="341" t="n"/>
      <c r="D492" s="341" t="n"/>
      <c r="E492" s="341" t="n"/>
      <c r="F492" s="342" t="n"/>
      <c r="G492" s="343">
        <f>IF($D492="","",IF(COUNTIF(数据录入!$J$5:$J$4999,$D492)=0,N($T492),ROUND(MIN(MAX(0,N($W492)-(N($V492)-N($U492))),N($U492)),2)))</f>
        <v/>
      </c>
      <c r="H492" s="344">
        <f>IF($D492="","",ROUND(N($F492)-N($G492)-N($J492),2))</f>
        <v/>
      </c>
      <c r="I492" s="353">
        <f>IF($D492="","",ROUND(SUM($H$11:H492),2))</f>
        <v/>
      </c>
      <c r="J492" s="354" t="n"/>
      <c r="K492" s="355" t="n"/>
      <c r="L492" s="341" t="n"/>
      <c r="M492" s="345" t="n"/>
      <c r="N492" s="346" t="n"/>
      <c r="O492" s="347" t="n"/>
      <c r="P492" s="348">
        <f>IF($N492="","",IF(COUNTIF(数据录入!$K$5:$K$4999,$N492)=0,N($X492),ROUND(MIN(MAX(0,N($Z492)-(N($Y492)-N($O492))),N($O492)),2)))</f>
        <v/>
      </c>
      <c r="Q492" s="349">
        <f>IF($N492="","",ROUND(N($O492)-N($P492),2))</f>
        <v/>
      </c>
      <c r="R492" s="350">
        <f>IF($N492="","",ROUND(SUM($Q$11:Q492),2))</f>
        <v/>
      </c>
      <c r="S492" s="346" t="n"/>
      <c r="T492" s="342" t="n"/>
      <c r="U492" s="351">
        <f>IF($D492="","",ROUND(N($F492)-N($J492),2))</f>
        <v/>
      </c>
      <c r="V492" s="351">
        <f>IF($D492="","",ROUND(SUMIFS($F$11:F492,$D$11:D492,$D492)-SUMIFS($J$11:J492,$D$11:D492,$D492),2))</f>
        <v/>
      </c>
      <c r="W492" s="351">
        <f>IF($D492="","",ROUND(SUMIFS(数据录入!$F$5:$F$4999,数据录入!$J$5:$J$4999,$D492),2))</f>
        <v/>
      </c>
      <c r="X492" s="347" t="n"/>
      <c r="Y492" s="351">
        <f>IF($N492="","",ROUND(SUMIFS($O$11:O492,$N$11:N492,$N492),2))</f>
        <v/>
      </c>
      <c r="Z492" s="351">
        <f>IF($N492="","",ROUND(SUMIFS(数据录入!$G$5:$G$4999,数据录入!$K$5:$K$4999,$N492),2))</f>
        <v/>
      </c>
      <c r="AA492" s="352">
        <f>IF(AND($D492="",$N492=""),"",IF(AND($D492&lt;&gt;"",COUNTIF(基础资料!$E:$E,$D492)=0),"客户名不在基础资料里",IF(AND($E492&lt;&gt;"",COUNTIF(基础资料!$B:$B,$E492)=0),"产品名不在基础资料里",IF(AND($N492&lt;&gt;"",COUNTIF(基础资料!$G:$G,$N492)=0),"供货商不在基础资料里",IF(AND($C492&lt;&gt;"",ISNUMBER($C492),$C492&lt;10000),"客户生日填得不对（不是日期）",IF(N($J492)&gt;N($F492),"销售费用大于销售金额",IF(AND($D492&lt;&gt;"",COUNTIF(数据录入!$J$5:$J$4999,$D492)=0,N($T492)&lt;&gt;0),"用的还是原手工已收款",IF(AND($D492&lt;&gt;"",COUNTIF(数据录入!$J$5:$J$4999,$D492)&gt;0,ROUND(N($G492)-N($T492),2)&lt;&gt;0,N($T492)&lt;&gt;0),"自动算的已收款和原手工数对不上","√"))))))))</f>
        <v/>
      </c>
    </row>
    <row r="493" ht="18" customFormat="1" customHeight="1" s="106">
      <c r="A493" s="338">
        <f>IF(AND($D493="",$N493=""),"",MAX($A$10:A492)+1)</f>
        <v/>
      </c>
      <c r="B493" s="339" t="n"/>
      <c r="C493" s="341" t="n"/>
      <c r="D493" s="341" t="n"/>
      <c r="E493" s="341" t="n"/>
      <c r="F493" s="342" t="n"/>
      <c r="G493" s="343">
        <f>IF($D493="","",IF(COUNTIF(数据录入!$J$5:$J$4999,$D493)=0,N($T493),ROUND(MIN(MAX(0,N($W493)-(N($V493)-N($U493))),N($U493)),2)))</f>
        <v/>
      </c>
      <c r="H493" s="344">
        <f>IF($D493="","",ROUND(N($F493)-N($G493)-N($J493),2))</f>
        <v/>
      </c>
      <c r="I493" s="353">
        <f>IF($D493="","",ROUND(SUM($H$11:H493),2))</f>
        <v/>
      </c>
      <c r="J493" s="354" t="n"/>
      <c r="K493" s="355" t="n"/>
      <c r="L493" s="341" t="n"/>
      <c r="M493" s="345" t="n"/>
      <c r="N493" s="346" t="n"/>
      <c r="O493" s="347" t="n"/>
      <c r="P493" s="348">
        <f>IF($N493="","",IF(COUNTIF(数据录入!$K$5:$K$4999,$N493)=0,N($X493),ROUND(MIN(MAX(0,N($Z493)-(N($Y493)-N($O493))),N($O493)),2)))</f>
        <v/>
      </c>
      <c r="Q493" s="349">
        <f>IF($N493="","",ROUND(N($O493)-N($P493),2))</f>
        <v/>
      </c>
      <c r="R493" s="350">
        <f>IF($N493="","",ROUND(SUM($Q$11:Q493),2))</f>
        <v/>
      </c>
      <c r="S493" s="346" t="n"/>
      <c r="T493" s="342" t="n"/>
      <c r="U493" s="351">
        <f>IF($D493="","",ROUND(N($F493)-N($J493),2))</f>
        <v/>
      </c>
      <c r="V493" s="351">
        <f>IF($D493="","",ROUND(SUMIFS($F$11:F493,$D$11:D493,$D493)-SUMIFS($J$11:J493,$D$11:D493,$D493),2))</f>
        <v/>
      </c>
      <c r="W493" s="351">
        <f>IF($D493="","",ROUND(SUMIFS(数据录入!$F$5:$F$4999,数据录入!$J$5:$J$4999,$D493),2))</f>
        <v/>
      </c>
      <c r="X493" s="347" t="n"/>
      <c r="Y493" s="351">
        <f>IF($N493="","",ROUND(SUMIFS($O$11:O493,$N$11:N493,$N493),2))</f>
        <v/>
      </c>
      <c r="Z493" s="351">
        <f>IF($N493="","",ROUND(SUMIFS(数据录入!$G$5:$G$4999,数据录入!$K$5:$K$4999,$N493),2))</f>
        <v/>
      </c>
      <c r="AA493" s="352">
        <f>IF(AND($D493="",$N493=""),"",IF(AND($D493&lt;&gt;"",COUNTIF(基础资料!$E:$E,$D493)=0),"客户名不在基础资料里",IF(AND($E493&lt;&gt;"",COUNTIF(基础资料!$B:$B,$E493)=0),"产品名不在基础资料里",IF(AND($N493&lt;&gt;"",COUNTIF(基础资料!$G:$G,$N493)=0),"供货商不在基础资料里",IF(AND($C493&lt;&gt;"",ISNUMBER($C493),$C493&lt;10000),"客户生日填得不对（不是日期）",IF(N($J493)&gt;N($F493),"销售费用大于销售金额",IF(AND($D493&lt;&gt;"",COUNTIF(数据录入!$J$5:$J$4999,$D493)=0,N($T493)&lt;&gt;0),"用的还是原手工已收款",IF(AND($D493&lt;&gt;"",COUNTIF(数据录入!$J$5:$J$4999,$D493)&gt;0,ROUND(N($G493)-N($T493),2)&lt;&gt;0,N($T493)&lt;&gt;0),"自动算的已收款和原手工数对不上","√"))))))))</f>
        <v/>
      </c>
    </row>
    <row r="494" ht="18" customFormat="1" customHeight="1" s="106">
      <c r="A494" s="338">
        <f>IF(AND($D494="",$N494=""),"",MAX($A$10:A493)+1)</f>
        <v/>
      </c>
      <c r="B494" s="339" t="n"/>
      <c r="C494" s="341" t="n"/>
      <c r="D494" s="341" t="n"/>
      <c r="E494" s="341" t="n"/>
      <c r="F494" s="342" t="n"/>
      <c r="G494" s="343">
        <f>IF($D494="","",IF(COUNTIF(数据录入!$J$5:$J$4999,$D494)=0,N($T494),ROUND(MIN(MAX(0,N($W494)-(N($V494)-N($U494))),N($U494)),2)))</f>
        <v/>
      </c>
      <c r="H494" s="344">
        <f>IF($D494="","",ROUND(N($F494)-N($G494)-N($J494),2))</f>
        <v/>
      </c>
      <c r="I494" s="353">
        <f>IF($D494="","",ROUND(SUM($H$11:H494),2))</f>
        <v/>
      </c>
      <c r="J494" s="354" t="n"/>
      <c r="K494" s="355" t="n"/>
      <c r="L494" s="341" t="n"/>
      <c r="M494" s="345" t="n"/>
      <c r="N494" s="346" t="n"/>
      <c r="O494" s="347" t="n"/>
      <c r="P494" s="348">
        <f>IF($N494="","",IF(COUNTIF(数据录入!$K$5:$K$4999,$N494)=0,N($X494),ROUND(MIN(MAX(0,N($Z494)-(N($Y494)-N($O494))),N($O494)),2)))</f>
        <v/>
      </c>
      <c r="Q494" s="349">
        <f>IF($N494="","",ROUND(N($O494)-N($P494),2))</f>
        <v/>
      </c>
      <c r="R494" s="350">
        <f>IF($N494="","",ROUND(SUM($Q$11:Q494),2))</f>
        <v/>
      </c>
      <c r="S494" s="346" t="n"/>
      <c r="T494" s="342" t="n"/>
      <c r="U494" s="351">
        <f>IF($D494="","",ROUND(N($F494)-N($J494),2))</f>
        <v/>
      </c>
      <c r="V494" s="351">
        <f>IF($D494="","",ROUND(SUMIFS($F$11:F494,$D$11:D494,$D494)-SUMIFS($J$11:J494,$D$11:D494,$D494),2))</f>
        <v/>
      </c>
      <c r="W494" s="351">
        <f>IF($D494="","",ROUND(SUMIFS(数据录入!$F$5:$F$4999,数据录入!$J$5:$J$4999,$D494),2))</f>
        <v/>
      </c>
      <c r="X494" s="347" t="n"/>
      <c r="Y494" s="351">
        <f>IF($N494="","",ROUND(SUMIFS($O$11:O494,$N$11:N494,$N494),2))</f>
        <v/>
      </c>
      <c r="Z494" s="351">
        <f>IF($N494="","",ROUND(SUMIFS(数据录入!$G$5:$G$4999,数据录入!$K$5:$K$4999,$N494),2))</f>
        <v/>
      </c>
      <c r="AA494" s="352">
        <f>IF(AND($D494="",$N494=""),"",IF(AND($D494&lt;&gt;"",COUNTIF(基础资料!$E:$E,$D494)=0),"客户名不在基础资料里",IF(AND($E494&lt;&gt;"",COUNTIF(基础资料!$B:$B,$E494)=0),"产品名不在基础资料里",IF(AND($N494&lt;&gt;"",COUNTIF(基础资料!$G:$G,$N494)=0),"供货商不在基础资料里",IF(AND($C494&lt;&gt;"",ISNUMBER($C494),$C494&lt;10000),"客户生日填得不对（不是日期）",IF(N($J494)&gt;N($F494),"销售费用大于销售金额",IF(AND($D494&lt;&gt;"",COUNTIF(数据录入!$J$5:$J$4999,$D494)=0,N($T494)&lt;&gt;0),"用的还是原手工已收款",IF(AND($D494&lt;&gt;"",COUNTIF(数据录入!$J$5:$J$4999,$D494)&gt;0,ROUND(N($G494)-N($T494),2)&lt;&gt;0,N($T494)&lt;&gt;0),"自动算的已收款和原手工数对不上","√"))))))))</f>
        <v/>
      </c>
    </row>
    <row r="495" ht="18" customFormat="1" customHeight="1" s="106">
      <c r="A495" s="338">
        <f>IF(AND($D495="",$N495=""),"",MAX($A$10:A494)+1)</f>
        <v/>
      </c>
      <c r="B495" s="339" t="n"/>
      <c r="C495" s="341" t="n"/>
      <c r="D495" s="341" t="n"/>
      <c r="E495" s="341" t="n"/>
      <c r="F495" s="342" t="n"/>
      <c r="G495" s="343">
        <f>IF($D495="","",IF(COUNTIF(数据录入!$J$5:$J$4999,$D495)=0,N($T495),ROUND(MIN(MAX(0,N($W495)-(N($V495)-N($U495))),N($U495)),2)))</f>
        <v/>
      </c>
      <c r="H495" s="344">
        <f>IF($D495="","",ROUND(N($F495)-N($G495)-N($J495),2))</f>
        <v/>
      </c>
      <c r="I495" s="353">
        <f>IF($D495="","",ROUND(SUM($H$11:H495),2))</f>
        <v/>
      </c>
      <c r="J495" s="354" t="n"/>
      <c r="K495" s="355" t="n"/>
      <c r="L495" s="341" t="n"/>
      <c r="M495" s="345" t="n"/>
      <c r="N495" s="346" t="n"/>
      <c r="O495" s="347" t="n"/>
      <c r="P495" s="348">
        <f>IF($N495="","",IF(COUNTIF(数据录入!$K$5:$K$4999,$N495)=0,N($X495),ROUND(MIN(MAX(0,N($Z495)-(N($Y495)-N($O495))),N($O495)),2)))</f>
        <v/>
      </c>
      <c r="Q495" s="349">
        <f>IF($N495="","",ROUND(N($O495)-N($P495),2))</f>
        <v/>
      </c>
      <c r="R495" s="350">
        <f>IF($N495="","",ROUND(SUM($Q$11:Q495),2))</f>
        <v/>
      </c>
      <c r="S495" s="346" t="n"/>
      <c r="T495" s="342" t="n"/>
      <c r="U495" s="351">
        <f>IF($D495="","",ROUND(N($F495)-N($J495),2))</f>
        <v/>
      </c>
      <c r="V495" s="351">
        <f>IF($D495="","",ROUND(SUMIFS($F$11:F495,$D$11:D495,$D495)-SUMIFS($J$11:J495,$D$11:D495,$D495),2))</f>
        <v/>
      </c>
      <c r="W495" s="351">
        <f>IF($D495="","",ROUND(SUMIFS(数据录入!$F$5:$F$4999,数据录入!$J$5:$J$4999,$D495),2))</f>
        <v/>
      </c>
      <c r="X495" s="347" t="n"/>
      <c r="Y495" s="351">
        <f>IF($N495="","",ROUND(SUMIFS($O$11:O495,$N$11:N495,$N495),2))</f>
        <v/>
      </c>
      <c r="Z495" s="351">
        <f>IF($N495="","",ROUND(SUMIFS(数据录入!$G$5:$G$4999,数据录入!$K$5:$K$4999,$N495),2))</f>
        <v/>
      </c>
      <c r="AA495" s="352">
        <f>IF(AND($D495="",$N495=""),"",IF(AND($D495&lt;&gt;"",COUNTIF(基础资料!$E:$E,$D495)=0),"客户名不在基础资料里",IF(AND($E495&lt;&gt;"",COUNTIF(基础资料!$B:$B,$E495)=0),"产品名不在基础资料里",IF(AND($N495&lt;&gt;"",COUNTIF(基础资料!$G:$G,$N495)=0),"供货商不在基础资料里",IF(AND($C495&lt;&gt;"",ISNUMBER($C495),$C495&lt;10000),"客户生日填得不对（不是日期）",IF(N($J495)&gt;N($F495),"销售费用大于销售金额",IF(AND($D495&lt;&gt;"",COUNTIF(数据录入!$J$5:$J$4999,$D495)=0,N($T495)&lt;&gt;0),"用的还是原手工已收款",IF(AND($D495&lt;&gt;"",COUNTIF(数据录入!$J$5:$J$4999,$D495)&gt;0,ROUND(N($G495)-N($T495),2)&lt;&gt;0,N($T495)&lt;&gt;0),"自动算的已收款和原手工数对不上","√"))))))))</f>
        <v/>
      </c>
    </row>
    <row r="496" ht="18" customFormat="1" customHeight="1" s="106">
      <c r="A496" s="338">
        <f>IF(AND($D496="",$N496=""),"",MAX($A$10:A495)+1)</f>
        <v/>
      </c>
      <c r="B496" s="339" t="n"/>
      <c r="C496" s="341" t="n"/>
      <c r="D496" s="341" t="n"/>
      <c r="E496" s="341" t="n"/>
      <c r="F496" s="342" t="n"/>
      <c r="G496" s="343">
        <f>IF($D496="","",IF(COUNTIF(数据录入!$J$5:$J$4999,$D496)=0,N($T496),ROUND(MIN(MAX(0,N($W496)-(N($V496)-N($U496))),N($U496)),2)))</f>
        <v/>
      </c>
      <c r="H496" s="344">
        <f>IF($D496="","",ROUND(N($F496)-N($G496)-N($J496),2))</f>
        <v/>
      </c>
      <c r="I496" s="353">
        <f>IF($D496="","",ROUND(SUM($H$11:H496),2))</f>
        <v/>
      </c>
      <c r="J496" s="354" t="n"/>
      <c r="K496" s="355" t="n"/>
      <c r="L496" s="341" t="n"/>
      <c r="M496" s="345" t="n"/>
      <c r="N496" s="346" t="n"/>
      <c r="O496" s="347" t="n"/>
      <c r="P496" s="348">
        <f>IF($N496="","",IF(COUNTIF(数据录入!$K$5:$K$4999,$N496)=0,N($X496),ROUND(MIN(MAX(0,N($Z496)-(N($Y496)-N($O496))),N($O496)),2)))</f>
        <v/>
      </c>
      <c r="Q496" s="349">
        <f>IF($N496="","",ROUND(N($O496)-N($P496),2))</f>
        <v/>
      </c>
      <c r="R496" s="350">
        <f>IF($N496="","",ROUND(SUM($Q$11:Q496),2))</f>
        <v/>
      </c>
      <c r="S496" s="346" t="n"/>
      <c r="T496" s="342" t="n"/>
      <c r="U496" s="351">
        <f>IF($D496="","",ROUND(N($F496)-N($J496),2))</f>
        <v/>
      </c>
      <c r="V496" s="351">
        <f>IF($D496="","",ROUND(SUMIFS($F$11:F496,$D$11:D496,$D496)-SUMIFS($J$11:J496,$D$11:D496,$D496),2))</f>
        <v/>
      </c>
      <c r="W496" s="351">
        <f>IF($D496="","",ROUND(SUMIFS(数据录入!$F$5:$F$4999,数据录入!$J$5:$J$4999,$D496),2))</f>
        <v/>
      </c>
      <c r="X496" s="347" t="n"/>
      <c r="Y496" s="351">
        <f>IF($N496="","",ROUND(SUMIFS($O$11:O496,$N$11:N496,$N496),2))</f>
        <v/>
      </c>
      <c r="Z496" s="351">
        <f>IF($N496="","",ROUND(SUMIFS(数据录入!$G$5:$G$4999,数据录入!$K$5:$K$4999,$N496),2))</f>
        <v/>
      </c>
      <c r="AA496" s="352">
        <f>IF(AND($D496="",$N496=""),"",IF(AND($D496&lt;&gt;"",COUNTIF(基础资料!$E:$E,$D496)=0),"客户名不在基础资料里",IF(AND($E496&lt;&gt;"",COUNTIF(基础资料!$B:$B,$E496)=0),"产品名不在基础资料里",IF(AND($N496&lt;&gt;"",COUNTIF(基础资料!$G:$G,$N496)=0),"供货商不在基础资料里",IF(AND($C496&lt;&gt;"",ISNUMBER($C496),$C496&lt;10000),"客户生日填得不对（不是日期）",IF(N($J496)&gt;N($F496),"销售费用大于销售金额",IF(AND($D496&lt;&gt;"",COUNTIF(数据录入!$J$5:$J$4999,$D496)=0,N($T496)&lt;&gt;0),"用的还是原手工已收款",IF(AND($D496&lt;&gt;"",COUNTIF(数据录入!$J$5:$J$4999,$D496)&gt;0,ROUND(N($G496)-N($T496),2)&lt;&gt;0,N($T496)&lt;&gt;0),"自动算的已收款和原手工数对不上","√"))))))))</f>
        <v/>
      </c>
    </row>
    <row r="497" ht="18" customFormat="1" customHeight="1" s="106">
      <c r="A497" s="338">
        <f>IF(AND($D497="",$N497=""),"",MAX($A$10:A496)+1)</f>
        <v/>
      </c>
      <c r="B497" s="339" t="n"/>
      <c r="C497" s="341" t="n"/>
      <c r="D497" s="341" t="n"/>
      <c r="E497" s="341" t="n"/>
      <c r="F497" s="342" t="n"/>
      <c r="G497" s="343">
        <f>IF($D497="","",IF(COUNTIF(数据录入!$J$5:$J$4999,$D497)=0,N($T497),ROUND(MIN(MAX(0,N($W497)-(N($V497)-N($U497))),N($U497)),2)))</f>
        <v/>
      </c>
      <c r="H497" s="344">
        <f>IF($D497="","",ROUND(N($F497)-N($G497)-N($J497),2))</f>
        <v/>
      </c>
      <c r="I497" s="353">
        <f>IF($D497="","",ROUND(SUM($H$11:H497),2))</f>
        <v/>
      </c>
      <c r="J497" s="354" t="n"/>
      <c r="K497" s="355" t="n"/>
      <c r="L497" s="341" t="n"/>
      <c r="M497" s="345" t="n"/>
      <c r="N497" s="346" t="n"/>
      <c r="O497" s="347" t="n"/>
      <c r="P497" s="348">
        <f>IF($N497="","",IF(COUNTIF(数据录入!$K$5:$K$4999,$N497)=0,N($X497),ROUND(MIN(MAX(0,N($Z497)-(N($Y497)-N($O497))),N($O497)),2)))</f>
        <v/>
      </c>
      <c r="Q497" s="349">
        <f>IF($N497="","",ROUND(N($O497)-N($P497),2))</f>
        <v/>
      </c>
      <c r="R497" s="350">
        <f>IF($N497="","",ROUND(SUM($Q$11:Q497),2))</f>
        <v/>
      </c>
      <c r="S497" s="346" t="n"/>
      <c r="T497" s="342" t="n"/>
      <c r="U497" s="351">
        <f>IF($D497="","",ROUND(N($F497)-N($J497),2))</f>
        <v/>
      </c>
      <c r="V497" s="351">
        <f>IF($D497="","",ROUND(SUMIFS($F$11:F497,$D$11:D497,$D497)-SUMIFS($J$11:J497,$D$11:D497,$D497),2))</f>
        <v/>
      </c>
      <c r="W497" s="351">
        <f>IF($D497="","",ROUND(SUMIFS(数据录入!$F$5:$F$4999,数据录入!$J$5:$J$4999,$D497),2))</f>
        <v/>
      </c>
      <c r="X497" s="347" t="n"/>
      <c r="Y497" s="351">
        <f>IF($N497="","",ROUND(SUMIFS($O$11:O497,$N$11:N497,$N497),2))</f>
        <v/>
      </c>
      <c r="Z497" s="351">
        <f>IF($N497="","",ROUND(SUMIFS(数据录入!$G$5:$G$4999,数据录入!$K$5:$K$4999,$N497),2))</f>
        <v/>
      </c>
      <c r="AA497" s="352">
        <f>IF(AND($D497="",$N497=""),"",IF(AND($D497&lt;&gt;"",COUNTIF(基础资料!$E:$E,$D497)=0),"客户名不在基础资料里",IF(AND($E497&lt;&gt;"",COUNTIF(基础资料!$B:$B,$E497)=0),"产品名不在基础资料里",IF(AND($N497&lt;&gt;"",COUNTIF(基础资料!$G:$G,$N497)=0),"供货商不在基础资料里",IF(AND($C497&lt;&gt;"",ISNUMBER($C497),$C497&lt;10000),"客户生日填得不对（不是日期）",IF(N($J497)&gt;N($F497),"销售费用大于销售金额",IF(AND($D497&lt;&gt;"",COUNTIF(数据录入!$J$5:$J$4999,$D497)=0,N($T497)&lt;&gt;0),"用的还是原手工已收款",IF(AND($D497&lt;&gt;"",COUNTIF(数据录入!$J$5:$J$4999,$D497)&gt;0,ROUND(N($G497)-N($T497),2)&lt;&gt;0,N($T497)&lt;&gt;0),"自动算的已收款和原手工数对不上","√"))))))))</f>
        <v/>
      </c>
    </row>
    <row r="498" ht="18" customFormat="1" customHeight="1" s="106">
      <c r="A498" s="338">
        <f>IF(AND($D498="",$N498=""),"",MAX($A$10:A497)+1)</f>
        <v/>
      </c>
      <c r="B498" s="339" t="n"/>
      <c r="C498" s="341" t="n"/>
      <c r="D498" s="341" t="n"/>
      <c r="E498" s="341" t="n"/>
      <c r="F498" s="342" t="n"/>
      <c r="G498" s="343">
        <f>IF($D498="","",IF(COUNTIF(数据录入!$J$5:$J$4999,$D498)=0,N($T498),ROUND(MIN(MAX(0,N($W498)-(N($V498)-N($U498))),N($U498)),2)))</f>
        <v/>
      </c>
      <c r="H498" s="344">
        <f>IF($D498="","",ROUND(N($F498)-N($G498)-N($J498),2))</f>
        <v/>
      </c>
      <c r="I498" s="353">
        <f>IF($D498="","",ROUND(SUM($H$11:H498),2))</f>
        <v/>
      </c>
      <c r="J498" s="354" t="n"/>
      <c r="K498" s="355" t="n"/>
      <c r="L498" s="341" t="n"/>
      <c r="M498" s="345" t="n"/>
      <c r="N498" s="346" t="n"/>
      <c r="O498" s="347" t="n"/>
      <c r="P498" s="348">
        <f>IF($N498="","",IF(COUNTIF(数据录入!$K$5:$K$4999,$N498)=0,N($X498),ROUND(MIN(MAX(0,N($Z498)-(N($Y498)-N($O498))),N($O498)),2)))</f>
        <v/>
      </c>
      <c r="Q498" s="349">
        <f>IF($N498="","",ROUND(N($O498)-N($P498),2))</f>
        <v/>
      </c>
      <c r="R498" s="350">
        <f>IF($N498="","",ROUND(SUM($Q$11:Q498),2))</f>
        <v/>
      </c>
      <c r="S498" s="346" t="n"/>
      <c r="T498" s="342" t="n"/>
      <c r="U498" s="351">
        <f>IF($D498="","",ROUND(N($F498)-N($J498),2))</f>
        <v/>
      </c>
      <c r="V498" s="351">
        <f>IF($D498="","",ROUND(SUMIFS($F$11:F498,$D$11:D498,$D498)-SUMIFS($J$11:J498,$D$11:D498,$D498),2))</f>
        <v/>
      </c>
      <c r="W498" s="351">
        <f>IF($D498="","",ROUND(SUMIFS(数据录入!$F$5:$F$4999,数据录入!$J$5:$J$4999,$D498),2))</f>
        <v/>
      </c>
      <c r="X498" s="347" t="n"/>
      <c r="Y498" s="351">
        <f>IF($N498="","",ROUND(SUMIFS($O$11:O498,$N$11:N498,$N498),2))</f>
        <v/>
      </c>
      <c r="Z498" s="351">
        <f>IF($N498="","",ROUND(SUMIFS(数据录入!$G$5:$G$4999,数据录入!$K$5:$K$4999,$N498),2))</f>
        <v/>
      </c>
      <c r="AA498" s="352">
        <f>IF(AND($D498="",$N498=""),"",IF(AND($D498&lt;&gt;"",COUNTIF(基础资料!$E:$E,$D498)=0),"客户名不在基础资料里",IF(AND($E498&lt;&gt;"",COUNTIF(基础资料!$B:$B,$E498)=0),"产品名不在基础资料里",IF(AND($N498&lt;&gt;"",COUNTIF(基础资料!$G:$G,$N498)=0),"供货商不在基础资料里",IF(AND($C498&lt;&gt;"",ISNUMBER($C498),$C498&lt;10000),"客户生日填得不对（不是日期）",IF(N($J498)&gt;N($F498),"销售费用大于销售金额",IF(AND($D498&lt;&gt;"",COUNTIF(数据录入!$J$5:$J$4999,$D498)=0,N($T498)&lt;&gt;0),"用的还是原手工已收款",IF(AND($D498&lt;&gt;"",COUNTIF(数据录入!$J$5:$J$4999,$D498)&gt;0,ROUND(N($G498)-N($T498),2)&lt;&gt;0,N($T498)&lt;&gt;0),"自动算的已收款和原手工数对不上","√"))))))))</f>
        <v/>
      </c>
    </row>
    <row r="499" ht="18" customFormat="1" customHeight="1" s="106">
      <c r="A499" s="338">
        <f>IF(AND($D499="",$N499=""),"",MAX($A$10:A498)+1)</f>
        <v/>
      </c>
      <c r="B499" s="339" t="n"/>
      <c r="C499" s="341" t="n"/>
      <c r="D499" s="341" t="n"/>
      <c r="E499" s="341" t="n"/>
      <c r="F499" s="342" t="n"/>
      <c r="G499" s="343">
        <f>IF($D499="","",IF(COUNTIF(数据录入!$J$5:$J$4999,$D499)=0,N($T499),ROUND(MIN(MAX(0,N($W499)-(N($V499)-N($U499))),N($U499)),2)))</f>
        <v/>
      </c>
      <c r="H499" s="344">
        <f>IF($D499="","",ROUND(N($F499)-N($G499)-N($J499),2))</f>
        <v/>
      </c>
      <c r="I499" s="353">
        <f>IF($D499="","",ROUND(SUM($H$11:H499),2))</f>
        <v/>
      </c>
      <c r="J499" s="354" t="n"/>
      <c r="K499" s="355" t="n"/>
      <c r="L499" s="341" t="n"/>
      <c r="M499" s="345" t="n"/>
      <c r="N499" s="346" t="n"/>
      <c r="O499" s="347" t="n"/>
      <c r="P499" s="348">
        <f>IF($N499="","",IF(COUNTIF(数据录入!$K$5:$K$4999,$N499)=0,N($X499),ROUND(MIN(MAX(0,N($Z499)-(N($Y499)-N($O499))),N($O499)),2)))</f>
        <v/>
      </c>
      <c r="Q499" s="349">
        <f>IF($N499="","",ROUND(N($O499)-N($P499),2))</f>
        <v/>
      </c>
      <c r="R499" s="350">
        <f>IF($N499="","",ROUND(SUM($Q$11:Q499),2))</f>
        <v/>
      </c>
      <c r="S499" s="346" t="n"/>
      <c r="T499" s="342" t="n"/>
      <c r="U499" s="351">
        <f>IF($D499="","",ROUND(N($F499)-N($J499),2))</f>
        <v/>
      </c>
      <c r="V499" s="351">
        <f>IF($D499="","",ROUND(SUMIFS($F$11:F499,$D$11:D499,$D499)-SUMIFS($J$11:J499,$D$11:D499,$D499),2))</f>
        <v/>
      </c>
      <c r="W499" s="351">
        <f>IF($D499="","",ROUND(SUMIFS(数据录入!$F$5:$F$4999,数据录入!$J$5:$J$4999,$D499),2))</f>
        <v/>
      </c>
      <c r="X499" s="347" t="n"/>
      <c r="Y499" s="351">
        <f>IF($N499="","",ROUND(SUMIFS($O$11:O499,$N$11:N499,$N499),2))</f>
        <v/>
      </c>
      <c r="Z499" s="351">
        <f>IF($N499="","",ROUND(SUMIFS(数据录入!$G$5:$G$4999,数据录入!$K$5:$K$4999,$N499),2))</f>
        <v/>
      </c>
      <c r="AA499" s="352">
        <f>IF(AND($D499="",$N499=""),"",IF(AND($D499&lt;&gt;"",COUNTIF(基础资料!$E:$E,$D499)=0),"客户名不在基础资料里",IF(AND($E499&lt;&gt;"",COUNTIF(基础资料!$B:$B,$E499)=0),"产品名不在基础资料里",IF(AND($N499&lt;&gt;"",COUNTIF(基础资料!$G:$G,$N499)=0),"供货商不在基础资料里",IF(AND($C499&lt;&gt;"",ISNUMBER($C499),$C499&lt;10000),"客户生日填得不对（不是日期）",IF(N($J499)&gt;N($F499),"销售费用大于销售金额",IF(AND($D499&lt;&gt;"",COUNTIF(数据录入!$J$5:$J$4999,$D499)=0,N($T499)&lt;&gt;0),"用的还是原手工已收款",IF(AND($D499&lt;&gt;"",COUNTIF(数据录入!$J$5:$J$4999,$D499)&gt;0,ROUND(N($G499)-N($T499),2)&lt;&gt;0,N($T499)&lt;&gt;0),"自动算的已收款和原手工数对不上","√"))))))))</f>
        <v/>
      </c>
    </row>
    <row r="500" ht="18" customFormat="1" customHeight="1" s="106">
      <c r="A500" s="338">
        <f>IF(AND($D500="",$N500=""),"",MAX($A$10:A499)+1)</f>
        <v/>
      </c>
      <c r="B500" s="339" t="n"/>
      <c r="C500" s="341" t="n"/>
      <c r="D500" s="341" t="n"/>
      <c r="E500" s="341" t="n"/>
      <c r="F500" s="342" t="n"/>
      <c r="G500" s="343">
        <f>IF($D500="","",IF(COUNTIF(数据录入!$J$5:$J$4999,$D500)=0,N($T500),ROUND(MIN(MAX(0,N($W500)-(N($V500)-N($U500))),N($U500)),2)))</f>
        <v/>
      </c>
      <c r="H500" s="344">
        <f>IF($D500="","",ROUND(N($F500)-N($G500)-N($J500),2))</f>
        <v/>
      </c>
      <c r="I500" s="353">
        <f>IF($D500="","",ROUND(SUM($H$11:H500),2))</f>
        <v/>
      </c>
      <c r="J500" s="354" t="n"/>
      <c r="K500" s="355" t="n"/>
      <c r="L500" s="341" t="n"/>
      <c r="M500" s="345" t="n"/>
      <c r="N500" s="346" t="n"/>
      <c r="O500" s="347" t="n"/>
      <c r="P500" s="348">
        <f>IF($N500="","",IF(COUNTIF(数据录入!$K$5:$K$4999,$N500)=0,N($X500),ROUND(MIN(MAX(0,N($Z500)-(N($Y500)-N($O500))),N($O500)),2)))</f>
        <v/>
      </c>
      <c r="Q500" s="349">
        <f>IF($N500="","",ROUND(N($O500)-N($P500),2))</f>
        <v/>
      </c>
      <c r="R500" s="350">
        <f>IF($N500="","",ROUND(SUM($Q$11:Q500),2))</f>
        <v/>
      </c>
      <c r="S500" s="346" t="n"/>
      <c r="T500" s="342" t="n"/>
      <c r="U500" s="351">
        <f>IF($D500="","",ROUND(N($F500)-N($J500),2))</f>
        <v/>
      </c>
      <c r="V500" s="351">
        <f>IF($D500="","",ROUND(SUMIFS($F$11:F500,$D$11:D500,$D500)-SUMIFS($J$11:J500,$D$11:D500,$D500),2))</f>
        <v/>
      </c>
      <c r="W500" s="351">
        <f>IF($D500="","",ROUND(SUMIFS(数据录入!$F$5:$F$4999,数据录入!$J$5:$J$4999,$D500),2))</f>
        <v/>
      </c>
      <c r="X500" s="347" t="n"/>
      <c r="Y500" s="351">
        <f>IF($N500="","",ROUND(SUMIFS($O$11:O500,$N$11:N500,$N500),2))</f>
        <v/>
      </c>
      <c r="Z500" s="351">
        <f>IF($N500="","",ROUND(SUMIFS(数据录入!$G$5:$G$4999,数据录入!$K$5:$K$4999,$N500),2))</f>
        <v/>
      </c>
      <c r="AA500" s="352">
        <f>IF(AND($D500="",$N500=""),"",IF(AND($D500&lt;&gt;"",COUNTIF(基础资料!$E:$E,$D500)=0),"客户名不在基础资料里",IF(AND($E500&lt;&gt;"",COUNTIF(基础资料!$B:$B,$E500)=0),"产品名不在基础资料里",IF(AND($N500&lt;&gt;"",COUNTIF(基础资料!$G:$G,$N500)=0),"供货商不在基础资料里",IF(AND($C500&lt;&gt;"",ISNUMBER($C500),$C500&lt;10000),"客户生日填得不对（不是日期）",IF(N($J500)&gt;N($F500),"销售费用大于销售金额",IF(AND($D500&lt;&gt;"",COUNTIF(数据录入!$J$5:$J$4999,$D500)=0,N($T500)&lt;&gt;0),"用的还是原手工已收款",IF(AND($D500&lt;&gt;"",COUNTIF(数据录入!$J$5:$J$4999,$D500)&gt;0,ROUND(N($G500)-N($T500),2)&lt;&gt;0,N($T500)&lt;&gt;0),"自动算的已收款和原手工数对不上","√"))))))))</f>
        <v/>
      </c>
    </row>
    <row r="501" ht="18" customFormat="1" customHeight="1" s="106">
      <c r="A501" s="338">
        <f>IF(AND($D501="",$N501=""),"",MAX($A$10:A500)+1)</f>
        <v/>
      </c>
      <c r="B501" s="339" t="n"/>
      <c r="C501" s="341" t="n"/>
      <c r="D501" s="341" t="n"/>
      <c r="E501" s="341" t="n"/>
      <c r="F501" s="342" t="n"/>
      <c r="G501" s="343">
        <f>IF($D501="","",IF(COUNTIF(数据录入!$J$5:$J$4999,$D501)=0,N($T501),ROUND(MIN(MAX(0,N($W501)-(N($V501)-N($U501))),N($U501)),2)))</f>
        <v/>
      </c>
      <c r="H501" s="344">
        <f>IF($D501="","",ROUND(N($F501)-N($G501)-N($J501),2))</f>
        <v/>
      </c>
      <c r="I501" s="353">
        <f>IF($D501="","",ROUND(SUM($H$11:H501),2))</f>
        <v/>
      </c>
      <c r="J501" s="354" t="n"/>
      <c r="K501" s="355" t="n"/>
      <c r="L501" s="341" t="n"/>
      <c r="M501" s="345" t="n"/>
      <c r="N501" s="346" t="n"/>
      <c r="O501" s="347" t="n"/>
      <c r="P501" s="348">
        <f>IF($N501="","",IF(COUNTIF(数据录入!$K$5:$K$4999,$N501)=0,N($X501),ROUND(MIN(MAX(0,N($Z501)-(N($Y501)-N($O501))),N($O501)),2)))</f>
        <v/>
      </c>
      <c r="Q501" s="349">
        <f>IF($N501="","",ROUND(N($O501)-N($P501),2))</f>
        <v/>
      </c>
      <c r="R501" s="350">
        <f>IF($N501="","",ROUND(SUM($Q$11:Q501),2))</f>
        <v/>
      </c>
      <c r="S501" s="346" t="n"/>
      <c r="T501" s="342" t="n"/>
      <c r="U501" s="351">
        <f>IF($D501="","",ROUND(N($F501)-N($J501),2))</f>
        <v/>
      </c>
      <c r="V501" s="351">
        <f>IF($D501="","",ROUND(SUMIFS($F$11:F501,$D$11:D501,$D501)-SUMIFS($J$11:J501,$D$11:D501,$D501),2))</f>
        <v/>
      </c>
      <c r="W501" s="351">
        <f>IF($D501="","",ROUND(SUMIFS(数据录入!$F$5:$F$4999,数据录入!$J$5:$J$4999,$D501),2))</f>
        <v/>
      </c>
      <c r="X501" s="347" t="n"/>
      <c r="Y501" s="351">
        <f>IF($N501="","",ROUND(SUMIFS($O$11:O501,$N$11:N501,$N501),2))</f>
        <v/>
      </c>
      <c r="Z501" s="351">
        <f>IF($N501="","",ROUND(SUMIFS(数据录入!$G$5:$G$4999,数据录入!$K$5:$K$4999,$N501),2))</f>
        <v/>
      </c>
      <c r="AA501" s="352">
        <f>IF(AND($D501="",$N501=""),"",IF(AND($D501&lt;&gt;"",COUNTIF(基础资料!$E:$E,$D501)=0),"客户名不在基础资料里",IF(AND($E501&lt;&gt;"",COUNTIF(基础资料!$B:$B,$E501)=0),"产品名不在基础资料里",IF(AND($N501&lt;&gt;"",COUNTIF(基础资料!$G:$G,$N501)=0),"供货商不在基础资料里",IF(AND($C501&lt;&gt;"",ISNUMBER($C501),$C501&lt;10000),"客户生日填得不对（不是日期）",IF(N($J501)&gt;N($F501),"销售费用大于销售金额",IF(AND($D501&lt;&gt;"",COUNTIF(数据录入!$J$5:$J$4999,$D501)=0,N($T501)&lt;&gt;0),"用的还是原手工已收款",IF(AND($D501&lt;&gt;"",COUNTIF(数据录入!$J$5:$J$4999,$D501)&gt;0,ROUND(N($G501)-N($T501),2)&lt;&gt;0,N($T501)&lt;&gt;0),"自动算的已收款和原手工数对不上","√"))))))))</f>
        <v/>
      </c>
    </row>
    <row r="502" ht="18" customFormat="1" customHeight="1" s="106">
      <c r="A502" s="338">
        <f>IF(AND($D502="",$N502=""),"",MAX($A$10:A501)+1)</f>
        <v/>
      </c>
      <c r="B502" s="339" t="n"/>
      <c r="C502" s="341" t="n"/>
      <c r="D502" s="341" t="n"/>
      <c r="E502" s="341" t="n"/>
      <c r="F502" s="342" t="n"/>
      <c r="G502" s="343">
        <f>IF($D502="","",IF(COUNTIF(数据录入!$J$5:$J$4999,$D502)=0,N($T502),ROUND(MIN(MAX(0,N($W502)-(N($V502)-N($U502))),N($U502)),2)))</f>
        <v/>
      </c>
      <c r="H502" s="356">
        <f>IF($D502="","",ROUND(N($F502)-N($G502)-N($J502),2))</f>
        <v/>
      </c>
      <c r="I502" s="343">
        <f>IF($D502="","",ROUND(SUM($H$11:H502),2))</f>
        <v/>
      </c>
      <c r="J502" s="342" t="n"/>
      <c r="K502" s="341" t="n"/>
      <c r="L502" s="341" t="n"/>
      <c r="M502" s="345" t="n"/>
      <c r="N502" s="346" t="n"/>
      <c r="O502" s="347" t="n"/>
      <c r="P502" s="348">
        <f>IF($N502="","",IF(COUNTIF(数据录入!$K$5:$K$4999,$N502)=0,N($X502),ROUND(MIN(MAX(0,N($Z502)-(N($Y502)-N($O502))),N($O502)),2)))</f>
        <v/>
      </c>
      <c r="Q502" s="348">
        <f>IF($N502="","",ROUND(N($O502)-N($P502),2))</f>
        <v/>
      </c>
      <c r="R502" s="357">
        <f>IF($N502="","",ROUND(SUM($Q$11:Q502),2))</f>
        <v/>
      </c>
      <c r="S502" s="346" t="n"/>
      <c r="T502" s="342" t="n"/>
      <c r="U502" s="351">
        <f>IF($D502="","",ROUND(N($F502)-N($J502),2))</f>
        <v/>
      </c>
      <c r="V502" s="351">
        <f>IF($D502="","",ROUND(SUMIFS($F$11:F502,$D$11:D502,$D502)-SUMIFS($J$11:J502,$D$11:D502,$D502),2))</f>
        <v/>
      </c>
      <c r="W502" s="351">
        <f>IF($D502="","",ROUND(SUMIFS(数据录入!$F$5:$F$4999,数据录入!$J$5:$J$4999,$D502),2))</f>
        <v/>
      </c>
      <c r="X502" s="347" t="n"/>
      <c r="Y502" s="351">
        <f>IF($N502="","",ROUND(SUMIFS($O$11:O502,$N$11:N502,$N502),2))</f>
        <v/>
      </c>
      <c r="Z502" s="351">
        <f>IF($N502="","",ROUND(SUMIFS(数据录入!$G$5:$G$4999,数据录入!$K$5:$K$4999,$N502),2))</f>
        <v/>
      </c>
      <c r="AA502" s="352">
        <f>IF(AND($D502="",$N502=""),"",IF(AND($D502&lt;&gt;"",COUNTIF(基础资料!$E:$E,$D502)=0),"客户名不在基础资料里",IF(AND($E502&lt;&gt;"",COUNTIF(基础资料!$B:$B,$E502)=0),"产品名不在基础资料里",IF(AND($N502&lt;&gt;"",COUNTIF(基础资料!$G:$G,$N502)=0),"供货商不在基础资料里",IF(AND($C502&lt;&gt;"",ISNUMBER($C502),$C502&lt;10000),"客户生日填得不对（不是日期）",IF(N($J502)&gt;N($F502),"销售费用大于销售金额",IF(AND($D502&lt;&gt;"",COUNTIF(数据录入!$J$5:$J$4999,$D502)=0,N($T502)&lt;&gt;0),"用的还是原手工已收款",IF(AND($D502&lt;&gt;"",COUNTIF(数据录入!$J$5:$J$4999,$D502)&gt;0,ROUND(N($G502)-N($T502),2)&lt;&gt;0,N($T502)&lt;&gt;0),"自动算的已收款和原手工数对不上","√"))))))))</f>
        <v/>
      </c>
    </row>
    <row r="503" ht="18" customFormat="1" customHeight="1" s="106">
      <c r="A503" s="338">
        <f>IF(AND($D503="",$N503=""),"",MAX($A$10:A502)+1)</f>
        <v/>
      </c>
      <c r="B503" s="339" t="n"/>
      <c r="C503" s="341" t="n"/>
      <c r="D503" s="341" t="n"/>
      <c r="E503" s="341" t="n"/>
      <c r="F503" s="342" t="n"/>
      <c r="G503" s="343">
        <f>IF($D503="","",IF(COUNTIF(数据录入!$J$5:$J$4999,$D503)=0,N($T503),ROUND(MIN(MAX(0,N($W503)-(N($V503)-N($U503))),N($U503)),2)))</f>
        <v/>
      </c>
      <c r="H503" s="356">
        <f>IF($D503="","",ROUND(N($F503)-N($G503)-N($J503),2))</f>
        <v/>
      </c>
      <c r="I503" s="343">
        <f>IF($D503="","",ROUND(SUM($H$11:H503),2))</f>
        <v/>
      </c>
      <c r="J503" s="342" t="n"/>
      <c r="K503" s="341" t="n"/>
      <c r="L503" s="341" t="n"/>
      <c r="M503" s="345" t="n"/>
      <c r="N503" s="346" t="n"/>
      <c r="O503" s="347" t="n"/>
      <c r="P503" s="348">
        <f>IF($N503="","",IF(COUNTIF(数据录入!$K$5:$K$4999,$N503)=0,N($X503),ROUND(MIN(MAX(0,N($Z503)-(N($Y503)-N($O503))),N($O503)),2)))</f>
        <v/>
      </c>
      <c r="Q503" s="348">
        <f>IF($N503="","",ROUND(N($O503)-N($P503),2))</f>
        <v/>
      </c>
      <c r="R503" s="357">
        <f>IF($N503="","",ROUND(SUM($Q$11:Q503),2))</f>
        <v/>
      </c>
      <c r="S503" s="346" t="n"/>
      <c r="T503" s="342" t="n"/>
      <c r="U503" s="351">
        <f>IF($D503="","",ROUND(N($F503)-N($J503),2))</f>
        <v/>
      </c>
      <c r="V503" s="351">
        <f>IF($D503="","",ROUND(SUMIFS($F$11:F503,$D$11:D503,$D503)-SUMIFS($J$11:J503,$D$11:D503,$D503),2))</f>
        <v/>
      </c>
      <c r="W503" s="351">
        <f>IF($D503="","",ROUND(SUMIFS(数据录入!$F$5:$F$4999,数据录入!$J$5:$J$4999,$D503),2))</f>
        <v/>
      </c>
      <c r="X503" s="347" t="n"/>
      <c r="Y503" s="351">
        <f>IF($N503="","",ROUND(SUMIFS($O$11:O503,$N$11:N503,$N503),2))</f>
        <v/>
      </c>
      <c r="Z503" s="351">
        <f>IF($N503="","",ROUND(SUMIFS(数据录入!$G$5:$G$4999,数据录入!$K$5:$K$4999,$N503),2))</f>
        <v/>
      </c>
      <c r="AA503" s="352">
        <f>IF(AND($D503="",$N503=""),"",IF(AND($D503&lt;&gt;"",COUNTIF(基础资料!$E:$E,$D503)=0),"客户名不在基础资料里",IF(AND($E503&lt;&gt;"",COUNTIF(基础资料!$B:$B,$E503)=0),"产品名不在基础资料里",IF(AND($N503&lt;&gt;"",COUNTIF(基础资料!$G:$G,$N503)=0),"供货商不在基础资料里",IF(AND($C503&lt;&gt;"",ISNUMBER($C503),$C503&lt;10000),"客户生日填得不对（不是日期）",IF(N($J503)&gt;N($F503),"销售费用大于销售金额",IF(AND($D503&lt;&gt;"",COUNTIF(数据录入!$J$5:$J$4999,$D503)=0,N($T503)&lt;&gt;0),"用的还是原手工已收款",IF(AND($D503&lt;&gt;"",COUNTIF(数据录入!$J$5:$J$4999,$D503)&gt;0,ROUND(N($G503)-N($T503),2)&lt;&gt;0,N($T503)&lt;&gt;0),"自动算的已收款和原手工数对不上","√"))))))))</f>
        <v/>
      </c>
    </row>
    <row r="504" ht="18" customFormat="1" customHeight="1" s="106">
      <c r="A504" s="338">
        <f>IF(AND($D504="",$N504=""),"",MAX($A$10:A503)+1)</f>
        <v/>
      </c>
      <c r="B504" s="339" t="n"/>
      <c r="C504" s="341" t="n"/>
      <c r="D504" s="341" t="n"/>
      <c r="E504" s="341" t="n"/>
      <c r="F504" s="342" t="n"/>
      <c r="G504" s="343">
        <f>IF($D504="","",IF(COUNTIF(数据录入!$J$5:$J$4999,$D504)=0,N($T504),ROUND(MIN(MAX(0,N($W504)-(N($V504)-N($U504))),N($U504)),2)))</f>
        <v/>
      </c>
      <c r="H504" s="356">
        <f>IF($D504="","",ROUND(N($F504)-N($G504)-N($J504),2))</f>
        <v/>
      </c>
      <c r="I504" s="343">
        <f>IF($D504="","",ROUND(SUM($H$11:H504),2))</f>
        <v/>
      </c>
      <c r="J504" s="342" t="n"/>
      <c r="K504" s="341" t="n"/>
      <c r="L504" s="341" t="n"/>
      <c r="M504" s="345" t="n"/>
      <c r="N504" s="346" t="n"/>
      <c r="O504" s="347" t="n"/>
      <c r="P504" s="348">
        <f>IF($N504="","",IF(COUNTIF(数据录入!$K$5:$K$4999,$N504)=0,N($X504),ROUND(MIN(MAX(0,N($Z504)-(N($Y504)-N($O504))),N($O504)),2)))</f>
        <v/>
      </c>
      <c r="Q504" s="348">
        <f>IF($N504="","",ROUND(N($O504)-N($P504),2))</f>
        <v/>
      </c>
      <c r="R504" s="357">
        <f>IF($N504="","",ROUND(SUM($Q$11:Q504),2))</f>
        <v/>
      </c>
      <c r="S504" s="346" t="n"/>
      <c r="T504" s="342" t="n"/>
      <c r="U504" s="351">
        <f>IF($D504="","",ROUND(N($F504)-N($J504),2))</f>
        <v/>
      </c>
      <c r="V504" s="351">
        <f>IF($D504="","",ROUND(SUMIFS($F$11:F504,$D$11:D504,$D504)-SUMIFS($J$11:J504,$D$11:D504,$D504),2))</f>
        <v/>
      </c>
      <c r="W504" s="351">
        <f>IF($D504="","",ROUND(SUMIFS(数据录入!$F$5:$F$4999,数据录入!$J$5:$J$4999,$D504),2))</f>
        <v/>
      </c>
      <c r="X504" s="347" t="n"/>
      <c r="Y504" s="351">
        <f>IF($N504="","",ROUND(SUMIFS($O$11:O504,$N$11:N504,$N504),2))</f>
        <v/>
      </c>
      <c r="Z504" s="351">
        <f>IF($N504="","",ROUND(SUMIFS(数据录入!$G$5:$G$4999,数据录入!$K$5:$K$4999,$N504),2))</f>
        <v/>
      </c>
      <c r="AA504" s="352">
        <f>IF(AND($D504="",$N504=""),"",IF(AND($D504&lt;&gt;"",COUNTIF(基础资料!$E:$E,$D504)=0),"客户名不在基础资料里",IF(AND($E504&lt;&gt;"",COUNTIF(基础资料!$B:$B,$E504)=0),"产品名不在基础资料里",IF(AND($N504&lt;&gt;"",COUNTIF(基础资料!$G:$G,$N504)=0),"供货商不在基础资料里",IF(AND($C504&lt;&gt;"",ISNUMBER($C504),$C504&lt;10000),"客户生日填得不对（不是日期）",IF(N($J504)&gt;N($F504),"销售费用大于销售金额",IF(AND($D504&lt;&gt;"",COUNTIF(数据录入!$J$5:$J$4999,$D504)=0,N($T504)&lt;&gt;0),"用的还是原手工已收款",IF(AND($D504&lt;&gt;"",COUNTIF(数据录入!$J$5:$J$4999,$D504)&gt;0,ROUND(N($G504)-N($T504),2)&lt;&gt;0,N($T504)&lt;&gt;0),"自动算的已收款和原手工数对不上","√"))))))))</f>
        <v/>
      </c>
    </row>
    <row r="505" ht="18" customFormat="1" customHeight="1" s="106">
      <c r="A505" s="338">
        <f>IF(AND($D505="",$N505=""),"",MAX($A$10:A504)+1)</f>
        <v/>
      </c>
      <c r="B505" s="339" t="n"/>
      <c r="C505" s="341" t="n"/>
      <c r="D505" s="341" t="n"/>
      <c r="E505" s="341" t="n"/>
      <c r="F505" s="342" t="n"/>
      <c r="G505" s="343">
        <f>IF($D505="","",IF(COUNTIF(数据录入!$J$5:$J$4999,$D505)=0,N($T505),ROUND(MIN(MAX(0,N($W505)-(N($V505)-N($U505))),N($U505)),2)))</f>
        <v/>
      </c>
      <c r="H505" s="356">
        <f>IF($D505="","",ROUND(N($F505)-N($G505)-N($J505),2))</f>
        <v/>
      </c>
      <c r="I505" s="343">
        <f>IF($D505="","",ROUND(SUM($H$11:H505),2))</f>
        <v/>
      </c>
      <c r="J505" s="342" t="n"/>
      <c r="K505" s="341" t="n"/>
      <c r="L505" s="341" t="n"/>
      <c r="M505" s="345" t="n"/>
      <c r="N505" s="346" t="n"/>
      <c r="O505" s="347" t="n"/>
      <c r="P505" s="348">
        <f>IF($N505="","",IF(COUNTIF(数据录入!$K$5:$K$4999,$N505)=0,N($X505),ROUND(MIN(MAX(0,N($Z505)-(N($Y505)-N($O505))),N($O505)),2)))</f>
        <v/>
      </c>
      <c r="Q505" s="348">
        <f>IF($N505="","",ROUND(N($O505)-N($P505),2))</f>
        <v/>
      </c>
      <c r="R505" s="357">
        <f>IF($N505="","",ROUND(SUM($Q$11:Q505),2))</f>
        <v/>
      </c>
      <c r="S505" s="346" t="n"/>
      <c r="T505" s="342" t="n"/>
      <c r="U505" s="351">
        <f>IF($D505="","",ROUND(N($F505)-N($J505),2))</f>
        <v/>
      </c>
      <c r="V505" s="351">
        <f>IF($D505="","",ROUND(SUMIFS($F$11:F505,$D$11:D505,$D505)-SUMIFS($J$11:J505,$D$11:D505,$D505),2))</f>
        <v/>
      </c>
      <c r="W505" s="351">
        <f>IF($D505="","",ROUND(SUMIFS(数据录入!$F$5:$F$4999,数据录入!$J$5:$J$4999,$D505),2))</f>
        <v/>
      </c>
      <c r="X505" s="347" t="n"/>
      <c r="Y505" s="351">
        <f>IF($N505="","",ROUND(SUMIFS($O$11:O505,$N$11:N505,$N505),2))</f>
        <v/>
      </c>
      <c r="Z505" s="351">
        <f>IF($N505="","",ROUND(SUMIFS(数据录入!$G$5:$G$4999,数据录入!$K$5:$K$4999,$N505),2))</f>
        <v/>
      </c>
      <c r="AA505" s="352">
        <f>IF(AND($D505="",$N505=""),"",IF(AND($D505&lt;&gt;"",COUNTIF(基础资料!$E:$E,$D505)=0),"客户名不在基础资料里",IF(AND($E505&lt;&gt;"",COUNTIF(基础资料!$B:$B,$E505)=0),"产品名不在基础资料里",IF(AND($N505&lt;&gt;"",COUNTIF(基础资料!$G:$G,$N505)=0),"供货商不在基础资料里",IF(AND($C505&lt;&gt;"",ISNUMBER($C505),$C505&lt;10000),"客户生日填得不对（不是日期）",IF(N($J505)&gt;N($F505),"销售费用大于销售金额",IF(AND($D505&lt;&gt;"",COUNTIF(数据录入!$J$5:$J$4999,$D505)=0,N($T505)&lt;&gt;0),"用的还是原手工已收款",IF(AND($D505&lt;&gt;"",COUNTIF(数据录入!$J$5:$J$4999,$D505)&gt;0,ROUND(N($G505)-N($T505),2)&lt;&gt;0,N($T505)&lt;&gt;0),"自动算的已收款和原手工数对不上","√"))))))))</f>
        <v/>
      </c>
    </row>
    <row r="506" ht="18" customFormat="1" customHeight="1" s="106">
      <c r="A506" s="338">
        <f>IF(AND($D506="",$N506=""),"",MAX($A$10:A505)+1)</f>
        <v/>
      </c>
      <c r="B506" s="339" t="n"/>
      <c r="C506" s="341" t="n"/>
      <c r="D506" s="341" t="n"/>
      <c r="E506" s="341" t="n"/>
      <c r="F506" s="342" t="n"/>
      <c r="G506" s="343">
        <f>IF($D506="","",IF(COUNTIF(数据录入!$J$5:$J$4999,$D506)=0,N($T506),ROUND(MIN(MAX(0,N($W506)-(N($V506)-N($U506))),N($U506)),2)))</f>
        <v/>
      </c>
      <c r="H506" s="356">
        <f>IF($D506="","",ROUND(N($F506)-N($G506)-N($J506),2))</f>
        <v/>
      </c>
      <c r="I506" s="343">
        <f>IF($D506="","",ROUND(SUM($H$11:H506),2))</f>
        <v/>
      </c>
      <c r="J506" s="342" t="n"/>
      <c r="K506" s="341" t="n"/>
      <c r="L506" s="341" t="n"/>
      <c r="M506" s="345" t="n"/>
      <c r="N506" s="346" t="n"/>
      <c r="O506" s="347" t="n"/>
      <c r="P506" s="348">
        <f>IF($N506="","",IF(COUNTIF(数据录入!$K$5:$K$4999,$N506)=0,N($X506),ROUND(MIN(MAX(0,N($Z506)-(N($Y506)-N($O506))),N($O506)),2)))</f>
        <v/>
      </c>
      <c r="Q506" s="348">
        <f>IF($N506="","",ROUND(N($O506)-N($P506),2))</f>
        <v/>
      </c>
      <c r="R506" s="357">
        <f>IF($N506="","",ROUND(SUM($Q$11:Q506),2))</f>
        <v/>
      </c>
      <c r="S506" s="346" t="n"/>
      <c r="T506" s="342" t="n"/>
      <c r="U506" s="351">
        <f>IF($D506="","",ROUND(N($F506)-N($J506),2))</f>
        <v/>
      </c>
      <c r="V506" s="351">
        <f>IF($D506="","",ROUND(SUMIFS($F$11:F506,$D$11:D506,$D506)-SUMIFS($J$11:J506,$D$11:D506,$D506),2))</f>
        <v/>
      </c>
      <c r="W506" s="351">
        <f>IF($D506="","",ROUND(SUMIFS(数据录入!$F$5:$F$4999,数据录入!$J$5:$J$4999,$D506),2))</f>
        <v/>
      </c>
      <c r="X506" s="347" t="n"/>
      <c r="Y506" s="351">
        <f>IF($N506="","",ROUND(SUMIFS($O$11:O506,$N$11:N506,$N506),2))</f>
        <v/>
      </c>
      <c r="Z506" s="351">
        <f>IF($N506="","",ROUND(SUMIFS(数据录入!$G$5:$G$4999,数据录入!$K$5:$K$4999,$N506),2))</f>
        <v/>
      </c>
      <c r="AA506" s="352">
        <f>IF(AND($D506="",$N506=""),"",IF(AND($D506&lt;&gt;"",COUNTIF(基础资料!$E:$E,$D506)=0),"客户名不在基础资料里",IF(AND($E506&lt;&gt;"",COUNTIF(基础资料!$B:$B,$E506)=0),"产品名不在基础资料里",IF(AND($N506&lt;&gt;"",COUNTIF(基础资料!$G:$G,$N506)=0),"供货商不在基础资料里",IF(AND($C506&lt;&gt;"",ISNUMBER($C506),$C506&lt;10000),"客户生日填得不对（不是日期）",IF(N($J506)&gt;N($F506),"销售费用大于销售金额",IF(AND($D506&lt;&gt;"",COUNTIF(数据录入!$J$5:$J$4999,$D506)=0,N($T506)&lt;&gt;0),"用的还是原手工已收款",IF(AND($D506&lt;&gt;"",COUNTIF(数据录入!$J$5:$J$4999,$D506)&gt;0,ROUND(N($G506)-N($T506),2)&lt;&gt;0,N($T506)&lt;&gt;0),"自动算的已收款和原手工数对不上","√"))))))))</f>
        <v/>
      </c>
    </row>
    <row r="507" ht="18" customFormat="1" customHeight="1" s="106">
      <c r="A507" s="338">
        <f>IF(AND($D507="",$N507=""),"",MAX($A$10:A506)+1)</f>
        <v/>
      </c>
      <c r="B507" s="339" t="n"/>
      <c r="C507" s="341" t="n"/>
      <c r="D507" s="341" t="n"/>
      <c r="E507" s="341" t="n"/>
      <c r="F507" s="342" t="n"/>
      <c r="G507" s="343">
        <f>IF($D507="","",IF(COUNTIF(数据录入!$J$5:$J$4999,$D507)=0,N($T507),ROUND(MIN(MAX(0,N($W507)-(N($V507)-N($U507))),N($U507)),2)))</f>
        <v/>
      </c>
      <c r="H507" s="356">
        <f>IF($D507="","",ROUND(N($F507)-N($G507)-N($J507),2))</f>
        <v/>
      </c>
      <c r="I507" s="343">
        <f>IF($D507="","",ROUND(SUM($H$11:H507),2))</f>
        <v/>
      </c>
      <c r="J507" s="342" t="n"/>
      <c r="K507" s="341" t="n"/>
      <c r="L507" s="341" t="n"/>
      <c r="M507" s="345" t="n"/>
      <c r="N507" s="346" t="n"/>
      <c r="O507" s="347" t="n"/>
      <c r="P507" s="348">
        <f>IF($N507="","",IF(COUNTIF(数据录入!$K$5:$K$4999,$N507)=0,N($X507),ROUND(MIN(MAX(0,N($Z507)-(N($Y507)-N($O507))),N($O507)),2)))</f>
        <v/>
      </c>
      <c r="Q507" s="348">
        <f>IF($N507="","",ROUND(N($O507)-N($P507),2))</f>
        <v/>
      </c>
      <c r="R507" s="357">
        <f>IF($N507="","",ROUND(SUM($Q$11:Q507),2))</f>
        <v/>
      </c>
      <c r="S507" s="346" t="n"/>
      <c r="T507" s="342" t="n"/>
      <c r="U507" s="351">
        <f>IF($D507="","",ROUND(N($F507)-N($J507),2))</f>
        <v/>
      </c>
      <c r="V507" s="351">
        <f>IF($D507="","",ROUND(SUMIFS($F$11:F507,$D$11:D507,$D507)-SUMIFS($J$11:J507,$D$11:D507,$D507),2))</f>
        <v/>
      </c>
      <c r="W507" s="351">
        <f>IF($D507="","",ROUND(SUMIFS(数据录入!$F$5:$F$4999,数据录入!$J$5:$J$4999,$D507),2))</f>
        <v/>
      </c>
      <c r="X507" s="347" t="n"/>
      <c r="Y507" s="351">
        <f>IF($N507="","",ROUND(SUMIFS($O$11:O507,$N$11:N507,$N507),2))</f>
        <v/>
      </c>
      <c r="Z507" s="351">
        <f>IF($N507="","",ROUND(SUMIFS(数据录入!$G$5:$G$4999,数据录入!$K$5:$K$4999,$N507),2))</f>
        <v/>
      </c>
      <c r="AA507" s="352">
        <f>IF(AND($D507="",$N507=""),"",IF(AND($D507&lt;&gt;"",COUNTIF(基础资料!$E:$E,$D507)=0),"客户名不在基础资料里",IF(AND($E507&lt;&gt;"",COUNTIF(基础资料!$B:$B,$E507)=0),"产品名不在基础资料里",IF(AND($N507&lt;&gt;"",COUNTIF(基础资料!$G:$G,$N507)=0),"供货商不在基础资料里",IF(AND($C507&lt;&gt;"",ISNUMBER($C507),$C507&lt;10000),"客户生日填得不对（不是日期）",IF(N($J507)&gt;N($F507),"销售费用大于销售金额",IF(AND($D507&lt;&gt;"",COUNTIF(数据录入!$J$5:$J$4999,$D507)=0,N($T507)&lt;&gt;0),"用的还是原手工已收款",IF(AND($D507&lt;&gt;"",COUNTIF(数据录入!$J$5:$J$4999,$D507)&gt;0,ROUND(N($G507)-N($T507),2)&lt;&gt;0,N($T507)&lt;&gt;0),"自动算的已收款和原手工数对不上","√"))))))))</f>
        <v/>
      </c>
    </row>
    <row r="508" ht="18" customFormat="1" customHeight="1" s="106">
      <c r="A508" s="338">
        <f>IF(AND($D508="",$N508=""),"",MAX($A$10:A507)+1)</f>
        <v/>
      </c>
      <c r="B508" s="339" t="n"/>
      <c r="C508" s="341" t="n"/>
      <c r="D508" s="341" t="n"/>
      <c r="E508" s="341" t="n"/>
      <c r="F508" s="342" t="n"/>
      <c r="G508" s="343">
        <f>IF($D508="","",IF(COUNTIF(数据录入!$J$5:$J$4999,$D508)=0,N($T508),ROUND(MIN(MAX(0,N($W508)-(N($V508)-N($U508))),N($U508)),2)))</f>
        <v/>
      </c>
      <c r="H508" s="356">
        <f>IF($D508="","",ROUND(N($F508)-N($G508)-N($J508),2))</f>
        <v/>
      </c>
      <c r="I508" s="343">
        <f>IF($D508="","",ROUND(SUM($H$11:H508),2))</f>
        <v/>
      </c>
      <c r="J508" s="342" t="n"/>
      <c r="K508" s="341" t="n"/>
      <c r="L508" s="341" t="n"/>
      <c r="M508" s="345" t="n"/>
      <c r="N508" s="346" t="n"/>
      <c r="O508" s="347" t="n"/>
      <c r="P508" s="348">
        <f>IF($N508="","",IF(COUNTIF(数据录入!$K$5:$K$4999,$N508)=0,N($X508),ROUND(MIN(MAX(0,N($Z508)-(N($Y508)-N($O508))),N($O508)),2)))</f>
        <v/>
      </c>
      <c r="Q508" s="348">
        <f>IF($N508="","",ROUND(N($O508)-N($P508),2))</f>
        <v/>
      </c>
      <c r="R508" s="357">
        <f>IF($N508="","",ROUND(SUM($Q$11:Q508),2))</f>
        <v/>
      </c>
      <c r="S508" s="346" t="n"/>
      <c r="T508" s="342" t="n"/>
      <c r="U508" s="351">
        <f>IF($D508="","",ROUND(N($F508)-N($J508),2))</f>
        <v/>
      </c>
      <c r="V508" s="351">
        <f>IF($D508="","",ROUND(SUMIFS($F$11:F508,$D$11:D508,$D508)-SUMIFS($J$11:J508,$D$11:D508,$D508),2))</f>
        <v/>
      </c>
      <c r="W508" s="351">
        <f>IF($D508="","",ROUND(SUMIFS(数据录入!$F$5:$F$4999,数据录入!$J$5:$J$4999,$D508),2))</f>
        <v/>
      </c>
      <c r="X508" s="347" t="n"/>
      <c r="Y508" s="351">
        <f>IF($N508="","",ROUND(SUMIFS($O$11:O508,$N$11:N508,$N508),2))</f>
        <v/>
      </c>
      <c r="Z508" s="351">
        <f>IF($N508="","",ROUND(SUMIFS(数据录入!$G$5:$G$4999,数据录入!$K$5:$K$4999,$N508),2))</f>
        <v/>
      </c>
      <c r="AA508" s="352">
        <f>IF(AND($D508="",$N508=""),"",IF(AND($D508&lt;&gt;"",COUNTIF(基础资料!$E:$E,$D508)=0),"客户名不在基础资料里",IF(AND($E508&lt;&gt;"",COUNTIF(基础资料!$B:$B,$E508)=0),"产品名不在基础资料里",IF(AND($N508&lt;&gt;"",COUNTIF(基础资料!$G:$G,$N508)=0),"供货商不在基础资料里",IF(AND($C508&lt;&gt;"",ISNUMBER($C508),$C508&lt;10000),"客户生日填得不对（不是日期）",IF(N($J508)&gt;N($F508),"销售费用大于销售金额",IF(AND($D508&lt;&gt;"",COUNTIF(数据录入!$J$5:$J$4999,$D508)=0,N($T508)&lt;&gt;0),"用的还是原手工已收款",IF(AND($D508&lt;&gt;"",COUNTIF(数据录入!$J$5:$J$4999,$D508)&gt;0,ROUND(N($G508)-N($T508),2)&lt;&gt;0,N($T508)&lt;&gt;0),"自动算的已收款和原手工数对不上","√"))))))))</f>
        <v/>
      </c>
    </row>
    <row r="509" ht="18" customFormat="1" customHeight="1" s="106">
      <c r="A509" s="338">
        <f>IF(AND($D509="",$N509=""),"",MAX($A$10:A508)+1)</f>
        <v/>
      </c>
      <c r="B509" s="339" t="n"/>
      <c r="C509" s="341" t="n"/>
      <c r="D509" s="341" t="n"/>
      <c r="E509" s="341" t="n"/>
      <c r="F509" s="342" t="n"/>
      <c r="G509" s="343">
        <f>IF($D509="","",IF(COUNTIF(数据录入!$J$5:$J$4999,$D509)=0,N($T509),ROUND(MIN(MAX(0,N($W509)-(N($V509)-N($U509))),N($U509)),2)))</f>
        <v/>
      </c>
      <c r="H509" s="356">
        <f>IF($D509="","",ROUND(N($F509)-N($G509)-N($J509),2))</f>
        <v/>
      </c>
      <c r="I509" s="343">
        <f>IF($D509="","",ROUND(SUM($H$11:H509),2))</f>
        <v/>
      </c>
      <c r="J509" s="342" t="n"/>
      <c r="K509" s="341" t="n"/>
      <c r="L509" s="341" t="n"/>
      <c r="M509" s="345" t="n"/>
      <c r="N509" s="346" t="n"/>
      <c r="O509" s="347" t="n"/>
      <c r="P509" s="348">
        <f>IF($N509="","",IF(COUNTIF(数据录入!$K$5:$K$4999,$N509)=0,N($X509),ROUND(MIN(MAX(0,N($Z509)-(N($Y509)-N($O509))),N($O509)),2)))</f>
        <v/>
      </c>
      <c r="Q509" s="348">
        <f>IF($N509="","",ROUND(N($O509)-N($P509),2))</f>
        <v/>
      </c>
      <c r="R509" s="357">
        <f>IF($N509="","",ROUND(SUM($Q$11:Q509),2))</f>
        <v/>
      </c>
      <c r="S509" s="346" t="n"/>
      <c r="T509" s="342" t="n"/>
      <c r="U509" s="351">
        <f>IF($D509="","",ROUND(N($F509)-N($J509),2))</f>
        <v/>
      </c>
      <c r="V509" s="351">
        <f>IF($D509="","",ROUND(SUMIFS($F$11:F509,$D$11:D509,$D509)-SUMIFS($J$11:J509,$D$11:D509,$D509),2))</f>
        <v/>
      </c>
      <c r="W509" s="351">
        <f>IF($D509="","",ROUND(SUMIFS(数据录入!$F$5:$F$4999,数据录入!$J$5:$J$4999,$D509),2))</f>
        <v/>
      </c>
      <c r="X509" s="347" t="n"/>
      <c r="Y509" s="351">
        <f>IF($N509="","",ROUND(SUMIFS($O$11:O509,$N$11:N509,$N509),2))</f>
        <v/>
      </c>
      <c r="Z509" s="351">
        <f>IF($N509="","",ROUND(SUMIFS(数据录入!$G$5:$G$4999,数据录入!$K$5:$K$4999,$N509),2))</f>
        <v/>
      </c>
      <c r="AA509" s="352">
        <f>IF(AND($D509="",$N509=""),"",IF(AND($D509&lt;&gt;"",COUNTIF(基础资料!$E:$E,$D509)=0),"客户名不在基础资料里",IF(AND($E509&lt;&gt;"",COUNTIF(基础资料!$B:$B,$E509)=0),"产品名不在基础资料里",IF(AND($N509&lt;&gt;"",COUNTIF(基础资料!$G:$G,$N509)=0),"供货商不在基础资料里",IF(AND($C509&lt;&gt;"",ISNUMBER($C509),$C509&lt;10000),"客户生日填得不对（不是日期）",IF(N($J509)&gt;N($F509),"销售费用大于销售金额",IF(AND($D509&lt;&gt;"",COUNTIF(数据录入!$J$5:$J$4999,$D509)=0,N($T509)&lt;&gt;0),"用的还是原手工已收款",IF(AND($D509&lt;&gt;"",COUNTIF(数据录入!$J$5:$J$4999,$D509)&gt;0,ROUND(N($G509)-N($T509),2)&lt;&gt;0,N($T509)&lt;&gt;0),"自动算的已收款和原手工数对不上","√"))))))))</f>
        <v/>
      </c>
    </row>
    <row r="510" ht="18" customFormat="1" customHeight="1" s="106">
      <c r="A510" s="338">
        <f>IF(AND($D510="",$N510=""),"",MAX($A$10:A509)+1)</f>
        <v/>
      </c>
      <c r="B510" s="339" t="n"/>
      <c r="C510" s="341" t="n"/>
      <c r="D510" s="341" t="n"/>
      <c r="E510" s="341" t="n"/>
      <c r="F510" s="342" t="n"/>
      <c r="G510" s="343">
        <f>IF($D510="","",IF(COUNTIF(数据录入!$J$5:$J$4999,$D510)=0,N($T510),ROUND(MIN(MAX(0,N($W510)-(N($V510)-N($U510))),N($U510)),2)))</f>
        <v/>
      </c>
      <c r="H510" s="356">
        <f>IF($D510="","",ROUND(N($F510)-N($G510)-N($J510),2))</f>
        <v/>
      </c>
      <c r="I510" s="343">
        <f>IF($D510="","",ROUND(SUM($H$11:H510),2))</f>
        <v/>
      </c>
      <c r="J510" s="342" t="n"/>
      <c r="K510" s="341" t="n"/>
      <c r="L510" s="341" t="n"/>
      <c r="M510" s="345" t="n"/>
      <c r="N510" s="346" t="n"/>
      <c r="O510" s="347" t="n"/>
      <c r="P510" s="348">
        <f>IF($N510="","",IF(COUNTIF(数据录入!$K$5:$K$4999,$N510)=0,N($X510),ROUND(MIN(MAX(0,N($Z510)-(N($Y510)-N($O510))),N($O510)),2)))</f>
        <v/>
      </c>
      <c r="Q510" s="348">
        <f>IF($N510="","",ROUND(N($O510)-N($P510),2))</f>
        <v/>
      </c>
      <c r="R510" s="357">
        <f>IF($N510="","",ROUND(SUM($Q$11:Q510),2))</f>
        <v/>
      </c>
      <c r="S510" s="346" t="n"/>
      <c r="T510" s="342" t="n"/>
      <c r="U510" s="351">
        <f>IF($D510="","",ROUND(N($F510)-N($J510),2))</f>
        <v/>
      </c>
      <c r="V510" s="351">
        <f>IF($D510="","",ROUND(SUMIFS($F$11:F510,$D$11:D510,$D510)-SUMIFS($J$11:J510,$D$11:D510,$D510),2))</f>
        <v/>
      </c>
      <c r="W510" s="351">
        <f>IF($D510="","",ROUND(SUMIFS(数据录入!$F$5:$F$4999,数据录入!$J$5:$J$4999,$D510),2))</f>
        <v/>
      </c>
      <c r="X510" s="347" t="n"/>
      <c r="Y510" s="351">
        <f>IF($N510="","",ROUND(SUMIFS($O$11:O510,$N$11:N510,$N510),2))</f>
        <v/>
      </c>
      <c r="Z510" s="351">
        <f>IF($N510="","",ROUND(SUMIFS(数据录入!$G$5:$G$4999,数据录入!$K$5:$K$4999,$N510),2))</f>
        <v/>
      </c>
      <c r="AA510" s="352">
        <f>IF(AND($D510="",$N510=""),"",IF(AND($D510&lt;&gt;"",COUNTIF(基础资料!$E:$E,$D510)=0),"客户名不在基础资料里",IF(AND($E510&lt;&gt;"",COUNTIF(基础资料!$B:$B,$E510)=0),"产品名不在基础资料里",IF(AND($N510&lt;&gt;"",COUNTIF(基础资料!$G:$G,$N510)=0),"供货商不在基础资料里",IF(AND($C510&lt;&gt;"",ISNUMBER($C510),$C510&lt;10000),"客户生日填得不对（不是日期）",IF(N($J510)&gt;N($F510),"销售费用大于销售金额",IF(AND($D510&lt;&gt;"",COUNTIF(数据录入!$J$5:$J$4999,$D510)=0,N($T510)&lt;&gt;0),"用的还是原手工已收款",IF(AND($D510&lt;&gt;"",COUNTIF(数据录入!$J$5:$J$4999,$D510)&gt;0,ROUND(N($G510)-N($T510),2)&lt;&gt;0,N($T510)&lt;&gt;0),"自动算的已收款和原手工数对不上","√"))))))))</f>
        <v/>
      </c>
    </row>
  </sheetData>
  <mergeCells count="11">
    <mergeCell ref="N8:R8"/>
    <mergeCell ref="C9:C10"/>
    <mergeCell ref="M9:S9"/>
    <mergeCell ref="B9:B10"/>
    <mergeCell ref="B7:S7"/>
    <mergeCell ref="A9:A10"/>
    <mergeCell ref="A8:L8"/>
    <mergeCell ref="A2:J5"/>
    <mergeCell ref="D9:L9"/>
    <mergeCell ref="N2:N5"/>
    <mergeCell ref="Q2:Q5"/>
  </mergeCells>
  <conditionalFormatting sqref="A11:AA510">
    <cfRule type="expression" priority="1" dxfId="35">
      <formula>AND($AA11&lt;&gt;"",$AA11&lt;&gt;"√")</formula>
    </cfRule>
  </conditionalFormatting>
  <dataValidations count="4">
    <dataValidation sqref="D11:D510" showDropDown="0" showInputMessage="0" showErrorMessage="0" allowBlank="1" errorTitle="不在基础资料清单里" error="请从下拉里选；要加新的先去【基础资料】那张表加一行。" type="list">
      <formula1>基础资料!$E:$E</formula1>
    </dataValidation>
    <dataValidation sqref="E11:E510" showDropDown="0" showInputMessage="0" showErrorMessage="0" allowBlank="1" errorTitle="不在基础资料清单里" error="请从下拉里选；要加新的先去【基础资料】那张表加一行。" type="list">
      <formula1>基础资料!$B:$B</formula1>
    </dataValidation>
    <dataValidation sqref="K11:K510" showDropDown="0" showInputMessage="0" showErrorMessage="0" allowBlank="1" errorTitle="不在基础资料清单里" error="请从下拉里选；要加新的先去【基础资料】那张表加一行。" type="list">
      <formula1>基础资料!$A:$A</formula1>
    </dataValidation>
    <dataValidation sqref="N11:N510" showDropDown="0" showInputMessage="0" showErrorMessage="0" allowBlank="1" errorTitle="不在基础资料清单里" error="请从下拉里选；要加新的先去【基础资料】那张表加一行。" type="list">
      <formula1>基础资料!$G:$G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style="65" min="1" max="1"/>
    <col width="14" customWidth="1" style="65" min="2" max="2"/>
    <col width="12" customWidth="1" style="65" min="3" max="3"/>
    <col width="12" customWidth="1" style="65" min="4" max="4"/>
    <col width="12" customWidth="1" style="65" min="5" max="5"/>
    <col width="14" customWidth="1" style="65" min="6" max="6"/>
    <col width="14" customWidth="1" style="65" min="7" max="7"/>
    <col width="13" customWidth="1" style="65" min="8" max="8"/>
    <col width="11" customWidth="1" style="65" min="9" max="9"/>
    <col width="40" customWidth="1" style="65" min="10" max="10"/>
  </cols>
  <sheetData>
    <row r="1">
      <c r="A1" s="358" t="inlineStr">
        <is>
          <t>客户 · 供货商 往来对账表</t>
        </is>
      </c>
    </row>
    <row r="2" ht="46" customHeight="1" s="65">
      <c r="A2" s="359" t="inlineStr">
        <is>
          <t>★ 全自动，不用填。左半边「该收/该付」来自【往来款跟进】，右半边「实收/实付」来自【数据录入】。
　 差额 ≠ 0，说明两张表没对上：要么【数据录入】那笔回款没选客户名，要么【往来款跟进】的已收款还是原来的手工数。
　 客户和供货商名单直接跟着【基础资料】走，你在基础资料里加一个客户，这里自动多一行。</t>
        </is>
      </c>
    </row>
    <row r="4" ht="22" customHeight="1" s="65">
      <c r="A4" s="360" t="inlineStr">
        <is>
          <t>一、按客户：应收款对账</t>
        </is>
      </c>
      <c r="B4" s="361" t="n"/>
      <c r="C4" s="361" t="n"/>
      <c r="D4" s="361" t="n"/>
      <c r="E4" s="361" t="n"/>
      <c r="F4" s="361" t="n"/>
      <c r="G4" s="361" t="n"/>
      <c r="H4" s="361" t="n"/>
      <c r="I4" s="361" t="n"/>
      <c r="J4" s="362" t="n"/>
    </row>
    <row r="5" ht="34" customHeight="1" s="65">
      <c r="A5" s="363" t="inlineStr">
        <is>
          <t>序号</t>
        </is>
      </c>
      <c r="B5" s="363" t="inlineStr">
        <is>
          <t>客户</t>
        </is>
      </c>
      <c r="C5" s="363" t="inlineStr">
        <is>
          <t>销售金额</t>
        </is>
      </c>
      <c r="D5" s="363" t="inlineStr">
        <is>
          <t>销售费用
(赠送券)</t>
        </is>
      </c>
      <c r="E5" s="363" t="inlineStr">
        <is>
          <t>应收款</t>
        </is>
      </c>
      <c r="F5" s="363" t="inlineStr">
        <is>
          <t>已收款
(往来款跟进)</t>
        </is>
      </c>
      <c r="G5" s="363" t="inlineStr">
        <is>
          <t>已收款
(数据录入)</t>
        </is>
      </c>
      <c r="H5" s="363" t="inlineStr">
        <is>
          <t>尚欠款</t>
        </is>
      </c>
      <c r="I5" s="363" t="inlineStr">
        <is>
          <t>差额</t>
        </is>
      </c>
      <c r="J5" s="363" t="inlineStr">
        <is>
          <t>提　示</t>
        </is>
      </c>
    </row>
    <row r="6" ht="18" customHeight="1" s="65">
      <c r="A6" s="338">
        <f>IF($B6="","",MAX($A$5:A5)+1)</f>
        <v/>
      </c>
      <c r="B6" s="364">
        <f>IF(基础资料!$E2="","",基础资料!$E2)</f>
        <v/>
      </c>
      <c r="C6" s="343">
        <f>IF($B6="","",ROUND(SUMIFS('往来款跟进'!$F$11:$F$510,'往来款跟进'!$D$11:$D$510,$B6),2))</f>
        <v/>
      </c>
      <c r="D6" s="343">
        <f>IF($B6="","",ROUND(SUMIFS('往来款跟进'!$J$11:$J$510,'往来款跟进'!$D$11:$D$510,$B6),2))</f>
        <v/>
      </c>
      <c r="E6" s="343">
        <f>IF($B6="","",ROUND(N($C6)-N($D6),2))</f>
        <v/>
      </c>
      <c r="F6" s="343">
        <f>IF($B6="","",ROUND(SUMIFS('往来款跟进'!$G$11:$G$510,'往来款跟进'!$D$11:$D$510,$B6),2))</f>
        <v/>
      </c>
      <c r="G6" s="343">
        <f>IF($B6="","",ROUND(SUMIFS(数据录入!$F$5:$F$4999,数据录入!$J$5:$J$4999,$B6),2))</f>
        <v/>
      </c>
      <c r="H6" s="365">
        <f>IF($B6="","",ROUND(N($E6)-N($F6),2))</f>
        <v/>
      </c>
      <c r="I6" s="343">
        <f>IF($B6="","",ROUND(N($F6)-N($G6),2))</f>
        <v/>
      </c>
      <c r="J6" s="352">
        <f>IF($B6="","",IF(AND(N($E6)=0,N($G6)=0),"没有往来",IF(ROUND(N($I6),2)&lt;&gt;0,"差 "&amp;TEXT(N($I6),"0.00")&amp;" 元：【数据录入】里这个客户的回款还没记全，或者没选客户名",IF(N($H6)&gt;0,"还欠 "&amp;TEXT(N($H6),"0.00")&amp;" 元","已结清"))))</f>
        <v/>
      </c>
    </row>
    <row r="7" ht="18" customHeight="1" s="65">
      <c r="A7" s="338">
        <f>IF($B7="","",MAX($A$5:A6)+1)</f>
        <v/>
      </c>
      <c r="B7" s="364">
        <f>IF(基础资料!$E3="","",基础资料!$E3)</f>
        <v/>
      </c>
      <c r="C7" s="343">
        <f>IF($B7="","",ROUND(SUMIFS('往来款跟进'!$F$11:$F$510,'往来款跟进'!$D$11:$D$510,$B7),2))</f>
        <v/>
      </c>
      <c r="D7" s="343">
        <f>IF($B7="","",ROUND(SUMIFS('往来款跟进'!$J$11:$J$510,'往来款跟进'!$D$11:$D$510,$B7),2))</f>
        <v/>
      </c>
      <c r="E7" s="343">
        <f>IF($B7="","",ROUND(N($C7)-N($D7),2))</f>
        <v/>
      </c>
      <c r="F7" s="343">
        <f>IF($B7="","",ROUND(SUMIFS('往来款跟进'!$G$11:$G$510,'往来款跟进'!$D$11:$D$510,$B7),2))</f>
        <v/>
      </c>
      <c r="G7" s="343">
        <f>IF($B7="","",ROUND(SUMIFS(数据录入!$F$5:$F$4999,数据录入!$J$5:$J$4999,$B7),2))</f>
        <v/>
      </c>
      <c r="H7" s="365">
        <f>IF($B7="","",ROUND(N($E7)-N($F7),2))</f>
        <v/>
      </c>
      <c r="I7" s="343">
        <f>IF($B7="","",ROUND(N($F7)-N($G7),2))</f>
        <v/>
      </c>
      <c r="J7" s="352">
        <f>IF($B7="","",IF(AND(N($E7)=0,N($G7)=0),"没有往来",IF(ROUND(N($I7),2)&lt;&gt;0,"差 "&amp;TEXT(N($I7),"0.00")&amp;" 元：【数据录入】里这个客户的回款还没记全，或者没选客户名",IF(N($H7)&gt;0,"还欠 "&amp;TEXT(N($H7),"0.00")&amp;" 元","已结清"))))</f>
        <v/>
      </c>
    </row>
    <row r="8" ht="18" customHeight="1" s="65">
      <c r="A8" s="338">
        <f>IF($B8="","",MAX($A$5:A7)+1)</f>
        <v/>
      </c>
      <c r="B8" s="364">
        <f>IF(基础资料!$E4="","",基础资料!$E4)</f>
        <v/>
      </c>
      <c r="C8" s="343">
        <f>IF($B8="","",ROUND(SUMIFS('往来款跟进'!$F$11:$F$510,'往来款跟进'!$D$11:$D$510,$B8),2))</f>
        <v/>
      </c>
      <c r="D8" s="343">
        <f>IF($B8="","",ROUND(SUMIFS('往来款跟进'!$J$11:$J$510,'往来款跟进'!$D$11:$D$510,$B8),2))</f>
        <v/>
      </c>
      <c r="E8" s="343">
        <f>IF($B8="","",ROUND(N($C8)-N($D8),2))</f>
        <v/>
      </c>
      <c r="F8" s="343">
        <f>IF($B8="","",ROUND(SUMIFS('往来款跟进'!$G$11:$G$510,'往来款跟进'!$D$11:$D$510,$B8),2))</f>
        <v/>
      </c>
      <c r="G8" s="343">
        <f>IF($B8="","",ROUND(SUMIFS(数据录入!$F$5:$F$4999,数据录入!$J$5:$J$4999,$B8),2))</f>
        <v/>
      </c>
      <c r="H8" s="365">
        <f>IF($B8="","",ROUND(N($E8)-N($F8),2))</f>
        <v/>
      </c>
      <c r="I8" s="343">
        <f>IF($B8="","",ROUND(N($F8)-N($G8),2))</f>
        <v/>
      </c>
      <c r="J8" s="352">
        <f>IF($B8="","",IF(AND(N($E8)=0,N($G8)=0),"没有往来",IF(ROUND(N($I8),2)&lt;&gt;0,"差 "&amp;TEXT(N($I8),"0.00")&amp;" 元：【数据录入】里这个客户的回款还没记全，或者没选客户名",IF(N($H8)&gt;0,"还欠 "&amp;TEXT(N($H8),"0.00")&amp;" 元","已结清"))))</f>
        <v/>
      </c>
    </row>
    <row r="9" ht="18" customHeight="1" s="65">
      <c r="A9" s="338">
        <f>IF($B9="","",MAX($A$5:A8)+1)</f>
        <v/>
      </c>
      <c r="B9" s="364">
        <f>IF(基础资料!$E5="","",基础资料!$E5)</f>
        <v/>
      </c>
      <c r="C9" s="343">
        <f>IF($B9="","",ROUND(SUMIFS('往来款跟进'!$F$11:$F$510,'往来款跟进'!$D$11:$D$510,$B9),2))</f>
        <v/>
      </c>
      <c r="D9" s="343">
        <f>IF($B9="","",ROUND(SUMIFS('往来款跟进'!$J$11:$J$510,'往来款跟进'!$D$11:$D$510,$B9),2))</f>
        <v/>
      </c>
      <c r="E9" s="343">
        <f>IF($B9="","",ROUND(N($C9)-N($D9),2))</f>
        <v/>
      </c>
      <c r="F9" s="343">
        <f>IF($B9="","",ROUND(SUMIFS('往来款跟进'!$G$11:$G$510,'往来款跟进'!$D$11:$D$510,$B9),2))</f>
        <v/>
      </c>
      <c r="G9" s="343">
        <f>IF($B9="","",ROUND(SUMIFS(数据录入!$F$5:$F$4999,数据录入!$J$5:$J$4999,$B9),2))</f>
        <v/>
      </c>
      <c r="H9" s="365">
        <f>IF($B9="","",ROUND(N($E9)-N($F9),2))</f>
        <v/>
      </c>
      <c r="I9" s="343">
        <f>IF($B9="","",ROUND(N($F9)-N($G9),2))</f>
        <v/>
      </c>
      <c r="J9" s="352">
        <f>IF($B9="","",IF(AND(N($E9)=0,N($G9)=0),"没有往来",IF(ROUND(N($I9),2)&lt;&gt;0,"差 "&amp;TEXT(N($I9),"0.00")&amp;" 元：【数据录入】里这个客户的回款还没记全，或者没选客户名",IF(N($H9)&gt;0,"还欠 "&amp;TEXT(N($H9),"0.00")&amp;" 元","已结清"))))</f>
        <v/>
      </c>
    </row>
    <row r="10" ht="18" customHeight="1" s="65">
      <c r="A10" s="338">
        <f>IF($B10="","",MAX($A$5:A9)+1)</f>
        <v/>
      </c>
      <c r="B10" s="364">
        <f>IF(基础资料!$E6="","",基础资料!$E6)</f>
        <v/>
      </c>
      <c r="C10" s="343">
        <f>IF($B10="","",ROUND(SUMIFS('往来款跟进'!$F$11:$F$510,'往来款跟进'!$D$11:$D$510,$B10),2))</f>
        <v/>
      </c>
      <c r="D10" s="343">
        <f>IF($B10="","",ROUND(SUMIFS('往来款跟进'!$J$11:$J$510,'往来款跟进'!$D$11:$D$510,$B10),2))</f>
        <v/>
      </c>
      <c r="E10" s="343">
        <f>IF($B10="","",ROUND(N($C10)-N($D10),2))</f>
        <v/>
      </c>
      <c r="F10" s="343">
        <f>IF($B10="","",ROUND(SUMIFS('往来款跟进'!$G$11:$G$510,'往来款跟进'!$D$11:$D$510,$B10),2))</f>
        <v/>
      </c>
      <c r="G10" s="343">
        <f>IF($B10="","",ROUND(SUMIFS(数据录入!$F$5:$F$4999,数据录入!$J$5:$J$4999,$B10),2))</f>
        <v/>
      </c>
      <c r="H10" s="365">
        <f>IF($B10="","",ROUND(N($E10)-N($F10),2))</f>
        <v/>
      </c>
      <c r="I10" s="343">
        <f>IF($B10="","",ROUND(N($F10)-N($G10),2))</f>
        <v/>
      </c>
      <c r="J10" s="352">
        <f>IF($B10="","",IF(AND(N($E10)=0,N($G10)=0),"没有往来",IF(ROUND(N($I10),2)&lt;&gt;0,"差 "&amp;TEXT(N($I10),"0.00")&amp;" 元：【数据录入】里这个客户的回款还没记全，或者没选客户名",IF(N($H10)&gt;0,"还欠 "&amp;TEXT(N($H10),"0.00")&amp;" 元","已结清"))))</f>
        <v/>
      </c>
    </row>
    <row r="11" ht="18" customHeight="1" s="65">
      <c r="A11" s="338">
        <f>IF($B11="","",MAX($A$5:A10)+1)</f>
        <v/>
      </c>
      <c r="B11" s="364">
        <f>IF(基础资料!$E7="","",基础资料!$E7)</f>
        <v/>
      </c>
      <c r="C11" s="343">
        <f>IF($B11="","",ROUND(SUMIFS('往来款跟进'!$F$11:$F$510,'往来款跟进'!$D$11:$D$510,$B11),2))</f>
        <v/>
      </c>
      <c r="D11" s="343">
        <f>IF($B11="","",ROUND(SUMIFS('往来款跟进'!$J$11:$J$510,'往来款跟进'!$D$11:$D$510,$B11),2))</f>
        <v/>
      </c>
      <c r="E11" s="343">
        <f>IF($B11="","",ROUND(N($C11)-N($D11),2))</f>
        <v/>
      </c>
      <c r="F11" s="343">
        <f>IF($B11="","",ROUND(SUMIFS('往来款跟进'!$G$11:$G$510,'往来款跟进'!$D$11:$D$510,$B11),2))</f>
        <v/>
      </c>
      <c r="G11" s="343">
        <f>IF($B11="","",ROUND(SUMIFS(数据录入!$F$5:$F$4999,数据录入!$J$5:$J$4999,$B11),2))</f>
        <v/>
      </c>
      <c r="H11" s="365">
        <f>IF($B11="","",ROUND(N($E11)-N($F11),2))</f>
        <v/>
      </c>
      <c r="I11" s="343">
        <f>IF($B11="","",ROUND(N($F11)-N($G11),2))</f>
        <v/>
      </c>
      <c r="J11" s="352">
        <f>IF($B11="","",IF(AND(N($E11)=0,N($G11)=0),"没有往来",IF(ROUND(N($I11),2)&lt;&gt;0,"差 "&amp;TEXT(N($I11),"0.00")&amp;" 元：【数据录入】里这个客户的回款还没记全，或者没选客户名",IF(N($H11)&gt;0,"还欠 "&amp;TEXT(N($H11),"0.00")&amp;" 元","已结清"))))</f>
        <v/>
      </c>
    </row>
    <row r="12" ht="18" customHeight="1" s="65">
      <c r="A12" s="338">
        <f>IF($B12="","",MAX($A$5:A11)+1)</f>
        <v/>
      </c>
      <c r="B12" s="364">
        <f>IF(基础资料!$E8="","",基础资料!$E8)</f>
        <v/>
      </c>
      <c r="C12" s="343">
        <f>IF($B12="","",ROUND(SUMIFS('往来款跟进'!$F$11:$F$510,'往来款跟进'!$D$11:$D$510,$B12),2))</f>
        <v/>
      </c>
      <c r="D12" s="343">
        <f>IF($B12="","",ROUND(SUMIFS('往来款跟进'!$J$11:$J$510,'往来款跟进'!$D$11:$D$510,$B12),2))</f>
        <v/>
      </c>
      <c r="E12" s="343">
        <f>IF($B12="","",ROUND(N($C12)-N($D12),2))</f>
        <v/>
      </c>
      <c r="F12" s="343">
        <f>IF($B12="","",ROUND(SUMIFS('往来款跟进'!$G$11:$G$510,'往来款跟进'!$D$11:$D$510,$B12),2))</f>
        <v/>
      </c>
      <c r="G12" s="343">
        <f>IF($B12="","",ROUND(SUMIFS(数据录入!$F$5:$F$4999,数据录入!$J$5:$J$4999,$B12),2))</f>
        <v/>
      </c>
      <c r="H12" s="365">
        <f>IF($B12="","",ROUND(N($E12)-N($F12),2))</f>
        <v/>
      </c>
      <c r="I12" s="343">
        <f>IF($B12="","",ROUND(N($F12)-N($G12),2))</f>
        <v/>
      </c>
      <c r="J12" s="352">
        <f>IF($B12="","",IF(AND(N($E12)=0,N($G12)=0),"没有往来",IF(ROUND(N($I12),2)&lt;&gt;0,"差 "&amp;TEXT(N($I12),"0.00")&amp;" 元：【数据录入】里这个客户的回款还没记全，或者没选客户名",IF(N($H12)&gt;0,"还欠 "&amp;TEXT(N($H12),"0.00")&amp;" 元","已结清"))))</f>
        <v/>
      </c>
    </row>
    <row r="13" ht="18" customHeight="1" s="65">
      <c r="A13" s="338">
        <f>IF($B13="","",MAX($A$5:A12)+1)</f>
        <v/>
      </c>
      <c r="B13" s="364">
        <f>IF(基础资料!$E9="","",基础资料!$E9)</f>
        <v/>
      </c>
      <c r="C13" s="343">
        <f>IF($B13="","",ROUND(SUMIFS('往来款跟进'!$F$11:$F$510,'往来款跟进'!$D$11:$D$510,$B13),2))</f>
        <v/>
      </c>
      <c r="D13" s="343">
        <f>IF($B13="","",ROUND(SUMIFS('往来款跟进'!$J$11:$J$510,'往来款跟进'!$D$11:$D$510,$B13),2))</f>
        <v/>
      </c>
      <c r="E13" s="343">
        <f>IF($B13="","",ROUND(N($C13)-N($D13),2))</f>
        <v/>
      </c>
      <c r="F13" s="343">
        <f>IF($B13="","",ROUND(SUMIFS('往来款跟进'!$G$11:$G$510,'往来款跟进'!$D$11:$D$510,$B13),2))</f>
        <v/>
      </c>
      <c r="G13" s="343">
        <f>IF($B13="","",ROUND(SUMIFS(数据录入!$F$5:$F$4999,数据录入!$J$5:$J$4999,$B13),2))</f>
        <v/>
      </c>
      <c r="H13" s="365">
        <f>IF($B13="","",ROUND(N($E13)-N($F13),2))</f>
        <v/>
      </c>
      <c r="I13" s="343">
        <f>IF($B13="","",ROUND(N($F13)-N($G13),2))</f>
        <v/>
      </c>
      <c r="J13" s="352">
        <f>IF($B13="","",IF(AND(N($E13)=0,N($G13)=0),"没有往来",IF(ROUND(N($I13),2)&lt;&gt;0,"差 "&amp;TEXT(N($I13),"0.00")&amp;" 元：【数据录入】里这个客户的回款还没记全，或者没选客户名",IF(N($H13)&gt;0,"还欠 "&amp;TEXT(N($H13),"0.00")&amp;" 元","已结清"))))</f>
        <v/>
      </c>
    </row>
    <row r="14" ht="18" customHeight="1" s="65">
      <c r="A14" s="338">
        <f>IF($B14="","",MAX($A$5:A13)+1)</f>
        <v/>
      </c>
      <c r="B14" s="364">
        <f>IF(基础资料!$E10="","",基础资料!$E10)</f>
        <v/>
      </c>
      <c r="C14" s="343">
        <f>IF($B14="","",ROUND(SUMIFS('往来款跟进'!$F$11:$F$510,'往来款跟进'!$D$11:$D$510,$B14),2))</f>
        <v/>
      </c>
      <c r="D14" s="343">
        <f>IF($B14="","",ROUND(SUMIFS('往来款跟进'!$J$11:$J$510,'往来款跟进'!$D$11:$D$510,$B14),2))</f>
        <v/>
      </c>
      <c r="E14" s="343">
        <f>IF($B14="","",ROUND(N($C14)-N($D14),2))</f>
        <v/>
      </c>
      <c r="F14" s="343">
        <f>IF($B14="","",ROUND(SUMIFS('往来款跟进'!$G$11:$G$510,'往来款跟进'!$D$11:$D$510,$B14),2))</f>
        <v/>
      </c>
      <c r="G14" s="343">
        <f>IF($B14="","",ROUND(SUMIFS(数据录入!$F$5:$F$4999,数据录入!$J$5:$J$4999,$B14),2))</f>
        <v/>
      </c>
      <c r="H14" s="365">
        <f>IF($B14="","",ROUND(N($E14)-N($F14),2))</f>
        <v/>
      </c>
      <c r="I14" s="343">
        <f>IF($B14="","",ROUND(N($F14)-N($G14),2))</f>
        <v/>
      </c>
      <c r="J14" s="352">
        <f>IF($B14="","",IF(AND(N($E14)=0,N($G14)=0),"没有往来",IF(ROUND(N($I14),2)&lt;&gt;0,"差 "&amp;TEXT(N($I14),"0.00")&amp;" 元：【数据录入】里这个客户的回款还没记全，或者没选客户名",IF(N($H14)&gt;0,"还欠 "&amp;TEXT(N($H14),"0.00")&amp;" 元","已结清"))))</f>
        <v/>
      </c>
    </row>
    <row r="15" ht="18" customHeight="1" s="65">
      <c r="A15" s="338">
        <f>IF($B15="","",MAX($A$5:A14)+1)</f>
        <v/>
      </c>
      <c r="B15" s="364">
        <f>IF(基础资料!$E11="","",基础资料!$E11)</f>
        <v/>
      </c>
      <c r="C15" s="343">
        <f>IF($B15="","",ROUND(SUMIFS('往来款跟进'!$F$11:$F$510,'往来款跟进'!$D$11:$D$510,$B15),2))</f>
        <v/>
      </c>
      <c r="D15" s="343">
        <f>IF($B15="","",ROUND(SUMIFS('往来款跟进'!$J$11:$J$510,'往来款跟进'!$D$11:$D$510,$B15),2))</f>
        <v/>
      </c>
      <c r="E15" s="343">
        <f>IF($B15="","",ROUND(N($C15)-N($D15),2))</f>
        <v/>
      </c>
      <c r="F15" s="343">
        <f>IF($B15="","",ROUND(SUMIFS('往来款跟进'!$G$11:$G$510,'往来款跟进'!$D$11:$D$510,$B15),2))</f>
        <v/>
      </c>
      <c r="G15" s="343">
        <f>IF($B15="","",ROUND(SUMIFS(数据录入!$F$5:$F$4999,数据录入!$J$5:$J$4999,$B15),2))</f>
        <v/>
      </c>
      <c r="H15" s="365">
        <f>IF($B15="","",ROUND(N($E15)-N($F15),2))</f>
        <v/>
      </c>
      <c r="I15" s="343">
        <f>IF($B15="","",ROUND(N($F15)-N($G15),2))</f>
        <v/>
      </c>
      <c r="J15" s="352">
        <f>IF($B15="","",IF(AND(N($E15)=0,N($G15)=0),"没有往来",IF(ROUND(N($I15),2)&lt;&gt;0,"差 "&amp;TEXT(N($I15),"0.00")&amp;" 元：【数据录入】里这个客户的回款还没记全，或者没选客户名",IF(N($H15)&gt;0,"还欠 "&amp;TEXT(N($H15),"0.00")&amp;" 元","已结清"))))</f>
        <v/>
      </c>
    </row>
    <row r="16" ht="18" customHeight="1" s="65">
      <c r="A16" s="338">
        <f>IF($B16="","",MAX($A$5:A15)+1)</f>
        <v/>
      </c>
      <c r="B16" s="364">
        <f>IF(基础资料!$E12="","",基础资料!$E12)</f>
        <v/>
      </c>
      <c r="C16" s="343">
        <f>IF($B16="","",ROUND(SUMIFS('往来款跟进'!$F$11:$F$510,'往来款跟进'!$D$11:$D$510,$B16),2))</f>
        <v/>
      </c>
      <c r="D16" s="343">
        <f>IF($B16="","",ROUND(SUMIFS('往来款跟进'!$J$11:$J$510,'往来款跟进'!$D$11:$D$510,$B16),2))</f>
        <v/>
      </c>
      <c r="E16" s="343">
        <f>IF($B16="","",ROUND(N($C16)-N($D16),2))</f>
        <v/>
      </c>
      <c r="F16" s="343">
        <f>IF($B16="","",ROUND(SUMIFS('往来款跟进'!$G$11:$G$510,'往来款跟进'!$D$11:$D$510,$B16),2))</f>
        <v/>
      </c>
      <c r="G16" s="343">
        <f>IF($B16="","",ROUND(SUMIFS(数据录入!$F$5:$F$4999,数据录入!$J$5:$J$4999,$B16),2))</f>
        <v/>
      </c>
      <c r="H16" s="365">
        <f>IF($B16="","",ROUND(N($E16)-N($F16),2))</f>
        <v/>
      </c>
      <c r="I16" s="343">
        <f>IF($B16="","",ROUND(N($F16)-N($G16),2))</f>
        <v/>
      </c>
      <c r="J16" s="352">
        <f>IF($B16="","",IF(AND(N($E16)=0,N($G16)=0),"没有往来",IF(ROUND(N($I16),2)&lt;&gt;0,"差 "&amp;TEXT(N($I16),"0.00")&amp;" 元：【数据录入】里这个客户的回款还没记全，或者没选客户名",IF(N($H16)&gt;0,"还欠 "&amp;TEXT(N($H16),"0.00")&amp;" 元","已结清"))))</f>
        <v/>
      </c>
    </row>
    <row r="17" ht="18" customHeight="1" s="65">
      <c r="A17" s="338">
        <f>IF($B17="","",MAX($A$5:A16)+1)</f>
        <v/>
      </c>
      <c r="B17" s="364">
        <f>IF(基础资料!$E13="","",基础资料!$E13)</f>
        <v/>
      </c>
      <c r="C17" s="343">
        <f>IF($B17="","",ROUND(SUMIFS('往来款跟进'!$F$11:$F$510,'往来款跟进'!$D$11:$D$510,$B17),2))</f>
        <v/>
      </c>
      <c r="D17" s="343">
        <f>IF($B17="","",ROUND(SUMIFS('往来款跟进'!$J$11:$J$510,'往来款跟进'!$D$11:$D$510,$B17),2))</f>
        <v/>
      </c>
      <c r="E17" s="343">
        <f>IF($B17="","",ROUND(N($C17)-N($D17),2))</f>
        <v/>
      </c>
      <c r="F17" s="343">
        <f>IF($B17="","",ROUND(SUMIFS('往来款跟进'!$G$11:$G$510,'往来款跟进'!$D$11:$D$510,$B17),2))</f>
        <v/>
      </c>
      <c r="G17" s="343">
        <f>IF($B17="","",ROUND(SUMIFS(数据录入!$F$5:$F$4999,数据录入!$J$5:$J$4999,$B17),2))</f>
        <v/>
      </c>
      <c r="H17" s="365">
        <f>IF($B17="","",ROUND(N($E17)-N($F17),2))</f>
        <v/>
      </c>
      <c r="I17" s="343">
        <f>IF($B17="","",ROUND(N($F17)-N($G17),2))</f>
        <v/>
      </c>
      <c r="J17" s="352">
        <f>IF($B17="","",IF(AND(N($E17)=0,N($G17)=0),"没有往来",IF(ROUND(N($I17),2)&lt;&gt;0,"差 "&amp;TEXT(N($I17),"0.00")&amp;" 元：【数据录入】里这个客户的回款还没记全，或者没选客户名",IF(N($H17)&gt;0,"还欠 "&amp;TEXT(N($H17),"0.00")&amp;" 元","已结清"))))</f>
        <v/>
      </c>
    </row>
    <row r="18" ht="18" customHeight="1" s="65">
      <c r="A18" s="338">
        <f>IF($B18="","",MAX($A$5:A17)+1)</f>
        <v/>
      </c>
      <c r="B18" s="364">
        <f>IF(基础资料!$E14="","",基础资料!$E14)</f>
        <v/>
      </c>
      <c r="C18" s="343">
        <f>IF($B18="","",ROUND(SUMIFS('往来款跟进'!$F$11:$F$510,'往来款跟进'!$D$11:$D$510,$B18),2))</f>
        <v/>
      </c>
      <c r="D18" s="343">
        <f>IF($B18="","",ROUND(SUMIFS('往来款跟进'!$J$11:$J$510,'往来款跟进'!$D$11:$D$510,$B18),2))</f>
        <v/>
      </c>
      <c r="E18" s="343">
        <f>IF($B18="","",ROUND(N($C18)-N($D18),2))</f>
        <v/>
      </c>
      <c r="F18" s="343">
        <f>IF($B18="","",ROUND(SUMIFS('往来款跟进'!$G$11:$G$510,'往来款跟进'!$D$11:$D$510,$B18),2))</f>
        <v/>
      </c>
      <c r="G18" s="343">
        <f>IF($B18="","",ROUND(SUMIFS(数据录入!$F$5:$F$4999,数据录入!$J$5:$J$4999,$B18),2))</f>
        <v/>
      </c>
      <c r="H18" s="365">
        <f>IF($B18="","",ROUND(N($E18)-N($F18),2))</f>
        <v/>
      </c>
      <c r="I18" s="343">
        <f>IF($B18="","",ROUND(N($F18)-N($G18),2))</f>
        <v/>
      </c>
      <c r="J18" s="352">
        <f>IF($B18="","",IF(AND(N($E18)=0,N($G18)=0),"没有往来",IF(ROUND(N($I18),2)&lt;&gt;0,"差 "&amp;TEXT(N($I18),"0.00")&amp;" 元：【数据录入】里这个客户的回款还没记全，或者没选客户名",IF(N($H18)&gt;0,"还欠 "&amp;TEXT(N($H18),"0.00")&amp;" 元","已结清"))))</f>
        <v/>
      </c>
    </row>
    <row r="19" ht="18" customHeight="1" s="65">
      <c r="A19" s="338">
        <f>IF($B19="","",MAX($A$5:A18)+1)</f>
        <v/>
      </c>
      <c r="B19" s="364">
        <f>IF(基础资料!$E15="","",基础资料!$E15)</f>
        <v/>
      </c>
      <c r="C19" s="343">
        <f>IF($B19="","",ROUND(SUMIFS('往来款跟进'!$F$11:$F$510,'往来款跟进'!$D$11:$D$510,$B19),2))</f>
        <v/>
      </c>
      <c r="D19" s="343">
        <f>IF($B19="","",ROUND(SUMIFS('往来款跟进'!$J$11:$J$510,'往来款跟进'!$D$11:$D$510,$B19),2))</f>
        <v/>
      </c>
      <c r="E19" s="343">
        <f>IF($B19="","",ROUND(N($C19)-N($D19),2))</f>
        <v/>
      </c>
      <c r="F19" s="343">
        <f>IF($B19="","",ROUND(SUMIFS('往来款跟进'!$G$11:$G$510,'往来款跟进'!$D$11:$D$510,$B19),2))</f>
        <v/>
      </c>
      <c r="G19" s="343">
        <f>IF($B19="","",ROUND(SUMIFS(数据录入!$F$5:$F$4999,数据录入!$J$5:$J$4999,$B19),2))</f>
        <v/>
      </c>
      <c r="H19" s="365">
        <f>IF($B19="","",ROUND(N($E19)-N($F19),2))</f>
        <v/>
      </c>
      <c r="I19" s="343">
        <f>IF($B19="","",ROUND(N($F19)-N($G19),2))</f>
        <v/>
      </c>
      <c r="J19" s="352">
        <f>IF($B19="","",IF(AND(N($E19)=0,N($G19)=0),"没有往来",IF(ROUND(N($I19),2)&lt;&gt;0,"差 "&amp;TEXT(N($I19),"0.00")&amp;" 元：【数据录入】里这个客户的回款还没记全，或者没选客户名",IF(N($H19)&gt;0,"还欠 "&amp;TEXT(N($H19),"0.00")&amp;" 元","已结清"))))</f>
        <v/>
      </c>
    </row>
    <row r="20" ht="18" customHeight="1" s="65">
      <c r="A20" s="338">
        <f>IF($B20="","",MAX($A$5:A19)+1)</f>
        <v/>
      </c>
      <c r="B20" s="364">
        <f>IF(基础资料!$E16="","",基础资料!$E16)</f>
        <v/>
      </c>
      <c r="C20" s="343">
        <f>IF($B20="","",ROUND(SUMIFS('往来款跟进'!$F$11:$F$510,'往来款跟进'!$D$11:$D$510,$B20),2))</f>
        <v/>
      </c>
      <c r="D20" s="343">
        <f>IF($B20="","",ROUND(SUMIFS('往来款跟进'!$J$11:$J$510,'往来款跟进'!$D$11:$D$510,$B20),2))</f>
        <v/>
      </c>
      <c r="E20" s="343">
        <f>IF($B20="","",ROUND(N($C20)-N($D20),2))</f>
        <v/>
      </c>
      <c r="F20" s="343">
        <f>IF($B20="","",ROUND(SUMIFS('往来款跟进'!$G$11:$G$510,'往来款跟进'!$D$11:$D$510,$B20),2))</f>
        <v/>
      </c>
      <c r="G20" s="343">
        <f>IF($B20="","",ROUND(SUMIFS(数据录入!$F$5:$F$4999,数据录入!$J$5:$J$4999,$B20),2))</f>
        <v/>
      </c>
      <c r="H20" s="365">
        <f>IF($B20="","",ROUND(N($E20)-N($F20),2))</f>
        <v/>
      </c>
      <c r="I20" s="343">
        <f>IF($B20="","",ROUND(N($F20)-N($G20),2))</f>
        <v/>
      </c>
      <c r="J20" s="352">
        <f>IF($B20="","",IF(AND(N($E20)=0,N($G20)=0),"没有往来",IF(ROUND(N($I20),2)&lt;&gt;0,"差 "&amp;TEXT(N($I20),"0.00")&amp;" 元：【数据录入】里这个客户的回款还没记全，或者没选客户名",IF(N($H20)&gt;0,"还欠 "&amp;TEXT(N($H20),"0.00")&amp;" 元","已结清"))))</f>
        <v/>
      </c>
    </row>
    <row r="21" ht="18" customHeight="1" s="65">
      <c r="A21" s="338">
        <f>IF($B21="","",MAX($A$5:A20)+1)</f>
        <v/>
      </c>
      <c r="B21" s="364">
        <f>IF(基础资料!$E17="","",基础资料!$E17)</f>
        <v/>
      </c>
      <c r="C21" s="343">
        <f>IF($B21="","",ROUND(SUMIFS('往来款跟进'!$F$11:$F$510,'往来款跟进'!$D$11:$D$510,$B21),2))</f>
        <v/>
      </c>
      <c r="D21" s="343">
        <f>IF($B21="","",ROUND(SUMIFS('往来款跟进'!$J$11:$J$510,'往来款跟进'!$D$11:$D$510,$B21),2))</f>
        <v/>
      </c>
      <c r="E21" s="343">
        <f>IF($B21="","",ROUND(N($C21)-N($D21),2))</f>
        <v/>
      </c>
      <c r="F21" s="343">
        <f>IF($B21="","",ROUND(SUMIFS('往来款跟进'!$G$11:$G$510,'往来款跟进'!$D$11:$D$510,$B21),2))</f>
        <v/>
      </c>
      <c r="G21" s="343">
        <f>IF($B21="","",ROUND(SUMIFS(数据录入!$F$5:$F$4999,数据录入!$J$5:$J$4999,$B21),2))</f>
        <v/>
      </c>
      <c r="H21" s="365">
        <f>IF($B21="","",ROUND(N($E21)-N($F21),2))</f>
        <v/>
      </c>
      <c r="I21" s="343">
        <f>IF($B21="","",ROUND(N($F21)-N($G21),2))</f>
        <v/>
      </c>
      <c r="J21" s="352">
        <f>IF($B21="","",IF(AND(N($E21)=0,N($G21)=0),"没有往来",IF(ROUND(N($I21),2)&lt;&gt;0,"差 "&amp;TEXT(N($I21),"0.00")&amp;" 元：【数据录入】里这个客户的回款还没记全，或者没选客户名",IF(N($H21)&gt;0,"还欠 "&amp;TEXT(N($H21),"0.00")&amp;" 元","已结清"))))</f>
        <v/>
      </c>
    </row>
    <row r="22" ht="18" customHeight="1" s="65">
      <c r="A22" s="338">
        <f>IF($B22="","",MAX($A$5:A21)+1)</f>
        <v/>
      </c>
      <c r="B22" s="364">
        <f>IF(基础资料!$E18="","",基础资料!$E18)</f>
        <v/>
      </c>
      <c r="C22" s="343">
        <f>IF($B22="","",ROUND(SUMIFS('往来款跟进'!$F$11:$F$510,'往来款跟进'!$D$11:$D$510,$B22),2))</f>
        <v/>
      </c>
      <c r="D22" s="343">
        <f>IF($B22="","",ROUND(SUMIFS('往来款跟进'!$J$11:$J$510,'往来款跟进'!$D$11:$D$510,$B22),2))</f>
        <v/>
      </c>
      <c r="E22" s="343">
        <f>IF($B22="","",ROUND(N($C22)-N($D22),2))</f>
        <v/>
      </c>
      <c r="F22" s="343">
        <f>IF($B22="","",ROUND(SUMIFS('往来款跟进'!$G$11:$G$510,'往来款跟进'!$D$11:$D$510,$B22),2))</f>
        <v/>
      </c>
      <c r="G22" s="343">
        <f>IF($B22="","",ROUND(SUMIFS(数据录入!$F$5:$F$4999,数据录入!$J$5:$J$4999,$B22),2))</f>
        <v/>
      </c>
      <c r="H22" s="365">
        <f>IF($B22="","",ROUND(N($E22)-N($F22),2))</f>
        <v/>
      </c>
      <c r="I22" s="343">
        <f>IF($B22="","",ROUND(N($F22)-N($G22),2))</f>
        <v/>
      </c>
      <c r="J22" s="352">
        <f>IF($B22="","",IF(AND(N($E22)=0,N($G22)=0),"没有往来",IF(ROUND(N($I22),2)&lt;&gt;0,"差 "&amp;TEXT(N($I22),"0.00")&amp;" 元：【数据录入】里这个客户的回款还没记全，或者没选客户名",IF(N($H22)&gt;0,"还欠 "&amp;TEXT(N($H22),"0.00")&amp;" 元","已结清"))))</f>
        <v/>
      </c>
    </row>
    <row r="23" ht="18" customHeight="1" s="65">
      <c r="A23" s="338">
        <f>IF($B23="","",MAX($A$5:A22)+1)</f>
        <v/>
      </c>
      <c r="B23" s="364">
        <f>IF(基础资料!$E19="","",基础资料!$E19)</f>
        <v/>
      </c>
      <c r="C23" s="343">
        <f>IF($B23="","",ROUND(SUMIFS('往来款跟进'!$F$11:$F$510,'往来款跟进'!$D$11:$D$510,$B23),2))</f>
        <v/>
      </c>
      <c r="D23" s="343">
        <f>IF($B23="","",ROUND(SUMIFS('往来款跟进'!$J$11:$J$510,'往来款跟进'!$D$11:$D$510,$B23),2))</f>
        <v/>
      </c>
      <c r="E23" s="343">
        <f>IF($B23="","",ROUND(N($C23)-N($D23),2))</f>
        <v/>
      </c>
      <c r="F23" s="343">
        <f>IF($B23="","",ROUND(SUMIFS('往来款跟进'!$G$11:$G$510,'往来款跟进'!$D$11:$D$510,$B23),2))</f>
        <v/>
      </c>
      <c r="G23" s="343">
        <f>IF($B23="","",ROUND(SUMIFS(数据录入!$F$5:$F$4999,数据录入!$J$5:$J$4999,$B23),2))</f>
        <v/>
      </c>
      <c r="H23" s="365">
        <f>IF($B23="","",ROUND(N($E23)-N($F23),2))</f>
        <v/>
      </c>
      <c r="I23" s="343">
        <f>IF($B23="","",ROUND(N($F23)-N($G23),2))</f>
        <v/>
      </c>
      <c r="J23" s="352">
        <f>IF($B23="","",IF(AND(N($E23)=0,N($G23)=0),"没有往来",IF(ROUND(N($I23),2)&lt;&gt;0,"差 "&amp;TEXT(N($I23),"0.00")&amp;" 元：【数据录入】里这个客户的回款还没记全，或者没选客户名",IF(N($H23)&gt;0,"还欠 "&amp;TEXT(N($H23),"0.00")&amp;" 元","已结清"))))</f>
        <v/>
      </c>
    </row>
    <row r="24" ht="18" customHeight="1" s="65">
      <c r="A24" s="338">
        <f>IF($B24="","",MAX($A$5:A23)+1)</f>
        <v/>
      </c>
      <c r="B24" s="364">
        <f>IF(基础资料!$E20="","",基础资料!$E20)</f>
        <v/>
      </c>
      <c r="C24" s="343">
        <f>IF($B24="","",ROUND(SUMIFS('往来款跟进'!$F$11:$F$510,'往来款跟进'!$D$11:$D$510,$B24),2))</f>
        <v/>
      </c>
      <c r="D24" s="343">
        <f>IF($B24="","",ROUND(SUMIFS('往来款跟进'!$J$11:$J$510,'往来款跟进'!$D$11:$D$510,$B24),2))</f>
        <v/>
      </c>
      <c r="E24" s="343">
        <f>IF($B24="","",ROUND(N($C24)-N($D24),2))</f>
        <v/>
      </c>
      <c r="F24" s="343">
        <f>IF($B24="","",ROUND(SUMIFS('往来款跟进'!$G$11:$G$510,'往来款跟进'!$D$11:$D$510,$B24),2))</f>
        <v/>
      </c>
      <c r="G24" s="343">
        <f>IF($B24="","",ROUND(SUMIFS(数据录入!$F$5:$F$4999,数据录入!$J$5:$J$4999,$B24),2))</f>
        <v/>
      </c>
      <c r="H24" s="365">
        <f>IF($B24="","",ROUND(N($E24)-N($F24),2))</f>
        <v/>
      </c>
      <c r="I24" s="343">
        <f>IF($B24="","",ROUND(N($F24)-N($G24),2))</f>
        <v/>
      </c>
      <c r="J24" s="352">
        <f>IF($B24="","",IF(AND(N($E24)=0,N($G24)=0),"没有往来",IF(ROUND(N($I24),2)&lt;&gt;0,"差 "&amp;TEXT(N($I24),"0.00")&amp;" 元：【数据录入】里这个客户的回款还没记全，或者没选客户名",IF(N($H24)&gt;0,"还欠 "&amp;TEXT(N($H24),"0.00")&amp;" 元","已结清"))))</f>
        <v/>
      </c>
    </row>
    <row r="25" ht="18" customHeight="1" s="65">
      <c r="A25" s="338">
        <f>IF($B25="","",MAX($A$5:A24)+1)</f>
        <v/>
      </c>
      <c r="B25" s="364">
        <f>IF(基础资料!$E21="","",基础资料!$E21)</f>
        <v/>
      </c>
      <c r="C25" s="343">
        <f>IF($B25="","",ROUND(SUMIFS('往来款跟进'!$F$11:$F$510,'往来款跟进'!$D$11:$D$510,$B25),2))</f>
        <v/>
      </c>
      <c r="D25" s="343">
        <f>IF($B25="","",ROUND(SUMIFS('往来款跟进'!$J$11:$J$510,'往来款跟进'!$D$11:$D$510,$B25),2))</f>
        <v/>
      </c>
      <c r="E25" s="343">
        <f>IF($B25="","",ROUND(N($C25)-N($D25),2))</f>
        <v/>
      </c>
      <c r="F25" s="343">
        <f>IF($B25="","",ROUND(SUMIFS('往来款跟进'!$G$11:$G$510,'往来款跟进'!$D$11:$D$510,$B25),2))</f>
        <v/>
      </c>
      <c r="G25" s="343">
        <f>IF($B25="","",ROUND(SUMIFS(数据录入!$F$5:$F$4999,数据录入!$J$5:$J$4999,$B25),2))</f>
        <v/>
      </c>
      <c r="H25" s="365">
        <f>IF($B25="","",ROUND(N($E25)-N($F25),2))</f>
        <v/>
      </c>
      <c r="I25" s="343">
        <f>IF($B25="","",ROUND(N($F25)-N($G25),2))</f>
        <v/>
      </c>
      <c r="J25" s="352">
        <f>IF($B25="","",IF(AND(N($E25)=0,N($G25)=0),"没有往来",IF(ROUND(N($I25),2)&lt;&gt;0,"差 "&amp;TEXT(N($I25),"0.00")&amp;" 元：【数据录入】里这个客户的回款还没记全，或者没选客户名",IF(N($H25)&gt;0,"还欠 "&amp;TEXT(N($H25),"0.00")&amp;" 元","已结清"))))</f>
        <v/>
      </c>
    </row>
    <row r="26" ht="18" customHeight="1" s="65">
      <c r="A26" s="338">
        <f>IF($B26="","",MAX($A$5:A25)+1)</f>
        <v/>
      </c>
      <c r="B26" s="364">
        <f>IF(基础资料!$E22="","",基础资料!$E22)</f>
        <v/>
      </c>
      <c r="C26" s="343">
        <f>IF($B26="","",ROUND(SUMIFS('往来款跟进'!$F$11:$F$510,'往来款跟进'!$D$11:$D$510,$B26),2))</f>
        <v/>
      </c>
      <c r="D26" s="343">
        <f>IF($B26="","",ROUND(SUMIFS('往来款跟进'!$J$11:$J$510,'往来款跟进'!$D$11:$D$510,$B26),2))</f>
        <v/>
      </c>
      <c r="E26" s="343">
        <f>IF($B26="","",ROUND(N($C26)-N($D26),2))</f>
        <v/>
      </c>
      <c r="F26" s="343">
        <f>IF($B26="","",ROUND(SUMIFS('往来款跟进'!$G$11:$G$510,'往来款跟进'!$D$11:$D$510,$B26),2))</f>
        <v/>
      </c>
      <c r="G26" s="343">
        <f>IF($B26="","",ROUND(SUMIFS(数据录入!$F$5:$F$4999,数据录入!$J$5:$J$4999,$B26),2))</f>
        <v/>
      </c>
      <c r="H26" s="365">
        <f>IF($B26="","",ROUND(N($E26)-N($F26),2))</f>
        <v/>
      </c>
      <c r="I26" s="343">
        <f>IF($B26="","",ROUND(N($F26)-N($G26),2))</f>
        <v/>
      </c>
      <c r="J26" s="352">
        <f>IF($B26="","",IF(AND(N($E26)=0,N($G26)=0),"没有往来",IF(ROUND(N($I26),2)&lt;&gt;0,"差 "&amp;TEXT(N($I26),"0.00")&amp;" 元：【数据录入】里这个客户的回款还没记全，或者没选客户名",IF(N($H26)&gt;0,"还欠 "&amp;TEXT(N($H26),"0.00")&amp;" 元","已结清"))))</f>
        <v/>
      </c>
    </row>
    <row r="27" ht="18" customHeight="1" s="65">
      <c r="A27" s="338">
        <f>IF($B27="","",MAX($A$5:A26)+1)</f>
        <v/>
      </c>
      <c r="B27" s="364">
        <f>IF(基础资料!$E23="","",基础资料!$E23)</f>
        <v/>
      </c>
      <c r="C27" s="343">
        <f>IF($B27="","",ROUND(SUMIFS('往来款跟进'!$F$11:$F$510,'往来款跟进'!$D$11:$D$510,$B27),2))</f>
        <v/>
      </c>
      <c r="D27" s="343">
        <f>IF($B27="","",ROUND(SUMIFS('往来款跟进'!$J$11:$J$510,'往来款跟进'!$D$11:$D$510,$B27),2))</f>
        <v/>
      </c>
      <c r="E27" s="343">
        <f>IF($B27="","",ROUND(N($C27)-N($D27),2))</f>
        <v/>
      </c>
      <c r="F27" s="343">
        <f>IF($B27="","",ROUND(SUMIFS('往来款跟进'!$G$11:$G$510,'往来款跟进'!$D$11:$D$510,$B27),2))</f>
        <v/>
      </c>
      <c r="G27" s="343">
        <f>IF($B27="","",ROUND(SUMIFS(数据录入!$F$5:$F$4999,数据录入!$J$5:$J$4999,$B27),2))</f>
        <v/>
      </c>
      <c r="H27" s="365">
        <f>IF($B27="","",ROUND(N($E27)-N($F27),2))</f>
        <v/>
      </c>
      <c r="I27" s="343">
        <f>IF($B27="","",ROUND(N($F27)-N($G27),2))</f>
        <v/>
      </c>
      <c r="J27" s="352">
        <f>IF($B27="","",IF(AND(N($E27)=0,N($G27)=0),"没有往来",IF(ROUND(N($I27),2)&lt;&gt;0,"差 "&amp;TEXT(N($I27),"0.00")&amp;" 元：【数据录入】里这个客户的回款还没记全，或者没选客户名",IF(N($H27)&gt;0,"还欠 "&amp;TEXT(N($H27),"0.00")&amp;" 元","已结清"))))</f>
        <v/>
      </c>
    </row>
    <row r="28" ht="18" customHeight="1" s="65">
      <c r="A28" s="338">
        <f>IF($B28="","",MAX($A$5:A27)+1)</f>
        <v/>
      </c>
      <c r="B28" s="364">
        <f>IF(基础资料!$E24="","",基础资料!$E24)</f>
        <v/>
      </c>
      <c r="C28" s="343">
        <f>IF($B28="","",ROUND(SUMIFS('往来款跟进'!$F$11:$F$510,'往来款跟进'!$D$11:$D$510,$B28),2))</f>
        <v/>
      </c>
      <c r="D28" s="343">
        <f>IF($B28="","",ROUND(SUMIFS('往来款跟进'!$J$11:$J$510,'往来款跟进'!$D$11:$D$510,$B28),2))</f>
        <v/>
      </c>
      <c r="E28" s="343">
        <f>IF($B28="","",ROUND(N($C28)-N($D28),2))</f>
        <v/>
      </c>
      <c r="F28" s="343">
        <f>IF($B28="","",ROUND(SUMIFS('往来款跟进'!$G$11:$G$510,'往来款跟进'!$D$11:$D$510,$B28),2))</f>
        <v/>
      </c>
      <c r="G28" s="343">
        <f>IF($B28="","",ROUND(SUMIFS(数据录入!$F$5:$F$4999,数据录入!$J$5:$J$4999,$B28),2))</f>
        <v/>
      </c>
      <c r="H28" s="365">
        <f>IF($B28="","",ROUND(N($E28)-N($F28),2))</f>
        <v/>
      </c>
      <c r="I28" s="343">
        <f>IF($B28="","",ROUND(N($F28)-N($G28),2))</f>
        <v/>
      </c>
      <c r="J28" s="352">
        <f>IF($B28="","",IF(AND(N($E28)=0,N($G28)=0),"没有往来",IF(ROUND(N($I28),2)&lt;&gt;0,"差 "&amp;TEXT(N($I28),"0.00")&amp;" 元：【数据录入】里这个客户的回款还没记全，或者没选客户名",IF(N($H28)&gt;0,"还欠 "&amp;TEXT(N($H28),"0.00")&amp;" 元","已结清"))))</f>
        <v/>
      </c>
    </row>
    <row r="29" ht="18" customHeight="1" s="65">
      <c r="A29" s="338">
        <f>IF($B29="","",MAX($A$5:A28)+1)</f>
        <v/>
      </c>
      <c r="B29" s="364">
        <f>IF(基础资料!$E25="","",基础资料!$E25)</f>
        <v/>
      </c>
      <c r="C29" s="343">
        <f>IF($B29="","",ROUND(SUMIFS('往来款跟进'!$F$11:$F$510,'往来款跟进'!$D$11:$D$510,$B29),2))</f>
        <v/>
      </c>
      <c r="D29" s="343">
        <f>IF($B29="","",ROUND(SUMIFS('往来款跟进'!$J$11:$J$510,'往来款跟进'!$D$11:$D$510,$B29),2))</f>
        <v/>
      </c>
      <c r="E29" s="343">
        <f>IF($B29="","",ROUND(N($C29)-N($D29),2))</f>
        <v/>
      </c>
      <c r="F29" s="343">
        <f>IF($B29="","",ROUND(SUMIFS('往来款跟进'!$G$11:$G$510,'往来款跟进'!$D$11:$D$510,$B29),2))</f>
        <v/>
      </c>
      <c r="G29" s="343">
        <f>IF($B29="","",ROUND(SUMIFS(数据录入!$F$5:$F$4999,数据录入!$J$5:$J$4999,$B29),2))</f>
        <v/>
      </c>
      <c r="H29" s="365">
        <f>IF($B29="","",ROUND(N($E29)-N($F29),2))</f>
        <v/>
      </c>
      <c r="I29" s="343">
        <f>IF($B29="","",ROUND(N($F29)-N($G29),2))</f>
        <v/>
      </c>
      <c r="J29" s="352">
        <f>IF($B29="","",IF(AND(N($E29)=0,N($G29)=0),"没有往来",IF(ROUND(N($I29),2)&lt;&gt;0,"差 "&amp;TEXT(N($I29),"0.00")&amp;" 元：【数据录入】里这个客户的回款还没记全，或者没选客户名",IF(N($H29)&gt;0,"还欠 "&amp;TEXT(N($H29),"0.00")&amp;" 元","已结清"))))</f>
        <v/>
      </c>
    </row>
    <row r="30" ht="18" customHeight="1" s="65">
      <c r="A30" s="338">
        <f>IF($B30="","",MAX($A$5:A29)+1)</f>
        <v/>
      </c>
      <c r="B30" s="364">
        <f>IF(基础资料!$E26="","",基础资料!$E26)</f>
        <v/>
      </c>
      <c r="C30" s="343">
        <f>IF($B30="","",ROUND(SUMIFS('往来款跟进'!$F$11:$F$510,'往来款跟进'!$D$11:$D$510,$B30),2))</f>
        <v/>
      </c>
      <c r="D30" s="343">
        <f>IF($B30="","",ROUND(SUMIFS('往来款跟进'!$J$11:$J$510,'往来款跟进'!$D$11:$D$510,$B30),2))</f>
        <v/>
      </c>
      <c r="E30" s="343">
        <f>IF($B30="","",ROUND(N($C30)-N($D30),2))</f>
        <v/>
      </c>
      <c r="F30" s="343">
        <f>IF($B30="","",ROUND(SUMIFS('往来款跟进'!$G$11:$G$510,'往来款跟进'!$D$11:$D$510,$B30),2))</f>
        <v/>
      </c>
      <c r="G30" s="343">
        <f>IF($B30="","",ROUND(SUMIFS(数据录入!$F$5:$F$4999,数据录入!$J$5:$J$4999,$B30),2))</f>
        <v/>
      </c>
      <c r="H30" s="365">
        <f>IF($B30="","",ROUND(N($E30)-N($F30),2))</f>
        <v/>
      </c>
      <c r="I30" s="343">
        <f>IF($B30="","",ROUND(N($F30)-N($G30),2))</f>
        <v/>
      </c>
      <c r="J30" s="352">
        <f>IF($B30="","",IF(AND(N($E30)=0,N($G30)=0),"没有往来",IF(ROUND(N($I30),2)&lt;&gt;0,"差 "&amp;TEXT(N($I30),"0.00")&amp;" 元：【数据录入】里这个客户的回款还没记全，或者没选客户名",IF(N($H30)&gt;0,"还欠 "&amp;TEXT(N($H30),"0.00")&amp;" 元","已结清"))))</f>
        <v/>
      </c>
    </row>
    <row r="31" ht="18" customHeight="1" s="65">
      <c r="A31" s="338">
        <f>IF($B31="","",MAX($A$5:A30)+1)</f>
        <v/>
      </c>
      <c r="B31" s="364">
        <f>IF(基础资料!$E27="","",基础资料!$E27)</f>
        <v/>
      </c>
      <c r="C31" s="343">
        <f>IF($B31="","",ROUND(SUMIFS('往来款跟进'!$F$11:$F$510,'往来款跟进'!$D$11:$D$510,$B31),2))</f>
        <v/>
      </c>
      <c r="D31" s="343">
        <f>IF($B31="","",ROUND(SUMIFS('往来款跟进'!$J$11:$J$510,'往来款跟进'!$D$11:$D$510,$B31),2))</f>
        <v/>
      </c>
      <c r="E31" s="343">
        <f>IF($B31="","",ROUND(N($C31)-N($D31),2))</f>
        <v/>
      </c>
      <c r="F31" s="343">
        <f>IF($B31="","",ROUND(SUMIFS('往来款跟进'!$G$11:$G$510,'往来款跟进'!$D$11:$D$510,$B31),2))</f>
        <v/>
      </c>
      <c r="G31" s="343">
        <f>IF($B31="","",ROUND(SUMIFS(数据录入!$F$5:$F$4999,数据录入!$J$5:$J$4999,$B31),2))</f>
        <v/>
      </c>
      <c r="H31" s="365">
        <f>IF($B31="","",ROUND(N($E31)-N($F31),2))</f>
        <v/>
      </c>
      <c r="I31" s="343">
        <f>IF($B31="","",ROUND(N($F31)-N($G31),2))</f>
        <v/>
      </c>
      <c r="J31" s="352">
        <f>IF($B31="","",IF(AND(N($E31)=0,N($G31)=0),"没有往来",IF(ROUND(N($I31),2)&lt;&gt;0,"差 "&amp;TEXT(N($I31),"0.00")&amp;" 元：【数据录入】里这个客户的回款还没记全，或者没选客户名",IF(N($H31)&gt;0,"还欠 "&amp;TEXT(N($H31),"0.00")&amp;" 元","已结清"))))</f>
        <v/>
      </c>
    </row>
    <row r="32" ht="18" customHeight="1" s="65">
      <c r="A32" s="338">
        <f>IF($B32="","",MAX($A$5:A31)+1)</f>
        <v/>
      </c>
      <c r="B32" s="364">
        <f>IF(基础资料!$E28="","",基础资料!$E28)</f>
        <v/>
      </c>
      <c r="C32" s="343">
        <f>IF($B32="","",ROUND(SUMIFS('往来款跟进'!$F$11:$F$510,'往来款跟进'!$D$11:$D$510,$B32),2))</f>
        <v/>
      </c>
      <c r="D32" s="343">
        <f>IF($B32="","",ROUND(SUMIFS('往来款跟进'!$J$11:$J$510,'往来款跟进'!$D$11:$D$510,$B32),2))</f>
        <v/>
      </c>
      <c r="E32" s="343">
        <f>IF($B32="","",ROUND(N($C32)-N($D32),2))</f>
        <v/>
      </c>
      <c r="F32" s="343">
        <f>IF($B32="","",ROUND(SUMIFS('往来款跟进'!$G$11:$G$510,'往来款跟进'!$D$11:$D$510,$B32),2))</f>
        <v/>
      </c>
      <c r="G32" s="343">
        <f>IF($B32="","",ROUND(SUMIFS(数据录入!$F$5:$F$4999,数据录入!$J$5:$J$4999,$B32),2))</f>
        <v/>
      </c>
      <c r="H32" s="365">
        <f>IF($B32="","",ROUND(N($E32)-N($F32),2))</f>
        <v/>
      </c>
      <c r="I32" s="343">
        <f>IF($B32="","",ROUND(N($F32)-N($G32),2))</f>
        <v/>
      </c>
      <c r="J32" s="352">
        <f>IF($B32="","",IF(AND(N($E32)=0,N($G32)=0),"没有往来",IF(ROUND(N($I32),2)&lt;&gt;0,"差 "&amp;TEXT(N($I32),"0.00")&amp;" 元：【数据录入】里这个客户的回款还没记全，或者没选客户名",IF(N($H32)&gt;0,"还欠 "&amp;TEXT(N($H32),"0.00")&amp;" 元","已结清"))))</f>
        <v/>
      </c>
    </row>
    <row r="33" ht="18" customHeight="1" s="65">
      <c r="A33" s="338">
        <f>IF($B33="","",MAX($A$5:A32)+1)</f>
        <v/>
      </c>
      <c r="B33" s="364">
        <f>IF(基础资料!$E29="","",基础资料!$E29)</f>
        <v/>
      </c>
      <c r="C33" s="343">
        <f>IF($B33="","",ROUND(SUMIFS('往来款跟进'!$F$11:$F$510,'往来款跟进'!$D$11:$D$510,$B33),2))</f>
        <v/>
      </c>
      <c r="D33" s="343">
        <f>IF($B33="","",ROUND(SUMIFS('往来款跟进'!$J$11:$J$510,'往来款跟进'!$D$11:$D$510,$B33),2))</f>
        <v/>
      </c>
      <c r="E33" s="343">
        <f>IF($B33="","",ROUND(N($C33)-N($D33),2))</f>
        <v/>
      </c>
      <c r="F33" s="343">
        <f>IF($B33="","",ROUND(SUMIFS('往来款跟进'!$G$11:$G$510,'往来款跟进'!$D$11:$D$510,$B33),2))</f>
        <v/>
      </c>
      <c r="G33" s="343">
        <f>IF($B33="","",ROUND(SUMIFS(数据录入!$F$5:$F$4999,数据录入!$J$5:$J$4999,$B33),2))</f>
        <v/>
      </c>
      <c r="H33" s="365">
        <f>IF($B33="","",ROUND(N($E33)-N($F33),2))</f>
        <v/>
      </c>
      <c r="I33" s="343">
        <f>IF($B33="","",ROUND(N($F33)-N($G33),2))</f>
        <v/>
      </c>
      <c r="J33" s="352">
        <f>IF($B33="","",IF(AND(N($E33)=0,N($G33)=0),"没有往来",IF(ROUND(N($I33),2)&lt;&gt;0,"差 "&amp;TEXT(N($I33),"0.00")&amp;" 元：【数据录入】里这个客户的回款还没记全，或者没选客户名",IF(N($H33)&gt;0,"还欠 "&amp;TEXT(N($H33),"0.00")&amp;" 元","已结清"))))</f>
        <v/>
      </c>
    </row>
    <row r="34" ht="18" customHeight="1" s="65">
      <c r="A34" s="338">
        <f>IF($B34="","",MAX($A$5:A33)+1)</f>
        <v/>
      </c>
      <c r="B34" s="364">
        <f>IF(基础资料!$E30="","",基础资料!$E30)</f>
        <v/>
      </c>
      <c r="C34" s="343">
        <f>IF($B34="","",ROUND(SUMIFS('往来款跟进'!$F$11:$F$510,'往来款跟进'!$D$11:$D$510,$B34),2))</f>
        <v/>
      </c>
      <c r="D34" s="343">
        <f>IF($B34="","",ROUND(SUMIFS('往来款跟进'!$J$11:$J$510,'往来款跟进'!$D$11:$D$510,$B34),2))</f>
        <v/>
      </c>
      <c r="E34" s="343">
        <f>IF($B34="","",ROUND(N($C34)-N($D34),2))</f>
        <v/>
      </c>
      <c r="F34" s="343">
        <f>IF($B34="","",ROUND(SUMIFS('往来款跟进'!$G$11:$G$510,'往来款跟进'!$D$11:$D$510,$B34),2))</f>
        <v/>
      </c>
      <c r="G34" s="343">
        <f>IF($B34="","",ROUND(SUMIFS(数据录入!$F$5:$F$4999,数据录入!$J$5:$J$4999,$B34),2))</f>
        <v/>
      </c>
      <c r="H34" s="365">
        <f>IF($B34="","",ROUND(N($E34)-N($F34),2))</f>
        <v/>
      </c>
      <c r="I34" s="343">
        <f>IF($B34="","",ROUND(N($F34)-N($G34),2))</f>
        <v/>
      </c>
      <c r="J34" s="352">
        <f>IF($B34="","",IF(AND(N($E34)=0,N($G34)=0),"没有往来",IF(ROUND(N($I34),2)&lt;&gt;0,"差 "&amp;TEXT(N($I34),"0.00")&amp;" 元：【数据录入】里这个客户的回款还没记全，或者没选客户名",IF(N($H34)&gt;0,"还欠 "&amp;TEXT(N($H34),"0.00")&amp;" 元","已结清"))))</f>
        <v/>
      </c>
    </row>
    <row r="35" ht="18" customHeight="1" s="65">
      <c r="A35" s="338">
        <f>IF($B35="","",MAX($A$5:A34)+1)</f>
        <v/>
      </c>
      <c r="B35" s="364">
        <f>IF(基础资料!$E31="","",基础资料!$E31)</f>
        <v/>
      </c>
      <c r="C35" s="343">
        <f>IF($B35="","",ROUND(SUMIFS('往来款跟进'!$F$11:$F$510,'往来款跟进'!$D$11:$D$510,$B35),2))</f>
        <v/>
      </c>
      <c r="D35" s="343">
        <f>IF($B35="","",ROUND(SUMIFS('往来款跟进'!$J$11:$J$510,'往来款跟进'!$D$11:$D$510,$B35),2))</f>
        <v/>
      </c>
      <c r="E35" s="343">
        <f>IF($B35="","",ROUND(N($C35)-N($D35),2))</f>
        <v/>
      </c>
      <c r="F35" s="343">
        <f>IF($B35="","",ROUND(SUMIFS('往来款跟进'!$G$11:$G$510,'往来款跟进'!$D$11:$D$510,$B35),2))</f>
        <v/>
      </c>
      <c r="G35" s="343">
        <f>IF($B35="","",ROUND(SUMIFS(数据录入!$F$5:$F$4999,数据录入!$J$5:$J$4999,$B35),2))</f>
        <v/>
      </c>
      <c r="H35" s="365">
        <f>IF($B35="","",ROUND(N($E35)-N($F35),2))</f>
        <v/>
      </c>
      <c r="I35" s="343">
        <f>IF($B35="","",ROUND(N($F35)-N($G35),2))</f>
        <v/>
      </c>
      <c r="J35" s="352">
        <f>IF($B35="","",IF(AND(N($E35)=0,N($G35)=0),"没有往来",IF(ROUND(N($I35),2)&lt;&gt;0,"差 "&amp;TEXT(N($I35),"0.00")&amp;" 元：【数据录入】里这个客户的回款还没记全，或者没选客户名",IF(N($H35)&gt;0,"还欠 "&amp;TEXT(N($H35),"0.00")&amp;" 元","已结清"))))</f>
        <v/>
      </c>
    </row>
    <row r="36" ht="18" customHeight="1" s="65">
      <c r="A36" s="338">
        <f>IF($B36="","",MAX($A$5:A35)+1)</f>
        <v/>
      </c>
      <c r="B36" s="364">
        <f>IF(基础资料!$E32="","",基础资料!$E32)</f>
        <v/>
      </c>
      <c r="C36" s="343">
        <f>IF($B36="","",ROUND(SUMIFS('往来款跟进'!$F$11:$F$510,'往来款跟进'!$D$11:$D$510,$B36),2))</f>
        <v/>
      </c>
      <c r="D36" s="343">
        <f>IF($B36="","",ROUND(SUMIFS('往来款跟进'!$J$11:$J$510,'往来款跟进'!$D$11:$D$510,$B36),2))</f>
        <v/>
      </c>
      <c r="E36" s="343">
        <f>IF($B36="","",ROUND(N($C36)-N($D36),2))</f>
        <v/>
      </c>
      <c r="F36" s="343">
        <f>IF($B36="","",ROUND(SUMIFS('往来款跟进'!$G$11:$G$510,'往来款跟进'!$D$11:$D$510,$B36),2))</f>
        <v/>
      </c>
      <c r="G36" s="343">
        <f>IF($B36="","",ROUND(SUMIFS(数据录入!$F$5:$F$4999,数据录入!$J$5:$J$4999,$B36),2))</f>
        <v/>
      </c>
      <c r="H36" s="365">
        <f>IF($B36="","",ROUND(N($E36)-N($F36),2))</f>
        <v/>
      </c>
      <c r="I36" s="343">
        <f>IF($B36="","",ROUND(N($F36)-N($G36),2))</f>
        <v/>
      </c>
      <c r="J36" s="352">
        <f>IF($B36="","",IF(AND(N($E36)=0,N($G36)=0),"没有往来",IF(ROUND(N($I36),2)&lt;&gt;0,"差 "&amp;TEXT(N($I36),"0.00")&amp;" 元：【数据录入】里这个客户的回款还没记全，或者没选客户名",IF(N($H36)&gt;0,"还欠 "&amp;TEXT(N($H36),"0.00")&amp;" 元","已结清"))))</f>
        <v/>
      </c>
    </row>
    <row r="37" ht="18" customHeight="1" s="65">
      <c r="A37" s="338">
        <f>IF($B37="","",MAX($A$5:A36)+1)</f>
        <v/>
      </c>
      <c r="B37" s="364">
        <f>IF(基础资料!$E33="","",基础资料!$E33)</f>
        <v/>
      </c>
      <c r="C37" s="343">
        <f>IF($B37="","",ROUND(SUMIFS('往来款跟进'!$F$11:$F$510,'往来款跟进'!$D$11:$D$510,$B37),2))</f>
        <v/>
      </c>
      <c r="D37" s="343">
        <f>IF($B37="","",ROUND(SUMIFS('往来款跟进'!$J$11:$J$510,'往来款跟进'!$D$11:$D$510,$B37),2))</f>
        <v/>
      </c>
      <c r="E37" s="343">
        <f>IF($B37="","",ROUND(N($C37)-N($D37),2))</f>
        <v/>
      </c>
      <c r="F37" s="343">
        <f>IF($B37="","",ROUND(SUMIFS('往来款跟进'!$G$11:$G$510,'往来款跟进'!$D$11:$D$510,$B37),2))</f>
        <v/>
      </c>
      <c r="G37" s="343">
        <f>IF($B37="","",ROUND(SUMIFS(数据录入!$F$5:$F$4999,数据录入!$J$5:$J$4999,$B37),2))</f>
        <v/>
      </c>
      <c r="H37" s="365">
        <f>IF($B37="","",ROUND(N($E37)-N($F37),2))</f>
        <v/>
      </c>
      <c r="I37" s="343">
        <f>IF($B37="","",ROUND(N($F37)-N($G37),2))</f>
        <v/>
      </c>
      <c r="J37" s="352">
        <f>IF($B37="","",IF(AND(N($E37)=0,N($G37)=0),"没有往来",IF(ROUND(N($I37),2)&lt;&gt;0,"差 "&amp;TEXT(N($I37),"0.00")&amp;" 元：【数据录入】里这个客户的回款还没记全，或者没选客户名",IF(N($H37)&gt;0,"还欠 "&amp;TEXT(N($H37),"0.00")&amp;" 元","已结清"))))</f>
        <v/>
      </c>
    </row>
    <row r="38" ht="18" customHeight="1" s="65">
      <c r="A38" s="338">
        <f>IF($B38="","",MAX($A$5:A37)+1)</f>
        <v/>
      </c>
      <c r="B38" s="364">
        <f>IF(基础资料!$E34="","",基础资料!$E34)</f>
        <v/>
      </c>
      <c r="C38" s="343">
        <f>IF($B38="","",ROUND(SUMIFS('往来款跟进'!$F$11:$F$510,'往来款跟进'!$D$11:$D$510,$B38),2))</f>
        <v/>
      </c>
      <c r="D38" s="343">
        <f>IF($B38="","",ROUND(SUMIFS('往来款跟进'!$J$11:$J$510,'往来款跟进'!$D$11:$D$510,$B38),2))</f>
        <v/>
      </c>
      <c r="E38" s="343">
        <f>IF($B38="","",ROUND(N($C38)-N($D38),2))</f>
        <v/>
      </c>
      <c r="F38" s="343">
        <f>IF($B38="","",ROUND(SUMIFS('往来款跟进'!$G$11:$G$510,'往来款跟进'!$D$11:$D$510,$B38),2))</f>
        <v/>
      </c>
      <c r="G38" s="343">
        <f>IF($B38="","",ROUND(SUMIFS(数据录入!$F$5:$F$4999,数据录入!$J$5:$J$4999,$B38),2))</f>
        <v/>
      </c>
      <c r="H38" s="365">
        <f>IF($B38="","",ROUND(N($E38)-N($F38),2))</f>
        <v/>
      </c>
      <c r="I38" s="343">
        <f>IF($B38="","",ROUND(N($F38)-N($G38),2))</f>
        <v/>
      </c>
      <c r="J38" s="352">
        <f>IF($B38="","",IF(AND(N($E38)=0,N($G38)=0),"没有往来",IF(ROUND(N($I38),2)&lt;&gt;0,"差 "&amp;TEXT(N($I38),"0.00")&amp;" 元：【数据录入】里这个客户的回款还没记全，或者没选客户名",IF(N($H38)&gt;0,"还欠 "&amp;TEXT(N($H38),"0.00")&amp;" 元","已结清"))))</f>
        <v/>
      </c>
    </row>
    <row r="39" ht="18" customHeight="1" s="65">
      <c r="A39" s="338">
        <f>IF($B39="","",MAX($A$5:A38)+1)</f>
        <v/>
      </c>
      <c r="B39" s="364">
        <f>IF(基础资料!$E35="","",基础资料!$E35)</f>
        <v/>
      </c>
      <c r="C39" s="343">
        <f>IF($B39="","",ROUND(SUMIFS('往来款跟进'!$F$11:$F$510,'往来款跟进'!$D$11:$D$510,$B39),2))</f>
        <v/>
      </c>
      <c r="D39" s="343">
        <f>IF($B39="","",ROUND(SUMIFS('往来款跟进'!$J$11:$J$510,'往来款跟进'!$D$11:$D$510,$B39),2))</f>
        <v/>
      </c>
      <c r="E39" s="343">
        <f>IF($B39="","",ROUND(N($C39)-N($D39),2))</f>
        <v/>
      </c>
      <c r="F39" s="343">
        <f>IF($B39="","",ROUND(SUMIFS('往来款跟进'!$G$11:$G$510,'往来款跟进'!$D$11:$D$510,$B39),2))</f>
        <v/>
      </c>
      <c r="G39" s="343">
        <f>IF($B39="","",ROUND(SUMIFS(数据录入!$F$5:$F$4999,数据录入!$J$5:$J$4999,$B39),2))</f>
        <v/>
      </c>
      <c r="H39" s="365">
        <f>IF($B39="","",ROUND(N($E39)-N($F39),2))</f>
        <v/>
      </c>
      <c r="I39" s="343">
        <f>IF($B39="","",ROUND(N($F39)-N($G39),2))</f>
        <v/>
      </c>
      <c r="J39" s="352">
        <f>IF($B39="","",IF(AND(N($E39)=0,N($G39)=0),"没有往来",IF(ROUND(N($I39),2)&lt;&gt;0,"差 "&amp;TEXT(N($I39),"0.00")&amp;" 元：【数据录入】里这个客户的回款还没记全，或者没选客户名",IF(N($H39)&gt;0,"还欠 "&amp;TEXT(N($H39),"0.00")&amp;" 元","已结清"))))</f>
        <v/>
      </c>
    </row>
    <row r="40" ht="18" customHeight="1" s="65">
      <c r="A40" s="338">
        <f>IF($B40="","",MAX($A$5:A39)+1)</f>
        <v/>
      </c>
      <c r="B40" s="364">
        <f>IF(基础资料!$E36="","",基础资料!$E36)</f>
        <v/>
      </c>
      <c r="C40" s="343">
        <f>IF($B40="","",ROUND(SUMIFS('往来款跟进'!$F$11:$F$510,'往来款跟进'!$D$11:$D$510,$B40),2))</f>
        <v/>
      </c>
      <c r="D40" s="343">
        <f>IF($B40="","",ROUND(SUMIFS('往来款跟进'!$J$11:$J$510,'往来款跟进'!$D$11:$D$510,$B40),2))</f>
        <v/>
      </c>
      <c r="E40" s="343">
        <f>IF($B40="","",ROUND(N($C40)-N($D40),2))</f>
        <v/>
      </c>
      <c r="F40" s="343">
        <f>IF($B40="","",ROUND(SUMIFS('往来款跟进'!$G$11:$G$510,'往来款跟进'!$D$11:$D$510,$B40),2))</f>
        <v/>
      </c>
      <c r="G40" s="343">
        <f>IF($B40="","",ROUND(SUMIFS(数据录入!$F$5:$F$4999,数据录入!$J$5:$J$4999,$B40),2))</f>
        <v/>
      </c>
      <c r="H40" s="365">
        <f>IF($B40="","",ROUND(N($E40)-N($F40),2))</f>
        <v/>
      </c>
      <c r="I40" s="343">
        <f>IF($B40="","",ROUND(N($F40)-N($G40),2))</f>
        <v/>
      </c>
      <c r="J40" s="352">
        <f>IF($B40="","",IF(AND(N($E40)=0,N($G40)=0),"没有往来",IF(ROUND(N($I40),2)&lt;&gt;0,"差 "&amp;TEXT(N($I40),"0.00")&amp;" 元：【数据录入】里这个客户的回款还没记全，或者没选客户名",IF(N($H40)&gt;0,"还欠 "&amp;TEXT(N($H40),"0.00")&amp;" 元","已结清"))))</f>
        <v/>
      </c>
    </row>
    <row r="41" ht="18" customHeight="1" s="65">
      <c r="A41" s="338">
        <f>IF($B41="","",MAX($A$5:A40)+1)</f>
        <v/>
      </c>
      <c r="B41" s="364">
        <f>IF(基础资料!$E37="","",基础资料!$E37)</f>
        <v/>
      </c>
      <c r="C41" s="343">
        <f>IF($B41="","",ROUND(SUMIFS('往来款跟进'!$F$11:$F$510,'往来款跟进'!$D$11:$D$510,$B41),2))</f>
        <v/>
      </c>
      <c r="D41" s="343">
        <f>IF($B41="","",ROUND(SUMIFS('往来款跟进'!$J$11:$J$510,'往来款跟进'!$D$11:$D$510,$B41),2))</f>
        <v/>
      </c>
      <c r="E41" s="343">
        <f>IF($B41="","",ROUND(N($C41)-N($D41),2))</f>
        <v/>
      </c>
      <c r="F41" s="343">
        <f>IF($B41="","",ROUND(SUMIFS('往来款跟进'!$G$11:$G$510,'往来款跟进'!$D$11:$D$510,$B41),2))</f>
        <v/>
      </c>
      <c r="G41" s="343">
        <f>IF($B41="","",ROUND(SUMIFS(数据录入!$F$5:$F$4999,数据录入!$J$5:$J$4999,$B41),2))</f>
        <v/>
      </c>
      <c r="H41" s="365">
        <f>IF($B41="","",ROUND(N($E41)-N($F41),2))</f>
        <v/>
      </c>
      <c r="I41" s="343">
        <f>IF($B41="","",ROUND(N($F41)-N($G41),2))</f>
        <v/>
      </c>
      <c r="J41" s="352">
        <f>IF($B41="","",IF(AND(N($E41)=0,N($G41)=0),"没有往来",IF(ROUND(N($I41),2)&lt;&gt;0,"差 "&amp;TEXT(N($I41),"0.00")&amp;" 元：【数据录入】里这个客户的回款还没记全，或者没选客户名",IF(N($H41)&gt;0,"还欠 "&amp;TEXT(N($H41),"0.00")&amp;" 元","已结清"))))</f>
        <v/>
      </c>
    </row>
    <row r="42" ht="18" customHeight="1" s="65">
      <c r="A42" s="338">
        <f>IF($B42="","",MAX($A$5:A41)+1)</f>
        <v/>
      </c>
      <c r="B42" s="364">
        <f>IF(基础资料!$E38="","",基础资料!$E38)</f>
        <v/>
      </c>
      <c r="C42" s="343">
        <f>IF($B42="","",ROUND(SUMIFS('往来款跟进'!$F$11:$F$510,'往来款跟进'!$D$11:$D$510,$B42),2))</f>
        <v/>
      </c>
      <c r="D42" s="343">
        <f>IF($B42="","",ROUND(SUMIFS('往来款跟进'!$J$11:$J$510,'往来款跟进'!$D$11:$D$510,$B42),2))</f>
        <v/>
      </c>
      <c r="E42" s="343">
        <f>IF($B42="","",ROUND(N($C42)-N($D42),2))</f>
        <v/>
      </c>
      <c r="F42" s="343">
        <f>IF($B42="","",ROUND(SUMIFS('往来款跟进'!$G$11:$G$510,'往来款跟进'!$D$11:$D$510,$B42),2))</f>
        <v/>
      </c>
      <c r="G42" s="343">
        <f>IF($B42="","",ROUND(SUMIFS(数据录入!$F$5:$F$4999,数据录入!$J$5:$J$4999,$B42),2))</f>
        <v/>
      </c>
      <c r="H42" s="365">
        <f>IF($B42="","",ROUND(N($E42)-N($F42),2))</f>
        <v/>
      </c>
      <c r="I42" s="343">
        <f>IF($B42="","",ROUND(N($F42)-N($G42),2))</f>
        <v/>
      </c>
      <c r="J42" s="352">
        <f>IF($B42="","",IF(AND(N($E42)=0,N($G42)=0),"没有往来",IF(ROUND(N($I42),2)&lt;&gt;0,"差 "&amp;TEXT(N($I42),"0.00")&amp;" 元：【数据录入】里这个客户的回款还没记全，或者没选客户名",IF(N($H42)&gt;0,"还欠 "&amp;TEXT(N($H42),"0.00")&amp;" 元","已结清"))))</f>
        <v/>
      </c>
    </row>
    <row r="43" ht="18" customHeight="1" s="65">
      <c r="A43" s="338">
        <f>IF($B43="","",MAX($A$5:A42)+1)</f>
        <v/>
      </c>
      <c r="B43" s="364">
        <f>IF(基础资料!$E39="","",基础资料!$E39)</f>
        <v/>
      </c>
      <c r="C43" s="343">
        <f>IF($B43="","",ROUND(SUMIFS('往来款跟进'!$F$11:$F$510,'往来款跟进'!$D$11:$D$510,$B43),2))</f>
        <v/>
      </c>
      <c r="D43" s="343">
        <f>IF($B43="","",ROUND(SUMIFS('往来款跟进'!$J$11:$J$510,'往来款跟进'!$D$11:$D$510,$B43),2))</f>
        <v/>
      </c>
      <c r="E43" s="343">
        <f>IF($B43="","",ROUND(N($C43)-N($D43),2))</f>
        <v/>
      </c>
      <c r="F43" s="343">
        <f>IF($B43="","",ROUND(SUMIFS('往来款跟进'!$G$11:$G$510,'往来款跟进'!$D$11:$D$510,$B43),2))</f>
        <v/>
      </c>
      <c r="G43" s="343">
        <f>IF($B43="","",ROUND(SUMIFS(数据录入!$F$5:$F$4999,数据录入!$J$5:$J$4999,$B43),2))</f>
        <v/>
      </c>
      <c r="H43" s="365">
        <f>IF($B43="","",ROUND(N($E43)-N($F43),2))</f>
        <v/>
      </c>
      <c r="I43" s="343">
        <f>IF($B43="","",ROUND(N($F43)-N($G43),2))</f>
        <v/>
      </c>
      <c r="J43" s="352">
        <f>IF($B43="","",IF(AND(N($E43)=0,N($G43)=0),"没有往来",IF(ROUND(N($I43),2)&lt;&gt;0,"差 "&amp;TEXT(N($I43),"0.00")&amp;" 元：【数据录入】里这个客户的回款还没记全，或者没选客户名",IF(N($H43)&gt;0,"还欠 "&amp;TEXT(N($H43),"0.00")&amp;" 元","已结清"))))</f>
        <v/>
      </c>
    </row>
    <row r="44" ht="18" customHeight="1" s="65">
      <c r="A44" s="338">
        <f>IF($B44="","",MAX($A$5:A43)+1)</f>
        <v/>
      </c>
      <c r="B44" s="364">
        <f>IF(基础资料!$E40="","",基础资料!$E40)</f>
        <v/>
      </c>
      <c r="C44" s="343">
        <f>IF($B44="","",ROUND(SUMIFS('往来款跟进'!$F$11:$F$510,'往来款跟进'!$D$11:$D$510,$B44),2))</f>
        <v/>
      </c>
      <c r="D44" s="343">
        <f>IF($B44="","",ROUND(SUMIFS('往来款跟进'!$J$11:$J$510,'往来款跟进'!$D$11:$D$510,$B44),2))</f>
        <v/>
      </c>
      <c r="E44" s="343">
        <f>IF($B44="","",ROUND(N($C44)-N($D44),2))</f>
        <v/>
      </c>
      <c r="F44" s="343">
        <f>IF($B44="","",ROUND(SUMIFS('往来款跟进'!$G$11:$G$510,'往来款跟进'!$D$11:$D$510,$B44),2))</f>
        <v/>
      </c>
      <c r="G44" s="343">
        <f>IF($B44="","",ROUND(SUMIFS(数据录入!$F$5:$F$4999,数据录入!$J$5:$J$4999,$B44),2))</f>
        <v/>
      </c>
      <c r="H44" s="365">
        <f>IF($B44="","",ROUND(N($E44)-N($F44),2))</f>
        <v/>
      </c>
      <c r="I44" s="343">
        <f>IF($B44="","",ROUND(N($F44)-N($G44),2))</f>
        <v/>
      </c>
      <c r="J44" s="352">
        <f>IF($B44="","",IF(AND(N($E44)=0,N($G44)=0),"没有往来",IF(ROUND(N($I44),2)&lt;&gt;0,"差 "&amp;TEXT(N($I44),"0.00")&amp;" 元：【数据录入】里这个客户的回款还没记全，或者没选客户名",IF(N($H44)&gt;0,"还欠 "&amp;TEXT(N($H44),"0.00")&amp;" 元","已结清"))))</f>
        <v/>
      </c>
    </row>
    <row r="45" ht="18" customHeight="1" s="65">
      <c r="A45" s="338">
        <f>IF($B45="","",MAX($A$5:A44)+1)</f>
        <v/>
      </c>
      <c r="B45" s="364">
        <f>IF(基础资料!$E41="","",基础资料!$E41)</f>
        <v/>
      </c>
      <c r="C45" s="343">
        <f>IF($B45="","",ROUND(SUMIFS('往来款跟进'!$F$11:$F$510,'往来款跟进'!$D$11:$D$510,$B45),2))</f>
        <v/>
      </c>
      <c r="D45" s="343">
        <f>IF($B45="","",ROUND(SUMIFS('往来款跟进'!$J$11:$J$510,'往来款跟进'!$D$11:$D$510,$B45),2))</f>
        <v/>
      </c>
      <c r="E45" s="343">
        <f>IF($B45="","",ROUND(N($C45)-N($D45),2))</f>
        <v/>
      </c>
      <c r="F45" s="343">
        <f>IF($B45="","",ROUND(SUMIFS('往来款跟进'!$G$11:$G$510,'往来款跟进'!$D$11:$D$510,$B45),2))</f>
        <v/>
      </c>
      <c r="G45" s="343">
        <f>IF($B45="","",ROUND(SUMIFS(数据录入!$F$5:$F$4999,数据录入!$J$5:$J$4999,$B45),2))</f>
        <v/>
      </c>
      <c r="H45" s="365">
        <f>IF($B45="","",ROUND(N($E45)-N($F45),2))</f>
        <v/>
      </c>
      <c r="I45" s="343">
        <f>IF($B45="","",ROUND(N($F45)-N($G45),2))</f>
        <v/>
      </c>
      <c r="J45" s="352">
        <f>IF($B45="","",IF(AND(N($E45)=0,N($G45)=0),"没有往来",IF(ROUND(N($I45),2)&lt;&gt;0,"差 "&amp;TEXT(N($I45),"0.00")&amp;" 元：【数据录入】里这个客户的回款还没记全，或者没选客户名",IF(N($H45)&gt;0,"还欠 "&amp;TEXT(N($H45),"0.00")&amp;" 元","已结清"))))</f>
        <v/>
      </c>
    </row>
    <row r="46" ht="18" customHeight="1" s="65">
      <c r="A46" s="338">
        <f>IF($B46="","",MAX($A$5:A45)+1)</f>
        <v/>
      </c>
      <c r="B46" s="364">
        <f>IF(基础资料!$E42="","",基础资料!$E42)</f>
        <v/>
      </c>
      <c r="C46" s="343">
        <f>IF($B46="","",ROUND(SUMIFS('往来款跟进'!$F$11:$F$510,'往来款跟进'!$D$11:$D$510,$B46),2))</f>
        <v/>
      </c>
      <c r="D46" s="343">
        <f>IF($B46="","",ROUND(SUMIFS('往来款跟进'!$J$11:$J$510,'往来款跟进'!$D$11:$D$510,$B46),2))</f>
        <v/>
      </c>
      <c r="E46" s="343">
        <f>IF($B46="","",ROUND(N($C46)-N($D46),2))</f>
        <v/>
      </c>
      <c r="F46" s="343">
        <f>IF($B46="","",ROUND(SUMIFS('往来款跟进'!$G$11:$G$510,'往来款跟进'!$D$11:$D$510,$B46),2))</f>
        <v/>
      </c>
      <c r="G46" s="343">
        <f>IF($B46="","",ROUND(SUMIFS(数据录入!$F$5:$F$4999,数据录入!$J$5:$J$4999,$B46),2))</f>
        <v/>
      </c>
      <c r="H46" s="365">
        <f>IF($B46="","",ROUND(N($E46)-N($F46),2))</f>
        <v/>
      </c>
      <c r="I46" s="343">
        <f>IF($B46="","",ROUND(N($F46)-N($G46),2))</f>
        <v/>
      </c>
      <c r="J46" s="352">
        <f>IF($B46="","",IF(AND(N($E46)=0,N($G46)=0),"没有往来",IF(ROUND(N($I46),2)&lt;&gt;0,"差 "&amp;TEXT(N($I46),"0.00")&amp;" 元：【数据录入】里这个客户的回款还没记全，或者没选客户名",IF(N($H46)&gt;0,"还欠 "&amp;TEXT(N($H46),"0.00")&amp;" 元","已结清"))))</f>
        <v/>
      </c>
    </row>
    <row r="47" ht="18" customHeight="1" s="65">
      <c r="A47" s="338">
        <f>IF($B47="","",MAX($A$5:A46)+1)</f>
        <v/>
      </c>
      <c r="B47" s="364">
        <f>IF(基础资料!$E43="","",基础资料!$E43)</f>
        <v/>
      </c>
      <c r="C47" s="343">
        <f>IF($B47="","",ROUND(SUMIFS('往来款跟进'!$F$11:$F$510,'往来款跟进'!$D$11:$D$510,$B47),2))</f>
        <v/>
      </c>
      <c r="D47" s="343">
        <f>IF($B47="","",ROUND(SUMIFS('往来款跟进'!$J$11:$J$510,'往来款跟进'!$D$11:$D$510,$B47),2))</f>
        <v/>
      </c>
      <c r="E47" s="343">
        <f>IF($B47="","",ROUND(N($C47)-N($D47),2))</f>
        <v/>
      </c>
      <c r="F47" s="343">
        <f>IF($B47="","",ROUND(SUMIFS('往来款跟进'!$G$11:$G$510,'往来款跟进'!$D$11:$D$510,$B47),2))</f>
        <v/>
      </c>
      <c r="G47" s="343">
        <f>IF($B47="","",ROUND(SUMIFS(数据录入!$F$5:$F$4999,数据录入!$J$5:$J$4999,$B47),2))</f>
        <v/>
      </c>
      <c r="H47" s="365">
        <f>IF($B47="","",ROUND(N($E47)-N($F47),2))</f>
        <v/>
      </c>
      <c r="I47" s="343">
        <f>IF($B47="","",ROUND(N($F47)-N($G47),2))</f>
        <v/>
      </c>
      <c r="J47" s="352">
        <f>IF($B47="","",IF(AND(N($E47)=0,N($G47)=0),"没有往来",IF(ROUND(N($I47),2)&lt;&gt;0,"差 "&amp;TEXT(N($I47),"0.00")&amp;" 元：【数据录入】里这个客户的回款还没记全，或者没选客户名",IF(N($H47)&gt;0,"还欠 "&amp;TEXT(N($H47),"0.00")&amp;" 元","已结清"))))</f>
        <v/>
      </c>
    </row>
    <row r="48" ht="18" customHeight="1" s="65">
      <c r="A48" s="338">
        <f>IF($B48="","",MAX($A$5:A47)+1)</f>
        <v/>
      </c>
      <c r="B48" s="364">
        <f>IF(基础资料!$E44="","",基础资料!$E44)</f>
        <v/>
      </c>
      <c r="C48" s="343">
        <f>IF($B48="","",ROUND(SUMIFS('往来款跟进'!$F$11:$F$510,'往来款跟进'!$D$11:$D$510,$B48),2))</f>
        <v/>
      </c>
      <c r="D48" s="343">
        <f>IF($B48="","",ROUND(SUMIFS('往来款跟进'!$J$11:$J$510,'往来款跟进'!$D$11:$D$510,$B48),2))</f>
        <v/>
      </c>
      <c r="E48" s="343">
        <f>IF($B48="","",ROUND(N($C48)-N($D48),2))</f>
        <v/>
      </c>
      <c r="F48" s="343">
        <f>IF($B48="","",ROUND(SUMIFS('往来款跟进'!$G$11:$G$510,'往来款跟进'!$D$11:$D$510,$B48),2))</f>
        <v/>
      </c>
      <c r="G48" s="343">
        <f>IF($B48="","",ROUND(SUMIFS(数据录入!$F$5:$F$4999,数据录入!$J$5:$J$4999,$B48),2))</f>
        <v/>
      </c>
      <c r="H48" s="365">
        <f>IF($B48="","",ROUND(N($E48)-N($F48),2))</f>
        <v/>
      </c>
      <c r="I48" s="343">
        <f>IF($B48="","",ROUND(N($F48)-N($G48),2))</f>
        <v/>
      </c>
      <c r="J48" s="352">
        <f>IF($B48="","",IF(AND(N($E48)=0,N($G48)=0),"没有往来",IF(ROUND(N($I48),2)&lt;&gt;0,"差 "&amp;TEXT(N($I48),"0.00")&amp;" 元：【数据录入】里这个客户的回款还没记全，或者没选客户名",IF(N($H48)&gt;0,"还欠 "&amp;TEXT(N($H48),"0.00")&amp;" 元","已结清"))))</f>
        <v/>
      </c>
    </row>
    <row r="49" ht="18" customHeight="1" s="65">
      <c r="A49" s="338">
        <f>IF($B49="","",MAX($A$5:A48)+1)</f>
        <v/>
      </c>
      <c r="B49" s="364">
        <f>IF(基础资料!$E45="","",基础资料!$E45)</f>
        <v/>
      </c>
      <c r="C49" s="343">
        <f>IF($B49="","",ROUND(SUMIFS('往来款跟进'!$F$11:$F$510,'往来款跟进'!$D$11:$D$510,$B49),2))</f>
        <v/>
      </c>
      <c r="D49" s="343">
        <f>IF($B49="","",ROUND(SUMIFS('往来款跟进'!$J$11:$J$510,'往来款跟进'!$D$11:$D$510,$B49),2))</f>
        <v/>
      </c>
      <c r="E49" s="343">
        <f>IF($B49="","",ROUND(N($C49)-N($D49),2))</f>
        <v/>
      </c>
      <c r="F49" s="343">
        <f>IF($B49="","",ROUND(SUMIFS('往来款跟进'!$G$11:$G$510,'往来款跟进'!$D$11:$D$510,$B49),2))</f>
        <v/>
      </c>
      <c r="G49" s="343">
        <f>IF($B49="","",ROUND(SUMIFS(数据录入!$F$5:$F$4999,数据录入!$J$5:$J$4999,$B49),2))</f>
        <v/>
      </c>
      <c r="H49" s="365">
        <f>IF($B49="","",ROUND(N($E49)-N($F49),2))</f>
        <v/>
      </c>
      <c r="I49" s="343">
        <f>IF($B49="","",ROUND(N($F49)-N($G49),2))</f>
        <v/>
      </c>
      <c r="J49" s="352">
        <f>IF($B49="","",IF(AND(N($E49)=0,N($G49)=0),"没有往来",IF(ROUND(N($I49),2)&lt;&gt;0,"差 "&amp;TEXT(N($I49),"0.00")&amp;" 元：【数据录入】里这个客户的回款还没记全，或者没选客户名",IF(N($H49)&gt;0,"还欠 "&amp;TEXT(N($H49),"0.00")&amp;" 元","已结清"))))</f>
        <v/>
      </c>
    </row>
    <row r="50" ht="18" customHeight="1" s="65">
      <c r="A50" s="338">
        <f>IF($B50="","",MAX($A$5:A49)+1)</f>
        <v/>
      </c>
      <c r="B50" s="364">
        <f>IF(基础资料!$E46="","",基础资料!$E46)</f>
        <v/>
      </c>
      <c r="C50" s="343">
        <f>IF($B50="","",ROUND(SUMIFS('往来款跟进'!$F$11:$F$510,'往来款跟进'!$D$11:$D$510,$B50),2))</f>
        <v/>
      </c>
      <c r="D50" s="343">
        <f>IF($B50="","",ROUND(SUMIFS('往来款跟进'!$J$11:$J$510,'往来款跟进'!$D$11:$D$510,$B50),2))</f>
        <v/>
      </c>
      <c r="E50" s="343">
        <f>IF($B50="","",ROUND(N($C50)-N($D50),2))</f>
        <v/>
      </c>
      <c r="F50" s="343">
        <f>IF($B50="","",ROUND(SUMIFS('往来款跟进'!$G$11:$G$510,'往来款跟进'!$D$11:$D$510,$B50),2))</f>
        <v/>
      </c>
      <c r="G50" s="343">
        <f>IF($B50="","",ROUND(SUMIFS(数据录入!$F$5:$F$4999,数据录入!$J$5:$J$4999,$B50),2))</f>
        <v/>
      </c>
      <c r="H50" s="365">
        <f>IF($B50="","",ROUND(N($E50)-N($F50),2))</f>
        <v/>
      </c>
      <c r="I50" s="343">
        <f>IF($B50="","",ROUND(N($F50)-N($G50),2))</f>
        <v/>
      </c>
      <c r="J50" s="352">
        <f>IF($B50="","",IF(AND(N($E50)=0,N($G50)=0),"没有往来",IF(ROUND(N($I50),2)&lt;&gt;0,"差 "&amp;TEXT(N($I50),"0.00")&amp;" 元：【数据录入】里这个客户的回款还没记全，或者没选客户名",IF(N($H50)&gt;0,"还欠 "&amp;TEXT(N($H50),"0.00")&amp;" 元","已结清"))))</f>
        <v/>
      </c>
    </row>
    <row r="51" ht="18" customHeight="1" s="65">
      <c r="A51" s="338">
        <f>IF($B51="","",MAX($A$5:A50)+1)</f>
        <v/>
      </c>
      <c r="B51" s="364">
        <f>IF(基础资料!$E47="","",基础资料!$E47)</f>
        <v/>
      </c>
      <c r="C51" s="343">
        <f>IF($B51="","",ROUND(SUMIFS('往来款跟进'!$F$11:$F$510,'往来款跟进'!$D$11:$D$510,$B51),2))</f>
        <v/>
      </c>
      <c r="D51" s="343">
        <f>IF($B51="","",ROUND(SUMIFS('往来款跟进'!$J$11:$J$510,'往来款跟进'!$D$11:$D$510,$B51),2))</f>
        <v/>
      </c>
      <c r="E51" s="343">
        <f>IF($B51="","",ROUND(N($C51)-N($D51),2))</f>
        <v/>
      </c>
      <c r="F51" s="343">
        <f>IF($B51="","",ROUND(SUMIFS('往来款跟进'!$G$11:$G$510,'往来款跟进'!$D$11:$D$510,$B51),2))</f>
        <v/>
      </c>
      <c r="G51" s="343">
        <f>IF($B51="","",ROUND(SUMIFS(数据录入!$F$5:$F$4999,数据录入!$J$5:$J$4999,$B51),2))</f>
        <v/>
      </c>
      <c r="H51" s="365">
        <f>IF($B51="","",ROUND(N($E51)-N($F51),2))</f>
        <v/>
      </c>
      <c r="I51" s="343">
        <f>IF($B51="","",ROUND(N($F51)-N($G51),2))</f>
        <v/>
      </c>
      <c r="J51" s="352">
        <f>IF($B51="","",IF(AND(N($E51)=0,N($G51)=0),"没有往来",IF(ROUND(N($I51),2)&lt;&gt;0,"差 "&amp;TEXT(N($I51),"0.00")&amp;" 元：【数据录入】里这个客户的回款还没记全，或者没选客户名",IF(N($H51)&gt;0,"还欠 "&amp;TEXT(N($H51),"0.00")&amp;" 元","已结清"))))</f>
        <v/>
      </c>
    </row>
    <row r="52" ht="18" customHeight="1" s="65">
      <c r="A52" s="338">
        <f>IF($B52="","",MAX($A$5:A51)+1)</f>
        <v/>
      </c>
      <c r="B52" s="364">
        <f>IF(基础资料!$E48="","",基础资料!$E48)</f>
        <v/>
      </c>
      <c r="C52" s="343">
        <f>IF($B52="","",ROUND(SUMIFS('往来款跟进'!$F$11:$F$510,'往来款跟进'!$D$11:$D$510,$B52),2))</f>
        <v/>
      </c>
      <c r="D52" s="343">
        <f>IF($B52="","",ROUND(SUMIFS('往来款跟进'!$J$11:$J$510,'往来款跟进'!$D$11:$D$510,$B52),2))</f>
        <v/>
      </c>
      <c r="E52" s="343">
        <f>IF($B52="","",ROUND(N($C52)-N($D52),2))</f>
        <v/>
      </c>
      <c r="F52" s="343">
        <f>IF($B52="","",ROUND(SUMIFS('往来款跟进'!$G$11:$G$510,'往来款跟进'!$D$11:$D$510,$B52),2))</f>
        <v/>
      </c>
      <c r="G52" s="343">
        <f>IF($B52="","",ROUND(SUMIFS(数据录入!$F$5:$F$4999,数据录入!$J$5:$J$4999,$B52),2))</f>
        <v/>
      </c>
      <c r="H52" s="365">
        <f>IF($B52="","",ROUND(N($E52)-N($F52),2))</f>
        <v/>
      </c>
      <c r="I52" s="343">
        <f>IF($B52="","",ROUND(N($F52)-N($G52),2))</f>
        <v/>
      </c>
      <c r="J52" s="352">
        <f>IF($B52="","",IF(AND(N($E52)=0,N($G52)=0),"没有往来",IF(ROUND(N($I52),2)&lt;&gt;0,"差 "&amp;TEXT(N($I52),"0.00")&amp;" 元：【数据录入】里这个客户的回款还没记全，或者没选客户名",IF(N($H52)&gt;0,"还欠 "&amp;TEXT(N($H52),"0.00")&amp;" 元","已结清"))))</f>
        <v/>
      </c>
    </row>
    <row r="53" ht="18" customHeight="1" s="65">
      <c r="A53" s="338">
        <f>IF($B53="","",MAX($A$5:A52)+1)</f>
        <v/>
      </c>
      <c r="B53" s="364">
        <f>IF(基础资料!$E49="","",基础资料!$E49)</f>
        <v/>
      </c>
      <c r="C53" s="343">
        <f>IF($B53="","",ROUND(SUMIFS('往来款跟进'!$F$11:$F$510,'往来款跟进'!$D$11:$D$510,$B53),2))</f>
        <v/>
      </c>
      <c r="D53" s="343">
        <f>IF($B53="","",ROUND(SUMIFS('往来款跟进'!$J$11:$J$510,'往来款跟进'!$D$11:$D$510,$B53),2))</f>
        <v/>
      </c>
      <c r="E53" s="343">
        <f>IF($B53="","",ROUND(N($C53)-N($D53),2))</f>
        <v/>
      </c>
      <c r="F53" s="343">
        <f>IF($B53="","",ROUND(SUMIFS('往来款跟进'!$G$11:$G$510,'往来款跟进'!$D$11:$D$510,$B53),2))</f>
        <v/>
      </c>
      <c r="G53" s="343">
        <f>IF($B53="","",ROUND(SUMIFS(数据录入!$F$5:$F$4999,数据录入!$J$5:$J$4999,$B53),2))</f>
        <v/>
      </c>
      <c r="H53" s="365">
        <f>IF($B53="","",ROUND(N($E53)-N($F53),2))</f>
        <v/>
      </c>
      <c r="I53" s="343">
        <f>IF($B53="","",ROUND(N($F53)-N($G53),2))</f>
        <v/>
      </c>
      <c r="J53" s="352">
        <f>IF($B53="","",IF(AND(N($E53)=0,N($G53)=0),"没有往来",IF(ROUND(N($I53),2)&lt;&gt;0,"差 "&amp;TEXT(N($I53),"0.00")&amp;" 元：【数据录入】里这个客户的回款还没记全，或者没选客户名",IF(N($H53)&gt;0,"还欠 "&amp;TEXT(N($H53),"0.00")&amp;" 元","已结清"))))</f>
        <v/>
      </c>
    </row>
    <row r="54" ht="18" customHeight="1" s="65">
      <c r="A54" s="338">
        <f>IF($B54="","",MAX($A$5:A53)+1)</f>
        <v/>
      </c>
      <c r="B54" s="364">
        <f>IF(基础资料!$E50="","",基础资料!$E50)</f>
        <v/>
      </c>
      <c r="C54" s="343">
        <f>IF($B54="","",ROUND(SUMIFS('往来款跟进'!$F$11:$F$510,'往来款跟进'!$D$11:$D$510,$B54),2))</f>
        <v/>
      </c>
      <c r="D54" s="343">
        <f>IF($B54="","",ROUND(SUMIFS('往来款跟进'!$J$11:$J$510,'往来款跟进'!$D$11:$D$510,$B54),2))</f>
        <v/>
      </c>
      <c r="E54" s="343">
        <f>IF($B54="","",ROUND(N($C54)-N($D54),2))</f>
        <v/>
      </c>
      <c r="F54" s="343">
        <f>IF($B54="","",ROUND(SUMIFS('往来款跟进'!$G$11:$G$510,'往来款跟进'!$D$11:$D$510,$B54),2))</f>
        <v/>
      </c>
      <c r="G54" s="343">
        <f>IF($B54="","",ROUND(SUMIFS(数据录入!$F$5:$F$4999,数据录入!$J$5:$J$4999,$B54),2))</f>
        <v/>
      </c>
      <c r="H54" s="365">
        <f>IF($B54="","",ROUND(N($E54)-N($F54),2))</f>
        <v/>
      </c>
      <c r="I54" s="343">
        <f>IF($B54="","",ROUND(N($F54)-N($G54),2))</f>
        <v/>
      </c>
      <c r="J54" s="352">
        <f>IF($B54="","",IF(AND(N($E54)=0,N($G54)=0),"没有往来",IF(ROUND(N($I54),2)&lt;&gt;0,"差 "&amp;TEXT(N($I54),"0.00")&amp;" 元：【数据录入】里这个客户的回款还没记全，或者没选客户名",IF(N($H54)&gt;0,"还欠 "&amp;TEXT(N($H54),"0.00")&amp;" 元","已结清"))))</f>
        <v/>
      </c>
    </row>
    <row r="55" ht="18" customHeight="1" s="65">
      <c r="A55" s="338">
        <f>IF($B55="","",MAX($A$5:A54)+1)</f>
        <v/>
      </c>
      <c r="B55" s="364">
        <f>IF(基础资料!$E51="","",基础资料!$E51)</f>
        <v/>
      </c>
      <c r="C55" s="343">
        <f>IF($B55="","",ROUND(SUMIFS('往来款跟进'!$F$11:$F$510,'往来款跟进'!$D$11:$D$510,$B55),2))</f>
        <v/>
      </c>
      <c r="D55" s="343">
        <f>IF($B55="","",ROUND(SUMIFS('往来款跟进'!$J$11:$J$510,'往来款跟进'!$D$11:$D$510,$B55),2))</f>
        <v/>
      </c>
      <c r="E55" s="343">
        <f>IF($B55="","",ROUND(N($C55)-N($D55),2))</f>
        <v/>
      </c>
      <c r="F55" s="343">
        <f>IF($B55="","",ROUND(SUMIFS('往来款跟进'!$G$11:$G$510,'往来款跟进'!$D$11:$D$510,$B55),2))</f>
        <v/>
      </c>
      <c r="G55" s="343">
        <f>IF($B55="","",ROUND(SUMIFS(数据录入!$F$5:$F$4999,数据录入!$J$5:$J$4999,$B55),2))</f>
        <v/>
      </c>
      <c r="H55" s="365">
        <f>IF($B55="","",ROUND(N($E55)-N($F55),2))</f>
        <v/>
      </c>
      <c r="I55" s="343">
        <f>IF($B55="","",ROUND(N($F55)-N($G55),2))</f>
        <v/>
      </c>
      <c r="J55" s="352">
        <f>IF($B55="","",IF(AND(N($E55)=0,N($G55)=0),"没有往来",IF(ROUND(N($I55),2)&lt;&gt;0,"差 "&amp;TEXT(N($I55),"0.00")&amp;" 元：【数据录入】里这个客户的回款还没记全，或者没选客户名",IF(N($H55)&gt;0,"还欠 "&amp;TEXT(N($H55),"0.00")&amp;" 元","已结清"))))</f>
        <v/>
      </c>
    </row>
    <row r="56" ht="18" customHeight="1" s="65">
      <c r="A56" s="338">
        <f>IF($B56="","",MAX($A$5:A55)+1)</f>
        <v/>
      </c>
      <c r="B56" s="364">
        <f>IF(基础资料!$E52="","",基础资料!$E52)</f>
        <v/>
      </c>
      <c r="C56" s="343">
        <f>IF($B56="","",ROUND(SUMIFS('往来款跟进'!$F$11:$F$510,'往来款跟进'!$D$11:$D$510,$B56),2))</f>
        <v/>
      </c>
      <c r="D56" s="343">
        <f>IF($B56="","",ROUND(SUMIFS('往来款跟进'!$J$11:$J$510,'往来款跟进'!$D$11:$D$510,$B56),2))</f>
        <v/>
      </c>
      <c r="E56" s="343">
        <f>IF($B56="","",ROUND(N($C56)-N($D56),2))</f>
        <v/>
      </c>
      <c r="F56" s="343">
        <f>IF($B56="","",ROUND(SUMIFS('往来款跟进'!$G$11:$G$510,'往来款跟进'!$D$11:$D$510,$B56),2))</f>
        <v/>
      </c>
      <c r="G56" s="343">
        <f>IF($B56="","",ROUND(SUMIFS(数据录入!$F$5:$F$4999,数据录入!$J$5:$J$4999,$B56),2))</f>
        <v/>
      </c>
      <c r="H56" s="365">
        <f>IF($B56="","",ROUND(N($E56)-N($F56),2))</f>
        <v/>
      </c>
      <c r="I56" s="343">
        <f>IF($B56="","",ROUND(N($F56)-N($G56),2))</f>
        <v/>
      </c>
      <c r="J56" s="352">
        <f>IF($B56="","",IF(AND(N($E56)=0,N($G56)=0),"没有往来",IF(ROUND(N($I56),2)&lt;&gt;0,"差 "&amp;TEXT(N($I56),"0.00")&amp;" 元：【数据录入】里这个客户的回款还没记全，或者没选客户名",IF(N($H56)&gt;0,"还欠 "&amp;TEXT(N($H56),"0.00")&amp;" 元","已结清"))))</f>
        <v/>
      </c>
    </row>
    <row r="57" ht="18" customHeight="1" s="65">
      <c r="A57" s="338">
        <f>IF($B57="","",MAX($A$5:A56)+1)</f>
        <v/>
      </c>
      <c r="B57" s="364">
        <f>IF(基础资料!$E53="","",基础资料!$E53)</f>
        <v/>
      </c>
      <c r="C57" s="343">
        <f>IF($B57="","",ROUND(SUMIFS('往来款跟进'!$F$11:$F$510,'往来款跟进'!$D$11:$D$510,$B57),2))</f>
        <v/>
      </c>
      <c r="D57" s="343">
        <f>IF($B57="","",ROUND(SUMIFS('往来款跟进'!$J$11:$J$510,'往来款跟进'!$D$11:$D$510,$B57),2))</f>
        <v/>
      </c>
      <c r="E57" s="343">
        <f>IF($B57="","",ROUND(N($C57)-N($D57),2))</f>
        <v/>
      </c>
      <c r="F57" s="343">
        <f>IF($B57="","",ROUND(SUMIFS('往来款跟进'!$G$11:$G$510,'往来款跟进'!$D$11:$D$510,$B57),2))</f>
        <v/>
      </c>
      <c r="G57" s="343">
        <f>IF($B57="","",ROUND(SUMIFS(数据录入!$F$5:$F$4999,数据录入!$J$5:$J$4999,$B57),2))</f>
        <v/>
      </c>
      <c r="H57" s="365">
        <f>IF($B57="","",ROUND(N($E57)-N($F57),2))</f>
        <v/>
      </c>
      <c r="I57" s="343">
        <f>IF($B57="","",ROUND(N($F57)-N($G57),2))</f>
        <v/>
      </c>
      <c r="J57" s="352">
        <f>IF($B57="","",IF(AND(N($E57)=0,N($G57)=0),"没有往来",IF(ROUND(N($I57),2)&lt;&gt;0,"差 "&amp;TEXT(N($I57),"0.00")&amp;" 元：【数据录入】里这个客户的回款还没记全，或者没选客户名",IF(N($H57)&gt;0,"还欠 "&amp;TEXT(N($H57),"0.00")&amp;" 元","已结清"))))</f>
        <v/>
      </c>
    </row>
    <row r="58" ht="18" customHeight="1" s="65">
      <c r="A58" s="338">
        <f>IF($B58="","",MAX($A$5:A57)+1)</f>
        <v/>
      </c>
      <c r="B58" s="364">
        <f>IF(基础资料!$E54="","",基础资料!$E54)</f>
        <v/>
      </c>
      <c r="C58" s="343">
        <f>IF($B58="","",ROUND(SUMIFS('往来款跟进'!$F$11:$F$510,'往来款跟进'!$D$11:$D$510,$B58),2))</f>
        <v/>
      </c>
      <c r="D58" s="343">
        <f>IF($B58="","",ROUND(SUMIFS('往来款跟进'!$J$11:$J$510,'往来款跟进'!$D$11:$D$510,$B58),2))</f>
        <v/>
      </c>
      <c r="E58" s="343">
        <f>IF($B58="","",ROUND(N($C58)-N($D58),2))</f>
        <v/>
      </c>
      <c r="F58" s="343">
        <f>IF($B58="","",ROUND(SUMIFS('往来款跟进'!$G$11:$G$510,'往来款跟进'!$D$11:$D$510,$B58),2))</f>
        <v/>
      </c>
      <c r="G58" s="343">
        <f>IF($B58="","",ROUND(SUMIFS(数据录入!$F$5:$F$4999,数据录入!$J$5:$J$4999,$B58),2))</f>
        <v/>
      </c>
      <c r="H58" s="365">
        <f>IF($B58="","",ROUND(N($E58)-N($F58),2))</f>
        <v/>
      </c>
      <c r="I58" s="343">
        <f>IF($B58="","",ROUND(N($F58)-N($G58),2))</f>
        <v/>
      </c>
      <c r="J58" s="352">
        <f>IF($B58="","",IF(AND(N($E58)=0,N($G58)=0),"没有往来",IF(ROUND(N($I58),2)&lt;&gt;0,"差 "&amp;TEXT(N($I58),"0.00")&amp;" 元：【数据录入】里这个客户的回款还没记全，或者没选客户名",IF(N($H58)&gt;0,"还欠 "&amp;TEXT(N($H58),"0.00")&amp;" 元","已结清"))))</f>
        <v/>
      </c>
    </row>
    <row r="59" ht="18" customHeight="1" s="65">
      <c r="A59" s="338">
        <f>IF($B59="","",MAX($A$5:A58)+1)</f>
        <v/>
      </c>
      <c r="B59" s="364">
        <f>IF(基础资料!$E55="","",基础资料!$E55)</f>
        <v/>
      </c>
      <c r="C59" s="343">
        <f>IF($B59="","",ROUND(SUMIFS('往来款跟进'!$F$11:$F$510,'往来款跟进'!$D$11:$D$510,$B59),2))</f>
        <v/>
      </c>
      <c r="D59" s="343">
        <f>IF($B59="","",ROUND(SUMIFS('往来款跟进'!$J$11:$J$510,'往来款跟进'!$D$11:$D$510,$B59),2))</f>
        <v/>
      </c>
      <c r="E59" s="343">
        <f>IF($B59="","",ROUND(N($C59)-N($D59),2))</f>
        <v/>
      </c>
      <c r="F59" s="343">
        <f>IF($B59="","",ROUND(SUMIFS('往来款跟进'!$G$11:$G$510,'往来款跟进'!$D$11:$D$510,$B59),2))</f>
        <v/>
      </c>
      <c r="G59" s="343">
        <f>IF($B59="","",ROUND(SUMIFS(数据录入!$F$5:$F$4999,数据录入!$J$5:$J$4999,$B59),2))</f>
        <v/>
      </c>
      <c r="H59" s="365">
        <f>IF($B59="","",ROUND(N($E59)-N($F59),2))</f>
        <v/>
      </c>
      <c r="I59" s="343">
        <f>IF($B59="","",ROUND(N($F59)-N($G59),2))</f>
        <v/>
      </c>
      <c r="J59" s="352">
        <f>IF($B59="","",IF(AND(N($E59)=0,N($G59)=0),"没有往来",IF(ROUND(N($I59),2)&lt;&gt;0,"差 "&amp;TEXT(N($I59),"0.00")&amp;" 元：【数据录入】里这个客户的回款还没记全，或者没选客户名",IF(N($H59)&gt;0,"还欠 "&amp;TEXT(N($H59),"0.00")&amp;" 元","已结清"))))</f>
        <v/>
      </c>
    </row>
    <row r="60" ht="18" customHeight="1" s="65">
      <c r="A60" s="338">
        <f>IF($B60="","",MAX($A$5:A59)+1)</f>
        <v/>
      </c>
      <c r="B60" s="364">
        <f>IF(基础资料!$E56="","",基础资料!$E56)</f>
        <v/>
      </c>
      <c r="C60" s="343">
        <f>IF($B60="","",ROUND(SUMIFS('往来款跟进'!$F$11:$F$510,'往来款跟进'!$D$11:$D$510,$B60),2))</f>
        <v/>
      </c>
      <c r="D60" s="343">
        <f>IF($B60="","",ROUND(SUMIFS('往来款跟进'!$J$11:$J$510,'往来款跟进'!$D$11:$D$510,$B60),2))</f>
        <v/>
      </c>
      <c r="E60" s="343">
        <f>IF($B60="","",ROUND(N($C60)-N($D60),2))</f>
        <v/>
      </c>
      <c r="F60" s="343">
        <f>IF($B60="","",ROUND(SUMIFS('往来款跟进'!$G$11:$G$510,'往来款跟进'!$D$11:$D$510,$B60),2))</f>
        <v/>
      </c>
      <c r="G60" s="343">
        <f>IF($B60="","",ROUND(SUMIFS(数据录入!$F$5:$F$4999,数据录入!$J$5:$J$4999,$B60),2))</f>
        <v/>
      </c>
      <c r="H60" s="365">
        <f>IF($B60="","",ROUND(N($E60)-N($F60),2))</f>
        <v/>
      </c>
      <c r="I60" s="343">
        <f>IF($B60="","",ROUND(N($F60)-N($G60),2))</f>
        <v/>
      </c>
      <c r="J60" s="352">
        <f>IF($B60="","",IF(AND(N($E60)=0,N($G60)=0),"没有往来",IF(ROUND(N($I60),2)&lt;&gt;0,"差 "&amp;TEXT(N($I60),"0.00")&amp;" 元：【数据录入】里这个客户的回款还没记全，或者没选客户名",IF(N($H60)&gt;0,"还欠 "&amp;TEXT(N($H60),"0.00")&amp;" 元","已结清"))))</f>
        <v/>
      </c>
    </row>
    <row r="61" ht="18" customHeight="1" s="65">
      <c r="A61" s="338">
        <f>IF($B61="","",MAX($A$5:A60)+1)</f>
        <v/>
      </c>
      <c r="B61" s="364">
        <f>IF(基础资料!$E57="","",基础资料!$E57)</f>
        <v/>
      </c>
      <c r="C61" s="343">
        <f>IF($B61="","",ROUND(SUMIFS('往来款跟进'!$F$11:$F$510,'往来款跟进'!$D$11:$D$510,$B61),2))</f>
        <v/>
      </c>
      <c r="D61" s="343">
        <f>IF($B61="","",ROUND(SUMIFS('往来款跟进'!$J$11:$J$510,'往来款跟进'!$D$11:$D$510,$B61),2))</f>
        <v/>
      </c>
      <c r="E61" s="343">
        <f>IF($B61="","",ROUND(N($C61)-N($D61),2))</f>
        <v/>
      </c>
      <c r="F61" s="343">
        <f>IF($B61="","",ROUND(SUMIFS('往来款跟进'!$G$11:$G$510,'往来款跟进'!$D$11:$D$510,$B61),2))</f>
        <v/>
      </c>
      <c r="G61" s="343">
        <f>IF($B61="","",ROUND(SUMIFS(数据录入!$F$5:$F$4999,数据录入!$J$5:$J$4999,$B61),2))</f>
        <v/>
      </c>
      <c r="H61" s="365">
        <f>IF($B61="","",ROUND(N($E61)-N($F61),2))</f>
        <v/>
      </c>
      <c r="I61" s="343">
        <f>IF($B61="","",ROUND(N($F61)-N($G61),2))</f>
        <v/>
      </c>
      <c r="J61" s="352">
        <f>IF($B61="","",IF(AND(N($E61)=0,N($G61)=0),"没有往来",IF(ROUND(N($I61),2)&lt;&gt;0,"差 "&amp;TEXT(N($I61),"0.00")&amp;" 元：【数据录入】里这个客户的回款还没记全，或者没选客户名",IF(N($H61)&gt;0,"还欠 "&amp;TEXT(N($H61),"0.00")&amp;" 元","已结清"))))</f>
        <v/>
      </c>
    </row>
    <row r="62" ht="18" customHeight="1" s="65">
      <c r="A62" s="338">
        <f>IF($B62="","",MAX($A$5:A61)+1)</f>
        <v/>
      </c>
      <c r="B62" s="364">
        <f>IF(基础资料!$E58="","",基础资料!$E58)</f>
        <v/>
      </c>
      <c r="C62" s="343">
        <f>IF($B62="","",ROUND(SUMIFS('往来款跟进'!$F$11:$F$510,'往来款跟进'!$D$11:$D$510,$B62),2))</f>
        <v/>
      </c>
      <c r="D62" s="343">
        <f>IF($B62="","",ROUND(SUMIFS('往来款跟进'!$J$11:$J$510,'往来款跟进'!$D$11:$D$510,$B62),2))</f>
        <v/>
      </c>
      <c r="E62" s="343">
        <f>IF($B62="","",ROUND(N($C62)-N($D62),2))</f>
        <v/>
      </c>
      <c r="F62" s="343">
        <f>IF($B62="","",ROUND(SUMIFS('往来款跟进'!$G$11:$G$510,'往来款跟进'!$D$11:$D$510,$B62),2))</f>
        <v/>
      </c>
      <c r="G62" s="343">
        <f>IF($B62="","",ROUND(SUMIFS(数据录入!$F$5:$F$4999,数据录入!$J$5:$J$4999,$B62),2))</f>
        <v/>
      </c>
      <c r="H62" s="365">
        <f>IF($B62="","",ROUND(N($E62)-N($F62),2))</f>
        <v/>
      </c>
      <c r="I62" s="343">
        <f>IF($B62="","",ROUND(N($F62)-N($G62),2))</f>
        <v/>
      </c>
      <c r="J62" s="352">
        <f>IF($B62="","",IF(AND(N($E62)=0,N($G62)=0),"没有往来",IF(ROUND(N($I62),2)&lt;&gt;0,"差 "&amp;TEXT(N($I62),"0.00")&amp;" 元：【数据录入】里这个客户的回款还没记全，或者没选客户名",IF(N($H62)&gt;0,"还欠 "&amp;TEXT(N($H62),"0.00")&amp;" 元","已结清"))))</f>
        <v/>
      </c>
    </row>
    <row r="63" ht="18" customHeight="1" s="65">
      <c r="A63" s="338">
        <f>IF($B63="","",MAX($A$5:A62)+1)</f>
        <v/>
      </c>
      <c r="B63" s="364">
        <f>IF(基础资料!$E59="","",基础资料!$E59)</f>
        <v/>
      </c>
      <c r="C63" s="343">
        <f>IF($B63="","",ROUND(SUMIFS('往来款跟进'!$F$11:$F$510,'往来款跟进'!$D$11:$D$510,$B63),2))</f>
        <v/>
      </c>
      <c r="D63" s="343">
        <f>IF($B63="","",ROUND(SUMIFS('往来款跟进'!$J$11:$J$510,'往来款跟进'!$D$11:$D$510,$B63),2))</f>
        <v/>
      </c>
      <c r="E63" s="343">
        <f>IF($B63="","",ROUND(N($C63)-N($D63),2))</f>
        <v/>
      </c>
      <c r="F63" s="343">
        <f>IF($B63="","",ROUND(SUMIFS('往来款跟进'!$G$11:$G$510,'往来款跟进'!$D$11:$D$510,$B63),2))</f>
        <v/>
      </c>
      <c r="G63" s="343">
        <f>IF($B63="","",ROUND(SUMIFS(数据录入!$F$5:$F$4999,数据录入!$J$5:$J$4999,$B63),2))</f>
        <v/>
      </c>
      <c r="H63" s="365">
        <f>IF($B63="","",ROUND(N($E63)-N($F63),2))</f>
        <v/>
      </c>
      <c r="I63" s="343">
        <f>IF($B63="","",ROUND(N($F63)-N($G63),2))</f>
        <v/>
      </c>
      <c r="J63" s="352">
        <f>IF($B63="","",IF(AND(N($E63)=0,N($G63)=0),"没有往来",IF(ROUND(N($I63),2)&lt;&gt;0,"差 "&amp;TEXT(N($I63),"0.00")&amp;" 元：【数据录入】里这个客户的回款还没记全，或者没选客户名",IF(N($H63)&gt;0,"还欠 "&amp;TEXT(N($H63),"0.00")&amp;" 元","已结清"))))</f>
        <v/>
      </c>
    </row>
    <row r="64" ht="18" customHeight="1" s="65">
      <c r="A64" s="338">
        <f>IF($B64="","",MAX($A$5:A63)+1)</f>
        <v/>
      </c>
      <c r="B64" s="364">
        <f>IF(基础资料!$E60="","",基础资料!$E60)</f>
        <v/>
      </c>
      <c r="C64" s="343">
        <f>IF($B64="","",ROUND(SUMIFS('往来款跟进'!$F$11:$F$510,'往来款跟进'!$D$11:$D$510,$B64),2))</f>
        <v/>
      </c>
      <c r="D64" s="343">
        <f>IF($B64="","",ROUND(SUMIFS('往来款跟进'!$J$11:$J$510,'往来款跟进'!$D$11:$D$510,$B64),2))</f>
        <v/>
      </c>
      <c r="E64" s="343">
        <f>IF($B64="","",ROUND(N($C64)-N($D64),2))</f>
        <v/>
      </c>
      <c r="F64" s="343">
        <f>IF($B64="","",ROUND(SUMIFS('往来款跟进'!$G$11:$G$510,'往来款跟进'!$D$11:$D$510,$B64),2))</f>
        <v/>
      </c>
      <c r="G64" s="343">
        <f>IF($B64="","",ROUND(SUMIFS(数据录入!$F$5:$F$4999,数据录入!$J$5:$J$4999,$B64),2))</f>
        <v/>
      </c>
      <c r="H64" s="365">
        <f>IF($B64="","",ROUND(N($E64)-N($F64),2))</f>
        <v/>
      </c>
      <c r="I64" s="343">
        <f>IF($B64="","",ROUND(N($F64)-N($G64),2))</f>
        <v/>
      </c>
      <c r="J64" s="352">
        <f>IF($B64="","",IF(AND(N($E64)=0,N($G64)=0),"没有往来",IF(ROUND(N($I64),2)&lt;&gt;0,"差 "&amp;TEXT(N($I64),"0.00")&amp;" 元：【数据录入】里这个客户的回款还没记全，或者没选客户名",IF(N($H64)&gt;0,"还欠 "&amp;TEXT(N($H64),"0.00")&amp;" 元","已结清"))))</f>
        <v/>
      </c>
    </row>
    <row r="65" ht="18" customHeight="1" s="65">
      <c r="A65" s="338">
        <f>IF($B65="","",MAX($A$5:A64)+1)</f>
        <v/>
      </c>
      <c r="B65" s="364">
        <f>IF(基础资料!$E61="","",基础资料!$E61)</f>
        <v/>
      </c>
      <c r="C65" s="343">
        <f>IF($B65="","",ROUND(SUMIFS('往来款跟进'!$F$11:$F$510,'往来款跟进'!$D$11:$D$510,$B65),2))</f>
        <v/>
      </c>
      <c r="D65" s="343">
        <f>IF($B65="","",ROUND(SUMIFS('往来款跟进'!$J$11:$J$510,'往来款跟进'!$D$11:$D$510,$B65),2))</f>
        <v/>
      </c>
      <c r="E65" s="343">
        <f>IF($B65="","",ROUND(N($C65)-N($D65),2))</f>
        <v/>
      </c>
      <c r="F65" s="343">
        <f>IF($B65="","",ROUND(SUMIFS('往来款跟进'!$G$11:$G$510,'往来款跟进'!$D$11:$D$510,$B65),2))</f>
        <v/>
      </c>
      <c r="G65" s="343">
        <f>IF($B65="","",ROUND(SUMIFS(数据录入!$F$5:$F$4999,数据录入!$J$5:$J$4999,$B65),2))</f>
        <v/>
      </c>
      <c r="H65" s="365">
        <f>IF($B65="","",ROUND(N($E65)-N($F65),2))</f>
        <v/>
      </c>
      <c r="I65" s="343">
        <f>IF($B65="","",ROUND(N($F65)-N($G65),2))</f>
        <v/>
      </c>
      <c r="J65" s="352">
        <f>IF($B65="","",IF(AND(N($E65)=0,N($G65)=0),"没有往来",IF(ROUND(N($I65),2)&lt;&gt;0,"差 "&amp;TEXT(N($I65),"0.00")&amp;" 元：【数据录入】里这个客户的回款还没记全，或者没选客户名",IF(N($H65)&gt;0,"还欠 "&amp;TEXT(N($H65),"0.00")&amp;" 元","已结清"))))</f>
        <v/>
      </c>
    </row>
    <row r="66">
      <c r="A66" s="309" t="inlineStr">
        <is>
          <t>合　计</t>
        </is>
      </c>
      <c r="B66" s="366" t="n"/>
      <c r="C66" s="310">
        <f>ROUND(SUM(C6:C65),2)</f>
        <v/>
      </c>
      <c r="D66" s="310">
        <f>ROUND(SUM(D6:D65),2)</f>
        <v/>
      </c>
      <c r="E66" s="310">
        <f>ROUND(SUM(E6:E65),2)</f>
        <v/>
      </c>
      <c r="F66" s="310">
        <f>ROUND(SUM(F6:F65),2)</f>
        <v/>
      </c>
      <c r="G66" s="310">
        <f>ROUND(SUM(G6:G65),2)</f>
        <v/>
      </c>
      <c r="H66" s="310">
        <f>ROUND(SUM(H6:H65),2)</f>
        <v/>
      </c>
      <c r="I66" s="310">
        <f>ROUND(SUM(I6:I65),2)</f>
        <v/>
      </c>
      <c r="J66" s="367" t="n"/>
    </row>
    <row r="68" ht="22" customHeight="1" s="65">
      <c r="A68" s="360" t="inlineStr">
        <is>
          <t>二、按供货商：应付款对账</t>
        </is>
      </c>
      <c r="B68" s="361" t="n"/>
      <c r="C68" s="361" t="n"/>
      <c r="D68" s="361" t="n"/>
      <c r="E68" s="361" t="n"/>
      <c r="F68" s="361" t="n"/>
      <c r="G68" s="361" t="n"/>
      <c r="H68" s="361" t="n"/>
      <c r="I68" s="361" t="n"/>
      <c r="J68" s="362" t="n"/>
    </row>
    <row r="69" ht="34" customHeight="1" s="65">
      <c r="A69" s="363" t="inlineStr">
        <is>
          <t>序号</t>
        </is>
      </c>
      <c r="B69" s="363" t="inlineStr">
        <is>
          <t>供货商</t>
        </is>
      </c>
      <c r="C69" s="363" t="inlineStr">
        <is>
          <t>购货款</t>
        </is>
      </c>
      <c r="D69" s="363" t="n"/>
      <c r="E69" s="363" t="inlineStr">
        <is>
          <t>应付款</t>
        </is>
      </c>
      <c r="F69" s="363" t="inlineStr">
        <is>
          <t>已付款
(往来款跟进)</t>
        </is>
      </c>
      <c r="G69" s="363" t="inlineStr">
        <is>
          <t>已付款
(数据录入)</t>
        </is>
      </c>
      <c r="H69" s="363" t="inlineStr">
        <is>
          <t>尚欠款</t>
        </is>
      </c>
      <c r="I69" s="363" t="inlineStr">
        <is>
          <t>差额</t>
        </is>
      </c>
      <c r="J69" s="363" t="inlineStr">
        <is>
          <t>提　示</t>
        </is>
      </c>
    </row>
    <row r="70" ht="18" customHeight="1" s="65">
      <c r="A70" s="338">
        <f>IF($B70="","",MAX($A$69:A69)+1)</f>
        <v/>
      </c>
      <c r="B70" s="368">
        <f>IF(基础资料!$G2="","",基础资料!$G2)</f>
        <v/>
      </c>
      <c r="C70" s="348">
        <f>IF($B70="","",ROUND(SUMIFS('往来款跟进'!$O$11:$O$510,'往来款跟进'!$N$11:$N$510,$B70),2))</f>
        <v/>
      </c>
      <c r="D70" s="369" t="n"/>
      <c r="E70" s="348">
        <f>IF($B70="","",N($C70))</f>
        <v/>
      </c>
      <c r="F70" s="348">
        <f>IF($B70="","",ROUND(SUMIFS('往来款跟进'!$P$11:$P$510,'往来款跟进'!$N$11:$N$510,$B70),2))</f>
        <v/>
      </c>
      <c r="G70" s="348">
        <f>IF($B70="","",ROUND(SUMIFS(数据录入!$G$5:$G$4999,数据录入!$K$5:$K$4999,$B70),2))</f>
        <v/>
      </c>
      <c r="H70" s="365">
        <f>IF($B70="","",ROUND(N($E70)-N($F70),2))</f>
        <v/>
      </c>
      <c r="I70" s="343">
        <f>IF($B70="","",ROUND(N($F70)-N($G70),2))</f>
        <v/>
      </c>
      <c r="J70" s="352">
        <f>IF($B70="","",IF(AND(N($E70)=0,N($G70)=0),"没有往来",IF(ROUND(N($I70),2)&lt;&gt;0,"差 "&amp;TEXT(N($I70),"0.00")&amp;" 元：【数据录入】里这个供货商的付款还没记全，或者没选供货商名",IF(N($H70)&gt;0,"还欠 "&amp;TEXT(N($H70),"0.00")&amp;" 元","已结清"))))</f>
        <v/>
      </c>
    </row>
    <row r="71" ht="18" customHeight="1" s="65">
      <c r="A71" s="338">
        <f>IF($B71="","",MAX($A$69:A70)+1)</f>
        <v/>
      </c>
      <c r="B71" s="368">
        <f>IF(基础资料!$G3="","",基础资料!$G3)</f>
        <v/>
      </c>
      <c r="C71" s="348">
        <f>IF($B71="","",ROUND(SUMIFS('往来款跟进'!$O$11:$O$510,'往来款跟进'!$N$11:$N$510,$B71),2))</f>
        <v/>
      </c>
      <c r="D71" s="369" t="n"/>
      <c r="E71" s="348">
        <f>IF($B71="","",N($C71))</f>
        <v/>
      </c>
      <c r="F71" s="348">
        <f>IF($B71="","",ROUND(SUMIFS('往来款跟进'!$P$11:$P$510,'往来款跟进'!$N$11:$N$510,$B71),2))</f>
        <v/>
      </c>
      <c r="G71" s="348">
        <f>IF($B71="","",ROUND(SUMIFS(数据录入!$G$5:$G$4999,数据录入!$K$5:$K$4999,$B71),2))</f>
        <v/>
      </c>
      <c r="H71" s="365">
        <f>IF($B71="","",ROUND(N($E71)-N($F71),2))</f>
        <v/>
      </c>
      <c r="I71" s="343">
        <f>IF($B71="","",ROUND(N($F71)-N($G71),2))</f>
        <v/>
      </c>
      <c r="J71" s="352">
        <f>IF($B71="","",IF(AND(N($E71)=0,N($G71)=0),"没有往来",IF(ROUND(N($I71),2)&lt;&gt;0,"差 "&amp;TEXT(N($I71),"0.00")&amp;" 元：【数据录入】里这个供货商的付款还没记全，或者没选供货商名",IF(N($H71)&gt;0,"还欠 "&amp;TEXT(N($H71),"0.00")&amp;" 元","已结清"))))</f>
        <v/>
      </c>
    </row>
    <row r="72" ht="18" customHeight="1" s="65">
      <c r="A72" s="338">
        <f>IF($B72="","",MAX($A$69:A71)+1)</f>
        <v/>
      </c>
      <c r="B72" s="368">
        <f>IF(基础资料!$G4="","",基础资料!$G4)</f>
        <v/>
      </c>
      <c r="C72" s="348">
        <f>IF($B72="","",ROUND(SUMIFS('往来款跟进'!$O$11:$O$510,'往来款跟进'!$N$11:$N$510,$B72),2))</f>
        <v/>
      </c>
      <c r="D72" s="369" t="n"/>
      <c r="E72" s="348">
        <f>IF($B72="","",N($C72))</f>
        <v/>
      </c>
      <c r="F72" s="348">
        <f>IF($B72="","",ROUND(SUMIFS('往来款跟进'!$P$11:$P$510,'往来款跟进'!$N$11:$N$510,$B72),2))</f>
        <v/>
      </c>
      <c r="G72" s="348">
        <f>IF($B72="","",ROUND(SUMIFS(数据录入!$G$5:$G$4999,数据录入!$K$5:$K$4999,$B72),2))</f>
        <v/>
      </c>
      <c r="H72" s="365">
        <f>IF($B72="","",ROUND(N($E72)-N($F72),2))</f>
        <v/>
      </c>
      <c r="I72" s="343">
        <f>IF($B72="","",ROUND(N($F72)-N($G72),2))</f>
        <v/>
      </c>
      <c r="J72" s="352">
        <f>IF($B72="","",IF(AND(N($E72)=0,N($G72)=0),"没有往来",IF(ROUND(N($I72),2)&lt;&gt;0,"差 "&amp;TEXT(N($I72),"0.00")&amp;" 元：【数据录入】里这个供货商的付款还没记全，或者没选供货商名",IF(N($H72)&gt;0,"还欠 "&amp;TEXT(N($H72),"0.00")&amp;" 元","已结清"))))</f>
        <v/>
      </c>
    </row>
    <row r="73" ht="18" customHeight="1" s="65">
      <c r="A73" s="338">
        <f>IF($B73="","",MAX($A$69:A72)+1)</f>
        <v/>
      </c>
      <c r="B73" s="368">
        <f>IF(基础资料!$G5="","",基础资料!$G5)</f>
        <v/>
      </c>
      <c r="C73" s="348">
        <f>IF($B73="","",ROUND(SUMIFS('往来款跟进'!$O$11:$O$510,'往来款跟进'!$N$11:$N$510,$B73),2))</f>
        <v/>
      </c>
      <c r="D73" s="369" t="n"/>
      <c r="E73" s="348">
        <f>IF($B73="","",N($C73))</f>
        <v/>
      </c>
      <c r="F73" s="348">
        <f>IF($B73="","",ROUND(SUMIFS('往来款跟进'!$P$11:$P$510,'往来款跟进'!$N$11:$N$510,$B73),2))</f>
        <v/>
      </c>
      <c r="G73" s="348">
        <f>IF($B73="","",ROUND(SUMIFS(数据录入!$G$5:$G$4999,数据录入!$K$5:$K$4999,$B73),2))</f>
        <v/>
      </c>
      <c r="H73" s="365">
        <f>IF($B73="","",ROUND(N($E73)-N($F73),2))</f>
        <v/>
      </c>
      <c r="I73" s="343">
        <f>IF($B73="","",ROUND(N($F73)-N($G73),2))</f>
        <v/>
      </c>
      <c r="J73" s="352">
        <f>IF($B73="","",IF(AND(N($E73)=0,N($G73)=0),"没有往来",IF(ROUND(N($I73),2)&lt;&gt;0,"差 "&amp;TEXT(N($I73),"0.00")&amp;" 元：【数据录入】里这个供货商的付款还没记全，或者没选供货商名",IF(N($H73)&gt;0,"还欠 "&amp;TEXT(N($H73),"0.00")&amp;" 元","已结清"))))</f>
        <v/>
      </c>
    </row>
    <row r="74" ht="18" customHeight="1" s="65">
      <c r="A74" s="338">
        <f>IF($B74="","",MAX($A$69:A73)+1)</f>
        <v/>
      </c>
      <c r="B74" s="368">
        <f>IF(基础资料!$G6="","",基础资料!$G6)</f>
        <v/>
      </c>
      <c r="C74" s="348">
        <f>IF($B74="","",ROUND(SUMIFS('往来款跟进'!$O$11:$O$510,'往来款跟进'!$N$11:$N$510,$B74),2))</f>
        <v/>
      </c>
      <c r="D74" s="369" t="n"/>
      <c r="E74" s="348">
        <f>IF($B74="","",N($C74))</f>
        <v/>
      </c>
      <c r="F74" s="348">
        <f>IF($B74="","",ROUND(SUMIFS('往来款跟进'!$P$11:$P$510,'往来款跟进'!$N$11:$N$510,$B74),2))</f>
        <v/>
      </c>
      <c r="G74" s="348">
        <f>IF($B74="","",ROUND(SUMIFS(数据录入!$G$5:$G$4999,数据录入!$K$5:$K$4999,$B74),2))</f>
        <v/>
      </c>
      <c r="H74" s="365">
        <f>IF($B74="","",ROUND(N($E74)-N($F74),2))</f>
        <v/>
      </c>
      <c r="I74" s="343">
        <f>IF($B74="","",ROUND(N($F74)-N($G74),2))</f>
        <v/>
      </c>
      <c r="J74" s="352">
        <f>IF($B74="","",IF(AND(N($E74)=0,N($G74)=0),"没有往来",IF(ROUND(N($I74),2)&lt;&gt;0,"差 "&amp;TEXT(N($I74),"0.00")&amp;" 元：【数据录入】里这个供货商的付款还没记全，或者没选供货商名",IF(N($H74)&gt;0,"还欠 "&amp;TEXT(N($H74),"0.00")&amp;" 元","已结清"))))</f>
        <v/>
      </c>
    </row>
    <row r="75" ht="18" customHeight="1" s="65">
      <c r="A75" s="338">
        <f>IF($B75="","",MAX($A$69:A74)+1)</f>
        <v/>
      </c>
      <c r="B75" s="368">
        <f>IF(基础资料!$G7="","",基础资料!$G7)</f>
        <v/>
      </c>
      <c r="C75" s="348">
        <f>IF($B75="","",ROUND(SUMIFS('往来款跟进'!$O$11:$O$510,'往来款跟进'!$N$11:$N$510,$B75),2))</f>
        <v/>
      </c>
      <c r="D75" s="369" t="n"/>
      <c r="E75" s="348">
        <f>IF($B75="","",N($C75))</f>
        <v/>
      </c>
      <c r="F75" s="348">
        <f>IF($B75="","",ROUND(SUMIFS('往来款跟进'!$P$11:$P$510,'往来款跟进'!$N$11:$N$510,$B75),2))</f>
        <v/>
      </c>
      <c r="G75" s="348">
        <f>IF($B75="","",ROUND(SUMIFS(数据录入!$G$5:$G$4999,数据录入!$K$5:$K$4999,$B75),2))</f>
        <v/>
      </c>
      <c r="H75" s="365">
        <f>IF($B75="","",ROUND(N($E75)-N($F75),2))</f>
        <v/>
      </c>
      <c r="I75" s="343">
        <f>IF($B75="","",ROUND(N($F75)-N($G75),2))</f>
        <v/>
      </c>
      <c r="J75" s="352">
        <f>IF($B75="","",IF(AND(N($E75)=0,N($G75)=0),"没有往来",IF(ROUND(N($I75),2)&lt;&gt;0,"差 "&amp;TEXT(N($I75),"0.00")&amp;" 元：【数据录入】里这个供货商的付款还没记全，或者没选供货商名",IF(N($H75)&gt;0,"还欠 "&amp;TEXT(N($H75),"0.00")&amp;" 元","已结清"))))</f>
        <v/>
      </c>
    </row>
    <row r="76" ht="18" customHeight="1" s="65">
      <c r="A76" s="338">
        <f>IF($B76="","",MAX($A$69:A75)+1)</f>
        <v/>
      </c>
      <c r="B76" s="368">
        <f>IF(基础资料!$G8="","",基础资料!$G8)</f>
        <v/>
      </c>
      <c r="C76" s="348">
        <f>IF($B76="","",ROUND(SUMIFS('往来款跟进'!$O$11:$O$510,'往来款跟进'!$N$11:$N$510,$B76),2))</f>
        <v/>
      </c>
      <c r="D76" s="369" t="n"/>
      <c r="E76" s="348">
        <f>IF($B76="","",N($C76))</f>
        <v/>
      </c>
      <c r="F76" s="348">
        <f>IF($B76="","",ROUND(SUMIFS('往来款跟进'!$P$11:$P$510,'往来款跟进'!$N$11:$N$510,$B76),2))</f>
        <v/>
      </c>
      <c r="G76" s="348">
        <f>IF($B76="","",ROUND(SUMIFS(数据录入!$G$5:$G$4999,数据录入!$K$5:$K$4999,$B76),2))</f>
        <v/>
      </c>
      <c r="H76" s="365">
        <f>IF($B76="","",ROUND(N($E76)-N($F76),2))</f>
        <v/>
      </c>
      <c r="I76" s="343">
        <f>IF($B76="","",ROUND(N($F76)-N($G76),2))</f>
        <v/>
      </c>
      <c r="J76" s="352">
        <f>IF($B76="","",IF(AND(N($E76)=0,N($G76)=0),"没有往来",IF(ROUND(N($I76),2)&lt;&gt;0,"差 "&amp;TEXT(N($I76),"0.00")&amp;" 元：【数据录入】里这个供货商的付款还没记全，或者没选供货商名",IF(N($H76)&gt;0,"还欠 "&amp;TEXT(N($H76),"0.00")&amp;" 元","已结清"))))</f>
        <v/>
      </c>
    </row>
    <row r="77" ht="18" customHeight="1" s="65">
      <c r="A77" s="338">
        <f>IF($B77="","",MAX($A$69:A76)+1)</f>
        <v/>
      </c>
      <c r="B77" s="368">
        <f>IF(基础资料!$G9="","",基础资料!$G9)</f>
        <v/>
      </c>
      <c r="C77" s="348">
        <f>IF($B77="","",ROUND(SUMIFS('往来款跟进'!$O$11:$O$510,'往来款跟进'!$N$11:$N$510,$B77),2))</f>
        <v/>
      </c>
      <c r="D77" s="369" t="n"/>
      <c r="E77" s="348">
        <f>IF($B77="","",N($C77))</f>
        <v/>
      </c>
      <c r="F77" s="348">
        <f>IF($B77="","",ROUND(SUMIFS('往来款跟进'!$P$11:$P$510,'往来款跟进'!$N$11:$N$510,$B77),2))</f>
        <v/>
      </c>
      <c r="G77" s="348">
        <f>IF($B77="","",ROUND(SUMIFS(数据录入!$G$5:$G$4999,数据录入!$K$5:$K$4999,$B77),2))</f>
        <v/>
      </c>
      <c r="H77" s="365">
        <f>IF($B77="","",ROUND(N($E77)-N($F77),2))</f>
        <v/>
      </c>
      <c r="I77" s="343">
        <f>IF($B77="","",ROUND(N($F77)-N($G77),2))</f>
        <v/>
      </c>
      <c r="J77" s="352">
        <f>IF($B77="","",IF(AND(N($E77)=0,N($G77)=0),"没有往来",IF(ROUND(N($I77),2)&lt;&gt;0,"差 "&amp;TEXT(N($I77),"0.00")&amp;" 元：【数据录入】里这个供货商的付款还没记全，或者没选供货商名",IF(N($H77)&gt;0,"还欠 "&amp;TEXT(N($H77),"0.00")&amp;" 元","已结清"))))</f>
        <v/>
      </c>
    </row>
    <row r="78" ht="18" customHeight="1" s="65">
      <c r="A78" s="338">
        <f>IF($B78="","",MAX($A$69:A77)+1)</f>
        <v/>
      </c>
      <c r="B78" s="368">
        <f>IF(基础资料!$G10="","",基础资料!$G10)</f>
        <v/>
      </c>
      <c r="C78" s="348">
        <f>IF($B78="","",ROUND(SUMIFS('往来款跟进'!$O$11:$O$510,'往来款跟进'!$N$11:$N$510,$B78),2))</f>
        <v/>
      </c>
      <c r="D78" s="369" t="n"/>
      <c r="E78" s="348">
        <f>IF($B78="","",N($C78))</f>
        <v/>
      </c>
      <c r="F78" s="348">
        <f>IF($B78="","",ROUND(SUMIFS('往来款跟进'!$P$11:$P$510,'往来款跟进'!$N$11:$N$510,$B78),2))</f>
        <v/>
      </c>
      <c r="G78" s="348">
        <f>IF($B78="","",ROUND(SUMIFS(数据录入!$G$5:$G$4999,数据录入!$K$5:$K$4999,$B78),2))</f>
        <v/>
      </c>
      <c r="H78" s="365">
        <f>IF($B78="","",ROUND(N($E78)-N($F78),2))</f>
        <v/>
      </c>
      <c r="I78" s="343">
        <f>IF($B78="","",ROUND(N($F78)-N($G78),2))</f>
        <v/>
      </c>
      <c r="J78" s="352">
        <f>IF($B78="","",IF(AND(N($E78)=0,N($G78)=0),"没有往来",IF(ROUND(N($I78),2)&lt;&gt;0,"差 "&amp;TEXT(N($I78),"0.00")&amp;" 元：【数据录入】里这个供货商的付款还没记全，或者没选供货商名",IF(N($H78)&gt;0,"还欠 "&amp;TEXT(N($H78),"0.00")&amp;" 元","已结清"))))</f>
        <v/>
      </c>
    </row>
    <row r="79" ht="18" customHeight="1" s="65">
      <c r="A79" s="338">
        <f>IF($B79="","",MAX($A$69:A78)+1)</f>
        <v/>
      </c>
      <c r="B79" s="368">
        <f>IF(基础资料!$G11="","",基础资料!$G11)</f>
        <v/>
      </c>
      <c r="C79" s="348">
        <f>IF($B79="","",ROUND(SUMIFS('往来款跟进'!$O$11:$O$510,'往来款跟进'!$N$11:$N$510,$B79),2))</f>
        <v/>
      </c>
      <c r="D79" s="369" t="n"/>
      <c r="E79" s="348">
        <f>IF($B79="","",N($C79))</f>
        <v/>
      </c>
      <c r="F79" s="348">
        <f>IF($B79="","",ROUND(SUMIFS('往来款跟进'!$P$11:$P$510,'往来款跟进'!$N$11:$N$510,$B79),2))</f>
        <v/>
      </c>
      <c r="G79" s="348">
        <f>IF($B79="","",ROUND(SUMIFS(数据录入!$G$5:$G$4999,数据录入!$K$5:$K$4999,$B79),2))</f>
        <v/>
      </c>
      <c r="H79" s="365">
        <f>IF($B79="","",ROUND(N($E79)-N($F79),2))</f>
        <v/>
      </c>
      <c r="I79" s="343">
        <f>IF($B79="","",ROUND(N($F79)-N($G79),2))</f>
        <v/>
      </c>
      <c r="J79" s="352">
        <f>IF($B79="","",IF(AND(N($E79)=0,N($G79)=0),"没有往来",IF(ROUND(N($I79),2)&lt;&gt;0,"差 "&amp;TEXT(N($I79),"0.00")&amp;" 元：【数据录入】里这个供货商的付款还没记全，或者没选供货商名",IF(N($H79)&gt;0,"还欠 "&amp;TEXT(N($H79),"0.00")&amp;" 元","已结清"))))</f>
        <v/>
      </c>
    </row>
    <row r="80" ht="18" customHeight="1" s="65">
      <c r="A80" s="338">
        <f>IF($B80="","",MAX($A$69:A79)+1)</f>
        <v/>
      </c>
      <c r="B80" s="368">
        <f>IF(基础资料!$G12="","",基础资料!$G12)</f>
        <v/>
      </c>
      <c r="C80" s="348">
        <f>IF($B80="","",ROUND(SUMIFS('往来款跟进'!$O$11:$O$510,'往来款跟进'!$N$11:$N$510,$B80),2))</f>
        <v/>
      </c>
      <c r="D80" s="369" t="n"/>
      <c r="E80" s="348">
        <f>IF($B80="","",N($C80))</f>
        <v/>
      </c>
      <c r="F80" s="348">
        <f>IF($B80="","",ROUND(SUMIFS('往来款跟进'!$P$11:$P$510,'往来款跟进'!$N$11:$N$510,$B80),2))</f>
        <v/>
      </c>
      <c r="G80" s="348">
        <f>IF($B80="","",ROUND(SUMIFS(数据录入!$G$5:$G$4999,数据录入!$K$5:$K$4999,$B80),2))</f>
        <v/>
      </c>
      <c r="H80" s="365">
        <f>IF($B80="","",ROUND(N($E80)-N($F80),2))</f>
        <v/>
      </c>
      <c r="I80" s="343">
        <f>IF($B80="","",ROUND(N($F80)-N($G80),2))</f>
        <v/>
      </c>
      <c r="J80" s="352">
        <f>IF($B80="","",IF(AND(N($E80)=0,N($G80)=0),"没有往来",IF(ROUND(N($I80),2)&lt;&gt;0,"差 "&amp;TEXT(N($I80),"0.00")&amp;" 元：【数据录入】里这个供货商的付款还没记全，或者没选供货商名",IF(N($H80)&gt;0,"还欠 "&amp;TEXT(N($H80),"0.00")&amp;" 元","已结清"))))</f>
        <v/>
      </c>
    </row>
    <row r="81" ht="18" customHeight="1" s="65">
      <c r="A81" s="338">
        <f>IF($B81="","",MAX($A$69:A80)+1)</f>
        <v/>
      </c>
      <c r="B81" s="368">
        <f>IF(基础资料!$G13="","",基础资料!$G13)</f>
        <v/>
      </c>
      <c r="C81" s="348">
        <f>IF($B81="","",ROUND(SUMIFS('往来款跟进'!$O$11:$O$510,'往来款跟进'!$N$11:$N$510,$B81),2))</f>
        <v/>
      </c>
      <c r="D81" s="369" t="n"/>
      <c r="E81" s="348">
        <f>IF($B81="","",N($C81))</f>
        <v/>
      </c>
      <c r="F81" s="348">
        <f>IF($B81="","",ROUND(SUMIFS('往来款跟进'!$P$11:$P$510,'往来款跟进'!$N$11:$N$510,$B81),2))</f>
        <v/>
      </c>
      <c r="G81" s="348">
        <f>IF($B81="","",ROUND(SUMIFS(数据录入!$G$5:$G$4999,数据录入!$K$5:$K$4999,$B81),2))</f>
        <v/>
      </c>
      <c r="H81" s="365">
        <f>IF($B81="","",ROUND(N($E81)-N($F81),2))</f>
        <v/>
      </c>
      <c r="I81" s="343">
        <f>IF($B81="","",ROUND(N($F81)-N($G81),2))</f>
        <v/>
      </c>
      <c r="J81" s="352">
        <f>IF($B81="","",IF(AND(N($E81)=0,N($G81)=0),"没有往来",IF(ROUND(N($I81),2)&lt;&gt;0,"差 "&amp;TEXT(N($I81),"0.00")&amp;" 元：【数据录入】里这个供货商的付款还没记全，或者没选供货商名",IF(N($H81)&gt;0,"还欠 "&amp;TEXT(N($H81),"0.00")&amp;" 元","已结清"))))</f>
        <v/>
      </c>
    </row>
    <row r="82" ht="18" customHeight="1" s="65">
      <c r="A82" s="338">
        <f>IF($B82="","",MAX($A$69:A81)+1)</f>
        <v/>
      </c>
      <c r="B82" s="368">
        <f>IF(基础资料!$G14="","",基础资料!$G14)</f>
        <v/>
      </c>
      <c r="C82" s="348">
        <f>IF($B82="","",ROUND(SUMIFS('往来款跟进'!$O$11:$O$510,'往来款跟进'!$N$11:$N$510,$B82),2))</f>
        <v/>
      </c>
      <c r="D82" s="369" t="n"/>
      <c r="E82" s="348">
        <f>IF($B82="","",N($C82))</f>
        <v/>
      </c>
      <c r="F82" s="348">
        <f>IF($B82="","",ROUND(SUMIFS('往来款跟进'!$P$11:$P$510,'往来款跟进'!$N$11:$N$510,$B82),2))</f>
        <v/>
      </c>
      <c r="G82" s="348">
        <f>IF($B82="","",ROUND(SUMIFS(数据录入!$G$5:$G$4999,数据录入!$K$5:$K$4999,$B82),2))</f>
        <v/>
      </c>
      <c r="H82" s="365">
        <f>IF($B82="","",ROUND(N($E82)-N($F82),2))</f>
        <v/>
      </c>
      <c r="I82" s="343">
        <f>IF($B82="","",ROUND(N($F82)-N($G82),2))</f>
        <v/>
      </c>
      <c r="J82" s="352">
        <f>IF($B82="","",IF(AND(N($E82)=0,N($G82)=0),"没有往来",IF(ROUND(N($I82),2)&lt;&gt;0,"差 "&amp;TEXT(N($I82),"0.00")&amp;" 元：【数据录入】里这个供货商的付款还没记全，或者没选供货商名",IF(N($H82)&gt;0,"还欠 "&amp;TEXT(N($H82),"0.00")&amp;" 元","已结清"))))</f>
        <v/>
      </c>
    </row>
    <row r="83" ht="18" customHeight="1" s="65">
      <c r="A83" s="338">
        <f>IF($B83="","",MAX($A$69:A82)+1)</f>
        <v/>
      </c>
      <c r="B83" s="368">
        <f>IF(基础资料!$G15="","",基础资料!$G15)</f>
        <v/>
      </c>
      <c r="C83" s="348">
        <f>IF($B83="","",ROUND(SUMIFS('往来款跟进'!$O$11:$O$510,'往来款跟进'!$N$11:$N$510,$B83),2))</f>
        <v/>
      </c>
      <c r="D83" s="369" t="n"/>
      <c r="E83" s="348">
        <f>IF($B83="","",N($C83))</f>
        <v/>
      </c>
      <c r="F83" s="348">
        <f>IF($B83="","",ROUND(SUMIFS('往来款跟进'!$P$11:$P$510,'往来款跟进'!$N$11:$N$510,$B83),2))</f>
        <v/>
      </c>
      <c r="G83" s="348">
        <f>IF($B83="","",ROUND(SUMIFS(数据录入!$G$5:$G$4999,数据录入!$K$5:$K$4999,$B83),2))</f>
        <v/>
      </c>
      <c r="H83" s="365">
        <f>IF($B83="","",ROUND(N($E83)-N($F83),2))</f>
        <v/>
      </c>
      <c r="I83" s="343">
        <f>IF($B83="","",ROUND(N($F83)-N($G83),2))</f>
        <v/>
      </c>
      <c r="J83" s="352">
        <f>IF($B83="","",IF(AND(N($E83)=0,N($G83)=0),"没有往来",IF(ROUND(N($I83),2)&lt;&gt;0,"差 "&amp;TEXT(N($I83),"0.00")&amp;" 元：【数据录入】里这个供货商的付款还没记全，或者没选供货商名",IF(N($H83)&gt;0,"还欠 "&amp;TEXT(N($H83),"0.00")&amp;" 元","已结清"))))</f>
        <v/>
      </c>
    </row>
    <row r="84" ht="18" customHeight="1" s="65">
      <c r="A84" s="338">
        <f>IF($B84="","",MAX($A$69:A83)+1)</f>
        <v/>
      </c>
      <c r="B84" s="368">
        <f>IF(基础资料!$G16="","",基础资料!$G16)</f>
        <v/>
      </c>
      <c r="C84" s="348">
        <f>IF($B84="","",ROUND(SUMIFS('往来款跟进'!$O$11:$O$510,'往来款跟进'!$N$11:$N$510,$B84),2))</f>
        <v/>
      </c>
      <c r="D84" s="369" t="n"/>
      <c r="E84" s="348">
        <f>IF($B84="","",N($C84))</f>
        <v/>
      </c>
      <c r="F84" s="348">
        <f>IF($B84="","",ROUND(SUMIFS('往来款跟进'!$P$11:$P$510,'往来款跟进'!$N$11:$N$510,$B84),2))</f>
        <v/>
      </c>
      <c r="G84" s="348">
        <f>IF($B84="","",ROUND(SUMIFS(数据录入!$G$5:$G$4999,数据录入!$K$5:$K$4999,$B84),2))</f>
        <v/>
      </c>
      <c r="H84" s="365">
        <f>IF($B84="","",ROUND(N($E84)-N($F84),2))</f>
        <v/>
      </c>
      <c r="I84" s="343">
        <f>IF($B84="","",ROUND(N($F84)-N($G84),2))</f>
        <v/>
      </c>
      <c r="J84" s="352">
        <f>IF($B84="","",IF(AND(N($E84)=0,N($G84)=0),"没有往来",IF(ROUND(N($I84),2)&lt;&gt;0,"差 "&amp;TEXT(N($I84),"0.00")&amp;" 元：【数据录入】里这个供货商的付款还没记全，或者没选供货商名",IF(N($H84)&gt;0,"还欠 "&amp;TEXT(N($H84),"0.00")&amp;" 元","已结清"))))</f>
        <v/>
      </c>
    </row>
    <row r="85" ht="18" customHeight="1" s="65">
      <c r="A85" s="338">
        <f>IF($B85="","",MAX($A$69:A84)+1)</f>
        <v/>
      </c>
      <c r="B85" s="368">
        <f>IF(基础资料!$G17="","",基础资料!$G17)</f>
        <v/>
      </c>
      <c r="C85" s="348">
        <f>IF($B85="","",ROUND(SUMIFS('往来款跟进'!$O$11:$O$510,'往来款跟进'!$N$11:$N$510,$B85),2))</f>
        <v/>
      </c>
      <c r="D85" s="369" t="n"/>
      <c r="E85" s="348">
        <f>IF($B85="","",N($C85))</f>
        <v/>
      </c>
      <c r="F85" s="348">
        <f>IF($B85="","",ROUND(SUMIFS('往来款跟进'!$P$11:$P$510,'往来款跟进'!$N$11:$N$510,$B85),2))</f>
        <v/>
      </c>
      <c r="G85" s="348">
        <f>IF($B85="","",ROUND(SUMIFS(数据录入!$G$5:$G$4999,数据录入!$K$5:$K$4999,$B85),2))</f>
        <v/>
      </c>
      <c r="H85" s="365">
        <f>IF($B85="","",ROUND(N($E85)-N($F85),2))</f>
        <v/>
      </c>
      <c r="I85" s="343">
        <f>IF($B85="","",ROUND(N($F85)-N($G85),2))</f>
        <v/>
      </c>
      <c r="J85" s="352">
        <f>IF($B85="","",IF(AND(N($E85)=0,N($G85)=0),"没有往来",IF(ROUND(N($I85),2)&lt;&gt;0,"差 "&amp;TEXT(N($I85),"0.00")&amp;" 元：【数据录入】里这个供货商的付款还没记全，或者没选供货商名",IF(N($H85)&gt;0,"还欠 "&amp;TEXT(N($H85),"0.00")&amp;" 元","已结清"))))</f>
        <v/>
      </c>
    </row>
    <row r="86" ht="18" customHeight="1" s="65">
      <c r="A86" s="338">
        <f>IF($B86="","",MAX($A$69:A85)+1)</f>
        <v/>
      </c>
      <c r="B86" s="368">
        <f>IF(基础资料!$G18="","",基础资料!$G18)</f>
        <v/>
      </c>
      <c r="C86" s="348">
        <f>IF($B86="","",ROUND(SUMIFS('往来款跟进'!$O$11:$O$510,'往来款跟进'!$N$11:$N$510,$B86),2))</f>
        <v/>
      </c>
      <c r="D86" s="369" t="n"/>
      <c r="E86" s="348">
        <f>IF($B86="","",N($C86))</f>
        <v/>
      </c>
      <c r="F86" s="348">
        <f>IF($B86="","",ROUND(SUMIFS('往来款跟进'!$P$11:$P$510,'往来款跟进'!$N$11:$N$510,$B86),2))</f>
        <v/>
      </c>
      <c r="G86" s="348">
        <f>IF($B86="","",ROUND(SUMIFS(数据录入!$G$5:$G$4999,数据录入!$K$5:$K$4999,$B86),2))</f>
        <v/>
      </c>
      <c r="H86" s="365">
        <f>IF($B86="","",ROUND(N($E86)-N($F86),2))</f>
        <v/>
      </c>
      <c r="I86" s="343">
        <f>IF($B86="","",ROUND(N($F86)-N($G86),2))</f>
        <v/>
      </c>
      <c r="J86" s="352">
        <f>IF($B86="","",IF(AND(N($E86)=0,N($G86)=0),"没有往来",IF(ROUND(N($I86),2)&lt;&gt;0,"差 "&amp;TEXT(N($I86),"0.00")&amp;" 元：【数据录入】里这个供货商的付款还没记全，或者没选供货商名",IF(N($H86)&gt;0,"还欠 "&amp;TEXT(N($H86),"0.00")&amp;" 元","已结清"))))</f>
        <v/>
      </c>
    </row>
    <row r="87" ht="18" customHeight="1" s="65">
      <c r="A87" s="338">
        <f>IF($B87="","",MAX($A$69:A86)+1)</f>
        <v/>
      </c>
      <c r="B87" s="368">
        <f>IF(基础资料!$G19="","",基础资料!$G19)</f>
        <v/>
      </c>
      <c r="C87" s="348">
        <f>IF($B87="","",ROUND(SUMIFS('往来款跟进'!$O$11:$O$510,'往来款跟进'!$N$11:$N$510,$B87),2))</f>
        <v/>
      </c>
      <c r="D87" s="369" t="n"/>
      <c r="E87" s="348">
        <f>IF($B87="","",N($C87))</f>
        <v/>
      </c>
      <c r="F87" s="348">
        <f>IF($B87="","",ROUND(SUMIFS('往来款跟进'!$P$11:$P$510,'往来款跟进'!$N$11:$N$510,$B87),2))</f>
        <v/>
      </c>
      <c r="G87" s="348">
        <f>IF($B87="","",ROUND(SUMIFS(数据录入!$G$5:$G$4999,数据录入!$K$5:$K$4999,$B87),2))</f>
        <v/>
      </c>
      <c r="H87" s="365">
        <f>IF($B87="","",ROUND(N($E87)-N($F87),2))</f>
        <v/>
      </c>
      <c r="I87" s="343">
        <f>IF($B87="","",ROUND(N($F87)-N($G87),2))</f>
        <v/>
      </c>
      <c r="J87" s="352">
        <f>IF($B87="","",IF(AND(N($E87)=0,N($G87)=0),"没有往来",IF(ROUND(N($I87),2)&lt;&gt;0,"差 "&amp;TEXT(N($I87),"0.00")&amp;" 元：【数据录入】里这个供货商的付款还没记全，或者没选供货商名",IF(N($H87)&gt;0,"还欠 "&amp;TEXT(N($H87),"0.00")&amp;" 元","已结清"))))</f>
        <v/>
      </c>
    </row>
    <row r="88" ht="18" customHeight="1" s="65">
      <c r="A88" s="338">
        <f>IF($B88="","",MAX($A$69:A87)+1)</f>
        <v/>
      </c>
      <c r="B88" s="368">
        <f>IF(基础资料!$G20="","",基础资料!$G20)</f>
        <v/>
      </c>
      <c r="C88" s="348">
        <f>IF($B88="","",ROUND(SUMIFS('往来款跟进'!$O$11:$O$510,'往来款跟进'!$N$11:$N$510,$B88),2))</f>
        <v/>
      </c>
      <c r="D88" s="369" t="n"/>
      <c r="E88" s="348">
        <f>IF($B88="","",N($C88))</f>
        <v/>
      </c>
      <c r="F88" s="348">
        <f>IF($B88="","",ROUND(SUMIFS('往来款跟进'!$P$11:$P$510,'往来款跟进'!$N$11:$N$510,$B88),2))</f>
        <v/>
      </c>
      <c r="G88" s="348">
        <f>IF($B88="","",ROUND(SUMIFS(数据录入!$G$5:$G$4999,数据录入!$K$5:$K$4999,$B88),2))</f>
        <v/>
      </c>
      <c r="H88" s="365">
        <f>IF($B88="","",ROUND(N($E88)-N($F88),2))</f>
        <v/>
      </c>
      <c r="I88" s="343">
        <f>IF($B88="","",ROUND(N($F88)-N($G88),2))</f>
        <v/>
      </c>
      <c r="J88" s="352">
        <f>IF($B88="","",IF(AND(N($E88)=0,N($G88)=0),"没有往来",IF(ROUND(N($I88),2)&lt;&gt;0,"差 "&amp;TEXT(N($I88),"0.00")&amp;" 元：【数据录入】里这个供货商的付款还没记全，或者没选供货商名",IF(N($H88)&gt;0,"还欠 "&amp;TEXT(N($H88),"0.00")&amp;" 元","已结清"))))</f>
        <v/>
      </c>
    </row>
    <row r="89" ht="18" customHeight="1" s="65">
      <c r="A89" s="338">
        <f>IF($B89="","",MAX($A$69:A88)+1)</f>
        <v/>
      </c>
      <c r="B89" s="368">
        <f>IF(基础资料!$G21="","",基础资料!$G21)</f>
        <v/>
      </c>
      <c r="C89" s="348">
        <f>IF($B89="","",ROUND(SUMIFS('往来款跟进'!$O$11:$O$510,'往来款跟进'!$N$11:$N$510,$B89),2))</f>
        <v/>
      </c>
      <c r="D89" s="369" t="n"/>
      <c r="E89" s="348">
        <f>IF($B89="","",N($C89))</f>
        <v/>
      </c>
      <c r="F89" s="348">
        <f>IF($B89="","",ROUND(SUMIFS('往来款跟进'!$P$11:$P$510,'往来款跟进'!$N$11:$N$510,$B89),2))</f>
        <v/>
      </c>
      <c r="G89" s="348">
        <f>IF($B89="","",ROUND(SUMIFS(数据录入!$G$5:$G$4999,数据录入!$K$5:$K$4999,$B89),2))</f>
        <v/>
      </c>
      <c r="H89" s="365">
        <f>IF($B89="","",ROUND(N($E89)-N($F89),2))</f>
        <v/>
      </c>
      <c r="I89" s="343">
        <f>IF($B89="","",ROUND(N($F89)-N($G89),2))</f>
        <v/>
      </c>
      <c r="J89" s="352">
        <f>IF($B89="","",IF(AND(N($E89)=0,N($G89)=0),"没有往来",IF(ROUND(N($I89),2)&lt;&gt;0,"差 "&amp;TEXT(N($I89),"0.00")&amp;" 元：【数据录入】里这个供货商的付款还没记全，或者没选供货商名",IF(N($H89)&gt;0,"还欠 "&amp;TEXT(N($H89),"0.00")&amp;" 元","已结清"))))</f>
        <v/>
      </c>
    </row>
    <row r="90">
      <c r="A90" s="309" t="inlineStr">
        <is>
          <t>合　计</t>
        </is>
      </c>
      <c r="B90" s="366" t="n"/>
      <c r="C90" s="310">
        <f>ROUND(SUM(C70:C89),2)</f>
        <v/>
      </c>
      <c r="D90" s="310">
        <f>ROUND(SUM(D70:D89),2)</f>
        <v/>
      </c>
      <c r="E90" s="310">
        <f>ROUND(SUM(E70:E89),2)</f>
        <v/>
      </c>
      <c r="F90" s="310">
        <f>ROUND(SUM(F70:F89),2)</f>
        <v/>
      </c>
      <c r="G90" s="310">
        <f>ROUND(SUM(G70:G89),2)</f>
        <v/>
      </c>
      <c r="H90" s="310">
        <f>ROUND(SUM(H70:H89),2)</f>
        <v/>
      </c>
      <c r="I90" s="310">
        <f>ROUND(SUM(I70:I89),2)</f>
        <v/>
      </c>
      <c r="J90" s="367" t="n"/>
    </row>
    <row r="92" ht="22" customHeight="1" s="65">
      <c r="A92" s="370" t="inlineStr">
        <is>
          <t>三、还没挂到人头上的钱（这部分往来款跟进认领不到）</t>
        </is>
      </c>
      <c r="B92" s="361" t="n"/>
      <c r="C92" s="361" t="n"/>
      <c r="D92" s="361" t="n"/>
      <c r="E92" s="361" t="n"/>
      <c r="F92" s="361" t="n"/>
      <c r="G92" s="361" t="n"/>
      <c r="H92" s="361" t="n"/>
      <c r="I92" s="361" t="n"/>
      <c r="J92" s="362" t="n"/>
    </row>
    <row r="93" ht="20" customHeight="1" s="65">
      <c r="A93" s="371" t="inlineStr">
        <is>
          <t>收进来但没选客户名的钱</t>
        </is>
      </c>
      <c r="B93" s="361" t="n"/>
      <c r="C93" s="361" t="n"/>
      <c r="D93" s="361" t="n"/>
      <c r="E93" s="362" t="n"/>
      <c r="F93" s="310">
        <f>ROUND(SUMIFS(数据录入!$F$5:$F$4999,数据录入!$J$5:$J$4999,""),2)</f>
        <v/>
      </c>
      <c r="G93" s="367" t="n"/>
      <c r="H93" s="367" t="n"/>
      <c r="I93" s="367" t="n"/>
      <c r="J93" s="306" t="inlineStr">
        <is>
          <t>在【数据录入】里把这些行的「客户」列选上，【往来款跟进】的已收款就会自动认领。</t>
        </is>
      </c>
    </row>
    <row r="94" ht="20" customHeight="1" s="65">
      <c r="A94" s="371" t="inlineStr">
        <is>
          <t>付出去但没选供应商的钱（支出类别已选“供应商”）</t>
        </is>
      </c>
      <c r="B94" s="361" t="n"/>
      <c r="C94" s="361" t="n"/>
      <c r="D94" s="361" t="n"/>
      <c r="E94" s="362" t="n"/>
      <c r="F94" s="310">
        <f>ROUND(SUMIFS(数据录入!$G$5:$G$4999,数据录入!$K$5:$K$4999,"",数据录入!$D$5:$D$4999,"供应商"),2)</f>
        <v/>
      </c>
      <c r="G94" s="367" t="n"/>
      <c r="H94" s="367" t="n"/>
      <c r="I94" s="367" t="n"/>
      <c r="J94" s="306" t="inlineStr">
        <is>
          <t>原表第 32 行就是这样：支出类别选了「供应商」，但「供应商」那一列没填，1000 元没人认领。</t>
        </is>
      </c>
    </row>
    <row r="95" ht="20" customHeight="1" s="65">
      <c r="A95" s="371" t="inlineStr">
        <is>
          <t>【数据录入】收入合计</t>
        </is>
      </c>
      <c r="B95" s="361" t="n"/>
      <c r="C95" s="361" t="n"/>
      <c r="D95" s="361" t="n"/>
      <c r="E95" s="362" t="n"/>
      <c r="F95" s="310">
        <f>ROUND(SUM(数据录入!$F$5:$F$4999),2)</f>
        <v/>
      </c>
      <c r="G95" s="367" t="n"/>
      <c r="H95" s="367" t="n"/>
      <c r="I95" s="367" t="n"/>
      <c r="J95" s="306" t="inlineStr">
        <is>
          <t>供核对：上面第 1 行 ÷ 这一行 ＝ 还没挂人头的比例</t>
        </is>
      </c>
    </row>
    <row r="96" ht="20" customHeight="1" s="65">
      <c r="A96" s="371" t="inlineStr">
        <is>
          <t>【数据录入】支出合计</t>
        </is>
      </c>
      <c r="B96" s="361" t="n"/>
      <c r="C96" s="361" t="n"/>
      <c r="D96" s="361" t="n"/>
      <c r="E96" s="362" t="n"/>
      <c r="F96" s="310">
        <f>ROUND(SUM(数据录入!$G$5:$G$4999),2)</f>
        <v/>
      </c>
      <c r="G96" s="367" t="n"/>
      <c r="H96" s="367" t="n"/>
      <c r="I96" s="367" t="n"/>
      <c r="J96" s="306" t="inlineStr"/>
    </row>
  </sheetData>
  <mergeCells count="9">
    <mergeCell ref="A1:J1"/>
    <mergeCell ref="A95:E95"/>
    <mergeCell ref="A96:E96"/>
    <mergeCell ref="A92:J92"/>
    <mergeCell ref="A4:J4"/>
    <mergeCell ref="A94:E94"/>
    <mergeCell ref="A93:E93"/>
    <mergeCell ref="A2:J2"/>
    <mergeCell ref="A68:J68"/>
  </mergeCells>
  <conditionalFormatting sqref="A6:J65">
    <cfRule type="expression" priority="1" dxfId="35">
      <formula>AND($B6&lt;&gt;"",ROUND($I6,2)&lt;&gt;0)</formula>
    </cfRule>
  </conditionalFormatting>
  <conditionalFormatting sqref="A70:J89">
    <cfRule type="expression" priority="2" dxfId="35">
      <formula>AND($B70&lt;&gt;"",ROUND($I70,2)&lt;&gt;0)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41"/>
  <sheetViews>
    <sheetView showGridLines="0" workbookViewId="0">
      <pane ySplit="1" topLeftCell="A2" activePane="bottomLeft" state="frozen"/>
      <selection activeCell="A1" sqref="A1"/>
      <selection pane="bottomLeft" activeCell="A3" sqref="A3:BO3"/>
    </sheetView>
  </sheetViews>
  <sheetFormatPr baseColWidth="8" defaultColWidth="8" defaultRowHeight="13.5"/>
  <cols>
    <col width="13.625" customWidth="1" style="65" min="1" max="1"/>
    <col width="13.25" customWidth="1" style="65" min="2" max="2"/>
    <col width="14.875" customWidth="1" style="65" min="3" max="3"/>
    <col width="10.625" customWidth="1" style="65" min="4" max="7"/>
    <col width="14.875" customWidth="1" style="65" min="8" max="8"/>
    <col width="13.5" customWidth="1" style="65" min="9" max="9"/>
    <col width="10.625" customWidth="1" style="65" min="10" max="10"/>
    <col width="15.2583333333333" customWidth="1" style="65" min="11" max="11"/>
    <col width="14.875" customWidth="1" style="65" min="12" max="15"/>
    <col width="14.625" customWidth="1" style="65" min="16" max="21"/>
    <col width="10.2583333333333" customWidth="1" style="65" min="22" max="22"/>
    <col width="9.5" customWidth="1" style="65" min="65" max="67"/>
  </cols>
  <sheetData>
    <row r="1" ht="28" customFormat="1" customHeight="1" s="64">
      <c r="A1" s="66" t="inlineStr">
        <is>
          <t>资金日报统计表（任意连续日期 / 单独一天查询）</t>
        </is>
      </c>
      <c r="B1" s="277" t="n"/>
      <c r="C1" s="277" t="n"/>
      <c r="D1" s="277" t="n"/>
      <c r="E1" s="277" t="n"/>
      <c r="F1" s="277" t="n"/>
      <c r="G1" s="277" t="n"/>
      <c r="H1" s="277" t="n"/>
      <c r="I1" s="277" t="n"/>
      <c r="J1" s="277" t="n"/>
      <c r="K1" s="277" t="n"/>
      <c r="L1" s="277" t="n"/>
      <c r="M1" s="277" t="n"/>
      <c r="N1" s="277" t="n"/>
      <c r="O1" s="277" t="n"/>
      <c r="P1" s="277" t="n"/>
      <c r="Q1" s="277" t="n"/>
      <c r="R1" s="277" t="n"/>
      <c r="S1" s="277" t="n"/>
      <c r="T1" s="27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</row>
    <row r="2" ht="15" customFormat="1" customHeight="1" s="64">
      <c r="A2" s="69" t="inlineStr">
        <is>
          <t>起始日期</t>
        </is>
      </c>
      <c r="B2" s="372" t="n">
        <v>46266</v>
      </c>
      <c r="C2" s="373" t="inlineStr"/>
      <c r="D2" s="374" t="inlineStr">
        <is>
          <t>截止日期</t>
        </is>
      </c>
      <c r="E2" s="372" t="n">
        <v>46295</v>
      </c>
      <c r="F2" s="73" t="inlineStr"/>
      <c r="G2" s="74" t="inlineStr">
        <is>
          <t>查询天数</t>
        </is>
      </c>
      <c r="H2" s="74">
        <f>IF(OR($B$2="",$E$2=""),"",IF($E$2&lt;$B$2,"日期错误",IF($E$2-$B$2+1&gt;31,"超过31天",$E$2-$B$2+1)))</f>
        <v/>
      </c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8" t="n"/>
      <c r="AK2" s="68" t="n"/>
      <c r="AL2" s="68" t="n"/>
      <c r="AM2" s="68" t="n"/>
      <c r="AN2" s="68" t="n"/>
      <c r="AO2" s="68" t="n"/>
      <c r="AP2" s="68" t="n"/>
      <c r="AQ2" s="68" t="n"/>
      <c r="AR2" s="68" t="n"/>
      <c r="AS2" s="68" t="n"/>
      <c r="AT2" s="68" t="n"/>
      <c r="AU2" s="68" t="n"/>
      <c r="AV2" s="68" t="n"/>
      <c r="AW2" s="68" t="n"/>
      <c r="AX2" s="68" t="n"/>
      <c r="AY2" s="68" t="n"/>
      <c r="AZ2" s="68" t="n"/>
      <c r="BA2" s="68" t="n"/>
      <c r="BB2" s="68" t="n"/>
      <c r="BC2" s="68" t="n"/>
      <c r="BD2" s="68" t="n"/>
      <c r="BE2" s="68" t="n"/>
      <c r="BF2" s="68" t="n"/>
      <c r="BG2" s="68" t="n"/>
      <c r="BH2" s="68" t="n"/>
      <c r="BI2" s="68" t="n"/>
      <c r="BJ2" s="68" t="n"/>
      <c r="BK2" s="68" t="n"/>
      <c r="BL2" s="68" t="n"/>
      <c r="BM2" s="68" t="n"/>
      <c r="BN2" s="68" t="n"/>
      <c r="BO2" s="68" t="n"/>
      <c r="BP2" s="68" t="n"/>
    </row>
    <row r="3" ht="15" customFormat="1" customHeight="1" s="64">
      <c r="A3" s="75" t="inlineStr">
        <is>
          <t>提示：修改黄色日期即可查询；单独一天时起始日期=截止日期；默认展开31天，超过31天建议按月分段查询。</t>
        </is>
      </c>
    </row>
    <row r="4" ht="15" customFormat="1" customHeight="1" s="64">
      <c r="A4" s="76" t="inlineStr">
        <is>
          <t>公司期初余额</t>
        </is>
      </c>
      <c r="B4" s="76" t="n"/>
      <c r="C4" s="76" t="inlineStr">
        <is>
          <t>期间收款合计</t>
        </is>
      </c>
      <c r="D4" s="76" t="n"/>
      <c r="E4" s="76" t="inlineStr">
        <is>
          <t>期间付款合计</t>
        </is>
      </c>
      <c r="F4" s="76" t="n"/>
      <c r="G4" s="76" t="inlineStr">
        <is>
          <t>期末结余金额</t>
        </is>
      </c>
      <c r="H4" s="76" t="n"/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8" t="n"/>
      <c r="AK4" s="68" t="n"/>
      <c r="AL4" s="68" t="n"/>
      <c r="AM4" s="68" t="n"/>
      <c r="AN4" s="68" t="n"/>
      <c r="AO4" s="68" t="n"/>
      <c r="AP4" s="68" t="n"/>
      <c r="AQ4" s="68" t="n"/>
      <c r="AR4" s="68" t="n"/>
      <c r="AS4" s="68" t="n"/>
      <c r="AT4" s="68" t="n"/>
      <c r="AU4" s="68" t="n"/>
      <c r="AV4" s="68" t="n"/>
      <c r="AW4" s="68" t="n"/>
      <c r="AX4" s="68" t="n"/>
      <c r="AY4" s="68" t="n"/>
      <c r="AZ4" s="68" t="n"/>
      <c r="BA4" s="68" t="n"/>
      <c r="BB4" s="68" t="n"/>
      <c r="BC4" s="68" t="n"/>
      <c r="BD4" s="68" t="n"/>
      <c r="BE4" s="68" t="n"/>
      <c r="BF4" s="68" t="n"/>
      <c r="BG4" s="68" t="n"/>
      <c r="BH4" s="68" t="n"/>
      <c r="BI4" s="68" t="n"/>
      <c r="BJ4" s="68" t="n"/>
      <c r="BK4" s="68" t="n"/>
      <c r="BL4" s="68" t="n"/>
      <c r="BM4" s="68" t="n"/>
      <c r="BN4" s="68" t="n"/>
      <c r="BO4" s="68" t="n"/>
      <c r="BP4" s="68" t="n"/>
    </row>
    <row r="5" ht="15.75" customFormat="1" customHeight="1" s="64">
      <c r="A5" s="73" t="n"/>
      <c r="B5" s="375">
        <f>SUM(B8:B21)</f>
        <v/>
      </c>
      <c r="C5" s="375" t="n"/>
      <c r="D5" s="375">
        <f>SUM(BM8:BM21)</f>
        <v/>
      </c>
      <c r="E5" s="375" t="n"/>
      <c r="F5" s="375">
        <f>SUM(BN8:BN21)</f>
        <v/>
      </c>
      <c r="G5" s="375" t="n"/>
      <c r="H5" s="375">
        <f>SUM(BO8:BO21)</f>
        <v/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68" t="n"/>
      <c r="V5" s="68" t="n"/>
      <c r="W5" s="68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8" t="n"/>
      <c r="AK5" s="68" t="n"/>
      <c r="AL5" s="68" t="n"/>
      <c r="AM5" s="68" t="n"/>
      <c r="AN5" s="68" t="n"/>
      <c r="AO5" s="68" t="n"/>
      <c r="AP5" s="68" t="n"/>
      <c r="AQ5" s="68" t="n"/>
      <c r="AR5" s="68" t="n"/>
      <c r="AS5" s="68" t="n"/>
      <c r="AT5" s="68" t="n"/>
      <c r="AU5" s="68" t="n"/>
      <c r="AV5" s="68" t="n"/>
      <c r="AW5" s="68" t="n"/>
      <c r="AX5" s="68" t="n"/>
      <c r="AY5" s="68" t="n"/>
      <c r="AZ5" s="68" t="n"/>
      <c r="BA5" s="68" t="n"/>
      <c r="BB5" s="68" t="n"/>
      <c r="BC5" s="68" t="n"/>
      <c r="BD5" s="68" t="n"/>
      <c r="BE5" s="68" t="n"/>
      <c r="BF5" s="68" t="n"/>
      <c r="BG5" s="68" t="n"/>
      <c r="BH5" s="68" t="n"/>
      <c r="BI5" s="68" t="n"/>
      <c r="BJ5" s="68" t="n"/>
      <c r="BK5" s="68" t="n"/>
      <c r="BL5" s="68" t="n"/>
      <c r="BM5" s="68" t="n"/>
      <c r="BN5" s="68" t="n"/>
      <c r="BO5" s="68" t="n"/>
      <c r="BP5" s="68" t="n"/>
    </row>
    <row r="6" ht="20" customFormat="1" customHeight="1" s="64">
      <c r="A6" s="76" t="n"/>
      <c r="B6" s="76" t="n"/>
      <c r="C6" s="376">
        <f>IF(1&lt;=MIN($H$2,31),$B$2+0,"")</f>
        <v/>
      </c>
      <c r="D6" s="376">
        <f>IF(1&lt;=MIN($H$2,31),$B$2+0,"")</f>
        <v/>
      </c>
      <c r="E6" s="376">
        <f>IF(2&lt;=MIN($H$2,31),$B$2+1,"")</f>
        <v/>
      </c>
      <c r="F6" s="376">
        <f>IF(2&lt;=MIN($H$2,31),$B$2+1,"")</f>
        <v/>
      </c>
      <c r="G6" s="376">
        <f>IF(3&lt;=MIN($H$2,31),$B$2+2,"")</f>
        <v/>
      </c>
      <c r="H6" s="376">
        <f>IF(3&lt;=MIN($H$2,31),$B$2+2,"")</f>
        <v/>
      </c>
      <c r="I6" s="376">
        <f>IF(4&lt;=MIN($H$2,31),$B$2+3,"")</f>
        <v/>
      </c>
      <c r="J6" s="376">
        <f>IF(4&lt;=MIN($H$2,31),$B$2+3,"")</f>
        <v/>
      </c>
      <c r="K6" s="376">
        <f>IF(5&lt;=MIN($H$2,31),$B$2+4,"")</f>
        <v/>
      </c>
      <c r="L6" s="376">
        <f>IF(5&lt;=MIN($H$2,31),$B$2+4,"")</f>
        <v/>
      </c>
      <c r="M6" s="376">
        <f>IF(6&lt;=MIN($H$2,31),$B$2+5,"")</f>
        <v/>
      </c>
      <c r="N6" s="376">
        <f>IF(6&lt;=MIN($H$2,31),$B$2+5,"")</f>
        <v/>
      </c>
      <c r="O6" s="376">
        <f>IF(7&lt;=MIN($H$2,31),$B$2+6,"")</f>
        <v/>
      </c>
      <c r="P6" s="376">
        <f>IF(7&lt;=MIN($H$2,31),$B$2+6,"")</f>
        <v/>
      </c>
      <c r="Q6" s="376">
        <f>IF(8&lt;=MIN($H$2,31),$B$2+7,"")</f>
        <v/>
      </c>
      <c r="R6" s="376">
        <f>IF(8&lt;=MIN($H$2,31),$B$2+7,"")</f>
        <v/>
      </c>
      <c r="S6" s="376">
        <f>IF(9&lt;=MIN($H$2,31),$B$2+8,"")</f>
        <v/>
      </c>
      <c r="T6" s="376">
        <f>IF(9&lt;=MIN($H$2,31),$B$2+8,"")</f>
        <v/>
      </c>
      <c r="U6" s="377">
        <f>IF(10&lt;=MIN($H$2,31),$B$2+9,"")</f>
        <v/>
      </c>
      <c r="V6" s="377">
        <f>IF(10&lt;=MIN($H$2,31),$B$2+9,"")</f>
        <v/>
      </c>
      <c r="W6" s="377">
        <f>IF(11&lt;=MIN($H$2,31),$B$2+10,"")</f>
        <v/>
      </c>
      <c r="X6" s="377">
        <f>IF(11&lt;=MIN($H$2,31),$B$2+10,"")</f>
        <v/>
      </c>
      <c r="Y6" s="377">
        <f>IF(12&lt;=MIN($H$2,31),$B$2+11,"")</f>
        <v/>
      </c>
      <c r="Z6" s="377">
        <f>IF(12&lt;=MIN($H$2,31),$B$2+11,"")</f>
        <v/>
      </c>
      <c r="AA6" s="377">
        <f>IF(13&lt;=MIN($H$2,31),$B$2+12,"")</f>
        <v/>
      </c>
      <c r="AB6" s="377">
        <f>IF(13&lt;=MIN($H$2,31),$B$2+12,"")</f>
        <v/>
      </c>
      <c r="AC6" s="377">
        <f>IF(14&lt;=MIN($H$2,31),$B$2+13,"")</f>
        <v/>
      </c>
      <c r="AD6" s="377">
        <f>IF(14&lt;=MIN($H$2,31),$B$2+13,"")</f>
        <v/>
      </c>
      <c r="AE6" s="377">
        <f>IF(15&lt;=MIN($H$2,31),$B$2+14,"")</f>
        <v/>
      </c>
      <c r="AF6" s="377">
        <f>IF(15&lt;=MIN($H$2,31),$B$2+14,"")</f>
        <v/>
      </c>
      <c r="AG6" s="377">
        <f>IF(16&lt;=MIN($H$2,31),$B$2+15,"")</f>
        <v/>
      </c>
      <c r="AH6" s="377">
        <f>IF(16&lt;=MIN($H$2,31),$B$2+15,"")</f>
        <v/>
      </c>
      <c r="AI6" s="377">
        <f>IF(17&lt;=MIN($H$2,31),$B$2+16,"")</f>
        <v/>
      </c>
      <c r="AJ6" s="377">
        <f>IF(17&lt;=MIN($H$2,31),$B$2+16,"")</f>
        <v/>
      </c>
      <c r="AK6" s="377">
        <f>IF(18&lt;=MIN($H$2,31),$B$2+17,"")</f>
        <v/>
      </c>
      <c r="AL6" s="377">
        <f>IF(18&lt;=MIN($H$2,31),$B$2+17,"")</f>
        <v/>
      </c>
      <c r="AM6" s="377">
        <f>IF(19&lt;=MIN($H$2,31),$B$2+18,"")</f>
        <v/>
      </c>
      <c r="AN6" s="377">
        <f>IF(19&lt;=MIN($H$2,31),$B$2+18,"")</f>
        <v/>
      </c>
      <c r="AO6" s="377">
        <f>IF(20&lt;=MIN($H$2,31),$B$2+19,"")</f>
        <v/>
      </c>
      <c r="AP6" s="377">
        <f>IF(20&lt;=MIN($H$2,31),$B$2+19,"")</f>
        <v/>
      </c>
      <c r="AQ6" s="377">
        <f>IF(21&lt;=MIN($H$2,31),$B$2+20,"")</f>
        <v/>
      </c>
      <c r="AR6" s="377">
        <f>IF(21&lt;=MIN($H$2,31),$B$2+20,"")</f>
        <v/>
      </c>
      <c r="AS6" s="377">
        <f>IF(22&lt;=MIN($H$2,31),$B$2+21,"")</f>
        <v/>
      </c>
      <c r="AT6" s="377">
        <f>IF(22&lt;=MIN($H$2,31),$B$2+21,"")</f>
        <v/>
      </c>
      <c r="AU6" s="377">
        <f>IF(23&lt;=MIN($H$2,31),$B$2+22,"")</f>
        <v/>
      </c>
      <c r="AV6" s="377">
        <f>IF(23&lt;=MIN($H$2,31),$B$2+22,"")</f>
        <v/>
      </c>
      <c r="AW6" s="377">
        <f>IF(24&lt;=MIN($H$2,31),$B$2+23,"")</f>
        <v/>
      </c>
      <c r="AX6" s="377">
        <f>IF(24&lt;=MIN($H$2,31),$B$2+23,"")</f>
        <v/>
      </c>
      <c r="AY6" s="377">
        <f>IF(25&lt;=MIN($H$2,31),$B$2+24,"")</f>
        <v/>
      </c>
      <c r="AZ6" s="377">
        <f>IF(25&lt;=MIN($H$2,31),$B$2+24,"")</f>
        <v/>
      </c>
      <c r="BA6" s="377">
        <f>IF(26&lt;=MIN($H$2,31),$B$2+25,"")</f>
        <v/>
      </c>
      <c r="BB6" s="377">
        <f>IF(26&lt;=MIN($H$2,31),$B$2+25,"")</f>
        <v/>
      </c>
      <c r="BC6" s="377">
        <f>IF(27&lt;=MIN($H$2,31),$B$2+26,"")</f>
        <v/>
      </c>
      <c r="BD6" s="377">
        <f>IF(27&lt;=MIN($H$2,31),$B$2+26,"")</f>
        <v/>
      </c>
      <c r="BE6" s="377">
        <f>IF(28&lt;=MIN($H$2,31),$B$2+27,"")</f>
        <v/>
      </c>
      <c r="BF6" s="377">
        <f>IF(28&lt;=MIN($H$2,31),$B$2+27,"")</f>
        <v/>
      </c>
      <c r="BG6" s="377">
        <f>IF(29&lt;=MIN($H$2,31),$B$2+28,"")</f>
        <v/>
      </c>
      <c r="BH6" s="377">
        <f>IF(29&lt;=MIN($H$2,31),$B$2+28,"")</f>
        <v/>
      </c>
      <c r="BI6" s="377">
        <f>IF(30&lt;=MIN($H$2,31),$B$2+29,"")</f>
        <v/>
      </c>
      <c r="BJ6" s="377">
        <f>IF(30&lt;=MIN($H$2,31),$B$2+29,"")</f>
        <v/>
      </c>
      <c r="BK6" s="377">
        <f>IF(31&lt;=MIN($H$2,31),$B$2+30,"")</f>
        <v/>
      </c>
      <c r="BL6" s="377">
        <f>IF(31&lt;=MIN($H$2,31),$B$2+30,"")</f>
        <v/>
      </c>
      <c r="BM6" s="80" t="n"/>
      <c r="BN6" s="80" t="n"/>
      <c r="BO6" s="80" t="n"/>
      <c r="BP6" s="81" t="n"/>
    </row>
    <row r="7" ht="20" customFormat="1" customHeight="1" s="64">
      <c r="A7" s="76" t="inlineStr">
        <is>
          <t>账户</t>
        </is>
      </c>
      <c r="B7" s="76" t="inlineStr">
        <is>
          <t>期初余额</t>
        </is>
      </c>
      <c r="C7" s="76">
        <f>IF(C$6="","","收款")</f>
        <v/>
      </c>
      <c r="D7" s="76">
        <f>IF(D$6="","","付款")</f>
        <v/>
      </c>
      <c r="E7" s="76">
        <f>IF(E$6="","","收款")</f>
        <v/>
      </c>
      <c r="F7" s="76">
        <f>IF(F$6="","","付款")</f>
        <v/>
      </c>
      <c r="G7" s="76">
        <f>IF(G$6="","","收款")</f>
        <v/>
      </c>
      <c r="H7" s="76">
        <f>IF(H$6="","","付款")</f>
        <v/>
      </c>
      <c r="I7" s="76">
        <f>IF(I$6="","","收款")</f>
        <v/>
      </c>
      <c r="J7" s="76">
        <f>IF(J$6="","","付款")</f>
        <v/>
      </c>
      <c r="K7" s="76">
        <f>IF(K$6="","","收款")</f>
        <v/>
      </c>
      <c r="L7" s="76">
        <f>IF(L$6="","","付款")</f>
        <v/>
      </c>
      <c r="M7" s="76">
        <f>IF(M$6="","","收款")</f>
        <v/>
      </c>
      <c r="N7" s="76">
        <f>IF(N$6="","","付款")</f>
        <v/>
      </c>
      <c r="O7" s="76">
        <f>IF(O$6="","","收款")</f>
        <v/>
      </c>
      <c r="P7" s="76">
        <f>IF(P$6="","","付款")</f>
        <v/>
      </c>
      <c r="Q7" s="76">
        <f>IF(Q$6="","","收款")</f>
        <v/>
      </c>
      <c r="R7" s="76">
        <f>IF(R$6="","","付款")</f>
        <v/>
      </c>
      <c r="S7" s="76">
        <f>IF(S$6="","","收款")</f>
        <v/>
      </c>
      <c r="T7" s="76">
        <f>IF(T$6="","","付款")</f>
        <v/>
      </c>
      <c r="U7" s="82">
        <f>IF(U$6="","","收款")</f>
        <v/>
      </c>
      <c r="V7" s="82">
        <f>IF(V$6="","","付款")</f>
        <v/>
      </c>
      <c r="W7" s="82">
        <f>IF(W$6="","","收款")</f>
        <v/>
      </c>
      <c r="X7" s="82">
        <f>IF(X$6="","","付款")</f>
        <v/>
      </c>
      <c r="Y7" s="82">
        <f>IF(Y$6="","","收款")</f>
        <v/>
      </c>
      <c r="Z7" s="82">
        <f>IF(Z$6="","","付款")</f>
        <v/>
      </c>
      <c r="AA7" s="82">
        <f>IF(AA$6="","","收款")</f>
        <v/>
      </c>
      <c r="AB7" s="82">
        <f>IF(AB$6="","","付款")</f>
        <v/>
      </c>
      <c r="AC7" s="82">
        <f>IF(AC$6="","","收款")</f>
        <v/>
      </c>
      <c r="AD7" s="82">
        <f>IF(AD$6="","","付款")</f>
        <v/>
      </c>
      <c r="AE7" s="82">
        <f>IF(AE$6="","","收款")</f>
        <v/>
      </c>
      <c r="AF7" s="82">
        <f>IF(AF$6="","","付款")</f>
        <v/>
      </c>
      <c r="AG7" s="82">
        <f>IF(AG$6="","","收款")</f>
        <v/>
      </c>
      <c r="AH7" s="82">
        <f>IF(AH$6="","","付款")</f>
        <v/>
      </c>
      <c r="AI7" s="82">
        <f>IF(AI$6="","","收款")</f>
        <v/>
      </c>
      <c r="AJ7" s="82">
        <f>IF(AJ$6="","","付款")</f>
        <v/>
      </c>
      <c r="AK7" s="82">
        <f>IF(AK$6="","","收款")</f>
        <v/>
      </c>
      <c r="AL7" s="82">
        <f>IF(AL$6="","","付款")</f>
        <v/>
      </c>
      <c r="AM7" s="82">
        <f>IF(AM$6="","","收款")</f>
        <v/>
      </c>
      <c r="AN7" s="82">
        <f>IF(AN$6="","","付款")</f>
        <v/>
      </c>
      <c r="AO7" s="82">
        <f>IF(AO$6="","","收款")</f>
        <v/>
      </c>
      <c r="AP7" s="82">
        <f>IF(AP$6="","","付款")</f>
        <v/>
      </c>
      <c r="AQ7" s="82">
        <f>IF(AQ$6="","","收款")</f>
        <v/>
      </c>
      <c r="AR7" s="82">
        <f>IF(AR$6="","","付款")</f>
        <v/>
      </c>
      <c r="AS7" s="82">
        <f>IF(AS$6="","","收款")</f>
        <v/>
      </c>
      <c r="AT7" s="82">
        <f>IF(AT$6="","","付款")</f>
        <v/>
      </c>
      <c r="AU7" s="82">
        <f>IF(AU$6="","","收款")</f>
        <v/>
      </c>
      <c r="AV7" s="82">
        <f>IF(AV$6="","","付款")</f>
        <v/>
      </c>
      <c r="AW7" s="82">
        <f>IF(AW$6="","","收款")</f>
        <v/>
      </c>
      <c r="AX7" s="82">
        <f>IF(AX$6="","","付款")</f>
        <v/>
      </c>
      <c r="AY7" s="82">
        <f>IF(AY$6="","","收款")</f>
        <v/>
      </c>
      <c r="AZ7" s="82">
        <f>IF(AZ$6="","","付款")</f>
        <v/>
      </c>
      <c r="BA7" s="82">
        <f>IF(BA$6="","","收款")</f>
        <v/>
      </c>
      <c r="BB7" s="82">
        <f>IF(BB$6="","","付款")</f>
        <v/>
      </c>
      <c r="BC7" s="82">
        <f>IF(BC$6="","","收款")</f>
        <v/>
      </c>
      <c r="BD7" s="82">
        <f>IF(BD$6="","","付款")</f>
        <v/>
      </c>
      <c r="BE7" s="82">
        <f>IF(BE$6="","","收款")</f>
        <v/>
      </c>
      <c r="BF7" s="82">
        <f>IF(BF$6="","","付款")</f>
        <v/>
      </c>
      <c r="BG7" s="82">
        <f>IF(BG$6="","","收款")</f>
        <v/>
      </c>
      <c r="BH7" s="82">
        <f>IF(BH$6="","","付款")</f>
        <v/>
      </c>
      <c r="BI7" s="82">
        <f>IF(BI$6="","","收款")</f>
        <v/>
      </c>
      <c r="BJ7" s="82">
        <f>IF(BJ$6="","","付款")</f>
        <v/>
      </c>
      <c r="BK7" s="80">
        <f>IF(BK$6="","","收款")</f>
        <v/>
      </c>
      <c r="BL7" s="80">
        <f>IF(BL$6="","","付款")</f>
        <v/>
      </c>
      <c r="BM7" s="82" t="inlineStr">
        <is>
          <t>收款合计</t>
        </is>
      </c>
      <c r="BN7" s="82" t="inlineStr">
        <is>
          <t>付款合计</t>
        </is>
      </c>
      <c r="BO7" s="82" t="inlineStr">
        <is>
          <t>期末余额</t>
        </is>
      </c>
      <c r="BP7" s="81" t="n"/>
    </row>
    <row r="8" ht="20" customFormat="1" customHeight="1" s="64">
      <c r="A8" s="73" t="inlineStr">
        <is>
          <t>现金</t>
        </is>
      </c>
      <c r="B8" s="378">
        <f>IF(OR($A8="",NOT(ISNUMBER($H$2))),"",SUMIFS(数据录入!$H$5:$H$4999,数据录入!$C$5:$C$4999,$A8,数据录入!$E$5:$E$4999,"期初余额",数据录入!$B$5:$B$4999,"&lt;="&amp;$B$2)+SUMIFS(数据录入!$F$5:$F$4999,数据录入!$C$5:$C$4999,$A8,数据录入!$B$5:$B$4999,"&lt;"&amp;$B$2)-SUMIFS(数据录入!$G$5:$G$4999,数据录入!$C$5:$C$4999,$A8,数据录入!$B$5:$B$4999,"&lt;"&amp;$B$2))</f>
        <v/>
      </c>
      <c r="C8" s="378">
        <f>IF(OR($A8="",C$6="",NOT(ISNUMBER($H$2))),"",SUMIFS(数据录入!$F$5:$F$4999,数据录入!$C$5:$C$4999,$A8,数据录入!$B$5:$B$4999,C$6))</f>
        <v/>
      </c>
      <c r="D8" s="378">
        <f>IF(OR($A8="",D$6="",NOT(ISNUMBER($H$2))),"",SUMIFS(数据录入!$G$5:$G$4999,数据录入!$C$5:$C$4999,$A8,数据录入!$B$5:$B$4999,D$6))</f>
        <v/>
      </c>
      <c r="E8" s="378">
        <f>IF(OR($A8="",E$6="",NOT(ISNUMBER($H$2))),"",SUMIFS(数据录入!$F$5:$F$4999,数据录入!$C$5:$C$4999,$A8,数据录入!$B$5:$B$4999,E$6))</f>
        <v/>
      </c>
      <c r="F8" s="378">
        <f>IF(OR($A8="",F$6="",NOT(ISNUMBER($H$2))),"",SUMIFS(数据录入!$G$5:$G$4999,数据录入!$C$5:$C$4999,$A8,数据录入!$B$5:$B$4999,F$6))</f>
        <v/>
      </c>
      <c r="G8" s="378">
        <f>IF(OR($A8="",G$6="",NOT(ISNUMBER($H$2))),"",SUMIFS(数据录入!$F$5:$F$4999,数据录入!$C$5:$C$4999,$A8,数据录入!$B$5:$B$4999,G$6))</f>
        <v/>
      </c>
      <c r="H8" s="378">
        <f>IF(OR($A8="",H$6="",NOT(ISNUMBER($H$2))),"",SUMIFS(数据录入!$G$5:$G$4999,数据录入!$C$5:$C$4999,$A8,数据录入!$B$5:$B$4999,H$6))</f>
        <v/>
      </c>
      <c r="I8" s="378">
        <f>IF(OR($A8="",I$6="",NOT(ISNUMBER($H$2))),"",SUMIFS(数据录入!$F$5:$F$4999,数据录入!$C$5:$C$4999,$A8,数据录入!$B$5:$B$4999,I$6))</f>
        <v/>
      </c>
      <c r="J8" s="378">
        <f>IF(OR($A8="",J$6="",NOT(ISNUMBER($H$2))),"",SUMIFS(数据录入!$G$5:$G$4999,数据录入!$C$5:$C$4999,$A8,数据录入!$B$5:$B$4999,J$6))</f>
        <v/>
      </c>
      <c r="K8" s="378">
        <f>IF(OR($A8="",K$6="",NOT(ISNUMBER($H$2))),"",SUMIFS(数据录入!$F$5:$F$4999,数据录入!$C$5:$C$4999,$A8,数据录入!$B$5:$B$4999,K$6))</f>
        <v/>
      </c>
      <c r="L8" s="378">
        <f>IF(OR($A8="",L$6="",NOT(ISNUMBER($H$2))),"",SUMIFS(数据录入!$G$5:$G$4999,数据录入!$C$5:$C$4999,$A8,数据录入!$B$5:$B$4999,L$6))</f>
        <v/>
      </c>
      <c r="M8" s="378">
        <f>IF(OR($A8="",M$6="",NOT(ISNUMBER($H$2))),"",SUMIFS(数据录入!$F$5:$F$4999,数据录入!$C$5:$C$4999,$A8,数据录入!$B$5:$B$4999,M$6))</f>
        <v/>
      </c>
      <c r="N8" s="378">
        <f>IF(OR($A8="",N$6="",NOT(ISNUMBER($H$2))),"",SUMIFS(数据录入!$G$5:$G$4999,数据录入!$C$5:$C$4999,$A8,数据录入!$B$5:$B$4999,N$6))</f>
        <v/>
      </c>
      <c r="O8" s="378">
        <f>IF(OR($A8="",O$6="",NOT(ISNUMBER($H$2))),"",SUMIFS(数据录入!$F$5:$F$4999,数据录入!$C$5:$C$4999,$A8,数据录入!$B$5:$B$4999,O$6))</f>
        <v/>
      </c>
      <c r="P8" s="378">
        <f>IF(OR($A8="",P$6="",NOT(ISNUMBER($H$2))),"",SUMIFS(数据录入!$G$5:$G$4999,数据录入!$C$5:$C$4999,$A8,数据录入!$B$5:$B$4999,P$6))</f>
        <v/>
      </c>
      <c r="Q8" s="378">
        <f>IF(OR($A8="",Q$6="",NOT(ISNUMBER($H$2))),"",SUMIFS(数据录入!$F$5:$F$4999,数据录入!$C$5:$C$4999,$A8,数据录入!$B$5:$B$4999,Q$6))</f>
        <v/>
      </c>
      <c r="R8" s="378">
        <f>IF(OR($A8="",R$6="",NOT(ISNUMBER($H$2))),"",SUMIFS(数据录入!$G$5:$G$4999,数据录入!$C$5:$C$4999,$A8,数据录入!$B$5:$B$4999,R$6))</f>
        <v/>
      </c>
      <c r="S8" s="378">
        <f>IF(OR($A8="",S$6="",NOT(ISNUMBER($H$2))),"",SUMIFS(数据录入!$F$5:$F$4999,数据录入!$C$5:$C$4999,$A8,数据录入!$B$5:$B$4999,S$6))</f>
        <v/>
      </c>
      <c r="T8" s="378">
        <f>IF(OR($A8="",T$6="",NOT(ISNUMBER($H$2))),"",SUMIFS(数据录入!$G$5:$G$4999,数据录入!$C$5:$C$4999,$A8,数据录入!$B$5:$B$4999,T$6))</f>
        <v/>
      </c>
      <c r="U8" s="379">
        <f>IF(OR($A8="",U$6="",NOT(ISNUMBER($H$2))),"",SUMIFS(数据录入!$F$5:$F$4999,数据录入!$C$5:$C$4999,$A8,数据录入!$B$5:$B$4999,U$6))</f>
        <v/>
      </c>
      <c r="V8" s="379">
        <f>IF(OR($A8="",V$6="",NOT(ISNUMBER($H$2))),"",SUMIFS(数据录入!$G$5:$G$4999,数据录入!$C$5:$C$4999,$A8,数据录入!$B$5:$B$4999,V$6))</f>
        <v/>
      </c>
      <c r="W8" s="379">
        <f>IF(OR($A8="",W$6="",NOT(ISNUMBER($H$2))),"",SUMIFS(数据录入!$F$5:$F$4999,数据录入!$C$5:$C$4999,$A8,数据录入!$B$5:$B$4999,W$6))</f>
        <v/>
      </c>
      <c r="X8" s="379">
        <f>IF(OR($A8="",X$6="",NOT(ISNUMBER($H$2))),"",SUMIFS(数据录入!$G$5:$G$4999,数据录入!$C$5:$C$4999,$A8,数据录入!$B$5:$B$4999,X$6))</f>
        <v/>
      </c>
      <c r="Y8" s="379">
        <f>IF(OR($A8="",Y$6="",NOT(ISNUMBER($H$2))),"",SUMIFS(数据录入!$F$5:$F$4999,数据录入!$C$5:$C$4999,$A8,数据录入!$B$5:$B$4999,Y$6))</f>
        <v/>
      </c>
      <c r="Z8" s="379">
        <f>IF(OR($A8="",Z$6="",NOT(ISNUMBER($H$2))),"",SUMIFS(数据录入!$G$5:$G$4999,数据录入!$C$5:$C$4999,$A8,数据录入!$B$5:$B$4999,Z$6))</f>
        <v/>
      </c>
      <c r="AA8" s="379">
        <f>IF(OR($A8="",AA$6="",NOT(ISNUMBER($H$2))),"",SUMIFS(数据录入!$F$5:$F$4999,数据录入!$C$5:$C$4999,$A8,数据录入!$B$5:$B$4999,AA$6))</f>
        <v/>
      </c>
      <c r="AB8" s="379">
        <f>IF(OR($A8="",AB$6="",NOT(ISNUMBER($H$2))),"",SUMIFS(数据录入!$G$5:$G$4999,数据录入!$C$5:$C$4999,$A8,数据录入!$B$5:$B$4999,AB$6))</f>
        <v/>
      </c>
      <c r="AC8" s="379">
        <f>IF(OR($A8="",AC$6="",NOT(ISNUMBER($H$2))),"",SUMIFS(数据录入!$F$5:$F$4999,数据录入!$C$5:$C$4999,$A8,数据录入!$B$5:$B$4999,AC$6))</f>
        <v/>
      </c>
      <c r="AD8" s="379">
        <f>IF(OR($A8="",AD$6="",NOT(ISNUMBER($H$2))),"",SUMIFS(数据录入!$G$5:$G$4999,数据录入!$C$5:$C$4999,$A8,数据录入!$B$5:$B$4999,AD$6))</f>
        <v/>
      </c>
      <c r="AE8" s="379">
        <f>IF(OR($A8="",AE$6="",NOT(ISNUMBER($H$2))),"",SUMIFS(数据录入!$F$5:$F$4999,数据录入!$C$5:$C$4999,$A8,数据录入!$B$5:$B$4999,AE$6))</f>
        <v/>
      </c>
      <c r="AF8" s="379">
        <f>IF(OR($A8="",AF$6="",NOT(ISNUMBER($H$2))),"",SUMIFS(数据录入!$G$5:$G$4999,数据录入!$C$5:$C$4999,$A8,数据录入!$B$5:$B$4999,AF$6))</f>
        <v/>
      </c>
      <c r="AG8" s="379">
        <f>IF(OR($A8="",AG$6="",NOT(ISNUMBER($H$2))),"",SUMIFS(数据录入!$F$5:$F$4999,数据录入!$C$5:$C$4999,$A8,数据录入!$B$5:$B$4999,AG$6))</f>
        <v/>
      </c>
      <c r="AH8" s="379">
        <f>IF(OR($A8="",AH$6="",NOT(ISNUMBER($H$2))),"",SUMIFS(数据录入!$G$5:$G$4999,数据录入!$C$5:$C$4999,$A8,数据录入!$B$5:$B$4999,AH$6))</f>
        <v/>
      </c>
      <c r="AI8" s="379">
        <f>IF(OR($A8="",AI$6="",NOT(ISNUMBER($H$2))),"",SUMIFS(数据录入!$F$5:$F$4999,数据录入!$C$5:$C$4999,$A8,数据录入!$B$5:$B$4999,AI$6))</f>
        <v/>
      </c>
      <c r="AJ8" s="379">
        <f>IF(OR($A8="",AJ$6="",NOT(ISNUMBER($H$2))),"",SUMIFS(数据录入!$G$5:$G$4999,数据录入!$C$5:$C$4999,$A8,数据录入!$B$5:$B$4999,AJ$6))</f>
        <v/>
      </c>
      <c r="AK8" s="379">
        <f>IF(OR($A8="",AK$6="",NOT(ISNUMBER($H$2))),"",SUMIFS(数据录入!$F$5:$F$4999,数据录入!$C$5:$C$4999,$A8,数据录入!$B$5:$B$4999,AK$6))</f>
        <v/>
      </c>
      <c r="AL8" s="379">
        <f>IF(OR($A8="",AL$6="",NOT(ISNUMBER($H$2))),"",SUMIFS(数据录入!$G$5:$G$4999,数据录入!$C$5:$C$4999,$A8,数据录入!$B$5:$B$4999,AL$6))</f>
        <v/>
      </c>
      <c r="AM8" s="379">
        <f>IF(OR($A8="",AM$6="",NOT(ISNUMBER($H$2))),"",SUMIFS(数据录入!$F$5:$F$4999,数据录入!$C$5:$C$4999,$A8,数据录入!$B$5:$B$4999,AM$6))</f>
        <v/>
      </c>
      <c r="AN8" s="379">
        <f>IF(OR($A8="",AN$6="",NOT(ISNUMBER($H$2))),"",SUMIFS(数据录入!$G$5:$G$4999,数据录入!$C$5:$C$4999,$A8,数据录入!$B$5:$B$4999,AN$6))</f>
        <v/>
      </c>
      <c r="AO8" s="379">
        <f>IF(OR($A8="",AO$6="",NOT(ISNUMBER($H$2))),"",SUMIFS(数据录入!$F$5:$F$4999,数据录入!$C$5:$C$4999,$A8,数据录入!$B$5:$B$4999,AO$6))</f>
        <v/>
      </c>
      <c r="AP8" s="379">
        <f>IF(OR($A8="",AP$6="",NOT(ISNUMBER($H$2))),"",SUMIFS(数据录入!$G$5:$G$4999,数据录入!$C$5:$C$4999,$A8,数据录入!$B$5:$B$4999,AP$6))</f>
        <v/>
      </c>
      <c r="AQ8" s="379">
        <f>IF(OR($A8="",AQ$6="",NOT(ISNUMBER($H$2))),"",SUMIFS(数据录入!$F$5:$F$4999,数据录入!$C$5:$C$4999,$A8,数据录入!$B$5:$B$4999,AQ$6))</f>
        <v/>
      </c>
      <c r="AR8" s="379">
        <f>IF(OR($A8="",AR$6="",NOT(ISNUMBER($H$2))),"",SUMIFS(数据录入!$G$5:$G$4999,数据录入!$C$5:$C$4999,$A8,数据录入!$B$5:$B$4999,AR$6))</f>
        <v/>
      </c>
      <c r="AS8" s="379">
        <f>IF(OR($A8="",AS$6="",NOT(ISNUMBER($H$2))),"",SUMIFS(数据录入!$F$5:$F$4999,数据录入!$C$5:$C$4999,$A8,数据录入!$B$5:$B$4999,AS$6))</f>
        <v/>
      </c>
      <c r="AT8" s="379">
        <f>IF(OR($A8="",AT$6="",NOT(ISNUMBER($H$2))),"",SUMIFS(数据录入!$G$5:$G$4999,数据录入!$C$5:$C$4999,$A8,数据录入!$B$5:$B$4999,AT$6))</f>
        <v/>
      </c>
      <c r="AU8" s="379">
        <f>IF(OR($A8="",AU$6="",NOT(ISNUMBER($H$2))),"",SUMIFS(数据录入!$F$5:$F$4999,数据录入!$C$5:$C$4999,$A8,数据录入!$B$5:$B$4999,AU$6))</f>
        <v/>
      </c>
      <c r="AV8" s="379">
        <f>IF(OR($A8="",AV$6="",NOT(ISNUMBER($H$2))),"",SUMIFS(数据录入!$G$5:$G$4999,数据录入!$C$5:$C$4999,$A8,数据录入!$B$5:$B$4999,AV$6))</f>
        <v/>
      </c>
      <c r="AW8" s="379">
        <f>IF(OR($A8="",AW$6="",NOT(ISNUMBER($H$2))),"",SUMIFS(数据录入!$F$5:$F$4999,数据录入!$C$5:$C$4999,$A8,数据录入!$B$5:$B$4999,AW$6))</f>
        <v/>
      </c>
      <c r="AX8" s="379">
        <f>IF(OR($A8="",AX$6="",NOT(ISNUMBER($H$2))),"",SUMIFS(数据录入!$G$5:$G$4999,数据录入!$C$5:$C$4999,$A8,数据录入!$B$5:$B$4999,AX$6))</f>
        <v/>
      </c>
      <c r="AY8" s="379">
        <f>IF(OR($A8="",AY$6="",NOT(ISNUMBER($H$2))),"",SUMIFS(数据录入!$F$5:$F$4999,数据录入!$C$5:$C$4999,$A8,数据录入!$B$5:$B$4999,AY$6))</f>
        <v/>
      </c>
      <c r="AZ8" s="379">
        <f>IF(OR($A8="",AZ$6="",NOT(ISNUMBER($H$2))),"",SUMIFS(数据录入!$G$5:$G$4999,数据录入!$C$5:$C$4999,$A8,数据录入!$B$5:$B$4999,AZ$6))</f>
        <v/>
      </c>
      <c r="BA8" s="379">
        <f>IF(OR($A8="",BA$6="",NOT(ISNUMBER($H$2))),"",SUMIFS(数据录入!$F$5:$F$4999,数据录入!$C$5:$C$4999,$A8,数据录入!$B$5:$B$4999,BA$6))</f>
        <v/>
      </c>
      <c r="BB8" s="379">
        <f>IF(OR($A8="",BB$6="",NOT(ISNUMBER($H$2))),"",SUMIFS(数据录入!$G$5:$G$4999,数据录入!$C$5:$C$4999,$A8,数据录入!$B$5:$B$4999,BB$6))</f>
        <v/>
      </c>
      <c r="BC8" s="379">
        <f>IF(OR($A8="",BC$6="",NOT(ISNUMBER($H$2))),"",SUMIFS(数据录入!$F$5:$F$4999,数据录入!$C$5:$C$4999,$A8,数据录入!$B$5:$B$4999,BC$6))</f>
        <v/>
      </c>
      <c r="BD8" s="379">
        <f>IF(OR($A8="",BD$6="",NOT(ISNUMBER($H$2))),"",SUMIFS(数据录入!$G$5:$G$4999,数据录入!$C$5:$C$4999,$A8,数据录入!$B$5:$B$4999,BD$6))</f>
        <v/>
      </c>
      <c r="BE8" s="379">
        <f>IF(OR($A8="",BE$6="",NOT(ISNUMBER($H$2))),"",SUMIFS(数据录入!$F$5:$F$4999,数据录入!$C$5:$C$4999,$A8,数据录入!$B$5:$B$4999,BE$6))</f>
        <v/>
      </c>
      <c r="BF8" s="379">
        <f>IF(OR($A8="",BF$6="",NOT(ISNUMBER($H$2))),"",SUMIFS(数据录入!$G$5:$G$4999,数据录入!$C$5:$C$4999,$A8,数据录入!$B$5:$B$4999,BF$6))</f>
        <v/>
      </c>
      <c r="BG8" s="379">
        <f>IF(OR($A8="",BG$6="",NOT(ISNUMBER($H$2))),"",SUMIFS(数据录入!$F$5:$F$4999,数据录入!$C$5:$C$4999,$A8,数据录入!$B$5:$B$4999,BG$6))</f>
        <v/>
      </c>
      <c r="BH8" s="379">
        <f>IF(OR($A8="",BH$6="",NOT(ISNUMBER($H$2))),"",SUMIFS(数据录入!$G$5:$G$4999,数据录入!$C$5:$C$4999,$A8,数据录入!$B$5:$B$4999,BH$6))</f>
        <v/>
      </c>
      <c r="BI8" s="379">
        <f>IF(OR($A8="",BI$6="",NOT(ISNUMBER($H$2))),"",SUMIFS(数据录入!$F$5:$F$4999,数据录入!$C$5:$C$4999,$A8,数据录入!$B$5:$B$4999,BI$6))</f>
        <v/>
      </c>
      <c r="BJ8" s="379">
        <f>IF(OR($A8="",BJ$6="",NOT(ISNUMBER($H$2))),"",SUMIFS(数据录入!$G$5:$G$4999,数据录入!$C$5:$C$4999,$A8,数据录入!$B$5:$B$4999,BJ$6))</f>
        <v/>
      </c>
      <c r="BK8" s="379">
        <f>IF(OR($A8="",BK$6="",NOT(ISNUMBER($H$2))),"",SUMIFS(数据录入!$F$5:$F$4999,数据录入!$C$5:$C$4999,$A8,数据录入!$B$5:$B$4999,BK$6))</f>
        <v/>
      </c>
      <c r="BL8" s="379">
        <f>IF(OR($A8="",BL$6="",NOT(ISNUMBER($H$2))),"",SUMIFS(数据录入!$G$5:$G$4999,数据录入!$C$5:$C$4999,$A8,数据录入!$B$5:$B$4999,BL$6))</f>
        <v/>
      </c>
      <c r="BM8" s="379">
        <f>IF($A8="","",SUMIF($C$7:$BL$7,"收款",C8:BL8))</f>
        <v/>
      </c>
      <c r="BN8" s="379">
        <f>IF($A8="","",SUMIF($C$7:$BL$7,"付款",C8:BL8))</f>
        <v/>
      </c>
      <c r="BO8" s="379">
        <f>IF($A8="","",B8+BM8-BN8)</f>
        <v/>
      </c>
      <c r="BP8" s="379" t="n"/>
    </row>
    <row r="9" ht="20" customFormat="1" customHeight="1" s="64">
      <c r="A9" s="73" t="inlineStr">
        <is>
          <t>微信</t>
        </is>
      </c>
      <c r="B9" s="378">
        <f>IF(OR($A9="",NOT(ISNUMBER($H$2))),"",SUMIFS(数据录入!$H$5:$H$4999,数据录入!$C$5:$C$4999,$A9,数据录入!$E$5:$E$4999,"期初余额",数据录入!$B$5:$B$4999,"&lt;="&amp;$B$2)+SUMIFS(数据录入!$F$5:$F$4999,数据录入!$C$5:$C$4999,$A9,数据录入!$B$5:$B$4999,"&lt;"&amp;$B$2)-SUMIFS(数据录入!$G$5:$G$4999,数据录入!$C$5:$C$4999,$A9,数据录入!$B$5:$B$4999,"&lt;"&amp;$B$2))</f>
        <v/>
      </c>
      <c r="C9" s="378">
        <f>IF(OR($A9="",C$6="",NOT(ISNUMBER($H$2))),"",SUMIFS(数据录入!$F$5:$F$4999,数据录入!$C$5:$C$4999,$A9,数据录入!$B$5:$B$4999,C$6))</f>
        <v/>
      </c>
      <c r="D9" s="378">
        <f>IF(OR($A9="",D$6="",NOT(ISNUMBER($H$2))),"",SUMIFS(数据录入!$G$5:$G$4999,数据录入!$C$5:$C$4999,$A9,数据录入!$B$5:$B$4999,D$6))</f>
        <v/>
      </c>
      <c r="E9" s="378">
        <f>IF(OR($A9="",E$6="",NOT(ISNUMBER($H$2))),"",SUMIFS(数据录入!$F$5:$F$4999,数据录入!$C$5:$C$4999,$A9,数据录入!$B$5:$B$4999,E$6))</f>
        <v/>
      </c>
      <c r="F9" s="378">
        <f>IF(OR($A9="",F$6="",NOT(ISNUMBER($H$2))),"",SUMIFS(数据录入!$G$5:$G$4999,数据录入!$C$5:$C$4999,$A9,数据录入!$B$5:$B$4999,F$6))</f>
        <v/>
      </c>
      <c r="G9" s="378">
        <f>IF(OR($A9="",G$6="",NOT(ISNUMBER($H$2))),"",SUMIFS(数据录入!$F$5:$F$4999,数据录入!$C$5:$C$4999,$A9,数据录入!$B$5:$B$4999,G$6))</f>
        <v/>
      </c>
      <c r="H9" s="378">
        <f>IF(OR($A9="",H$6="",NOT(ISNUMBER($H$2))),"",SUMIFS(数据录入!$G$5:$G$4999,数据录入!$C$5:$C$4999,$A9,数据录入!$B$5:$B$4999,H$6))</f>
        <v/>
      </c>
      <c r="I9" s="378">
        <f>IF(OR($A9="",I$6="",NOT(ISNUMBER($H$2))),"",SUMIFS(数据录入!$F$5:$F$4999,数据录入!$C$5:$C$4999,$A9,数据录入!$B$5:$B$4999,I$6))</f>
        <v/>
      </c>
      <c r="J9" s="378">
        <f>IF(OR($A9="",J$6="",NOT(ISNUMBER($H$2))),"",SUMIFS(数据录入!$G$5:$G$4999,数据录入!$C$5:$C$4999,$A9,数据录入!$B$5:$B$4999,J$6))</f>
        <v/>
      </c>
      <c r="K9" s="378">
        <f>IF(OR($A9="",K$6="",NOT(ISNUMBER($H$2))),"",SUMIFS(数据录入!$F$5:$F$4999,数据录入!$C$5:$C$4999,$A9,数据录入!$B$5:$B$4999,K$6))</f>
        <v/>
      </c>
      <c r="L9" s="378">
        <f>IF(OR($A9="",L$6="",NOT(ISNUMBER($H$2))),"",SUMIFS(数据录入!$G$5:$G$4999,数据录入!$C$5:$C$4999,$A9,数据录入!$B$5:$B$4999,L$6))</f>
        <v/>
      </c>
      <c r="M9" s="378">
        <f>IF(OR($A9="",M$6="",NOT(ISNUMBER($H$2))),"",SUMIFS(数据录入!$F$5:$F$4999,数据录入!$C$5:$C$4999,$A9,数据录入!$B$5:$B$4999,M$6))</f>
        <v/>
      </c>
      <c r="N9" s="378">
        <f>IF(OR($A9="",N$6="",NOT(ISNUMBER($H$2))),"",SUMIFS(数据录入!$G$5:$G$4999,数据录入!$C$5:$C$4999,$A9,数据录入!$B$5:$B$4999,N$6))</f>
        <v/>
      </c>
      <c r="O9" s="378">
        <f>IF(OR($A9="",O$6="",NOT(ISNUMBER($H$2))),"",SUMIFS(数据录入!$F$5:$F$4999,数据录入!$C$5:$C$4999,$A9,数据录入!$B$5:$B$4999,O$6))</f>
        <v/>
      </c>
      <c r="P9" s="378">
        <f>IF(OR($A9="",P$6="",NOT(ISNUMBER($H$2))),"",SUMIFS(数据录入!$G$5:$G$4999,数据录入!$C$5:$C$4999,$A9,数据录入!$B$5:$B$4999,P$6))</f>
        <v/>
      </c>
      <c r="Q9" s="378">
        <f>IF(OR($A9="",Q$6="",NOT(ISNUMBER($H$2))),"",SUMIFS(数据录入!$F$5:$F$4999,数据录入!$C$5:$C$4999,$A9,数据录入!$B$5:$B$4999,Q$6))</f>
        <v/>
      </c>
      <c r="R9" s="378">
        <f>IF(OR($A9="",R$6="",NOT(ISNUMBER($H$2))),"",SUMIFS(数据录入!$G$5:$G$4999,数据录入!$C$5:$C$4999,$A9,数据录入!$B$5:$B$4999,R$6))</f>
        <v/>
      </c>
      <c r="S9" s="378">
        <f>IF(OR($A9="",S$6="",NOT(ISNUMBER($H$2))),"",SUMIFS(数据录入!$F$5:$F$4999,数据录入!$C$5:$C$4999,$A9,数据录入!$B$5:$B$4999,S$6))</f>
        <v/>
      </c>
      <c r="T9" s="378">
        <f>IF(OR($A9="",T$6="",NOT(ISNUMBER($H$2))),"",SUMIFS(数据录入!$G$5:$G$4999,数据录入!$C$5:$C$4999,$A9,数据录入!$B$5:$B$4999,T$6))</f>
        <v/>
      </c>
      <c r="U9" s="379">
        <f>IF(OR($A9="",U$6="",NOT(ISNUMBER($H$2))),"",SUMIFS(数据录入!$F$5:$F$4999,数据录入!$C$5:$C$4999,$A9,数据录入!$B$5:$B$4999,U$6))</f>
        <v/>
      </c>
      <c r="V9" s="379">
        <f>IF(OR($A9="",V$6="",NOT(ISNUMBER($H$2))),"",SUMIFS(数据录入!$G$5:$G$4999,数据录入!$C$5:$C$4999,$A9,数据录入!$B$5:$B$4999,V$6))</f>
        <v/>
      </c>
      <c r="W9" s="379">
        <f>IF(OR($A9="",W$6="",NOT(ISNUMBER($H$2))),"",SUMIFS(数据录入!$F$5:$F$4999,数据录入!$C$5:$C$4999,$A9,数据录入!$B$5:$B$4999,W$6))</f>
        <v/>
      </c>
      <c r="X9" s="379">
        <f>IF(OR($A9="",X$6="",NOT(ISNUMBER($H$2))),"",SUMIFS(数据录入!$G$5:$G$4999,数据录入!$C$5:$C$4999,$A9,数据录入!$B$5:$B$4999,X$6))</f>
        <v/>
      </c>
      <c r="Y9" s="379">
        <f>IF(OR($A9="",Y$6="",NOT(ISNUMBER($H$2))),"",SUMIFS(数据录入!$F$5:$F$4999,数据录入!$C$5:$C$4999,$A9,数据录入!$B$5:$B$4999,Y$6))</f>
        <v/>
      </c>
      <c r="Z9" s="379">
        <f>IF(OR($A9="",Z$6="",NOT(ISNUMBER($H$2))),"",SUMIFS(数据录入!$G$5:$G$4999,数据录入!$C$5:$C$4999,$A9,数据录入!$B$5:$B$4999,Z$6))</f>
        <v/>
      </c>
      <c r="AA9" s="379">
        <f>IF(OR($A9="",AA$6="",NOT(ISNUMBER($H$2))),"",SUMIFS(数据录入!$F$5:$F$4999,数据录入!$C$5:$C$4999,$A9,数据录入!$B$5:$B$4999,AA$6))</f>
        <v/>
      </c>
      <c r="AB9" s="379">
        <f>IF(OR($A9="",AB$6="",NOT(ISNUMBER($H$2))),"",SUMIFS(数据录入!$G$5:$G$4999,数据录入!$C$5:$C$4999,$A9,数据录入!$B$5:$B$4999,AB$6))</f>
        <v/>
      </c>
      <c r="AC9" s="379">
        <f>IF(OR($A9="",AC$6="",NOT(ISNUMBER($H$2))),"",SUMIFS(数据录入!$F$5:$F$4999,数据录入!$C$5:$C$4999,$A9,数据录入!$B$5:$B$4999,AC$6))</f>
        <v/>
      </c>
      <c r="AD9" s="379">
        <f>IF(OR($A9="",AD$6="",NOT(ISNUMBER($H$2))),"",SUMIFS(数据录入!$G$5:$G$4999,数据录入!$C$5:$C$4999,$A9,数据录入!$B$5:$B$4999,AD$6))</f>
        <v/>
      </c>
      <c r="AE9" s="379">
        <f>IF(OR($A9="",AE$6="",NOT(ISNUMBER($H$2))),"",SUMIFS(数据录入!$F$5:$F$4999,数据录入!$C$5:$C$4999,$A9,数据录入!$B$5:$B$4999,AE$6))</f>
        <v/>
      </c>
      <c r="AF9" s="379">
        <f>IF(OR($A9="",AF$6="",NOT(ISNUMBER($H$2))),"",SUMIFS(数据录入!$G$5:$G$4999,数据录入!$C$5:$C$4999,$A9,数据录入!$B$5:$B$4999,AF$6))</f>
        <v/>
      </c>
      <c r="AG9" s="379">
        <f>IF(OR($A9="",AG$6="",NOT(ISNUMBER($H$2))),"",SUMIFS(数据录入!$F$5:$F$4999,数据录入!$C$5:$C$4999,$A9,数据录入!$B$5:$B$4999,AG$6))</f>
        <v/>
      </c>
      <c r="AH9" s="379">
        <f>IF(OR($A9="",AH$6="",NOT(ISNUMBER($H$2))),"",SUMIFS(数据录入!$G$5:$G$4999,数据录入!$C$5:$C$4999,$A9,数据录入!$B$5:$B$4999,AH$6))</f>
        <v/>
      </c>
      <c r="AI9" s="379">
        <f>IF(OR($A9="",AI$6="",NOT(ISNUMBER($H$2))),"",SUMIFS(数据录入!$F$5:$F$4999,数据录入!$C$5:$C$4999,$A9,数据录入!$B$5:$B$4999,AI$6))</f>
        <v/>
      </c>
      <c r="AJ9" s="379">
        <f>IF(OR($A9="",AJ$6="",NOT(ISNUMBER($H$2))),"",SUMIFS(数据录入!$G$5:$G$4999,数据录入!$C$5:$C$4999,$A9,数据录入!$B$5:$B$4999,AJ$6))</f>
        <v/>
      </c>
      <c r="AK9" s="379">
        <f>IF(OR($A9="",AK$6="",NOT(ISNUMBER($H$2))),"",SUMIFS(数据录入!$F$5:$F$4999,数据录入!$C$5:$C$4999,$A9,数据录入!$B$5:$B$4999,AK$6))</f>
        <v/>
      </c>
      <c r="AL9" s="379">
        <f>IF(OR($A9="",AL$6="",NOT(ISNUMBER($H$2))),"",SUMIFS(数据录入!$G$5:$G$4999,数据录入!$C$5:$C$4999,$A9,数据录入!$B$5:$B$4999,AL$6))</f>
        <v/>
      </c>
      <c r="AM9" s="379">
        <f>IF(OR($A9="",AM$6="",NOT(ISNUMBER($H$2))),"",SUMIFS(数据录入!$F$5:$F$4999,数据录入!$C$5:$C$4999,$A9,数据录入!$B$5:$B$4999,AM$6))</f>
        <v/>
      </c>
      <c r="AN9" s="379">
        <f>IF(OR($A9="",AN$6="",NOT(ISNUMBER($H$2))),"",SUMIFS(数据录入!$G$5:$G$4999,数据录入!$C$5:$C$4999,$A9,数据录入!$B$5:$B$4999,AN$6))</f>
        <v/>
      </c>
      <c r="AO9" s="379">
        <f>IF(OR($A9="",AO$6="",NOT(ISNUMBER($H$2))),"",SUMIFS(数据录入!$F$5:$F$4999,数据录入!$C$5:$C$4999,$A9,数据录入!$B$5:$B$4999,AO$6))</f>
        <v/>
      </c>
      <c r="AP9" s="379">
        <f>IF(OR($A9="",AP$6="",NOT(ISNUMBER($H$2))),"",SUMIFS(数据录入!$G$5:$G$4999,数据录入!$C$5:$C$4999,$A9,数据录入!$B$5:$B$4999,AP$6))</f>
        <v/>
      </c>
      <c r="AQ9" s="379">
        <f>IF(OR($A9="",AQ$6="",NOT(ISNUMBER($H$2))),"",SUMIFS(数据录入!$F$5:$F$4999,数据录入!$C$5:$C$4999,$A9,数据录入!$B$5:$B$4999,AQ$6))</f>
        <v/>
      </c>
      <c r="AR9" s="379">
        <f>IF(OR($A9="",AR$6="",NOT(ISNUMBER($H$2))),"",SUMIFS(数据录入!$G$5:$G$4999,数据录入!$C$5:$C$4999,$A9,数据录入!$B$5:$B$4999,AR$6))</f>
        <v/>
      </c>
      <c r="AS9" s="379">
        <f>IF(OR($A9="",AS$6="",NOT(ISNUMBER($H$2))),"",SUMIFS(数据录入!$F$5:$F$4999,数据录入!$C$5:$C$4999,$A9,数据录入!$B$5:$B$4999,AS$6))</f>
        <v/>
      </c>
      <c r="AT9" s="379">
        <f>IF(OR($A9="",AT$6="",NOT(ISNUMBER($H$2))),"",SUMIFS(数据录入!$G$5:$G$4999,数据录入!$C$5:$C$4999,$A9,数据录入!$B$5:$B$4999,AT$6))</f>
        <v/>
      </c>
      <c r="AU9" s="379">
        <f>IF(OR($A9="",AU$6="",NOT(ISNUMBER($H$2))),"",SUMIFS(数据录入!$F$5:$F$4999,数据录入!$C$5:$C$4999,$A9,数据录入!$B$5:$B$4999,AU$6))</f>
        <v/>
      </c>
      <c r="AV9" s="379">
        <f>IF(OR($A9="",AV$6="",NOT(ISNUMBER($H$2))),"",SUMIFS(数据录入!$G$5:$G$4999,数据录入!$C$5:$C$4999,$A9,数据录入!$B$5:$B$4999,AV$6))</f>
        <v/>
      </c>
      <c r="AW9" s="379">
        <f>IF(OR($A9="",AW$6="",NOT(ISNUMBER($H$2))),"",SUMIFS(数据录入!$F$5:$F$4999,数据录入!$C$5:$C$4999,$A9,数据录入!$B$5:$B$4999,AW$6))</f>
        <v/>
      </c>
      <c r="AX9" s="379">
        <f>IF(OR($A9="",AX$6="",NOT(ISNUMBER($H$2))),"",SUMIFS(数据录入!$G$5:$G$4999,数据录入!$C$5:$C$4999,$A9,数据录入!$B$5:$B$4999,AX$6))</f>
        <v/>
      </c>
      <c r="AY9" s="379">
        <f>IF(OR($A9="",AY$6="",NOT(ISNUMBER($H$2))),"",SUMIFS(数据录入!$F$5:$F$4999,数据录入!$C$5:$C$4999,$A9,数据录入!$B$5:$B$4999,AY$6))</f>
        <v/>
      </c>
      <c r="AZ9" s="379">
        <f>IF(OR($A9="",AZ$6="",NOT(ISNUMBER($H$2))),"",SUMIFS(数据录入!$G$5:$G$4999,数据录入!$C$5:$C$4999,$A9,数据录入!$B$5:$B$4999,AZ$6))</f>
        <v/>
      </c>
      <c r="BA9" s="379">
        <f>IF(OR($A9="",BA$6="",NOT(ISNUMBER($H$2))),"",SUMIFS(数据录入!$F$5:$F$4999,数据录入!$C$5:$C$4999,$A9,数据录入!$B$5:$B$4999,BA$6))</f>
        <v/>
      </c>
      <c r="BB9" s="379">
        <f>IF(OR($A9="",BB$6="",NOT(ISNUMBER($H$2))),"",SUMIFS(数据录入!$G$5:$G$4999,数据录入!$C$5:$C$4999,$A9,数据录入!$B$5:$B$4999,BB$6))</f>
        <v/>
      </c>
      <c r="BC9" s="379">
        <f>IF(OR($A9="",BC$6="",NOT(ISNUMBER($H$2))),"",SUMIFS(数据录入!$F$5:$F$4999,数据录入!$C$5:$C$4999,$A9,数据录入!$B$5:$B$4999,BC$6))</f>
        <v/>
      </c>
      <c r="BD9" s="379">
        <f>IF(OR($A9="",BD$6="",NOT(ISNUMBER($H$2))),"",SUMIFS(数据录入!$G$5:$G$4999,数据录入!$C$5:$C$4999,$A9,数据录入!$B$5:$B$4999,BD$6))</f>
        <v/>
      </c>
      <c r="BE9" s="379">
        <f>IF(OR($A9="",BE$6="",NOT(ISNUMBER($H$2))),"",SUMIFS(数据录入!$F$5:$F$4999,数据录入!$C$5:$C$4999,$A9,数据录入!$B$5:$B$4999,BE$6))</f>
        <v/>
      </c>
      <c r="BF9" s="379">
        <f>IF(OR($A9="",BF$6="",NOT(ISNUMBER($H$2))),"",SUMIFS(数据录入!$G$5:$G$4999,数据录入!$C$5:$C$4999,$A9,数据录入!$B$5:$B$4999,BF$6))</f>
        <v/>
      </c>
      <c r="BG9" s="379">
        <f>IF(OR($A9="",BG$6="",NOT(ISNUMBER($H$2))),"",SUMIFS(数据录入!$F$5:$F$4999,数据录入!$C$5:$C$4999,$A9,数据录入!$B$5:$B$4999,BG$6))</f>
        <v/>
      </c>
      <c r="BH9" s="379">
        <f>IF(OR($A9="",BH$6="",NOT(ISNUMBER($H$2))),"",SUMIFS(数据录入!$G$5:$G$4999,数据录入!$C$5:$C$4999,$A9,数据录入!$B$5:$B$4999,BH$6))</f>
        <v/>
      </c>
      <c r="BI9" s="379">
        <f>IF(OR($A9="",BI$6="",NOT(ISNUMBER($H$2))),"",SUMIFS(数据录入!$F$5:$F$4999,数据录入!$C$5:$C$4999,$A9,数据录入!$B$5:$B$4999,BI$6))</f>
        <v/>
      </c>
      <c r="BJ9" s="379">
        <f>IF(OR($A9="",BJ$6="",NOT(ISNUMBER($H$2))),"",SUMIFS(数据录入!$G$5:$G$4999,数据录入!$C$5:$C$4999,$A9,数据录入!$B$5:$B$4999,BJ$6))</f>
        <v/>
      </c>
      <c r="BK9" s="379">
        <f>IF(OR($A9="",BK$6="",NOT(ISNUMBER($H$2))),"",SUMIFS(数据录入!$F$5:$F$4999,数据录入!$C$5:$C$4999,$A9,数据录入!$B$5:$B$4999,BK$6))</f>
        <v/>
      </c>
      <c r="BL9" s="379">
        <f>IF(OR($A9="",BL$6="",NOT(ISNUMBER($H$2))),"",SUMIFS(数据录入!$G$5:$G$4999,数据录入!$C$5:$C$4999,$A9,数据录入!$B$5:$B$4999,BL$6))</f>
        <v/>
      </c>
      <c r="BM9" s="379">
        <f>IF($A9="","",SUMIF($C$7:$BL$7,"收款",C9:BL9))</f>
        <v/>
      </c>
      <c r="BN9" s="379">
        <f>IF($A9="","",SUMIF($C$7:$BL$7,"付款",C9:BL9))</f>
        <v/>
      </c>
      <c r="BO9" s="379">
        <f>IF($A9="","",B9+BM9-BN9)</f>
        <v/>
      </c>
      <c r="BP9" s="379" t="n"/>
    </row>
    <row r="10" ht="20" customFormat="1" customHeight="1" s="64">
      <c r="A10" s="73" t="inlineStr">
        <is>
          <t>支付宝</t>
        </is>
      </c>
      <c r="B10" s="378">
        <f>IF(OR($A10="",NOT(ISNUMBER($H$2))),"",SUMIFS(数据录入!$H$5:$H$4999,数据录入!$C$5:$C$4999,$A10,数据录入!$E$5:$E$4999,"期初余额",数据录入!$B$5:$B$4999,"&lt;="&amp;$B$2)+SUMIFS(数据录入!$F$5:$F$4999,数据录入!$C$5:$C$4999,$A10,数据录入!$B$5:$B$4999,"&lt;"&amp;$B$2)-SUMIFS(数据录入!$G$5:$G$4999,数据录入!$C$5:$C$4999,$A10,数据录入!$B$5:$B$4999,"&lt;"&amp;$B$2))</f>
        <v/>
      </c>
      <c r="C10" s="378">
        <f>IF(OR($A10="",C$6="",NOT(ISNUMBER($H$2))),"",SUMIFS(数据录入!$F$5:$F$4999,数据录入!$C$5:$C$4999,$A10,数据录入!$B$5:$B$4999,C$6))</f>
        <v/>
      </c>
      <c r="D10" s="378">
        <f>IF(OR($A10="",D$6="",NOT(ISNUMBER($H$2))),"",SUMIFS(数据录入!$G$5:$G$4999,数据录入!$C$5:$C$4999,$A10,数据录入!$B$5:$B$4999,D$6))</f>
        <v/>
      </c>
      <c r="E10" s="378">
        <f>IF(OR($A10="",E$6="",NOT(ISNUMBER($H$2))),"",SUMIFS(数据录入!$F$5:$F$4999,数据录入!$C$5:$C$4999,$A10,数据录入!$B$5:$B$4999,E$6))</f>
        <v/>
      </c>
      <c r="F10" s="378">
        <f>IF(OR($A10="",F$6="",NOT(ISNUMBER($H$2))),"",SUMIFS(数据录入!$G$5:$G$4999,数据录入!$C$5:$C$4999,$A10,数据录入!$B$5:$B$4999,F$6))</f>
        <v/>
      </c>
      <c r="G10" s="378">
        <f>IF(OR($A10="",G$6="",NOT(ISNUMBER($H$2))),"",SUMIFS(数据录入!$F$5:$F$4999,数据录入!$C$5:$C$4999,$A10,数据录入!$B$5:$B$4999,G$6))</f>
        <v/>
      </c>
      <c r="H10" s="378">
        <f>IF(OR($A10="",H$6="",NOT(ISNUMBER($H$2))),"",SUMIFS(数据录入!$G$5:$G$4999,数据录入!$C$5:$C$4999,$A10,数据录入!$B$5:$B$4999,H$6))</f>
        <v/>
      </c>
      <c r="I10" s="378">
        <f>IF(OR($A10="",I$6="",NOT(ISNUMBER($H$2))),"",SUMIFS(数据录入!$F$5:$F$4999,数据录入!$C$5:$C$4999,$A10,数据录入!$B$5:$B$4999,I$6))</f>
        <v/>
      </c>
      <c r="J10" s="378">
        <f>IF(OR($A10="",J$6="",NOT(ISNUMBER($H$2))),"",SUMIFS(数据录入!$G$5:$G$4999,数据录入!$C$5:$C$4999,$A10,数据录入!$B$5:$B$4999,J$6))</f>
        <v/>
      </c>
      <c r="K10" s="378">
        <f>IF(OR($A10="",K$6="",NOT(ISNUMBER($H$2))),"",SUMIFS(数据录入!$F$5:$F$4999,数据录入!$C$5:$C$4999,$A10,数据录入!$B$5:$B$4999,K$6))</f>
        <v/>
      </c>
      <c r="L10" s="378">
        <f>IF(OR($A10="",L$6="",NOT(ISNUMBER($H$2))),"",SUMIFS(数据录入!$G$5:$G$4999,数据录入!$C$5:$C$4999,$A10,数据录入!$B$5:$B$4999,L$6))</f>
        <v/>
      </c>
      <c r="M10" s="378">
        <f>IF(OR($A10="",M$6="",NOT(ISNUMBER($H$2))),"",SUMIFS(数据录入!$F$5:$F$4999,数据录入!$C$5:$C$4999,$A10,数据录入!$B$5:$B$4999,M$6))</f>
        <v/>
      </c>
      <c r="N10" s="378">
        <f>IF(OR($A10="",N$6="",NOT(ISNUMBER($H$2))),"",SUMIFS(数据录入!$G$5:$G$4999,数据录入!$C$5:$C$4999,$A10,数据录入!$B$5:$B$4999,N$6))</f>
        <v/>
      </c>
      <c r="O10" s="378">
        <f>IF(OR($A10="",O$6="",NOT(ISNUMBER($H$2))),"",SUMIFS(数据录入!$F$5:$F$4999,数据录入!$C$5:$C$4999,$A10,数据录入!$B$5:$B$4999,O$6))</f>
        <v/>
      </c>
      <c r="P10" s="378">
        <f>IF(OR($A10="",P$6="",NOT(ISNUMBER($H$2))),"",SUMIFS(数据录入!$G$5:$G$4999,数据录入!$C$5:$C$4999,$A10,数据录入!$B$5:$B$4999,P$6))</f>
        <v/>
      </c>
      <c r="Q10" s="378">
        <f>IF(OR($A10="",Q$6="",NOT(ISNUMBER($H$2))),"",SUMIFS(数据录入!$F$5:$F$4999,数据录入!$C$5:$C$4999,$A10,数据录入!$B$5:$B$4999,Q$6))</f>
        <v/>
      </c>
      <c r="R10" s="378">
        <f>IF(OR($A10="",R$6="",NOT(ISNUMBER($H$2))),"",SUMIFS(数据录入!$G$5:$G$4999,数据录入!$C$5:$C$4999,$A10,数据录入!$B$5:$B$4999,R$6))</f>
        <v/>
      </c>
      <c r="S10" s="378">
        <f>IF(OR($A10="",S$6="",NOT(ISNUMBER($H$2))),"",SUMIFS(数据录入!$F$5:$F$4999,数据录入!$C$5:$C$4999,$A10,数据录入!$B$5:$B$4999,S$6))</f>
        <v/>
      </c>
      <c r="T10" s="378">
        <f>IF(OR($A10="",T$6="",NOT(ISNUMBER($H$2))),"",SUMIFS(数据录入!$G$5:$G$4999,数据录入!$C$5:$C$4999,$A10,数据录入!$B$5:$B$4999,T$6))</f>
        <v/>
      </c>
      <c r="U10" s="379">
        <f>IF(OR($A10="",U$6="",NOT(ISNUMBER($H$2))),"",SUMIFS(数据录入!$F$5:$F$4999,数据录入!$C$5:$C$4999,$A10,数据录入!$B$5:$B$4999,U$6))</f>
        <v/>
      </c>
      <c r="V10" s="379">
        <f>IF(OR($A10="",V$6="",NOT(ISNUMBER($H$2))),"",SUMIFS(数据录入!$G$5:$G$4999,数据录入!$C$5:$C$4999,$A10,数据录入!$B$5:$B$4999,V$6))</f>
        <v/>
      </c>
      <c r="W10" s="379">
        <f>IF(OR($A10="",W$6="",NOT(ISNUMBER($H$2))),"",SUMIFS(数据录入!$F$5:$F$4999,数据录入!$C$5:$C$4999,$A10,数据录入!$B$5:$B$4999,W$6))</f>
        <v/>
      </c>
      <c r="X10" s="379">
        <f>IF(OR($A10="",X$6="",NOT(ISNUMBER($H$2))),"",SUMIFS(数据录入!$G$5:$G$4999,数据录入!$C$5:$C$4999,$A10,数据录入!$B$5:$B$4999,X$6))</f>
        <v/>
      </c>
      <c r="Y10" s="379">
        <f>IF(OR($A10="",Y$6="",NOT(ISNUMBER($H$2))),"",SUMIFS(数据录入!$F$5:$F$4999,数据录入!$C$5:$C$4999,$A10,数据录入!$B$5:$B$4999,Y$6))</f>
        <v/>
      </c>
      <c r="Z10" s="379">
        <f>IF(OR($A10="",Z$6="",NOT(ISNUMBER($H$2))),"",SUMIFS(数据录入!$G$5:$G$4999,数据录入!$C$5:$C$4999,$A10,数据录入!$B$5:$B$4999,Z$6))</f>
        <v/>
      </c>
      <c r="AA10" s="379">
        <f>IF(OR($A10="",AA$6="",NOT(ISNUMBER($H$2))),"",SUMIFS(数据录入!$F$5:$F$4999,数据录入!$C$5:$C$4999,$A10,数据录入!$B$5:$B$4999,AA$6))</f>
        <v/>
      </c>
      <c r="AB10" s="379">
        <f>IF(OR($A10="",AB$6="",NOT(ISNUMBER($H$2))),"",SUMIFS(数据录入!$G$5:$G$4999,数据录入!$C$5:$C$4999,$A10,数据录入!$B$5:$B$4999,AB$6))</f>
        <v/>
      </c>
      <c r="AC10" s="379">
        <f>IF(OR($A10="",AC$6="",NOT(ISNUMBER($H$2))),"",SUMIFS(数据录入!$F$5:$F$4999,数据录入!$C$5:$C$4999,$A10,数据录入!$B$5:$B$4999,AC$6))</f>
        <v/>
      </c>
      <c r="AD10" s="379">
        <f>IF(OR($A10="",AD$6="",NOT(ISNUMBER($H$2))),"",SUMIFS(数据录入!$G$5:$G$4999,数据录入!$C$5:$C$4999,$A10,数据录入!$B$5:$B$4999,AD$6))</f>
        <v/>
      </c>
      <c r="AE10" s="379">
        <f>IF(OR($A10="",AE$6="",NOT(ISNUMBER($H$2))),"",SUMIFS(数据录入!$F$5:$F$4999,数据录入!$C$5:$C$4999,$A10,数据录入!$B$5:$B$4999,AE$6))</f>
        <v/>
      </c>
      <c r="AF10" s="379">
        <f>IF(OR($A10="",AF$6="",NOT(ISNUMBER($H$2))),"",SUMIFS(数据录入!$G$5:$G$4999,数据录入!$C$5:$C$4999,$A10,数据录入!$B$5:$B$4999,AF$6))</f>
        <v/>
      </c>
      <c r="AG10" s="379">
        <f>IF(OR($A10="",AG$6="",NOT(ISNUMBER($H$2))),"",SUMIFS(数据录入!$F$5:$F$4999,数据录入!$C$5:$C$4999,$A10,数据录入!$B$5:$B$4999,AG$6))</f>
        <v/>
      </c>
      <c r="AH10" s="379">
        <f>IF(OR($A10="",AH$6="",NOT(ISNUMBER($H$2))),"",SUMIFS(数据录入!$G$5:$G$4999,数据录入!$C$5:$C$4999,$A10,数据录入!$B$5:$B$4999,AH$6))</f>
        <v/>
      </c>
      <c r="AI10" s="379">
        <f>IF(OR($A10="",AI$6="",NOT(ISNUMBER($H$2))),"",SUMIFS(数据录入!$F$5:$F$4999,数据录入!$C$5:$C$4999,$A10,数据录入!$B$5:$B$4999,AI$6))</f>
        <v/>
      </c>
      <c r="AJ10" s="379">
        <f>IF(OR($A10="",AJ$6="",NOT(ISNUMBER($H$2))),"",SUMIFS(数据录入!$G$5:$G$4999,数据录入!$C$5:$C$4999,$A10,数据录入!$B$5:$B$4999,AJ$6))</f>
        <v/>
      </c>
      <c r="AK10" s="379">
        <f>IF(OR($A10="",AK$6="",NOT(ISNUMBER($H$2))),"",SUMIFS(数据录入!$F$5:$F$4999,数据录入!$C$5:$C$4999,$A10,数据录入!$B$5:$B$4999,AK$6))</f>
        <v/>
      </c>
      <c r="AL10" s="379">
        <f>IF(OR($A10="",AL$6="",NOT(ISNUMBER($H$2))),"",SUMIFS(数据录入!$G$5:$G$4999,数据录入!$C$5:$C$4999,$A10,数据录入!$B$5:$B$4999,AL$6))</f>
        <v/>
      </c>
      <c r="AM10" s="379">
        <f>IF(OR($A10="",AM$6="",NOT(ISNUMBER($H$2))),"",SUMIFS(数据录入!$F$5:$F$4999,数据录入!$C$5:$C$4999,$A10,数据录入!$B$5:$B$4999,AM$6))</f>
        <v/>
      </c>
      <c r="AN10" s="379">
        <f>IF(OR($A10="",AN$6="",NOT(ISNUMBER($H$2))),"",SUMIFS(数据录入!$G$5:$G$4999,数据录入!$C$5:$C$4999,$A10,数据录入!$B$5:$B$4999,AN$6))</f>
        <v/>
      </c>
      <c r="AO10" s="379">
        <f>IF(OR($A10="",AO$6="",NOT(ISNUMBER($H$2))),"",SUMIFS(数据录入!$F$5:$F$4999,数据录入!$C$5:$C$4999,$A10,数据录入!$B$5:$B$4999,AO$6))</f>
        <v/>
      </c>
      <c r="AP10" s="379">
        <f>IF(OR($A10="",AP$6="",NOT(ISNUMBER($H$2))),"",SUMIFS(数据录入!$G$5:$G$4999,数据录入!$C$5:$C$4999,$A10,数据录入!$B$5:$B$4999,AP$6))</f>
        <v/>
      </c>
      <c r="AQ10" s="379">
        <f>IF(OR($A10="",AQ$6="",NOT(ISNUMBER($H$2))),"",SUMIFS(数据录入!$F$5:$F$4999,数据录入!$C$5:$C$4999,$A10,数据录入!$B$5:$B$4999,AQ$6))</f>
        <v/>
      </c>
      <c r="AR10" s="379">
        <f>IF(OR($A10="",AR$6="",NOT(ISNUMBER($H$2))),"",SUMIFS(数据录入!$G$5:$G$4999,数据录入!$C$5:$C$4999,$A10,数据录入!$B$5:$B$4999,AR$6))</f>
        <v/>
      </c>
      <c r="AS10" s="379">
        <f>IF(OR($A10="",AS$6="",NOT(ISNUMBER($H$2))),"",SUMIFS(数据录入!$F$5:$F$4999,数据录入!$C$5:$C$4999,$A10,数据录入!$B$5:$B$4999,AS$6))</f>
        <v/>
      </c>
      <c r="AT10" s="379">
        <f>IF(OR($A10="",AT$6="",NOT(ISNUMBER($H$2))),"",SUMIFS(数据录入!$G$5:$G$4999,数据录入!$C$5:$C$4999,$A10,数据录入!$B$5:$B$4999,AT$6))</f>
        <v/>
      </c>
      <c r="AU10" s="379">
        <f>IF(OR($A10="",AU$6="",NOT(ISNUMBER($H$2))),"",SUMIFS(数据录入!$F$5:$F$4999,数据录入!$C$5:$C$4999,$A10,数据录入!$B$5:$B$4999,AU$6))</f>
        <v/>
      </c>
      <c r="AV10" s="379">
        <f>IF(OR($A10="",AV$6="",NOT(ISNUMBER($H$2))),"",SUMIFS(数据录入!$G$5:$G$4999,数据录入!$C$5:$C$4999,$A10,数据录入!$B$5:$B$4999,AV$6))</f>
        <v/>
      </c>
      <c r="AW10" s="379">
        <f>IF(OR($A10="",AW$6="",NOT(ISNUMBER($H$2))),"",SUMIFS(数据录入!$F$5:$F$4999,数据录入!$C$5:$C$4999,$A10,数据录入!$B$5:$B$4999,AW$6))</f>
        <v/>
      </c>
      <c r="AX10" s="379">
        <f>IF(OR($A10="",AX$6="",NOT(ISNUMBER($H$2))),"",SUMIFS(数据录入!$G$5:$G$4999,数据录入!$C$5:$C$4999,$A10,数据录入!$B$5:$B$4999,AX$6))</f>
        <v/>
      </c>
      <c r="AY10" s="379">
        <f>IF(OR($A10="",AY$6="",NOT(ISNUMBER($H$2))),"",SUMIFS(数据录入!$F$5:$F$4999,数据录入!$C$5:$C$4999,$A10,数据录入!$B$5:$B$4999,AY$6))</f>
        <v/>
      </c>
      <c r="AZ10" s="379">
        <f>IF(OR($A10="",AZ$6="",NOT(ISNUMBER($H$2))),"",SUMIFS(数据录入!$G$5:$G$4999,数据录入!$C$5:$C$4999,$A10,数据录入!$B$5:$B$4999,AZ$6))</f>
        <v/>
      </c>
      <c r="BA10" s="379">
        <f>IF(OR($A10="",BA$6="",NOT(ISNUMBER($H$2))),"",SUMIFS(数据录入!$F$5:$F$4999,数据录入!$C$5:$C$4999,$A10,数据录入!$B$5:$B$4999,BA$6))</f>
        <v/>
      </c>
      <c r="BB10" s="379">
        <f>IF(OR($A10="",BB$6="",NOT(ISNUMBER($H$2))),"",SUMIFS(数据录入!$G$5:$G$4999,数据录入!$C$5:$C$4999,$A10,数据录入!$B$5:$B$4999,BB$6))</f>
        <v/>
      </c>
      <c r="BC10" s="379">
        <f>IF(OR($A10="",BC$6="",NOT(ISNUMBER($H$2))),"",SUMIFS(数据录入!$F$5:$F$4999,数据录入!$C$5:$C$4999,$A10,数据录入!$B$5:$B$4999,BC$6))</f>
        <v/>
      </c>
      <c r="BD10" s="379">
        <f>IF(OR($A10="",BD$6="",NOT(ISNUMBER($H$2))),"",SUMIFS(数据录入!$G$5:$G$4999,数据录入!$C$5:$C$4999,$A10,数据录入!$B$5:$B$4999,BD$6))</f>
        <v/>
      </c>
      <c r="BE10" s="379">
        <f>IF(OR($A10="",BE$6="",NOT(ISNUMBER($H$2))),"",SUMIFS(数据录入!$F$5:$F$4999,数据录入!$C$5:$C$4999,$A10,数据录入!$B$5:$B$4999,BE$6))</f>
        <v/>
      </c>
      <c r="BF10" s="379">
        <f>IF(OR($A10="",BF$6="",NOT(ISNUMBER($H$2))),"",SUMIFS(数据录入!$G$5:$G$4999,数据录入!$C$5:$C$4999,$A10,数据录入!$B$5:$B$4999,BF$6))</f>
        <v/>
      </c>
      <c r="BG10" s="379">
        <f>IF(OR($A10="",BG$6="",NOT(ISNUMBER($H$2))),"",SUMIFS(数据录入!$F$5:$F$4999,数据录入!$C$5:$C$4999,$A10,数据录入!$B$5:$B$4999,BG$6))</f>
        <v/>
      </c>
      <c r="BH10" s="379">
        <f>IF(OR($A10="",BH$6="",NOT(ISNUMBER($H$2))),"",SUMIFS(数据录入!$G$5:$G$4999,数据录入!$C$5:$C$4999,$A10,数据录入!$B$5:$B$4999,BH$6))</f>
        <v/>
      </c>
      <c r="BI10" s="379">
        <f>IF(OR($A10="",BI$6="",NOT(ISNUMBER($H$2))),"",SUMIFS(数据录入!$F$5:$F$4999,数据录入!$C$5:$C$4999,$A10,数据录入!$B$5:$B$4999,BI$6))</f>
        <v/>
      </c>
      <c r="BJ10" s="379">
        <f>IF(OR($A10="",BJ$6="",NOT(ISNUMBER($H$2))),"",SUMIFS(数据录入!$G$5:$G$4999,数据录入!$C$5:$C$4999,$A10,数据录入!$B$5:$B$4999,BJ$6))</f>
        <v/>
      </c>
      <c r="BK10" s="379">
        <f>IF(OR($A10="",BK$6="",NOT(ISNUMBER($H$2))),"",SUMIFS(数据录入!$F$5:$F$4999,数据录入!$C$5:$C$4999,$A10,数据录入!$B$5:$B$4999,BK$6))</f>
        <v/>
      </c>
      <c r="BL10" s="379">
        <f>IF(OR($A10="",BL$6="",NOT(ISNUMBER($H$2))),"",SUMIFS(数据录入!$G$5:$G$4999,数据录入!$C$5:$C$4999,$A10,数据录入!$B$5:$B$4999,BL$6))</f>
        <v/>
      </c>
      <c r="BM10" s="379">
        <f>IF($A10="","",SUMIF($C$7:$BL$7,"收款",C10:BL10))</f>
        <v/>
      </c>
      <c r="BN10" s="379">
        <f>IF($A10="","",SUMIF($C$7:$BL$7,"付款",C10:BL10))</f>
        <v/>
      </c>
      <c r="BO10" s="379">
        <f>IF($A10="","",B10+BM10-BN10)</f>
        <v/>
      </c>
      <c r="BP10" s="379" t="n"/>
    </row>
    <row r="11" ht="20" customFormat="1" customHeight="1" s="64">
      <c r="A11" s="73" t="inlineStr">
        <is>
          <t>杭州</t>
        </is>
      </c>
      <c r="B11" s="378">
        <f>IF(OR($A11="",NOT(ISNUMBER($H$2))),"",SUMIFS(数据录入!$H$5:$H$4999,数据录入!$C$5:$C$4999,$A11,数据录入!$E$5:$E$4999,"期初余额",数据录入!$B$5:$B$4999,"&lt;="&amp;$B$2)+SUMIFS(数据录入!$F$5:$F$4999,数据录入!$C$5:$C$4999,$A11,数据录入!$B$5:$B$4999,"&lt;"&amp;$B$2)-SUMIFS(数据录入!$G$5:$G$4999,数据录入!$C$5:$C$4999,$A11,数据录入!$B$5:$B$4999,"&lt;"&amp;$B$2))</f>
        <v/>
      </c>
      <c r="C11" s="378">
        <f>IF(OR($A11="",C$6="",NOT(ISNUMBER($H$2))),"",SUMIFS(数据录入!$F$5:$F$4999,数据录入!$C$5:$C$4999,$A11,数据录入!$B$5:$B$4999,C$6))</f>
        <v/>
      </c>
      <c r="D11" s="378">
        <f>IF(OR($A11="",D$6="",NOT(ISNUMBER($H$2))),"",SUMIFS(数据录入!$G$5:$G$4999,数据录入!$C$5:$C$4999,$A11,数据录入!$B$5:$B$4999,D$6))</f>
        <v/>
      </c>
      <c r="E11" s="378">
        <f>IF(OR($A11="",E$6="",NOT(ISNUMBER($H$2))),"",SUMIFS(数据录入!$F$5:$F$4999,数据录入!$C$5:$C$4999,$A11,数据录入!$B$5:$B$4999,E$6))</f>
        <v/>
      </c>
      <c r="F11" s="378">
        <f>IF(OR($A11="",F$6="",NOT(ISNUMBER($H$2))),"",SUMIFS(数据录入!$G$5:$G$4999,数据录入!$C$5:$C$4999,$A11,数据录入!$B$5:$B$4999,F$6))</f>
        <v/>
      </c>
      <c r="G11" s="378">
        <f>IF(OR($A11="",G$6="",NOT(ISNUMBER($H$2))),"",SUMIFS(数据录入!$F$5:$F$4999,数据录入!$C$5:$C$4999,$A11,数据录入!$B$5:$B$4999,G$6))</f>
        <v/>
      </c>
      <c r="H11" s="378">
        <f>IF(OR($A11="",H$6="",NOT(ISNUMBER($H$2))),"",SUMIFS(数据录入!$G$5:$G$4999,数据录入!$C$5:$C$4999,$A11,数据录入!$B$5:$B$4999,H$6))</f>
        <v/>
      </c>
      <c r="I11" s="378">
        <f>IF(OR($A11="",I$6="",NOT(ISNUMBER($H$2))),"",SUMIFS(数据录入!$F$5:$F$4999,数据录入!$C$5:$C$4999,$A11,数据录入!$B$5:$B$4999,I$6))</f>
        <v/>
      </c>
      <c r="J11" s="378">
        <f>IF(OR($A11="",J$6="",NOT(ISNUMBER($H$2))),"",SUMIFS(数据录入!$G$5:$G$4999,数据录入!$C$5:$C$4999,$A11,数据录入!$B$5:$B$4999,J$6))</f>
        <v/>
      </c>
      <c r="K11" s="378">
        <f>IF(OR($A11="",K$6="",NOT(ISNUMBER($H$2))),"",SUMIFS(数据录入!$F$5:$F$4999,数据录入!$C$5:$C$4999,$A11,数据录入!$B$5:$B$4999,K$6))</f>
        <v/>
      </c>
      <c r="L11" s="378">
        <f>IF(OR($A11="",L$6="",NOT(ISNUMBER($H$2))),"",SUMIFS(数据录入!$G$5:$G$4999,数据录入!$C$5:$C$4999,$A11,数据录入!$B$5:$B$4999,L$6))</f>
        <v/>
      </c>
      <c r="M11" s="378">
        <f>IF(OR($A11="",M$6="",NOT(ISNUMBER($H$2))),"",SUMIFS(数据录入!$F$5:$F$4999,数据录入!$C$5:$C$4999,$A11,数据录入!$B$5:$B$4999,M$6))</f>
        <v/>
      </c>
      <c r="N11" s="378">
        <f>IF(OR($A11="",N$6="",NOT(ISNUMBER($H$2))),"",SUMIFS(数据录入!$G$5:$G$4999,数据录入!$C$5:$C$4999,$A11,数据录入!$B$5:$B$4999,N$6))</f>
        <v/>
      </c>
      <c r="O11" s="378">
        <f>IF(OR($A11="",O$6="",NOT(ISNUMBER($H$2))),"",SUMIFS(数据录入!$F$5:$F$4999,数据录入!$C$5:$C$4999,$A11,数据录入!$B$5:$B$4999,O$6))</f>
        <v/>
      </c>
      <c r="P11" s="378">
        <f>IF(OR($A11="",P$6="",NOT(ISNUMBER($H$2))),"",SUMIFS(数据录入!$G$5:$G$4999,数据录入!$C$5:$C$4999,$A11,数据录入!$B$5:$B$4999,P$6))</f>
        <v/>
      </c>
      <c r="Q11" s="378">
        <f>IF(OR($A11="",Q$6="",NOT(ISNUMBER($H$2))),"",SUMIFS(数据录入!$F$5:$F$4999,数据录入!$C$5:$C$4999,$A11,数据录入!$B$5:$B$4999,Q$6))</f>
        <v/>
      </c>
      <c r="R11" s="378">
        <f>IF(OR($A11="",R$6="",NOT(ISNUMBER($H$2))),"",SUMIFS(数据录入!$G$5:$G$4999,数据录入!$C$5:$C$4999,$A11,数据录入!$B$5:$B$4999,R$6))</f>
        <v/>
      </c>
      <c r="S11" s="378">
        <f>IF(OR($A11="",S$6="",NOT(ISNUMBER($H$2))),"",SUMIFS(数据录入!$F$5:$F$4999,数据录入!$C$5:$C$4999,$A11,数据录入!$B$5:$B$4999,S$6))</f>
        <v/>
      </c>
      <c r="T11" s="378">
        <f>IF(OR($A11="",T$6="",NOT(ISNUMBER($H$2))),"",SUMIFS(数据录入!$G$5:$G$4999,数据录入!$C$5:$C$4999,$A11,数据录入!$B$5:$B$4999,T$6))</f>
        <v/>
      </c>
      <c r="U11" s="379">
        <f>IF(OR($A11="",U$6="",NOT(ISNUMBER($H$2))),"",SUMIFS(数据录入!$F$5:$F$4999,数据录入!$C$5:$C$4999,$A11,数据录入!$B$5:$B$4999,U$6))</f>
        <v/>
      </c>
      <c r="V11" s="379">
        <f>IF(OR($A11="",V$6="",NOT(ISNUMBER($H$2))),"",SUMIFS(数据录入!$G$5:$G$4999,数据录入!$C$5:$C$4999,$A11,数据录入!$B$5:$B$4999,V$6))</f>
        <v/>
      </c>
      <c r="W11" s="379">
        <f>IF(OR($A11="",W$6="",NOT(ISNUMBER($H$2))),"",SUMIFS(数据录入!$F$5:$F$4999,数据录入!$C$5:$C$4999,$A11,数据录入!$B$5:$B$4999,W$6))</f>
        <v/>
      </c>
      <c r="X11" s="379">
        <f>IF(OR($A11="",X$6="",NOT(ISNUMBER($H$2))),"",SUMIFS(数据录入!$G$5:$G$4999,数据录入!$C$5:$C$4999,$A11,数据录入!$B$5:$B$4999,X$6))</f>
        <v/>
      </c>
      <c r="Y11" s="379">
        <f>IF(OR($A11="",Y$6="",NOT(ISNUMBER($H$2))),"",SUMIFS(数据录入!$F$5:$F$4999,数据录入!$C$5:$C$4999,$A11,数据录入!$B$5:$B$4999,Y$6))</f>
        <v/>
      </c>
      <c r="Z11" s="379">
        <f>IF(OR($A11="",Z$6="",NOT(ISNUMBER($H$2))),"",SUMIFS(数据录入!$G$5:$G$4999,数据录入!$C$5:$C$4999,$A11,数据录入!$B$5:$B$4999,Z$6))</f>
        <v/>
      </c>
      <c r="AA11" s="379">
        <f>IF(OR($A11="",AA$6="",NOT(ISNUMBER($H$2))),"",SUMIFS(数据录入!$F$5:$F$4999,数据录入!$C$5:$C$4999,$A11,数据录入!$B$5:$B$4999,AA$6))</f>
        <v/>
      </c>
      <c r="AB11" s="379">
        <f>IF(OR($A11="",AB$6="",NOT(ISNUMBER($H$2))),"",SUMIFS(数据录入!$G$5:$G$4999,数据录入!$C$5:$C$4999,$A11,数据录入!$B$5:$B$4999,AB$6))</f>
        <v/>
      </c>
      <c r="AC11" s="379">
        <f>IF(OR($A11="",AC$6="",NOT(ISNUMBER($H$2))),"",SUMIFS(数据录入!$F$5:$F$4999,数据录入!$C$5:$C$4999,$A11,数据录入!$B$5:$B$4999,AC$6))</f>
        <v/>
      </c>
      <c r="AD11" s="379">
        <f>IF(OR($A11="",AD$6="",NOT(ISNUMBER($H$2))),"",SUMIFS(数据录入!$G$5:$G$4999,数据录入!$C$5:$C$4999,$A11,数据录入!$B$5:$B$4999,AD$6))</f>
        <v/>
      </c>
      <c r="AE11" s="379">
        <f>IF(OR($A11="",AE$6="",NOT(ISNUMBER($H$2))),"",SUMIFS(数据录入!$F$5:$F$4999,数据录入!$C$5:$C$4999,$A11,数据录入!$B$5:$B$4999,AE$6))</f>
        <v/>
      </c>
      <c r="AF11" s="379">
        <f>IF(OR($A11="",AF$6="",NOT(ISNUMBER($H$2))),"",SUMIFS(数据录入!$G$5:$G$4999,数据录入!$C$5:$C$4999,$A11,数据录入!$B$5:$B$4999,AF$6))</f>
        <v/>
      </c>
      <c r="AG11" s="379">
        <f>IF(OR($A11="",AG$6="",NOT(ISNUMBER($H$2))),"",SUMIFS(数据录入!$F$5:$F$4999,数据录入!$C$5:$C$4999,$A11,数据录入!$B$5:$B$4999,AG$6))</f>
        <v/>
      </c>
      <c r="AH11" s="379">
        <f>IF(OR($A11="",AH$6="",NOT(ISNUMBER($H$2))),"",SUMIFS(数据录入!$G$5:$G$4999,数据录入!$C$5:$C$4999,$A11,数据录入!$B$5:$B$4999,AH$6))</f>
        <v/>
      </c>
      <c r="AI11" s="379">
        <f>IF(OR($A11="",AI$6="",NOT(ISNUMBER($H$2))),"",SUMIFS(数据录入!$F$5:$F$4999,数据录入!$C$5:$C$4999,$A11,数据录入!$B$5:$B$4999,AI$6))</f>
        <v/>
      </c>
      <c r="AJ11" s="379">
        <f>IF(OR($A11="",AJ$6="",NOT(ISNUMBER($H$2))),"",SUMIFS(数据录入!$G$5:$G$4999,数据录入!$C$5:$C$4999,$A11,数据录入!$B$5:$B$4999,AJ$6))</f>
        <v/>
      </c>
      <c r="AK11" s="379">
        <f>IF(OR($A11="",AK$6="",NOT(ISNUMBER($H$2))),"",SUMIFS(数据录入!$F$5:$F$4999,数据录入!$C$5:$C$4999,$A11,数据录入!$B$5:$B$4999,AK$6))</f>
        <v/>
      </c>
      <c r="AL11" s="379">
        <f>IF(OR($A11="",AL$6="",NOT(ISNUMBER($H$2))),"",SUMIFS(数据录入!$G$5:$G$4999,数据录入!$C$5:$C$4999,$A11,数据录入!$B$5:$B$4999,AL$6))</f>
        <v/>
      </c>
      <c r="AM11" s="379">
        <f>IF(OR($A11="",AM$6="",NOT(ISNUMBER($H$2))),"",SUMIFS(数据录入!$F$5:$F$4999,数据录入!$C$5:$C$4999,$A11,数据录入!$B$5:$B$4999,AM$6))</f>
        <v/>
      </c>
      <c r="AN11" s="379">
        <f>IF(OR($A11="",AN$6="",NOT(ISNUMBER($H$2))),"",SUMIFS(数据录入!$G$5:$G$4999,数据录入!$C$5:$C$4999,$A11,数据录入!$B$5:$B$4999,AN$6))</f>
        <v/>
      </c>
      <c r="AO11" s="379">
        <f>IF(OR($A11="",AO$6="",NOT(ISNUMBER($H$2))),"",SUMIFS(数据录入!$F$5:$F$4999,数据录入!$C$5:$C$4999,$A11,数据录入!$B$5:$B$4999,AO$6))</f>
        <v/>
      </c>
      <c r="AP11" s="379">
        <f>IF(OR($A11="",AP$6="",NOT(ISNUMBER($H$2))),"",SUMIFS(数据录入!$G$5:$G$4999,数据录入!$C$5:$C$4999,$A11,数据录入!$B$5:$B$4999,AP$6))</f>
        <v/>
      </c>
      <c r="AQ11" s="379">
        <f>IF(OR($A11="",AQ$6="",NOT(ISNUMBER($H$2))),"",SUMIFS(数据录入!$F$5:$F$4999,数据录入!$C$5:$C$4999,$A11,数据录入!$B$5:$B$4999,AQ$6))</f>
        <v/>
      </c>
      <c r="AR11" s="379">
        <f>IF(OR($A11="",AR$6="",NOT(ISNUMBER($H$2))),"",SUMIFS(数据录入!$G$5:$G$4999,数据录入!$C$5:$C$4999,$A11,数据录入!$B$5:$B$4999,AR$6))</f>
        <v/>
      </c>
      <c r="AS11" s="379">
        <f>IF(OR($A11="",AS$6="",NOT(ISNUMBER($H$2))),"",SUMIFS(数据录入!$F$5:$F$4999,数据录入!$C$5:$C$4999,$A11,数据录入!$B$5:$B$4999,AS$6))</f>
        <v/>
      </c>
      <c r="AT11" s="379">
        <f>IF(OR($A11="",AT$6="",NOT(ISNUMBER($H$2))),"",SUMIFS(数据录入!$G$5:$G$4999,数据录入!$C$5:$C$4999,$A11,数据录入!$B$5:$B$4999,AT$6))</f>
        <v/>
      </c>
      <c r="AU11" s="379">
        <f>IF(OR($A11="",AU$6="",NOT(ISNUMBER($H$2))),"",SUMIFS(数据录入!$F$5:$F$4999,数据录入!$C$5:$C$4999,$A11,数据录入!$B$5:$B$4999,AU$6))</f>
        <v/>
      </c>
      <c r="AV11" s="379">
        <f>IF(OR($A11="",AV$6="",NOT(ISNUMBER($H$2))),"",SUMIFS(数据录入!$G$5:$G$4999,数据录入!$C$5:$C$4999,$A11,数据录入!$B$5:$B$4999,AV$6))</f>
        <v/>
      </c>
      <c r="AW11" s="379">
        <f>IF(OR($A11="",AW$6="",NOT(ISNUMBER($H$2))),"",SUMIFS(数据录入!$F$5:$F$4999,数据录入!$C$5:$C$4999,$A11,数据录入!$B$5:$B$4999,AW$6))</f>
        <v/>
      </c>
      <c r="AX11" s="379">
        <f>IF(OR($A11="",AX$6="",NOT(ISNUMBER($H$2))),"",SUMIFS(数据录入!$G$5:$G$4999,数据录入!$C$5:$C$4999,$A11,数据录入!$B$5:$B$4999,AX$6))</f>
        <v/>
      </c>
      <c r="AY11" s="379">
        <f>IF(OR($A11="",AY$6="",NOT(ISNUMBER($H$2))),"",SUMIFS(数据录入!$F$5:$F$4999,数据录入!$C$5:$C$4999,$A11,数据录入!$B$5:$B$4999,AY$6))</f>
        <v/>
      </c>
      <c r="AZ11" s="379">
        <f>IF(OR($A11="",AZ$6="",NOT(ISNUMBER($H$2))),"",SUMIFS(数据录入!$G$5:$G$4999,数据录入!$C$5:$C$4999,$A11,数据录入!$B$5:$B$4999,AZ$6))</f>
        <v/>
      </c>
      <c r="BA11" s="379">
        <f>IF(OR($A11="",BA$6="",NOT(ISNUMBER($H$2))),"",SUMIFS(数据录入!$F$5:$F$4999,数据录入!$C$5:$C$4999,$A11,数据录入!$B$5:$B$4999,BA$6))</f>
        <v/>
      </c>
      <c r="BB11" s="379">
        <f>IF(OR($A11="",BB$6="",NOT(ISNUMBER($H$2))),"",SUMIFS(数据录入!$G$5:$G$4999,数据录入!$C$5:$C$4999,$A11,数据录入!$B$5:$B$4999,BB$6))</f>
        <v/>
      </c>
      <c r="BC11" s="379">
        <f>IF(OR($A11="",BC$6="",NOT(ISNUMBER($H$2))),"",SUMIFS(数据录入!$F$5:$F$4999,数据录入!$C$5:$C$4999,$A11,数据录入!$B$5:$B$4999,BC$6))</f>
        <v/>
      </c>
      <c r="BD11" s="379">
        <f>IF(OR($A11="",BD$6="",NOT(ISNUMBER($H$2))),"",SUMIFS(数据录入!$G$5:$G$4999,数据录入!$C$5:$C$4999,$A11,数据录入!$B$5:$B$4999,BD$6))</f>
        <v/>
      </c>
      <c r="BE11" s="379">
        <f>IF(OR($A11="",BE$6="",NOT(ISNUMBER($H$2))),"",SUMIFS(数据录入!$F$5:$F$4999,数据录入!$C$5:$C$4999,$A11,数据录入!$B$5:$B$4999,BE$6))</f>
        <v/>
      </c>
      <c r="BF11" s="379">
        <f>IF(OR($A11="",BF$6="",NOT(ISNUMBER($H$2))),"",SUMIFS(数据录入!$G$5:$G$4999,数据录入!$C$5:$C$4999,$A11,数据录入!$B$5:$B$4999,BF$6))</f>
        <v/>
      </c>
      <c r="BG11" s="379">
        <f>IF(OR($A11="",BG$6="",NOT(ISNUMBER($H$2))),"",SUMIFS(数据录入!$F$5:$F$4999,数据录入!$C$5:$C$4999,$A11,数据录入!$B$5:$B$4999,BG$6))</f>
        <v/>
      </c>
      <c r="BH11" s="379">
        <f>IF(OR($A11="",BH$6="",NOT(ISNUMBER($H$2))),"",SUMIFS(数据录入!$G$5:$G$4999,数据录入!$C$5:$C$4999,$A11,数据录入!$B$5:$B$4999,BH$6))</f>
        <v/>
      </c>
      <c r="BI11" s="379">
        <f>IF(OR($A11="",BI$6="",NOT(ISNUMBER($H$2))),"",SUMIFS(数据录入!$F$5:$F$4999,数据录入!$C$5:$C$4999,$A11,数据录入!$B$5:$B$4999,BI$6))</f>
        <v/>
      </c>
      <c r="BJ11" s="379">
        <f>IF(OR($A11="",BJ$6="",NOT(ISNUMBER($H$2))),"",SUMIFS(数据录入!$G$5:$G$4999,数据录入!$C$5:$C$4999,$A11,数据录入!$B$5:$B$4999,BJ$6))</f>
        <v/>
      </c>
      <c r="BK11" s="379">
        <f>IF(OR($A11="",BK$6="",NOT(ISNUMBER($H$2))),"",SUMIFS(数据录入!$F$5:$F$4999,数据录入!$C$5:$C$4999,$A11,数据录入!$B$5:$B$4999,BK$6))</f>
        <v/>
      </c>
      <c r="BL11" s="379">
        <f>IF(OR($A11="",BL$6="",NOT(ISNUMBER($H$2))),"",SUMIFS(数据录入!$G$5:$G$4999,数据录入!$C$5:$C$4999,$A11,数据录入!$B$5:$B$4999,BL$6))</f>
        <v/>
      </c>
      <c r="BM11" s="379">
        <f>IF($A11="","",SUMIF($C$7:$BL$7,"收款",C11:BL11))</f>
        <v/>
      </c>
      <c r="BN11" s="379">
        <f>IF($A11="","",SUMIF($C$7:$BL$7,"付款",C11:BL11))</f>
        <v/>
      </c>
      <c r="BO11" s="379">
        <f>IF($A11="","",B11+BM11-BN11)</f>
        <v/>
      </c>
      <c r="BP11" s="379" t="n"/>
    </row>
    <row r="12" ht="20" customFormat="1" customHeight="1" s="64">
      <c r="A12" s="73" t="inlineStr">
        <is>
          <t>农商</t>
        </is>
      </c>
      <c r="B12" s="378">
        <f>IF(OR($A12="",NOT(ISNUMBER($H$2))),"",SUMIFS(数据录入!$H$5:$H$4999,数据录入!$C$5:$C$4999,$A12,数据录入!$E$5:$E$4999,"期初余额",数据录入!$B$5:$B$4999,"&lt;="&amp;$B$2)+SUMIFS(数据录入!$F$5:$F$4999,数据录入!$C$5:$C$4999,$A12,数据录入!$B$5:$B$4999,"&lt;"&amp;$B$2)-SUMIFS(数据录入!$G$5:$G$4999,数据录入!$C$5:$C$4999,$A12,数据录入!$B$5:$B$4999,"&lt;"&amp;$B$2))</f>
        <v/>
      </c>
      <c r="C12" s="378">
        <f>IF(OR($A12="",C$6="",NOT(ISNUMBER($H$2))),"",SUMIFS(数据录入!$F$5:$F$4999,数据录入!$C$5:$C$4999,$A12,数据录入!$B$5:$B$4999,C$6))</f>
        <v/>
      </c>
      <c r="D12" s="378">
        <f>IF(OR($A12="",D$6="",NOT(ISNUMBER($H$2))),"",SUMIFS(数据录入!$G$5:$G$4999,数据录入!$C$5:$C$4999,$A12,数据录入!$B$5:$B$4999,D$6))</f>
        <v/>
      </c>
      <c r="E12" s="378">
        <f>IF(OR($A12="",E$6="",NOT(ISNUMBER($H$2))),"",SUMIFS(数据录入!$F$5:$F$4999,数据录入!$C$5:$C$4999,$A12,数据录入!$B$5:$B$4999,E$6))</f>
        <v/>
      </c>
      <c r="F12" s="378">
        <f>IF(OR($A12="",F$6="",NOT(ISNUMBER($H$2))),"",SUMIFS(数据录入!$G$5:$G$4999,数据录入!$C$5:$C$4999,$A12,数据录入!$B$5:$B$4999,F$6))</f>
        <v/>
      </c>
      <c r="G12" s="378">
        <f>IF(OR($A12="",G$6="",NOT(ISNUMBER($H$2))),"",SUMIFS(数据录入!$F$5:$F$4999,数据录入!$C$5:$C$4999,$A12,数据录入!$B$5:$B$4999,G$6))</f>
        <v/>
      </c>
      <c r="H12" s="378">
        <f>IF(OR($A12="",H$6="",NOT(ISNUMBER($H$2))),"",SUMIFS(数据录入!$G$5:$G$4999,数据录入!$C$5:$C$4999,$A12,数据录入!$B$5:$B$4999,H$6))</f>
        <v/>
      </c>
      <c r="I12" s="378">
        <f>IF(OR($A12="",I$6="",NOT(ISNUMBER($H$2))),"",SUMIFS(数据录入!$F$5:$F$4999,数据录入!$C$5:$C$4999,$A12,数据录入!$B$5:$B$4999,I$6))</f>
        <v/>
      </c>
      <c r="J12" s="378">
        <f>IF(OR($A12="",J$6="",NOT(ISNUMBER($H$2))),"",SUMIFS(数据录入!$G$5:$G$4999,数据录入!$C$5:$C$4999,$A12,数据录入!$B$5:$B$4999,J$6))</f>
        <v/>
      </c>
      <c r="K12" s="378">
        <f>IF(OR($A12="",K$6="",NOT(ISNUMBER($H$2))),"",SUMIFS(数据录入!$F$5:$F$4999,数据录入!$C$5:$C$4999,$A12,数据录入!$B$5:$B$4999,K$6))</f>
        <v/>
      </c>
      <c r="L12" s="378">
        <f>IF(OR($A12="",L$6="",NOT(ISNUMBER($H$2))),"",SUMIFS(数据录入!$G$5:$G$4999,数据录入!$C$5:$C$4999,$A12,数据录入!$B$5:$B$4999,L$6))</f>
        <v/>
      </c>
      <c r="M12" s="378">
        <f>IF(OR($A12="",M$6="",NOT(ISNUMBER($H$2))),"",SUMIFS(数据录入!$F$5:$F$4999,数据录入!$C$5:$C$4999,$A12,数据录入!$B$5:$B$4999,M$6))</f>
        <v/>
      </c>
      <c r="N12" s="378">
        <f>IF(OR($A12="",N$6="",NOT(ISNUMBER($H$2))),"",SUMIFS(数据录入!$G$5:$G$4999,数据录入!$C$5:$C$4999,$A12,数据录入!$B$5:$B$4999,N$6))</f>
        <v/>
      </c>
      <c r="O12" s="378">
        <f>IF(OR($A12="",O$6="",NOT(ISNUMBER($H$2))),"",SUMIFS(数据录入!$F$5:$F$4999,数据录入!$C$5:$C$4999,$A12,数据录入!$B$5:$B$4999,O$6))</f>
        <v/>
      </c>
      <c r="P12" s="378">
        <f>IF(OR($A12="",P$6="",NOT(ISNUMBER($H$2))),"",SUMIFS(数据录入!$G$5:$G$4999,数据录入!$C$5:$C$4999,$A12,数据录入!$B$5:$B$4999,P$6))</f>
        <v/>
      </c>
      <c r="Q12" s="378">
        <f>IF(OR($A12="",Q$6="",NOT(ISNUMBER($H$2))),"",SUMIFS(数据录入!$F$5:$F$4999,数据录入!$C$5:$C$4999,$A12,数据录入!$B$5:$B$4999,Q$6))</f>
        <v/>
      </c>
      <c r="R12" s="378">
        <f>IF(OR($A12="",R$6="",NOT(ISNUMBER($H$2))),"",SUMIFS(数据录入!$G$5:$G$4999,数据录入!$C$5:$C$4999,$A12,数据录入!$B$5:$B$4999,R$6))</f>
        <v/>
      </c>
      <c r="S12" s="378">
        <f>IF(OR($A12="",S$6="",NOT(ISNUMBER($H$2))),"",SUMIFS(数据录入!$F$5:$F$4999,数据录入!$C$5:$C$4999,$A12,数据录入!$B$5:$B$4999,S$6))</f>
        <v/>
      </c>
      <c r="T12" s="378">
        <f>IF(OR($A12="",T$6="",NOT(ISNUMBER($H$2))),"",SUMIFS(数据录入!$G$5:$G$4999,数据录入!$C$5:$C$4999,$A12,数据录入!$B$5:$B$4999,T$6))</f>
        <v/>
      </c>
      <c r="U12" s="379">
        <f>IF(OR($A12="",U$6="",NOT(ISNUMBER($H$2))),"",SUMIFS(数据录入!$F$5:$F$4999,数据录入!$C$5:$C$4999,$A12,数据录入!$B$5:$B$4999,U$6))</f>
        <v/>
      </c>
      <c r="V12" s="379">
        <f>IF(OR($A12="",V$6="",NOT(ISNUMBER($H$2))),"",SUMIFS(数据录入!$G$5:$G$4999,数据录入!$C$5:$C$4999,$A12,数据录入!$B$5:$B$4999,V$6))</f>
        <v/>
      </c>
      <c r="W12" s="379">
        <f>IF(OR($A12="",W$6="",NOT(ISNUMBER($H$2))),"",SUMIFS(数据录入!$F$5:$F$4999,数据录入!$C$5:$C$4999,$A12,数据录入!$B$5:$B$4999,W$6))</f>
        <v/>
      </c>
      <c r="X12" s="379">
        <f>IF(OR($A12="",X$6="",NOT(ISNUMBER($H$2))),"",SUMIFS(数据录入!$G$5:$G$4999,数据录入!$C$5:$C$4999,$A12,数据录入!$B$5:$B$4999,X$6))</f>
        <v/>
      </c>
      <c r="Y12" s="379">
        <f>IF(OR($A12="",Y$6="",NOT(ISNUMBER($H$2))),"",SUMIFS(数据录入!$F$5:$F$4999,数据录入!$C$5:$C$4999,$A12,数据录入!$B$5:$B$4999,Y$6))</f>
        <v/>
      </c>
      <c r="Z12" s="379">
        <f>IF(OR($A12="",Z$6="",NOT(ISNUMBER($H$2))),"",SUMIFS(数据录入!$G$5:$G$4999,数据录入!$C$5:$C$4999,$A12,数据录入!$B$5:$B$4999,Z$6))</f>
        <v/>
      </c>
      <c r="AA12" s="379">
        <f>IF(OR($A12="",AA$6="",NOT(ISNUMBER($H$2))),"",SUMIFS(数据录入!$F$5:$F$4999,数据录入!$C$5:$C$4999,$A12,数据录入!$B$5:$B$4999,AA$6))</f>
        <v/>
      </c>
      <c r="AB12" s="379">
        <f>IF(OR($A12="",AB$6="",NOT(ISNUMBER($H$2))),"",SUMIFS(数据录入!$G$5:$G$4999,数据录入!$C$5:$C$4999,$A12,数据录入!$B$5:$B$4999,AB$6))</f>
        <v/>
      </c>
      <c r="AC12" s="379">
        <f>IF(OR($A12="",AC$6="",NOT(ISNUMBER($H$2))),"",SUMIFS(数据录入!$F$5:$F$4999,数据录入!$C$5:$C$4999,$A12,数据录入!$B$5:$B$4999,AC$6))</f>
        <v/>
      </c>
      <c r="AD12" s="379">
        <f>IF(OR($A12="",AD$6="",NOT(ISNUMBER($H$2))),"",SUMIFS(数据录入!$G$5:$G$4999,数据录入!$C$5:$C$4999,$A12,数据录入!$B$5:$B$4999,AD$6))</f>
        <v/>
      </c>
      <c r="AE12" s="379">
        <f>IF(OR($A12="",AE$6="",NOT(ISNUMBER($H$2))),"",SUMIFS(数据录入!$F$5:$F$4999,数据录入!$C$5:$C$4999,$A12,数据录入!$B$5:$B$4999,AE$6))</f>
        <v/>
      </c>
      <c r="AF12" s="379">
        <f>IF(OR($A12="",AF$6="",NOT(ISNUMBER($H$2))),"",SUMIFS(数据录入!$G$5:$G$4999,数据录入!$C$5:$C$4999,$A12,数据录入!$B$5:$B$4999,AF$6))</f>
        <v/>
      </c>
      <c r="AG12" s="379">
        <f>IF(OR($A12="",AG$6="",NOT(ISNUMBER($H$2))),"",SUMIFS(数据录入!$F$5:$F$4999,数据录入!$C$5:$C$4999,$A12,数据录入!$B$5:$B$4999,AG$6))</f>
        <v/>
      </c>
      <c r="AH12" s="379">
        <f>IF(OR($A12="",AH$6="",NOT(ISNUMBER($H$2))),"",SUMIFS(数据录入!$G$5:$G$4999,数据录入!$C$5:$C$4999,$A12,数据录入!$B$5:$B$4999,AH$6))</f>
        <v/>
      </c>
      <c r="AI12" s="379">
        <f>IF(OR($A12="",AI$6="",NOT(ISNUMBER($H$2))),"",SUMIFS(数据录入!$F$5:$F$4999,数据录入!$C$5:$C$4999,$A12,数据录入!$B$5:$B$4999,AI$6))</f>
        <v/>
      </c>
      <c r="AJ12" s="379">
        <f>IF(OR($A12="",AJ$6="",NOT(ISNUMBER($H$2))),"",SUMIFS(数据录入!$G$5:$G$4999,数据录入!$C$5:$C$4999,$A12,数据录入!$B$5:$B$4999,AJ$6))</f>
        <v/>
      </c>
      <c r="AK12" s="379">
        <f>IF(OR($A12="",AK$6="",NOT(ISNUMBER($H$2))),"",SUMIFS(数据录入!$F$5:$F$4999,数据录入!$C$5:$C$4999,$A12,数据录入!$B$5:$B$4999,AK$6))</f>
        <v/>
      </c>
      <c r="AL12" s="379">
        <f>IF(OR($A12="",AL$6="",NOT(ISNUMBER($H$2))),"",SUMIFS(数据录入!$G$5:$G$4999,数据录入!$C$5:$C$4999,$A12,数据录入!$B$5:$B$4999,AL$6))</f>
        <v/>
      </c>
      <c r="AM12" s="379">
        <f>IF(OR($A12="",AM$6="",NOT(ISNUMBER($H$2))),"",SUMIFS(数据录入!$F$5:$F$4999,数据录入!$C$5:$C$4999,$A12,数据录入!$B$5:$B$4999,AM$6))</f>
        <v/>
      </c>
      <c r="AN12" s="379">
        <f>IF(OR($A12="",AN$6="",NOT(ISNUMBER($H$2))),"",SUMIFS(数据录入!$G$5:$G$4999,数据录入!$C$5:$C$4999,$A12,数据录入!$B$5:$B$4999,AN$6))</f>
        <v/>
      </c>
      <c r="AO12" s="379">
        <f>IF(OR($A12="",AO$6="",NOT(ISNUMBER($H$2))),"",SUMIFS(数据录入!$F$5:$F$4999,数据录入!$C$5:$C$4999,$A12,数据录入!$B$5:$B$4999,AO$6))</f>
        <v/>
      </c>
      <c r="AP12" s="379">
        <f>IF(OR($A12="",AP$6="",NOT(ISNUMBER($H$2))),"",SUMIFS(数据录入!$G$5:$G$4999,数据录入!$C$5:$C$4999,$A12,数据录入!$B$5:$B$4999,AP$6))</f>
        <v/>
      </c>
      <c r="AQ12" s="379">
        <f>IF(OR($A12="",AQ$6="",NOT(ISNUMBER($H$2))),"",SUMIFS(数据录入!$F$5:$F$4999,数据录入!$C$5:$C$4999,$A12,数据录入!$B$5:$B$4999,AQ$6))</f>
        <v/>
      </c>
      <c r="AR12" s="379">
        <f>IF(OR($A12="",AR$6="",NOT(ISNUMBER($H$2))),"",SUMIFS(数据录入!$G$5:$G$4999,数据录入!$C$5:$C$4999,$A12,数据录入!$B$5:$B$4999,AR$6))</f>
        <v/>
      </c>
      <c r="AS12" s="379">
        <f>IF(OR($A12="",AS$6="",NOT(ISNUMBER($H$2))),"",SUMIFS(数据录入!$F$5:$F$4999,数据录入!$C$5:$C$4999,$A12,数据录入!$B$5:$B$4999,AS$6))</f>
        <v/>
      </c>
      <c r="AT12" s="379">
        <f>IF(OR($A12="",AT$6="",NOT(ISNUMBER($H$2))),"",SUMIFS(数据录入!$G$5:$G$4999,数据录入!$C$5:$C$4999,$A12,数据录入!$B$5:$B$4999,AT$6))</f>
        <v/>
      </c>
      <c r="AU12" s="379">
        <f>IF(OR($A12="",AU$6="",NOT(ISNUMBER($H$2))),"",SUMIFS(数据录入!$F$5:$F$4999,数据录入!$C$5:$C$4999,$A12,数据录入!$B$5:$B$4999,AU$6))</f>
        <v/>
      </c>
      <c r="AV12" s="379">
        <f>IF(OR($A12="",AV$6="",NOT(ISNUMBER($H$2))),"",SUMIFS(数据录入!$G$5:$G$4999,数据录入!$C$5:$C$4999,$A12,数据录入!$B$5:$B$4999,AV$6))</f>
        <v/>
      </c>
      <c r="AW12" s="379">
        <f>IF(OR($A12="",AW$6="",NOT(ISNUMBER($H$2))),"",SUMIFS(数据录入!$F$5:$F$4999,数据录入!$C$5:$C$4999,$A12,数据录入!$B$5:$B$4999,AW$6))</f>
        <v/>
      </c>
      <c r="AX12" s="379">
        <f>IF(OR($A12="",AX$6="",NOT(ISNUMBER($H$2))),"",SUMIFS(数据录入!$G$5:$G$4999,数据录入!$C$5:$C$4999,$A12,数据录入!$B$5:$B$4999,AX$6))</f>
        <v/>
      </c>
      <c r="AY12" s="379">
        <f>IF(OR($A12="",AY$6="",NOT(ISNUMBER($H$2))),"",SUMIFS(数据录入!$F$5:$F$4999,数据录入!$C$5:$C$4999,$A12,数据录入!$B$5:$B$4999,AY$6))</f>
        <v/>
      </c>
      <c r="AZ12" s="379">
        <f>IF(OR($A12="",AZ$6="",NOT(ISNUMBER($H$2))),"",SUMIFS(数据录入!$G$5:$G$4999,数据录入!$C$5:$C$4999,$A12,数据录入!$B$5:$B$4999,AZ$6))</f>
        <v/>
      </c>
      <c r="BA12" s="379">
        <f>IF(OR($A12="",BA$6="",NOT(ISNUMBER($H$2))),"",SUMIFS(数据录入!$F$5:$F$4999,数据录入!$C$5:$C$4999,$A12,数据录入!$B$5:$B$4999,BA$6))</f>
        <v/>
      </c>
      <c r="BB12" s="379">
        <f>IF(OR($A12="",BB$6="",NOT(ISNUMBER($H$2))),"",SUMIFS(数据录入!$G$5:$G$4999,数据录入!$C$5:$C$4999,$A12,数据录入!$B$5:$B$4999,BB$6))</f>
        <v/>
      </c>
      <c r="BC12" s="379">
        <f>IF(OR($A12="",BC$6="",NOT(ISNUMBER($H$2))),"",SUMIFS(数据录入!$F$5:$F$4999,数据录入!$C$5:$C$4999,$A12,数据录入!$B$5:$B$4999,BC$6))</f>
        <v/>
      </c>
      <c r="BD12" s="379">
        <f>IF(OR($A12="",BD$6="",NOT(ISNUMBER($H$2))),"",SUMIFS(数据录入!$G$5:$G$4999,数据录入!$C$5:$C$4999,$A12,数据录入!$B$5:$B$4999,BD$6))</f>
        <v/>
      </c>
      <c r="BE12" s="379">
        <f>IF(OR($A12="",BE$6="",NOT(ISNUMBER($H$2))),"",SUMIFS(数据录入!$F$5:$F$4999,数据录入!$C$5:$C$4999,$A12,数据录入!$B$5:$B$4999,BE$6))</f>
        <v/>
      </c>
      <c r="BF12" s="379">
        <f>IF(OR($A12="",BF$6="",NOT(ISNUMBER($H$2))),"",SUMIFS(数据录入!$G$5:$G$4999,数据录入!$C$5:$C$4999,$A12,数据录入!$B$5:$B$4999,BF$6))</f>
        <v/>
      </c>
      <c r="BG12" s="379">
        <f>IF(OR($A12="",BG$6="",NOT(ISNUMBER($H$2))),"",SUMIFS(数据录入!$F$5:$F$4999,数据录入!$C$5:$C$4999,$A12,数据录入!$B$5:$B$4999,BG$6))</f>
        <v/>
      </c>
      <c r="BH12" s="379">
        <f>IF(OR($A12="",BH$6="",NOT(ISNUMBER($H$2))),"",SUMIFS(数据录入!$G$5:$G$4999,数据录入!$C$5:$C$4999,$A12,数据录入!$B$5:$B$4999,BH$6))</f>
        <v/>
      </c>
      <c r="BI12" s="379">
        <f>IF(OR($A12="",BI$6="",NOT(ISNUMBER($H$2))),"",SUMIFS(数据录入!$F$5:$F$4999,数据录入!$C$5:$C$4999,$A12,数据录入!$B$5:$B$4999,BI$6))</f>
        <v/>
      </c>
      <c r="BJ12" s="379">
        <f>IF(OR($A12="",BJ$6="",NOT(ISNUMBER($H$2))),"",SUMIFS(数据录入!$G$5:$G$4999,数据录入!$C$5:$C$4999,$A12,数据录入!$B$5:$B$4999,BJ$6))</f>
        <v/>
      </c>
      <c r="BK12" s="379">
        <f>IF(OR($A12="",BK$6="",NOT(ISNUMBER($H$2))),"",SUMIFS(数据录入!$F$5:$F$4999,数据录入!$C$5:$C$4999,$A12,数据录入!$B$5:$B$4999,BK$6))</f>
        <v/>
      </c>
      <c r="BL12" s="379">
        <f>IF(OR($A12="",BL$6="",NOT(ISNUMBER($H$2))),"",SUMIFS(数据录入!$G$5:$G$4999,数据录入!$C$5:$C$4999,$A12,数据录入!$B$5:$B$4999,BL$6))</f>
        <v/>
      </c>
      <c r="BM12" s="379">
        <f>IF($A12="","",SUMIF($C$7:$BL$7,"收款",C12:BL12))</f>
        <v/>
      </c>
      <c r="BN12" s="379">
        <f>IF($A12="","",SUMIF($C$7:$BL$7,"付款",C12:BL12))</f>
        <v/>
      </c>
      <c r="BO12" s="379">
        <f>IF($A12="","",B12+BM12-BN12)</f>
        <v/>
      </c>
      <c r="BP12" s="379" t="n"/>
    </row>
    <row r="13" ht="20" customFormat="1" customHeight="1" s="64">
      <c r="A13" s="73" t="inlineStr">
        <is>
          <t>备用</t>
        </is>
      </c>
      <c r="B13" s="378">
        <f>IF(OR($A13="",NOT(ISNUMBER($H$2))),"",SUMIFS(数据录入!$H$5:$H$4999,数据录入!$C$5:$C$4999,$A13,数据录入!$E$5:$E$4999,"期初余额",数据录入!$B$5:$B$4999,"&lt;="&amp;$B$2)+SUMIFS(数据录入!$F$5:$F$4999,数据录入!$C$5:$C$4999,$A13,数据录入!$B$5:$B$4999,"&lt;"&amp;$B$2)-SUMIFS(数据录入!$G$5:$G$4999,数据录入!$C$5:$C$4999,$A13,数据录入!$B$5:$B$4999,"&lt;"&amp;$B$2))</f>
        <v/>
      </c>
      <c r="C13" s="378">
        <f>IF(OR($A13="",C$6="",NOT(ISNUMBER($H$2))),"",SUMIFS(数据录入!$F$5:$F$4999,数据录入!$C$5:$C$4999,$A13,数据录入!$B$5:$B$4999,C$6))</f>
        <v/>
      </c>
      <c r="D13" s="378">
        <f>IF(OR($A13="",D$6="",NOT(ISNUMBER($H$2))),"",SUMIFS(数据录入!$G$5:$G$4999,数据录入!$C$5:$C$4999,$A13,数据录入!$B$5:$B$4999,D$6))</f>
        <v/>
      </c>
      <c r="E13" s="378">
        <f>IF(OR($A13="",E$6="",NOT(ISNUMBER($H$2))),"",SUMIFS(数据录入!$F$5:$F$4999,数据录入!$C$5:$C$4999,$A13,数据录入!$B$5:$B$4999,E$6))</f>
        <v/>
      </c>
      <c r="F13" s="378">
        <f>IF(OR($A13="",F$6="",NOT(ISNUMBER($H$2))),"",SUMIFS(数据录入!$G$5:$G$4999,数据录入!$C$5:$C$4999,$A13,数据录入!$B$5:$B$4999,F$6))</f>
        <v/>
      </c>
      <c r="G13" s="378">
        <f>IF(OR($A13="",G$6="",NOT(ISNUMBER($H$2))),"",SUMIFS(数据录入!$F$5:$F$4999,数据录入!$C$5:$C$4999,$A13,数据录入!$B$5:$B$4999,G$6))</f>
        <v/>
      </c>
      <c r="H13" s="378">
        <f>IF(OR($A13="",H$6="",NOT(ISNUMBER($H$2))),"",SUMIFS(数据录入!$G$5:$G$4999,数据录入!$C$5:$C$4999,$A13,数据录入!$B$5:$B$4999,H$6))</f>
        <v/>
      </c>
      <c r="I13" s="378">
        <f>IF(OR($A13="",I$6="",NOT(ISNUMBER($H$2))),"",SUMIFS(数据录入!$F$5:$F$4999,数据录入!$C$5:$C$4999,$A13,数据录入!$B$5:$B$4999,I$6))</f>
        <v/>
      </c>
      <c r="J13" s="378">
        <f>IF(OR($A13="",J$6="",NOT(ISNUMBER($H$2))),"",SUMIFS(数据录入!$G$5:$G$4999,数据录入!$C$5:$C$4999,$A13,数据录入!$B$5:$B$4999,J$6))</f>
        <v/>
      </c>
      <c r="K13" s="378">
        <f>IF(OR($A13="",K$6="",NOT(ISNUMBER($H$2))),"",SUMIFS(数据录入!$F$5:$F$4999,数据录入!$C$5:$C$4999,$A13,数据录入!$B$5:$B$4999,K$6))</f>
        <v/>
      </c>
      <c r="L13" s="378">
        <f>IF(OR($A13="",L$6="",NOT(ISNUMBER($H$2))),"",SUMIFS(数据录入!$G$5:$G$4999,数据录入!$C$5:$C$4999,$A13,数据录入!$B$5:$B$4999,L$6))</f>
        <v/>
      </c>
      <c r="M13" s="378">
        <f>IF(OR($A13="",M$6="",NOT(ISNUMBER($H$2))),"",SUMIFS(数据录入!$F$5:$F$4999,数据录入!$C$5:$C$4999,$A13,数据录入!$B$5:$B$4999,M$6))</f>
        <v/>
      </c>
      <c r="N13" s="378">
        <f>IF(OR($A13="",N$6="",NOT(ISNUMBER($H$2))),"",SUMIFS(数据录入!$G$5:$G$4999,数据录入!$C$5:$C$4999,$A13,数据录入!$B$5:$B$4999,N$6))</f>
        <v/>
      </c>
      <c r="O13" s="378">
        <f>IF(OR($A13="",O$6="",NOT(ISNUMBER($H$2))),"",SUMIFS(数据录入!$F$5:$F$4999,数据录入!$C$5:$C$4999,$A13,数据录入!$B$5:$B$4999,O$6))</f>
        <v/>
      </c>
      <c r="P13" s="378">
        <f>IF(OR($A13="",P$6="",NOT(ISNUMBER($H$2))),"",SUMIFS(数据录入!$G$5:$G$4999,数据录入!$C$5:$C$4999,$A13,数据录入!$B$5:$B$4999,P$6))</f>
        <v/>
      </c>
      <c r="Q13" s="378">
        <f>IF(OR($A13="",Q$6="",NOT(ISNUMBER($H$2))),"",SUMIFS(数据录入!$F$5:$F$4999,数据录入!$C$5:$C$4999,$A13,数据录入!$B$5:$B$4999,Q$6))</f>
        <v/>
      </c>
      <c r="R13" s="378">
        <f>IF(OR($A13="",R$6="",NOT(ISNUMBER($H$2))),"",SUMIFS(数据录入!$G$5:$G$4999,数据录入!$C$5:$C$4999,$A13,数据录入!$B$5:$B$4999,R$6))</f>
        <v/>
      </c>
      <c r="S13" s="378">
        <f>IF(OR($A13="",S$6="",NOT(ISNUMBER($H$2))),"",SUMIFS(数据录入!$F$5:$F$4999,数据录入!$C$5:$C$4999,$A13,数据录入!$B$5:$B$4999,S$6))</f>
        <v/>
      </c>
      <c r="T13" s="378">
        <f>IF(OR($A13="",T$6="",NOT(ISNUMBER($H$2))),"",SUMIFS(数据录入!$G$5:$G$4999,数据录入!$C$5:$C$4999,$A13,数据录入!$B$5:$B$4999,T$6))</f>
        <v/>
      </c>
      <c r="U13" s="379">
        <f>IF(OR($A13="",U$6="",NOT(ISNUMBER($H$2))),"",SUMIFS(数据录入!$F$5:$F$4999,数据录入!$C$5:$C$4999,$A13,数据录入!$B$5:$B$4999,U$6))</f>
        <v/>
      </c>
      <c r="V13" s="379">
        <f>IF(OR($A13="",V$6="",NOT(ISNUMBER($H$2))),"",SUMIFS(数据录入!$G$5:$G$4999,数据录入!$C$5:$C$4999,$A13,数据录入!$B$5:$B$4999,V$6))</f>
        <v/>
      </c>
      <c r="W13" s="379">
        <f>IF(OR($A13="",W$6="",NOT(ISNUMBER($H$2))),"",SUMIFS(数据录入!$F$5:$F$4999,数据录入!$C$5:$C$4999,$A13,数据录入!$B$5:$B$4999,W$6))</f>
        <v/>
      </c>
      <c r="X13" s="379">
        <f>IF(OR($A13="",X$6="",NOT(ISNUMBER($H$2))),"",SUMIFS(数据录入!$G$5:$G$4999,数据录入!$C$5:$C$4999,$A13,数据录入!$B$5:$B$4999,X$6))</f>
        <v/>
      </c>
      <c r="Y13" s="379">
        <f>IF(OR($A13="",Y$6="",NOT(ISNUMBER($H$2))),"",SUMIFS(数据录入!$F$5:$F$4999,数据录入!$C$5:$C$4999,$A13,数据录入!$B$5:$B$4999,Y$6))</f>
        <v/>
      </c>
      <c r="Z13" s="379">
        <f>IF(OR($A13="",Z$6="",NOT(ISNUMBER($H$2))),"",SUMIFS(数据录入!$G$5:$G$4999,数据录入!$C$5:$C$4999,$A13,数据录入!$B$5:$B$4999,Z$6))</f>
        <v/>
      </c>
      <c r="AA13" s="379">
        <f>IF(OR($A13="",AA$6="",NOT(ISNUMBER($H$2))),"",SUMIFS(数据录入!$F$5:$F$4999,数据录入!$C$5:$C$4999,$A13,数据录入!$B$5:$B$4999,AA$6))</f>
        <v/>
      </c>
      <c r="AB13" s="379">
        <f>IF(OR($A13="",AB$6="",NOT(ISNUMBER($H$2))),"",SUMIFS(数据录入!$G$5:$G$4999,数据录入!$C$5:$C$4999,$A13,数据录入!$B$5:$B$4999,AB$6))</f>
        <v/>
      </c>
      <c r="AC13" s="379">
        <f>IF(OR($A13="",AC$6="",NOT(ISNUMBER($H$2))),"",SUMIFS(数据录入!$F$5:$F$4999,数据录入!$C$5:$C$4999,$A13,数据录入!$B$5:$B$4999,AC$6))</f>
        <v/>
      </c>
      <c r="AD13" s="379">
        <f>IF(OR($A13="",AD$6="",NOT(ISNUMBER($H$2))),"",SUMIFS(数据录入!$G$5:$G$4999,数据录入!$C$5:$C$4999,$A13,数据录入!$B$5:$B$4999,AD$6))</f>
        <v/>
      </c>
      <c r="AE13" s="379">
        <f>IF(OR($A13="",AE$6="",NOT(ISNUMBER($H$2))),"",SUMIFS(数据录入!$F$5:$F$4999,数据录入!$C$5:$C$4999,$A13,数据录入!$B$5:$B$4999,AE$6))</f>
        <v/>
      </c>
      <c r="AF13" s="379">
        <f>IF(OR($A13="",AF$6="",NOT(ISNUMBER($H$2))),"",SUMIFS(数据录入!$G$5:$G$4999,数据录入!$C$5:$C$4999,$A13,数据录入!$B$5:$B$4999,AF$6))</f>
        <v/>
      </c>
      <c r="AG13" s="379">
        <f>IF(OR($A13="",AG$6="",NOT(ISNUMBER($H$2))),"",SUMIFS(数据录入!$F$5:$F$4999,数据录入!$C$5:$C$4999,$A13,数据录入!$B$5:$B$4999,AG$6))</f>
        <v/>
      </c>
      <c r="AH13" s="379">
        <f>IF(OR($A13="",AH$6="",NOT(ISNUMBER($H$2))),"",SUMIFS(数据录入!$G$5:$G$4999,数据录入!$C$5:$C$4999,$A13,数据录入!$B$5:$B$4999,AH$6))</f>
        <v/>
      </c>
      <c r="AI13" s="379">
        <f>IF(OR($A13="",AI$6="",NOT(ISNUMBER($H$2))),"",SUMIFS(数据录入!$F$5:$F$4999,数据录入!$C$5:$C$4999,$A13,数据录入!$B$5:$B$4999,AI$6))</f>
        <v/>
      </c>
      <c r="AJ13" s="379">
        <f>IF(OR($A13="",AJ$6="",NOT(ISNUMBER($H$2))),"",SUMIFS(数据录入!$G$5:$G$4999,数据录入!$C$5:$C$4999,$A13,数据录入!$B$5:$B$4999,AJ$6))</f>
        <v/>
      </c>
      <c r="AK13" s="379">
        <f>IF(OR($A13="",AK$6="",NOT(ISNUMBER($H$2))),"",SUMIFS(数据录入!$F$5:$F$4999,数据录入!$C$5:$C$4999,$A13,数据录入!$B$5:$B$4999,AK$6))</f>
        <v/>
      </c>
      <c r="AL13" s="379">
        <f>IF(OR($A13="",AL$6="",NOT(ISNUMBER($H$2))),"",SUMIFS(数据录入!$G$5:$G$4999,数据录入!$C$5:$C$4999,$A13,数据录入!$B$5:$B$4999,AL$6))</f>
        <v/>
      </c>
      <c r="AM13" s="379">
        <f>IF(OR($A13="",AM$6="",NOT(ISNUMBER($H$2))),"",SUMIFS(数据录入!$F$5:$F$4999,数据录入!$C$5:$C$4999,$A13,数据录入!$B$5:$B$4999,AM$6))</f>
        <v/>
      </c>
      <c r="AN13" s="379">
        <f>IF(OR($A13="",AN$6="",NOT(ISNUMBER($H$2))),"",SUMIFS(数据录入!$G$5:$G$4999,数据录入!$C$5:$C$4999,$A13,数据录入!$B$5:$B$4999,AN$6))</f>
        <v/>
      </c>
      <c r="AO13" s="379">
        <f>IF(OR($A13="",AO$6="",NOT(ISNUMBER($H$2))),"",SUMIFS(数据录入!$F$5:$F$4999,数据录入!$C$5:$C$4999,$A13,数据录入!$B$5:$B$4999,AO$6))</f>
        <v/>
      </c>
      <c r="AP13" s="379">
        <f>IF(OR($A13="",AP$6="",NOT(ISNUMBER($H$2))),"",SUMIFS(数据录入!$G$5:$G$4999,数据录入!$C$5:$C$4999,$A13,数据录入!$B$5:$B$4999,AP$6))</f>
        <v/>
      </c>
      <c r="AQ13" s="379">
        <f>IF(OR($A13="",AQ$6="",NOT(ISNUMBER($H$2))),"",SUMIFS(数据录入!$F$5:$F$4999,数据录入!$C$5:$C$4999,$A13,数据录入!$B$5:$B$4999,AQ$6))</f>
        <v/>
      </c>
      <c r="AR13" s="379">
        <f>IF(OR($A13="",AR$6="",NOT(ISNUMBER($H$2))),"",SUMIFS(数据录入!$G$5:$G$4999,数据录入!$C$5:$C$4999,$A13,数据录入!$B$5:$B$4999,AR$6))</f>
        <v/>
      </c>
      <c r="AS13" s="379">
        <f>IF(OR($A13="",AS$6="",NOT(ISNUMBER($H$2))),"",SUMIFS(数据录入!$F$5:$F$4999,数据录入!$C$5:$C$4999,$A13,数据录入!$B$5:$B$4999,AS$6))</f>
        <v/>
      </c>
      <c r="AT13" s="379">
        <f>IF(OR($A13="",AT$6="",NOT(ISNUMBER($H$2))),"",SUMIFS(数据录入!$G$5:$G$4999,数据录入!$C$5:$C$4999,$A13,数据录入!$B$5:$B$4999,AT$6))</f>
        <v/>
      </c>
      <c r="AU13" s="379">
        <f>IF(OR($A13="",AU$6="",NOT(ISNUMBER($H$2))),"",SUMIFS(数据录入!$F$5:$F$4999,数据录入!$C$5:$C$4999,$A13,数据录入!$B$5:$B$4999,AU$6))</f>
        <v/>
      </c>
      <c r="AV13" s="379">
        <f>IF(OR($A13="",AV$6="",NOT(ISNUMBER($H$2))),"",SUMIFS(数据录入!$G$5:$G$4999,数据录入!$C$5:$C$4999,$A13,数据录入!$B$5:$B$4999,AV$6))</f>
        <v/>
      </c>
      <c r="AW13" s="379">
        <f>IF(OR($A13="",AW$6="",NOT(ISNUMBER($H$2))),"",SUMIFS(数据录入!$F$5:$F$4999,数据录入!$C$5:$C$4999,$A13,数据录入!$B$5:$B$4999,AW$6))</f>
        <v/>
      </c>
      <c r="AX13" s="379">
        <f>IF(OR($A13="",AX$6="",NOT(ISNUMBER($H$2))),"",SUMIFS(数据录入!$G$5:$G$4999,数据录入!$C$5:$C$4999,$A13,数据录入!$B$5:$B$4999,AX$6))</f>
        <v/>
      </c>
      <c r="AY13" s="379">
        <f>IF(OR($A13="",AY$6="",NOT(ISNUMBER($H$2))),"",SUMIFS(数据录入!$F$5:$F$4999,数据录入!$C$5:$C$4999,$A13,数据录入!$B$5:$B$4999,AY$6))</f>
        <v/>
      </c>
      <c r="AZ13" s="379">
        <f>IF(OR($A13="",AZ$6="",NOT(ISNUMBER($H$2))),"",SUMIFS(数据录入!$G$5:$G$4999,数据录入!$C$5:$C$4999,$A13,数据录入!$B$5:$B$4999,AZ$6))</f>
        <v/>
      </c>
      <c r="BA13" s="379">
        <f>IF(OR($A13="",BA$6="",NOT(ISNUMBER($H$2))),"",SUMIFS(数据录入!$F$5:$F$4999,数据录入!$C$5:$C$4999,$A13,数据录入!$B$5:$B$4999,BA$6))</f>
        <v/>
      </c>
      <c r="BB13" s="379">
        <f>IF(OR($A13="",BB$6="",NOT(ISNUMBER($H$2))),"",SUMIFS(数据录入!$G$5:$G$4999,数据录入!$C$5:$C$4999,$A13,数据录入!$B$5:$B$4999,BB$6))</f>
        <v/>
      </c>
      <c r="BC13" s="379">
        <f>IF(OR($A13="",BC$6="",NOT(ISNUMBER($H$2))),"",SUMIFS(数据录入!$F$5:$F$4999,数据录入!$C$5:$C$4999,$A13,数据录入!$B$5:$B$4999,BC$6))</f>
        <v/>
      </c>
      <c r="BD13" s="379">
        <f>IF(OR($A13="",BD$6="",NOT(ISNUMBER($H$2))),"",SUMIFS(数据录入!$G$5:$G$4999,数据录入!$C$5:$C$4999,$A13,数据录入!$B$5:$B$4999,BD$6))</f>
        <v/>
      </c>
      <c r="BE13" s="379">
        <f>IF(OR($A13="",BE$6="",NOT(ISNUMBER($H$2))),"",SUMIFS(数据录入!$F$5:$F$4999,数据录入!$C$5:$C$4999,$A13,数据录入!$B$5:$B$4999,BE$6))</f>
        <v/>
      </c>
      <c r="BF13" s="379">
        <f>IF(OR($A13="",BF$6="",NOT(ISNUMBER($H$2))),"",SUMIFS(数据录入!$G$5:$G$4999,数据录入!$C$5:$C$4999,$A13,数据录入!$B$5:$B$4999,BF$6))</f>
        <v/>
      </c>
      <c r="BG13" s="379">
        <f>IF(OR($A13="",BG$6="",NOT(ISNUMBER($H$2))),"",SUMIFS(数据录入!$F$5:$F$4999,数据录入!$C$5:$C$4999,$A13,数据录入!$B$5:$B$4999,BG$6))</f>
        <v/>
      </c>
      <c r="BH13" s="379">
        <f>IF(OR($A13="",BH$6="",NOT(ISNUMBER($H$2))),"",SUMIFS(数据录入!$G$5:$G$4999,数据录入!$C$5:$C$4999,$A13,数据录入!$B$5:$B$4999,BH$6))</f>
        <v/>
      </c>
      <c r="BI13" s="379">
        <f>IF(OR($A13="",BI$6="",NOT(ISNUMBER($H$2))),"",SUMIFS(数据录入!$F$5:$F$4999,数据录入!$C$5:$C$4999,$A13,数据录入!$B$5:$B$4999,BI$6))</f>
        <v/>
      </c>
      <c r="BJ13" s="379">
        <f>IF(OR($A13="",BJ$6="",NOT(ISNUMBER($H$2))),"",SUMIFS(数据录入!$G$5:$G$4999,数据录入!$C$5:$C$4999,$A13,数据录入!$B$5:$B$4999,BJ$6))</f>
        <v/>
      </c>
      <c r="BK13" s="379">
        <f>IF(OR($A13="",BK$6="",NOT(ISNUMBER($H$2))),"",SUMIFS(数据录入!$F$5:$F$4999,数据录入!$C$5:$C$4999,$A13,数据录入!$B$5:$B$4999,BK$6))</f>
        <v/>
      </c>
      <c r="BL13" s="379">
        <f>IF(OR($A13="",BL$6="",NOT(ISNUMBER($H$2))),"",SUMIFS(数据录入!$G$5:$G$4999,数据录入!$C$5:$C$4999,$A13,数据录入!$B$5:$B$4999,BL$6))</f>
        <v/>
      </c>
      <c r="BM13" s="379">
        <f>IF($A13="","",SUMIF($C$7:$BL$7,"收款",C13:BL13))</f>
        <v/>
      </c>
      <c r="BN13" s="379">
        <f>IF($A13="","",SUMIF($C$7:$BL$7,"付款",C13:BL13))</f>
        <v/>
      </c>
      <c r="BO13" s="379">
        <f>IF($A13="","",B13+BM13-BN13)</f>
        <v/>
      </c>
      <c r="BP13" s="379" t="n"/>
    </row>
    <row r="14" ht="20" customFormat="1" customHeight="1" s="64">
      <c r="A14" s="73" t="inlineStr">
        <is>
          <t>备用1</t>
        </is>
      </c>
      <c r="B14" s="378">
        <f>IF(OR($A14="",NOT(ISNUMBER($H$2))),"",SUMIFS(数据录入!$H$5:$H$4999,数据录入!$C$5:$C$4999,$A14,数据录入!$E$5:$E$4999,"期初余额",数据录入!$B$5:$B$4999,"&lt;="&amp;$B$2)+SUMIFS(数据录入!$F$5:$F$4999,数据录入!$C$5:$C$4999,$A14,数据录入!$B$5:$B$4999,"&lt;"&amp;$B$2)-SUMIFS(数据录入!$G$5:$G$4999,数据录入!$C$5:$C$4999,$A14,数据录入!$B$5:$B$4999,"&lt;"&amp;$B$2))</f>
        <v/>
      </c>
      <c r="C14" s="378">
        <f>IF(OR($A14="",C$6="",NOT(ISNUMBER($H$2))),"",SUMIFS(数据录入!$F$5:$F$4999,数据录入!$C$5:$C$4999,$A14,数据录入!$B$5:$B$4999,C$6))</f>
        <v/>
      </c>
      <c r="D14" s="378">
        <f>IF(OR($A14="",D$6="",NOT(ISNUMBER($H$2))),"",SUMIFS(数据录入!$G$5:$G$4999,数据录入!$C$5:$C$4999,$A14,数据录入!$B$5:$B$4999,D$6))</f>
        <v/>
      </c>
      <c r="E14" s="378">
        <f>IF(OR($A14="",E$6="",NOT(ISNUMBER($H$2))),"",SUMIFS(数据录入!$F$5:$F$4999,数据录入!$C$5:$C$4999,$A14,数据录入!$B$5:$B$4999,E$6))</f>
        <v/>
      </c>
      <c r="F14" s="378">
        <f>IF(OR($A14="",F$6="",NOT(ISNUMBER($H$2))),"",SUMIFS(数据录入!$G$5:$G$4999,数据录入!$C$5:$C$4999,$A14,数据录入!$B$5:$B$4999,F$6))</f>
        <v/>
      </c>
      <c r="G14" s="378">
        <f>IF(OR($A14="",G$6="",NOT(ISNUMBER($H$2))),"",SUMIFS(数据录入!$F$5:$F$4999,数据录入!$C$5:$C$4999,$A14,数据录入!$B$5:$B$4999,G$6))</f>
        <v/>
      </c>
      <c r="H14" s="378">
        <f>IF(OR($A14="",H$6="",NOT(ISNUMBER($H$2))),"",SUMIFS(数据录入!$G$5:$G$4999,数据录入!$C$5:$C$4999,$A14,数据录入!$B$5:$B$4999,H$6))</f>
        <v/>
      </c>
      <c r="I14" s="378">
        <f>IF(OR($A14="",I$6="",NOT(ISNUMBER($H$2))),"",SUMIFS(数据录入!$F$5:$F$4999,数据录入!$C$5:$C$4999,$A14,数据录入!$B$5:$B$4999,I$6))</f>
        <v/>
      </c>
      <c r="J14" s="378">
        <f>IF(OR($A14="",J$6="",NOT(ISNUMBER($H$2))),"",SUMIFS(数据录入!$G$5:$G$4999,数据录入!$C$5:$C$4999,$A14,数据录入!$B$5:$B$4999,J$6))</f>
        <v/>
      </c>
      <c r="K14" s="378">
        <f>IF(OR($A14="",K$6="",NOT(ISNUMBER($H$2))),"",SUMIFS(数据录入!$F$5:$F$4999,数据录入!$C$5:$C$4999,$A14,数据录入!$B$5:$B$4999,K$6))</f>
        <v/>
      </c>
      <c r="L14" s="378">
        <f>IF(OR($A14="",L$6="",NOT(ISNUMBER($H$2))),"",SUMIFS(数据录入!$G$5:$G$4999,数据录入!$C$5:$C$4999,$A14,数据录入!$B$5:$B$4999,L$6))</f>
        <v/>
      </c>
      <c r="M14" s="378">
        <f>IF(OR($A14="",M$6="",NOT(ISNUMBER($H$2))),"",SUMIFS(数据录入!$F$5:$F$4999,数据录入!$C$5:$C$4999,$A14,数据录入!$B$5:$B$4999,M$6))</f>
        <v/>
      </c>
      <c r="N14" s="378">
        <f>IF(OR($A14="",N$6="",NOT(ISNUMBER($H$2))),"",SUMIFS(数据录入!$G$5:$G$4999,数据录入!$C$5:$C$4999,$A14,数据录入!$B$5:$B$4999,N$6))</f>
        <v/>
      </c>
      <c r="O14" s="378">
        <f>IF(OR($A14="",O$6="",NOT(ISNUMBER($H$2))),"",SUMIFS(数据录入!$F$5:$F$4999,数据录入!$C$5:$C$4999,$A14,数据录入!$B$5:$B$4999,O$6))</f>
        <v/>
      </c>
      <c r="P14" s="378">
        <f>IF(OR($A14="",P$6="",NOT(ISNUMBER($H$2))),"",SUMIFS(数据录入!$G$5:$G$4999,数据录入!$C$5:$C$4999,$A14,数据录入!$B$5:$B$4999,P$6))</f>
        <v/>
      </c>
      <c r="Q14" s="378">
        <f>IF(OR($A14="",Q$6="",NOT(ISNUMBER($H$2))),"",SUMIFS(数据录入!$F$5:$F$4999,数据录入!$C$5:$C$4999,$A14,数据录入!$B$5:$B$4999,Q$6))</f>
        <v/>
      </c>
      <c r="R14" s="378">
        <f>IF(OR($A14="",R$6="",NOT(ISNUMBER($H$2))),"",SUMIFS(数据录入!$G$5:$G$4999,数据录入!$C$5:$C$4999,$A14,数据录入!$B$5:$B$4999,R$6))</f>
        <v/>
      </c>
      <c r="S14" s="378">
        <f>IF(OR($A14="",S$6="",NOT(ISNUMBER($H$2))),"",SUMIFS(数据录入!$F$5:$F$4999,数据录入!$C$5:$C$4999,$A14,数据录入!$B$5:$B$4999,S$6))</f>
        <v/>
      </c>
      <c r="T14" s="378">
        <f>IF(OR($A14="",T$6="",NOT(ISNUMBER($H$2))),"",SUMIFS(数据录入!$G$5:$G$4999,数据录入!$C$5:$C$4999,$A14,数据录入!$B$5:$B$4999,T$6))</f>
        <v/>
      </c>
      <c r="U14" s="379">
        <f>IF(OR($A14="",U$6="",NOT(ISNUMBER($H$2))),"",SUMIFS(数据录入!$F$5:$F$4999,数据录入!$C$5:$C$4999,$A14,数据录入!$B$5:$B$4999,U$6))</f>
        <v/>
      </c>
      <c r="V14" s="379">
        <f>IF(OR($A14="",V$6="",NOT(ISNUMBER($H$2))),"",SUMIFS(数据录入!$G$5:$G$4999,数据录入!$C$5:$C$4999,$A14,数据录入!$B$5:$B$4999,V$6))</f>
        <v/>
      </c>
      <c r="W14" s="379">
        <f>IF(OR($A14="",W$6="",NOT(ISNUMBER($H$2))),"",SUMIFS(数据录入!$F$5:$F$4999,数据录入!$C$5:$C$4999,$A14,数据录入!$B$5:$B$4999,W$6))</f>
        <v/>
      </c>
      <c r="X14" s="379">
        <f>IF(OR($A14="",X$6="",NOT(ISNUMBER($H$2))),"",SUMIFS(数据录入!$G$5:$G$4999,数据录入!$C$5:$C$4999,$A14,数据录入!$B$5:$B$4999,X$6))</f>
        <v/>
      </c>
      <c r="Y14" s="379">
        <f>IF(OR($A14="",Y$6="",NOT(ISNUMBER($H$2))),"",SUMIFS(数据录入!$F$5:$F$4999,数据录入!$C$5:$C$4999,$A14,数据录入!$B$5:$B$4999,Y$6))</f>
        <v/>
      </c>
      <c r="Z14" s="379">
        <f>IF(OR($A14="",Z$6="",NOT(ISNUMBER($H$2))),"",SUMIFS(数据录入!$G$5:$G$4999,数据录入!$C$5:$C$4999,$A14,数据录入!$B$5:$B$4999,Z$6))</f>
        <v/>
      </c>
      <c r="AA14" s="379">
        <f>IF(OR($A14="",AA$6="",NOT(ISNUMBER($H$2))),"",SUMIFS(数据录入!$F$5:$F$4999,数据录入!$C$5:$C$4999,$A14,数据录入!$B$5:$B$4999,AA$6))</f>
        <v/>
      </c>
      <c r="AB14" s="379">
        <f>IF(OR($A14="",AB$6="",NOT(ISNUMBER($H$2))),"",SUMIFS(数据录入!$G$5:$G$4999,数据录入!$C$5:$C$4999,$A14,数据录入!$B$5:$B$4999,AB$6))</f>
        <v/>
      </c>
      <c r="AC14" s="379">
        <f>IF(OR($A14="",AC$6="",NOT(ISNUMBER($H$2))),"",SUMIFS(数据录入!$F$5:$F$4999,数据录入!$C$5:$C$4999,$A14,数据录入!$B$5:$B$4999,AC$6))</f>
        <v/>
      </c>
      <c r="AD14" s="379">
        <f>IF(OR($A14="",AD$6="",NOT(ISNUMBER($H$2))),"",SUMIFS(数据录入!$G$5:$G$4999,数据录入!$C$5:$C$4999,$A14,数据录入!$B$5:$B$4999,AD$6))</f>
        <v/>
      </c>
      <c r="AE14" s="379">
        <f>IF(OR($A14="",AE$6="",NOT(ISNUMBER($H$2))),"",SUMIFS(数据录入!$F$5:$F$4999,数据录入!$C$5:$C$4999,$A14,数据录入!$B$5:$B$4999,AE$6))</f>
        <v/>
      </c>
      <c r="AF14" s="379">
        <f>IF(OR($A14="",AF$6="",NOT(ISNUMBER($H$2))),"",SUMIFS(数据录入!$G$5:$G$4999,数据录入!$C$5:$C$4999,$A14,数据录入!$B$5:$B$4999,AF$6))</f>
        <v/>
      </c>
      <c r="AG14" s="379">
        <f>IF(OR($A14="",AG$6="",NOT(ISNUMBER($H$2))),"",SUMIFS(数据录入!$F$5:$F$4999,数据录入!$C$5:$C$4999,$A14,数据录入!$B$5:$B$4999,AG$6))</f>
        <v/>
      </c>
      <c r="AH14" s="379">
        <f>IF(OR($A14="",AH$6="",NOT(ISNUMBER($H$2))),"",SUMIFS(数据录入!$G$5:$G$4999,数据录入!$C$5:$C$4999,$A14,数据录入!$B$5:$B$4999,AH$6))</f>
        <v/>
      </c>
      <c r="AI14" s="379">
        <f>IF(OR($A14="",AI$6="",NOT(ISNUMBER($H$2))),"",SUMIFS(数据录入!$F$5:$F$4999,数据录入!$C$5:$C$4999,$A14,数据录入!$B$5:$B$4999,AI$6))</f>
        <v/>
      </c>
      <c r="AJ14" s="379">
        <f>IF(OR($A14="",AJ$6="",NOT(ISNUMBER($H$2))),"",SUMIFS(数据录入!$G$5:$G$4999,数据录入!$C$5:$C$4999,$A14,数据录入!$B$5:$B$4999,AJ$6))</f>
        <v/>
      </c>
      <c r="AK14" s="379">
        <f>IF(OR($A14="",AK$6="",NOT(ISNUMBER($H$2))),"",SUMIFS(数据录入!$F$5:$F$4999,数据录入!$C$5:$C$4999,$A14,数据录入!$B$5:$B$4999,AK$6))</f>
        <v/>
      </c>
      <c r="AL14" s="379">
        <f>IF(OR($A14="",AL$6="",NOT(ISNUMBER($H$2))),"",SUMIFS(数据录入!$G$5:$G$4999,数据录入!$C$5:$C$4999,$A14,数据录入!$B$5:$B$4999,AL$6))</f>
        <v/>
      </c>
      <c r="AM14" s="379">
        <f>IF(OR($A14="",AM$6="",NOT(ISNUMBER($H$2))),"",SUMIFS(数据录入!$F$5:$F$4999,数据录入!$C$5:$C$4999,$A14,数据录入!$B$5:$B$4999,AM$6))</f>
        <v/>
      </c>
      <c r="AN14" s="379">
        <f>IF(OR($A14="",AN$6="",NOT(ISNUMBER($H$2))),"",SUMIFS(数据录入!$G$5:$G$4999,数据录入!$C$5:$C$4999,$A14,数据录入!$B$5:$B$4999,AN$6))</f>
        <v/>
      </c>
      <c r="AO14" s="379">
        <f>IF(OR($A14="",AO$6="",NOT(ISNUMBER($H$2))),"",SUMIFS(数据录入!$F$5:$F$4999,数据录入!$C$5:$C$4999,$A14,数据录入!$B$5:$B$4999,AO$6))</f>
        <v/>
      </c>
      <c r="AP14" s="379">
        <f>IF(OR($A14="",AP$6="",NOT(ISNUMBER($H$2))),"",SUMIFS(数据录入!$G$5:$G$4999,数据录入!$C$5:$C$4999,$A14,数据录入!$B$5:$B$4999,AP$6))</f>
        <v/>
      </c>
      <c r="AQ14" s="379">
        <f>IF(OR($A14="",AQ$6="",NOT(ISNUMBER($H$2))),"",SUMIFS(数据录入!$F$5:$F$4999,数据录入!$C$5:$C$4999,$A14,数据录入!$B$5:$B$4999,AQ$6))</f>
        <v/>
      </c>
      <c r="AR14" s="379">
        <f>IF(OR($A14="",AR$6="",NOT(ISNUMBER($H$2))),"",SUMIFS(数据录入!$G$5:$G$4999,数据录入!$C$5:$C$4999,$A14,数据录入!$B$5:$B$4999,AR$6))</f>
        <v/>
      </c>
      <c r="AS14" s="379">
        <f>IF(OR($A14="",AS$6="",NOT(ISNUMBER($H$2))),"",SUMIFS(数据录入!$F$5:$F$4999,数据录入!$C$5:$C$4999,$A14,数据录入!$B$5:$B$4999,AS$6))</f>
        <v/>
      </c>
      <c r="AT14" s="379">
        <f>IF(OR($A14="",AT$6="",NOT(ISNUMBER($H$2))),"",SUMIFS(数据录入!$G$5:$G$4999,数据录入!$C$5:$C$4999,$A14,数据录入!$B$5:$B$4999,AT$6))</f>
        <v/>
      </c>
      <c r="AU14" s="379">
        <f>IF(OR($A14="",AU$6="",NOT(ISNUMBER($H$2))),"",SUMIFS(数据录入!$F$5:$F$4999,数据录入!$C$5:$C$4999,$A14,数据录入!$B$5:$B$4999,AU$6))</f>
        <v/>
      </c>
      <c r="AV14" s="379">
        <f>IF(OR($A14="",AV$6="",NOT(ISNUMBER($H$2))),"",SUMIFS(数据录入!$G$5:$G$4999,数据录入!$C$5:$C$4999,$A14,数据录入!$B$5:$B$4999,AV$6))</f>
        <v/>
      </c>
      <c r="AW14" s="379">
        <f>IF(OR($A14="",AW$6="",NOT(ISNUMBER($H$2))),"",SUMIFS(数据录入!$F$5:$F$4999,数据录入!$C$5:$C$4999,$A14,数据录入!$B$5:$B$4999,AW$6))</f>
        <v/>
      </c>
      <c r="AX14" s="379">
        <f>IF(OR($A14="",AX$6="",NOT(ISNUMBER($H$2))),"",SUMIFS(数据录入!$G$5:$G$4999,数据录入!$C$5:$C$4999,$A14,数据录入!$B$5:$B$4999,AX$6))</f>
        <v/>
      </c>
      <c r="AY14" s="379">
        <f>IF(OR($A14="",AY$6="",NOT(ISNUMBER($H$2))),"",SUMIFS(数据录入!$F$5:$F$4999,数据录入!$C$5:$C$4999,$A14,数据录入!$B$5:$B$4999,AY$6))</f>
        <v/>
      </c>
      <c r="AZ14" s="379">
        <f>IF(OR($A14="",AZ$6="",NOT(ISNUMBER($H$2))),"",SUMIFS(数据录入!$G$5:$G$4999,数据录入!$C$5:$C$4999,$A14,数据录入!$B$5:$B$4999,AZ$6))</f>
        <v/>
      </c>
      <c r="BA14" s="379">
        <f>IF(OR($A14="",BA$6="",NOT(ISNUMBER($H$2))),"",SUMIFS(数据录入!$F$5:$F$4999,数据录入!$C$5:$C$4999,$A14,数据录入!$B$5:$B$4999,BA$6))</f>
        <v/>
      </c>
      <c r="BB14" s="379">
        <f>IF(OR($A14="",BB$6="",NOT(ISNUMBER($H$2))),"",SUMIFS(数据录入!$G$5:$G$4999,数据录入!$C$5:$C$4999,$A14,数据录入!$B$5:$B$4999,BB$6))</f>
        <v/>
      </c>
      <c r="BC14" s="379">
        <f>IF(OR($A14="",BC$6="",NOT(ISNUMBER($H$2))),"",SUMIFS(数据录入!$F$5:$F$4999,数据录入!$C$5:$C$4999,$A14,数据录入!$B$5:$B$4999,BC$6))</f>
        <v/>
      </c>
      <c r="BD14" s="379">
        <f>IF(OR($A14="",BD$6="",NOT(ISNUMBER($H$2))),"",SUMIFS(数据录入!$G$5:$G$4999,数据录入!$C$5:$C$4999,$A14,数据录入!$B$5:$B$4999,BD$6))</f>
        <v/>
      </c>
      <c r="BE14" s="379">
        <f>IF(OR($A14="",BE$6="",NOT(ISNUMBER($H$2))),"",SUMIFS(数据录入!$F$5:$F$4999,数据录入!$C$5:$C$4999,$A14,数据录入!$B$5:$B$4999,BE$6))</f>
        <v/>
      </c>
      <c r="BF14" s="379">
        <f>IF(OR($A14="",BF$6="",NOT(ISNUMBER($H$2))),"",SUMIFS(数据录入!$G$5:$G$4999,数据录入!$C$5:$C$4999,$A14,数据录入!$B$5:$B$4999,BF$6))</f>
        <v/>
      </c>
      <c r="BG14" s="379">
        <f>IF(OR($A14="",BG$6="",NOT(ISNUMBER($H$2))),"",SUMIFS(数据录入!$F$5:$F$4999,数据录入!$C$5:$C$4999,$A14,数据录入!$B$5:$B$4999,BG$6))</f>
        <v/>
      </c>
      <c r="BH14" s="379">
        <f>IF(OR($A14="",BH$6="",NOT(ISNUMBER($H$2))),"",SUMIFS(数据录入!$G$5:$G$4999,数据录入!$C$5:$C$4999,$A14,数据录入!$B$5:$B$4999,BH$6))</f>
        <v/>
      </c>
      <c r="BI14" s="379">
        <f>IF(OR($A14="",BI$6="",NOT(ISNUMBER($H$2))),"",SUMIFS(数据录入!$F$5:$F$4999,数据录入!$C$5:$C$4999,$A14,数据录入!$B$5:$B$4999,BI$6))</f>
        <v/>
      </c>
      <c r="BJ14" s="379">
        <f>IF(OR($A14="",BJ$6="",NOT(ISNUMBER($H$2))),"",SUMIFS(数据录入!$G$5:$G$4999,数据录入!$C$5:$C$4999,$A14,数据录入!$B$5:$B$4999,BJ$6))</f>
        <v/>
      </c>
      <c r="BK14" s="379">
        <f>IF(OR($A14="",BK$6="",NOT(ISNUMBER($H$2))),"",SUMIFS(数据录入!$F$5:$F$4999,数据录入!$C$5:$C$4999,$A14,数据录入!$B$5:$B$4999,BK$6))</f>
        <v/>
      </c>
      <c r="BL14" s="379">
        <f>IF(OR($A14="",BL$6="",NOT(ISNUMBER($H$2))),"",SUMIFS(数据录入!$G$5:$G$4999,数据录入!$C$5:$C$4999,$A14,数据录入!$B$5:$B$4999,BL$6))</f>
        <v/>
      </c>
      <c r="BM14" s="379">
        <f>IF($A14="","",SUMIF($C$7:$BL$7,"收款",C14:BL14))</f>
        <v/>
      </c>
      <c r="BN14" s="379">
        <f>IF($A14="","",SUMIF($C$7:$BL$7,"付款",C14:BL14))</f>
        <v/>
      </c>
      <c r="BO14" s="379">
        <f>IF($A14="","",B14+BM14-BN14)</f>
        <v/>
      </c>
      <c r="BP14" s="379" t="n"/>
    </row>
    <row r="15" ht="20" customFormat="1" customHeight="1" s="64">
      <c r="A15" s="73" t="inlineStr">
        <is>
          <t>备用2</t>
        </is>
      </c>
      <c r="B15" s="378">
        <f>IF(OR($A15="",NOT(ISNUMBER($H$2))),"",SUMIFS(数据录入!$H$5:$H$4999,数据录入!$C$5:$C$4999,$A15,数据录入!$E$5:$E$4999,"期初余额",数据录入!$B$5:$B$4999,"&lt;="&amp;$B$2)+SUMIFS(数据录入!$F$5:$F$4999,数据录入!$C$5:$C$4999,$A15,数据录入!$B$5:$B$4999,"&lt;"&amp;$B$2)-SUMIFS(数据录入!$G$5:$G$4999,数据录入!$C$5:$C$4999,$A15,数据录入!$B$5:$B$4999,"&lt;"&amp;$B$2))</f>
        <v/>
      </c>
      <c r="C15" s="378">
        <f>IF(OR($A15="",C$6="",NOT(ISNUMBER($H$2))),"",SUMIFS(数据录入!$F$5:$F$4999,数据录入!$C$5:$C$4999,$A15,数据录入!$B$5:$B$4999,C$6))</f>
        <v/>
      </c>
      <c r="D15" s="378">
        <f>IF(OR($A15="",D$6="",NOT(ISNUMBER($H$2))),"",SUMIFS(数据录入!$G$5:$G$4999,数据录入!$C$5:$C$4999,$A15,数据录入!$B$5:$B$4999,D$6))</f>
        <v/>
      </c>
      <c r="E15" s="378">
        <f>IF(OR($A15="",E$6="",NOT(ISNUMBER($H$2))),"",SUMIFS(数据录入!$F$5:$F$4999,数据录入!$C$5:$C$4999,$A15,数据录入!$B$5:$B$4999,E$6))</f>
        <v/>
      </c>
      <c r="F15" s="378">
        <f>IF(OR($A15="",F$6="",NOT(ISNUMBER($H$2))),"",SUMIFS(数据录入!$G$5:$G$4999,数据录入!$C$5:$C$4999,$A15,数据录入!$B$5:$B$4999,F$6))</f>
        <v/>
      </c>
      <c r="G15" s="378">
        <f>IF(OR($A15="",G$6="",NOT(ISNUMBER($H$2))),"",SUMIFS(数据录入!$F$5:$F$4999,数据录入!$C$5:$C$4999,$A15,数据录入!$B$5:$B$4999,G$6))</f>
        <v/>
      </c>
      <c r="H15" s="378">
        <f>IF(OR($A15="",H$6="",NOT(ISNUMBER($H$2))),"",SUMIFS(数据录入!$G$5:$G$4999,数据录入!$C$5:$C$4999,$A15,数据录入!$B$5:$B$4999,H$6))</f>
        <v/>
      </c>
      <c r="I15" s="378">
        <f>IF(OR($A15="",I$6="",NOT(ISNUMBER($H$2))),"",SUMIFS(数据录入!$F$5:$F$4999,数据录入!$C$5:$C$4999,$A15,数据录入!$B$5:$B$4999,I$6))</f>
        <v/>
      </c>
      <c r="J15" s="378">
        <f>IF(OR($A15="",J$6="",NOT(ISNUMBER($H$2))),"",SUMIFS(数据录入!$G$5:$G$4999,数据录入!$C$5:$C$4999,$A15,数据录入!$B$5:$B$4999,J$6))</f>
        <v/>
      </c>
      <c r="K15" s="378">
        <f>IF(OR($A15="",K$6="",NOT(ISNUMBER($H$2))),"",SUMIFS(数据录入!$F$5:$F$4999,数据录入!$C$5:$C$4999,$A15,数据录入!$B$5:$B$4999,K$6))</f>
        <v/>
      </c>
      <c r="L15" s="378">
        <f>IF(OR($A15="",L$6="",NOT(ISNUMBER($H$2))),"",SUMIFS(数据录入!$G$5:$G$4999,数据录入!$C$5:$C$4999,$A15,数据录入!$B$5:$B$4999,L$6))</f>
        <v/>
      </c>
      <c r="M15" s="378">
        <f>IF(OR($A15="",M$6="",NOT(ISNUMBER($H$2))),"",SUMIFS(数据录入!$F$5:$F$4999,数据录入!$C$5:$C$4999,$A15,数据录入!$B$5:$B$4999,M$6))</f>
        <v/>
      </c>
      <c r="N15" s="378">
        <f>IF(OR($A15="",N$6="",NOT(ISNUMBER($H$2))),"",SUMIFS(数据录入!$G$5:$G$4999,数据录入!$C$5:$C$4999,$A15,数据录入!$B$5:$B$4999,N$6))</f>
        <v/>
      </c>
      <c r="O15" s="378">
        <f>IF(OR($A15="",O$6="",NOT(ISNUMBER($H$2))),"",SUMIFS(数据录入!$F$5:$F$4999,数据录入!$C$5:$C$4999,$A15,数据录入!$B$5:$B$4999,O$6))</f>
        <v/>
      </c>
      <c r="P15" s="378">
        <f>IF(OR($A15="",P$6="",NOT(ISNUMBER($H$2))),"",SUMIFS(数据录入!$G$5:$G$4999,数据录入!$C$5:$C$4999,$A15,数据录入!$B$5:$B$4999,P$6))</f>
        <v/>
      </c>
      <c r="Q15" s="378">
        <f>IF(OR($A15="",Q$6="",NOT(ISNUMBER($H$2))),"",SUMIFS(数据录入!$F$5:$F$4999,数据录入!$C$5:$C$4999,$A15,数据录入!$B$5:$B$4999,Q$6))</f>
        <v/>
      </c>
      <c r="R15" s="378">
        <f>IF(OR($A15="",R$6="",NOT(ISNUMBER($H$2))),"",SUMIFS(数据录入!$G$5:$G$4999,数据录入!$C$5:$C$4999,$A15,数据录入!$B$5:$B$4999,R$6))</f>
        <v/>
      </c>
      <c r="S15" s="378">
        <f>IF(OR($A15="",S$6="",NOT(ISNUMBER($H$2))),"",SUMIFS(数据录入!$F$5:$F$4999,数据录入!$C$5:$C$4999,$A15,数据录入!$B$5:$B$4999,S$6))</f>
        <v/>
      </c>
      <c r="T15" s="378">
        <f>IF(OR($A15="",T$6="",NOT(ISNUMBER($H$2))),"",SUMIFS(数据录入!$G$5:$G$4999,数据录入!$C$5:$C$4999,$A15,数据录入!$B$5:$B$4999,T$6))</f>
        <v/>
      </c>
      <c r="U15" s="379">
        <f>IF(OR($A15="",U$6="",NOT(ISNUMBER($H$2))),"",SUMIFS(数据录入!$F$5:$F$4999,数据录入!$C$5:$C$4999,$A15,数据录入!$B$5:$B$4999,U$6))</f>
        <v/>
      </c>
      <c r="V15" s="379">
        <f>IF(OR($A15="",V$6="",NOT(ISNUMBER($H$2))),"",SUMIFS(数据录入!$G$5:$G$4999,数据录入!$C$5:$C$4999,$A15,数据录入!$B$5:$B$4999,V$6))</f>
        <v/>
      </c>
      <c r="W15" s="379">
        <f>IF(OR($A15="",W$6="",NOT(ISNUMBER($H$2))),"",SUMIFS(数据录入!$F$5:$F$4999,数据录入!$C$5:$C$4999,$A15,数据录入!$B$5:$B$4999,W$6))</f>
        <v/>
      </c>
      <c r="X15" s="379">
        <f>IF(OR($A15="",X$6="",NOT(ISNUMBER($H$2))),"",SUMIFS(数据录入!$G$5:$G$4999,数据录入!$C$5:$C$4999,$A15,数据录入!$B$5:$B$4999,X$6))</f>
        <v/>
      </c>
      <c r="Y15" s="379">
        <f>IF(OR($A15="",Y$6="",NOT(ISNUMBER($H$2))),"",SUMIFS(数据录入!$F$5:$F$4999,数据录入!$C$5:$C$4999,$A15,数据录入!$B$5:$B$4999,Y$6))</f>
        <v/>
      </c>
      <c r="Z15" s="379">
        <f>IF(OR($A15="",Z$6="",NOT(ISNUMBER($H$2))),"",SUMIFS(数据录入!$G$5:$G$4999,数据录入!$C$5:$C$4999,$A15,数据录入!$B$5:$B$4999,Z$6))</f>
        <v/>
      </c>
      <c r="AA15" s="379">
        <f>IF(OR($A15="",AA$6="",NOT(ISNUMBER($H$2))),"",SUMIFS(数据录入!$F$5:$F$4999,数据录入!$C$5:$C$4999,$A15,数据录入!$B$5:$B$4999,AA$6))</f>
        <v/>
      </c>
      <c r="AB15" s="379">
        <f>IF(OR($A15="",AB$6="",NOT(ISNUMBER($H$2))),"",SUMIFS(数据录入!$G$5:$G$4999,数据录入!$C$5:$C$4999,$A15,数据录入!$B$5:$B$4999,AB$6))</f>
        <v/>
      </c>
      <c r="AC15" s="379">
        <f>IF(OR($A15="",AC$6="",NOT(ISNUMBER($H$2))),"",SUMIFS(数据录入!$F$5:$F$4999,数据录入!$C$5:$C$4999,$A15,数据录入!$B$5:$B$4999,AC$6))</f>
        <v/>
      </c>
      <c r="AD15" s="379">
        <f>IF(OR($A15="",AD$6="",NOT(ISNUMBER($H$2))),"",SUMIFS(数据录入!$G$5:$G$4999,数据录入!$C$5:$C$4999,$A15,数据录入!$B$5:$B$4999,AD$6))</f>
        <v/>
      </c>
      <c r="AE15" s="379">
        <f>IF(OR($A15="",AE$6="",NOT(ISNUMBER($H$2))),"",SUMIFS(数据录入!$F$5:$F$4999,数据录入!$C$5:$C$4999,$A15,数据录入!$B$5:$B$4999,AE$6))</f>
        <v/>
      </c>
      <c r="AF15" s="379">
        <f>IF(OR($A15="",AF$6="",NOT(ISNUMBER($H$2))),"",SUMIFS(数据录入!$G$5:$G$4999,数据录入!$C$5:$C$4999,$A15,数据录入!$B$5:$B$4999,AF$6))</f>
        <v/>
      </c>
      <c r="AG15" s="379">
        <f>IF(OR($A15="",AG$6="",NOT(ISNUMBER($H$2))),"",SUMIFS(数据录入!$F$5:$F$4999,数据录入!$C$5:$C$4999,$A15,数据录入!$B$5:$B$4999,AG$6))</f>
        <v/>
      </c>
      <c r="AH15" s="379">
        <f>IF(OR($A15="",AH$6="",NOT(ISNUMBER($H$2))),"",SUMIFS(数据录入!$G$5:$G$4999,数据录入!$C$5:$C$4999,$A15,数据录入!$B$5:$B$4999,AH$6))</f>
        <v/>
      </c>
      <c r="AI15" s="379">
        <f>IF(OR($A15="",AI$6="",NOT(ISNUMBER($H$2))),"",SUMIFS(数据录入!$F$5:$F$4999,数据录入!$C$5:$C$4999,$A15,数据录入!$B$5:$B$4999,AI$6))</f>
        <v/>
      </c>
      <c r="AJ15" s="379">
        <f>IF(OR($A15="",AJ$6="",NOT(ISNUMBER($H$2))),"",SUMIFS(数据录入!$G$5:$G$4999,数据录入!$C$5:$C$4999,$A15,数据录入!$B$5:$B$4999,AJ$6))</f>
        <v/>
      </c>
      <c r="AK15" s="379">
        <f>IF(OR($A15="",AK$6="",NOT(ISNUMBER($H$2))),"",SUMIFS(数据录入!$F$5:$F$4999,数据录入!$C$5:$C$4999,$A15,数据录入!$B$5:$B$4999,AK$6))</f>
        <v/>
      </c>
      <c r="AL15" s="379">
        <f>IF(OR($A15="",AL$6="",NOT(ISNUMBER($H$2))),"",SUMIFS(数据录入!$G$5:$G$4999,数据录入!$C$5:$C$4999,$A15,数据录入!$B$5:$B$4999,AL$6))</f>
        <v/>
      </c>
      <c r="AM15" s="379">
        <f>IF(OR($A15="",AM$6="",NOT(ISNUMBER($H$2))),"",SUMIFS(数据录入!$F$5:$F$4999,数据录入!$C$5:$C$4999,$A15,数据录入!$B$5:$B$4999,AM$6))</f>
        <v/>
      </c>
      <c r="AN15" s="379">
        <f>IF(OR($A15="",AN$6="",NOT(ISNUMBER($H$2))),"",SUMIFS(数据录入!$G$5:$G$4999,数据录入!$C$5:$C$4999,$A15,数据录入!$B$5:$B$4999,AN$6))</f>
        <v/>
      </c>
      <c r="AO15" s="379">
        <f>IF(OR($A15="",AO$6="",NOT(ISNUMBER($H$2))),"",SUMIFS(数据录入!$F$5:$F$4999,数据录入!$C$5:$C$4999,$A15,数据录入!$B$5:$B$4999,AO$6))</f>
        <v/>
      </c>
      <c r="AP15" s="379">
        <f>IF(OR($A15="",AP$6="",NOT(ISNUMBER($H$2))),"",SUMIFS(数据录入!$G$5:$G$4999,数据录入!$C$5:$C$4999,$A15,数据录入!$B$5:$B$4999,AP$6))</f>
        <v/>
      </c>
      <c r="AQ15" s="379">
        <f>IF(OR($A15="",AQ$6="",NOT(ISNUMBER($H$2))),"",SUMIFS(数据录入!$F$5:$F$4999,数据录入!$C$5:$C$4999,$A15,数据录入!$B$5:$B$4999,AQ$6))</f>
        <v/>
      </c>
      <c r="AR15" s="379">
        <f>IF(OR($A15="",AR$6="",NOT(ISNUMBER($H$2))),"",SUMIFS(数据录入!$G$5:$G$4999,数据录入!$C$5:$C$4999,$A15,数据录入!$B$5:$B$4999,AR$6))</f>
        <v/>
      </c>
      <c r="AS15" s="379">
        <f>IF(OR($A15="",AS$6="",NOT(ISNUMBER($H$2))),"",SUMIFS(数据录入!$F$5:$F$4999,数据录入!$C$5:$C$4999,$A15,数据录入!$B$5:$B$4999,AS$6))</f>
        <v/>
      </c>
      <c r="AT15" s="379">
        <f>IF(OR($A15="",AT$6="",NOT(ISNUMBER($H$2))),"",SUMIFS(数据录入!$G$5:$G$4999,数据录入!$C$5:$C$4999,$A15,数据录入!$B$5:$B$4999,AT$6))</f>
        <v/>
      </c>
      <c r="AU15" s="379">
        <f>IF(OR($A15="",AU$6="",NOT(ISNUMBER($H$2))),"",SUMIFS(数据录入!$F$5:$F$4999,数据录入!$C$5:$C$4999,$A15,数据录入!$B$5:$B$4999,AU$6))</f>
        <v/>
      </c>
      <c r="AV15" s="379">
        <f>IF(OR($A15="",AV$6="",NOT(ISNUMBER($H$2))),"",SUMIFS(数据录入!$G$5:$G$4999,数据录入!$C$5:$C$4999,$A15,数据录入!$B$5:$B$4999,AV$6))</f>
        <v/>
      </c>
      <c r="AW15" s="379">
        <f>IF(OR($A15="",AW$6="",NOT(ISNUMBER($H$2))),"",SUMIFS(数据录入!$F$5:$F$4999,数据录入!$C$5:$C$4999,$A15,数据录入!$B$5:$B$4999,AW$6))</f>
        <v/>
      </c>
      <c r="AX15" s="379">
        <f>IF(OR($A15="",AX$6="",NOT(ISNUMBER($H$2))),"",SUMIFS(数据录入!$G$5:$G$4999,数据录入!$C$5:$C$4999,$A15,数据录入!$B$5:$B$4999,AX$6))</f>
        <v/>
      </c>
      <c r="AY15" s="379">
        <f>IF(OR($A15="",AY$6="",NOT(ISNUMBER($H$2))),"",SUMIFS(数据录入!$F$5:$F$4999,数据录入!$C$5:$C$4999,$A15,数据录入!$B$5:$B$4999,AY$6))</f>
        <v/>
      </c>
      <c r="AZ15" s="379">
        <f>IF(OR($A15="",AZ$6="",NOT(ISNUMBER($H$2))),"",SUMIFS(数据录入!$G$5:$G$4999,数据录入!$C$5:$C$4999,$A15,数据录入!$B$5:$B$4999,AZ$6))</f>
        <v/>
      </c>
      <c r="BA15" s="379">
        <f>IF(OR($A15="",BA$6="",NOT(ISNUMBER($H$2))),"",SUMIFS(数据录入!$F$5:$F$4999,数据录入!$C$5:$C$4999,$A15,数据录入!$B$5:$B$4999,BA$6))</f>
        <v/>
      </c>
      <c r="BB15" s="379">
        <f>IF(OR($A15="",BB$6="",NOT(ISNUMBER($H$2))),"",SUMIFS(数据录入!$G$5:$G$4999,数据录入!$C$5:$C$4999,$A15,数据录入!$B$5:$B$4999,BB$6))</f>
        <v/>
      </c>
      <c r="BC15" s="379">
        <f>IF(OR($A15="",BC$6="",NOT(ISNUMBER($H$2))),"",SUMIFS(数据录入!$F$5:$F$4999,数据录入!$C$5:$C$4999,$A15,数据录入!$B$5:$B$4999,BC$6))</f>
        <v/>
      </c>
      <c r="BD15" s="379">
        <f>IF(OR($A15="",BD$6="",NOT(ISNUMBER($H$2))),"",SUMIFS(数据录入!$G$5:$G$4999,数据录入!$C$5:$C$4999,$A15,数据录入!$B$5:$B$4999,BD$6))</f>
        <v/>
      </c>
      <c r="BE15" s="379">
        <f>IF(OR($A15="",BE$6="",NOT(ISNUMBER($H$2))),"",SUMIFS(数据录入!$F$5:$F$4999,数据录入!$C$5:$C$4999,$A15,数据录入!$B$5:$B$4999,BE$6))</f>
        <v/>
      </c>
      <c r="BF15" s="379">
        <f>IF(OR($A15="",BF$6="",NOT(ISNUMBER($H$2))),"",SUMIFS(数据录入!$G$5:$G$4999,数据录入!$C$5:$C$4999,$A15,数据录入!$B$5:$B$4999,BF$6))</f>
        <v/>
      </c>
      <c r="BG15" s="379">
        <f>IF(OR($A15="",BG$6="",NOT(ISNUMBER($H$2))),"",SUMIFS(数据录入!$F$5:$F$4999,数据录入!$C$5:$C$4999,$A15,数据录入!$B$5:$B$4999,BG$6))</f>
        <v/>
      </c>
      <c r="BH15" s="379">
        <f>IF(OR($A15="",BH$6="",NOT(ISNUMBER($H$2))),"",SUMIFS(数据录入!$G$5:$G$4999,数据录入!$C$5:$C$4999,$A15,数据录入!$B$5:$B$4999,BH$6))</f>
        <v/>
      </c>
      <c r="BI15" s="379">
        <f>IF(OR($A15="",BI$6="",NOT(ISNUMBER($H$2))),"",SUMIFS(数据录入!$F$5:$F$4999,数据录入!$C$5:$C$4999,$A15,数据录入!$B$5:$B$4999,BI$6))</f>
        <v/>
      </c>
      <c r="BJ15" s="379">
        <f>IF(OR($A15="",BJ$6="",NOT(ISNUMBER($H$2))),"",SUMIFS(数据录入!$G$5:$G$4999,数据录入!$C$5:$C$4999,$A15,数据录入!$B$5:$B$4999,BJ$6))</f>
        <v/>
      </c>
      <c r="BK15" s="379">
        <f>IF(OR($A15="",BK$6="",NOT(ISNUMBER($H$2))),"",SUMIFS(数据录入!$F$5:$F$4999,数据录入!$C$5:$C$4999,$A15,数据录入!$B$5:$B$4999,BK$6))</f>
        <v/>
      </c>
      <c r="BL15" s="379">
        <f>IF(OR($A15="",BL$6="",NOT(ISNUMBER($H$2))),"",SUMIFS(数据录入!$G$5:$G$4999,数据录入!$C$5:$C$4999,$A15,数据录入!$B$5:$B$4999,BL$6))</f>
        <v/>
      </c>
      <c r="BM15" s="379">
        <f>IF($A15="","",SUMIF($C$7:$BL$7,"收款",C15:BL15))</f>
        <v/>
      </c>
      <c r="BN15" s="379">
        <f>IF($A15="","",SUMIF($C$7:$BL$7,"付款",C15:BL15))</f>
        <v/>
      </c>
      <c r="BO15" s="379">
        <f>IF($A15="","",B15+BM15-BN15)</f>
        <v/>
      </c>
      <c r="BP15" s="379" t="n"/>
    </row>
    <row r="16" ht="20" customFormat="1" customHeight="1" s="64">
      <c r="A16" s="73" t="inlineStr">
        <is>
          <t>备用3</t>
        </is>
      </c>
      <c r="B16" s="378">
        <f>IF(OR($A16="",NOT(ISNUMBER($H$2))),"",SUMIFS(数据录入!$H$5:$H$4999,数据录入!$C$5:$C$4999,$A16,数据录入!$E$5:$E$4999,"期初余额",数据录入!$B$5:$B$4999,"&lt;="&amp;$B$2)+SUMIFS(数据录入!$F$5:$F$4999,数据录入!$C$5:$C$4999,$A16,数据录入!$B$5:$B$4999,"&lt;"&amp;$B$2)-SUMIFS(数据录入!$G$5:$G$4999,数据录入!$C$5:$C$4999,$A16,数据录入!$B$5:$B$4999,"&lt;"&amp;$B$2))</f>
        <v/>
      </c>
      <c r="C16" s="378">
        <f>IF(OR($A16="",C$6="",NOT(ISNUMBER($H$2))),"",SUMIFS(数据录入!$F$5:$F$4999,数据录入!$C$5:$C$4999,$A16,数据录入!$B$5:$B$4999,C$6))</f>
        <v/>
      </c>
      <c r="D16" s="378">
        <f>IF(OR($A16="",D$6="",NOT(ISNUMBER($H$2))),"",SUMIFS(数据录入!$G$5:$G$4999,数据录入!$C$5:$C$4999,$A16,数据录入!$B$5:$B$4999,D$6))</f>
        <v/>
      </c>
      <c r="E16" s="378">
        <f>IF(OR($A16="",E$6="",NOT(ISNUMBER($H$2))),"",SUMIFS(数据录入!$F$5:$F$4999,数据录入!$C$5:$C$4999,$A16,数据录入!$B$5:$B$4999,E$6))</f>
        <v/>
      </c>
      <c r="F16" s="378">
        <f>IF(OR($A16="",F$6="",NOT(ISNUMBER($H$2))),"",SUMIFS(数据录入!$G$5:$G$4999,数据录入!$C$5:$C$4999,$A16,数据录入!$B$5:$B$4999,F$6))</f>
        <v/>
      </c>
      <c r="G16" s="378">
        <f>IF(OR($A16="",G$6="",NOT(ISNUMBER($H$2))),"",SUMIFS(数据录入!$F$5:$F$4999,数据录入!$C$5:$C$4999,$A16,数据录入!$B$5:$B$4999,G$6))</f>
        <v/>
      </c>
      <c r="H16" s="378">
        <f>IF(OR($A16="",H$6="",NOT(ISNUMBER($H$2))),"",SUMIFS(数据录入!$G$5:$G$4999,数据录入!$C$5:$C$4999,$A16,数据录入!$B$5:$B$4999,H$6))</f>
        <v/>
      </c>
      <c r="I16" s="378">
        <f>IF(OR($A16="",I$6="",NOT(ISNUMBER($H$2))),"",SUMIFS(数据录入!$F$5:$F$4999,数据录入!$C$5:$C$4999,$A16,数据录入!$B$5:$B$4999,I$6))</f>
        <v/>
      </c>
      <c r="J16" s="378">
        <f>IF(OR($A16="",J$6="",NOT(ISNUMBER($H$2))),"",SUMIFS(数据录入!$G$5:$G$4999,数据录入!$C$5:$C$4999,$A16,数据录入!$B$5:$B$4999,J$6))</f>
        <v/>
      </c>
      <c r="K16" s="378">
        <f>IF(OR($A16="",K$6="",NOT(ISNUMBER($H$2))),"",SUMIFS(数据录入!$F$5:$F$4999,数据录入!$C$5:$C$4999,$A16,数据录入!$B$5:$B$4999,K$6))</f>
        <v/>
      </c>
      <c r="L16" s="378">
        <f>IF(OR($A16="",L$6="",NOT(ISNUMBER($H$2))),"",SUMIFS(数据录入!$G$5:$G$4999,数据录入!$C$5:$C$4999,$A16,数据录入!$B$5:$B$4999,L$6))</f>
        <v/>
      </c>
      <c r="M16" s="378">
        <f>IF(OR($A16="",M$6="",NOT(ISNUMBER($H$2))),"",SUMIFS(数据录入!$F$5:$F$4999,数据录入!$C$5:$C$4999,$A16,数据录入!$B$5:$B$4999,M$6))</f>
        <v/>
      </c>
      <c r="N16" s="378">
        <f>IF(OR($A16="",N$6="",NOT(ISNUMBER($H$2))),"",SUMIFS(数据录入!$G$5:$G$4999,数据录入!$C$5:$C$4999,$A16,数据录入!$B$5:$B$4999,N$6))</f>
        <v/>
      </c>
      <c r="O16" s="378">
        <f>IF(OR($A16="",O$6="",NOT(ISNUMBER($H$2))),"",SUMIFS(数据录入!$F$5:$F$4999,数据录入!$C$5:$C$4999,$A16,数据录入!$B$5:$B$4999,O$6))</f>
        <v/>
      </c>
      <c r="P16" s="378">
        <f>IF(OR($A16="",P$6="",NOT(ISNUMBER($H$2))),"",SUMIFS(数据录入!$G$5:$G$4999,数据录入!$C$5:$C$4999,$A16,数据录入!$B$5:$B$4999,P$6))</f>
        <v/>
      </c>
      <c r="Q16" s="378">
        <f>IF(OR($A16="",Q$6="",NOT(ISNUMBER($H$2))),"",SUMIFS(数据录入!$F$5:$F$4999,数据录入!$C$5:$C$4999,$A16,数据录入!$B$5:$B$4999,Q$6))</f>
        <v/>
      </c>
      <c r="R16" s="378">
        <f>IF(OR($A16="",R$6="",NOT(ISNUMBER($H$2))),"",SUMIFS(数据录入!$G$5:$G$4999,数据录入!$C$5:$C$4999,$A16,数据录入!$B$5:$B$4999,R$6))</f>
        <v/>
      </c>
      <c r="S16" s="378">
        <f>IF(OR($A16="",S$6="",NOT(ISNUMBER($H$2))),"",SUMIFS(数据录入!$F$5:$F$4999,数据录入!$C$5:$C$4999,$A16,数据录入!$B$5:$B$4999,S$6))</f>
        <v/>
      </c>
      <c r="T16" s="378">
        <f>IF(OR($A16="",T$6="",NOT(ISNUMBER($H$2))),"",SUMIFS(数据录入!$G$5:$G$4999,数据录入!$C$5:$C$4999,$A16,数据录入!$B$5:$B$4999,T$6))</f>
        <v/>
      </c>
      <c r="U16" s="379">
        <f>IF(OR($A16="",U$6="",NOT(ISNUMBER($H$2))),"",SUMIFS(数据录入!$F$5:$F$4999,数据录入!$C$5:$C$4999,$A16,数据录入!$B$5:$B$4999,U$6))</f>
        <v/>
      </c>
      <c r="V16" s="379">
        <f>IF(OR($A16="",V$6="",NOT(ISNUMBER($H$2))),"",SUMIFS(数据录入!$G$5:$G$4999,数据录入!$C$5:$C$4999,$A16,数据录入!$B$5:$B$4999,V$6))</f>
        <v/>
      </c>
      <c r="W16" s="379">
        <f>IF(OR($A16="",W$6="",NOT(ISNUMBER($H$2))),"",SUMIFS(数据录入!$F$5:$F$4999,数据录入!$C$5:$C$4999,$A16,数据录入!$B$5:$B$4999,W$6))</f>
        <v/>
      </c>
      <c r="X16" s="379">
        <f>IF(OR($A16="",X$6="",NOT(ISNUMBER($H$2))),"",SUMIFS(数据录入!$G$5:$G$4999,数据录入!$C$5:$C$4999,$A16,数据录入!$B$5:$B$4999,X$6))</f>
        <v/>
      </c>
      <c r="Y16" s="379">
        <f>IF(OR($A16="",Y$6="",NOT(ISNUMBER($H$2))),"",SUMIFS(数据录入!$F$5:$F$4999,数据录入!$C$5:$C$4999,$A16,数据录入!$B$5:$B$4999,Y$6))</f>
        <v/>
      </c>
      <c r="Z16" s="379">
        <f>IF(OR($A16="",Z$6="",NOT(ISNUMBER($H$2))),"",SUMIFS(数据录入!$G$5:$G$4999,数据录入!$C$5:$C$4999,$A16,数据录入!$B$5:$B$4999,Z$6))</f>
        <v/>
      </c>
      <c r="AA16" s="379">
        <f>IF(OR($A16="",AA$6="",NOT(ISNUMBER($H$2))),"",SUMIFS(数据录入!$F$5:$F$4999,数据录入!$C$5:$C$4999,$A16,数据录入!$B$5:$B$4999,AA$6))</f>
        <v/>
      </c>
      <c r="AB16" s="379">
        <f>IF(OR($A16="",AB$6="",NOT(ISNUMBER($H$2))),"",SUMIFS(数据录入!$G$5:$G$4999,数据录入!$C$5:$C$4999,$A16,数据录入!$B$5:$B$4999,AB$6))</f>
        <v/>
      </c>
      <c r="AC16" s="379">
        <f>IF(OR($A16="",AC$6="",NOT(ISNUMBER($H$2))),"",SUMIFS(数据录入!$F$5:$F$4999,数据录入!$C$5:$C$4999,$A16,数据录入!$B$5:$B$4999,AC$6))</f>
        <v/>
      </c>
      <c r="AD16" s="379">
        <f>IF(OR($A16="",AD$6="",NOT(ISNUMBER($H$2))),"",SUMIFS(数据录入!$G$5:$G$4999,数据录入!$C$5:$C$4999,$A16,数据录入!$B$5:$B$4999,AD$6))</f>
        <v/>
      </c>
      <c r="AE16" s="379">
        <f>IF(OR($A16="",AE$6="",NOT(ISNUMBER($H$2))),"",SUMIFS(数据录入!$F$5:$F$4999,数据录入!$C$5:$C$4999,$A16,数据录入!$B$5:$B$4999,AE$6))</f>
        <v/>
      </c>
      <c r="AF16" s="379">
        <f>IF(OR($A16="",AF$6="",NOT(ISNUMBER($H$2))),"",SUMIFS(数据录入!$G$5:$G$4999,数据录入!$C$5:$C$4999,$A16,数据录入!$B$5:$B$4999,AF$6))</f>
        <v/>
      </c>
      <c r="AG16" s="379">
        <f>IF(OR($A16="",AG$6="",NOT(ISNUMBER($H$2))),"",SUMIFS(数据录入!$F$5:$F$4999,数据录入!$C$5:$C$4999,$A16,数据录入!$B$5:$B$4999,AG$6))</f>
        <v/>
      </c>
      <c r="AH16" s="379">
        <f>IF(OR($A16="",AH$6="",NOT(ISNUMBER($H$2))),"",SUMIFS(数据录入!$G$5:$G$4999,数据录入!$C$5:$C$4999,$A16,数据录入!$B$5:$B$4999,AH$6))</f>
        <v/>
      </c>
      <c r="AI16" s="379">
        <f>IF(OR($A16="",AI$6="",NOT(ISNUMBER($H$2))),"",SUMIFS(数据录入!$F$5:$F$4999,数据录入!$C$5:$C$4999,$A16,数据录入!$B$5:$B$4999,AI$6))</f>
        <v/>
      </c>
      <c r="AJ16" s="379">
        <f>IF(OR($A16="",AJ$6="",NOT(ISNUMBER($H$2))),"",SUMIFS(数据录入!$G$5:$G$4999,数据录入!$C$5:$C$4999,$A16,数据录入!$B$5:$B$4999,AJ$6))</f>
        <v/>
      </c>
      <c r="AK16" s="379">
        <f>IF(OR($A16="",AK$6="",NOT(ISNUMBER($H$2))),"",SUMIFS(数据录入!$F$5:$F$4999,数据录入!$C$5:$C$4999,$A16,数据录入!$B$5:$B$4999,AK$6))</f>
        <v/>
      </c>
      <c r="AL16" s="379">
        <f>IF(OR($A16="",AL$6="",NOT(ISNUMBER($H$2))),"",SUMIFS(数据录入!$G$5:$G$4999,数据录入!$C$5:$C$4999,$A16,数据录入!$B$5:$B$4999,AL$6))</f>
        <v/>
      </c>
      <c r="AM16" s="379">
        <f>IF(OR($A16="",AM$6="",NOT(ISNUMBER($H$2))),"",SUMIFS(数据录入!$F$5:$F$4999,数据录入!$C$5:$C$4999,$A16,数据录入!$B$5:$B$4999,AM$6))</f>
        <v/>
      </c>
      <c r="AN16" s="379">
        <f>IF(OR($A16="",AN$6="",NOT(ISNUMBER($H$2))),"",SUMIFS(数据录入!$G$5:$G$4999,数据录入!$C$5:$C$4999,$A16,数据录入!$B$5:$B$4999,AN$6))</f>
        <v/>
      </c>
      <c r="AO16" s="379">
        <f>IF(OR($A16="",AO$6="",NOT(ISNUMBER($H$2))),"",SUMIFS(数据录入!$F$5:$F$4999,数据录入!$C$5:$C$4999,$A16,数据录入!$B$5:$B$4999,AO$6))</f>
        <v/>
      </c>
      <c r="AP16" s="379">
        <f>IF(OR($A16="",AP$6="",NOT(ISNUMBER($H$2))),"",SUMIFS(数据录入!$G$5:$G$4999,数据录入!$C$5:$C$4999,$A16,数据录入!$B$5:$B$4999,AP$6))</f>
        <v/>
      </c>
      <c r="AQ16" s="379">
        <f>IF(OR($A16="",AQ$6="",NOT(ISNUMBER($H$2))),"",SUMIFS(数据录入!$F$5:$F$4999,数据录入!$C$5:$C$4999,$A16,数据录入!$B$5:$B$4999,AQ$6))</f>
        <v/>
      </c>
      <c r="AR16" s="379">
        <f>IF(OR($A16="",AR$6="",NOT(ISNUMBER($H$2))),"",SUMIFS(数据录入!$G$5:$G$4999,数据录入!$C$5:$C$4999,$A16,数据录入!$B$5:$B$4999,AR$6))</f>
        <v/>
      </c>
      <c r="AS16" s="379">
        <f>IF(OR($A16="",AS$6="",NOT(ISNUMBER($H$2))),"",SUMIFS(数据录入!$F$5:$F$4999,数据录入!$C$5:$C$4999,$A16,数据录入!$B$5:$B$4999,AS$6))</f>
        <v/>
      </c>
      <c r="AT16" s="379">
        <f>IF(OR($A16="",AT$6="",NOT(ISNUMBER($H$2))),"",SUMIFS(数据录入!$G$5:$G$4999,数据录入!$C$5:$C$4999,$A16,数据录入!$B$5:$B$4999,AT$6))</f>
        <v/>
      </c>
      <c r="AU16" s="379">
        <f>IF(OR($A16="",AU$6="",NOT(ISNUMBER($H$2))),"",SUMIFS(数据录入!$F$5:$F$4999,数据录入!$C$5:$C$4999,$A16,数据录入!$B$5:$B$4999,AU$6))</f>
        <v/>
      </c>
      <c r="AV16" s="379">
        <f>IF(OR($A16="",AV$6="",NOT(ISNUMBER($H$2))),"",SUMIFS(数据录入!$G$5:$G$4999,数据录入!$C$5:$C$4999,$A16,数据录入!$B$5:$B$4999,AV$6))</f>
        <v/>
      </c>
      <c r="AW16" s="379">
        <f>IF(OR($A16="",AW$6="",NOT(ISNUMBER($H$2))),"",SUMIFS(数据录入!$F$5:$F$4999,数据录入!$C$5:$C$4999,$A16,数据录入!$B$5:$B$4999,AW$6))</f>
        <v/>
      </c>
      <c r="AX16" s="379">
        <f>IF(OR($A16="",AX$6="",NOT(ISNUMBER($H$2))),"",SUMIFS(数据录入!$G$5:$G$4999,数据录入!$C$5:$C$4999,$A16,数据录入!$B$5:$B$4999,AX$6))</f>
        <v/>
      </c>
      <c r="AY16" s="379">
        <f>IF(OR($A16="",AY$6="",NOT(ISNUMBER($H$2))),"",SUMIFS(数据录入!$F$5:$F$4999,数据录入!$C$5:$C$4999,$A16,数据录入!$B$5:$B$4999,AY$6))</f>
        <v/>
      </c>
      <c r="AZ16" s="379">
        <f>IF(OR($A16="",AZ$6="",NOT(ISNUMBER($H$2))),"",SUMIFS(数据录入!$G$5:$G$4999,数据录入!$C$5:$C$4999,$A16,数据录入!$B$5:$B$4999,AZ$6))</f>
        <v/>
      </c>
      <c r="BA16" s="379">
        <f>IF(OR($A16="",BA$6="",NOT(ISNUMBER($H$2))),"",SUMIFS(数据录入!$F$5:$F$4999,数据录入!$C$5:$C$4999,$A16,数据录入!$B$5:$B$4999,BA$6))</f>
        <v/>
      </c>
      <c r="BB16" s="379">
        <f>IF(OR($A16="",BB$6="",NOT(ISNUMBER($H$2))),"",SUMIFS(数据录入!$G$5:$G$4999,数据录入!$C$5:$C$4999,$A16,数据录入!$B$5:$B$4999,BB$6))</f>
        <v/>
      </c>
      <c r="BC16" s="379">
        <f>IF(OR($A16="",BC$6="",NOT(ISNUMBER($H$2))),"",SUMIFS(数据录入!$F$5:$F$4999,数据录入!$C$5:$C$4999,$A16,数据录入!$B$5:$B$4999,BC$6))</f>
        <v/>
      </c>
      <c r="BD16" s="379">
        <f>IF(OR($A16="",BD$6="",NOT(ISNUMBER($H$2))),"",SUMIFS(数据录入!$G$5:$G$4999,数据录入!$C$5:$C$4999,$A16,数据录入!$B$5:$B$4999,BD$6))</f>
        <v/>
      </c>
      <c r="BE16" s="379">
        <f>IF(OR($A16="",BE$6="",NOT(ISNUMBER($H$2))),"",SUMIFS(数据录入!$F$5:$F$4999,数据录入!$C$5:$C$4999,$A16,数据录入!$B$5:$B$4999,BE$6))</f>
        <v/>
      </c>
      <c r="BF16" s="379">
        <f>IF(OR($A16="",BF$6="",NOT(ISNUMBER($H$2))),"",SUMIFS(数据录入!$G$5:$G$4999,数据录入!$C$5:$C$4999,$A16,数据录入!$B$5:$B$4999,BF$6))</f>
        <v/>
      </c>
      <c r="BG16" s="379">
        <f>IF(OR($A16="",BG$6="",NOT(ISNUMBER($H$2))),"",SUMIFS(数据录入!$F$5:$F$4999,数据录入!$C$5:$C$4999,$A16,数据录入!$B$5:$B$4999,BG$6))</f>
        <v/>
      </c>
      <c r="BH16" s="379">
        <f>IF(OR($A16="",BH$6="",NOT(ISNUMBER($H$2))),"",SUMIFS(数据录入!$G$5:$G$4999,数据录入!$C$5:$C$4999,$A16,数据录入!$B$5:$B$4999,BH$6))</f>
        <v/>
      </c>
      <c r="BI16" s="379">
        <f>IF(OR($A16="",BI$6="",NOT(ISNUMBER($H$2))),"",SUMIFS(数据录入!$F$5:$F$4999,数据录入!$C$5:$C$4999,$A16,数据录入!$B$5:$B$4999,BI$6))</f>
        <v/>
      </c>
      <c r="BJ16" s="379">
        <f>IF(OR($A16="",BJ$6="",NOT(ISNUMBER($H$2))),"",SUMIFS(数据录入!$G$5:$G$4999,数据录入!$C$5:$C$4999,$A16,数据录入!$B$5:$B$4999,BJ$6))</f>
        <v/>
      </c>
      <c r="BK16" s="379">
        <f>IF(OR($A16="",BK$6="",NOT(ISNUMBER($H$2))),"",SUMIFS(数据录入!$F$5:$F$4999,数据录入!$C$5:$C$4999,$A16,数据录入!$B$5:$B$4999,BK$6))</f>
        <v/>
      </c>
      <c r="BL16" s="379">
        <f>IF(OR($A16="",BL$6="",NOT(ISNUMBER($H$2))),"",SUMIFS(数据录入!$G$5:$G$4999,数据录入!$C$5:$C$4999,$A16,数据录入!$B$5:$B$4999,BL$6))</f>
        <v/>
      </c>
      <c r="BM16" s="379">
        <f>IF($A16="","",SUMIF($C$7:$BL$7,"收款",C16:BL16))</f>
        <v/>
      </c>
      <c r="BN16" s="379">
        <f>IF($A16="","",SUMIF($C$7:$BL$7,"付款",C16:BL16))</f>
        <v/>
      </c>
      <c r="BO16" s="379">
        <f>IF($A16="","",B16+BM16-BN16)</f>
        <v/>
      </c>
      <c r="BP16" s="379" t="n"/>
    </row>
    <row r="17" ht="20" customFormat="1" customHeight="1" s="64">
      <c r="A17" s="73" t="inlineStr">
        <is>
          <t>备用4</t>
        </is>
      </c>
      <c r="B17" s="378">
        <f>IF(OR($A17="",NOT(ISNUMBER($H$2))),"",SUMIFS(数据录入!$H$5:$H$4999,数据录入!$C$5:$C$4999,$A17,数据录入!$E$5:$E$4999,"期初余额",数据录入!$B$5:$B$4999,"&lt;="&amp;$B$2)+SUMIFS(数据录入!$F$5:$F$4999,数据录入!$C$5:$C$4999,$A17,数据录入!$B$5:$B$4999,"&lt;"&amp;$B$2)-SUMIFS(数据录入!$G$5:$G$4999,数据录入!$C$5:$C$4999,$A17,数据录入!$B$5:$B$4999,"&lt;"&amp;$B$2))</f>
        <v/>
      </c>
      <c r="C17" s="378">
        <f>IF(OR($A17="",C$6="",NOT(ISNUMBER($H$2))),"",SUMIFS(数据录入!$F$5:$F$4999,数据录入!$C$5:$C$4999,$A17,数据录入!$B$5:$B$4999,C$6))</f>
        <v/>
      </c>
      <c r="D17" s="378">
        <f>IF(OR($A17="",D$6="",NOT(ISNUMBER($H$2))),"",SUMIFS(数据录入!$G$5:$G$4999,数据录入!$C$5:$C$4999,$A17,数据录入!$B$5:$B$4999,D$6))</f>
        <v/>
      </c>
      <c r="E17" s="378">
        <f>IF(OR($A17="",E$6="",NOT(ISNUMBER($H$2))),"",SUMIFS(数据录入!$F$5:$F$4999,数据录入!$C$5:$C$4999,$A17,数据录入!$B$5:$B$4999,E$6))</f>
        <v/>
      </c>
      <c r="F17" s="378">
        <f>IF(OR($A17="",F$6="",NOT(ISNUMBER($H$2))),"",SUMIFS(数据录入!$G$5:$G$4999,数据录入!$C$5:$C$4999,$A17,数据录入!$B$5:$B$4999,F$6))</f>
        <v/>
      </c>
      <c r="G17" s="378">
        <f>IF(OR($A17="",G$6="",NOT(ISNUMBER($H$2))),"",SUMIFS(数据录入!$F$5:$F$4999,数据录入!$C$5:$C$4999,$A17,数据录入!$B$5:$B$4999,G$6))</f>
        <v/>
      </c>
      <c r="H17" s="378">
        <f>IF(OR($A17="",H$6="",NOT(ISNUMBER($H$2))),"",SUMIFS(数据录入!$G$5:$G$4999,数据录入!$C$5:$C$4999,$A17,数据录入!$B$5:$B$4999,H$6))</f>
        <v/>
      </c>
      <c r="I17" s="378">
        <f>IF(OR($A17="",I$6="",NOT(ISNUMBER($H$2))),"",SUMIFS(数据录入!$F$5:$F$4999,数据录入!$C$5:$C$4999,$A17,数据录入!$B$5:$B$4999,I$6))</f>
        <v/>
      </c>
      <c r="J17" s="378">
        <f>IF(OR($A17="",J$6="",NOT(ISNUMBER($H$2))),"",SUMIFS(数据录入!$G$5:$G$4999,数据录入!$C$5:$C$4999,$A17,数据录入!$B$5:$B$4999,J$6))</f>
        <v/>
      </c>
      <c r="K17" s="378">
        <f>IF(OR($A17="",K$6="",NOT(ISNUMBER($H$2))),"",SUMIFS(数据录入!$F$5:$F$4999,数据录入!$C$5:$C$4999,$A17,数据录入!$B$5:$B$4999,K$6))</f>
        <v/>
      </c>
      <c r="L17" s="378">
        <f>IF(OR($A17="",L$6="",NOT(ISNUMBER($H$2))),"",SUMIFS(数据录入!$G$5:$G$4999,数据录入!$C$5:$C$4999,$A17,数据录入!$B$5:$B$4999,L$6))</f>
        <v/>
      </c>
      <c r="M17" s="378">
        <f>IF(OR($A17="",M$6="",NOT(ISNUMBER($H$2))),"",SUMIFS(数据录入!$F$5:$F$4999,数据录入!$C$5:$C$4999,$A17,数据录入!$B$5:$B$4999,M$6))</f>
        <v/>
      </c>
      <c r="N17" s="378">
        <f>IF(OR($A17="",N$6="",NOT(ISNUMBER($H$2))),"",SUMIFS(数据录入!$G$5:$G$4999,数据录入!$C$5:$C$4999,$A17,数据录入!$B$5:$B$4999,N$6))</f>
        <v/>
      </c>
      <c r="O17" s="378">
        <f>IF(OR($A17="",O$6="",NOT(ISNUMBER($H$2))),"",SUMIFS(数据录入!$F$5:$F$4999,数据录入!$C$5:$C$4999,$A17,数据录入!$B$5:$B$4999,O$6))</f>
        <v/>
      </c>
      <c r="P17" s="378">
        <f>IF(OR($A17="",P$6="",NOT(ISNUMBER($H$2))),"",SUMIFS(数据录入!$G$5:$G$4999,数据录入!$C$5:$C$4999,$A17,数据录入!$B$5:$B$4999,P$6))</f>
        <v/>
      </c>
      <c r="Q17" s="378">
        <f>IF(OR($A17="",Q$6="",NOT(ISNUMBER($H$2))),"",SUMIFS(数据录入!$F$5:$F$4999,数据录入!$C$5:$C$4999,$A17,数据录入!$B$5:$B$4999,Q$6))</f>
        <v/>
      </c>
      <c r="R17" s="378">
        <f>IF(OR($A17="",R$6="",NOT(ISNUMBER($H$2))),"",SUMIFS(数据录入!$G$5:$G$4999,数据录入!$C$5:$C$4999,$A17,数据录入!$B$5:$B$4999,R$6))</f>
        <v/>
      </c>
      <c r="S17" s="378">
        <f>IF(OR($A17="",S$6="",NOT(ISNUMBER($H$2))),"",SUMIFS(数据录入!$F$5:$F$4999,数据录入!$C$5:$C$4999,$A17,数据录入!$B$5:$B$4999,S$6))</f>
        <v/>
      </c>
      <c r="T17" s="378">
        <f>IF(OR($A17="",T$6="",NOT(ISNUMBER($H$2))),"",SUMIFS(数据录入!$G$5:$G$4999,数据录入!$C$5:$C$4999,$A17,数据录入!$B$5:$B$4999,T$6))</f>
        <v/>
      </c>
      <c r="U17" s="379">
        <f>IF(OR($A17="",U$6="",NOT(ISNUMBER($H$2))),"",SUMIFS(数据录入!$F$5:$F$4999,数据录入!$C$5:$C$4999,$A17,数据录入!$B$5:$B$4999,U$6))</f>
        <v/>
      </c>
      <c r="V17" s="379">
        <f>IF(OR($A17="",V$6="",NOT(ISNUMBER($H$2))),"",SUMIFS(数据录入!$G$5:$G$4999,数据录入!$C$5:$C$4999,$A17,数据录入!$B$5:$B$4999,V$6))</f>
        <v/>
      </c>
      <c r="W17" s="379">
        <f>IF(OR($A17="",W$6="",NOT(ISNUMBER($H$2))),"",SUMIFS(数据录入!$F$5:$F$4999,数据录入!$C$5:$C$4999,$A17,数据录入!$B$5:$B$4999,W$6))</f>
        <v/>
      </c>
      <c r="X17" s="379">
        <f>IF(OR($A17="",X$6="",NOT(ISNUMBER($H$2))),"",SUMIFS(数据录入!$G$5:$G$4999,数据录入!$C$5:$C$4999,$A17,数据录入!$B$5:$B$4999,X$6))</f>
        <v/>
      </c>
      <c r="Y17" s="379">
        <f>IF(OR($A17="",Y$6="",NOT(ISNUMBER($H$2))),"",SUMIFS(数据录入!$F$5:$F$4999,数据录入!$C$5:$C$4999,$A17,数据录入!$B$5:$B$4999,Y$6))</f>
        <v/>
      </c>
      <c r="Z17" s="379">
        <f>IF(OR($A17="",Z$6="",NOT(ISNUMBER($H$2))),"",SUMIFS(数据录入!$G$5:$G$4999,数据录入!$C$5:$C$4999,$A17,数据录入!$B$5:$B$4999,Z$6))</f>
        <v/>
      </c>
      <c r="AA17" s="379">
        <f>IF(OR($A17="",AA$6="",NOT(ISNUMBER($H$2))),"",SUMIFS(数据录入!$F$5:$F$4999,数据录入!$C$5:$C$4999,$A17,数据录入!$B$5:$B$4999,AA$6))</f>
        <v/>
      </c>
      <c r="AB17" s="379">
        <f>IF(OR($A17="",AB$6="",NOT(ISNUMBER($H$2))),"",SUMIFS(数据录入!$G$5:$G$4999,数据录入!$C$5:$C$4999,$A17,数据录入!$B$5:$B$4999,AB$6))</f>
        <v/>
      </c>
      <c r="AC17" s="379">
        <f>IF(OR($A17="",AC$6="",NOT(ISNUMBER($H$2))),"",SUMIFS(数据录入!$F$5:$F$4999,数据录入!$C$5:$C$4999,$A17,数据录入!$B$5:$B$4999,AC$6))</f>
        <v/>
      </c>
      <c r="AD17" s="379">
        <f>IF(OR($A17="",AD$6="",NOT(ISNUMBER($H$2))),"",SUMIFS(数据录入!$G$5:$G$4999,数据录入!$C$5:$C$4999,$A17,数据录入!$B$5:$B$4999,AD$6))</f>
        <v/>
      </c>
      <c r="AE17" s="379">
        <f>IF(OR($A17="",AE$6="",NOT(ISNUMBER($H$2))),"",SUMIFS(数据录入!$F$5:$F$4999,数据录入!$C$5:$C$4999,$A17,数据录入!$B$5:$B$4999,AE$6))</f>
        <v/>
      </c>
      <c r="AF17" s="379">
        <f>IF(OR($A17="",AF$6="",NOT(ISNUMBER($H$2))),"",SUMIFS(数据录入!$G$5:$G$4999,数据录入!$C$5:$C$4999,$A17,数据录入!$B$5:$B$4999,AF$6))</f>
        <v/>
      </c>
      <c r="AG17" s="379">
        <f>IF(OR($A17="",AG$6="",NOT(ISNUMBER($H$2))),"",SUMIFS(数据录入!$F$5:$F$4999,数据录入!$C$5:$C$4999,$A17,数据录入!$B$5:$B$4999,AG$6))</f>
        <v/>
      </c>
      <c r="AH17" s="379">
        <f>IF(OR($A17="",AH$6="",NOT(ISNUMBER($H$2))),"",SUMIFS(数据录入!$G$5:$G$4999,数据录入!$C$5:$C$4999,$A17,数据录入!$B$5:$B$4999,AH$6))</f>
        <v/>
      </c>
      <c r="AI17" s="379">
        <f>IF(OR($A17="",AI$6="",NOT(ISNUMBER($H$2))),"",SUMIFS(数据录入!$F$5:$F$4999,数据录入!$C$5:$C$4999,$A17,数据录入!$B$5:$B$4999,AI$6))</f>
        <v/>
      </c>
      <c r="AJ17" s="379">
        <f>IF(OR($A17="",AJ$6="",NOT(ISNUMBER($H$2))),"",SUMIFS(数据录入!$G$5:$G$4999,数据录入!$C$5:$C$4999,$A17,数据录入!$B$5:$B$4999,AJ$6))</f>
        <v/>
      </c>
      <c r="AK17" s="379">
        <f>IF(OR($A17="",AK$6="",NOT(ISNUMBER($H$2))),"",SUMIFS(数据录入!$F$5:$F$4999,数据录入!$C$5:$C$4999,$A17,数据录入!$B$5:$B$4999,AK$6))</f>
        <v/>
      </c>
      <c r="AL17" s="379">
        <f>IF(OR($A17="",AL$6="",NOT(ISNUMBER($H$2))),"",SUMIFS(数据录入!$G$5:$G$4999,数据录入!$C$5:$C$4999,$A17,数据录入!$B$5:$B$4999,AL$6))</f>
        <v/>
      </c>
      <c r="AM17" s="379">
        <f>IF(OR($A17="",AM$6="",NOT(ISNUMBER($H$2))),"",SUMIFS(数据录入!$F$5:$F$4999,数据录入!$C$5:$C$4999,$A17,数据录入!$B$5:$B$4999,AM$6))</f>
        <v/>
      </c>
      <c r="AN17" s="379">
        <f>IF(OR($A17="",AN$6="",NOT(ISNUMBER($H$2))),"",SUMIFS(数据录入!$G$5:$G$4999,数据录入!$C$5:$C$4999,$A17,数据录入!$B$5:$B$4999,AN$6))</f>
        <v/>
      </c>
      <c r="AO17" s="379">
        <f>IF(OR($A17="",AO$6="",NOT(ISNUMBER($H$2))),"",SUMIFS(数据录入!$F$5:$F$4999,数据录入!$C$5:$C$4999,$A17,数据录入!$B$5:$B$4999,AO$6))</f>
        <v/>
      </c>
      <c r="AP17" s="379">
        <f>IF(OR($A17="",AP$6="",NOT(ISNUMBER($H$2))),"",SUMIFS(数据录入!$G$5:$G$4999,数据录入!$C$5:$C$4999,$A17,数据录入!$B$5:$B$4999,AP$6))</f>
        <v/>
      </c>
      <c r="AQ17" s="379">
        <f>IF(OR($A17="",AQ$6="",NOT(ISNUMBER($H$2))),"",SUMIFS(数据录入!$F$5:$F$4999,数据录入!$C$5:$C$4999,$A17,数据录入!$B$5:$B$4999,AQ$6))</f>
        <v/>
      </c>
      <c r="AR17" s="379">
        <f>IF(OR($A17="",AR$6="",NOT(ISNUMBER($H$2))),"",SUMIFS(数据录入!$G$5:$G$4999,数据录入!$C$5:$C$4999,$A17,数据录入!$B$5:$B$4999,AR$6))</f>
        <v/>
      </c>
      <c r="AS17" s="379">
        <f>IF(OR($A17="",AS$6="",NOT(ISNUMBER($H$2))),"",SUMIFS(数据录入!$F$5:$F$4999,数据录入!$C$5:$C$4999,$A17,数据录入!$B$5:$B$4999,AS$6))</f>
        <v/>
      </c>
      <c r="AT17" s="379">
        <f>IF(OR($A17="",AT$6="",NOT(ISNUMBER($H$2))),"",SUMIFS(数据录入!$G$5:$G$4999,数据录入!$C$5:$C$4999,$A17,数据录入!$B$5:$B$4999,AT$6))</f>
        <v/>
      </c>
      <c r="AU17" s="379">
        <f>IF(OR($A17="",AU$6="",NOT(ISNUMBER($H$2))),"",SUMIFS(数据录入!$F$5:$F$4999,数据录入!$C$5:$C$4999,$A17,数据录入!$B$5:$B$4999,AU$6))</f>
        <v/>
      </c>
      <c r="AV17" s="379">
        <f>IF(OR($A17="",AV$6="",NOT(ISNUMBER($H$2))),"",SUMIFS(数据录入!$G$5:$G$4999,数据录入!$C$5:$C$4999,$A17,数据录入!$B$5:$B$4999,AV$6))</f>
        <v/>
      </c>
      <c r="AW17" s="379">
        <f>IF(OR($A17="",AW$6="",NOT(ISNUMBER($H$2))),"",SUMIFS(数据录入!$F$5:$F$4999,数据录入!$C$5:$C$4999,$A17,数据录入!$B$5:$B$4999,AW$6))</f>
        <v/>
      </c>
      <c r="AX17" s="379">
        <f>IF(OR($A17="",AX$6="",NOT(ISNUMBER($H$2))),"",SUMIFS(数据录入!$G$5:$G$4999,数据录入!$C$5:$C$4999,$A17,数据录入!$B$5:$B$4999,AX$6))</f>
        <v/>
      </c>
      <c r="AY17" s="379">
        <f>IF(OR($A17="",AY$6="",NOT(ISNUMBER($H$2))),"",SUMIFS(数据录入!$F$5:$F$4999,数据录入!$C$5:$C$4999,$A17,数据录入!$B$5:$B$4999,AY$6))</f>
        <v/>
      </c>
      <c r="AZ17" s="379">
        <f>IF(OR($A17="",AZ$6="",NOT(ISNUMBER($H$2))),"",SUMIFS(数据录入!$G$5:$G$4999,数据录入!$C$5:$C$4999,$A17,数据录入!$B$5:$B$4999,AZ$6))</f>
        <v/>
      </c>
      <c r="BA17" s="379">
        <f>IF(OR($A17="",BA$6="",NOT(ISNUMBER($H$2))),"",SUMIFS(数据录入!$F$5:$F$4999,数据录入!$C$5:$C$4999,$A17,数据录入!$B$5:$B$4999,BA$6))</f>
        <v/>
      </c>
      <c r="BB17" s="379">
        <f>IF(OR($A17="",BB$6="",NOT(ISNUMBER($H$2))),"",SUMIFS(数据录入!$G$5:$G$4999,数据录入!$C$5:$C$4999,$A17,数据录入!$B$5:$B$4999,BB$6))</f>
        <v/>
      </c>
      <c r="BC17" s="379">
        <f>IF(OR($A17="",BC$6="",NOT(ISNUMBER($H$2))),"",SUMIFS(数据录入!$F$5:$F$4999,数据录入!$C$5:$C$4999,$A17,数据录入!$B$5:$B$4999,BC$6))</f>
        <v/>
      </c>
      <c r="BD17" s="379">
        <f>IF(OR($A17="",BD$6="",NOT(ISNUMBER($H$2))),"",SUMIFS(数据录入!$G$5:$G$4999,数据录入!$C$5:$C$4999,$A17,数据录入!$B$5:$B$4999,BD$6))</f>
        <v/>
      </c>
      <c r="BE17" s="379">
        <f>IF(OR($A17="",BE$6="",NOT(ISNUMBER($H$2))),"",SUMIFS(数据录入!$F$5:$F$4999,数据录入!$C$5:$C$4999,$A17,数据录入!$B$5:$B$4999,BE$6))</f>
        <v/>
      </c>
      <c r="BF17" s="379">
        <f>IF(OR($A17="",BF$6="",NOT(ISNUMBER($H$2))),"",SUMIFS(数据录入!$G$5:$G$4999,数据录入!$C$5:$C$4999,$A17,数据录入!$B$5:$B$4999,BF$6))</f>
        <v/>
      </c>
      <c r="BG17" s="379">
        <f>IF(OR($A17="",BG$6="",NOT(ISNUMBER($H$2))),"",SUMIFS(数据录入!$F$5:$F$4999,数据录入!$C$5:$C$4999,$A17,数据录入!$B$5:$B$4999,BG$6))</f>
        <v/>
      </c>
      <c r="BH17" s="379">
        <f>IF(OR($A17="",BH$6="",NOT(ISNUMBER($H$2))),"",SUMIFS(数据录入!$G$5:$G$4999,数据录入!$C$5:$C$4999,$A17,数据录入!$B$5:$B$4999,BH$6))</f>
        <v/>
      </c>
      <c r="BI17" s="379">
        <f>IF(OR($A17="",BI$6="",NOT(ISNUMBER($H$2))),"",SUMIFS(数据录入!$F$5:$F$4999,数据录入!$C$5:$C$4999,$A17,数据录入!$B$5:$B$4999,BI$6))</f>
        <v/>
      </c>
      <c r="BJ17" s="379">
        <f>IF(OR($A17="",BJ$6="",NOT(ISNUMBER($H$2))),"",SUMIFS(数据录入!$G$5:$G$4999,数据录入!$C$5:$C$4999,$A17,数据录入!$B$5:$B$4999,BJ$6))</f>
        <v/>
      </c>
      <c r="BK17" s="379">
        <f>IF(OR($A17="",BK$6="",NOT(ISNUMBER($H$2))),"",SUMIFS(数据录入!$F$5:$F$4999,数据录入!$C$5:$C$4999,$A17,数据录入!$B$5:$B$4999,BK$6))</f>
        <v/>
      </c>
      <c r="BL17" s="379">
        <f>IF(OR($A17="",BL$6="",NOT(ISNUMBER($H$2))),"",SUMIFS(数据录入!$G$5:$G$4999,数据录入!$C$5:$C$4999,$A17,数据录入!$B$5:$B$4999,BL$6))</f>
        <v/>
      </c>
      <c r="BM17" s="379">
        <f>IF($A17="","",SUMIF($C$7:$BL$7,"收款",C17:BL17))</f>
        <v/>
      </c>
      <c r="BN17" s="379">
        <f>IF($A17="","",SUMIF($C$7:$BL$7,"付款",C17:BL17))</f>
        <v/>
      </c>
      <c r="BO17" s="379">
        <f>IF($A17="","",B17+BM17-BN17)</f>
        <v/>
      </c>
      <c r="BP17" s="379" t="n"/>
    </row>
    <row r="18" ht="20" customFormat="1" customHeight="1" s="64">
      <c r="A18" s="73" t="inlineStr">
        <is>
          <t>备用5</t>
        </is>
      </c>
      <c r="B18" s="378">
        <f>IF(OR($A18="",NOT(ISNUMBER($H$2))),"",SUMIFS(数据录入!$H$5:$H$4999,数据录入!$C$5:$C$4999,$A18,数据录入!$E$5:$E$4999,"期初余额",数据录入!$B$5:$B$4999,"&lt;="&amp;$B$2)+SUMIFS(数据录入!$F$5:$F$4999,数据录入!$C$5:$C$4999,$A18,数据录入!$B$5:$B$4999,"&lt;"&amp;$B$2)-SUMIFS(数据录入!$G$5:$G$4999,数据录入!$C$5:$C$4999,$A18,数据录入!$B$5:$B$4999,"&lt;"&amp;$B$2))</f>
        <v/>
      </c>
      <c r="C18" s="378">
        <f>IF(OR($A18="",C$6="",NOT(ISNUMBER($H$2))),"",SUMIFS(数据录入!$F$5:$F$4999,数据录入!$C$5:$C$4999,$A18,数据录入!$B$5:$B$4999,C$6))</f>
        <v/>
      </c>
      <c r="D18" s="378">
        <f>IF(OR($A18="",D$6="",NOT(ISNUMBER($H$2))),"",SUMIFS(数据录入!$G$5:$G$4999,数据录入!$C$5:$C$4999,$A18,数据录入!$B$5:$B$4999,D$6))</f>
        <v/>
      </c>
      <c r="E18" s="378">
        <f>IF(OR($A18="",E$6="",NOT(ISNUMBER($H$2))),"",SUMIFS(数据录入!$F$5:$F$4999,数据录入!$C$5:$C$4999,$A18,数据录入!$B$5:$B$4999,E$6))</f>
        <v/>
      </c>
      <c r="F18" s="378">
        <f>IF(OR($A18="",F$6="",NOT(ISNUMBER($H$2))),"",SUMIFS(数据录入!$G$5:$G$4999,数据录入!$C$5:$C$4999,$A18,数据录入!$B$5:$B$4999,F$6))</f>
        <v/>
      </c>
      <c r="G18" s="378">
        <f>IF(OR($A18="",G$6="",NOT(ISNUMBER($H$2))),"",SUMIFS(数据录入!$F$5:$F$4999,数据录入!$C$5:$C$4999,$A18,数据录入!$B$5:$B$4999,G$6))</f>
        <v/>
      </c>
      <c r="H18" s="378">
        <f>IF(OR($A18="",H$6="",NOT(ISNUMBER($H$2))),"",SUMIFS(数据录入!$G$5:$G$4999,数据录入!$C$5:$C$4999,$A18,数据录入!$B$5:$B$4999,H$6))</f>
        <v/>
      </c>
      <c r="I18" s="378">
        <f>IF(OR($A18="",I$6="",NOT(ISNUMBER($H$2))),"",SUMIFS(数据录入!$F$5:$F$4999,数据录入!$C$5:$C$4999,$A18,数据录入!$B$5:$B$4999,I$6))</f>
        <v/>
      </c>
      <c r="J18" s="378">
        <f>IF(OR($A18="",J$6="",NOT(ISNUMBER($H$2))),"",SUMIFS(数据录入!$G$5:$G$4999,数据录入!$C$5:$C$4999,$A18,数据录入!$B$5:$B$4999,J$6))</f>
        <v/>
      </c>
      <c r="K18" s="378">
        <f>IF(OR($A18="",K$6="",NOT(ISNUMBER($H$2))),"",SUMIFS(数据录入!$F$5:$F$4999,数据录入!$C$5:$C$4999,$A18,数据录入!$B$5:$B$4999,K$6))</f>
        <v/>
      </c>
      <c r="L18" s="378">
        <f>IF(OR($A18="",L$6="",NOT(ISNUMBER($H$2))),"",SUMIFS(数据录入!$G$5:$G$4999,数据录入!$C$5:$C$4999,$A18,数据录入!$B$5:$B$4999,L$6))</f>
        <v/>
      </c>
      <c r="M18" s="378">
        <f>IF(OR($A18="",M$6="",NOT(ISNUMBER($H$2))),"",SUMIFS(数据录入!$F$5:$F$4999,数据录入!$C$5:$C$4999,$A18,数据录入!$B$5:$B$4999,M$6))</f>
        <v/>
      </c>
      <c r="N18" s="378">
        <f>IF(OR($A18="",N$6="",NOT(ISNUMBER($H$2))),"",SUMIFS(数据录入!$G$5:$G$4999,数据录入!$C$5:$C$4999,$A18,数据录入!$B$5:$B$4999,N$6))</f>
        <v/>
      </c>
      <c r="O18" s="378">
        <f>IF(OR($A18="",O$6="",NOT(ISNUMBER($H$2))),"",SUMIFS(数据录入!$F$5:$F$4999,数据录入!$C$5:$C$4999,$A18,数据录入!$B$5:$B$4999,O$6))</f>
        <v/>
      </c>
      <c r="P18" s="378">
        <f>IF(OR($A18="",P$6="",NOT(ISNUMBER($H$2))),"",SUMIFS(数据录入!$G$5:$G$4999,数据录入!$C$5:$C$4999,$A18,数据录入!$B$5:$B$4999,P$6))</f>
        <v/>
      </c>
      <c r="Q18" s="378">
        <f>IF(OR($A18="",Q$6="",NOT(ISNUMBER($H$2))),"",SUMIFS(数据录入!$F$5:$F$4999,数据录入!$C$5:$C$4999,$A18,数据录入!$B$5:$B$4999,Q$6))</f>
        <v/>
      </c>
      <c r="R18" s="378">
        <f>IF(OR($A18="",R$6="",NOT(ISNUMBER($H$2))),"",SUMIFS(数据录入!$G$5:$G$4999,数据录入!$C$5:$C$4999,$A18,数据录入!$B$5:$B$4999,R$6))</f>
        <v/>
      </c>
      <c r="S18" s="378">
        <f>IF(OR($A18="",S$6="",NOT(ISNUMBER($H$2))),"",SUMIFS(数据录入!$F$5:$F$4999,数据录入!$C$5:$C$4999,$A18,数据录入!$B$5:$B$4999,S$6))</f>
        <v/>
      </c>
      <c r="T18" s="378">
        <f>IF(OR($A18="",T$6="",NOT(ISNUMBER($H$2))),"",SUMIFS(数据录入!$G$5:$G$4999,数据录入!$C$5:$C$4999,$A18,数据录入!$B$5:$B$4999,T$6))</f>
        <v/>
      </c>
      <c r="U18" s="379">
        <f>IF(OR($A18="",U$6="",NOT(ISNUMBER($H$2))),"",SUMIFS(数据录入!$F$5:$F$4999,数据录入!$C$5:$C$4999,$A18,数据录入!$B$5:$B$4999,U$6))</f>
        <v/>
      </c>
      <c r="V18" s="379">
        <f>IF(OR($A18="",V$6="",NOT(ISNUMBER($H$2))),"",SUMIFS(数据录入!$G$5:$G$4999,数据录入!$C$5:$C$4999,$A18,数据录入!$B$5:$B$4999,V$6))</f>
        <v/>
      </c>
      <c r="W18" s="379">
        <f>IF(OR($A18="",W$6="",NOT(ISNUMBER($H$2))),"",SUMIFS(数据录入!$F$5:$F$4999,数据录入!$C$5:$C$4999,$A18,数据录入!$B$5:$B$4999,W$6))</f>
        <v/>
      </c>
      <c r="X18" s="379">
        <f>IF(OR($A18="",X$6="",NOT(ISNUMBER($H$2))),"",SUMIFS(数据录入!$G$5:$G$4999,数据录入!$C$5:$C$4999,$A18,数据录入!$B$5:$B$4999,X$6))</f>
        <v/>
      </c>
      <c r="Y18" s="379">
        <f>IF(OR($A18="",Y$6="",NOT(ISNUMBER($H$2))),"",SUMIFS(数据录入!$F$5:$F$4999,数据录入!$C$5:$C$4999,$A18,数据录入!$B$5:$B$4999,Y$6))</f>
        <v/>
      </c>
      <c r="Z18" s="379">
        <f>IF(OR($A18="",Z$6="",NOT(ISNUMBER($H$2))),"",SUMIFS(数据录入!$G$5:$G$4999,数据录入!$C$5:$C$4999,$A18,数据录入!$B$5:$B$4999,Z$6))</f>
        <v/>
      </c>
      <c r="AA18" s="379">
        <f>IF(OR($A18="",AA$6="",NOT(ISNUMBER($H$2))),"",SUMIFS(数据录入!$F$5:$F$4999,数据录入!$C$5:$C$4999,$A18,数据录入!$B$5:$B$4999,AA$6))</f>
        <v/>
      </c>
      <c r="AB18" s="379">
        <f>IF(OR($A18="",AB$6="",NOT(ISNUMBER($H$2))),"",SUMIFS(数据录入!$G$5:$G$4999,数据录入!$C$5:$C$4999,$A18,数据录入!$B$5:$B$4999,AB$6))</f>
        <v/>
      </c>
      <c r="AC18" s="379">
        <f>IF(OR($A18="",AC$6="",NOT(ISNUMBER($H$2))),"",SUMIFS(数据录入!$F$5:$F$4999,数据录入!$C$5:$C$4999,$A18,数据录入!$B$5:$B$4999,AC$6))</f>
        <v/>
      </c>
      <c r="AD18" s="379">
        <f>IF(OR($A18="",AD$6="",NOT(ISNUMBER($H$2))),"",SUMIFS(数据录入!$G$5:$G$4999,数据录入!$C$5:$C$4999,$A18,数据录入!$B$5:$B$4999,AD$6))</f>
        <v/>
      </c>
      <c r="AE18" s="379">
        <f>IF(OR($A18="",AE$6="",NOT(ISNUMBER($H$2))),"",SUMIFS(数据录入!$F$5:$F$4999,数据录入!$C$5:$C$4999,$A18,数据录入!$B$5:$B$4999,AE$6))</f>
        <v/>
      </c>
      <c r="AF18" s="379">
        <f>IF(OR($A18="",AF$6="",NOT(ISNUMBER($H$2))),"",SUMIFS(数据录入!$G$5:$G$4999,数据录入!$C$5:$C$4999,$A18,数据录入!$B$5:$B$4999,AF$6))</f>
        <v/>
      </c>
      <c r="AG18" s="379">
        <f>IF(OR($A18="",AG$6="",NOT(ISNUMBER($H$2))),"",SUMIFS(数据录入!$F$5:$F$4999,数据录入!$C$5:$C$4999,$A18,数据录入!$B$5:$B$4999,AG$6))</f>
        <v/>
      </c>
      <c r="AH18" s="379">
        <f>IF(OR($A18="",AH$6="",NOT(ISNUMBER($H$2))),"",SUMIFS(数据录入!$G$5:$G$4999,数据录入!$C$5:$C$4999,$A18,数据录入!$B$5:$B$4999,AH$6))</f>
        <v/>
      </c>
      <c r="AI18" s="379">
        <f>IF(OR($A18="",AI$6="",NOT(ISNUMBER($H$2))),"",SUMIFS(数据录入!$F$5:$F$4999,数据录入!$C$5:$C$4999,$A18,数据录入!$B$5:$B$4999,AI$6))</f>
        <v/>
      </c>
      <c r="AJ18" s="379">
        <f>IF(OR($A18="",AJ$6="",NOT(ISNUMBER($H$2))),"",SUMIFS(数据录入!$G$5:$G$4999,数据录入!$C$5:$C$4999,$A18,数据录入!$B$5:$B$4999,AJ$6))</f>
        <v/>
      </c>
      <c r="AK18" s="379">
        <f>IF(OR($A18="",AK$6="",NOT(ISNUMBER($H$2))),"",SUMIFS(数据录入!$F$5:$F$4999,数据录入!$C$5:$C$4999,$A18,数据录入!$B$5:$B$4999,AK$6))</f>
        <v/>
      </c>
      <c r="AL18" s="379">
        <f>IF(OR($A18="",AL$6="",NOT(ISNUMBER($H$2))),"",SUMIFS(数据录入!$G$5:$G$4999,数据录入!$C$5:$C$4999,$A18,数据录入!$B$5:$B$4999,AL$6))</f>
        <v/>
      </c>
      <c r="AM18" s="379">
        <f>IF(OR($A18="",AM$6="",NOT(ISNUMBER($H$2))),"",SUMIFS(数据录入!$F$5:$F$4999,数据录入!$C$5:$C$4999,$A18,数据录入!$B$5:$B$4999,AM$6))</f>
        <v/>
      </c>
      <c r="AN18" s="379">
        <f>IF(OR($A18="",AN$6="",NOT(ISNUMBER($H$2))),"",SUMIFS(数据录入!$G$5:$G$4999,数据录入!$C$5:$C$4999,$A18,数据录入!$B$5:$B$4999,AN$6))</f>
        <v/>
      </c>
      <c r="AO18" s="379">
        <f>IF(OR($A18="",AO$6="",NOT(ISNUMBER($H$2))),"",SUMIFS(数据录入!$F$5:$F$4999,数据录入!$C$5:$C$4999,$A18,数据录入!$B$5:$B$4999,AO$6))</f>
        <v/>
      </c>
      <c r="AP18" s="379">
        <f>IF(OR($A18="",AP$6="",NOT(ISNUMBER($H$2))),"",SUMIFS(数据录入!$G$5:$G$4999,数据录入!$C$5:$C$4999,$A18,数据录入!$B$5:$B$4999,AP$6))</f>
        <v/>
      </c>
      <c r="AQ18" s="379">
        <f>IF(OR($A18="",AQ$6="",NOT(ISNUMBER($H$2))),"",SUMIFS(数据录入!$F$5:$F$4999,数据录入!$C$5:$C$4999,$A18,数据录入!$B$5:$B$4999,AQ$6))</f>
        <v/>
      </c>
      <c r="AR18" s="379">
        <f>IF(OR($A18="",AR$6="",NOT(ISNUMBER($H$2))),"",SUMIFS(数据录入!$G$5:$G$4999,数据录入!$C$5:$C$4999,$A18,数据录入!$B$5:$B$4999,AR$6))</f>
        <v/>
      </c>
      <c r="AS18" s="379">
        <f>IF(OR($A18="",AS$6="",NOT(ISNUMBER($H$2))),"",SUMIFS(数据录入!$F$5:$F$4999,数据录入!$C$5:$C$4999,$A18,数据录入!$B$5:$B$4999,AS$6))</f>
        <v/>
      </c>
      <c r="AT18" s="379">
        <f>IF(OR($A18="",AT$6="",NOT(ISNUMBER($H$2))),"",SUMIFS(数据录入!$G$5:$G$4999,数据录入!$C$5:$C$4999,$A18,数据录入!$B$5:$B$4999,AT$6))</f>
        <v/>
      </c>
      <c r="AU18" s="379">
        <f>IF(OR($A18="",AU$6="",NOT(ISNUMBER($H$2))),"",SUMIFS(数据录入!$F$5:$F$4999,数据录入!$C$5:$C$4999,$A18,数据录入!$B$5:$B$4999,AU$6))</f>
        <v/>
      </c>
      <c r="AV18" s="379">
        <f>IF(OR($A18="",AV$6="",NOT(ISNUMBER($H$2))),"",SUMIFS(数据录入!$G$5:$G$4999,数据录入!$C$5:$C$4999,$A18,数据录入!$B$5:$B$4999,AV$6))</f>
        <v/>
      </c>
      <c r="AW18" s="379">
        <f>IF(OR($A18="",AW$6="",NOT(ISNUMBER($H$2))),"",SUMIFS(数据录入!$F$5:$F$4999,数据录入!$C$5:$C$4999,$A18,数据录入!$B$5:$B$4999,AW$6))</f>
        <v/>
      </c>
      <c r="AX18" s="379">
        <f>IF(OR($A18="",AX$6="",NOT(ISNUMBER($H$2))),"",SUMIFS(数据录入!$G$5:$G$4999,数据录入!$C$5:$C$4999,$A18,数据录入!$B$5:$B$4999,AX$6))</f>
        <v/>
      </c>
      <c r="AY18" s="379">
        <f>IF(OR($A18="",AY$6="",NOT(ISNUMBER($H$2))),"",SUMIFS(数据录入!$F$5:$F$4999,数据录入!$C$5:$C$4999,$A18,数据录入!$B$5:$B$4999,AY$6))</f>
        <v/>
      </c>
      <c r="AZ18" s="379">
        <f>IF(OR($A18="",AZ$6="",NOT(ISNUMBER($H$2))),"",SUMIFS(数据录入!$G$5:$G$4999,数据录入!$C$5:$C$4999,$A18,数据录入!$B$5:$B$4999,AZ$6))</f>
        <v/>
      </c>
      <c r="BA18" s="379">
        <f>IF(OR($A18="",BA$6="",NOT(ISNUMBER($H$2))),"",SUMIFS(数据录入!$F$5:$F$4999,数据录入!$C$5:$C$4999,$A18,数据录入!$B$5:$B$4999,BA$6))</f>
        <v/>
      </c>
      <c r="BB18" s="379">
        <f>IF(OR($A18="",BB$6="",NOT(ISNUMBER($H$2))),"",SUMIFS(数据录入!$G$5:$G$4999,数据录入!$C$5:$C$4999,$A18,数据录入!$B$5:$B$4999,BB$6))</f>
        <v/>
      </c>
      <c r="BC18" s="379">
        <f>IF(OR($A18="",BC$6="",NOT(ISNUMBER($H$2))),"",SUMIFS(数据录入!$F$5:$F$4999,数据录入!$C$5:$C$4999,$A18,数据录入!$B$5:$B$4999,BC$6))</f>
        <v/>
      </c>
      <c r="BD18" s="379">
        <f>IF(OR($A18="",BD$6="",NOT(ISNUMBER($H$2))),"",SUMIFS(数据录入!$G$5:$G$4999,数据录入!$C$5:$C$4999,$A18,数据录入!$B$5:$B$4999,BD$6))</f>
        <v/>
      </c>
      <c r="BE18" s="379">
        <f>IF(OR($A18="",BE$6="",NOT(ISNUMBER($H$2))),"",SUMIFS(数据录入!$F$5:$F$4999,数据录入!$C$5:$C$4999,$A18,数据录入!$B$5:$B$4999,BE$6))</f>
        <v/>
      </c>
      <c r="BF18" s="379">
        <f>IF(OR($A18="",BF$6="",NOT(ISNUMBER($H$2))),"",SUMIFS(数据录入!$G$5:$G$4999,数据录入!$C$5:$C$4999,$A18,数据录入!$B$5:$B$4999,BF$6))</f>
        <v/>
      </c>
      <c r="BG18" s="379">
        <f>IF(OR($A18="",BG$6="",NOT(ISNUMBER($H$2))),"",SUMIFS(数据录入!$F$5:$F$4999,数据录入!$C$5:$C$4999,$A18,数据录入!$B$5:$B$4999,BG$6))</f>
        <v/>
      </c>
      <c r="BH18" s="379">
        <f>IF(OR($A18="",BH$6="",NOT(ISNUMBER($H$2))),"",SUMIFS(数据录入!$G$5:$G$4999,数据录入!$C$5:$C$4999,$A18,数据录入!$B$5:$B$4999,BH$6))</f>
        <v/>
      </c>
      <c r="BI18" s="379">
        <f>IF(OR($A18="",BI$6="",NOT(ISNUMBER($H$2))),"",SUMIFS(数据录入!$F$5:$F$4999,数据录入!$C$5:$C$4999,$A18,数据录入!$B$5:$B$4999,BI$6))</f>
        <v/>
      </c>
      <c r="BJ18" s="379">
        <f>IF(OR($A18="",BJ$6="",NOT(ISNUMBER($H$2))),"",SUMIFS(数据录入!$G$5:$G$4999,数据录入!$C$5:$C$4999,$A18,数据录入!$B$5:$B$4999,BJ$6))</f>
        <v/>
      </c>
      <c r="BK18" s="379">
        <f>IF(OR($A18="",BK$6="",NOT(ISNUMBER($H$2))),"",SUMIFS(数据录入!$F$5:$F$4999,数据录入!$C$5:$C$4999,$A18,数据录入!$B$5:$B$4999,BK$6))</f>
        <v/>
      </c>
      <c r="BL18" s="379">
        <f>IF(OR($A18="",BL$6="",NOT(ISNUMBER($H$2))),"",SUMIFS(数据录入!$G$5:$G$4999,数据录入!$C$5:$C$4999,$A18,数据录入!$B$5:$B$4999,BL$6))</f>
        <v/>
      </c>
      <c r="BM18" s="379">
        <f>IF($A18="","",SUMIF($C$7:$BL$7,"收款",C18:BL18))</f>
        <v/>
      </c>
      <c r="BN18" s="379">
        <f>IF($A18="","",SUMIF($C$7:$BL$7,"付款",C18:BL18))</f>
        <v/>
      </c>
      <c r="BO18" s="379">
        <f>IF($A18="","",B18+BM18-BN18)</f>
        <v/>
      </c>
      <c r="BP18" s="379" t="n"/>
    </row>
    <row r="19" ht="20" customFormat="1" customHeight="1" s="64">
      <c r="A19" s="73" t="inlineStr">
        <is>
          <t>备用6</t>
        </is>
      </c>
      <c r="B19" s="378">
        <f>IF(OR($A19="",NOT(ISNUMBER($H$2))),"",SUMIFS(数据录入!$H$5:$H$4999,数据录入!$C$5:$C$4999,$A19,数据录入!$E$5:$E$4999,"期初余额",数据录入!$B$5:$B$4999,"&lt;="&amp;$B$2)+SUMIFS(数据录入!$F$5:$F$4999,数据录入!$C$5:$C$4999,$A19,数据录入!$B$5:$B$4999,"&lt;"&amp;$B$2)-SUMIFS(数据录入!$G$5:$G$4999,数据录入!$C$5:$C$4999,$A19,数据录入!$B$5:$B$4999,"&lt;"&amp;$B$2))</f>
        <v/>
      </c>
      <c r="C19" s="378">
        <f>IF(OR($A19="",C$6="",NOT(ISNUMBER($H$2))),"",SUMIFS(数据录入!$F$5:$F$4999,数据录入!$C$5:$C$4999,$A19,数据录入!$B$5:$B$4999,C$6))</f>
        <v/>
      </c>
      <c r="D19" s="378">
        <f>IF(OR($A19="",D$6="",NOT(ISNUMBER($H$2))),"",SUMIFS(数据录入!$G$5:$G$4999,数据录入!$C$5:$C$4999,$A19,数据录入!$B$5:$B$4999,D$6))</f>
        <v/>
      </c>
      <c r="E19" s="378">
        <f>IF(OR($A19="",E$6="",NOT(ISNUMBER($H$2))),"",SUMIFS(数据录入!$F$5:$F$4999,数据录入!$C$5:$C$4999,$A19,数据录入!$B$5:$B$4999,E$6))</f>
        <v/>
      </c>
      <c r="F19" s="378">
        <f>IF(OR($A19="",F$6="",NOT(ISNUMBER($H$2))),"",SUMIFS(数据录入!$G$5:$G$4999,数据录入!$C$5:$C$4999,$A19,数据录入!$B$5:$B$4999,F$6))</f>
        <v/>
      </c>
      <c r="G19" s="378">
        <f>IF(OR($A19="",G$6="",NOT(ISNUMBER($H$2))),"",SUMIFS(数据录入!$F$5:$F$4999,数据录入!$C$5:$C$4999,$A19,数据录入!$B$5:$B$4999,G$6))</f>
        <v/>
      </c>
      <c r="H19" s="378">
        <f>IF(OR($A19="",H$6="",NOT(ISNUMBER($H$2))),"",SUMIFS(数据录入!$G$5:$G$4999,数据录入!$C$5:$C$4999,$A19,数据录入!$B$5:$B$4999,H$6))</f>
        <v/>
      </c>
      <c r="I19" s="378">
        <f>IF(OR($A19="",I$6="",NOT(ISNUMBER($H$2))),"",SUMIFS(数据录入!$F$5:$F$4999,数据录入!$C$5:$C$4999,$A19,数据录入!$B$5:$B$4999,I$6))</f>
        <v/>
      </c>
      <c r="J19" s="378">
        <f>IF(OR($A19="",J$6="",NOT(ISNUMBER($H$2))),"",SUMIFS(数据录入!$G$5:$G$4999,数据录入!$C$5:$C$4999,$A19,数据录入!$B$5:$B$4999,J$6))</f>
        <v/>
      </c>
      <c r="K19" s="378">
        <f>IF(OR($A19="",K$6="",NOT(ISNUMBER($H$2))),"",SUMIFS(数据录入!$F$5:$F$4999,数据录入!$C$5:$C$4999,$A19,数据录入!$B$5:$B$4999,K$6))</f>
        <v/>
      </c>
      <c r="L19" s="378">
        <f>IF(OR($A19="",L$6="",NOT(ISNUMBER($H$2))),"",SUMIFS(数据录入!$G$5:$G$4999,数据录入!$C$5:$C$4999,$A19,数据录入!$B$5:$B$4999,L$6))</f>
        <v/>
      </c>
      <c r="M19" s="378">
        <f>IF(OR($A19="",M$6="",NOT(ISNUMBER($H$2))),"",SUMIFS(数据录入!$F$5:$F$4999,数据录入!$C$5:$C$4999,$A19,数据录入!$B$5:$B$4999,M$6))</f>
        <v/>
      </c>
      <c r="N19" s="378">
        <f>IF(OR($A19="",N$6="",NOT(ISNUMBER($H$2))),"",SUMIFS(数据录入!$G$5:$G$4999,数据录入!$C$5:$C$4999,$A19,数据录入!$B$5:$B$4999,N$6))</f>
        <v/>
      </c>
      <c r="O19" s="378">
        <f>IF(OR($A19="",O$6="",NOT(ISNUMBER($H$2))),"",SUMIFS(数据录入!$F$5:$F$4999,数据录入!$C$5:$C$4999,$A19,数据录入!$B$5:$B$4999,O$6))</f>
        <v/>
      </c>
      <c r="P19" s="378">
        <f>IF(OR($A19="",P$6="",NOT(ISNUMBER($H$2))),"",SUMIFS(数据录入!$G$5:$G$4999,数据录入!$C$5:$C$4999,$A19,数据录入!$B$5:$B$4999,P$6))</f>
        <v/>
      </c>
      <c r="Q19" s="378">
        <f>IF(OR($A19="",Q$6="",NOT(ISNUMBER($H$2))),"",SUMIFS(数据录入!$F$5:$F$4999,数据录入!$C$5:$C$4999,$A19,数据录入!$B$5:$B$4999,Q$6))</f>
        <v/>
      </c>
      <c r="R19" s="378">
        <f>IF(OR($A19="",R$6="",NOT(ISNUMBER($H$2))),"",SUMIFS(数据录入!$G$5:$G$4999,数据录入!$C$5:$C$4999,$A19,数据录入!$B$5:$B$4999,R$6))</f>
        <v/>
      </c>
      <c r="S19" s="378">
        <f>IF(OR($A19="",S$6="",NOT(ISNUMBER($H$2))),"",SUMIFS(数据录入!$F$5:$F$4999,数据录入!$C$5:$C$4999,$A19,数据录入!$B$5:$B$4999,S$6))</f>
        <v/>
      </c>
      <c r="T19" s="378">
        <f>IF(OR($A19="",T$6="",NOT(ISNUMBER($H$2))),"",SUMIFS(数据录入!$G$5:$G$4999,数据录入!$C$5:$C$4999,$A19,数据录入!$B$5:$B$4999,T$6))</f>
        <v/>
      </c>
      <c r="U19" s="379">
        <f>IF(OR($A19="",U$6="",NOT(ISNUMBER($H$2))),"",SUMIFS(数据录入!$F$5:$F$4999,数据录入!$C$5:$C$4999,$A19,数据录入!$B$5:$B$4999,U$6))</f>
        <v/>
      </c>
      <c r="V19" s="379">
        <f>IF(OR($A19="",V$6="",NOT(ISNUMBER($H$2))),"",SUMIFS(数据录入!$G$5:$G$4999,数据录入!$C$5:$C$4999,$A19,数据录入!$B$5:$B$4999,V$6))</f>
        <v/>
      </c>
      <c r="W19" s="379">
        <f>IF(OR($A19="",W$6="",NOT(ISNUMBER($H$2))),"",SUMIFS(数据录入!$F$5:$F$4999,数据录入!$C$5:$C$4999,$A19,数据录入!$B$5:$B$4999,W$6))</f>
        <v/>
      </c>
      <c r="X19" s="379">
        <f>IF(OR($A19="",X$6="",NOT(ISNUMBER($H$2))),"",SUMIFS(数据录入!$G$5:$G$4999,数据录入!$C$5:$C$4999,$A19,数据录入!$B$5:$B$4999,X$6))</f>
        <v/>
      </c>
      <c r="Y19" s="379">
        <f>IF(OR($A19="",Y$6="",NOT(ISNUMBER($H$2))),"",SUMIFS(数据录入!$F$5:$F$4999,数据录入!$C$5:$C$4999,$A19,数据录入!$B$5:$B$4999,Y$6))</f>
        <v/>
      </c>
      <c r="Z19" s="379">
        <f>IF(OR($A19="",Z$6="",NOT(ISNUMBER($H$2))),"",SUMIFS(数据录入!$G$5:$G$4999,数据录入!$C$5:$C$4999,$A19,数据录入!$B$5:$B$4999,Z$6))</f>
        <v/>
      </c>
      <c r="AA19" s="379">
        <f>IF(OR($A19="",AA$6="",NOT(ISNUMBER($H$2))),"",SUMIFS(数据录入!$F$5:$F$4999,数据录入!$C$5:$C$4999,$A19,数据录入!$B$5:$B$4999,AA$6))</f>
        <v/>
      </c>
      <c r="AB19" s="379">
        <f>IF(OR($A19="",AB$6="",NOT(ISNUMBER($H$2))),"",SUMIFS(数据录入!$G$5:$G$4999,数据录入!$C$5:$C$4999,$A19,数据录入!$B$5:$B$4999,AB$6))</f>
        <v/>
      </c>
      <c r="AC19" s="379">
        <f>IF(OR($A19="",AC$6="",NOT(ISNUMBER($H$2))),"",SUMIFS(数据录入!$F$5:$F$4999,数据录入!$C$5:$C$4999,$A19,数据录入!$B$5:$B$4999,AC$6))</f>
        <v/>
      </c>
      <c r="AD19" s="379">
        <f>IF(OR($A19="",AD$6="",NOT(ISNUMBER($H$2))),"",SUMIFS(数据录入!$G$5:$G$4999,数据录入!$C$5:$C$4999,$A19,数据录入!$B$5:$B$4999,AD$6))</f>
        <v/>
      </c>
      <c r="AE19" s="379">
        <f>IF(OR($A19="",AE$6="",NOT(ISNUMBER($H$2))),"",SUMIFS(数据录入!$F$5:$F$4999,数据录入!$C$5:$C$4999,$A19,数据录入!$B$5:$B$4999,AE$6))</f>
        <v/>
      </c>
      <c r="AF19" s="379">
        <f>IF(OR($A19="",AF$6="",NOT(ISNUMBER($H$2))),"",SUMIFS(数据录入!$G$5:$G$4999,数据录入!$C$5:$C$4999,$A19,数据录入!$B$5:$B$4999,AF$6))</f>
        <v/>
      </c>
      <c r="AG19" s="379">
        <f>IF(OR($A19="",AG$6="",NOT(ISNUMBER($H$2))),"",SUMIFS(数据录入!$F$5:$F$4999,数据录入!$C$5:$C$4999,$A19,数据录入!$B$5:$B$4999,AG$6))</f>
        <v/>
      </c>
      <c r="AH19" s="379">
        <f>IF(OR($A19="",AH$6="",NOT(ISNUMBER($H$2))),"",SUMIFS(数据录入!$G$5:$G$4999,数据录入!$C$5:$C$4999,$A19,数据录入!$B$5:$B$4999,AH$6))</f>
        <v/>
      </c>
      <c r="AI19" s="379">
        <f>IF(OR($A19="",AI$6="",NOT(ISNUMBER($H$2))),"",SUMIFS(数据录入!$F$5:$F$4999,数据录入!$C$5:$C$4999,$A19,数据录入!$B$5:$B$4999,AI$6))</f>
        <v/>
      </c>
      <c r="AJ19" s="379">
        <f>IF(OR($A19="",AJ$6="",NOT(ISNUMBER($H$2))),"",SUMIFS(数据录入!$G$5:$G$4999,数据录入!$C$5:$C$4999,$A19,数据录入!$B$5:$B$4999,AJ$6))</f>
        <v/>
      </c>
      <c r="AK19" s="379">
        <f>IF(OR($A19="",AK$6="",NOT(ISNUMBER($H$2))),"",SUMIFS(数据录入!$F$5:$F$4999,数据录入!$C$5:$C$4999,$A19,数据录入!$B$5:$B$4999,AK$6))</f>
        <v/>
      </c>
      <c r="AL19" s="379">
        <f>IF(OR($A19="",AL$6="",NOT(ISNUMBER($H$2))),"",SUMIFS(数据录入!$G$5:$G$4999,数据录入!$C$5:$C$4999,$A19,数据录入!$B$5:$B$4999,AL$6))</f>
        <v/>
      </c>
      <c r="AM19" s="379">
        <f>IF(OR($A19="",AM$6="",NOT(ISNUMBER($H$2))),"",SUMIFS(数据录入!$F$5:$F$4999,数据录入!$C$5:$C$4999,$A19,数据录入!$B$5:$B$4999,AM$6))</f>
        <v/>
      </c>
      <c r="AN19" s="379">
        <f>IF(OR($A19="",AN$6="",NOT(ISNUMBER($H$2))),"",SUMIFS(数据录入!$G$5:$G$4999,数据录入!$C$5:$C$4999,$A19,数据录入!$B$5:$B$4999,AN$6))</f>
        <v/>
      </c>
      <c r="AO19" s="379">
        <f>IF(OR($A19="",AO$6="",NOT(ISNUMBER($H$2))),"",SUMIFS(数据录入!$F$5:$F$4999,数据录入!$C$5:$C$4999,$A19,数据录入!$B$5:$B$4999,AO$6))</f>
        <v/>
      </c>
      <c r="AP19" s="379">
        <f>IF(OR($A19="",AP$6="",NOT(ISNUMBER($H$2))),"",SUMIFS(数据录入!$G$5:$G$4999,数据录入!$C$5:$C$4999,$A19,数据录入!$B$5:$B$4999,AP$6))</f>
        <v/>
      </c>
      <c r="AQ19" s="379">
        <f>IF(OR($A19="",AQ$6="",NOT(ISNUMBER($H$2))),"",SUMIFS(数据录入!$F$5:$F$4999,数据录入!$C$5:$C$4999,$A19,数据录入!$B$5:$B$4999,AQ$6))</f>
        <v/>
      </c>
      <c r="AR19" s="379">
        <f>IF(OR($A19="",AR$6="",NOT(ISNUMBER($H$2))),"",SUMIFS(数据录入!$G$5:$G$4999,数据录入!$C$5:$C$4999,$A19,数据录入!$B$5:$B$4999,AR$6))</f>
        <v/>
      </c>
      <c r="AS19" s="379">
        <f>IF(OR($A19="",AS$6="",NOT(ISNUMBER($H$2))),"",SUMIFS(数据录入!$F$5:$F$4999,数据录入!$C$5:$C$4999,$A19,数据录入!$B$5:$B$4999,AS$6))</f>
        <v/>
      </c>
      <c r="AT19" s="379">
        <f>IF(OR($A19="",AT$6="",NOT(ISNUMBER($H$2))),"",SUMIFS(数据录入!$G$5:$G$4999,数据录入!$C$5:$C$4999,$A19,数据录入!$B$5:$B$4999,AT$6))</f>
        <v/>
      </c>
      <c r="AU19" s="379">
        <f>IF(OR($A19="",AU$6="",NOT(ISNUMBER($H$2))),"",SUMIFS(数据录入!$F$5:$F$4999,数据录入!$C$5:$C$4999,$A19,数据录入!$B$5:$B$4999,AU$6))</f>
        <v/>
      </c>
      <c r="AV19" s="379">
        <f>IF(OR($A19="",AV$6="",NOT(ISNUMBER($H$2))),"",SUMIFS(数据录入!$G$5:$G$4999,数据录入!$C$5:$C$4999,$A19,数据录入!$B$5:$B$4999,AV$6))</f>
        <v/>
      </c>
      <c r="AW19" s="379">
        <f>IF(OR($A19="",AW$6="",NOT(ISNUMBER($H$2))),"",SUMIFS(数据录入!$F$5:$F$4999,数据录入!$C$5:$C$4999,$A19,数据录入!$B$5:$B$4999,AW$6))</f>
        <v/>
      </c>
      <c r="AX19" s="379">
        <f>IF(OR($A19="",AX$6="",NOT(ISNUMBER($H$2))),"",SUMIFS(数据录入!$G$5:$G$4999,数据录入!$C$5:$C$4999,$A19,数据录入!$B$5:$B$4999,AX$6))</f>
        <v/>
      </c>
      <c r="AY19" s="379">
        <f>IF(OR($A19="",AY$6="",NOT(ISNUMBER($H$2))),"",SUMIFS(数据录入!$F$5:$F$4999,数据录入!$C$5:$C$4999,$A19,数据录入!$B$5:$B$4999,AY$6))</f>
        <v/>
      </c>
      <c r="AZ19" s="379">
        <f>IF(OR($A19="",AZ$6="",NOT(ISNUMBER($H$2))),"",SUMIFS(数据录入!$G$5:$G$4999,数据录入!$C$5:$C$4999,$A19,数据录入!$B$5:$B$4999,AZ$6))</f>
        <v/>
      </c>
      <c r="BA19" s="379">
        <f>IF(OR($A19="",BA$6="",NOT(ISNUMBER($H$2))),"",SUMIFS(数据录入!$F$5:$F$4999,数据录入!$C$5:$C$4999,$A19,数据录入!$B$5:$B$4999,BA$6))</f>
        <v/>
      </c>
      <c r="BB19" s="379">
        <f>IF(OR($A19="",BB$6="",NOT(ISNUMBER($H$2))),"",SUMIFS(数据录入!$G$5:$G$4999,数据录入!$C$5:$C$4999,$A19,数据录入!$B$5:$B$4999,BB$6))</f>
        <v/>
      </c>
      <c r="BC19" s="379">
        <f>IF(OR($A19="",BC$6="",NOT(ISNUMBER($H$2))),"",SUMIFS(数据录入!$F$5:$F$4999,数据录入!$C$5:$C$4999,$A19,数据录入!$B$5:$B$4999,BC$6))</f>
        <v/>
      </c>
      <c r="BD19" s="379">
        <f>IF(OR($A19="",BD$6="",NOT(ISNUMBER($H$2))),"",SUMIFS(数据录入!$G$5:$G$4999,数据录入!$C$5:$C$4999,$A19,数据录入!$B$5:$B$4999,BD$6))</f>
        <v/>
      </c>
      <c r="BE19" s="379">
        <f>IF(OR($A19="",BE$6="",NOT(ISNUMBER($H$2))),"",SUMIFS(数据录入!$F$5:$F$4999,数据录入!$C$5:$C$4999,$A19,数据录入!$B$5:$B$4999,BE$6))</f>
        <v/>
      </c>
      <c r="BF19" s="379">
        <f>IF(OR($A19="",BF$6="",NOT(ISNUMBER($H$2))),"",SUMIFS(数据录入!$G$5:$G$4999,数据录入!$C$5:$C$4999,$A19,数据录入!$B$5:$B$4999,BF$6))</f>
        <v/>
      </c>
      <c r="BG19" s="379">
        <f>IF(OR($A19="",BG$6="",NOT(ISNUMBER($H$2))),"",SUMIFS(数据录入!$F$5:$F$4999,数据录入!$C$5:$C$4999,$A19,数据录入!$B$5:$B$4999,BG$6))</f>
        <v/>
      </c>
      <c r="BH19" s="379">
        <f>IF(OR($A19="",BH$6="",NOT(ISNUMBER($H$2))),"",SUMIFS(数据录入!$G$5:$G$4999,数据录入!$C$5:$C$4999,$A19,数据录入!$B$5:$B$4999,BH$6))</f>
        <v/>
      </c>
      <c r="BI19" s="379">
        <f>IF(OR($A19="",BI$6="",NOT(ISNUMBER($H$2))),"",SUMIFS(数据录入!$F$5:$F$4999,数据录入!$C$5:$C$4999,$A19,数据录入!$B$5:$B$4999,BI$6))</f>
        <v/>
      </c>
      <c r="BJ19" s="379">
        <f>IF(OR($A19="",BJ$6="",NOT(ISNUMBER($H$2))),"",SUMIFS(数据录入!$G$5:$G$4999,数据录入!$C$5:$C$4999,$A19,数据录入!$B$5:$B$4999,BJ$6))</f>
        <v/>
      </c>
      <c r="BK19" s="379">
        <f>IF(OR($A19="",BK$6="",NOT(ISNUMBER($H$2))),"",SUMIFS(数据录入!$F$5:$F$4999,数据录入!$C$5:$C$4999,$A19,数据录入!$B$5:$B$4999,BK$6))</f>
        <v/>
      </c>
      <c r="BL19" s="379">
        <f>IF(OR($A19="",BL$6="",NOT(ISNUMBER($H$2))),"",SUMIFS(数据录入!$G$5:$G$4999,数据录入!$C$5:$C$4999,$A19,数据录入!$B$5:$B$4999,BL$6))</f>
        <v/>
      </c>
      <c r="BM19" s="379">
        <f>IF($A19="","",SUMIF($C$7:$BL$7,"收款",C19:BL19))</f>
        <v/>
      </c>
      <c r="BN19" s="379">
        <f>IF($A19="","",SUMIF($C$7:$BL$7,"付款",C19:BL19))</f>
        <v/>
      </c>
      <c r="BO19" s="379">
        <f>IF($A19="","",B19+BM19-BN19)</f>
        <v/>
      </c>
      <c r="BP19" s="379" t="n"/>
    </row>
    <row r="20" ht="20" customFormat="1" customHeight="1" s="64">
      <c r="A20" s="73" t="inlineStr">
        <is>
          <t>备用7</t>
        </is>
      </c>
      <c r="B20" s="378">
        <f>IF(OR($A20="",NOT(ISNUMBER($H$2))),"",SUMIFS(数据录入!$H$5:$H$4999,数据录入!$C$5:$C$4999,$A20,数据录入!$E$5:$E$4999,"期初余额",数据录入!$B$5:$B$4999,"&lt;="&amp;$B$2)+SUMIFS(数据录入!$F$5:$F$4999,数据录入!$C$5:$C$4999,$A20,数据录入!$B$5:$B$4999,"&lt;"&amp;$B$2)-SUMIFS(数据录入!$G$5:$G$4999,数据录入!$C$5:$C$4999,$A20,数据录入!$B$5:$B$4999,"&lt;"&amp;$B$2))</f>
        <v/>
      </c>
      <c r="C20" s="378">
        <f>IF(OR($A20="",C$6="",NOT(ISNUMBER($H$2))),"",SUMIFS(数据录入!$F$5:$F$4999,数据录入!$C$5:$C$4999,$A20,数据录入!$B$5:$B$4999,C$6))</f>
        <v/>
      </c>
      <c r="D20" s="378">
        <f>IF(OR($A20="",D$6="",NOT(ISNUMBER($H$2))),"",SUMIFS(数据录入!$G$5:$G$4999,数据录入!$C$5:$C$4999,$A20,数据录入!$B$5:$B$4999,D$6))</f>
        <v/>
      </c>
      <c r="E20" s="378">
        <f>IF(OR($A20="",E$6="",NOT(ISNUMBER($H$2))),"",SUMIFS(数据录入!$F$5:$F$4999,数据录入!$C$5:$C$4999,$A20,数据录入!$B$5:$B$4999,E$6))</f>
        <v/>
      </c>
      <c r="F20" s="378">
        <f>IF(OR($A20="",F$6="",NOT(ISNUMBER($H$2))),"",SUMIFS(数据录入!$G$5:$G$4999,数据录入!$C$5:$C$4999,$A20,数据录入!$B$5:$B$4999,F$6))</f>
        <v/>
      </c>
      <c r="G20" s="378">
        <f>IF(OR($A20="",G$6="",NOT(ISNUMBER($H$2))),"",SUMIFS(数据录入!$F$5:$F$4999,数据录入!$C$5:$C$4999,$A20,数据录入!$B$5:$B$4999,G$6))</f>
        <v/>
      </c>
      <c r="H20" s="378">
        <f>IF(OR($A20="",H$6="",NOT(ISNUMBER($H$2))),"",SUMIFS(数据录入!$G$5:$G$4999,数据录入!$C$5:$C$4999,$A20,数据录入!$B$5:$B$4999,H$6))</f>
        <v/>
      </c>
      <c r="I20" s="378">
        <f>IF(OR($A20="",I$6="",NOT(ISNUMBER($H$2))),"",SUMIFS(数据录入!$F$5:$F$4999,数据录入!$C$5:$C$4999,$A20,数据录入!$B$5:$B$4999,I$6))</f>
        <v/>
      </c>
      <c r="J20" s="378">
        <f>IF(OR($A20="",J$6="",NOT(ISNUMBER($H$2))),"",SUMIFS(数据录入!$G$5:$G$4999,数据录入!$C$5:$C$4999,$A20,数据录入!$B$5:$B$4999,J$6))</f>
        <v/>
      </c>
      <c r="K20" s="378">
        <f>IF(OR($A20="",K$6="",NOT(ISNUMBER($H$2))),"",SUMIFS(数据录入!$F$5:$F$4999,数据录入!$C$5:$C$4999,$A20,数据录入!$B$5:$B$4999,K$6))</f>
        <v/>
      </c>
      <c r="L20" s="378">
        <f>IF(OR($A20="",L$6="",NOT(ISNUMBER($H$2))),"",SUMIFS(数据录入!$G$5:$G$4999,数据录入!$C$5:$C$4999,$A20,数据录入!$B$5:$B$4999,L$6))</f>
        <v/>
      </c>
      <c r="M20" s="378">
        <f>IF(OR($A20="",M$6="",NOT(ISNUMBER($H$2))),"",SUMIFS(数据录入!$F$5:$F$4999,数据录入!$C$5:$C$4999,$A20,数据录入!$B$5:$B$4999,M$6))</f>
        <v/>
      </c>
      <c r="N20" s="378">
        <f>IF(OR($A20="",N$6="",NOT(ISNUMBER($H$2))),"",SUMIFS(数据录入!$G$5:$G$4999,数据录入!$C$5:$C$4999,$A20,数据录入!$B$5:$B$4999,N$6))</f>
        <v/>
      </c>
      <c r="O20" s="378">
        <f>IF(OR($A20="",O$6="",NOT(ISNUMBER($H$2))),"",SUMIFS(数据录入!$F$5:$F$4999,数据录入!$C$5:$C$4999,$A20,数据录入!$B$5:$B$4999,O$6))</f>
        <v/>
      </c>
      <c r="P20" s="378">
        <f>IF(OR($A20="",P$6="",NOT(ISNUMBER($H$2))),"",SUMIFS(数据录入!$G$5:$G$4999,数据录入!$C$5:$C$4999,$A20,数据录入!$B$5:$B$4999,P$6))</f>
        <v/>
      </c>
      <c r="Q20" s="378">
        <f>IF(OR($A20="",Q$6="",NOT(ISNUMBER($H$2))),"",SUMIFS(数据录入!$F$5:$F$4999,数据录入!$C$5:$C$4999,$A20,数据录入!$B$5:$B$4999,Q$6))</f>
        <v/>
      </c>
      <c r="R20" s="378">
        <f>IF(OR($A20="",R$6="",NOT(ISNUMBER($H$2))),"",SUMIFS(数据录入!$G$5:$G$4999,数据录入!$C$5:$C$4999,$A20,数据录入!$B$5:$B$4999,R$6))</f>
        <v/>
      </c>
      <c r="S20" s="378">
        <f>IF(OR($A20="",S$6="",NOT(ISNUMBER($H$2))),"",SUMIFS(数据录入!$F$5:$F$4999,数据录入!$C$5:$C$4999,$A20,数据录入!$B$5:$B$4999,S$6))</f>
        <v/>
      </c>
      <c r="T20" s="378">
        <f>IF(OR($A20="",T$6="",NOT(ISNUMBER($H$2))),"",SUMIFS(数据录入!$G$5:$G$4999,数据录入!$C$5:$C$4999,$A20,数据录入!$B$5:$B$4999,T$6))</f>
        <v/>
      </c>
      <c r="U20" s="379">
        <f>IF(OR($A20="",U$6="",NOT(ISNUMBER($H$2))),"",SUMIFS(数据录入!$F$5:$F$4999,数据录入!$C$5:$C$4999,$A20,数据录入!$B$5:$B$4999,U$6))</f>
        <v/>
      </c>
      <c r="V20" s="379">
        <f>IF(OR($A20="",V$6="",NOT(ISNUMBER($H$2))),"",SUMIFS(数据录入!$G$5:$G$4999,数据录入!$C$5:$C$4999,$A20,数据录入!$B$5:$B$4999,V$6))</f>
        <v/>
      </c>
      <c r="W20" s="379">
        <f>IF(OR($A20="",W$6="",NOT(ISNUMBER($H$2))),"",SUMIFS(数据录入!$F$5:$F$4999,数据录入!$C$5:$C$4999,$A20,数据录入!$B$5:$B$4999,W$6))</f>
        <v/>
      </c>
      <c r="X20" s="379">
        <f>IF(OR($A20="",X$6="",NOT(ISNUMBER($H$2))),"",SUMIFS(数据录入!$G$5:$G$4999,数据录入!$C$5:$C$4999,$A20,数据录入!$B$5:$B$4999,X$6))</f>
        <v/>
      </c>
      <c r="Y20" s="379">
        <f>IF(OR($A20="",Y$6="",NOT(ISNUMBER($H$2))),"",SUMIFS(数据录入!$F$5:$F$4999,数据录入!$C$5:$C$4999,$A20,数据录入!$B$5:$B$4999,Y$6))</f>
        <v/>
      </c>
      <c r="Z20" s="379">
        <f>IF(OR($A20="",Z$6="",NOT(ISNUMBER($H$2))),"",SUMIFS(数据录入!$G$5:$G$4999,数据录入!$C$5:$C$4999,$A20,数据录入!$B$5:$B$4999,Z$6))</f>
        <v/>
      </c>
      <c r="AA20" s="379">
        <f>IF(OR($A20="",AA$6="",NOT(ISNUMBER($H$2))),"",SUMIFS(数据录入!$F$5:$F$4999,数据录入!$C$5:$C$4999,$A20,数据录入!$B$5:$B$4999,AA$6))</f>
        <v/>
      </c>
      <c r="AB20" s="379">
        <f>IF(OR($A20="",AB$6="",NOT(ISNUMBER($H$2))),"",SUMIFS(数据录入!$G$5:$G$4999,数据录入!$C$5:$C$4999,$A20,数据录入!$B$5:$B$4999,AB$6))</f>
        <v/>
      </c>
      <c r="AC20" s="379">
        <f>IF(OR($A20="",AC$6="",NOT(ISNUMBER($H$2))),"",SUMIFS(数据录入!$F$5:$F$4999,数据录入!$C$5:$C$4999,$A20,数据录入!$B$5:$B$4999,AC$6))</f>
        <v/>
      </c>
      <c r="AD20" s="379">
        <f>IF(OR($A20="",AD$6="",NOT(ISNUMBER($H$2))),"",SUMIFS(数据录入!$G$5:$G$4999,数据录入!$C$5:$C$4999,$A20,数据录入!$B$5:$B$4999,AD$6))</f>
        <v/>
      </c>
      <c r="AE20" s="379">
        <f>IF(OR($A20="",AE$6="",NOT(ISNUMBER($H$2))),"",SUMIFS(数据录入!$F$5:$F$4999,数据录入!$C$5:$C$4999,$A20,数据录入!$B$5:$B$4999,AE$6))</f>
        <v/>
      </c>
      <c r="AF20" s="379">
        <f>IF(OR($A20="",AF$6="",NOT(ISNUMBER($H$2))),"",SUMIFS(数据录入!$G$5:$G$4999,数据录入!$C$5:$C$4999,$A20,数据录入!$B$5:$B$4999,AF$6))</f>
        <v/>
      </c>
      <c r="AG20" s="379">
        <f>IF(OR($A20="",AG$6="",NOT(ISNUMBER($H$2))),"",SUMIFS(数据录入!$F$5:$F$4999,数据录入!$C$5:$C$4999,$A20,数据录入!$B$5:$B$4999,AG$6))</f>
        <v/>
      </c>
      <c r="AH20" s="379">
        <f>IF(OR($A20="",AH$6="",NOT(ISNUMBER($H$2))),"",SUMIFS(数据录入!$G$5:$G$4999,数据录入!$C$5:$C$4999,$A20,数据录入!$B$5:$B$4999,AH$6))</f>
        <v/>
      </c>
      <c r="AI20" s="379">
        <f>IF(OR($A20="",AI$6="",NOT(ISNUMBER($H$2))),"",SUMIFS(数据录入!$F$5:$F$4999,数据录入!$C$5:$C$4999,$A20,数据录入!$B$5:$B$4999,AI$6))</f>
        <v/>
      </c>
      <c r="AJ20" s="379">
        <f>IF(OR($A20="",AJ$6="",NOT(ISNUMBER($H$2))),"",SUMIFS(数据录入!$G$5:$G$4999,数据录入!$C$5:$C$4999,$A20,数据录入!$B$5:$B$4999,AJ$6))</f>
        <v/>
      </c>
      <c r="AK20" s="379">
        <f>IF(OR($A20="",AK$6="",NOT(ISNUMBER($H$2))),"",SUMIFS(数据录入!$F$5:$F$4999,数据录入!$C$5:$C$4999,$A20,数据录入!$B$5:$B$4999,AK$6))</f>
        <v/>
      </c>
      <c r="AL20" s="379">
        <f>IF(OR($A20="",AL$6="",NOT(ISNUMBER($H$2))),"",SUMIFS(数据录入!$G$5:$G$4999,数据录入!$C$5:$C$4999,$A20,数据录入!$B$5:$B$4999,AL$6))</f>
        <v/>
      </c>
      <c r="AM20" s="379">
        <f>IF(OR($A20="",AM$6="",NOT(ISNUMBER($H$2))),"",SUMIFS(数据录入!$F$5:$F$4999,数据录入!$C$5:$C$4999,$A20,数据录入!$B$5:$B$4999,AM$6))</f>
        <v/>
      </c>
      <c r="AN20" s="379">
        <f>IF(OR($A20="",AN$6="",NOT(ISNUMBER($H$2))),"",SUMIFS(数据录入!$G$5:$G$4999,数据录入!$C$5:$C$4999,$A20,数据录入!$B$5:$B$4999,AN$6))</f>
        <v/>
      </c>
      <c r="AO20" s="379">
        <f>IF(OR($A20="",AO$6="",NOT(ISNUMBER($H$2))),"",SUMIFS(数据录入!$F$5:$F$4999,数据录入!$C$5:$C$4999,$A20,数据录入!$B$5:$B$4999,AO$6))</f>
        <v/>
      </c>
      <c r="AP20" s="379">
        <f>IF(OR($A20="",AP$6="",NOT(ISNUMBER($H$2))),"",SUMIFS(数据录入!$G$5:$G$4999,数据录入!$C$5:$C$4999,$A20,数据录入!$B$5:$B$4999,AP$6))</f>
        <v/>
      </c>
      <c r="AQ20" s="379">
        <f>IF(OR($A20="",AQ$6="",NOT(ISNUMBER($H$2))),"",SUMIFS(数据录入!$F$5:$F$4999,数据录入!$C$5:$C$4999,$A20,数据录入!$B$5:$B$4999,AQ$6))</f>
        <v/>
      </c>
      <c r="AR20" s="379">
        <f>IF(OR($A20="",AR$6="",NOT(ISNUMBER($H$2))),"",SUMIFS(数据录入!$G$5:$G$4999,数据录入!$C$5:$C$4999,$A20,数据录入!$B$5:$B$4999,AR$6))</f>
        <v/>
      </c>
      <c r="AS20" s="379">
        <f>IF(OR($A20="",AS$6="",NOT(ISNUMBER($H$2))),"",SUMIFS(数据录入!$F$5:$F$4999,数据录入!$C$5:$C$4999,$A20,数据录入!$B$5:$B$4999,AS$6))</f>
        <v/>
      </c>
      <c r="AT20" s="379">
        <f>IF(OR($A20="",AT$6="",NOT(ISNUMBER($H$2))),"",SUMIFS(数据录入!$G$5:$G$4999,数据录入!$C$5:$C$4999,$A20,数据录入!$B$5:$B$4999,AT$6))</f>
        <v/>
      </c>
      <c r="AU20" s="379">
        <f>IF(OR($A20="",AU$6="",NOT(ISNUMBER($H$2))),"",SUMIFS(数据录入!$F$5:$F$4999,数据录入!$C$5:$C$4999,$A20,数据录入!$B$5:$B$4999,AU$6))</f>
        <v/>
      </c>
      <c r="AV20" s="379">
        <f>IF(OR($A20="",AV$6="",NOT(ISNUMBER($H$2))),"",SUMIFS(数据录入!$G$5:$G$4999,数据录入!$C$5:$C$4999,$A20,数据录入!$B$5:$B$4999,AV$6))</f>
        <v/>
      </c>
      <c r="AW20" s="379">
        <f>IF(OR($A20="",AW$6="",NOT(ISNUMBER($H$2))),"",SUMIFS(数据录入!$F$5:$F$4999,数据录入!$C$5:$C$4999,$A20,数据录入!$B$5:$B$4999,AW$6))</f>
        <v/>
      </c>
      <c r="AX20" s="379">
        <f>IF(OR($A20="",AX$6="",NOT(ISNUMBER($H$2))),"",SUMIFS(数据录入!$G$5:$G$4999,数据录入!$C$5:$C$4999,$A20,数据录入!$B$5:$B$4999,AX$6))</f>
        <v/>
      </c>
      <c r="AY20" s="379">
        <f>IF(OR($A20="",AY$6="",NOT(ISNUMBER($H$2))),"",SUMIFS(数据录入!$F$5:$F$4999,数据录入!$C$5:$C$4999,$A20,数据录入!$B$5:$B$4999,AY$6))</f>
        <v/>
      </c>
      <c r="AZ20" s="379">
        <f>IF(OR($A20="",AZ$6="",NOT(ISNUMBER($H$2))),"",SUMIFS(数据录入!$G$5:$G$4999,数据录入!$C$5:$C$4999,$A20,数据录入!$B$5:$B$4999,AZ$6))</f>
        <v/>
      </c>
      <c r="BA20" s="379">
        <f>IF(OR($A20="",BA$6="",NOT(ISNUMBER($H$2))),"",SUMIFS(数据录入!$F$5:$F$4999,数据录入!$C$5:$C$4999,$A20,数据录入!$B$5:$B$4999,BA$6))</f>
        <v/>
      </c>
      <c r="BB20" s="379">
        <f>IF(OR($A20="",BB$6="",NOT(ISNUMBER($H$2))),"",SUMIFS(数据录入!$G$5:$G$4999,数据录入!$C$5:$C$4999,$A20,数据录入!$B$5:$B$4999,BB$6))</f>
        <v/>
      </c>
      <c r="BC20" s="379">
        <f>IF(OR($A20="",BC$6="",NOT(ISNUMBER($H$2))),"",SUMIFS(数据录入!$F$5:$F$4999,数据录入!$C$5:$C$4999,$A20,数据录入!$B$5:$B$4999,BC$6))</f>
        <v/>
      </c>
      <c r="BD20" s="379">
        <f>IF(OR($A20="",BD$6="",NOT(ISNUMBER($H$2))),"",SUMIFS(数据录入!$G$5:$G$4999,数据录入!$C$5:$C$4999,$A20,数据录入!$B$5:$B$4999,BD$6))</f>
        <v/>
      </c>
      <c r="BE20" s="379">
        <f>IF(OR($A20="",BE$6="",NOT(ISNUMBER($H$2))),"",SUMIFS(数据录入!$F$5:$F$4999,数据录入!$C$5:$C$4999,$A20,数据录入!$B$5:$B$4999,BE$6))</f>
        <v/>
      </c>
      <c r="BF20" s="379">
        <f>IF(OR($A20="",BF$6="",NOT(ISNUMBER($H$2))),"",SUMIFS(数据录入!$G$5:$G$4999,数据录入!$C$5:$C$4999,$A20,数据录入!$B$5:$B$4999,BF$6))</f>
        <v/>
      </c>
      <c r="BG20" s="379">
        <f>IF(OR($A20="",BG$6="",NOT(ISNUMBER($H$2))),"",SUMIFS(数据录入!$F$5:$F$4999,数据录入!$C$5:$C$4999,$A20,数据录入!$B$5:$B$4999,BG$6))</f>
        <v/>
      </c>
      <c r="BH20" s="379">
        <f>IF(OR($A20="",BH$6="",NOT(ISNUMBER($H$2))),"",SUMIFS(数据录入!$G$5:$G$4999,数据录入!$C$5:$C$4999,$A20,数据录入!$B$5:$B$4999,BH$6))</f>
        <v/>
      </c>
      <c r="BI20" s="379">
        <f>IF(OR($A20="",BI$6="",NOT(ISNUMBER($H$2))),"",SUMIFS(数据录入!$F$5:$F$4999,数据录入!$C$5:$C$4999,$A20,数据录入!$B$5:$B$4999,BI$6))</f>
        <v/>
      </c>
      <c r="BJ20" s="379">
        <f>IF(OR($A20="",BJ$6="",NOT(ISNUMBER($H$2))),"",SUMIFS(数据录入!$G$5:$G$4999,数据录入!$C$5:$C$4999,$A20,数据录入!$B$5:$B$4999,BJ$6))</f>
        <v/>
      </c>
      <c r="BK20" s="379">
        <f>IF(OR($A20="",BK$6="",NOT(ISNUMBER($H$2))),"",SUMIFS(数据录入!$F$5:$F$4999,数据录入!$C$5:$C$4999,$A20,数据录入!$B$5:$B$4999,BK$6))</f>
        <v/>
      </c>
      <c r="BL20" s="379">
        <f>IF(OR($A20="",BL$6="",NOT(ISNUMBER($H$2))),"",SUMIFS(数据录入!$G$5:$G$4999,数据录入!$C$5:$C$4999,$A20,数据录入!$B$5:$B$4999,BL$6))</f>
        <v/>
      </c>
      <c r="BM20" s="379">
        <f>IF($A20="","",SUMIF($C$7:$BL$7,"收款",C20:BL20))</f>
        <v/>
      </c>
      <c r="BN20" s="379">
        <f>IF($A20="","",SUMIF($C$7:$BL$7,"付款",C20:BL20))</f>
        <v/>
      </c>
      <c r="BO20" s="379">
        <f>IF($A20="","",B20+BM20-BN20)</f>
        <v/>
      </c>
      <c r="BP20" s="379" t="n"/>
    </row>
    <row r="21" ht="20" customFormat="1" customHeight="1" s="64">
      <c r="A21" s="73" t="inlineStr">
        <is>
          <t>备用8</t>
        </is>
      </c>
      <c r="B21" s="378">
        <f>IF(OR($A21="",NOT(ISNUMBER($H$2))),"",SUMIFS(数据录入!$H$5:$H$4999,数据录入!$C$5:$C$4999,$A21,数据录入!$E$5:$E$4999,"期初余额",数据录入!$B$5:$B$4999,"&lt;="&amp;$B$2)+SUMIFS(数据录入!$F$5:$F$4999,数据录入!$C$5:$C$4999,$A21,数据录入!$B$5:$B$4999,"&lt;"&amp;$B$2)-SUMIFS(数据录入!$G$5:$G$4999,数据录入!$C$5:$C$4999,$A21,数据录入!$B$5:$B$4999,"&lt;"&amp;$B$2))</f>
        <v/>
      </c>
      <c r="C21" s="378">
        <f>IF(OR($A21="",C$6="",NOT(ISNUMBER($H$2))),"",SUMIFS(数据录入!$F$5:$F$4999,数据录入!$C$5:$C$4999,$A21,数据录入!$B$5:$B$4999,C$6))</f>
        <v/>
      </c>
      <c r="D21" s="378">
        <f>IF(OR($A21="",D$6="",NOT(ISNUMBER($H$2))),"",SUMIFS(数据录入!$G$5:$G$4999,数据录入!$C$5:$C$4999,$A21,数据录入!$B$5:$B$4999,D$6))</f>
        <v/>
      </c>
      <c r="E21" s="378">
        <f>IF(OR($A21="",E$6="",NOT(ISNUMBER($H$2))),"",SUMIFS(数据录入!$F$5:$F$4999,数据录入!$C$5:$C$4999,$A21,数据录入!$B$5:$B$4999,E$6))</f>
        <v/>
      </c>
      <c r="F21" s="378">
        <f>IF(OR($A21="",F$6="",NOT(ISNUMBER($H$2))),"",SUMIFS(数据录入!$G$5:$G$4999,数据录入!$C$5:$C$4999,$A21,数据录入!$B$5:$B$4999,F$6))</f>
        <v/>
      </c>
      <c r="G21" s="378">
        <f>IF(OR($A21="",G$6="",NOT(ISNUMBER($H$2))),"",SUMIFS(数据录入!$F$5:$F$4999,数据录入!$C$5:$C$4999,$A21,数据录入!$B$5:$B$4999,G$6))</f>
        <v/>
      </c>
      <c r="H21" s="378">
        <f>IF(OR($A21="",H$6="",NOT(ISNUMBER($H$2))),"",SUMIFS(数据录入!$G$5:$G$4999,数据录入!$C$5:$C$4999,$A21,数据录入!$B$5:$B$4999,H$6))</f>
        <v/>
      </c>
      <c r="I21" s="378">
        <f>IF(OR($A21="",I$6="",NOT(ISNUMBER($H$2))),"",SUMIFS(数据录入!$F$5:$F$4999,数据录入!$C$5:$C$4999,$A21,数据录入!$B$5:$B$4999,I$6))</f>
        <v/>
      </c>
      <c r="J21" s="378">
        <f>IF(OR($A21="",J$6="",NOT(ISNUMBER($H$2))),"",SUMIFS(数据录入!$G$5:$G$4999,数据录入!$C$5:$C$4999,$A21,数据录入!$B$5:$B$4999,J$6))</f>
        <v/>
      </c>
      <c r="K21" s="378">
        <f>IF(OR($A21="",K$6="",NOT(ISNUMBER($H$2))),"",SUMIFS(数据录入!$F$5:$F$4999,数据录入!$C$5:$C$4999,$A21,数据录入!$B$5:$B$4999,K$6))</f>
        <v/>
      </c>
      <c r="L21" s="378">
        <f>IF(OR($A21="",L$6="",NOT(ISNUMBER($H$2))),"",SUMIFS(数据录入!$G$5:$G$4999,数据录入!$C$5:$C$4999,$A21,数据录入!$B$5:$B$4999,L$6))</f>
        <v/>
      </c>
      <c r="M21" s="378">
        <f>IF(OR($A21="",M$6="",NOT(ISNUMBER($H$2))),"",SUMIFS(数据录入!$F$5:$F$4999,数据录入!$C$5:$C$4999,$A21,数据录入!$B$5:$B$4999,M$6))</f>
        <v/>
      </c>
      <c r="N21" s="378">
        <f>IF(OR($A21="",N$6="",NOT(ISNUMBER($H$2))),"",SUMIFS(数据录入!$G$5:$G$4999,数据录入!$C$5:$C$4999,$A21,数据录入!$B$5:$B$4999,N$6))</f>
        <v/>
      </c>
      <c r="O21" s="378">
        <f>IF(OR($A21="",O$6="",NOT(ISNUMBER($H$2))),"",SUMIFS(数据录入!$F$5:$F$4999,数据录入!$C$5:$C$4999,$A21,数据录入!$B$5:$B$4999,O$6))</f>
        <v/>
      </c>
      <c r="P21" s="378">
        <f>IF(OR($A21="",P$6="",NOT(ISNUMBER($H$2))),"",SUMIFS(数据录入!$G$5:$G$4999,数据录入!$C$5:$C$4999,$A21,数据录入!$B$5:$B$4999,P$6))</f>
        <v/>
      </c>
      <c r="Q21" s="378">
        <f>IF(OR($A21="",Q$6="",NOT(ISNUMBER($H$2))),"",SUMIFS(数据录入!$F$5:$F$4999,数据录入!$C$5:$C$4999,$A21,数据录入!$B$5:$B$4999,Q$6))</f>
        <v/>
      </c>
      <c r="R21" s="378">
        <f>IF(OR($A21="",R$6="",NOT(ISNUMBER($H$2))),"",SUMIFS(数据录入!$G$5:$G$4999,数据录入!$C$5:$C$4999,$A21,数据录入!$B$5:$B$4999,R$6))</f>
        <v/>
      </c>
      <c r="S21" s="378">
        <f>IF(OR($A21="",S$6="",NOT(ISNUMBER($H$2))),"",SUMIFS(数据录入!$F$5:$F$4999,数据录入!$C$5:$C$4999,$A21,数据录入!$B$5:$B$4999,S$6))</f>
        <v/>
      </c>
      <c r="T21" s="378">
        <f>IF(OR($A21="",T$6="",NOT(ISNUMBER($H$2))),"",SUMIFS(数据录入!$G$5:$G$4999,数据录入!$C$5:$C$4999,$A21,数据录入!$B$5:$B$4999,T$6))</f>
        <v/>
      </c>
      <c r="U21" s="379">
        <f>IF(OR($A21="",U$6="",NOT(ISNUMBER($H$2))),"",SUMIFS(数据录入!$F$5:$F$4999,数据录入!$C$5:$C$4999,$A21,数据录入!$B$5:$B$4999,U$6))</f>
        <v/>
      </c>
      <c r="V21" s="379">
        <f>IF(OR($A21="",V$6="",NOT(ISNUMBER($H$2))),"",SUMIFS(数据录入!$G$5:$G$4999,数据录入!$C$5:$C$4999,$A21,数据录入!$B$5:$B$4999,V$6))</f>
        <v/>
      </c>
      <c r="W21" s="379">
        <f>IF(OR($A21="",W$6="",NOT(ISNUMBER($H$2))),"",SUMIFS(数据录入!$F$5:$F$4999,数据录入!$C$5:$C$4999,$A21,数据录入!$B$5:$B$4999,W$6))</f>
        <v/>
      </c>
      <c r="X21" s="379">
        <f>IF(OR($A21="",X$6="",NOT(ISNUMBER($H$2))),"",SUMIFS(数据录入!$G$5:$G$4999,数据录入!$C$5:$C$4999,$A21,数据录入!$B$5:$B$4999,X$6))</f>
        <v/>
      </c>
      <c r="Y21" s="379">
        <f>IF(OR($A21="",Y$6="",NOT(ISNUMBER($H$2))),"",SUMIFS(数据录入!$F$5:$F$4999,数据录入!$C$5:$C$4999,$A21,数据录入!$B$5:$B$4999,Y$6))</f>
        <v/>
      </c>
      <c r="Z21" s="379">
        <f>IF(OR($A21="",Z$6="",NOT(ISNUMBER($H$2))),"",SUMIFS(数据录入!$G$5:$G$4999,数据录入!$C$5:$C$4999,$A21,数据录入!$B$5:$B$4999,Z$6))</f>
        <v/>
      </c>
      <c r="AA21" s="379">
        <f>IF(OR($A21="",AA$6="",NOT(ISNUMBER($H$2))),"",SUMIFS(数据录入!$F$5:$F$4999,数据录入!$C$5:$C$4999,$A21,数据录入!$B$5:$B$4999,AA$6))</f>
        <v/>
      </c>
      <c r="AB21" s="379">
        <f>IF(OR($A21="",AB$6="",NOT(ISNUMBER($H$2))),"",SUMIFS(数据录入!$G$5:$G$4999,数据录入!$C$5:$C$4999,$A21,数据录入!$B$5:$B$4999,AB$6))</f>
        <v/>
      </c>
      <c r="AC21" s="379">
        <f>IF(OR($A21="",AC$6="",NOT(ISNUMBER($H$2))),"",SUMIFS(数据录入!$F$5:$F$4999,数据录入!$C$5:$C$4999,$A21,数据录入!$B$5:$B$4999,AC$6))</f>
        <v/>
      </c>
      <c r="AD21" s="379">
        <f>IF(OR($A21="",AD$6="",NOT(ISNUMBER($H$2))),"",SUMIFS(数据录入!$G$5:$G$4999,数据录入!$C$5:$C$4999,$A21,数据录入!$B$5:$B$4999,AD$6))</f>
        <v/>
      </c>
      <c r="AE21" s="379">
        <f>IF(OR($A21="",AE$6="",NOT(ISNUMBER($H$2))),"",SUMIFS(数据录入!$F$5:$F$4999,数据录入!$C$5:$C$4999,$A21,数据录入!$B$5:$B$4999,AE$6))</f>
        <v/>
      </c>
      <c r="AF21" s="379">
        <f>IF(OR($A21="",AF$6="",NOT(ISNUMBER($H$2))),"",SUMIFS(数据录入!$G$5:$G$4999,数据录入!$C$5:$C$4999,$A21,数据录入!$B$5:$B$4999,AF$6))</f>
        <v/>
      </c>
      <c r="AG21" s="379">
        <f>IF(OR($A21="",AG$6="",NOT(ISNUMBER($H$2))),"",SUMIFS(数据录入!$F$5:$F$4999,数据录入!$C$5:$C$4999,$A21,数据录入!$B$5:$B$4999,AG$6))</f>
        <v/>
      </c>
      <c r="AH21" s="379">
        <f>IF(OR($A21="",AH$6="",NOT(ISNUMBER($H$2))),"",SUMIFS(数据录入!$G$5:$G$4999,数据录入!$C$5:$C$4999,$A21,数据录入!$B$5:$B$4999,AH$6))</f>
        <v/>
      </c>
      <c r="AI21" s="379">
        <f>IF(OR($A21="",AI$6="",NOT(ISNUMBER($H$2))),"",SUMIFS(数据录入!$F$5:$F$4999,数据录入!$C$5:$C$4999,$A21,数据录入!$B$5:$B$4999,AI$6))</f>
        <v/>
      </c>
      <c r="AJ21" s="379">
        <f>IF(OR($A21="",AJ$6="",NOT(ISNUMBER($H$2))),"",SUMIFS(数据录入!$G$5:$G$4999,数据录入!$C$5:$C$4999,$A21,数据录入!$B$5:$B$4999,AJ$6))</f>
        <v/>
      </c>
      <c r="AK21" s="379">
        <f>IF(OR($A21="",AK$6="",NOT(ISNUMBER($H$2))),"",SUMIFS(数据录入!$F$5:$F$4999,数据录入!$C$5:$C$4999,$A21,数据录入!$B$5:$B$4999,AK$6))</f>
        <v/>
      </c>
      <c r="AL21" s="379">
        <f>IF(OR($A21="",AL$6="",NOT(ISNUMBER($H$2))),"",SUMIFS(数据录入!$G$5:$G$4999,数据录入!$C$5:$C$4999,$A21,数据录入!$B$5:$B$4999,AL$6))</f>
        <v/>
      </c>
      <c r="AM21" s="379">
        <f>IF(OR($A21="",AM$6="",NOT(ISNUMBER($H$2))),"",SUMIFS(数据录入!$F$5:$F$4999,数据录入!$C$5:$C$4999,$A21,数据录入!$B$5:$B$4999,AM$6))</f>
        <v/>
      </c>
      <c r="AN21" s="379">
        <f>IF(OR($A21="",AN$6="",NOT(ISNUMBER($H$2))),"",SUMIFS(数据录入!$G$5:$G$4999,数据录入!$C$5:$C$4999,$A21,数据录入!$B$5:$B$4999,AN$6))</f>
        <v/>
      </c>
      <c r="AO21" s="379">
        <f>IF(OR($A21="",AO$6="",NOT(ISNUMBER($H$2))),"",SUMIFS(数据录入!$F$5:$F$4999,数据录入!$C$5:$C$4999,$A21,数据录入!$B$5:$B$4999,AO$6))</f>
        <v/>
      </c>
      <c r="AP21" s="379">
        <f>IF(OR($A21="",AP$6="",NOT(ISNUMBER($H$2))),"",SUMIFS(数据录入!$G$5:$G$4999,数据录入!$C$5:$C$4999,$A21,数据录入!$B$5:$B$4999,AP$6))</f>
        <v/>
      </c>
      <c r="AQ21" s="379">
        <f>IF(OR($A21="",AQ$6="",NOT(ISNUMBER($H$2))),"",SUMIFS(数据录入!$F$5:$F$4999,数据录入!$C$5:$C$4999,$A21,数据录入!$B$5:$B$4999,AQ$6))</f>
        <v/>
      </c>
      <c r="AR21" s="379">
        <f>IF(OR($A21="",AR$6="",NOT(ISNUMBER($H$2))),"",SUMIFS(数据录入!$G$5:$G$4999,数据录入!$C$5:$C$4999,$A21,数据录入!$B$5:$B$4999,AR$6))</f>
        <v/>
      </c>
      <c r="AS21" s="379">
        <f>IF(OR($A21="",AS$6="",NOT(ISNUMBER($H$2))),"",SUMIFS(数据录入!$F$5:$F$4999,数据录入!$C$5:$C$4999,$A21,数据录入!$B$5:$B$4999,AS$6))</f>
        <v/>
      </c>
      <c r="AT21" s="379">
        <f>IF(OR($A21="",AT$6="",NOT(ISNUMBER($H$2))),"",SUMIFS(数据录入!$G$5:$G$4999,数据录入!$C$5:$C$4999,$A21,数据录入!$B$5:$B$4999,AT$6))</f>
        <v/>
      </c>
      <c r="AU21" s="379">
        <f>IF(OR($A21="",AU$6="",NOT(ISNUMBER($H$2))),"",SUMIFS(数据录入!$F$5:$F$4999,数据录入!$C$5:$C$4999,$A21,数据录入!$B$5:$B$4999,AU$6))</f>
        <v/>
      </c>
      <c r="AV21" s="379">
        <f>IF(OR($A21="",AV$6="",NOT(ISNUMBER($H$2))),"",SUMIFS(数据录入!$G$5:$G$4999,数据录入!$C$5:$C$4999,$A21,数据录入!$B$5:$B$4999,AV$6))</f>
        <v/>
      </c>
      <c r="AW21" s="379">
        <f>IF(OR($A21="",AW$6="",NOT(ISNUMBER($H$2))),"",SUMIFS(数据录入!$F$5:$F$4999,数据录入!$C$5:$C$4999,$A21,数据录入!$B$5:$B$4999,AW$6))</f>
        <v/>
      </c>
      <c r="AX21" s="379">
        <f>IF(OR($A21="",AX$6="",NOT(ISNUMBER($H$2))),"",SUMIFS(数据录入!$G$5:$G$4999,数据录入!$C$5:$C$4999,$A21,数据录入!$B$5:$B$4999,AX$6))</f>
        <v/>
      </c>
      <c r="AY21" s="379">
        <f>IF(OR($A21="",AY$6="",NOT(ISNUMBER($H$2))),"",SUMIFS(数据录入!$F$5:$F$4999,数据录入!$C$5:$C$4999,$A21,数据录入!$B$5:$B$4999,AY$6))</f>
        <v/>
      </c>
      <c r="AZ21" s="379">
        <f>IF(OR($A21="",AZ$6="",NOT(ISNUMBER($H$2))),"",SUMIFS(数据录入!$G$5:$G$4999,数据录入!$C$5:$C$4999,$A21,数据录入!$B$5:$B$4999,AZ$6))</f>
        <v/>
      </c>
      <c r="BA21" s="379">
        <f>IF(OR($A21="",BA$6="",NOT(ISNUMBER($H$2))),"",SUMIFS(数据录入!$F$5:$F$4999,数据录入!$C$5:$C$4999,$A21,数据录入!$B$5:$B$4999,BA$6))</f>
        <v/>
      </c>
      <c r="BB21" s="379">
        <f>IF(OR($A21="",BB$6="",NOT(ISNUMBER($H$2))),"",SUMIFS(数据录入!$G$5:$G$4999,数据录入!$C$5:$C$4999,$A21,数据录入!$B$5:$B$4999,BB$6))</f>
        <v/>
      </c>
      <c r="BC21" s="379">
        <f>IF(OR($A21="",BC$6="",NOT(ISNUMBER($H$2))),"",SUMIFS(数据录入!$F$5:$F$4999,数据录入!$C$5:$C$4999,$A21,数据录入!$B$5:$B$4999,BC$6))</f>
        <v/>
      </c>
      <c r="BD21" s="379">
        <f>IF(OR($A21="",BD$6="",NOT(ISNUMBER($H$2))),"",SUMIFS(数据录入!$G$5:$G$4999,数据录入!$C$5:$C$4999,$A21,数据录入!$B$5:$B$4999,BD$6))</f>
        <v/>
      </c>
      <c r="BE21" s="379">
        <f>IF(OR($A21="",BE$6="",NOT(ISNUMBER($H$2))),"",SUMIFS(数据录入!$F$5:$F$4999,数据录入!$C$5:$C$4999,$A21,数据录入!$B$5:$B$4999,BE$6))</f>
        <v/>
      </c>
      <c r="BF21" s="379">
        <f>IF(OR($A21="",BF$6="",NOT(ISNUMBER($H$2))),"",SUMIFS(数据录入!$G$5:$G$4999,数据录入!$C$5:$C$4999,$A21,数据录入!$B$5:$B$4999,BF$6))</f>
        <v/>
      </c>
      <c r="BG21" s="379">
        <f>IF(OR($A21="",BG$6="",NOT(ISNUMBER($H$2))),"",SUMIFS(数据录入!$F$5:$F$4999,数据录入!$C$5:$C$4999,$A21,数据录入!$B$5:$B$4999,BG$6))</f>
        <v/>
      </c>
      <c r="BH21" s="379">
        <f>IF(OR($A21="",BH$6="",NOT(ISNUMBER($H$2))),"",SUMIFS(数据录入!$G$5:$G$4999,数据录入!$C$5:$C$4999,$A21,数据录入!$B$5:$B$4999,BH$6))</f>
        <v/>
      </c>
      <c r="BI21" s="379">
        <f>IF(OR($A21="",BI$6="",NOT(ISNUMBER($H$2))),"",SUMIFS(数据录入!$F$5:$F$4999,数据录入!$C$5:$C$4999,$A21,数据录入!$B$5:$B$4999,BI$6))</f>
        <v/>
      </c>
      <c r="BJ21" s="379">
        <f>IF(OR($A21="",BJ$6="",NOT(ISNUMBER($H$2))),"",SUMIFS(数据录入!$G$5:$G$4999,数据录入!$C$5:$C$4999,$A21,数据录入!$B$5:$B$4999,BJ$6))</f>
        <v/>
      </c>
      <c r="BK21" s="379">
        <f>IF(OR($A21="",BK$6="",NOT(ISNUMBER($H$2))),"",SUMIFS(数据录入!$F$5:$F$4999,数据录入!$C$5:$C$4999,$A21,数据录入!$B$5:$B$4999,BK$6))</f>
        <v/>
      </c>
      <c r="BL21" s="379">
        <f>IF(OR($A21="",BL$6="",NOT(ISNUMBER($H$2))),"",SUMIFS(数据录入!$G$5:$G$4999,数据录入!$C$5:$C$4999,$A21,数据录入!$B$5:$B$4999,BL$6))</f>
        <v/>
      </c>
      <c r="BM21" s="379">
        <f>IF($A21="","",SUMIF($C$7:$BL$7,"收款",C21:BL21))</f>
        <v/>
      </c>
      <c r="BN21" s="379">
        <f>IF($A21="","",SUMIF($C$7:$BL$7,"付款",C21:BL21))</f>
        <v/>
      </c>
      <c r="BO21" s="379">
        <f>IF($A21="","",B21+BM21-BN21)</f>
        <v/>
      </c>
      <c r="BP21" s="379" t="n"/>
    </row>
    <row r="22" ht="20" customFormat="1" customHeight="1" s="64">
      <c r="A22" s="76" t="inlineStr">
        <is>
          <t>合计</t>
        </is>
      </c>
      <c r="B22" s="380">
        <f>SUM(B8:B21)</f>
        <v/>
      </c>
      <c r="C22" s="380">
        <f>SUM(C8:C21)</f>
        <v/>
      </c>
      <c r="D22" s="380">
        <f>SUM(D8:D21)</f>
        <v/>
      </c>
      <c r="E22" s="380">
        <f>SUM(E8:E21)</f>
        <v/>
      </c>
      <c r="F22" s="380">
        <f>SUM(F8:F21)</f>
        <v/>
      </c>
      <c r="G22" s="380">
        <f>SUM(G8:G21)</f>
        <v/>
      </c>
      <c r="H22" s="380">
        <f>SUM(H8:H21)</f>
        <v/>
      </c>
      <c r="I22" s="380">
        <f>SUM(I8:I21)</f>
        <v/>
      </c>
      <c r="J22" s="380">
        <f>SUM(J8:J21)</f>
        <v/>
      </c>
      <c r="K22" s="380">
        <f>SUM(K8:K21)</f>
        <v/>
      </c>
      <c r="L22" s="380">
        <f>SUM(L8:L21)</f>
        <v/>
      </c>
      <c r="M22" s="380">
        <f>SUM(M8:M21)</f>
        <v/>
      </c>
      <c r="N22" s="380">
        <f>SUM(N8:N21)</f>
        <v/>
      </c>
      <c r="O22" s="380">
        <f>SUM(O8:O21)</f>
        <v/>
      </c>
      <c r="P22" s="380">
        <f>SUM(P8:P21)</f>
        <v/>
      </c>
      <c r="Q22" s="380">
        <f>SUM(Q8:Q21)</f>
        <v/>
      </c>
      <c r="R22" s="380">
        <f>SUM(R8:R21)</f>
        <v/>
      </c>
      <c r="S22" s="380">
        <f>SUM(S8:S21)</f>
        <v/>
      </c>
      <c r="T22" s="380">
        <f>SUM(T8:T21)</f>
        <v/>
      </c>
      <c r="U22" s="381">
        <f>SUM(U8:U21)</f>
        <v/>
      </c>
      <c r="V22" s="381">
        <f>SUM(V8:V21)</f>
        <v/>
      </c>
      <c r="W22" s="381">
        <f>SUM(W8:W21)</f>
        <v/>
      </c>
      <c r="X22" s="381">
        <f>SUM(X8:X21)</f>
        <v/>
      </c>
      <c r="Y22" s="381">
        <f>SUM(Y8:Y21)</f>
        <v/>
      </c>
      <c r="Z22" s="381">
        <f>SUM(Z8:Z21)</f>
        <v/>
      </c>
      <c r="AA22" s="381">
        <f>SUM(AA8:AA21)</f>
        <v/>
      </c>
      <c r="AB22" s="381">
        <f>SUM(AB8:AB21)</f>
        <v/>
      </c>
      <c r="AC22" s="381">
        <f>SUM(AC8:AC21)</f>
        <v/>
      </c>
      <c r="AD22" s="381">
        <f>SUM(AD8:AD21)</f>
        <v/>
      </c>
      <c r="AE22" s="381">
        <f>SUM(AE8:AE21)</f>
        <v/>
      </c>
      <c r="AF22" s="381">
        <f>SUM(AF8:AF21)</f>
        <v/>
      </c>
      <c r="AG22" s="381">
        <f>SUM(AG8:AG21)</f>
        <v/>
      </c>
      <c r="AH22" s="381">
        <f>SUM(AH8:AH21)</f>
        <v/>
      </c>
      <c r="AI22" s="381">
        <f>SUM(AI8:AI21)</f>
        <v/>
      </c>
      <c r="AJ22" s="381">
        <f>SUM(AJ8:AJ21)</f>
        <v/>
      </c>
      <c r="AK22" s="381">
        <f>SUM(AK8:AK21)</f>
        <v/>
      </c>
      <c r="AL22" s="381">
        <f>SUM(AL8:AL21)</f>
        <v/>
      </c>
      <c r="AM22" s="381">
        <f>SUM(AM8:AM21)</f>
        <v/>
      </c>
      <c r="AN22" s="381">
        <f>SUM(AN8:AN21)</f>
        <v/>
      </c>
      <c r="AO22" s="381">
        <f>SUM(AO8:AO21)</f>
        <v/>
      </c>
      <c r="AP22" s="381">
        <f>SUM(AP8:AP21)</f>
        <v/>
      </c>
      <c r="AQ22" s="381">
        <f>SUM(AQ8:AQ21)</f>
        <v/>
      </c>
      <c r="AR22" s="381">
        <f>SUM(AR8:AR21)</f>
        <v/>
      </c>
      <c r="AS22" s="381">
        <f>SUM(AS8:AS21)</f>
        <v/>
      </c>
      <c r="AT22" s="381">
        <f>SUM(AT8:AT21)</f>
        <v/>
      </c>
      <c r="AU22" s="381">
        <f>SUM(AU8:AU21)</f>
        <v/>
      </c>
      <c r="AV22" s="381">
        <f>SUM(AV8:AV21)</f>
        <v/>
      </c>
      <c r="AW22" s="381">
        <f>SUM(AW8:AW21)</f>
        <v/>
      </c>
      <c r="AX22" s="381">
        <f>SUM(AX8:AX21)</f>
        <v/>
      </c>
      <c r="AY22" s="381">
        <f>SUM(AY8:AY21)</f>
        <v/>
      </c>
      <c r="AZ22" s="381">
        <f>SUM(AZ8:AZ21)</f>
        <v/>
      </c>
      <c r="BA22" s="381">
        <f>SUM(BA8:BA21)</f>
        <v/>
      </c>
      <c r="BB22" s="381">
        <f>SUM(BB8:BB21)</f>
        <v/>
      </c>
      <c r="BC22" s="381">
        <f>SUM(BC8:BC21)</f>
        <v/>
      </c>
      <c r="BD22" s="381">
        <f>SUM(BD8:BD21)</f>
        <v/>
      </c>
      <c r="BE22" s="381">
        <f>SUM(BE8:BE21)</f>
        <v/>
      </c>
      <c r="BF22" s="381">
        <f>SUM(BF8:BF21)</f>
        <v/>
      </c>
      <c r="BG22" s="381">
        <f>SUM(BG8:BG21)</f>
        <v/>
      </c>
      <c r="BH22" s="381">
        <f>SUM(BH8:BH21)</f>
        <v/>
      </c>
      <c r="BI22" s="381">
        <f>SUM(BI8:BI21)</f>
        <v/>
      </c>
      <c r="BJ22" s="381">
        <f>SUM(BJ8:BJ21)</f>
        <v/>
      </c>
      <c r="BK22" s="381">
        <f>SUM(BK8:BK21)</f>
        <v/>
      </c>
      <c r="BL22" s="381">
        <f>SUM(BL8:BL21)</f>
        <v/>
      </c>
      <c r="BM22" s="381">
        <f>SUM(BM8:BM21)</f>
        <v/>
      </c>
      <c r="BN22" s="381">
        <f>SUM(BN8:BN21)</f>
        <v/>
      </c>
      <c r="BO22" s="381">
        <f>SUM(BO8:BO21)</f>
        <v/>
      </c>
      <c r="BP22" s="382" t="n"/>
    </row>
    <row r="23" ht="16.5" customHeight="1" s="65">
      <c r="A23" s="63" t="n"/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</row>
    <row r="24" ht="21.75" customHeight="1" s="65">
      <c r="A24" s="88" t="inlineStr">
        <is>
          <t>货币资金日报表</t>
        </is>
      </c>
      <c r="G24" s="63" t="n"/>
      <c r="H24" s="88" t="inlineStr">
        <is>
          <t>多帐户资金汇总表（月度汇总）</t>
        </is>
      </c>
      <c r="N24" s="63" t="n"/>
      <c r="O24" s="63" t="n"/>
      <c r="P24" s="63" t="n"/>
      <c r="Q24" s="63" t="n"/>
      <c r="R24" s="63" t="n"/>
      <c r="U24" s="0" t="n"/>
      <c r="V24" s="0" t="n"/>
      <c r="BN24" s="0" t="n"/>
      <c r="BO24" s="0" t="n"/>
    </row>
    <row r="25" ht="24" customHeight="1" s="65">
      <c r="A25" s="63" t="n"/>
      <c r="B25" s="63" t="inlineStr">
        <is>
          <t>日期：</t>
        </is>
      </c>
      <c r="C25" s="372" t="n">
        <v>46279</v>
      </c>
      <c r="D25" s="383" t="n"/>
      <c r="E25" s="63" t="n"/>
      <c r="F25" s="63" t="inlineStr">
        <is>
          <t>单位：元</t>
        </is>
      </c>
      <c r="G25" s="63" t="n"/>
      <c r="H25" s="63" t="n"/>
      <c r="I25" s="63" t="inlineStr">
        <is>
          <t>月份：</t>
        </is>
      </c>
      <c r="J25" s="63" t="n"/>
      <c r="K25" s="384" t="n">
        <v>46266</v>
      </c>
      <c r="L25" s="63" t="n"/>
      <c r="M25" s="63" t="n"/>
      <c r="N25" s="63" t="n"/>
      <c r="Q25" s="63" t="n"/>
      <c r="R25" s="63" t="n"/>
    </row>
    <row r="26" ht="24" customHeight="1" s="65">
      <c r="A26" s="34" t="inlineStr">
        <is>
          <t>序号</t>
        </is>
      </c>
      <c r="B26" s="34" t="inlineStr">
        <is>
          <t>账户</t>
        </is>
      </c>
      <c r="C26" s="34" t="inlineStr">
        <is>
          <t>昨日余额</t>
        </is>
      </c>
      <c r="D26" s="34" t="inlineStr">
        <is>
          <t>本日收入</t>
        </is>
      </c>
      <c r="E26" s="34" t="inlineStr">
        <is>
          <t>本日支出</t>
        </is>
      </c>
      <c r="F26" s="34" t="inlineStr">
        <is>
          <t>本日余额</t>
        </is>
      </c>
      <c r="G26" s="34" t="n"/>
      <c r="H26" s="34" t="inlineStr">
        <is>
          <t>序号</t>
        </is>
      </c>
      <c r="I26" s="34" t="inlineStr">
        <is>
          <t>账号名称</t>
        </is>
      </c>
      <c r="J26" s="34" t="inlineStr">
        <is>
          <t>期初余额</t>
        </is>
      </c>
      <c r="K26" s="34" t="inlineStr">
        <is>
          <t>本月收入</t>
        </is>
      </c>
      <c r="L26" s="34" t="inlineStr">
        <is>
          <t>本月支出</t>
        </is>
      </c>
      <c r="M26" s="34" t="inlineStr">
        <is>
          <t>结余</t>
        </is>
      </c>
      <c r="P26" s="92" t="inlineStr">
        <is>
          <t>本列不要删除</t>
        </is>
      </c>
      <c r="U26" s="0" t="n"/>
      <c r="V26" s="0" t="n"/>
      <c r="BN26" s="0" t="n"/>
      <c r="BO26" s="0" t="n"/>
    </row>
    <row r="27" ht="20" customHeight="1" s="65">
      <c r="A27" s="93" t="n">
        <v>1</v>
      </c>
      <c r="B27" s="94" t="inlineStr">
        <is>
          <t>现金</t>
        </is>
      </c>
      <c r="C27" s="385">
        <f>IF($B27="","",SUMIFS(数据录入!$H$5:$H$4999,数据录入!$C$5:$C$4999,$B27,数据录入!$E$5:$E$4999,"期初余额",数据录入!$B$5:$B$4999,"&lt;="&amp;$C$25)+SUMIFS(数据录入!$F$5:$F$4999,数据录入!$C$5:$C$4999,$B27,数据录入!$B$5:$B$4999,"&lt;"&amp;$C$25)-SUMIFS(数据录入!$G$5:$G$4999,数据录入!$C$5:$C$4999,$B27,数据录入!$B$5:$B$4999,"&lt;"&amp;$C$25))</f>
        <v/>
      </c>
      <c r="D27" s="386">
        <f>IF($B27="","",SUMIFS(数据录入!$F$5:$F$4999,数据录入!$C$5:$C$4999,$B27,数据录入!$B$5:$B$4999,$C$25))</f>
        <v/>
      </c>
      <c r="E27" s="386">
        <f>IF($B27="","",SUMIFS(数据录入!$G$5:$G$4999,数据录入!$C$5:$C$4999,$B27,数据录入!$B$5:$B$4999,$C$25))</f>
        <v/>
      </c>
      <c r="F27" s="385">
        <f>IF($B27="","",C27+D27-E27)</f>
        <v/>
      </c>
      <c r="G27" s="63" t="n"/>
      <c r="H27" s="93" t="n">
        <v>1</v>
      </c>
      <c r="I27" s="96" t="inlineStr">
        <is>
          <t>现金</t>
        </is>
      </c>
      <c r="J27" s="387">
        <f>IF($I27="","",SUMIFS(数据录入!$H$5:$H$4999,数据录入!$C$5:$C$4999,$I27,数据录入!$E$5:$E$4999,"期初余额",数据录入!$B$5:$B$4999,"&lt;="&amp;DATE(YEAR($K$25),MONTH($K$25),1))+SUMIFS(数据录入!$F$5:$F$4999,数据录入!$C$5:$C$4999,$I27,数据录入!$B$5:$B$4999,"&lt;"&amp;DATE(YEAR($K$25),MONTH($K$25),1))-SUMIFS(数据录入!$G$5:$G$4999,数据录入!$C$5:$C$4999,$I27,数据录入!$B$5:$B$4999,"&lt;"&amp;DATE(YEAR($K$25),MONTH($K$25),1)))</f>
        <v/>
      </c>
      <c r="K27" s="388">
        <f>IF($I27="","",SUMIFS(数据录入!$F$5:$F$4999,数据录入!$C$5:$C$4999,$I27,数据录入!$B$5:$B$4999,"&gt;="&amp;DATE(YEAR($K$25),MONTH($K$25),1),数据录入!$B$5:$B$4999,"&lt;="&amp;DATE(YEAR($K$25),MONTH($K$25)+1,0)))</f>
        <v/>
      </c>
      <c r="L27" s="388">
        <f>IF($I27="","",SUMIFS(数据录入!$G$5:$G$4999,数据录入!$C$5:$C$4999,$I27,数据录入!$B$5:$B$4999,"&gt;="&amp;DATE(YEAR($K$25),MONTH($K$25),1),数据录入!$B$5:$B$4999,"&lt;="&amp;DATE(YEAR($K$25),MONTH($K$25)+1,0)))</f>
        <v/>
      </c>
      <c r="M27" s="387">
        <f>IF($I27="","",J27+K27-L27)</f>
        <v/>
      </c>
      <c r="N27" s="63" t="n"/>
      <c r="P27" s="99" t="inlineStr">
        <is>
          <t>月份筛选列</t>
        </is>
      </c>
      <c r="Q27" s="63" t="n"/>
      <c r="R27" s="63" t="n"/>
      <c r="U27" s="0" t="n"/>
      <c r="V27" s="0" t="n"/>
      <c r="BN27" s="0" t="n"/>
      <c r="BO27" s="0" t="n"/>
    </row>
    <row r="28" ht="20" customHeight="1" s="65">
      <c r="A28" s="93" t="n">
        <v>2</v>
      </c>
      <c r="B28" s="94" t="inlineStr">
        <is>
          <t>微信</t>
        </is>
      </c>
      <c r="C28" s="385">
        <f>IF($B28="","",SUMIFS(数据录入!$H$5:$H$4999,数据录入!$C$5:$C$4999,$B28,数据录入!$E$5:$E$4999,"期初余额",数据录入!$B$5:$B$4999,"&lt;="&amp;$C$25)+SUMIFS(数据录入!$F$5:$F$4999,数据录入!$C$5:$C$4999,$B28,数据录入!$B$5:$B$4999,"&lt;"&amp;$C$25)-SUMIFS(数据录入!$G$5:$G$4999,数据录入!$C$5:$C$4999,$B28,数据录入!$B$5:$B$4999,"&lt;"&amp;$C$25))</f>
        <v/>
      </c>
      <c r="D28" s="386">
        <f>IF($B28="","",SUMIFS(数据录入!$F$5:$F$4999,数据录入!$C$5:$C$4999,$B28,数据录入!$B$5:$B$4999,$C$25))</f>
        <v/>
      </c>
      <c r="E28" s="386">
        <f>IF($B28="","",SUMIFS(数据录入!$G$5:$G$4999,数据录入!$C$5:$C$4999,$B28,数据录入!$B$5:$B$4999,$C$25))</f>
        <v/>
      </c>
      <c r="F28" s="385">
        <f>IF($B28="","",C28+D28-E28)</f>
        <v/>
      </c>
      <c r="G28" s="63" t="n"/>
      <c r="H28" s="93" t="n">
        <v>2</v>
      </c>
      <c r="I28" s="96" t="inlineStr">
        <is>
          <t>微信</t>
        </is>
      </c>
      <c r="J28" s="387">
        <f>IF($I28="","",SUMIFS(数据录入!$H$5:$H$4999,数据录入!$C$5:$C$4999,$I28,数据录入!$E$5:$E$4999,"期初余额",数据录入!$B$5:$B$4999,"&lt;="&amp;DATE(YEAR($K$25),MONTH($K$25),1))+SUMIFS(数据录入!$F$5:$F$4999,数据录入!$C$5:$C$4999,$I28,数据录入!$B$5:$B$4999,"&lt;"&amp;DATE(YEAR($K$25),MONTH($K$25),1))-SUMIFS(数据录入!$G$5:$G$4999,数据录入!$C$5:$C$4999,$I28,数据录入!$B$5:$B$4999,"&lt;"&amp;DATE(YEAR($K$25),MONTH($K$25),1)))</f>
        <v/>
      </c>
      <c r="K28" s="388">
        <f>IF($I28="","",SUMIFS(数据录入!$F$5:$F$4999,数据录入!$C$5:$C$4999,$I28,数据录入!$B$5:$B$4999,"&gt;="&amp;DATE(YEAR($K$25),MONTH($K$25),1),数据录入!$B$5:$B$4999,"&lt;="&amp;DATE(YEAR($K$25),MONTH($K$25)+1,0)))</f>
        <v/>
      </c>
      <c r="L28" s="388">
        <f>IF($I28="","",SUMIFS(数据录入!$G$5:$G$4999,数据录入!$C$5:$C$4999,$I28,数据录入!$B$5:$B$4999,"&gt;="&amp;DATE(YEAR($K$25),MONTH($K$25),1),数据录入!$B$5:$B$4999,"&lt;="&amp;DATE(YEAR($K$25),MONTH($K$25)+1,0)))</f>
        <v/>
      </c>
      <c r="M28" s="387">
        <f>IF($I28="","",J28+K28-L28)</f>
        <v/>
      </c>
      <c r="N28" s="63" t="n"/>
      <c r="P28" s="389" t="n">
        <v>46023</v>
      </c>
      <c r="Q28" s="63" t="n"/>
      <c r="R28" s="63" t="n"/>
      <c r="U28" s="0" t="n"/>
      <c r="V28" s="0" t="n"/>
      <c r="BN28" s="0" t="n"/>
      <c r="BO28" s="0" t="n"/>
    </row>
    <row r="29" ht="20" customHeight="1" s="65">
      <c r="A29" s="93" t="n">
        <v>3</v>
      </c>
      <c r="B29" s="94" t="inlineStr">
        <is>
          <t>支付宝</t>
        </is>
      </c>
      <c r="C29" s="385">
        <f>IF($B29="","",SUMIFS(数据录入!$H$5:$H$4999,数据录入!$C$5:$C$4999,$B29,数据录入!$E$5:$E$4999,"期初余额",数据录入!$B$5:$B$4999,"&lt;="&amp;$C$25)+SUMIFS(数据录入!$F$5:$F$4999,数据录入!$C$5:$C$4999,$B29,数据录入!$B$5:$B$4999,"&lt;"&amp;$C$25)-SUMIFS(数据录入!$G$5:$G$4999,数据录入!$C$5:$C$4999,$B29,数据录入!$B$5:$B$4999,"&lt;"&amp;$C$25))</f>
        <v/>
      </c>
      <c r="D29" s="386">
        <f>IF($B29="","",SUMIFS(数据录入!$F$5:$F$4999,数据录入!$C$5:$C$4999,$B29,数据录入!$B$5:$B$4999,$C$25))</f>
        <v/>
      </c>
      <c r="E29" s="386">
        <f>IF($B29="","",SUMIFS(数据录入!$G$5:$G$4999,数据录入!$C$5:$C$4999,$B29,数据录入!$B$5:$B$4999,$C$25))</f>
        <v/>
      </c>
      <c r="F29" s="385">
        <f>IF($B29="","",C29+D29-E29)</f>
        <v/>
      </c>
      <c r="G29" s="63" t="n"/>
      <c r="H29" s="93" t="n">
        <v>3</v>
      </c>
      <c r="I29" s="96" t="inlineStr">
        <is>
          <t>支付宝</t>
        </is>
      </c>
      <c r="J29" s="387">
        <f>IF($I29="","",SUMIFS(数据录入!$H$5:$H$4999,数据录入!$C$5:$C$4999,$I29,数据录入!$E$5:$E$4999,"期初余额",数据录入!$B$5:$B$4999,"&lt;="&amp;DATE(YEAR($K$25),MONTH($K$25),1))+SUMIFS(数据录入!$F$5:$F$4999,数据录入!$C$5:$C$4999,$I29,数据录入!$B$5:$B$4999,"&lt;"&amp;DATE(YEAR($K$25),MONTH($K$25),1))-SUMIFS(数据录入!$G$5:$G$4999,数据录入!$C$5:$C$4999,$I29,数据录入!$B$5:$B$4999,"&lt;"&amp;DATE(YEAR($K$25),MONTH($K$25),1)))</f>
        <v/>
      </c>
      <c r="K29" s="388">
        <f>IF($I29="","",SUMIFS(数据录入!$F$5:$F$4999,数据录入!$C$5:$C$4999,$I29,数据录入!$B$5:$B$4999,"&gt;="&amp;DATE(YEAR($K$25),MONTH($K$25),1),数据录入!$B$5:$B$4999,"&lt;="&amp;DATE(YEAR($K$25),MONTH($K$25)+1,0)))</f>
        <v/>
      </c>
      <c r="L29" s="388">
        <f>IF($I29="","",SUMIFS(数据录入!$G$5:$G$4999,数据录入!$C$5:$C$4999,$I29,数据录入!$B$5:$B$4999,"&gt;="&amp;DATE(YEAR($K$25),MONTH($K$25),1),数据录入!$B$5:$B$4999,"&lt;="&amp;DATE(YEAR($K$25),MONTH($K$25)+1,0)))</f>
        <v/>
      </c>
      <c r="M29" s="387">
        <f>IF($I29="","",J29+K29-L29)</f>
        <v/>
      </c>
      <c r="N29" s="63" t="n"/>
      <c r="P29" s="389" t="n">
        <v>46054</v>
      </c>
      <c r="Q29" s="63" t="n"/>
      <c r="R29" s="63" t="n"/>
      <c r="U29" s="0" t="n"/>
      <c r="V29" s="0" t="n"/>
      <c r="BN29" s="0" t="n"/>
      <c r="BO29" s="0" t="n"/>
    </row>
    <row r="30" ht="20" customHeight="1" s="65">
      <c r="A30" s="93" t="n">
        <v>4</v>
      </c>
      <c r="B30" s="94" t="inlineStr">
        <is>
          <t>杭州</t>
        </is>
      </c>
      <c r="C30" s="385">
        <f>IF($B30="","",SUMIFS(数据录入!$H$5:$H$4999,数据录入!$C$5:$C$4999,$B30,数据录入!$E$5:$E$4999,"期初余额",数据录入!$B$5:$B$4999,"&lt;="&amp;$C$25)+SUMIFS(数据录入!$F$5:$F$4999,数据录入!$C$5:$C$4999,$B30,数据录入!$B$5:$B$4999,"&lt;"&amp;$C$25)-SUMIFS(数据录入!$G$5:$G$4999,数据录入!$C$5:$C$4999,$B30,数据录入!$B$5:$B$4999,"&lt;"&amp;$C$25))</f>
        <v/>
      </c>
      <c r="D30" s="386">
        <f>IF($B30="","",SUMIFS(数据录入!$F$5:$F$4999,数据录入!$C$5:$C$4999,$B30,数据录入!$B$5:$B$4999,$C$25))</f>
        <v/>
      </c>
      <c r="E30" s="386">
        <f>IF($B30="","",SUMIFS(数据录入!$G$5:$G$4999,数据录入!$C$5:$C$4999,$B30,数据录入!$B$5:$B$4999,$C$25))</f>
        <v/>
      </c>
      <c r="F30" s="385">
        <f>IF($B30="","",C30+D30-E30)</f>
        <v/>
      </c>
      <c r="G30" s="63" t="n"/>
      <c r="H30" s="93" t="n">
        <v>4</v>
      </c>
      <c r="I30" s="96" t="inlineStr">
        <is>
          <t>杭州</t>
        </is>
      </c>
      <c r="J30" s="387">
        <f>IF($I30="","",SUMIFS(数据录入!$H$5:$H$4999,数据录入!$C$5:$C$4999,$I30,数据录入!$E$5:$E$4999,"期初余额",数据录入!$B$5:$B$4999,"&lt;="&amp;DATE(YEAR($K$25),MONTH($K$25),1))+SUMIFS(数据录入!$F$5:$F$4999,数据录入!$C$5:$C$4999,$I30,数据录入!$B$5:$B$4999,"&lt;"&amp;DATE(YEAR($K$25),MONTH($K$25),1))-SUMIFS(数据录入!$G$5:$G$4999,数据录入!$C$5:$C$4999,$I30,数据录入!$B$5:$B$4999,"&lt;"&amp;DATE(YEAR($K$25),MONTH($K$25),1)))</f>
        <v/>
      </c>
      <c r="K30" s="388">
        <f>IF($I30="","",SUMIFS(数据录入!$F$5:$F$4999,数据录入!$C$5:$C$4999,$I30,数据录入!$B$5:$B$4999,"&gt;="&amp;DATE(YEAR($K$25),MONTH($K$25),1),数据录入!$B$5:$B$4999,"&lt;="&amp;DATE(YEAR($K$25),MONTH($K$25)+1,0)))</f>
        <v/>
      </c>
      <c r="L30" s="388">
        <f>IF($I30="","",SUMIFS(数据录入!$G$5:$G$4999,数据录入!$C$5:$C$4999,$I30,数据录入!$B$5:$B$4999,"&gt;="&amp;DATE(YEAR($K$25),MONTH($K$25),1),数据录入!$B$5:$B$4999,"&lt;="&amp;DATE(YEAR($K$25),MONTH($K$25)+1,0)))</f>
        <v/>
      </c>
      <c r="M30" s="387">
        <f>IF($I30="","",J30+K30-L30)</f>
        <v/>
      </c>
      <c r="N30" s="63" t="n"/>
      <c r="P30" s="389" t="n">
        <v>46082</v>
      </c>
      <c r="Q30" s="63" t="n"/>
      <c r="R30" s="63" t="n"/>
      <c r="U30" s="0" t="n"/>
      <c r="V30" s="0" t="n"/>
      <c r="BN30" s="0" t="n"/>
      <c r="BO30" s="0" t="n"/>
    </row>
    <row r="31" ht="20" customHeight="1" s="65">
      <c r="A31" s="93" t="n">
        <v>5</v>
      </c>
      <c r="B31" s="94" t="inlineStr">
        <is>
          <t>农商</t>
        </is>
      </c>
      <c r="C31" s="385">
        <f>IF($B31="","",SUMIFS(数据录入!$H$5:$H$4999,数据录入!$C$5:$C$4999,$B31,数据录入!$E$5:$E$4999,"期初余额",数据录入!$B$5:$B$4999,"&lt;="&amp;$C$25)+SUMIFS(数据录入!$F$5:$F$4999,数据录入!$C$5:$C$4999,$B31,数据录入!$B$5:$B$4999,"&lt;"&amp;$C$25)-SUMIFS(数据录入!$G$5:$G$4999,数据录入!$C$5:$C$4999,$B31,数据录入!$B$5:$B$4999,"&lt;"&amp;$C$25))</f>
        <v/>
      </c>
      <c r="D31" s="386">
        <f>IF($B31="","",SUMIFS(数据录入!$F$5:$F$4999,数据录入!$C$5:$C$4999,$B31,数据录入!$B$5:$B$4999,$C$25))</f>
        <v/>
      </c>
      <c r="E31" s="386">
        <f>IF($B31="","",SUMIFS(数据录入!$G$5:$G$4999,数据录入!$C$5:$C$4999,$B31,数据录入!$B$5:$B$4999,$C$25))</f>
        <v/>
      </c>
      <c r="F31" s="385">
        <f>IF($B31="","",C31+D31-E31)</f>
        <v/>
      </c>
      <c r="G31" s="63" t="n"/>
      <c r="H31" s="93" t="n">
        <v>5</v>
      </c>
      <c r="I31" s="96" t="inlineStr">
        <is>
          <t>农商</t>
        </is>
      </c>
      <c r="J31" s="387">
        <f>IF($I31="","",SUMIFS(数据录入!$H$5:$H$4999,数据录入!$C$5:$C$4999,$I31,数据录入!$E$5:$E$4999,"期初余额",数据录入!$B$5:$B$4999,"&lt;="&amp;DATE(YEAR($K$25),MONTH($K$25),1))+SUMIFS(数据录入!$F$5:$F$4999,数据录入!$C$5:$C$4999,$I31,数据录入!$B$5:$B$4999,"&lt;"&amp;DATE(YEAR($K$25),MONTH($K$25),1))-SUMIFS(数据录入!$G$5:$G$4999,数据录入!$C$5:$C$4999,$I31,数据录入!$B$5:$B$4999,"&lt;"&amp;DATE(YEAR($K$25),MONTH($K$25),1)))</f>
        <v/>
      </c>
      <c r="K31" s="388">
        <f>IF($I31="","",SUMIFS(数据录入!$F$5:$F$4999,数据录入!$C$5:$C$4999,$I31,数据录入!$B$5:$B$4999,"&gt;="&amp;DATE(YEAR($K$25),MONTH($K$25),1),数据录入!$B$5:$B$4999,"&lt;="&amp;DATE(YEAR($K$25),MONTH($K$25)+1,0)))</f>
        <v/>
      </c>
      <c r="L31" s="388">
        <f>IF($I31="","",SUMIFS(数据录入!$G$5:$G$4999,数据录入!$C$5:$C$4999,$I31,数据录入!$B$5:$B$4999,"&gt;="&amp;DATE(YEAR($K$25),MONTH($K$25),1),数据录入!$B$5:$B$4999,"&lt;="&amp;DATE(YEAR($K$25),MONTH($K$25)+1,0)))</f>
        <v/>
      </c>
      <c r="M31" s="387">
        <f>IF($I31="","",J31+K31-L31)</f>
        <v/>
      </c>
      <c r="N31" s="63" t="n"/>
      <c r="P31" s="389" t="n">
        <v>46113</v>
      </c>
      <c r="Q31" s="63" t="n"/>
      <c r="R31" s="63" t="n"/>
      <c r="U31" s="0" t="n"/>
      <c r="V31" s="0" t="n"/>
      <c r="BN31" s="0" t="n"/>
      <c r="BO31" s="0" t="n"/>
    </row>
    <row r="32" ht="20" customHeight="1" s="65">
      <c r="A32" s="93" t="n">
        <v>6</v>
      </c>
      <c r="B32" s="94" t="inlineStr">
        <is>
          <t>备用</t>
        </is>
      </c>
      <c r="C32" s="385">
        <f>IF($B32="","",SUMIFS(数据录入!$H$5:$H$4999,数据录入!$C$5:$C$4999,$B32,数据录入!$E$5:$E$4999,"期初余额",数据录入!$B$5:$B$4999,"&lt;="&amp;$C$25)+SUMIFS(数据录入!$F$5:$F$4999,数据录入!$C$5:$C$4999,$B32,数据录入!$B$5:$B$4999,"&lt;"&amp;$C$25)-SUMIFS(数据录入!$G$5:$G$4999,数据录入!$C$5:$C$4999,$B32,数据录入!$B$5:$B$4999,"&lt;"&amp;$C$25))</f>
        <v/>
      </c>
      <c r="D32" s="386">
        <f>IF($B32="","",SUMIFS(数据录入!$F$5:$F$4999,数据录入!$C$5:$C$4999,$B32,数据录入!$B$5:$B$4999,$C$25))</f>
        <v/>
      </c>
      <c r="E32" s="386">
        <f>IF($B32="","",SUMIFS(数据录入!$G$5:$G$4999,数据录入!$C$5:$C$4999,$B32,数据录入!$B$5:$B$4999,$C$25))</f>
        <v/>
      </c>
      <c r="F32" s="385">
        <f>IF($B32="","",C32+D32-E32)</f>
        <v/>
      </c>
      <c r="G32" s="63" t="n"/>
      <c r="H32" s="93" t="n">
        <v>6</v>
      </c>
      <c r="I32" s="96" t="inlineStr">
        <is>
          <t>备用</t>
        </is>
      </c>
      <c r="J32" s="387">
        <f>IF($I32="","",SUMIFS(数据录入!$H$5:$H$4999,数据录入!$C$5:$C$4999,$I32,数据录入!$E$5:$E$4999,"期初余额",数据录入!$B$5:$B$4999,"&lt;="&amp;DATE(YEAR($K$25),MONTH($K$25),1))+SUMIFS(数据录入!$F$5:$F$4999,数据录入!$C$5:$C$4999,$I32,数据录入!$B$5:$B$4999,"&lt;"&amp;DATE(YEAR($K$25),MONTH($K$25),1))-SUMIFS(数据录入!$G$5:$G$4999,数据录入!$C$5:$C$4999,$I32,数据录入!$B$5:$B$4999,"&lt;"&amp;DATE(YEAR($K$25),MONTH($K$25),1)))</f>
        <v/>
      </c>
      <c r="K32" s="388">
        <f>IF($I32="","",SUMIFS(数据录入!$F$5:$F$4999,数据录入!$C$5:$C$4999,$I32,数据录入!$B$5:$B$4999,"&gt;="&amp;DATE(YEAR($K$25),MONTH($K$25),1),数据录入!$B$5:$B$4999,"&lt;="&amp;DATE(YEAR($K$25),MONTH($K$25)+1,0)))</f>
        <v/>
      </c>
      <c r="L32" s="388">
        <f>IF($I32="","",SUMIFS(数据录入!$G$5:$G$4999,数据录入!$C$5:$C$4999,$I32,数据录入!$B$5:$B$4999,"&gt;="&amp;DATE(YEAR($K$25),MONTH($K$25),1),数据录入!$B$5:$B$4999,"&lt;="&amp;DATE(YEAR($K$25),MONTH($K$25)+1,0)))</f>
        <v/>
      </c>
      <c r="M32" s="387">
        <f>IF($I32="","",J32+K32-L32)</f>
        <v/>
      </c>
      <c r="N32" s="63" t="n"/>
      <c r="P32" s="389" t="n">
        <v>46143</v>
      </c>
      <c r="Q32" s="63" t="n"/>
      <c r="R32" s="63" t="n"/>
      <c r="U32" s="0" t="n"/>
      <c r="V32" s="0" t="n"/>
      <c r="BN32" s="0" t="n"/>
      <c r="BO32" s="0" t="n"/>
    </row>
    <row r="33" ht="20" customHeight="1" s="65">
      <c r="A33" s="93" t="n">
        <v>7</v>
      </c>
      <c r="B33" s="94" t="inlineStr">
        <is>
          <t>备用1</t>
        </is>
      </c>
      <c r="C33" s="385">
        <f>IF($B33="","",SUMIFS(数据录入!$H$5:$H$4999,数据录入!$C$5:$C$4999,$B33,数据录入!$E$5:$E$4999,"期初余额",数据录入!$B$5:$B$4999,"&lt;="&amp;$C$25)+SUMIFS(数据录入!$F$5:$F$4999,数据录入!$C$5:$C$4999,$B33,数据录入!$B$5:$B$4999,"&lt;"&amp;$C$25)-SUMIFS(数据录入!$G$5:$G$4999,数据录入!$C$5:$C$4999,$B33,数据录入!$B$5:$B$4999,"&lt;"&amp;$C$25))</f>
        <v/>
      </c>
      <c r="D33" s="386">
        <f>IF($B33="","",SUMIFS(数据录入!$F$5:$F$4999,数据录入!$C$5:$C$4999,$B33,数据录入!$B$5:$B$4999,$C$25))</f>
        <v/>
      </c>
      <c r="E33" s="386">
        <f>IF($B33="","",SUMIFS(数据录入!$G$5:$G$4999,数据录入!$C$5:$C$4999,$B33,数据录入!$B$5:$B$4999,$C$25))</f>
        <v/>
      </c>
      <c r="F33" s="385">
        <f>IF($B33="","",C33+D33-E33)</f>
        <v/>
      </c>
      <c r="G33" s="63" t="n"/>
      <c r="H33" s="93" t="n">
        <v>7</v>
      </c>
      <c r="I33" s="96" t="inlineStr">
        <is>
          <t>备用1</t>
        </is>
      </c>
      <c r="J33" s="387">
        <f>IF($I33="","",SUMIFS(数据录入!$H$5:$H$4999,数据录入!$C$5:$C$4999,$I33,数据录入!$E$5:$E$4999,"期初余额",数据录入!$B$5:$B$4999,"&lt;="&amp;DATE(YEAR($K$25),MONTH($K$25),1))+SUMIFS(数据录入!$F$5:$F$4999,数据录入!$C$5:$C$4999,$I33,数据录入!$B$5:$B$4999,"&lt;"&amp;DATE(YEAR($K$25),MONTH($K$25),1))-SUMIFS(数据录入!$G$5:$G$4999,数据录入!$C$5:$C$4999,$I33,数据录入!$B$5:$B$4999,"&lt;"&amp;DATE(YEAR($K$25),MONTH($K$25),1)))</f>
        <v/>
      </c>
      <c r="K33" s="388">
        <f>IF($I33="","",SUMIFS(数据录入!$F$5:$F$4999,数据录入!$C$5:$C$4999,$I33,数据录入!$B$5:$B$4999,"&gt;="&amp;DATE(YEAR($K$25),MONTH($K$25),1),数据录入!$B$5:$B$4999,"&lt;="&amp;DATE(YEAR($K$25),MONTH($K$25)+1,0)))</f>
        <v/>
      </c>
      <c r="L33" s="388">
        <f>IF($I33="","",SUMIFS(数据录入!$G$5:$G$4999,数据录入!$C$5:$C$4999,$I33,数据录入!$B$5:$B$4999,"&gt;="&amp;DATE(YEAR($K$25),MONTH($K$25),1),数据录入!$B$5:$B$4999,"&lt;="&amp;DATE(YEAR($K$25),MONTH($K$25)+1,0)))</f>
        <v/>
      </c>
      <c r="M33" s="387">
        <f>IF($I33="","",J33+K33-L33)</f>
        <v/>
      </c>
      <c r="N33" s="63" t="n"/>
      <c r="P33" s="389" t="n">
        <v>46174</v>
      </c>
      <c r="Q33" s="63" t="n"/>
      <c r="R33" s="63" t="n"/>
      <c r="U33" s="0" t="n"/>
      <c r="V33" s="0" t="n"/>
      <c r="BN33" s="0" t="n"/>
      <c r="BO33" s="0" t="n"/>
    </row>
    <row r="34" ht="20" customHeight="1" s="65">
      <c r="A34" s="93" t="n">
        <v>8</v>
      </c>
      <c r="B34" s="94" t="inlineStr">
        <is>
          <t>备用2</t>
        </is>
      </c>
      <c r="C34" s="385">
        <f>IF($B34="","",SUMIFS(数据录入!$H$5:$H$4999,数据录入!$C$5:$C$4999,$B34,数据录入!$E$5:$E$4999,"期初余额",数据录入!$B$5:$B$4999,"&lt;="&amp;$C$25)+SUMIFS(数据录入!$F$5:$F$4999,数据录入!$C$5:$C$4999,$B34,数据录入!$B$5:$B$4999,"&lt;"&amp;$C$25)-SUMIFS(数据录入!$G$5:$G$4999,数据录入!$C$5:$C$4999,$B34,数据录入!$B$5:$B$4999,"&lt;"&amp;$C$25))</f>
        <v/>
      </c>
      <c r="D34" s="386">
        <f>IF($B34="","",SUMIFS(数据录入!$F$5:$F$4999,数据录入!$C$5:$C$4999,$B34,数据录入!$B$5:$B$4999,$C$25))</f>
        <v/>
      </c>
      <c r="E34" s="386">
        <f>IF($B34="","",SUMIFS(数据录入!$G$5:$G$4999,数据录入!$C$5:$C$4999,$B34,数据录入!$B$5:$B$4999,$C$25))</f>
        <v/>
      </c>
      <c r="F34" s="385">
        <f>IF($B34="","",C34+D34-E34)</f>
        <v/>
      </c>
      <c r="G34" s="63" t="n"/>
      <c r="H34" s="93" t="n">
        <v>8</v>
      </c>
      <c r="I34" s="96" t="inlineStr">
        <is>
          <t>备用2</t>
        </is>
      </c>
      <c r="J34" s="387">
        <f>IF($I34="","",SUMIFS(数据录入!$H$5:$H$4999,数据录入!$C$5:$C$4999,$I34,数据录入!$E$5:$E$4999,"期初余额",数据录入!$B$5:$B$4999,"&lt;="&amp;DATE(YEAR($K$25),MONTH($K$25),1))+SUMIFS(数据录入!$F$5:$F$4999,数据录入!$C$5:$C$4999,$I34,数据录入!$B$5:$B$4999,"&lt;"&amp;DATE(YEAR($K$25),MONTH($K$25),1))-SUMIFS(数据录入!$G$5:$G$4999,数据录入!$C$5:$C$4999,$I34,数据录入!$B$5:$B$4999,"&lt;"&amp;DATE(YEAR($K$25),MONTH($K$25),1)))</f>
        <v/>
      </c>
      <c r="K34" s="388">
        <f>IF($I34="","",SUMIFS(数据录入!$F$5:$F$4999,数据录入!$C$5:$C$4999,$I34,数据录入!$B$5:$B$4999,"&gt;="&amp;DATE(YEAR($K$25),MONTH($K$25),1),数据录入!$B$5:$B$4999,"&lt;="&amp;DATE(YEAR($K$25),MONTH($K$25)+1,0)))</f>
        <v/>
      </c>
      <c r="L34" s="388">
        <f>IF($I34="","",SUMIFS(数据录入!$G$5:$G$4999,数据录入!$C$5:$C$4999,$I34,数据录入!$B$5:$B$4999,"&gt;="&amp;DATE(YEAR($K$25),MONTH($K$25),1),数据录入!$B$5:$B$4999,"&lt;="&amp;DATE(YEAR($K$25),MONTH($K$25)+1,0)))</f>
        <v/>
      </c>
      <c r="M34" s="387">
        <f>IF($I34="","",J34+K34-L34)</f>
        <v/>
      </c>
      <c r="N34" s="63" t="n"/>
      <c r="P34" s="389" t="n">
        <v>46204</v>
      </c>
      <c r="Q34" s="63" t="n"/>
      <c r="R34" s="63" t="n"/>
      <c r="U34" s="0" t="n"/>
      <c r="V34" s="0" t="n"/>
      <c r="BN34" s="0" t="n"/>
      <c r="BO34" s="0" t="n"/>
    </row>
    <row r="35" ht="20" customHeight="1" s="65">
      <c r="A35" s="93" t="n">
        <v>9</v>
      </c>
      <c r="B35" s="94" t="inlineStr">
        <is>
          <t>备用3</t>
        </is>
      </c>
      <c r="C35" s="385">
        <f>IF($B35="","",SUMIFS(数据录入!$H$5:$H$4999,数据录入!$C$5:$C$4999,$B35,数据录入!$E$5:$E$4999,"期初余额",数据录入!$B$5:$B$4999,"&lt;="&amp;$C$25)+SUMIFS(数据录入!$F$5:$F$4999,数据录入!$C$5:$C$4999,$B35,数据录入!$B$5:$B$4999,"&lt;"&amp;$C$25)-SUMIFS(数据录入!$G$5:$G$4999,数据录入!$C$5:$C$4999,$B35,数据录入!$B$5:$B$4999,"&lt;"&amp;$C$25))</f>
        <v/>
      </c>
      <c r="D35" s="386">
        <f>IF($B35="","",SUMIFS(数据录入!$F$5:$F$4999,数据录入!$C$5:$C$4999,$B35,数据录入!$B$5:$B$4999,$C$25))</f>
        <v/>
      </c>
      <c r="E35" s="386">
        <f>IF($B35="","",SUMIFS(数据录入!$G$5:$G$4999,数据录入!$C$5:$C$4999,$B35,数据录入!$B$5:$B$4999,$C$25))</f>
        <v/>
      </c>
      <c r="F35" s="385">
        <f>IF($B35="","",C35+D35-E35)</f>
        <v/>
      </c>
      <c r="G35" s="63" t="n"/>
      <c r="H35" s="93" t="n">
        <v>9</v>
      </c>
      <c r="I35" s="96" t="inlineStr">
        <is>
          <t>备用3</t>
        </is>
      </c>
      <c r="J35" s="387">
        <f>IF($I35="","",SUMIFS(数据录入!$H$5:$H$4999,数据录入!$C$5:$C$4999,$I35,数据录入!$E$5:$E$4999,"期初余额",数据录入!$B$5:$B$4999,"&lt;="&amp;DATE(YEAR($K$25),MONTH($K$25),1))+SUMIFS(数据录入!$F$5:$F$4999,数据录入!$C$5:$C$4999,$I35,数据录入!$B$5:$B$4999,"&lt;"&amp;DATE(YEAR($K$25),MONTH($K$25),1))-SUMIFS(数据录入!$G$5:$G$4999,数据录入!$C$5:$C$4999,$I35,数据录入!$B$5:$B$4999,"&lt;"&amp;DATE(YEAR($K$25),MONTH($K$25),1)))</f>
        <v/>
      </c>
      <c r="K35" s="388">
        <f>IF($I35="","",SUMIFS(数据录入!$F$5:$F$4999,数据录入!$C$5:$C$4999,$I35,数据录入!$B$5:$B$4999,"&gt;="&amp;DATE(YEAR($K$25),MONTH($K$25),1),数据录入!$B$5:$B$4999,"&lt;="&amp;DATE(YEAR($K$25),MONTH($K$25)+1,0)))</f>
        <v/>
      </c>
      <c r="L35" s="388">
        <f>IF($I35="","",SUMIFS(数据录入!$G$5:$G$4999,数据录入!$C$5:$C$4999,$I35,数据录入!$B$5:$B$4999,"&gt;="&amp;DATE(YEAR($K$25),MONTH($K$25),1),数据录入!$B$5:$B$4999,"&lt;="&amp;DATE(YEAR($K$25),MONTH($K$25)+1,0)))</f>
        <v/>
      </c>
      <c r="M35" s="387">
        <f>IF($I35="","",J35+K35-L35)</f>
        <v/>
      </c>
      <c r="N35" s="63" t="n"/>
      <c r="P35" s="389" t="n">
        <v>46235</v>
      </c>
      <c r="Q35" s="63" t="n"/>
      <c r="R35" s="63" t="n"/>
      <c r="U35" s="0" t="n"/>
      <c r="V35" s="0" t="n"/>
      <c r="BN35" s="0" t="n"/>
      <c r="BO35" s="0" t="n"/>
    </row>
    <row r="36" ht="20" customHeight="1" s="65">
      <c r="A36" s="93" t="n">
        <v>10</v>
      </c>
      <c r="B36" s="94" t="inlineStr">
        <is>
          <t>备用4</t>
        </is>
      </c>
      <c r="C36" s="385">
        <f>IF($B36="","",SUMIFS(数据录入!$H$5:$H$4999,数据录入!$C$5:$C$4999,$B36,数据录入!$E$5:$E$4999,"期初余额",数据录入!$B$5:$B$4999,"&lt;="&amp;$C$25)+SUMIFS(数据录入!$F$5:$F$4999,数据录入!$C$5:$C$4999,$B36,数据录入!$B$5:$B$4999,"&lt;"&amp;$C$25)-SUMIFS(数据录入!$G$5:$G$4999,数据录入!$C$5:$C$4999,$B36,数据录入!$B$5:$B$4999,"&lt;"&amp;$C$25))</f>
        <v/>
      </c>
      <c r="D36" s="386">
        <f>IF($B36="","",SUMIFS(数据录入!$F$5:$F$4999,数据录入!$C$5:$C$4999,$B36,数据录入!$B$5:$B$4999,$C$25))</f>
        <v/>
      </c>
      <c r="E36" s="386">
        <f>IF($B36="","",SUMIFS(数据录入!$G$5:$G$4999,数据录入!$C$5:$C$4999,$B36,数据录入!$B$5:$B$4999,$C$25))</f>
        <v/>
      </c>
      <c r="F36" s="385">
        <f>IF($B36="","",C36+D36-E36)</f>
        <v/>
      </c>
      <c r="G36" s="63" t="n"/>
      <c r="H36" s="93" t="n">
        <v>10</v>
      </c>
      <c r="I36" s="96" t="inlineStr">
        <is>
          <t>备用4</t>
        </is>
      </c>
      <c r="J36" s="387">
        <f>IF($I36="","",SUMIFS(数据录入!$H$5:$H$4999,数据录入!$C$5:$C$4999,$I36,数据录入!$E$5:$E$4999,"期初余额",数据录入!$B$5:$B$4999,"&lt;="&amp;DATE(YEAR($K$25),MONTH($K$25),1))+SUMIFS(数据录入!$F$5:$F$4999,数据录入!$C$5:$C$4999,$I36,数据录入!$B$5:$B$4999,"&lt;"&amp;DATE(YEAR($K$25),MONTH($K$25),1))-SUMIFS(数据录入!$G$5:$G$4999,数据录入!$C$5:$C$4999,$I36,数据录入!$B$5:$B$4999,"&lt;"&amp;DATE(YEAR($K$25),MONTH($K$25),1)))</f>
        <v/>
      </c>
      <c r="K36" s="388">
        <f>IF($I36="","",SUMIFS(数据录入!$F$5:$F$4999,数据录入!$C$5:$C$4999,$I36,数据录入!$B$5:$B$4999,"&gt;="&amp;DATE(YEAR($K$25),MONTH($K$25),1),数据录入!$B$5:$B$4999,"&lt;="&amp;DATE(YEAR($K$25),MONTH($K$25)+1,0)))</f>
        <v/>
      </c>
      <c r="L36" s="388">
        <f>IF($I36="","",SUMIFS(数据录入!$G$5:$G$4999,数据录入!$C$5:$C$4999,$I36,数据录入!$B$5:$B$4999,"&gt;="&amp;DATE(YEAR($K$25),MONTH($K$25),1),数据录入!$B$5:$B$4999,"&lt;="&amp;DATE(YEAR($K$25),MONTH($K$25)+1,0)))</f>
        <v/>
      </c>
      <c r="M36" s="387">
        <f>IF($I36="","",J36+K36-L36)</f>
        <v/>
      </c>
      <c r="N36" s="63" t="n"/>
      <c r="P36" s="389" t="n">
        <v>46266</v>
      </c>
      <c r="Q36" s="63" t="n"/>
      <c r="R36" s="63" t="n"/>
      <c r="U36" s="0" t="n"/>
      <c r="V36" s="0" t="n"/>
      <c r="BN36" s="0" t="n"/>
      <c r="BO36" s="0" t="n"/>
    </row>
    <row r="37" ht="20" customHeight="1" s="65">
      <c r="A37" s="93" t="n">
        <v>11</v>
      </c>
      <c r="B37" s="94" t="inlineStr">
        <is>
          <t>备用5</t>
        </is>
      </c>
      <c r="C37" s="385">
        <f>IF($B37="","",SUMIFS(数据录入!$H$5:$H$4999,数据录入!$C$5:$C$4999,$B37,数据录入!$E$5:$E$4999,"期初余额",数据录入!$B$5:$B$4999,"&lt;="&amp;$C$25)+SUMIFS(数据录入!$F$5:$F$4999,数据录入!$C$5:$C$4999,$B37,数据录入!$B$5:$B$4999,"&lt;"&amp;$C$25)-SUMIFS(数据录入!$G$5:$G$4999,数据录入!$C$5:$C$4999,$B37,数据录入!$B$5:$B$4999,"&lt;"&amp;$C$25))</f>
        <v/>
      </c>
      <c r="D37" s="386">
        <f>IF($B37="","",SUMIFS(数据录入!$F$5:$F$4999,数据录入!$C$5:$C$4999,$B37,数据录入!$B$5:$B$4999,$C$25))</f>
        <v/>
      </c>
      <c r="E37" s="386">
        <f>IF($B37="","",SUMIFS(数据录入!$G$5:$G$4999,数据录入!$C$5:$C$4999,$B37,数据录入!$B$5:$B$4999,$C$25))</f>
        <v/>
      </c>
      <c r="F37" s="385">
        <f>IF($B37="","",C37+D37-E37)</f>
        <v/>
      </c>
      <c r="G37" s="63" t="n"/>
      <c r="H37" s="93" t="n">
        <v>11</v>
      </c>
      <c r="I37" s="96" t="inlineStr">
        <is>
          <t>备用5</t>
        </is>
      </c>
      <c r="J37" s="387">
        <f>IF($I37="","",SUMIFS(数据录入!$H$5:$H$4999,数据录入!$C$5:$C$4999,$I37,数据录入!$E$5:$E$4999,"期初余额",数据录入!$B$5:$B$4999,"&lt;="&amp;DATE(YEAR($K$25),MONTH($K$25),1))+SUMIFS(数据录入!$F$5:$F$4999,数据录入!$C$5:$C$4999,$I37,数据录入!$B$5:$B$4999,"&lt;"&amp;DATE(YEAR($K$25),MONTH($K$25),1))-SUMIFS(数据录入!$G$5:$G$4999,数据录入!$C$5:$C$4999,$I37,数据录入!$B$5:$B$4999,"&lt;"&amp;DATE(YEAR($K$25),MONTH($K$25),1)))</f>
        <v/>
      </c>
      <c r="K37" s="388">
        <f>IF($I37="","",SUMIFS(数据录入!$F$5:$F$4999,数据录入!$C$5:$C$4999,$I37,数据录入!$B$5:$B$4999,"&gt;="&amp;DATE(YEAR($K$25),MONTH($K$25),1),数据录入!$B$5:$B$4999,"&lt;="&amp;DATE(YEAR($K$25),MONTH($K$25)+1,0)))</f>
        <v/>
      </c>
      <c r="L37" s="388">
        <f>IF($I37="","",SUMIFS(数据录入!$G$5:$G$4999,数据录入!$C$5:$C$4999,$I37,数据录入!$B$5:$B$4999,"&gt;="&amp;DATE(YEAR($K$25),MONTH($K$25),1),数据录入!$B$5:$B$4999,"&lt;="&amp;DATE(YEAR($K$25),MONTH($K$25)+1,0)))</f>
        <v/>
      </c>
      <c r="M37" s="387">
        <f>IF($I37="","",J37+K37-L37)</f>
        <v/>
      </c>
      <c r="N37" s="63" t="n"/>
      <c r="P37" s="389" t="n">
        <v>46296</v>
      </c>
      <c r="Q37" s="63" t="n"/>
      <c r="R37" s="63" t="n"/>
      <c r="U37" s="0" t="n"/>
      <c r="V37" s="0" t="n"/>
      <c r="BN37" s="0" t="n"/>
      <c r="BO37" s="0" t="n"/>
    </row>
    <row r="38" ht="20" customHeight="1" s="65">
      <c r="A38" s="93" t="n">
        <v>12</v>
      </c>
      <c r="B38" s="101" t="inlineStr">
        <is>
          <t>备用6</t>
        </is>
      </c>
      <c r="C38" s="390">
        <f>IF($B38="","",SUMIFS(数据录入!$H$5:$H$4999,数据录入!$C$5:$C$4999,$B38,数据录入!$E$5:$E$4999,"期初余额",数据录入!$B$5:$B$4999,"&lt;="&amp;$C$25)+SUMIFS(数据录入!$F$5:$F$4999,数据录入!$C$5:$C$4999,$B38,数据录入!$B$5:$B$4999,"&lt;"&amp;$C$25)-SUMIFS(数据录入!$G$5:$G$4999,数据录入!$C$5:$C$4999,$B38,数据录入!$B$5:$B$4999,"&lt;"&amp;$C$25))</f>
        <v/>
      </c>
      <c r="D38" s="386">
        <f>IF($B38="","",SUMIFS(数据录入!$F$5:$F$4999,数据录入!$C$5:$C$4999,$B38,数据录入!$B$5:$B$4999,$C$25))</f>
        <v/>
      </c>
      <c r="E38" s="386">
        <f>IF($B38="","",SUMIFS(数据录入!$G$5:$G$4999,数据录入!$C$5:$C$4999,$B38,数据录入!$B$5:$B$4999,$C$25))</f>
        <v/>
      </c>
      <c r="F38" s="385">
        <f>IF($B38="","",C38+D38-E38)</f>
        <v/>
      </c>
      <c r="G38" s="63" t="n"/>
      <c r="H38" s="93" t="n">
        <v>12</v>
      </c>
      <c r="I38" s="96" t="inlineStr">
        <is>
          <t>备用6</t>
        </is>
      </c>
      <c r="J38" s="387">
        <f>IF($I38="","",SUMIFS(数据录入!$H$5:$H$4999,数据录入!$C$5:$C$4999,$I38,数据录入!$E$5:$E$4999,"期初余额",数据录入!$B$5:$B$4999,"&lt;="&amp;DATE(YEAR($K$25),MONTH($K$25),1))+SUMIFS(数据录入!$F$5:$F$4999,数据录入!$C$5:$C$4999,$I38,数据录入!$B$5:$B$4999,"&lt;"&amp;DATE(YEAR($K$25),MONTH($K$25),1))-SUMIFS(数据录入!$G$5:$G$4999,数据录入!$C$5:$C$4999,$I38,数据录入!$B$5:$B$4999,"&lt;"&amp;DATE(YEAR($K$25),MONTH($K$25),1)))</f>
        <v/>
      </c>
      <c r="K38" s="388">
        <f>IF($I38="","",SUMIFS(数据录入!$F$5:$F$4999,数据录入!$C$5:$C$4999,$I38,数据录入!$B$5:$B$4999,"&gt;="&amp;DATE(YEAR($K$25),MONTH($K$25),1),数据录入!$B$5:$B$4999,"&lt;="&amp;DATE(YEAR($K$25),MONTH($K$25)+1,0)))</f>
        <v/>
      </c>
      <c r="L38" s="388">
        <f>IF($I38="","",SUMIFS(数据录入!$G$5:$G$4999,数据录入!$C$5:$C$4999,$I38,数据录入!$B$5:$B$4999,"&gt;="&amp;DATE(YEAR($K$25),MONTH($K$25),1),数据录入!$B$5:$B$4999,"&lt;="&amp;DATE(YEAR($K$25),MONTH($K$25)+1,0)))</f>
        <v/>
      </c>
      <c r="M38" s="387">
        <f>IF($I38="","",J38+K38-L38)</f>
        <v/>
      </c>
      <c r="N38" s="63" t="n"/>
      <c r="P38" s="389" t="n">
        <v>46327</v>
      </c>
      <c r="Q38" s="63" t="n"/>
      <c r="R38" s="63" t="n"/>
      <c r="U38" s="0" t="n"/>
      <c r="V38" s="0" t="n"/>
      <c r="BN38" s="0" t="n"/>
      <c r="BO38" s="0" t="n"/>
    </row>
    <row r="39" ht="20" customHeight="1" s="65">
      <c r="A39" s="93" t="n">
        <v>13</v>
      </c>
      <c r="B39" s="94" t="inlineStr">
        <is>
          <t>备用7</t>
        </is>
      </c>
      <c r="C39" s="385">
        <f>IF($B39="","",SUMIFS(数据录入!$H$5:$H$4999,数据录入!$C$5:$C$4999,$B39,数据录入!$E$5:$E$4999,"期初余额",数据录入!$B$5:$B$4999,"&lt;="&amp;$C$25)+SUMIFS(数据录入!$F$5:$F$4999,数据录入!$C$5:$C$4999,$B39,数据录入!$B$5:$B$4999,"&lt;"&amp;$C$25)-SUMIFS(数据录入!$G$5:$G$4999,数据录入!$C$5:$C$4999,$B39,数据录入!$B$5:$B$4999,"&lt;"&amp;$C$25))</f>
        <v/>
      </c>
      <c r="D39" s="386">
        <f>IF($B39="","",SUMIFS(数据录入!$F$5:$F$4999,数据录入!$C$5:$C$4999,$B39,数据录入!$B$5:$B$4999,$C$25))</f>
        <v/>
      </c>
      <c r="E39" s="386">
        <f>IF($B39="","",SUMIFS(数据录入!$G$5:$G$4999,数据录入!$C$5:$C$4999,$B39,数据录入!$B$5:$B$4999,$C$25))</f>
        <v/>
      </c>
      <c r="F39" s="385">
        <f>IF($B39="","",C39+D39-E39)</f>
        <v/>
      </c>
      <c r="G39" s="63" t="n"/>
      <c r="H39" s="93" t="n">
        <v>13</v>
      </c>
      <c r="I39" s="96" t="inlineStr">
        <is>
          <t>备用7</t>
        </is>
      </c>
      <c r="J39" s="387">
        <f>IF($I39="","",SUMIFS(数据录入!$H$5:$H$4999,数据录入!$C$5:$C$4999,$I39,数据录入!$E$5:$E$4999,"期初余额",数据录入!$B$5:$B$4999,"&lt;="&amp;DATE(YEAR($K$25),MONTH($K$25),1))+SUMIFS(数据录入!$F$5:$F$4999,数据录入!$C$5:$C$4999,$I39,数据录入!$B$5:$B$4999,"&lt;"&amp;DATE(YEAR($K$25),MONTH($K$25),1))-SUMIFS(数据录入!$G$5:$G$4999,数据录入!$C$5:$C$4999,$I39,数据录入!$B$5:$B$4999,"&lt;"&amp;DATE(YEAR($K$25),MONTH($K$25),1)))</f>
        <v/>
      </c>
      <c r="K39" s="388">
        <f>IF($I39="","",SUMIFS(数据录入!$F$5:$F$4999,数据录入!$C$5:$C$4999,$I39,数据录入!$B$5:$B$4999,"&gt;="&amp;DATE(YEAR($K$25),MONTH($K$25),1),数据录入!$B$5:$B$4999,"&lt;="&amp;DATE(YEAR($K$25),MONTH($K$25)+1,0)))</f>
        <v/>
      </c>
      <c r="L39" s="388">
        <f>IF($I39="","",SUMIFS(数据录入!$G$5:$G$4999,数据录入!$C$5:$C$4999,$I39,数据录入!$B$5:$B$4999,"&gt;="&amp;DATE(YEAR($K$25),MONTH($K$25),1),数据录入!$B$5:$B$4999,"&lt;="&amp;DATE(YEAR($K$25),MONTH($K$25)+1,0)))</f>
        <v/>
      </c>
      <c r="M39" s="387">
        <f>IF($I39="","",J39+K39-L39)</f>
        <v/>
      </c>
      <c r="N39" s="63" t="n"/>
      <c r="O39" s="391" t="n"/>
      <c r="P39" s="389" t="n">
        <v>46357</v>
      </c>
      <c r="Q39" s="63" t="n"/>
      <c r="R39" s="63" t="n"/>
      <c r="U39" s="0" t="n"/>
      <c r="V39" s="0" t="n"/>
      <c r="BN39" s="0" t="n"/>
      <c r="BO39" s="0" t="n"/>
    </row>
    <row r="40" ht="20" customHeight="1" s="65">
      <c r="A40" s="93" t="n">
        <v>14</v>
      </c>
      <c r="B40" s="101" t="inlineStr">
        <is>
          <t>备用8</t>
        </is>
      </c>
      <c r="C40" s="390">
        <f>IF($B40="","",SUMIFS(数据录入!$H$5:$H$4999,数据录入!$C$5:$C$4999,$B40,数据录入!$E$5:$E$4999,"期初余额",数据录入!$B$5:$B$4999,"&lt;="&amp;$C$25)+SUMIFS(数据录入!$F$5:$F$4999,数据录入!$C$5:$C$4999,$B40,数据录入!$B$5:$B$4999,"&lt;"&amp;$C$25)-SUMIFS(数据录入!$G$5:$G$4999,数据录入!$C$5:$C$4999,$B40,数据录入!$B$5:$B$4999,"&lt;"&amp;$C$25))</f>
        <v/>
      </c>
      <c r="D40" s="386">
        <f>IF($B40="","",SUMIFS(数据录入!$F$5:$F$4999,数据录入!$C$5:$C$4999,$B40,数据录入!$B$5:$B$4999,$C$25))</f>
        <v/>
      </c>
      <c r="E40" s="386">
        <f>IF($B40="","",SUMIFS(数据录入!$G$5:$G$4999,数据录入!$C$5:$C$4999,$B40,数据录入!$B$5:$B$4999,$C$25))</f>
        <v/>
      </c>
      <c r="F40" s="385">
        <f>IF($B40="","",C40+D40-E40)</f>
        <v/>
      </c>
      <c r="G40" s="63" t="n"/>
      <c r="H40" s="93" t="n">
        <v>14</v>
      </c>
      <c r="I40" s="96" t="inlineStr">
        <is>
          <t>备用8</t>
        </is>
      </c>
      <c r="J40" s="387">
        <f>IF($I40="","",SUMIFS(数据录入!$H$5:$H$4999,数据录入!$C$5:$C$4999,$I40,数据录入!$E$5:$E$4999,"期初余额",数据录入!$B$5:$B$4999,"&lt;="&amp;DATE(YEAR($K$25),MONTH($K$25),1))+SUMIFS(数据录入!$F$5:$F$4999,数据录入!$C$5:$C$4999,$I40,数据录入!$B$5:$B$4999,"&lt;"&amp;DATE(YEAR($K$25),MONTH($K$25),1))-SUMIFS(数据录入!$G$5:$G$4999,数据录入!$C$5:$C$4999,$I40,数据录入!$B$5:$B$4999,"&lt;"&amp;DATE(YEAR($K$25),MONTH($K$25),1)))</f>
        <v/>
      </c>
      <c r="K40" s="388">
        <f>IF($I40="","",SUMIFS(数据录入!$F$5:$F$4999,数据录入!$C$5:$C$4999,$I40,数据录入!$B$5:$B$4999,"&gt;="&amp;DATE(YEAR($K$25),MONTH($K$25),1),数据录入!$B$5:$B$4999,"&lt;="&amp;DATE(YEAR($K$25),MONTH($K$25)+1,0)))</f>
        <v/>
      </c>
      <c r="L40" s="388">
        <f>IF($I40="","",SUMIFS(数据录入!$G$5:$G$4999,数据录入!$C$5:$C$4999,$I40,数据录入!$B$5:$B$4999,"&gt;="&amp;DATE(YEAR($K$25),MONTH($K$25),1),数据录入!$B$5:$B$4999,"&lt;="&amp;DATE(YEAR($K$25),MONTH($K$25)+1,0)))</f>
        <v/>
      </c>
      <c r="M40" s="387">
        <f>IF($I40="","",J40+K40-L40)</f>
        <v/>
      </c>
      <c r="N40" s="63" t="n"/>
      <c r="O40" s="391" t="n"/>
      <c r="P40" s="63" t="n"/>
      <c r="Q40" s="63" t="n"/>
      <c r="R40" s="63" t="n"/>
      <c r="U40" s="0" t="n"/>
      <c r="V40" s="0" t="n"/>
      <c r="BN40" s="0" t="n"/>
      <c r="BO40" s="0" t="n"/>
    </row>
    <row r="41" ht="20" customHeight="1" s="65">
      <c r="A41" s="104" t="inlineStr">
        <is>
          <t>合计</t>
        </is>
      </c>
      <c r="B41" s="104" t="n"/>
      <c r="C41" s="392">
        <f>SUM(C27:C40)</f>
        <v/>
      </c>
      <c r="D41" s="392">
        <f>SUM(D27:D40)</f>
        <v/>
      </c>
      <c r="E41" s="392">
        <f>SUM(E27:E40)</f>
        <v/>
      </c>
      <c r="F41" s="392">
        <f>SUM(F27:F40)</f>
        <v/>
      </c>
      <c r="G41" s="63" t="n"/>
      <c r="H41" s="104" t="n"/>
      <c r="I41" s="104" t="inlineStr">
        <is>
          <t>合计</t>
        </is>
      </c>
      <c r="J41" s="392">
        <f>SUM(J27:J40)</f>
        <v/>
      </c>
      <c r="K41" s="392">
        <f>SUM(K27:K40)</f>
        <v/>
      </c>
      <c r="L41" s="392">
        <f>SUM(L27:L40)</f>
        <v/>
      </c>
      <c r="M41" s="392">
        <f>SUM(M27:M40)</f>
        <v/>
      </c>
      <c r="N41" s="63" t="n"/>
      <c r="O41" s="63" t="n"/>
      <c r="P41" s="63" t="n"/>
      <c r="Q41" s="63" t="n"/>
      <c r="R41" s="63" t="n"/>
      <c r="U41" s="0" t="n"/>
      <c r="V41" s="0" t="n"/>
      <c r="BN41" s="0" t="n"/>
      <c r="BO41" s="0" t="n"/>
    </row>
  </sheetData>
  <mergeCells count="4">
    <mergeCell ref="A1:T1"/>
    <mergeCell ref="A3:BO3"/>
    <mergeCell ref="A24:F24"/>
    <mergeCell ref="H24:M24"/>
  </mergeCells>
  <conditionalFormatting sqref="B8:BO17 B20:BO21">
    <cfRule type="cellIs" priority="2" operator="lessThan" dxfId="7">
      <formula>0</formula>
    </cfRule>
  </conditionalFormatting>
  <conditionalFormatting sqref="B18:BO19">
    <cfRule type="cellIs" priority="1" operator="lessThan" dxfId="7">
      <formula>0</formula>
    </cfRule>
  </conditionalFormatting>
  <dataValidations count="1">
    <dataValidation sqref="K25" showDropDown="0" showInputMessage="1" showErrorMessage="1" allowBlank="1" type="list">
      <formula1>$P$28:$P$39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5" topLeftCell="A16" activePane="bottomLeft" state="frozen"/>
      <selection activeCell="A1" sqref="A1"/>
      <selection pane="bottomLeft" activeCell="F24" sqref="F24"/>
    </sheetView>
  </sheetViews>
  <sheetFormatPr baseColWidth="8" defaultColWidth="9" defaultRowHeight="13.5"/>
  <cols>
    <col width="2.25" customWidth="1" style="47" min="1" max="1"/>
    <col width="12.5" customWidth="1" style="266" min="2" max="2"/>
    <col width="14" customWidth="1" style="266" min="3" max="3"/>
    <col width="7.875" customWidth="1" style="266" min="4" max="4"/>
    <col width="7.125" customWidth="1" style="266" min="5" max="5"/>
    <col width="13.875" customWidth="1" style="266" min="6" max="6"/>
    <col width="12" customWidth="1" style="266" min="7" max="7"/>
    <col width="12.5" customWidth="1" style="266" min="8" max="8"/>
    <col width="9" customWidth="1" style="266" min="9" max="16371"/>
    <col width="9" customWidth="1" style="266" min="16372" max="16381"/>
  </cols>
  <sheetData>
    <row r="1" ht="28" customFormat="1" customHeight="1" s="266">
      <c r="A1" s="47" t="n"/>
      <c r="B1" s="48" t="inlineStr">
        <is>
          <t>任意时间段收支盈亏查询</t>
        </is>
      </c>
      <c r="J1" s="50" t="inlineStr">
        <is>
          <t>说明：修改黄色日期即可查询；支持单日或任意连续日期</t>
        </is>
      </c>
      <c r="K1" s="51" t="n"/>
      <c r="L1" s="51" t="n"/>
      <c r="M1" s="51" t="n"/>
    </row>
    <row r="2" ht="24" customFormat="1" customHeight="1" s="266">
      <c r="A2" s="47" t="n"/>
      <c r="B2" s="52" t="inlineStr">
        <is>
          <t>开始日期</t>
        </is>
      </c>
      <c r="C2" s="393" t="n">
        <v>46174</v>
      </c>
      <c r="D2" s="52" t="inlineStr">
        <is>
          <t>收入总额</t>
        </is>
      </c>
      <c r="E2" s="325" t="n"/>
      <c r="F2" s="394">
        <f>SUM(C5:C39)</f>
        <v/>
      </c>
      <c r="G2" s="52" t="inlineStr">
        <is>
          <t>盈亏</t>
        </is>
      </c>
      <c r="H2" s="394">
        <f>IF(OR(F2="",F3=""),"",F2-F3)</f>
        <v/>
      </c>
    </row>
    <row r="3" ht="24" customFormat="1" customHeight="1" s="266">
      <c r="A3" s="47" t="n"/>
      <c r="B3" s="52" t="inlineStr">
        <is>
          <t>结束日期</t>
        </is>
      </c>
      <c r="C3" s="393" t="n">
        <v>46203</v>
      </c>
      <c r="D3" s="52" t="inlineStr">
        <is>
          <t>支出总额</t>
        </is>
      </c>
      <c r="E3" s="325" t="n"/>
      <c r="F3" s="394">
        <f>SUM(G5:G39)</f>
        <v/>
      </c>
      <c r="G3" s="317" t="n"/>
      <c r="H3" s="317" t="n"/>
      <c r="I3" s="57" t="n"/>
      <c r="J3" s="57" t="n"/>
      <c r="K3" s="57" t="n"/>
      <c r="L3" s="57" t="n"/>
      <c r="M3" s="57" t="n"/>
    </row>
    <row r="4" ht="24" customFormat="1" customHeight="1" s="266">
      <c r="A4" s="47" t="n"/>
      <c r="B4" s="58" t="inlineStr">
        <is>
          <t>资金收入</t>
        </is>
      </c>
      <c r="C4" s="58" t="inlineStr">
        <is>
          <t>金额</t>
        </is>
      </c>
      <c r="D4" s="58" t="inlineStr">
        <is>
          <t>收入占比</t>
        </is>
      </c>
      <c r="E4" s="58" t="inlineStr">
        <is>
          <t>序号</t>
        </is>
      </c>
      <c r="F4" s="58" t="inlineStr">
        <is>
          <t>资金支出</t>
        </is>
      </c>
      <c r="G4" s="58" t="inlineStr">
        <is>
          <t>金额</t>
        </is>
      </c>
      <c r="H4" s="58" t="inlineStr">
        <is>
          <t>支出占比</t>
        </is>
      </c>
    </row>
    <row r="5" ht="20" customFormat="1" customHeight="1" s="266">
      <c r="A5" s="47" t="n"/>
      <c r="B5" s="59" t="inlineStr">
        <is>
          <t>丁爱妹</t>
        </is>
      </c>
      <c r="C5" s="386">
        <f>IF($B5="","",SUMIFS(数据录入!$F$4:$F$9999,数据录入!$J$4:$J$9999,$B5,数据录入!$B$4:$B$9999,"&gt;="&amp;$C$2,数据录入!$B$4:$B$9999,"&lt;="&amp;$C$3))</f>
        <v/>
      </c>
      <c r="D5" s="61">
        <f>IF(OR($B5="",$F$2=0),"",C5/$F$2)</f>
        <v/>
      </c>
      <c r="E5" s="62" t="n">
        <v>1</v>
      </c>
      <c r="F5" s="39" t="inlineStr">
        <is>
          <t>供应商</t>
        </is>
      </c>
      <c r="G5" s="386">
        <f>IF($F5="","",SUMIFS(数据录入!$G$4:$G$9999,数据录入!$D$4:$D$9999,$F5,数据录入!$B$4:$B$9999,"&gt;="&amp;$C$2,数据录入!$B$4:$B$9999,"&lt;="&amp;$C$3))</f>
        <v/>
      </c>
      <c r="H5" s="61">
        <f>IF(OR($F5="",$F$3=0),"",G5/$F$3)</f>
        <v/>
      </c>
    </row>
    <row r="6" ht="20" customFormat="1" customHeight="1" s="266">
      <c r="A6" s="47" t="n"/>
      <c r="B6" s="59" t="inlineStr">
        <is>
          <t>方建宏</t>
        </is>
      </c>
      <c r="C6" s="386">
        <f>IF($B6="","",SUMIFS(数据录入!$F$4:$F$9999,数据录入!$J$4:$J$9999,$B6,数据录入!$B$4:$B$9999,"&gt;="&amp;$C$2,数据录入!$B$4:$B$9999,"&lt;="&amp;$C$3))</f>
        <v/>
      </c>
      <c r="D6" s="61">
        <f>IF(OR($B6="",$F$2=0),"",C6/$F$2)</f>
        <v/>
      </c>
      <c r="E6" s="62" t="n">
        <v>2</v>
      </c>
      <c r="F6" s="59" t="n"/>
      <c r="G6" s="386">
        <f>IF($F6="","",SUMIFS(数据录入!$G$4:$G$9999,数据录入!$D$4:$D$9999,$F6,数据录入!$B$4:$B$9999,"&gt;="&amp;$C$2,数据录入!$B$4:$B$9999,"&lt;="&amp;$C$3))</f>
        <v/>
      </c>
      <c r="H6" s="61">
        <f>IF(OR($F6="",$F$3=0),"",G6/$F$3)</f>
        <v/>
      </c>
    </row>
    <row r="7" ht="20" customFormat="1" customHeight="1" s="266">
      <c r="A7" s="47" t="n"/>
      <c r="B7" s="59" t="inlineStr">
        <is>
          <t>傅荣姣</t>
        </is>
      </c>
      <c r="C7" s="386">
        <f>IF($B7="","",SUMIFS(数据录入!$F$4:$F$9999,数据录入!$J$4:$J$9999,$B7,数据录入!$B$4:$B$9999,"&gt;="&amp;$C$2,数据录入!$B$4:$B$9999,"&lt;="&amp;$C$3))</f>
        <v/>
      </c>
      <c r="D7" s="61">
        <f>IF(OR($B7="",$F$2=0),"",C7/$F$2)</f>
        <v/>
      </c>
      <c r="E7" s="62" t="n">
        <v>3</v>
      </c>
      <c r="F7" s="59" t="inlineStr">
        <is>
          <t>办公费</t>
        </is>
      </c>
      <c r="G7" s="386">
        <f>IF($F7="","",SUMIFS(数据录入!$G$4:$G$9999,数据录入!$D$4:$D$9999,$F7,数据录入!$B$4:$B$9999,"&gt;="&amp;$C$2,数据录入!$B$4:$B$9999,"&lt;="&amp;$C$3))</f>
        <v/>
      </c>
      <c r="H7" s="61">
        <f>IF(OR($F7="",$F$3=0),"",G7/$F$3)</f>
        <v/>
      </c>
    </row>
    <row r="8" ht="20" customFormat="1" customHeight="1" s="266">
      <c r="A8" s="47" t="n"/>
      <c r="B8" s="59" t="inlineStr">
        <is>
          <t>郭志伟</t>
        </is>
      </c>
      <c r="C8" s="386">
        <f>IF($B8="","",SUMIFS(数据录入!$F$4:$F$9999,数据录入!$J$4:$J$9999,$B8,数据录入!$B$4:$B$9999,"&gt;="&amp;$C$2,数据录入!$B$4:$B$9999,"&lt;="&amp;$C$3))</f>
        <v/>
      </c>
      <c r="D8" s="61">
        <f>IF(OR($B8="",$F$2=0),"",C8/$F$2)</f>
        <v/>
      </c>
      <c r="E8" s="62" t="n">
        <v>4</v>
      </c>
      <c r="F8" s="59" t="inlineStr">
        <is>
          <t>水费</t>
        </is>
      </c>
      <c r="G8" s="386">
        <f>IF($F8="","",SUMIFS(数据录入!$G$4:$G$9999,数据录入!$D$4:$D$9999,$F8,数据录入!$B$4:$B$9999,"&gt;="&amp;$C$2,数据录入!$B$4:$B$9999,"&lt;="&amp;$C$3))</f>
        <v/>
      </c>
      <c r="H8" s="61">
        <f>IF(OR($F8="",$F$3=0),"",G8/$F$3)</f>
        <v/>
      </c>
    </row>
    <row r="9" ht="20" customFormat="1" customHeight="1" s="266">
      <c r="A9" s="47" t="n"/>
      <c r="B9" s="59" t="inlineStr">
        <is>
          <t>过承祁</t>
        </is>
      </c>
      <c r="C9" s="386">
        <f>IF($B9="","",SUMIFS(数据录入!$F$4:$F$9999,数据录入!$J$4:$J$9999,$B9,数据录入!$B$4:$B$9999,"&gt;="&amp;$C$2,数据录入!$B$4:$B$9999,"&lt;="&amp;$C$3))</f>
        <v/>
      </c>
      <c r="D9" s="61">
        <f>IF(OR($B9="",$F$2=0),"",C9/$F$2)</f>
        <v/>
      </c>
      <c r="E9" s="62" t="n">
        <v>5</v>
      </c>
      <c r="F9" s="59" t="inlineStr">
        <is>
          <t>电费</t>
        </is>
      </c>
      <c r="G9" s="386">
        <f>IF($F9="","",SUMIFS(数据录入!$G$4:$G$9999,数据录入!$D$4:$D$9999,$F9,数据录入!$B$4:$B$9999,"&gt;="&amp;$C$2,数据录入!$B$4:$B$9999,"&lt;="&amp;$C$3))</f>
        <v/>
      </c>
      <c r="H9" s="61">
        <f>IF(OR($F9="",$F$3=0),"",G9/$F$3)</f>
        <v/>
      </c>
    </row>
    <row r="10" ht="20" customFormat="1" customHeight="1" s="266">
      <c r="A10" s="47" t="n"/>
      <c r="B10" s="59" t="inlineStr">
        <is>
          <t>洪宗邦</t>
        </is>
      </c>
      <c r="C10" s="386">
        <f>IF($B10="","",SUMIFS(数据录入!$F$4:$F$9999,数据录入!$J$4:$J$9999,$B10,数据录入!$B$4:$B$9999,"&gt;="&amp;$C$2,数据录入!$B$4:$B$9999,"&lt;="&amp;$C$3))</f>
        <v/>
      </c>
      <c r="D10" s="61">
        <f>IF(OR($B10="",$F$2=0),"",C10/$F$2)</f>
        <v/>
      </c>
      <c r="E10" s="62" t="n">
        <v>6</v>
      </c>
      <c r="F10" s="59" t="inlineStr">
        <is>
          <t>伙食费</t>
        </is>
      </c>
      <c r="G10" s="386">
        <f>IF($F10="","",SUMIFS(数据录入!$G$4:$G$9999,数据录入!$D$4:$D$9999,$F10,数据录入!$B$4:$B$9999,"&gt;="&amp;$C$2,数据录入!$B$4:$B$9999,"&lt;="&amp;$C$3))</f>
        <v/>
      </c>
      <c r="H10" s="61">
        <f>IF(OR($F10="",$F$3=0),"",G10/$F$3)</f>
        <v/>
      </c>
    </row>
    <row r="11" ht="20" customFormat="1" customHeight="1" s="266">
      <c r="A11" s="47" t="n"/>
      <c r="B11" s="59" t="inlineStr">
        <is>
          <t>姜蓉兰</t>
        </is>
      </c>
      <c r="C11" s="386">
        <f>IF($B11="","",SUMIFS(数据录入!$F$4:$F$9999,数据录入!$J$4:$J$9999,$B11,数据录入!$B$4:$B$9999,"&gt;="&amp;$C$2,数据录入!$B$4:$B$9999,"&lt;="&amp;$C$3))</f>
        <v/>
      </c>
      <c r="D11" s="61">
        <f>IF(OR($B11="",$F$2=0),"",C11/$F$2)</f>
        <v/>
      </c>
      <c r="E11" s="62" t="n">
        <v>7</v>
      </c>
      <c r="F11" s="59" t="inlineStr">
        <is>
          <t>工资</t>
        </is>
      </c>
      <c r="G11" s="386">
        <f>IF($F11="","",SUMIFS(数据录入!$G$4:$G$9999,数据录入!$D$4:$D$9999,$F11,数据录入!$B$4:$B$9999,"&gt;="&amp;$C$2,数据录入!$B$4:$B$9999,"&lt;="&amp;$C$3))</f>
        <v/>
      </c>
      <c r="H11" s="61">
        <f>IF(OR($F11="",$F$3=0),"",G11/$F$3)</f>
        <v/>
      </c>
    </row>
    <row r="12" ht="20" customFormat="1" customHeight="1" s="266">
      <c r="A12" s="47" t="n"/>
      <c r="B12" s="59" t="inlineStr">
        <is>
          <t>姜志鸿</t>
        </is>
      </c>
      <c r="C12" s="386">
        <f>IF($B12="","",SUMIFS(数据录入!$F$4:$F$9999,数据录入!$J$4:$J$9999,$B12,数据录入!$B$4:$B$9999,"&gt;="&amp;$C$2,数据录入!$B$4:$B$9999,"&lt;="&amp;$C$3))</f>
        <v/>
      </c>
      <c r="D12" s="61">
        <f>IF(OR($B12="",$F$2=0),"",C12/$F$2)</f>
        <v/>
      </c>
      <c r="E12" s="62" t="n">
        <v>8</v>
      </c>
      <c r="F12" s="59" t="inlineStr">
        <is>
          <t>租赁费</t>
        </is>
      </c>
      <c r="G12" s="386">
        <f>IF($F12="","",SUMIFS(数据录入!$G$4:$G$9999,数据录入!$D$4:$D$9999,$F12,数据录入!$B$4:$B$9999,"&gt;="&amp;$C$2,数据录入!$B$4:$B$9999,"&lt;="&amp;$C$3))</f>
        <v/>
      </c>
      <c r="H12" s="61">
        <f>IF(OR($F12="",$F$3=0),"",G12/$F$3)</f>
        <v/>
      </c>
    </row>
    <row r="13" ht="20" customFormat="1" customHeight="1" s="266">
      <c r="A13" s="47" t="n"/>
      <c r="B13" s="59" t="inlineStr">
        <is>
          <t>李小琴</t>
        </is>
      </c>
      <c r="C13" s="386">
        <f>IF($B13="","",SUMIFS(数据录入!$F$4:$F$9999,数据录入!$J$4:$J$9999,$B13,数据录入!$B$4:$B$9999,"&gt;="&amp;$C$2,数据录入!$B$4:$B$9999,"&lt;="&amp;$C$3))</f>
        <v/>
      </c>
      <c r="D13" s="61">
        <f>IF(OR($B13="",$F$2=0),"",C13/$F$2)</f>
        <v/>
      </c>
      <c r="E13" s="62" t="n">
        <v>9</v>
      </c>
      <c r="F13" s="59" t="inlineStr">
        <is>
          <t>差旅费</t>
        </is>
      </c>
      <c r="G13" s="386">
        <f>IF($F13="","",SUMIFS(数据录入!$G$4:$G$9999,数据录入!$D$4:$D$9999,$F13,数据录入!$B$4:$B$9999,"&gt;="&amp;$C$2,数据录入!$B$4:$B$9999,"&lt;="&amp;$C$3))</f>
        <v/>
      </c>
      <c r="H13" s="61">
        <f>IF(OR($F13="",$F$3=0),"",G13/$F$3)</f>
        <v/>
      </c>
    </row>
    <row r="14" ht="20" customFormat="1" customHeight="1" s="266">
      <c r="A14" s="47" t="n"/>
      <c r="B14" s="59" t="inlineStr">
        <is>
          <t>李晓春</t>
        </is>
      </c>
      <c r="C14" s="386">
        <f>IF($B14="","",SUMIFS(数据录入!$F$4:$F$9999,数据录入!$J$4:$J$9999,$B14,数据录入!$B$4:$B$9999,"&gt;="&amp;$C$2,数据录入!$B$4:$B$9999,"&lt;="&amp;$C$3))</f>
        <v/>
      </c>
      <c r="D14" s="61">
        <f>IF(OR($B14="",$F$2=0),"",C14/$F$2)</f>
        <v/>
      </c>
      <c r="E14" s="62" t="n">
        <v>10</v>
      </c>
      <c r="F14" s="59" t="inlineStr">
        <is>
          <t>业务招待费</t>
        </is>
      </c>
      <c r="G14" s="386">
        <f>IF($F14="","",SUMIFS(数据录入!$G$4:$G$9999,数据录入!$D$4:$D$9999,$F14,数据录入!$B$4:$B$9999,"&gt;="&amp;$C$2,数据录入!$B$4:$B$9999,"&lt;="&amp;$C$3))</f>
        <v/>
      </c>
      <c r="H14" s="61">
        <f>IF(OR($F14="",$F$3=0),"",G14/$F$3)</f>
        <v/>
      </c>
    </row>
    <row r="15" ht="20" customFormat="1" customHeight="1" s="266">
      <c r="A15" s="47" t="n"/>
      <c r="B15" s="59" t="inlineStr">
        <is>
          <t>李玉娟</t>
        </is>
      </c>
      <c r="C15" s="386">
        <f>IF($B15="","",SUMIFS(数据录入!$F$4:$F$9999,数据录入!$J$4:$J$9999,$B15,数据录入!$B$4:$B$9999,"&gt;="&amp;$C$2,数据录入!$B$4:$B$9999,"&lt;="&amp;$C$3))</f>
        <v/>
      </c>
      <c r="D15" s="61">
        <f>IF(OR($B15="",$F$2=0),"",C15/$F$2)</f>
        <v/>
      </c>
      <c r="E15" s="62" t="n">
        <v>11</v>
      </c>
      <c r="F15" s="59" t="inlineStr">
        <is>
          <t>车辆费用</t>
        </is>
      </c>
      <c r="G15" s="386">
        <f>IF($F15="","",SUMIFS(数据录入!$G$4:$G$9999,数据录入!$D$4:$D$9999,$F15,数据录入!$B$4:$B$9999,"&gt;="&amp;$C$2,数据录入!$B$4:$B$9999,"&lt;="&amp;$C$3))</f>
        <v/>
      </c>
      <c r="H15" s="61">
        <f>IF(OR($F15="",$F$3=0),"",G15/$F$3)</f>
        <v/>
      </c>
    </row>
    <row r="16" ht="20" customFormat="1" customHeight="1" s="266">
      <c r="A16" s="47" t="n"/>
      <c r="B16" s="59" t="inlineStr">
        <is>
          <t>林永来</t>
        </is>
      </c>
      <c r="C16" s="386">
        <f>IF($B16="","",SUMIFS(数据录入!$F$4:$F$9999,数据录入!$J$4:$J$9999,$B16,数据录入!$B$4:$B$9999,"&gt;="&amp;$C$2,数据录入!$B$4:$B$9999,"&lt;="&amp;$C$3))</f>
        <v/>
      </c>
      <c r="D16" s="61">
        <f>IF(OR($B16="",$F$2=0),"",C16/$F$2)</f>
        <v/>
      </c>
      <c r="E16" s="62" t="n">
        <v>12</v>
      </c>
      <c r="F16" s="59" t="inlineStr">
        <is>
          <t>银行手续费</t>
        </is>
      </c>
      <c r="G16" s="386">
        <f>IF($F16="","",SUMIFS(数据录入!$G$4:$G$9999,数据录入!$D$4:$D$9999,$F16,数据录入!$B$4:$B$9999,"&gt;="&amp;$C$2,数据录入!$B$4:$B$9999,"&lt;="&amp;$C$3))</f>
        <v/>
      </c>
      <c r="H16" s="61">
        <f>IF(OR($F16="",$F$3=0),"",G16/$F$3)</f>
        <v/>
      </c>
    </row>
    <row r="17" ht="20" customFormat="1" customHeight="1" s="266">
      <c r="A17" s="47" t="n"/>
      <c r="B17" s="59" t="inlineStr">
        <is>
          <t>陆玉英</t>
        </is>
      </c>
      <c r="C17" s="386">
        <f>IF($B17="","",SUMIFS(数据录入!$F$4:$F$9999,数据录入!$J$4:$J$9999,$B17,数据录入!$B$4:$B$9999,"&gt;="&amp;$C$2,数据录入!$B$4:$B$9999,"&lt;="&amp;$C$3))</f>
        <v/>
      </c>
      <c r="D17" s="61">
        <f>IF(OR($B17="",$F$2=0),"",C17/$F$2)</f>
        <v/>
      </c>
      <c r="E17" s="62" t="n">
        <v>13</v>
      </c>
      <c r="F17" s="59" t="n"/>
      <c r="G17" s="386">
        <f>IF($F17="","",SUMIFS(数据录入!$G$4:$G$9999,数据录入!$D$4:$D$9999,$F17,数据录入!$B$4:$B$9999,"&gt;="&amp;$C$2,数据录入!$B$4:$B$9999,"&lt;="&amp;$C$3))</f>
        <v/>
      </c>
      <c r="H17" s="61">
        <f>IF(OR($F17="",$F$3=0),"",G17/$F$3)</f>
        <v/>
      </c>
    </row>
    <row r="18" ht="20" customFormat="1" customHeight="1" s="266">
      <c r="A18" s="47" t="n"/>
      <c r="B18" s="59" t="inlineStr">
        <is>
          <t>罗理华</t>
        </is>
      </c>
      <c r="C18" s="386">
        <f>IF($B18="","",SUMIFS(数据录入!$F$4:$F$9999,数据录入!$J$4:$J$9999,$B18,数据录入!$B$4:$B$9999,"&gt;="&amp;$C$2,数据录入!$B$4:$B$9999,"&lt;="&amp;$C$3))</f>
        <v/>
      </c>
      <c r="D18" s="61">
        <f>IF(OR($B18="",$F$2=0),"",C18/$F$2)</f>
        <v/>
      </c>
      <c r="E18" s="62" t="n"/>
      <c r="F18" s="59" t="n"/>
      <c r="G18" s="386">
        <f>IF($F18="","",SUMIFS(数据录入!$G$4:$G$9999,数据录入!$D$4:$D$9999,$F18,数据录入!$B$4:$B$9999,"&gt;="&amp;$C$2,数据录入!$B$4:$B$9999,"&lt;="&amp;$C$3))</f>
        <v/>
      </c>
      <c r="H18" s="61">
        <f>IF(OR($F18="",$F$3=0),"",G18/$F$3)</f>
        <v/>
      </c>
    </row>
    <row r="19" ht="20" customFormat="1" customHeight="1" s="266">
      <c r="A19" s="47" t="n"/>
      <c r="B19" s="59" t="inlineStr">
        <is>
          <t>马珍珠</t>
        </is>
      </c>
      <c r="C19" s="386">
        <f>IF($B19="","",SUMIFS(数据录入!$F$4:$F$9999,数据录入!$J$4:$J$9999,$B19,数据录入!$B$4:$B$9999,"&gt;="&amp;$C$2,数据录入!$B$4:$B$9999,"&lt;="&amp;$C$3))</f>
        <v/>
      </c>
      <c r="D19" s="61">
        <f>IF(OR($B19="",$F$2=0),"",C19/$F$2)</f>
        <v/>
      </c>
      <c r="E19" s="62" t="n"/>
      <c r="F19" s="59" t="n"/>
      <c r="G19" s="386">
        <f>IF($F19="","",SUMIFS(数据录入!$G$4:$G$9999,数据录入!$D$4:$D$9999,$F19,数据录入!$B$4:$B$9999,"&gt;="&amp;$C$2,数据录入!$B$4:$B$9999,"&lt;="&amp;$C$3))</f>
        <v/>
      </c>
      <c r="H19" s="61">
        <f>IF(OR($F19="",$F$3=0),"",G19/$F$3)</f>
        <v/>
      </c>
    </row>
    <row r="20" ht="20" customFormat="1" customHeight="1" s="266">
      <c r="A20" s="47" t="n"/>
      <c r="B20" s="59" t="inlineStr">
        <is>
          <t>邵国新</t>
        </is>
      </c>
      <c r="C20" s="386">
        <f>IF($B20="","",SUMIFS(数据录入!$F$4:$F$9999,数据录入!$J$4:$J$9999,$B20,数据录入!$B$4:$B$9999,"&gt;="&amp;$C$2,数据录入!$B$4:$B$9999,"&lt;="&amp;$C$3))</f>
        <v/>
      </c>
      <c r="D20" s="61">
        <f>IF(OR($B20="",$F$2=0),"",C20/$F$2)</f>
        <v/>
      </c>
      <c r="E20" s="62" t="n"/>
      <c r="F20" s="59" t="n"/>
      <c r="G20" s="386">
        <f>IF($F20="","",SUMIFS(数据录入!$G$4:$G$9999,数据录入!$D$4:$D$9999,$F20,数据录入!$B$4:$B$9999,"&gt;="&amp;$C$2,数据录入!$B$4:$B$9999,"&lt;="&amp;$C$3))</f>
        <v/>
      </c>
      <c r="H20" s="61">
        <f>IF(OR($F20="",$F$3=0),"",G20/$F$3)</f>
        <v/>
      </c>
    </row>
    <row r="21" ht="20" customFormat="1" customHeight="1" s="266">
      <c r="A21" s="47" t="n"/>
      <c r="B21" s="59" t="inlineStr">
        <is>
          <t>沈祖模</t>
        </is>
      </c>
      <c r="C21" s="386">
        <f>IF($B21="","",SUMIFS(数据录入!$F$4:$F$9999,数据录入!$J$4:$J$9999,$B21,数据录入!$B$4:$B$9999,"&gt;="&amp;$C$2,数据录入!$B$4:$B$9999,"&lt;="&amp;$C$3))</f>
        <v/>
      </c>
      <c r="D21" s="61">
        <f>IF(OR($B21="",$F$2=0),"",C21/$F$2)</f>
        <v/>
      </c>
      <c r="E21" s="62" t="n"/>
      <c r="F21" s="59" t="n"/>
      <c r="G21" s="386">
        <f>IF($F21="","",SUMIFS(数据录入!$G$4:$G$9999,数据录入!$D$4:$D$9999,$F21,数据录入!$B$4:$B$9999,"&gt;="&amp;$C$2,数据录入!$B$4:$B$9999,"&lt;="&amp;$C$3))</f>
        <v/>
      </c>
      <c r="H21" s="61">
        <f>IF(OR($F21="",$F$3=0),"",G21/$F$3)</f>
        <v/>
      </c>
    </row>
    <row r="22" ht="20" customFormat="1" customHeight="1" s="266">
      <c r="A22" s="47" t="n"/>
      <c r="B22" s="59" t="inlineStr">
        <is>
          <t>唐鑫红</t>
        </is>
      </c>
      <c r="C22" s="386">
        <f>IF($B22="","",SUMIFS(数据录入!$F$4:$F$9999,数据录入!$J$4:$J$9999,$B22,数据录入!$B$4:$B$9999,"&gt;="&amp;$C$2,数据录入!$B$4:$B$9999,"&lt;="&amp;$C$3))</f>
        <v/>
      </c>
      <c r="D22" s="61">
        <f>IF(OR($B22="",$F$2=0),"",C22/$F$2)</f>
        <v/>
      </c>
      <c r="E22" s="62" t="n"/>
      <c r="F22" s="59" t="n"/>
      <c r="G22" s="386">
        <f>IF($F22="","",SUMIFS(数据录入!$G$4:$G$9999,数据录入!$D$4:$D$9999,$F22,数据录入!$B$4:$B$9999,"&gt;="&amp;$C$2,数据录入!$B$4:$B$9999,"&lt;="&amp;$C$3))</f>
        <v/>
      </c>
      <c r="H22" s="61">
        <f>IF(OR($F22="",$F$3=0),"",G22/$F$3)</f>
        <v/>
      </c>
    </row>
    <row r="23" ht="20" customFormat="1" customHeight="1" s="266">
      <c r="A23" s="47" t="n"/>
      <c r="B23" s="59" t="inlineStr">
        <is>
          <t>童炳寿</t>
        </is>
      </c>
      <c r="C23" s="386">
        <f>IF($B23="","",SUMIFS(数据录入!$F$4:$F$9999,数据录入!$J$4:$J$9999,$B23,数据录入!$B$4:$B$9999,"&gt;="&amp;$C$2,数据录入!$B$4:$B$9999,"&lt;="&amp;$C$3))</f>
        <v/>
      </c>
      <c r="D23" s="61">
        <f>IF(OR($B23="",$F$2=0),"",C23/$F$2)</f>
        <v/>
      </c>
      <c r="E23" s="62" t="n"/>
      <c r="F23" s="59" t="n"/>
      <c r="G23" s="386">
        <f>IF($F23="","",SUMIFS(数据录入!$G$4:$G$9999,数据录入!$D$4:$D$9999,$F23,数据录入!$B$4:$B$9999,"&gt;="&amp;$C$2,数据录入!$B$4:$B$9999,"&lt;="&amp;$C$3))</f>
        <v/>
      </c>
      <c r="H23" s="61">
        <f>IF(OR($F23="",$F$3=0),"",G23/$F$3)</f>
        <v/>
      </c>
    </row>
    <row r="24" ht="20" customFormat="1" customHeight="1" s="266">
      <c r="A24" s="47" t="n"/>
      <c r="B24" s="59" t="inlineStr">
        <is>
          <t>王秀娟</t>
        </is>
      </c>
      <c r="C24" s="386">
        <f>IF($B24="","",SUMIFS(数据录入!$F$4:$F$9999,数据录入!$J$4:$J$9999,$B24,数据录入!$B$4:$B$9999,"&gt;="&amp;$C$2,数据录入!$B$4:$B$9999,"&lt;="&amp;$C$3))</f>
        <v/>
      </c>
      <c r="D24" s="61">
        <f>IF(OR($B24="",$F$2=0),"",C24/$F$2)</f>
        <v/>
      </c>
      <c r="E24" s="62" t="n"/>
      <c r="F24" s="59" t="n"/>
      <c r="G24" s="386">
        <f>IF($F24="","",SUMIFS(数据录入!$G$4:$G$9999,数据录入!$D$4:$D$9999,$F24,数据录入!$B$4:$B$9999,"&gt;="&amp;$C$2,数据录入!$B$4:$B$9999,"&lt;="&amp;$C$3))</f>
        <v/>
      </c>
      <c r="H24" s="61">
        <f>IF(OR($F24="",$F$3=0),"",G24/$F$3)</f>
        <v/>
      </c>
    </row>
    <row r="25" ht="20" customFormat="1" customHeight="1" s="266">
      <c r="A25" s="47" t="n"/>
      <c r="B25" s="59" t="inlineStr">
        <is>
          <t>邬香花</t>
        </is>
      </c>
      <c r="C25" s="386">
        <f>IF($B25="","",SUMIFS(数据录入!$F$4:$F$9999,数据录入!$J$4:$J$9999,$B25,数据录入!$B$4:$B$9999,"&gt;="&amp;$C$2,数据录入!$B$4:$B$9999,"&lt;="&amp;$C$3))</f>
        <v/>
      </c>
      <c r="D25" s="61">
        <f>IF(OR($B25="",$F$2=0),"",C25/$F$2)</f>
        <v/>
      </c>
      <c r="E25" s="62" t="n"/>
      <c r="F25" s="59" t="n"/>
      <c r="G25" s="386">
        <f>IF($F25="","",SUMIFS(数据录入!$G$4:$G$9999,数据录入!$D$4:$D$9999,$F25,数据录入!$B$4:$B$9999,"&gt;="&amp;$C$2,数据录入!$B$4:$B$9999,"&lt;="&amp;$C$3))</f>
        <v/>
      </c>
      <c r="H25" s="61">
        <f>IF(OR($F25="",$F$3=0),"",G25/$F$3)</f>
        <v/>
      </c>
    </row>
    <row r="26" ht="20" customFormat="1" customHeight="1" s="266">
      <c r="A26" s="47" t="n"/>
      <c r="B26" s="59" t="inlineStr">
        <is>
          <t>吴亮</t>
        </is>
      </c>
      <c r="C26" s="386">
        <f>IF($B26="","",SUMIFS(数据录入!$F$4:$F$9999,数据录入!$J$4:$J$9999,$B26,数据录入!$B$4:$B$9999,"&gt;="&amp;$C$2,数据录入!$B$4:$B$9999,"&lt;="&amp;$C$3))</f>
        <v/>
      </c>
      <c r="D26" s="61">
        <f>IF(OR($B26="",$F$2=0),"",C26/$F$2)</f>
        <v/>
      </c>
      <c r="E26" s="62" t="n"/>
      <c r="F26" s="59" t="n"/>
      <c r="G26" s="386">
        <f>IF($F26="","",SUMIFS(数据录入!$G$4:$G$9999,数据录入!$D$4:$D$9999,$F26,数据录入!$B$4:$B$9999,"&gt;="&amp;$C$2,数据录入!$B$4:$B$9999,"&lt;="&amp;$C$3))</f>
        <v/>
      </c>
      <c r="H26" s="61">
        <f>IF(OR($F26="",$F$3=0),"",G26/$F$3)</f>
        <v/>
      </c>
    </row>
    <row r="27" ht="20" customFormat="1" customHeight="1" s="266">
      <c r="A27" s="47" t="n"/>
      <c r="B27" s="59" t="inlineStr">
        <is>
          <t>吴旭红</t>
        </is>
      </c>
      <c r="C27" s="386">
        <f>IF($B27="","",SUMIFS(数据录入!$F$4:$F$9999,数据录入!$J$4:$J$9999,$B27,数据录入!$B$4:$B$9999,"&gt;="&amp;$C$2,数据录入!$B$4:$B$9999,"&lt;="&amp;$C$3))</f>
        <v/>
      </c>
      <c r="D27" s="61">
        <f>IF(OR($B27="",$F$2=0),"",C27/$F$2)</f>
        <v/>
      </c>
      <c r="E27" s="62" t="n"/>
      <c r="F27" s="59" t="n"/>
      <c r="G27" s="386">
        <f>IF($F27="","",SUMIFS(数据录入!$G$4:$G$9999,数据录入!$D$4:$D$9999,$F27,数据录入!$B$4:$B$9999,"&gt;="&amp;$C$2,数据录入!$B$4:$B$9999,"&lt;="&amp;$C$3))</f>
        <v/>
      </c>
      <c r="H27" s="61">
        <f>IF(OR($F27="",$F$3=0),"",G27/$F$3)</f>
        <v/>
      </c>
    </row>
    <row r="28" ht="20" customFormat="1" customHeight="1" s="266">
      <c r="A28" s="47" t="n"/>
      <c r="B28" s="59" t="inlineStr">
        <is>
          <t>吴兆香</t>
        </is>
      </c>
      <c r="C28" s="386">
        <f>IF($B28="","",SUMIFS(数据录入!$F$4:$F$9999,数据录入!$J$4:$J$9999,$B28,数据录入!$B$4:$B$9999,"&gt;="&amp;$C$2,数据录入!$B$4:$B$9999,"&lt;="&amp;$C$3))</f>
        <v/>
      </c>
      <c r="D28" s="61">
        <f>IF(OR($B28="",$F$2=0),"",C28/$F$2)</f>
        <v/>
      </c>
      <c r="E28" s="62" t="n"/>
      <c r="F28" s="59" t="n"/>
      <c r="G28" s="386">
        <f>IF($F28="","",SUMIFS(数据录入!$G$4:$G$9999,数据录入!$D$4:$D$9999,$F28,数据录入!$B$4:$B$9999,"&gt;="&amp;$C$2,数据录入!$B$4:$B$9999,"&lt;="&amp;$C$3))</f>
        <v/>
      </c>
      <c r="H28" s="61">
        <f>IF(OR($F28="",$F$3=0),"",G28/$F$3)</f>
        <v/>
      </c>
    </row>
    <row r="29" ht="20" customFormat="1" customHeight="1" s="266">
      <c r="A29" s="47" t="n"/>
      <c r="B29" s="59" t="inlineStr">
        <is>
          <t>谢爱琴</t>
        </is>
      </c>
      <c r="C29" s="386">
        <f>IF($B29="","",SUMIFS(数据录入!$F$4:$F$9999,数据录入!$J$4:$J$9999,$B29,数据录入!$B$4:$B$9999,"&gt;="&amp;$C$2,数据录入!$B$4:$B$9999,"&lt;="&amp;$C$3))</f>
        <v/>
      </c>
      <c r="D29" s="61">
        <f>IF(OR($B29="",$F$2=0),"",C29/$F$2)</f>
        <v/>
      </c>
      <c r="E29" s="62" t="n"/>
      <c r="F29" s="59" t="n"/>
      <c r="G29" s="386">
        <f>IF($F29="","",SUMIFS(数据录入!$G$4:$G$9999,数据录入!$D$4:$D$9999,$F29,数据录入!$B$4:$B$9999,"&gt;="&amp;$C$2,数据录入!$B$4:$B$9999,"&lt;="&amp;$C$3))</f>
        <v/>
      </c>
      <c r="H29" s="61">
        <f>IF(OR($F29="",$F$3=0),"",G29/$F$3)</f>
        <v/>
      </c>
    </row>
    <row r="30" ht="20" customFormat="1" customHeight="1" s="266">
      <c r="A30" s="47" t="n"/>
      <c r="B30" s="59" t="inlineStr">
        <is>
          <t>徐德彪</t>
        </is>
      </c>
      <c r="C30" s="386">
        <f>IF($B30="","",SUMIFS(数据录入!$F$4:$F$9999,数据录入!$J$4:$J$9999,$B30,数据录入!$B$4:$B$9999,"&gt;="&amp;$C$2,数据录入!$B$4:$B$9999,"&lt;="&amp;$C$3))</f>
        <v/>
      </c>
      <c r="D30" s="61">
        <f>IF(OR($B30="",$F$2=0),"",C30/$F$2)</f>
        <v/>
      </c>
      <c r="E30" s="62" t="n"/>
      <c r="F30" s="59" t="n"/>
      <c r="G30" s="386">
        <f>IF($F30="","",SUMIFS(数据录入!$G$4:$G$9999,数据录入!$D$4:$D$9999,$F30,数据录入!$B$4:$B$9999,"&gt;="&amp;$C$2,数据录入!$B$4:$B$9999,"&lt;="&amp;$C$3))</f>
        <v/>
      </c>
      <c r="H30" s="61">
        <f>IF(OR($F30="",$F$3=0),"",G30/$F$3)</f>
        <v/>
      </c>
    </row>
    <row r="31" ht="20" customFormat="1" customHeight="1" s="266">
      <c r="A31" s="47" t="n"/>
      <c r="B31" s="59" t="inlineStr">
        <is>
          <t>徐江英</t>
        </is>
      </c>
      <c r="C31" s="386">
        <f>IF($B31="","",SUMIFS(数据录入!$F$4:$F$9999,数据录入!$J$4:$J$9999,$B31,数据录入!$B$4:$B$9999,"&gt;="&amp;$C$2,数据录入!$B$4:$B$9999,"&lt;="&amp;$C$3))</f>
        <v/>
      </c>
      <c r="D31" s="61">
        <f>IF(OR($B31="",$F$2=0),"",C31/$F$2)</f>
        <v/>
      </c>
      <c r="E31" s="62" t="n"/>
      <c r="F31" s="59" t="n"/>
      <c r="G31" s="386">
        <f>IF($F31="","",SUMIFS(数据录入!$G$4:$G$9999,数据录入!$D$4:$D$9999,$F31,数据录入!$B$4:$B$9999,"&gt;="&amp;$C$2,数据录入!$B$4:$B$9999,"&lt;="&amp;$C$3))</f>
        <v/>
      </c>
      <c r="H31" s="61">
        <f>IF(OR($F31="",$F$3=0),"",G31/$F$3)</f>
        <v/>
      </c>
    </row>
    <row r="32" ht="20" customFormat="1" customHeight="1" s="266">
      <c r="A32" s="47" t="n"/>
      <c r="B32" s="59" t="inlineStr">
        <is>
          <t>鄢桂香</t>
        </is>
      </c>
      <c r="C32" s="386">
        <f>IF($B32="","",SUMIFS(数据录入!$F$4:$F$9999,数据录入!$J$4:$J$9999,$B32,数据录入!$B$4:$B$9999,"&gt;="&amp;$C$2,数据录入!$B$4:$B$9999,"&lt;="&amp;$C$3))</f>
        <v/>
      </c>
      <c r="D32" s="61">
        <f>IF(OR($B32="",$F$2=0),"",C32/$F$2)</f>
        <v/>
      </c>
      <c r="E32" s="62" t="n"/>
      <c r="F32" s="59" t="n"/>
      <c r="G32" s="386">
        <f>IF($F32="","",SUMIFS(数据录入!$G$4:$G$9999,数据录入!$D$4:$D$9999,$F32,数据录入!$B$4:$B$9999,"&gt;="&amp;$C$2,数据录入!$B$4:$B$9999,"&lt;="&amp;$C$3))</f>
        <v/>
      </c>
      <c r="H32" s="61">
        <f>IF(OR($F32="",$F$3=0),"",G32/$F$3)</f>
        <v/>
      </c>
    </row>
    <row r="33" ht="20" customFormat="1" customHeight="1" s="266">
      <c r="A33" s="47" t="n"/>
      <c r="B33" s="59" t="inlineStr">
        <is>
          <t>叶芬</t>
        </is>
      </c>
      <c r="C33" s="386">
        <f>IF($B33="","",SUMIFS(数据录入!$F$4:$F$9999,数据录入!$J$4:$J$9999,$B33,数据录入!$B$4:$B$9999,"&gt;="&amp;$C$2,数据录入!$B$4:$B$9999,"&lt;="&amp;$C$3))</f>
        <v/>
      </c>
      <c r="D33" s="61">
        <f>IF(OR($B33="",$F$2=0),"",C33/$F$2)</f>
        <v/>
      </c>
      <c r="E33" s="62" t="n"/>
      <c r="F33" s="59" t="n"/>
      <c r="G33" s="386">
        <f>IF($F33="","",SUMIFS(数据录入!$G$4:$G$9999,数据录入!$D$4:$D$9999,$F33,数据录入!$B$4:$B$9999,"&gt;="&amp;$C$2,数据录入!$B$4:$B$9999,"&lt;="&amp;$C$3))</f>
        <v/>
      </c>
      <c r="H33" s="61">
        <f>IF(OR($F33="",$F$3=0),"",G33/$F$3)</f>
        <v/>
      </c>
    </row>
    <row r="34" ht="20" customFormat="1" customHeight="1" s="266">
      <c r="A34" s="47" t="n"/>
      <c r="B34" s="59" t="inlineStr">
        <is>
          <t>郁建红</t>
        </is>
      </c>
      <c r="C34" s="386">
        <f>IF($B34="","",SUMIFS(数据录入!$F$4:$F$9999,数据录入!$J$4:$J$9999,$B34,数据录入!$B$4:$B$9999,"&gt;="&amp;$C$2,数据录入!$B$4:$B$9999,"&lt;="&amp;$C$3))</f>
        <v/>
      </c>
      <c r="D34" s="61">
        <f>IF(OR($B34="",$F$2=0),"",C34/$F$2)</f>
        <v/>
      </c>
      <c r="E34" s="62" t="n"/>
      <c r="F34" s="59" t="n"/>
      <c r="G34" s="386">
        <f>IF($F34="","",SUMIFS(数据录入!$G$4:$G$9999,数据录入!$D$4:$D$9999,$F34,数据录入!$B$4:$B$9999,"&gt;="&amp;$C$2,数据录入!$B$4:$B$9999,"&lt;="&amp;$C$3))</f>
        <v/>
      </c>
      <c r="H34" s="61">
        <f>IF(OR($F34="",$F$3=0),"",G34/$F$3)</f>
        <v/>
      </c>
    </row>
    <row r="35" ht="20" customFormat="1" customHeight="1" s="266">
      <c r="A35" s="47" t="n"/>
      <c r="B35" s="59" t="inlineStr">
        <is>
          <t>章小英</t>
        </is>
      </c>
      <c r="C35" s="386">
        <f>IF($B35="","",SUMIFS(数据录入!$F$4:$F$9999,数据录入!$J$4:$J$9999,$B35,数据录入!$B$4:$B$9999,"&gt;="&amp;$C$2,数据录入!$B$4:$B$9999,"&lt;="&amp;$C$3))</f>
        <v/>
      </c>
      <c r="D35" s="61">
        <f>IF(OR($B35="",$F$2=0),"",C35/$F$2)</f>
        <v/>
      </c>
      <c r="E35" s="62" t="n"/>
      <c r="F35" s="59" t="n"/>
      <c r="G35" s="386">
        <f>IF($F35="","",SUMIFS(数据录入!$G$4:$G$9999,数据录入!$D$4:$D$9999,$F35,数据录入!$B$4:$B$9999,"&gt;="&amp;$C$2,数据录入!$B$4:$B$9999,"&lt;="&amp;$C$3))</f>
        <v/>
      </c>
      <c r="H35" s="61">
        <f>IF(OR($F35="",$F$3=0),"",G35/$F$3)</f>
        <v/>
      </c>
    </row>
    <row r="36" ht="20" customFormat="1" customHeight="1" s="266">
      <c r="A36" s="47" t="n"/>
      <c r="B36" s="59" t="inlineStr">
        <is>
          <t>赵庆仙</t>
        </is>
      </c>
      <c r="C36" s="386">
        <f>IF($B36="","",SUMIFS(数据录入!$F$4:$F$9999,数据录入!$J$4:$J$9999,$B36,数据录入!$B$4:$B$9999,"&gt;="&amp;$C$2,数据录入!$B$4:$B$9999,"&lt;="&amp;$C$3))</f>
        <v/>
      </c>
      <c r="D36" s="61">
        <f>IF(OR($B36="",$F$2=0),"",C36/$F$2)</f>
        <v/>
      </c>
      <c r="E36" s="62" t="n"/>
      <c r="F36" s="59" t="n"/>
      <c r="G36" s="386">
        <f>IF($F36="","",SUMIFS(数据录入!$G$4:$G$9999,数据录入!$D$4:$D$9999,$F36,数据录入!$B$4:$B$9999,"&gt;="&amp;$C$2,数据录入!$B$4:$B$9999,"&lt;="&amp;$C$3))</f>
        <v/>
      </c>
      <c r="H36" s="61">
        <f>IF(OR($F36="",$F$3=0),"",G36/$F$3)</f>
        <v/>
      </c>
    </row>
    <row r="37" ht="20" customFormat="1" customHeight="1" s="266">
      <c r="A37" s="47" t="n"/>
      <c r="B37" s="59" t="inlineStr">
        <is>
          <t>郑爱月</t>
        </is>
      </c>
      <c r="C37" s="386">
        <f>IF($B37="","",SUMIFS(数据录入!$F$4:$F$9999,数据录入!$J$4:$J$9999,$B37,数据录入!$B$4:$B$9999,"&gt;="&amp;$C$2,数据录入!$B$4:$B$9999,"&lt;="&amp;$C$3))</f>
        <v/>
      </c>
      <c r="D37" s="61">
        <f>IF(OR($B37="",$F$2=0),"",C37/$F$2)</f>
        <v/>
      </c>
      <c r="E37" s="62" t="n"/>
      <c r="F37" s="59" t="n"/>
      <c r="G37" s="386">
        <f>IF($F37="","",SUMIFS(数据录入!$G$4:$G$9999,数据录入!$D$4:$D$9999,$F37,数据录入!$B$4:$B$9999,"&gt;="&amp;$C$2,数据录入!$B$4:$B$9999,"&lt;="&amp;$C$3))</f>
        <v/>
      </c>
      <c r="H37" s="61">
        <f>IF(OR($F37="",$F$3=0),"",G37/$F$3)</f>
        <v/>
      </c>
    </row>
    <row r="38" ht="20" customFormat="1" customHeight="1" s="266">
      <c r="A38" s="47" t="n"/>
      <c r="B38" s="59" t="inlineStr">
        <is>
          <t>郑江宏</t>
        </is>
      </c>
      <c r="C38" s="386">
        <f>IF($B38="","",SUMIFS(数据录入!$F$4:$F$9999,数据录入!$J$4:$J$9999,$B38,数据录入!$B$4:$B$9999,"&gt;="&amp;$C$2,数据录入!$B$4:$B$9999,"&lt;="&amp;$C$3))</f>
        <v/>
      </c>
      <c r="D38" s="61">
        <f>IF(OR($B38="",$F$2=0),"",C38/$F$2)</f>
        <v/>
      </c>
      <c r="E38" s="62" t="n"/>
      <c r="F38" s="59" t="n"/>
      <c r="G38" s="386">
        <f>IF($F38="","",SUMIFS(数据录入!$G$4:$G$9999,数据录入!$D$4:$D$9999,$F38,数据录入!$B$4:$B$9999,"&gt;="&amp;$C$2,数据录入!$B$4:$B$9999,"&lt;="&amp;$C$3))</f>
        <v/>
      </c>
      <c r="H38" s="61">
        <f>IF(OR($F38="",$F$3=0),"",G38/$F$3)</f>
        <v/>
      </c>
    </row>
    <row r="39" ht="20" customFormat="1" customHeight="1" s="266">
      <c r="A39" s="47" t="n"/>
      <c r="B39" s="59" t="inlineStr">
        <is>
          <t>郑玉英</t>
        </is>
      </c>
      <c r="C39" s="386">
        <f>IF($B39="","",SUMIFS(数据录入!$F$4:$F$9999,数据录入!$J$4:$J$9999,$B39,数据录入!$B$4:$B$9999,"&gt;="&amp;$C$2,数据录入!$B$4:$B$9999,"&lt;="&amp;$C$3))</f>
        <v/>
      </c>
      <c r="D39" s="61">
        <f>IF(OR($B39="",$F$2=0),"",C39/$F$2)</f>
        <v/>
      </c>
      <c r="E39" s="62" t="n"/>
      <c r="F39" s="59" t="n"/>
      <c r="G39" s="386">
        <f>IF($F39="","",SUMIFS(数据录入!$G$4:$G$9999,数据录入!$D$4:$D$9999,$F39,数据录入!$B$4:$B$9999,"&gt;="&amp;$C$2,数据录入!$B$4:$B$9999,"&lt;="&amp;$C$3))</f>
        <v/>
      </c>
      <c r="H39" s="61">
        <f>IF(OR($F39="",$F$3=0),"",G39/$F$3)</f>
        <v/>
      </c>
    </row>
    <row r="40" ht="20" customFormat="1" customHeight="1" s="266">
      <c r="A40" s="47" t="n"/>
      <c r="B40" s="59" t="inlineStr">
        <is>
          <t>祝晓琳</t>
        </is>
      </c>
      <c r="C40" s="386" t="n"/>
      <c r="D40" s="61" t="n"/>
      <c r="E40" s="62" t="n"/>
      <c r="F40" s="59" t="n"/>
      <c r="G40" s="386" t="n"/>
      <c r="H40" s="61" t="n"/>
    </row>
    <row r="41" ht="20" customFormat="1" customHeight="1" s="266">
      <c r="A41" s="47" t="n"/>
      <c r="B41" s="59" t="inlineStr">
        <is>
          <t>杨建云</t>
        </is>
      </c>
      <c r="C41" s="386" t="n"/>
      <c r="D41" s="61" t="n"/>
      <c r="E41" s="62" t="n"/>
      <c r="F41" s="59" t="n"/>
      <c r="G41" s="386" t="n"/>
      <c r="H41" s="61" t="n"/>
    </row>
    <row r="42" ht="20" customFormat="1" customHeight="1" s="266">
      <c r="A42" s="47" t="n"/>
      <c r="B42" s="59" t="n"/>
      <c r="C42" s="386" t="n"/>
      <c r="D42" s="61" t="n"/>
      <c r="E42" s="62" t="n"/>
      <c r="F42" s="59" t="n"/>
      <c r="G42" s="386" t="n"/>
      <c r="H42" s="61" t="n"/>
    </row>
    <row r="43" ht="20" customFormat="1" customHeight="1" s="266">
      <c r="A43" s="47" t="n"/>
      <c r="B43" s="59" t="n"/>
      <c r="C43" s="386" t="n"/>
      <c r="D43" s="61" t="n"/>
      <c r="E43" s="62" t="n"/>
      <c r="F43" s="59" t="n"/>
      <c r="G43" s="386" t="n"/>
      <c r="H43" s="61" t="n"/>
    </row>
    <row r="44" ht="20" customFormat="1" customHeight="1" s="266">
      <c r="A44" s="47" t="n"/>
      <c r="B44" s="59" t="n"/>
      <c r="C44" s="386" t="n"/>
      <c r="D44" s="61" t="n"/>
      <c r="E44" s="62" t="n"/>
      <c r="F44" s="59" t="n"/>
      <c r="G44" s="386" t="n"/>
      <c r="H44" s="61" t="n"/>
    </row>
    <row r="45" ht="20" customFormat="1" customHeight="1" s="266">
      <c r="A45" s="47" t="n"/>
      <c r="B45" s="59" t="n"/>
      <c r="C45" s="386" t="n"/>
      <c r="D45" s="61" t="n"/>
      <c r="E45" s="62" t="n"/>
      <c r="F45" s="59" t="n"/>
      <c r="G45" s="386" t="n"/>
      <c r="H45" s="61" t="n"/>
    </row>
    <row r="46" ht="20" customFormat="1" customHeight="1" s="266">
      <c r="A46" s="47" t="n"/>
      <c r="B46" s="266" t="n"/>
      <c r="C46" s="266" t="n"/>
      <c r="D46" s="266" t="n"/>
      <c r="E46" s="63" t="n"/>
    </row>
    <row r="47" ht="20" customFormat="1" customHeight="1" s="266">
      <c r="A47" s="47" t="n"/>
      <c r="B47" s="266" t="n"/>
      <c r="C47" s="266" t="n"/>
      <c r="D47" s="266" t="n"/>
      <c r="E47" s="63" t="n"/>
    </row>
    <row r="48" ht="20" customFormat="1" customHeight="1" s="266">
      <c r="A48" s="47" t="n"/>
      <c r="B48" s="266" t="n"/>
      <c r="C48" s="266" t="n"/>
      <c r="D48" s="266" t="n"/>
      <c r="E48" s="63" t="n"/>
    </row>
    <row r="49" ht="20" customFormat="1" customHeight="1" s="266">
      <c r="A49" s="47" t="n"/>
      <c r="B49" s="266" t="n"/>
      <c r="C49" s="266" t="n"/>
      <c r="D49" s="266" t="n"/>
      <c r="E49" s="63" t="n"/>
    </row>
    <row r="50" ht="20" customFormat="1" customHeight="1" s="266">
      <c r="A50" s="47" t="n"/>
      <c r="B50" s="266" t="n"/>
      <c r="C50" s="266" t="n"/>
      <c r="D50" s="266" t="n"/>
      <c r="E50" s="63" t="n"/>
    </row>
    <row r="51" ht="20" customFormat="1" customHeight="1" s="266">
      <c r="A51" s="47" t="n"/>
      <c r="B51" s="266" t="n"/>
      <c r="C51" s="266" t="n"/>
      <c r="D51" s="266" t="n"/>
      <c r="E51" s="63" t="n"/>
    </row>
    <row r="52" ht="20" customFormat="1" customHeight="1" s="266">
      <c r="A52" s="47" t="n"/>
      <c r="B52" s="266" t="n"/>
      <c r="C52" s="266" t="n"/>
      <c r="D52" s="266" t="n"/>
      <c r="E52" s="63" t="n"/>
    </row>
    <row r="53" ht="20" customFormat="1" customHeight="1" s="266">
      <c r="A53" s="47" t="n"/>
      <c r="B53" s="266" t="n"/>
      <c r="C53" s="266" t="n"/>
      <c r="D53" s="266" t="n"/>
      <c r="E53" s="63" t="n"/>
    </row>
    <row r="54" ht="20" customFormat="1" customHeight="1" s="266">
      <c r="A54" s="47" t="n"/>
      <c r="B54" s="266" t="n"/>
      <c r="C54" s="266" t="n"/>
      <c r="D54" s="266" t="n"/>
      <c r="E54" s="63" t="n"/>
    </row>
    <row r="55" ht="20" customFormat="1" customHeight="1" s="266">
      <c r="A55" s="47" t="n"/>
      <c r="B55" s="266" t="n"/>
      <c r="C55" s="266" t="n"/>
      <c r="D55" s="266" t="n"/>
      <c r="E55" s="63" t="n"/>
    </row>
    <row r="56" ht="20" customFormat="1" customHeight="1" s="266">
      <c r="A56" s="47" t="n"/>
      <c r="B56" s="266" t="n"/>
      <c r="C56" s="266" t="n"/>
      <c r="D56" s="266" t="n"/>
      <c r="E56" s="63" t="n"/>
    </row>
  </sheetData>
  <mergeCells count="5">
    <mergeCell ref="D2:E2"/>
    <mergeCell ref="B1:H1"/>
    <mergeCell ref="D3:E3"/>
    <mergeCell ref="H2:H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18"/>
  <sheetViews>
    <sheetView showGridLines="0" workbookViewId="0">
      <pane ySplit="5" topLeftCell="A48" activePane="bottomLeft" state="frozen"/>
      <selection activeCell="A1" sqref="A1"/>
      <selection pane="bottomLeft" activeCell="B51" sqref="B51"/>
    </sheetView>
  </sheetViews>
  <sheetFormatPr baseColWidth="8" defaultColWidth="9" defaultRowHeight="13.5"/>
  <cols>
    <col width="3.375" customWidth="1" style="25" min="1" max="1"/>
    <col width="12.5" customWidth="1" style="204" min="2" max="2"/>
    <col width="12.3666666666667" customWidth="1" style="204" min="3" max="15"/>
    <col width="9.5" customWidth="1" style="27" min="16" max="16"/>
  </cols>
  <sheetData>
    <row r="1" ht="28" customHeight="1" s="65">
      <c r="A1" s="28" t="inlineStr">
        <is>
          <t>收支报表</t>
        </is>
      </c>
      <c r="B1" s="277" t="n"/>
      <c r="C1" s="277" t="n"/>
      <c r="D1" s="277" t="n"/>
      <c r="E1" s="277" t="n"/>
      <c r="F1" s="277" t="n"/>
      <c r="G1" s="277" t="n"/>
      <c r="H1" s="277" t="n"/>
      <c r="I1" s="277" t="n"/>
      <c r="J1" s="277" t="n"/>
      <c r="K1" s="277" t="n"/>
      <c r="L1" s="277" t="n"/>
      <c r="M1" s="277" t="n"/>
      <c r="N1" s="277" t="n"/>
      <c r="O1" s="277" t="n"/>
      <c r="P1" s="278" t="n"/>
    </row>
    <row r="2" ht="16.5" customHeight="1" s="65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</row>
    <row r="3" ht="20" customHeight="1" s="65">
      <c r="A3" s="31" t="n"/>
      <c r="B3" s="31" t="inlineStr">
        <is>
          <t>收支盈亏</t>
        </is>
      </c>
      <c r="C3" s="395">
        <f>C4-C55</f>
        <v/>
      </c>
      <c r="D3" s="395">
        <f>D4-D55</f>
        <v/>
      </c>
      <c r="E3" s="395">
        <f>E4-E55</f>
        <v/>
      </c>
      <c r="F3" s="395">
        <f>F4-F55</f>
        <v/>
      </c>
      <c r="G3" s="395">
        <f>G4-G55</f>
        <v/>
      </c>
      <c r="H3" s="395">
        <f>H4-H55</f>
        <v/>
      </c>
      <c r="I3" s="395">
        <f>I4-I55</f>
        <v/>
      </c>
      <c r="J3" s="395">
        <f>J4-J55</f>
        <v/>
      </c>
      <c r="K3" s="395">
        <f>K4-K55</f>
        <v/>
      </c>
      <c r="L3" s="395">
        <f>L4-L55</f>
        <v/>
      </c>
      <c r="M3" s="395">
        <f>M4-M55</f>
        <v/>
      </c>
      <c r="N3" s="395">
        <f>N4-N55</f>
        <v/>
      </c>
      <c r="O3" s="395">
        <f>O4-O55</f>
        <v/>
      </c>
      <c r="P3" s="63" t="n"/>
    </row>
    <row r="4" ht="20" customHeight="1" s="65">
      <c r="A4" s="63" t="n"/>
      <c r="B4" s="63" t="inlineStr">
        <is>
          <t>收入总额</t>
        </is>
      </c>
      <c r="C4" s="396">
        <f>SUM(C6:C52)</f>
        <v/>
      </c>
      <c r="D4" s="396">
        <f>SUM(D6:D52)</f>
        <v/>
      </c>
      <c r="E4" s="396">
        <f>SUM(E6:E52)</f>
        <v/>
      </c>
      <c r="F4" s="396">
        <f>SUM(F6:F52)</f>
        <v/>
      </c>
      <c r="G4" s="396">
        <f>SUM(G6:G52)</f>
        <v/>
      </c>
      <c r="H4" s="396">
        <f>SUM(H6:H52)</f>
        <v/>
      </c>
      <c r="I4" s="396">
        <f>SUM(I6:I52)</f>
        <v/>
      </c>
      <c r="J4" s="396">
        <f>SUM(J6:J52)</f>
        <v/>
      </c>
      <c r="K4" s="396">
        <f>SUM(K6:K52)</f>
        <v/>
      </c>
      <c r="L4" s="396">
        <f>SUM(L6:L52)</f>
        <v/>
      </c>
      <c r="M4" s="396">
        <f>SUM(M6:M52)</f>
        <v/>
      </c>
      <c r="N4" s="396">
        <f>SUM(N6:N52)</f>
        <v/>
      </c>
      <c r="O4" s="396">
        <f>SUM(C4:N4)</f>
        <v/>
      </c>
      <c r="P4" s="63" t="n"/>
    </row>
    <row r="5" ht="24" customHeight="1" s="65">
      <c r="A5" s="34" t="inlineStr">
        <is>
          <t>序</t>
        </is>
      </c>
      <c r="B5" s="34" t="inlineStr">
        <is>
          <t>客户</t>
        </is>
      </c>
      <c r="C5" s="34" t="n">
        <v>202601</v>
      </c>
      <c r="D5" s="34" t="n">
        <v>202602</v>
      </c>
      <c r="E5" s="34" t="n">
        <v>202603</v>
      </c>
      <c r="F5" s="34" t="n">
        <v>202604</v>
      </c>
      <c r="G5" s="34" t="n">
        <v>202605</v>
      </c>
      <c r="H5" s="34" t="n">
        <v>202606</v>
      </c>
      <c r="I5" s="34" t="n">
        <v>202607</v>
      </c>
      <c r="J5" s="34" t="n">
        <v>202608</v>
      </c>
      <c r="K5" s="34" t="n">
        <v>202609</v>
      </c>
      <c r="L5" s="34" t="n">
        <v>202610</v>
      </c>
      <c r="M5" s="34" t="n">
        <v>202611</v>
      </c>
      <c r="N5" s="34" t="n">
        <v>202612</v>
      </c>
      <c r="O5" s="34" t="inlineStr">
        <is>
          <t>合计</t>
        </is>
      </c>
      <c r="P5" s="34" t="inlineStr">
        <is>
          <t>总收入占比</t>
        </is>
      </c>
    </row>
    <row r="6" ht="20" customHeight="1" s="65">
      <c r="A6" s="59" t="n">
        <v>1</v>
      </c>
      <c r="B6" s="59" t="inlineStr">
        <is>
          <t>丁爱妹</t>
        </is>
      </c>
      <c r="C6" s="386">
        <f>IF($B6="","",SUMIFS(数据录入!$F$5:$F$4999,数据录入!$J$5:$J$4999,$B6,数据录入!$M$5:$M$4999,C$5))</f>
        <v/>
      </c>
      <c r="D6" s="386">
        <f>IF($B6="","",SUMIFS(数据录入!$F$5:$F$4999,数据录入!$J$5:$J$4999,$B6,数据录入!$M$5:$M$4999,D$5))</f>
        <v/>
      </c>
      <c r="E6" s="386">
        <f>IF($B6="","",SUMIFS(数据录入!$F$5:$F$4999,数据录入!$J$5:$J$4999,$B6,数据录入!$M$5:$M$4999,E$5))</f>
        <v/>
      </c>
      <c r="F6" s="386">
        <f>IF($B6="","",SUMIFS(数据录入!$F$5:$F$4999,数据录入!$J$5:$J$4999,$B6,数据录入!$M$5:$M$4999,F$5))</f>
        <v/>
      </c>
      <c r="G6" s="386">
        <f>IF($B6="","",SUMIFS(数据录入!$F$5:$F$4999,数据录入!$J$5:$J$4999,$B6,数据录入!$M$5:$M$4999,G$5))</f>
        <v/>
      </c>
      <c r="H6" s="386">
        <f>IF($B6="","",SUMIFS(数据录入!$F$5:$F$4999,数据录入!$J$5:$J$4999,$B6,数据录入!$M$5:$M$4999,H$5))</f>
        <v/>
      </c>
      <c r="I6" s="386">
        <f>IF($B6="","",SUMIFS(数据录入!$F$5:$F$4999,数据录入!$J$5:$J$4999,$B6,数据录入!$M$5:$M$4999,I$5))</f>
        <v/>
      </c>
      <c r="J6" s="386">
        <f>IF($B6="","",SUMIFS(数据录入!$F$5:$F$4999,数据录入!$J$5:$J$4999,$B6,数据录入!$M$5:$M$4999,J$5))</f>
        <v/>
      </c>
      <c r="K6" s="386">
        <f>IF($B6="","",SUMIFS(数据录入!$F$5:$F$4999,数据录入!$J$5:$J$4999,$B6,数据录入!$M$5:$M$4999,K$5))</f>
        <v/>
      </c>
      <c r="L6" s="386">
        <f>IF($B6="","",SUMIFS(数据录入!$F$5:$F$4999,数据录入!$J$5:$J$4999,$B6,数据录入!$M$5:$M$4999,L$5))</f>
        <v/>
      </c>
      <c r="M6" s="386">
        <f>IF($B6="","",SUMIFS(数据录入!$F$5:$F$4999,数据录入!$J$5:$J$4999,$B6,数据录入!$M$5:$M$4999,M$5))</f>
        <v/>
      </c>
      <c r="N6" s="386">
        <f>IF($B6="","",SUMIFS(数据录入!$F$5:$F$4999,数据录入!$J$5:$J$4999,$B6,数据录入!$M$5:$M$4999,N$5))</f>
        <v/>
      </c>
      <c r="O6" s="386">
        <f>SUM(C6:N6)</f>
        <v/>
      </c>
      <c r="P6" s="37">
        <f>IF($O$55=0,"",O6/$O$4)</f>
        <v/>
      </c>
    </row>
    <row r="7" ht="20" customHeight="1" s="65">
      <c r="A7" s="59" t="n">
        <v>2</v>
      </c>
      <c r="B7" s="59" t="inlineStr">
        <is>
          <t>方建宏</t>
        </is>
      </c>
      <c r="C7" s="386">
        <f>IF($B7="","",SUMIFS(数据录入!$F$5:$F$4999,数据录入!$J$5:$J$4999,$B7,数据录入!$M$5:$M$4999,C$5))</f>
        <v/>
      </c>
      <c r="D7" s="386">
        <f>IF($B7="","",SUMIFS(数据录入!$F$5:$F$4999,数据录入!$J$5:$J$4999,$B7,数据录入!$M$5:$M$4999,D$5))</f>
        <v/>
      </c>
      <c r="E7" s="386">
        <f>IF($B7="","",SUMIFS(数据录入!$F$5:$F$4999,数据录入!$J$5:$J$4999,$B7,数据录入!$M$5:$M$4999,E$5))</f>
        <v/>
      </c>
      <c r="F7" s="386">
        <f>IF($B7="","",SUMIFS(数据录入!$F$5:$F$4999,数据录入!$J$5:$J$4999,$B7,数据录入!$M$5:$M$4999,F$5))</f>
        <v/>
      </c>
      <c r="G7" s="386">
        <f>IF($B7="","",SUMIFS(数据录入!$F$5:$F$4999,数据录入!$J$5:$J$4999,$B7,数据录入!$M$5:$M$4999,G$5))</f>
        <v/>
      </c>
      <c r="H7" s="386">
        <f>IF($B7="","",SUMIFS(数据录入!$F$5:$F$4999,数据录入!$J$5:$J$4999,$B7,数据录入!$M$5:$M$4999,H$5))</f>
        <v/>
      </c>
      <c r="I7" s="386">
        <f>IF($B7="","",SUMIFS(数据录入!$F$5:$F$4999,数据录入!$J$5:$J$4999,$B7,数据录入!$M$5:$M$4999,I$5))</f>
        <v/>
      </c>
      <c r="J7" s="386">
        <f>IF($B7="","",SUMIFS(数据录入!$F$5:$F$4999,数据录入!$J$5:$J$4999,$B7,数据录入!$M$5:$M$4999,J$5))</f>
        <v/>
      </c>
      <c r="K7" s="386">
        <f>IF($B7="","",SUMIFS(数据录入!$F$5:$F$4999,数据录入!$J$5:$J$4999,$B7,数据录入!$M$5:$M$4999,K$5))</f>
        <v/>
      </c>
      <c r="L7" s="386">
        <f>IF($B7="","",SUMIFS(数据录入!$F$5:$F$4999,数据录入!$J$5:$J$4999,$B7,数据录入!$M$5:$M$4999,L$5))</f>
        <v/>
      </c>
      <c r="M7" s="386">
        <f>IF($B7="","",SUMIFS(数据录入!$F$5:$F$4999,数据录入!$J$5:$J$4999,$B7,数据录入!$M$5:$M$4999,M$5))</f>
        <v/>
      </c>
      <c r="N7" s="386">
        <f>IF($B7="","",SUMIFS(数据录入!$F$5:$F$4999,数据录入!$J$5:$J$4999,$B7,数据录入!$M$5:$M$4999,N$5))</f>
        <v/>
      </c>
      <c r="O7" s="386">
        <f>SUM(C7:N7)</f>
        <v/>
      </c>
      <c r="P7" s="37">
        <f>IF($O$55=0,"",O7/$O$4)</f>
        <v/>
      </c>
    </row>
    <row r="8" ht="20" customHeight="1" s="65">
      <c r="A8" s="59" t="n">
        <v>3</v>
      </c>
      <c r="B8" s="59" t="inlineStr">
        <is>
          <t>傅荣姣</t>
        </is>
      </c>
      <c r="C8" s="386">
        <f>IF($B8="","",SUMIFS(数据录入!$F$5:$F$4999,数据录入!$J$5:$J$4999,$B8,数据录入!$M$5:$M$4999,C$5))</f>
        <v/>
      </c>
      <c r="D8" s="386">
        <f>IF($B8="","",SUMIFS(数据录入!$F$5:$F$4999,数据录入!$J$5:$J$4999,$B8,数据录入!$M$5:$M$4999,D$5))</f>
        <v/>
      </c>
      <c r="E8" s="386">
        <f>IF($B8="","",SUMIFS(数据录入!$F$5:$F$4999,数据录入!$J$5:$J$4999,$B8,数据录入!$M$5:$M$4999,E$5))</f>
        <v/>
      </c>
      <c r="F8" s="386">
        <f>IF($B8="","",SUMIFS(数据录入!$F$5:$F$4999,数据录入!$J$5:$J$4999,$B8,数据录入!$M$5:$M$4999,F$5))</f>
        <v/>
      </c>
      <c r="G8" s="386">
        <f>IF($B8="","",SUMIFS(数据录入!$F$5:$F$4999,数据录入!$J$5:$J$4999,$B8,数据录入!$M$5:$M$4999,G$5))</f>
        <v/>
      </c>
      <c r="H8" s="386">
        <f>IF($B8="","",SUMIFS(数据录入!$F$5:$F$4999,数据录入!$J$5:$J$4999,$B8,数据录入!$M$5:$M$4999,H$5))</f>
        <v/>
      </c>
      <c r="I8" s="386">
        <f>IF($B8="","",SUMIFS(数据录入!$F$5:$F$4999,数据录入!$J$5:$J$4999,$B8,数据录入!$M$5:$M$4999,I$5))</f>
        <v/>
      </c>
      <c r="J8" s="386">
        <f>IF($B8="","",SUMIFS(数据录入!$F$5:$F$4999,数据录入!$J$5:$J$4999,$B8,数据录入!$M$5:$M$4999,J$5))</f>
        <v/>
      </c>
      <c r="K8" s="386">
        <f>IF($B8="","",SUMIFS(数据录入!$F$5:$F$4999,数据录入!$J$5:$J$4999,$B8,数据录入!$M$5:$M$4999,K$5))</f>
        <v/>
      </c>
      <c r="L8" s="386">
        <f>IF($B8="","",SUMIFS(数据录入!$F$5:$F$4999,数据录入!$J$5:$J$4999,$B8,数据录入!$M$5:$M$4999,L$5))</f>
        <v/>
      </c>
      <c r="M8" s="386">
        <f>IF($B8="","",SUMIFS(数据录入!$F$5:$F$4999,数据录入!$J$5:$J$4999,$B8,数据录入!$M$5:$M$4999,M$5))</f>
        <v/>
      </c>
      <c r="N8" s="386">
        <f>IF($B8="","",SUMIFS(数据录入!$F$5:$F$4999,数据录入!$J$5:$J$4999,$B8,数据录入!$M$5:$M$4999,N$5))</f>
        <v/>
      </c>
      <c r="O8" s="386">
        <f>SUM(C8:N8)</f>
        <v/>
      </c>
      <c r="P8" s="37">
        <f>IF($O$55=0,"",O8/$O$4)</f>
        <v/>
      </c>
    </row>
    <row r="9" ht="20" customHeight="1" s="65">
      <c r="A9" s="59" t="n">
        <v>4</v>
      </c>
      <c r="B9" s="59" t="inlineStr">
        <is>
          <t>郭志伟</t>
        </is>
      </c>
      <c r="C9" s="386">
        <f>IF($B9="","",SUMIFS(数据录入!$F$5:$F$4999,数据录入!$J$5:$J$4999,$B9,数据录入!$M$5:$M$4999,C$5))</f>
        <v/>
      </c>
      <c r="D9" s="386">
        <f>IF($B9="","",SUMIFS(数据录入!$F$5:$F$4999,数据录入!$J$5:$J$4999,$B9,数据录入!$M$5:$M$4999,D$5))</f>
        <v/>
      </c>
      <c r="E9" s="386">
        <f>IF($B9="","",SUMIFS(数据录入!$F$5:$F$4999,数据录入!$J$5:$J$4999,$B9,数据录入!$M$5:$M$4999,E$5))</f>
        <v/>
      </c>
      <c r="F9" s="386">
        <f>IF($B9="","",SUMIFS(数据录入!$F$5:$F$4999,数据录入!$J$5:$J$4999,$B9,数据录入!$M$5:$M$4999,F$5))</f>
        <v/>
      </c>
      <c r="G9" s="386">
        <f>IF($B9="","",SUMIFS(数据录入!$F$5:$F$4999,数据录入!$J$5:$J$4999,$B9,数据录入!$M$5:$M$4999,G$5))</f>
        <v/>
      </c>
      <c r="H9" s="386">
        <f>IF($B9="","",SUMIFS(数据录入!$F$5:$F$4999,数据录入!$J$5:$J$4999,$B9,数据录入!$M$5:$M$4999,H$5))</f>
        <v/>
      </c>
      <c r="I9" s="386">
        <f>IF($B9="","",SUMIFS(数据录入!$F$5:$F$4999,数据录入!$J$5:$J$4999,$B9,数据录入!$M$5:$M$4999,I$5))</f>
        <v/>
      </c>
      <c r="J9" s="386">
        <f>IF($B9="","",SUMIFS(数据录入!$F$5:$F$4999,数据录入!$J$5:$J$4999,$B9,数据录入!$M$5:$M$4999,J$5))</f>
        <v/>
      </c>
      <c r="K9" s="386">
        <f>IF($B9="","",SUMIFS(数据录入!$F$5:$F$4999,数据录入!$J$5:$J$4999,$B9,数据录入!$M$5:$M$4999,K$5))</f>
        <v/>
      </c>
      <c r="L9" s="386">
        <f>IF($B9="","",SUMIFS(数据录入!$F$5:$F$4999,数据录入!$J$5:$J$4999,$B9,数据录入!$M$5:$M$4999,L$5))</f>
        <v/>
      </c>
      <c r="M9" s="386">
        <f>IF($B9="","",SUMIFS(数据录入!$F$5:$F$4999,数据录入!$J$5:$J$4999,$B9,数据录入!$M$5:$M$4999,M$5))</f>
        <v/>
      </c>
      <c r="N9" s="386">
        <f>IF($B9="","",SUMIFS(数据录入!$F$5:$F$4999,数据录入!$J$5:$J$4999,$B9,数据录入!$M$5:$M$4999,N$5))</f>
        <v/>
      </c>
      <c r="O9" s="386">
        <f>SUM(C9:N9)</f>
        <v/>
      </c>
      <c r="P9" s="37">
        <f>IF($O$55=0,"",O9/$O$4)</f>
        <v/>
      </c>
    </row>
    <row r="10" ht="20" customHeight="1" s="65">
      <c r="A10" s="59" t="n">
        <v>5</v>
      </c>
      <c r="B10" s="38" t="inlineStr">
        <is>
          <t>过承祁</t>
        </is>
      </c>
      <c r="C10" s="386">
        <f>IF($B10="","",SUMIFS(数据录入!$F$5:$F$4999,数据录入!$J$5:$J$4999,$B10,数据录入!$M$5:$M$4999,C$5))</f>
        <v/>
      </c>
      <c r="D10" s="386">
        <f>IF($B10="","",SUMIFS(数据录入!$F$5:$F$4999,数据录入!$J$5:$J$4999,$B10,数据录入!$M$5:$M$4999,D$5))</f>
        <v/>
      </c>
      <c r="E10" s="386">
        <f>IF($B10="","",SUMIFS(数据录入!$F$5:$F$4999,数据录入!$J$5:$J$4999,$B10,数据录入!$M$5:$M$4999,E$5))</f>
        <v/>
      </c>
      <c r="F10" s="386">
        <f>IF($B10="","",SUMIFS(数据录入!$F$5:$F$4999,数据录入!$J$5:$J$4999,$B10,数据录入!$M$5:$M$4999,F$5))</f>
        <v/>
      </c>
      <c r="G10" s="386">
        <f>IF($B10="","",SUMIFS(数据录入!$F$5:$F$4999,数据录入!$J$5:$J$4999,$B10,数据录入!$M$5:$M$4999,G$5))</f>
        <v/>
      </c>
      <c r="H10" s="386">
        <f>IF($B10="","",SUMIFS(数据录入!$F$5:$F$4999,数据录入!$J$5:$J$4999,$B10,数据录入!$M$5:$M$4999,H$5))</f>
        <v/>
      </c>
      <c r="I10" s="386">
        <f>IF($B10="","",SUMIFS(数据录入!$F$5:$F$4999,数据录入!$J$5:$J$4999,$B10,数据录入!$M$5:$M$4999,I$5))</f>
        <v/>
      </c>
      <c r="J10" s="386">
        <f>IF($B10="","",SUMIFS(数据录入!$F$5:$F$4999,数据录入!$J$5:$J$4999,$B10,数据录入!$M$5:$M$4999,J$5))</f>
        <v/>
      </c>
      <c r="K10" s="386">
        <f>IF($B10="","",SUMIFS(数据录入!$F$5:$F$4999,数据录入!$J$5:$J$4999,$B10,数据录入!$M$5:$M$4999,K$5))</f>
        <v/>
      </c>
      <c r="L10" s="386">
        <f>IF($B10="","",SUMIFS(数据录入!$F$5:$F$4999,数据录入!$J$5:$J$4999,$B10,数据录入!$M$5:$M$4999,L$5))</f>
        <v/>
      </c>
      <c r="M10" s="386">
        <f>IF($B10="","",SUMIFS(数据录入!$F$5:$F$4999,数据录入!$J$5:$J$4999,$B10,数据录入!$M$5:$M$4999,M$5))</f>
        <v/>
      </c>
      <c r="N10" s="386">
        <f>IF($B10="","",SUMIFS(数据录入!$F$5:$F$4999,数据录入!$J$5:$J$4999,$B10,数据录入!$M$5:$M$4999,N$5))</f>
        <v/>
      </c>
      <c r="O10" s="386">
        <f>SUM(C10:N10)</f>
        <v/>
      </c>
      <c r="P10" s="37">
        <f>IF($O$55=0,"",O10/$O$4)</f>
        <v/>
      </c>
    </row>
    <row r="11" ht="20" customHeight="1" s="65">
      <c r="A11" s="59" t="n">
        <v>6</v>
      </c>
      <c r="B11" s="59" t="inlineStr">
        <is>
          <t>洪宗邦</t>
        </is>
      </c>
      <c r="C11" s="386">
        <f>IF($B11="","",SUMIFS(数据录入!$F$5:$F$4999,数据录入!$J$5:$J$4999,$B11,数据录入!$M$5:$M$4999,C$5))</f>
        <v/>
      </c>
      <c r="D11" s="386">
        <f>IF($B11="","",SUMIFS(数据录入!$F$5:$F$4999,数据录入!$J$5:$J$4999,$B11,数据录入!$M$5:$M$4999,D$5))</f>
        <v/>
      </c>
      <c r="E11" s="386">
        <f>IF($B11="","",SUMIFS(数据录入!$F$5:$F$4999,数据录入!$J$5:$J$4999,$B11,数据录入!$M$5:$M$4999,E$5))</f>
        <v/>
      </c>
      <c r="F11" s="386">
        <f>IF($B11="","",SUMIFS(数据录入!$F$5:$F$4999,数据录入!$J$5:$J$4999,$B11,数据录入!$M$5:$M$4999,F$5))</f>
        <v/>
      </c>
      <c r="G11" s="386">
        <f>IF($B11="","",SUMIFS(数据录入!$F$5:$F$4999,数据录入!$J$5:$J$4999,$B11,数据录入!$M$5:$M$4999,G$5))</f>
        <v/>
      </c>
      <c r="H11" s="386">
        <f>IF($B11="","",SUMIFS(数据录入!$F$5:$F$4999,数据录入!$J$5:$J$4999,$B11,数据录入!$M$5:$M$4999,H$5))</f>
        <v/>
      </c>
      <c r="I11" s="386">
        <f>IF($B11="","",SUMIFS(数据录入!$F$5:$F$4999,数据录入!$J$5:$J$4999,$B11,数据录入!$M$5:$M$4999,I$5))</f>
        <v/>
      </c>
      <c r="J11" s="386">
        <f>IF($B11="","",SUMIFS(数据录入!$F$5:$F$4999,数据录入!$J$5:$J$4999,$B11,数据录入!$M$5:$M$4999,J$5))</f>
        <v/>
      </c>
      <c r="K11" s="386">
        <f>IF($B11="","",SUMIFS(数据录入!$F$5:$F$4999,数据录入!$J$5:$J$4999,$B11,数据录入!$M$5:$M$4999,K$5))</f>
        <v/>
      </c>
      <c r="L11" s="386">
        <f>IF($B11="","",SUMIFS(数据录入!$F$5:$F$4999,数据录入!$J$5:$J$4999,$B11,数据录入!$M$5:$M$4999,L$5))</f>
        <v/>
      </c>
      <c r="M11" s="386">
        <f>IF($B11="","",SUMIFS(数据录入!$F$5:$F$4999,数据录入!$J$5:$J$4999,$B11,数据录入!$M$5:$M$4999,M$5))</f>
        <v/>
      </c>
      <c r="N11" s="386">
        <f>IF($B11="","",SUMIFS(数据录入!$F$5:$F$4999,数据录入!$J$5:$J$4999,$B11,数据录入!$M$5:$M$4999,N$5))</f>
        <v/>
      </c>
      <c r="O11" s="386">
        <f>SUM(C11:N11)</f>
        <v/>
      </c>
      <c r="P11" s="37">
        <f>IF($O$55=0,"",O11/$O$4)</f>
        <v/>
      </c>
    </row>
    <row r="12" ht="20" customHeight="1" s="65">
      <c r="A12" s="59" t="n">
        <v>7</v>
      </c>
      <c r="B12" s="59" t="inlineStr">
        <is>
          <t>姜蓉兰</t>
        </is>
      </c>
      <c r="C12" s="386">
        <f>IF($B12="","",SUMIFS(数据录入!$F$5:$F$4999,数据录入!$J$5:$J$4999,$B12,数据录入!$M$5:$M$4999,C$5))</f>
        <v/>
      </c>
      <c r="D12" s="386">
        <f>IF($B12="","",SUMIFS(数据录入!$F$5:$F$4999,数据录入!$J$5:$J$4999,$B12,数据录入!$M$5:$M$4999,D$5))</f>
        <v/>
      </c>
      <c r="E12" s="386">
        <f>IF($B12="","",SUMIFS(数据录入!$F$5:$F$4999,数据录入!$J$5:$J$4999,$B12,数据录入!$M$5:$M$4999,E$5))</f>
        <v/>
      </c>
      <c r="F12" s="386">
        <f>IF($B12="","",SUMIFS(数据录入!$F$5:$F$4999,数据录入!$J$5:$J$4999,$B12,数据录入!$M$5:$M$4999,F$5))</f>
        <v/>
      </c>
      <c r="G12" s="386">
        <f>IF($B12="","",SUMIFS(数据录入!$F$5:$F$4999,数据录入!$J$5:$J$4999,$B12,数据录入!$M$5:$M$4999,G$5))</f>
        <v/>
      </c>
      <c r="H12" s="386">
        <f>IF($B12="","",SUMIFS(数据录入!$F$5:$F$4999,数据录入!$J$5:$J$4999,$B12,数据录入!$M$5:$M$4999,H$5))</f>
        <v/>
      </c>
      <c r="I12" s="386">
        <f>IF($B12="","",SUMIFS(数据录入!$F$5:$F$4999,数据录入!$J$5:$J$4999,$B12,数据录入!$M$5:$M$4999,I$5))</f>
        <v/>
      </c>
      <c r="J12" s="386">
        <f>IF($B12="","",SUMIFS(数据录入!$F$5:$F$4999,数据录入!$J$5:$J$4999,$B12,数据录入!$M$5:$M$4999,J$5))</f>
        <v/>
      </c>
      <c r="K12" s="386">
        <f>IF($B12="","",SUMIFS(数据录入!$F$5:$F$4999,数据录入!$J$5:$J$4999,$B12,数据录入!$M$5:$M$4999,K$5))</f>
        <v/>
      </c>
      <c r="L12" s="386">
        <f>IF($B12="","",SUMIFS(数据录入!$F$5:$F$4999,数据录入!$J$5:$J$4999,$B12,数据录入!$M$5:$M$4999,L$5))</f>
        <v/>
      </c>
      <c r="M12" s="386">
        <f>IF($B12="","",SUMIFS(数据录入!$F$5:$F$4999,数据录入!$J$5:$J$4999,$B12,数据录入!$M$5:$M$4999,M$5))</f>
        <v/>
      </c>
      <c r="N12" s="386">
        <f>IF($B12="","",SUMIFS(数据录入!$F$5:$F$4999,数据录入!$J$5:$J$4999,$B12,数据录入!$M$5:$M$4999,N$5))</f>
        <v/>
      </c>
      <c r="O12" s="386">
        <f>SUM(C12:N12)</f>
        <v/>
      </c>
      <c r="P12" s="37">
        <f>IF($O$55=0,"",O12/$O$4)</f>
        <v/>
      </c>
    </row>
    <row r="13" ht="20" customHeight="1" s="65">
      <c r="A13" s="59" t="n">
        <v>8</v>
      </c>
      <c r="B13" s="59" t="inlineStr">
        <is>
          <t>姜志鸿</t>
        </is>
      </c>
      <c r="C13" s="386">
        <f>IF($B13="","",SUMIFS(数据录入!$F$5:$F$4999,数据录入!$J$5:$J$4999,$B13,数据录入!$M$5:$M$4999,C$5))</f>
        <v/>
      </c>
      <c r="D13" s="386">
        <f>IF($B13="","",SUMIFS(数据录入!$F$5:$F$4999,数据录入!$J$5:$J$4999,$B13,数据录入!$M$5:$M$4999,D$5))</f>
        <v/>
      </c>
      <c r="E13" s="386">
        <f>IF($B13="","",SUMIFS(数据录入!$F$5:$F$4999,数据录入!$J$5:$J$4999,$B13,数据录入!$M$5:$M$4999,E$5))</f>
        <v/>
      </c>
      <c r="F13" s="386">
        <f>IF($B13="","",SUMIFS(数据录入!$F$5:$F$4999,数据录入!$J$5:$J$4999,$B13,数据录入!$M$5:$M$4999,F$5))</f>
        <v/>
      </c>
      <c r="G13" s="386">
        <f>IF($B13="","",SUMIFS(数据录入!$F$5:$F$4999,数据录入!$J$5:$J$4999,$B13,数据录入!$M$5:$M$4999,G$5))</f>
        <v/>
      </c>
      <c r="H13" s="386">
        <f>IF($B13="","",SUMIFS(数据录入!$F$5:$F$4999,数据录入!$J$5:$J$4999,$B13,数据录入!$M$5:$M$4999,H$5))</f>
        <v/>
      </c>
      <c r="I13" s="386">
        <f>IF($B13="","",SUMIFS(数据录入!$F$5:$F$4999,数据录入!$J$5:$J$4999,$B13,数据录入!$M$5:$M$4999,I$5))</f>
        <v/>
      </c>
      <c r="J13" s="386">
        <f>IF($B13="","",SUMIFS(数据录入!$F$5:$F$4999,数据录入!$J$5:$J$4999,$B13,数据录入!$M$5:$M$4999,J$5))</f>
        <v/>
      </c>
      <c r="K13" s="386">
        <f>IF($B13="","",SUMIFS(数据录入!$F$5:$F$4999,数据录入!$J$5:$J$4999,$B13,数据录入!$M$5:$M$4999,K$5))</f>
        <v/>
      </c>
      <c r="L13" s="386">
        <f>IF($B13="","",SUMIFS(数据录入!$F$5:$F$4999,数据录入!$J$5:$J$4999,$B13,数据录入!$M$5:$M$4999,L$5))</f>
        <v/>
      </c>
      <c r="M13" s="386">
        <f>IF($B13="","",SUMIFS(数据录入!$F$5:$F$4999,数据录入!$J$5:$J$4999,$B13,数据录入!$M$5:$M$4999,M$5))</f>
        <v/>
      </c>
      <c r="N13" s="386">
        <f>IF($B13="","",SUMIFS(数据录入!$F$5:$F$4999,数据录入!$J$5:$J$4999,$B13,数据录入!$M$5:$M$4999,N$5))</f>
        <v/>
      </c>
      <c r="O13" s="386">
        <f>SUM(C13:N13)</f>
        <v/>
      </c>
      <c r="P13" s="37">
        <f>IF($O$55=0,"",O13/$O$4)</f>
        <v/>
      </c>
    </row>
    <row r="14" ht="20" customHeight="1" s="65">
      <c r="A14" s="59" t="n">
        <v>9</v>
      </c>
      <c r="B14" s="59" t="inlineStr">
        <is>
          <t>李小琴</t>
        </is>
      </c>
      <c r="C14" s="386">
        <f>IF($B14="","",SUMIFS(数据录入!$F$5:$F$4999,数据录入!$J$5:$J$4999,$B14,数据录入!$M$5:$M$4999,C$5))</f>
        <v/>
      </c>
      <c r="D14" s="386">
        <f>IF($B14="","",SUMIFS(数据录入!$F$5:$F$4999,数据录入!$J$5:$J$4999,$B14,数据录入!$M$5:$M$4999,D$5))</f>
        <v/>
      </c>
      <c r="E14" s="386">
        <f>IF($B14="","",SUMIFS(数据录入!$F$5:$F$4999,数据录入!$J$5:$J$4999,$B14,数据录入!$M$5:$M$4999,E$5))</f>
        <v/>
      </c>
      <c r="F14" s="386">
        <f>IF($B14="","",SUMIFS(数据录入!$F$5:$F$4999,数据录入!$J$5:$J$4999,$B14,数据录入!$M$5:$M$4999,F$5))</f>
        <v/>
      </c>
      <c r="G14" s="386">
        <f>IF($B14="","",SUMIFS(数据录入!$F$5:$F$4999,数据录入!$J$5:$J$4999,$B14,数据录入!$M$5:$M$4999,G$5))</f>
        <v/>
      </c>
      <c r="H14" s="386">
        <f>IF($B14="","",SUMIFS(数据录入!$F$5:$F$4999,数据录入!$J$5:$J$4999,$B14,数据录入!$M$5:$M$4999,H$5))</f>
        <v/>
      </c>
      <c r="I14" s="386">
        <f>IF($B14="","",SUMIFS(数据录入!$F$5:$F$4999,数据录入!$J$5:$J$4999,$B14,数据录入!$M$5:$M$4999,I$5))</f>
        <v/>
      </c>
      <c r="J14" s="386">
        <f>IF($B14="","",SUMIFS(数据录入!$F$5:$F$4999,数据录入!$J$5:$J$4999,$B14,数据录入!$M$5:$M$4999,J$5))</f>
        <v/>
      </c>
      <c r="K14" s="386">
        <f>IF($B14="","",SUMIFS(数据录入!$F$5:$F$4999,数据录入!$J$5:$J$4999,$B14,数据录入!$M$5:$M$4999,K$5))</f>
        <v/>
      </c>
      <c r="L14" s="386">
        <f>IF($B14="","",SUMIFS(数据录入!$F$5:$F$4999,数据录入!$J$5:$J$4999,$B14,数据录入!$M$5:$M$4999,L$5))</f>
        <v/>
      </c>
      <c r="M14" s="386">
        <f>IF($B14="","",SUMIFS(数据录入!$F$5:$F$4999,数据录入!$J$5:$J$4999,$B14,数据录入!$M$5:$M$4999,M$5))</f>
        <v/>
      </c>
      <c r="N14" s="386">
        <f>IF($B14="","",SUMIFS(数据录入!$F$5:$F$4999,数据录入!$J$5:$J$4999,$B14,数据录入!$M$5:$M$4999,N$5))</f>
        <v/>
      </c>
      <c r="O14" s="386">
        <f>SUM(C14:N14)</f>
        <v/>
      </c>
      <c r="P14" s="37">
        <f>IF($O$55=0,"",O14/$O$4)</f>
        <v/>
      </c>
    </row>
    <row r="15" ht="20" customHeight="1" s="65">
      <c r="A15" s="59" t="n">
        <v>10</v>
      </c>
      <c r="B15" s="59" t="inlineStr">
        <is>
          <t>李晓春</t>
        </is>
      </c>
      <c r="C15" s="386">
        <f>IF($B15="","",SUMIFS(数据录入!$F$5:$F$4999,数据录入!$J$5:$J$4999,$B15,数据录入!$M$5:$M$4999,C$5))</f>
        <v/>
      </c>
      <c r="D15" s="386">
        <f>IF($B15="","",SUMIFS(数据录入!$F$5:$F$4999,数据录入!$J$5:$J$4999,$B15,数据录入!$M$5:$M$4999,D$5))</f>
        <v/>
      </c>
      <c r="E15" s="386">
        <f>IF($B15="","",SUMIFS(数据录入!$F$5:$F$4999,数据录入!$J$5:$J$4999,$B15,数据录入!$M$5:$M$4999,E$5))</f>
        <v/>
      </c>
      <c r="F15" s="386">
        <f>IF($B15="","",SUMIFS(数据录入!$F$5:$F$4999,数据录入!$J$5:$J$4999,$B15,数据录入!$M$5:$M$4999,F$5))</f>
        <v/>
      </c>
      <c r="G15" s="386">
        <f>IF($B15="","",SUMIFS(数据录入!$F$5:$F$4999,数据录入!$J$5:$J$4999,$B15,数据录入!$M$5:$M$4999,G$5))</f>
        <v/>
      </c>
      <c r="H15" s="386">
        <f>IF($B15="","",SUMIFS(数据录入!$F$5:$F$4999,数据录入!$J$5:$J$4999,$B15,数据录入!$M$5:$M$4999,H$5))</f>
        <v/>
      </c>
      <c r="I15" s="386">
        <f>IF($B15="","",SUMIFS(数据录入!$F$5:$F$4999,数据录入!$J$5:$J$4999,$B15,数据录入!$M$5:$M$4999,I$5))</f>
        <v/>
      </c>
      <c r="J15" s="386">
        <f>IF($B15="","",SUMIFS(数据录入!$F$5:$F$4999,数据录入!$J$5:$J$4999,$B15,数据录入!$M$5:$M$4999,J$5))</f>
        <v/>
      </c>
      <c r="K15" s="386">
        <f>IF($B15="","",SUMIFS(数据录入!$F$5:$F$4999,数据录入!$J$5:$J$4999,$B15,数据录入!$M$5:$M$4999,K$5))</f>
        <v/>
      </c>
      <c r="L15" s="386">
        <f>IF($B15="","",SUMIFS(数据录入!$F$5:$F$4999,数据录入!$J$5:$J$4999,$B15,数据录入!$M$5:$M$4999,L$5))</f>
        <v/>
      </c>
      <c r="M15" s="386">
        <f>IF($B15="","",SUMIFS(数据录入!$F$5:$F$4999,数据录入!$J$5:$J$4999,$B15,数据录入!$M$5:$M$4999,M$5))</f>
        <v/>
      </c>
      <c r="N15" s="386">
        <f>IF($B15="","",SUMIFS(数据录入!$F$5:$F$4999,数据录入!$J$5:$J$4999,$B15,数据录入!$M$5:$M$4999,N$5))</f>
        <v/>
      </c>
      <c r="O15" s="386">
        <f>SUM(C15:N15)</f>
        <v/>
      </c>
      <c r="P15" s="37">
        <f>IF($O$55=0,"",O15/$O$4)</f>
        <v/>
      </c>
    </row>
    <row r="16" ht="20" customHeight="1" s="65">
      <c r="A16" s="59" t="n">
        <v>11</v>
      </c>
      <c r="B16" s="59" t="inlineStr">
        <is>
          <t>李玉娟</t>
        </is>
      </c>
      <c r="C16" s="386">
        <f>IF($B16="","",SUMIFS(数据录入!$F$5:$F$4999,数据录入!$J$5:$J$4999,$B16,数据录入!$M$5:$M$4999,C$5))</f>
        <v/>
      </c>
      <c r="D16" s="386">
        <f>IF($B16="","",SUMIFS(数据录入!$F$5:$F$4999,数据录入!$J$5:$J$4999,$B16,数据录入!$M$5:$M$4999,D$5))</f>
        <v/>
      </c>
      <c r="E16" s="386">
        <f>IF($B16="","",SUMIFS(数据录入!$F$5:$F$4999,数据录入!$J$5:$J$4999,$B16,数据录入!$M$5:$M$4999,E$5))</f>
        <v/>
      </c>
      <c r="F16" s="386">
        <f>IF($B16="","",SUMIFS(数据录入!$F$5:$F$4999,数据录入!$J$5:$J$4999,$B16,数据录入!$M$5:$M$4999,F$5))</f>
        <v/>
      </c>
      <c r="G16" s="386">
        <f>IF($B16="","",SUMIFS(数据录入!$F$5:$F$4999,数据录入!$J$5:$J$4999,$B16,数据录入!$M$5:$M$4999,G$5))</f>
        <v/>
      </c>
      <c r="H16" s="386">
        <f>IF($B16="","",SUMIFS(数据录入!$F$5:$F$4999,数据录入!$J$5:$J$4999,$B16,数据录入!$M$5:$M$4999,H$5))</f>
        <v/>
      </c>
      <c r="I16" s="386">
        <f>IF($B16="","",SUMIFS(数据录入!$F$5:$F$4999,数据录入!$J$5:$J$4999,$B16,数据录入!$M$5:$M$4999,I$5))</f>
        <v/>
      </c>
      <c r="J16" s="386">
        <f>IF($B16="","",SUMIFS(数据录入!$F$5:$F$4999,数据录入!$J$5:$J$4999,$B16,数据录入!$M$5:$M$4999,J$5))</f>
        <v/>
      </c>
      <c r="K16" s="386">
        <f>IF($B16="","",SUMIFS(数据录入!$F$5:$F$4999,数据录入!$J$5:$J$4999,$B16,数据录入!$M$5:$M$4999,K$5))</f>
        <v/>
      </c>
      <c r="L16" s="386">
        <f>IF($B16="","",SUMIFS(数据录入!$F$5:$F$4999,数据录入!$J$5:$J$4999,$B16,数据录入!$M$5:$M$4999,L$5))</f>
        <v/>
      </c>
      <c r="M16" s="386">
        <f>IF($B16="","",SUMIFS(数据录入!$F$5:$F$4999,数据录入!$J$5:$J$4999,$B16,数据录入!$M$5:$M$4999,M$5))</f>
        <v/>
      </c>
      <c r="N16" s="386">
        <f>IF($B16="","",SUMIFS(数据录入!$F$5:$F$4999,数据录入!$J$5:$J$4999,$B16,数据录入!$M$5:$M$4999,N$5))</f>
        <v/>
      </c>
      <c r="O16" s="386">
        <f>SUM(C16:N16)</f>
        <v/>
      </c>
      <c r="P16" s="37">
        <f>IF($O$55=0,"",O16/$O$4)</f>
        <v/>
      </c>
    </row>
    <row r="17" ht="20" customHeight="1" s="65">
      <c r="A17" s="59" t="n">
        <v>12</v>
      </c>
      <c r="B17" s="59" t="inlineStr">
        <is>
          <t>林永来</t>
        </is>
      </c>
      <c r="C17" s="386">
        <f>IF($B17="","",SUMIFS(数据录入!$F$5:$F$4999,数据录入!$J$5:$J$4999,$B17,数据录入!$M$5:$M$4999,C$5))</f>
        <v/>
      </c>
      <c r="D17" s="386">
        <f>IF($B17="","",SUMIFS(数据录入!$F$5:$F$4999,数据录入!$J$5:$J$4999,$B17,数据录入!$M$5:$M$4999,D$5))</f>
        <v/>
      </c>
      <c r="E17" s="386">
        <f>IF($B17="","",SUMIFS(数据录入!$F$5:$F$4999,数据录入!$J$5:$J$4999,$B17,数据录入!$M$5:$M$4999,E$5))</f>
        <v/>
      </c>
      <c r="F17" s="386">
        <f>IF($B17="","",SUMIFS(数据录入!$F$5:$F$4999,数据录入!$J$5:$J$4999,$B17,数据录入!$M$5:$M$4999,F$5))</f>
        <v/>
      </c>
      <c r="G17" s="386">
        <f>IF($B17="","",SUMIFS(数据录入!$F$5:$F$4999,数据录入!$J$5:$J$4999,$B17,数据录入!$M$5:$M$4999,G$5))</f>
        <v/>
      </c>
      <c r="H17" s="386">
        <f>IF($B17="","",SUMIFS(数据录入!$F$5:$F$4999,数据录入!$J$5:$J$4999,$B17,数据录入!$M$5:$M$4999,H$5))</f>
        <v/>
      </c>
      <c r="I17" s="386">
        <f>IF($B17="","",SUMIFS(数据录入!$F$5:$F$4999,数据录入!$J$5:$J$4999,$B17,数据录入!$M$5:$M$4999,I$5))</f>
        <v/>
      </c>
      <c r="J17" s="386">
        <f>IF($B17="","",SUMIFS(数据录入!$F$5:$F$4999,数据录入!$J$5:$J$4999,$B17,数据录入!$M$5:$M$4999,J$5))</f>
        <v/>
      </c>
      <c r="K17" s="386">
        <f>IF($B17="","",SUMIFS(数据录入!$F$5:$F$4999,数据录入!$J$5:$J$4999,$B17,数据录入!$M$5:$M$4999,K$5))</f>
        <v/>
      </c>
      <c r="L17" s="386">
        <f>IF($B17="","",SUMIFS(数据录入!$F$5:$F$4999,数据录入!$J$5:$J$4999,$B17,数据录入!$M$5:$M$4999,L$5))</f>
        <v/>
      </c>
      <c r="M17" s="386">
        <f>IF($B17="","",SUMIFS(数据录入!$F$5:$F$4999,数据录入!$J$5:$J$4999,$B17,数据录入!$M$5:$M$4999,M$5))</f>
        <v/>
      </c>
      <c r="N17" s="386">
        <f>IF($B17="","",SUMIFS(数据录入!$F$5:$F$4999,数据录入!$J$5:$J$4999,$B17,数据录入!$M$5:$M$4999,N$5))</f>
        <v/>
      </c>
      <c r="O17" s="386">
        <f>SUM(C17:N17)</f>
        <v/>
      </c>
      <c r="P17" s="37">
        <f>IF($O$55=0,"",O17/$O$4)</f>
        <v/>
      </c>
    </row>
    <row r="18" ht="20" customHeight="1" s="65">
      <c r="A18" s="59" t="n">
        <v>13</v>
      </c>
      <c r="B18" s="59" t="inlineStr">
        <is>
          <t>陆玉英</t>
        </is>
      </c>
      <c r="C18" s="386">
        <f>IF($B18="","",SUMIFS(数据录入!$F$5:$F$4999,数据录入!$J$5:$J$4999,$B18,数据录入!$M$5:$M$4999,C$5))</f>
        <v/>
      </c>
      <c r="D18" s="386">
        <f>IF($B18="","",SUMIFS(数据录入!$F$5:$F$4999,数据录入!$J$5:$J$4999,$B18,数据录入!$M$5:$M$4999,D$5))</f>
        <v/>
      </c>
      <c r="E18" s="386">
        <f>IF($B18="","",SUMIFS(数据录入!$F$5:$F$4999,数据录入!$J$5:$J$4999,$B18,数据录入!$M$5:$M$4999,E$5))</f>
        <v/>
      </c>
      <c r="F18" s="386">
        <f>IF($B18="","",SUMIFS(数据录入!$F$5:$F$4999,数据录入!$J$5:$J$4999,$B18,数据录入!$M$5:$M$4999,F$5))</f>
        <v/>
      </c>
      <c r="G18" s="386">
        <f>IF($B18="","",SUMIFS(数据录入!$F$5:$F$4999,数据录入!$J$5:$J$4999,$B18,数据录入!$M$5:$M$4999,G$5))</f>
        <v/>
      </c>
      <c r="H18" s="386">
        <f>IF($B18="","",SUMIFS(数据录入!$F$5:$F$4999,数据录入!$J$5:$J$4999,$B18,数据录入!$M$5:$M$4999,H$5))</f>
        <v/>
      </c>
      <c r="I18" s="386">
        <f>IF($B18="","",SUMIFS(数据录入!$F$5:$F$4999,数据录入!$J$5:$J$4999,$B18,数据录入!$M$5:$M$4999,I$5))</f>
        <v/>
      </c>
      <c r="J18" s="386">
        <f>IF($B18="","",SUMIFS(数据录入!$F$5:$F$4999,数据录入!$J$5:$J$4999,$B18,数据录入!$M$5:$M$4999,J$5))</f>
        <v/>
      </c>
      <c r="K18" s="386">
        <f>IF($B18="","",SUMIFS(数据录入!$F$5:$F$4999,数据录入!$J$5:$J$4999,$B18,数据录入!$M$5:$M$4999,K$5))</f>
        <v/>
      </c>
      <c r="L18" s="386">
        <f>IF($B18="","",SUMIFS(数据录入!$F$5:$F$4999,数据录入!$J$5:$J$4999,$B18,数据录入!$M$5:$M$4999,L$5))</f>
        <v/>
      </c>
      <c r="M18" s="386">
        <f>IF($B18="","",SUMIFS(数据录入!$F$5:$F$4999,数据录入!$J$5:$J$4999,$B18,数据录入!$M$5:$M$4999,M$5))</f>
        <v/>
      </c>
      <c r="N18" s="386">
        <f>IF($B18="","",SUMIFS(数据录入!$F$5:$F$4999,数据录入!$J$5:$J$4999,$B18,数据录入!$M$5:$M$4999,N$5))</f>
        <v/>
      </c>
      <c r="O18" s="386">
        <f>SUM(C18:N18)</f>
        <v/>
      </c>
      <c r="P18" s="37">
        <f>IF($O$55=0,"",O18/$O$4)</f>
        <v/>
      </c>
    </row>
    <row r="19" ht="20" customHeight="1" s="65">
      <c r="A19" s="59" t="n">
        <v>14</v>
      </c>
      <c r="B19" s="59" t="inlineStr">
        <is>
          <t>罗理华</t>
        </is>
      </c>
      <c r="C19" s="386">
        <f>IF($B19="","",SUMIFS(数据录入!$F$5:$F$4999,数据录入!$J$5:$J$4999,$B19,数据录入!$M$5:$M$4999,C$5))</f>
        <v/>
      </c>
      <c r="D19" s="386">
        <f>IF($B19="","",SUMIFS(数据录入!$F$5:$F$4999,数据录入!$J$5:$J$4999,$B19,数据录入!$M$5:$M$4999,D$5))</f>
        <v/>
      </c>
      <c r="E19" s="386">
        <f>IF($B19="","",SUMIFS(数据录入!$F$5:$F$4999,数据录入!$J$5:$J$4999,$B19,数据录入!$M$5:$M$4999,E$5))</f>
        <v/>
      </c>
      <c r="F19" s="386">
        <f>IF($B19="","",SUMIFS(数据录入!$F$5:$F$4999,数据录入!$J$5:$J$4999,$B19,数据录入!$M$5:$M$4999,F$5))</f>
        <v/>
      </c>
      <c r="G19" s="386">
        <f>IF($B19="","",SUMIFS(数据录入!$F$5:$F$4999,数据录入!$J$5:$J$4999,$B19,数据录入!$M$5:$M$4999,G$5))</f>
        <v/>
      </c>
      <c r="H19" s="386">
        <f>IF($B19="","",SUMIFS(数据录入!$F$5:$F$4999,数据录入!$J$5:$J$4999,$B19,数据录入!$M$5:$M$4999,H$5))</f>
        <v/>
      </c>
      <c r="I19" s="386">
        <f>IF($B19="","",SUMIFS(数据录入!$F$5:$F$4999,数据录入!$J$5:$J$4999,$B19,数据录入!$M$5:$M$4999,I$5))</f>
        <v/>
      </c>
      <c r="J19" s="386">
        <f>IF($B19="","",SUMIFS(数据录入!$F$5:$F$4999,数据录入!$J$5:$J$4999,$B19,数据录入!$M$5:$M$4999,J$5))</f>
        <v/>
      </c>
      <c r="K19" s="386">
        <f>IF($B19="","",SUMIFS(数据录入!$F$5:$F$4999,数据录入!$J$5:$J$4999,$B19,数据录入!$M$5:$M$4999,K$5))</f>
        <v/>
      </c>
      <c r="L19" s="386">
        <f>IF($B19="","",SUMIFS(数据录入!$F$5:$F$4999,数据录入!$J$5:$J$4999,$B19,数据录入!$M$5:$M$4999,L$5))</f>
        <v/>
      </c>
      <c r="M19" s="386">
        <f>IF($B19="","",SUMIFS(数据录入!$F$5:$F$4999,数据录入!$J$5:$J$4999,$B19,数据录入!$M$5:$M$4999,M$5))</f>
        <v/>
      </c>
      <c r="N19" s="386">
        <f>IF($B19="","",SUMIFS(数据录入!$F$5:$F$4999,数据录入!$J$5:$J$4999,$B19,数据录入!$M$5:$M$4999,N$5))</f>
        <v/>
      </c>
      <c r="O19" s="386">
        <f>SUM(C19:N19)</f>
        <v/>
      </c>
      <c r="P19" s="37">
        <f>IF($O$55=0,"",O19/$O$4)</f>
        <v/>
      </c>
    </row>
    <row r="20" ht="20" customHeight="1" s="65">
      <c r="A20" s="59" t="n">
        <v>15</v>
      </c>
      <c r="B20" s="59" t="inlineStr">
        <is>
          <t>马珍珠</t>
        </is>
      </c>
      <c r="C20" s="386">
        <f>IF($B20="","",SUMIFS(数据录入!$F$5:$F$4999,数据录入!$J$5:$J$4999,$B20,数据录入!$M$5:$M$4999,C$5))</f>
        <v/>
      </c>
      <c r="D20" s="386">
        <f>IF($B20="","",SUMIFS(数据录入!$F$5:$F$4999,数据录入!$J$5:$J$4999,$B20,数据录入!$M$5:$M$4999,D$5))</f>
        <v/>
      </c>
      <c r="E20" s="386">
        <f>IF($B20="","",SUMIFS(数据录入!$F$5:$F$4999,数据录入!$J$5:$J$4999,$B20,数据录入!$M$5:$M$4999,E$5))</f>
        <v/>
      </c>
      <c r="F20" s="386">
        <f>IF($B20="","",SUMIFS(数据录入!$F$5:$F$4999,数据录入!$J$5:$J$4999,$B20,数据录入!$M$5:$M$4999,F$5))</f>
        <v/>
      </c>
      <c r="G20" s="386">
        <f>IF($B20="","",SUMIFS(数据录入!$F$5:$F$4999,数据录入!$J$5:$J$4999,$B20,数据录入!$M$5:$M$4999,G$5))</f>
        <v/>
      </c>
      <c r="H20" s="386">
        <f>IF($B20="","",SUMIFS(数据录入!$F$5:$F$4999,数据录入!$J$5:$J$4999,$B20,数据录入!$M$5:$M$4999,H$5))</f>
        <v/>
      </c>
      <c r="I20" s="386">
        <f>IF($B20="","",SUMIFS(数据录入!$F$5:$F$4999,数据录入!$J$5:$J$4999,$B20,数据录入!$M$5:$M$4999,I$5))</f>
        <v/>
      </c>
      <c r="J20" s="386">
        <f>IF($B20="","",SUMIFS(数据录入!$F$5:$F$4999,数据录入!$J$5:$J$4999,$B20,数据录入!$M$5:$M$4999,J$5))</f>
        <v/>
      </c>
      <c r="K20" s="386">
        <f>IF($B20="","",SUMIFS(数据录入!$F$5:$F$4999,数据录入!$J$5:$J$4999,$B20,数据录入!$M$5:$M$4999,K$5))</f>
        <v/>
      </c>
      <c r="L20" s="386">
        <f>IF($B20="","",SUMIFS(数据录入!$F$5:$F$4999,数据录入!$J$5:$J$4999,$B20,数据录入!$M$5:$M$4999,L$5))</f>
        <v/>
      </c>
      <c r="M20" s="386">
        <f>IF($B20="","",SUMIFS(数据录入!$F$5:$F$4999,数据录入!$J$5:$J$4999,$B20,数据录入!$M$5:$M$4999,M$5))</f>
        <v/>
      </c>
      <c r="N20" s="386">
        <f>IF($B20="","",SUMIFS(数据录入!$F$5:$F$4999,数据录入!$J$5:$J$4999,$B20,数据录入!$M$5:$M$4999,N$5))</f>
        <v/>
      </c>
      <c r="O20" s="386">
        <f>SUM(C20:N20)</f>
        <v/>
      </c>
      <c r="P20" s="37">
        <f>IF($O$55=0,"",O20/$O$4)</f>
        <v/>
      </c>
    </row>
    <row r="21" ht="20" customHeight="1" s="65">
      <c r="A21" s="59" t="n">
        <v>16</v>
      </c>
      <c r="B21" s="59" t="inlineStr">
        <is>
          <t>邵国新</t>
        </is>
      </c>
      <c r="C21" s="386">
        <f>IF($B21="","",SUMIFS(数据录入!$F$5:$F$4999,数据录入!$J$5:$J$4999,$B21,数据录入!$M$5:$M$4999,C$5))</f>
        <v/>
      </c>
      <c r="D21" s="386">
        <f>IF($B21="","",SUMIFS(数据录入!$F$5:$F$4999,数据录入!$J$5:$J$4999,$B21,数据录入!$M$5:$M$4999,D$5))</f>
        <v/>
      </c>
      <c r="E21" s="386">
        <f>IF($B21="","",SUMIFS(数据录入!$F$5:$F$4999,数据录入!$J$5:$J$4999,$B21,数据录入!$M$5:$M$4999,E$5))</f>
        <v/>
      </c>
      <c r="F21" s="386">
        <f>IF($B21="","",SUMIFS(数据录入!$F$5:$F$4999,数据录入!$J$5:$J$4999,$B21,数据录入!$M$5:$M$4999,F$5))</f>
        <v/>
      </c>
      <c r="G21" s="386">
        <f>IF($B21="","",SUMIFS(数据录入!$F$5:$F$4999,数据录入!$J$5:$J$4999,$B21,数据录入!$M$5:$M$4999,G$5))</f>
        <v/>
      </c>
      <c r="H21" s="386">
        <f>IF($B21="","",SUMIFS(数据录入!$F$5:$F$4999,数据录入!$J$5:$J$4999,$B21,数据录入!$M$5:$M$4999,H$5))</f>
        <v/>
      </c>
      <c r="I21" s="386">
        <f>IF($B21="","",SUMIFS(数据录入!$F$5:$F$4999,数据录入!$J$5:$J$4999,$B21,数据录入!$M$5:$M$4999,I$5))</f>
        <v/>
      </c>
      <c r="J21" s="386">
        <f>IF($B21="","",SUMIFS(数据录入!$F$5:$F$4999,数据录入!$J$5:$J$4999,$B21,数据录入!$M$5:$M$4999,J$5))</f>
        <v/>
      </c>
      <c r="K21" s="386">
        <f>IF($B21="","",SUMIFS(数据录入!$F$5:$F$4999,数据录入!$J$5:$J$4999,$B21,数据录入!$M$5:$M$4999,K$5))</f>
        <v/>
      </c>
      <c r="L21" s="386">
        <f>IF($B21="","",SUMIFS(数据录入!$F$5:$F$4999,数据录入!$J$5:$J$4999,$B21,数据录入!$M$5:$M$4999,L$5))</f>
        <v/>
      </c>
      <c r="M21" s="386">
        <f>IF($B21="","",SUMIFS(数据录入!$F$5:$F$4999,数据录入!$J$5:$J$4999,$B21,数据录入!$M$5:$M$4999,M$5))</f>
        <v/>
      </c>
      <c r="N21" s="386">
        <f>IF($B21="","",SUMIFS(数据录入!$F$5:$F$4999,数据录入!$J$5:$J$4999,$B21,数据录入!$M$5:$M$4999,N$5))</f>
        <v/>
      </c>
      <c r="O21" s="386">
        <f>SUM(C21:N21)</f>
        <v/>
      </c>
      <c r="P21" s="37">
        <f>IF($O$55=0,"",O21/$O$4)</f>
        <v/>
      </c>
    </row>
    <row r="22" ht="20" customHeight="1" s="65">
      <c r="A22" s="59" t="n">
        <v>17</v>
      </c>
      <c r="B22" s="59" t="inlineStr">
        <is>
          <t>沈祖模</t>
        </is>
      </c>
      <c r="C22" s="386">
        <f>IF($B22="","",SUMIFS(数据录入!$F$5:$F$4999,数据录入!$J$5:$J$4999,$B22,数据录入!$M$5:$M$4999,C$5))</f>
        <v/>
      </c>
      <c r="D22" s="386">
        <f>IF($B22="","",SUMIFS(数据录入!$F$5:$F$4999,数据录入!$J$5:$J$4999,$B22,数据录入!$M$5:$M$4999,D$5))</f>
        <v/>
      </c>
      <c r="E22" s="386">
        <f>IF($B22="","",SUMIFS(数据录入!$F$5:$F$4999,数据录入!$J$5:$J$4999,$B22,数据录入!$M$5:$M$4999,E$5))</f>
        <v/>
      </c>
      <c r="F22" s="386">
        <f>IF($B22="","",SUMIFS(数据录入!$F$5:$F$4999,数据录入!$J$5:$J$4999,$B22,数据录入!$M$5:$M$4999,F$5))</f>
        <v/>
      </c>
      <c r="G22" s="386">
        <f>IF($B22="","",SUMIFS(数据录入!$F$5:$F$4999,数据录入!$J$5:$J$4999,$B22,数据录入!$M$5:$M$4999,G$5))</f>
        <v/>
      </c>
      <c r="H22" s="386">
        <f>IF($B22="","",SUMIFS(数据录入!$F$5:$F$4999,数据录入!$J$5:$J$4999,$B22,数据录入!$M$5:$M$4999,H$5))</f>
        <v/>
      </c>
      <c r="I22" s="386">
        <f>IF($B22="","",SUMIFS(数据录入!$F$5:$F$4999,数据录入!$J$5:$J$4999,$B22,数据录入!$M$5:$M$4999,I$5))</f>
        <v/>
      </c>
      <c r="J22" s="386">
        <f>IF($B22="","",SUMIFS(数据录入!$F$5:$F$4999,数据录入!$J$5:$J$4999,$B22,数据录入!$M$5:$M$4999,J$5))</f>
        <v/>
      </c>
      <c r="K22" s="386">
        <f>IF($B22="","",SUMIFS(数据录入!$F$5:$F$4999,数据录入!$J$5:$J$4999,$B22,数据录入!$M$5:$M$4999,K$5))</f>
        <v/>
      </c>
      <c r="L22" s="386">
        <f>IF($B22="","",SUMIFS(数据录入!$F$5:$F$4999,数据录入!$J$5:$J$4999,$B22,数据录入!$M$5:$M$4999,L$5))</f>
        <v/>
      </c>
      <c r="M22" s="386">
        <f>IF($B22="","",SUMIFS(数据录入!$F$5:$F$4999,数据录入!$J$5:$J$4999,$B22,数据录入!$M$5:$M$4999,M$5))</f>
        <v/>
      </c>
      <c r="N22" s="386">
        <f>IF($B22="","",SUMIFS(数据录入!$F$5:$F$4999,数据录入!$J$5:$J$4999,$B22,数据录入!$M$5:$M$4999,N$5))</f>
        <v/>
      </c>
      <c r="O22" s="386">
        <f>SUM(C22:N22)</f>
        <v/>
      </c>
      <c r="P22" s="37">
        <f>IF($O$55=0,"",O22/$O$4)</f>
        <v/>
      </c>
    </row>
    <row r="23" ht="20" customHeight="1" s="65">
      <c r="A23" s="59" t="n">
        <v>18</v>
      </c>
      <c r="B23" s="59" t="inlineStr">
        <is>
          <t>唐鑫红</t>
        </is>
      </c>
      <c r="C23" s="386">
        <f>IF($B23="","",SUMIFS(数据录入!$F$5:$F$4999,数据录入!$J$5:$J$4999,$B23,数据录入!$M$5:$M$4999,C$5))</f>
        <v/>
      </c>
      <c r="D23" s="386">
        <f>IF($B23="","",SUMIFS(数据录入!$F$5:$F$4999,数据录入!$J$5:$J$4999,$B23,数据录入!$M$5:$M$4999,D$5))</f>
        <v/>
      </c>
      <c r="E23" s="386">
        <f>IF($B23="","",SUMIFS(数据录入!$F$5:$F$4999,数据录入!$J$5:$J$4999,$B23,数据录入!$M$5:$M$4999,E$5))</f>
        <v/>
      </c>
      <c r="F23" s="386">
        <f>IF($B23="","",SUMIFS(数据录入!$F$5:$F$4999,数据录入!$J$5:$J$4999,$B23,数据录入!$M$5:$M$4999,F$5))</f>
        <v/>
      </c>
      <c r="G23" s="386">
        <f>IF($B23="","",SUMIFS(数据录入!$F$5:$F$4999,数据录入!$J$5:$J$4999,$B23,数据录入!$M$5:$M$4999,G$5))</f>
        <v/>
      </c>
      <c r="H23" s="386">
        <f>IF($B23="","",SUMIFS(数据录入!$F$5:$F$4999,数据录入!$J$5:$J$4999,$B23,数据录入!$M$5:$M$4999,H$5))</f>
        <v/>
      </c>
      <c r="I23" s="386">
        <f>IF($B23="","",SUMIFS(数据录入!$F$5:$F$4999,数据录入!$J$5:$J$4999,$B23,数据录入!$M$5:$M$4999,I$5))</f>
        <v/>
      </c>
      <c r="J23" s="386">
        <f>IF($B23="","",SUMIFS(数据录入!$F$5:$F$4999,数据录入!$J$5:$J$4999,$B23,数据录入!$M$5:$M$4999,J$5))</f>
        <v/>
      </c>
      <c r="K23" s="386">
        <f>IF($B23="","",SUMIFS(数据录入!$F$5:$F$4999,数据录入!$J$5:$J$4999,$B23,数据录入!$M$5:$M$4999,K$5))</f>
        <v/>
      </c>
      <c r="L23" s="386">
        <f>IF($B23="","",SUMIFS(数据录入!$F$5:$F$4999,数据录入!$J$5:$J$4999,$B23,数据录入!$M$5:$M$4999,L$5))</f>
        <v/>
      </c>
      <c r="M23" s="386">
        <f>IF($B23="","",SUMIFS(数据录入!$F$5:$F$4999,数据录入!$J$5:$J$4999,$B23,数据录入!$M$5:$M$4999,M$5))</f>
        <v/>
      </c>
      <c r="N23" s="386">
        <f>IF($B23="","",SUMIFS(数据录入!$F$5:$F$4999,数据录入!$J$5:$J$4999,$B23,数据录入!$M$5:$M$4999,N$5))</f>
        <v/>
      </c>
      <c r="O23" s="386">
        <f>SUM(C23:N23)</f>
        <v/>
      </c>
      <c r="P23" s="37">
        <f>IF($O$55=0,"",O23/$O$4)</f>
        <v/>
      </c>
    </row>
    <row r="24" ht="20" customHeight="1" s="65">
      <c r="A24" s="59" t="n">
        <v>19</v>
      </c>
      <c r="B24" s="59" t="inlineStr">
        <is>
          <t>童炳寿</t>
        </is>
      </c>
      <c r="C24" s="386">
        <f>IF($B24="","",SUMIFS(数据录入!$F$5:$F$4999,数据录入!$J$5:$J$4999,$B24,数据录入!$M$5:$M$4999,C$5))</f>
        <v/>
      </c>
      <c r="D24" s="386">
        <f>IF($B24="","",SUMIFS(数据录入!$F$5:$F$4999,数据录入!$J$5:$J$4999,$B24,数据录入!$M$5:$M$4999,D$5))</f>
        <v/>
      </c>
      <c r="E24" s="386">
        <f>IF($B24="","",SUMIFS(数据录入!$F$5:$F$4999,数据录入!$J$5:$J$4999,$B24,数据录入!$M$5:$M$4999,E$5))</f>
        <v/>
      </c>
      <c r="F24" s="386">
        <f>IF($B24="","",SUMIFS(数据录入!$F$5:$F$4999,数据录入!$J$5:$J$4999,$B24,数据录入!$M$5:$M$4999,F$5))</f>
        <v/>
      </c>
      <c r="G24" s="386">
        <f>IF($B24="","",SUMIFS(数据录入!$F$5:$F$4999,数据录入!$J$5:$J$4999,$B24,数据录入!$M$5:$M$4999,G$5))</f>
        <v/>
      </c>
      <c r="H24" s="386">
        <f>IF($B24="","",SUMIFS(数据录入!$F$5:$F$4999,数据录入!$J$5:$J$4999,$B24,数据录入!$M$5:$M$4999,H$5))</f>
        <v/>
      </c>
      <c r="I24" s="386">
        <f>IF($B24="","",SUMIFS(数据录入!$F$5:$F$4999,数据录入!$J$5:$J$4999,$B24,数据录入!$M$5:$M$4999,I$5))</f>
        <v/>
      </c>
      <c r="J24" s="386">
        <f>IF($B24="","",SUMIFS(数据录入!$F$5:$F$4999,数据录入!$J$5:$J$4999,$B24,数据录入!$M$5:$M$4999,J$5))</f>
        <v/>
      </c>
      <c r="K24" s="386">
        <f>IF($B24="","",SUMIFS(数据录入!$F$5:$F$4999,数据录入!$J$5:$J$4999,$B24,数据录入!$M$5:$M$4999,K$5))</f>
        <v/>
      </c>
      <c r="L24" s="386">
        <f>IF($B24="","",SUMIFS(数据录入!$F$5:$F$4999,数据录入!$J$5:$J$4999,$B24,数据录入!$M$5:$M$4999,L$5))</f>
        <v/>
      </c>
      <c r="M24" s="386">
        <f>IF($B24="","",SUMIFS(数据录入!$F$5:$F$4999,数据录入!$J$5:$J$4999,$B24,数据录入!$M$5:$M$4999,M$5))</f>
        <v/>
      </c>
      <c r="N24" s="386">
        <f>IF($B24="","",SUMIFS(数据录入!$F$5:$F$4999,数据录入!$J$5:$J$4999,$B24,数据录入!$M$5:$M$4999,N$5))</f>
        <v/>
      </c>
      <c r="O24" s="386">
        <f>SUM(C24:N24)</f>
        <v/>
      </c>
      <c r="P24" s="37">
        <f>IF($O$55=0,"",O24/$O$4)</f>
        <v/>
      </c>
    </row>
    <row r="25" ht="20" customHeight="1" s="65">
      <c r="A25" s="59" t="n">
        <v>20</v>
      </c>
      <c r="B25" s="59" t="inlineStr">
        <is>
          <t>王秀娟</t>
        </is>
      </c>
      <c r="C25" s="386">
        <f>IF($B25="","",SUMIFS(数据录入!$F$5:$F$4999,数据录入!$J$5:$J$4999,$B25,数据录入!$M$5:$M$4999,C$5))</f>
        <v/>
      </c>
      <c r="D25" s="386">
        <f>IF($B25="","",SUMIFS(数据录入!$F$5:$F$4999,数据录入!$J$5:$J$4999,$B25,数据录入!$M$5:$M$4999,D$5))</f>
        <v/>
      </c>
      <c r="E25" s="386">
        <f>IF($B25="","",SUMIFS(数据录入!$F$5:$F$4999,数据录入!$J$5:$J$4999,$B25,数据录入!$M$5:$M$4999,E$5))</f>
        <v/>
      </c>
      <c r="F25" s="386">
        <f>IF($B25="","",SUMIFS(数据录入!$F$5:$F$4999,数据录入!$J$5:$J$4999,$B25,数据录入!$M$5:$M$4999,F$5))</f>
        <v/>
      </c>
      <c r="G25" s="386">
        <f>IF($B25="","",SUMIFS(数据录入!$F$5:$F$4999,数据录入!$J$5:$J$4999,$B25,数据录入!$M$5:$M$4999,G$5))</f>
        <v/>
      </c>
      <c r="H25" s="386">
        <f>IF($B25="","",SUMIFS(数据录入!$F$5:$F$4999,数据录入!$J$5:$J$4999,$B25,数据录入!$M$5:$M$4999,H$5))</f>
        <v/>
      </c>
      <c r="I25" s="386">
        <f>IF($B25="","",SUMIFS(数据录入!$F$5:$F$4999,数据录入!$J$5:$J$4999,$B25,数据录入!$M$5:$M$4999,I$5))</f>
        <v/>
      </c>
      <c r="J25" s="386">
        <f>IF($B25="","",SUMIFS(数据录入!$F$5:$F$4999,数据录入!$J$5:$J$4999,$B25,数据录入!$M$5:$M$4999,J$5))</f>
        <v/>
      </c>
      <c r="K25" s="386">
        <f>IF($B25="","",SUMIFS(数据录入!$F$5:$F$4999,数据录入!$J$5:$J$4999,$B25,数据录入!$M$5:$M$4999,K$5))</f>
        <v/>
      </c>
      <c r="L25" s="386">
        <f>IF($B25="","",SUMIFS(数据录入!$F$5:$F$4999,数据录入!$J$5:$J$4999,$B25,数据录入!$M$5:$M$4999,L$5))</f>
        <v/>
      </c>
      <c r="M25" s="386">
        <f>IF($B25="","",SUMIFS(数据录入!$F$5:$F$4999,数据录入!$J$5:$J$4999,$B25,数据录入!$M$5:$M$4999,M$5))</f>
        <v/>
      </c>
      <c r="N25" s="386">
        <f>IF($B25="","",SUMIFS(数据录入!$F$5:$F$4999,数据录入!$J$5:$J$4999,$B25,数据录入!$M$5:$M$4999,N$5))</f>
        <v/>
      </c>
      <c r="O25" s="386">
        <f>SUM(C25:N25)</f>
        <v/>
      </c>
      <c r="P25" s="37">
        <f>IF($O$55=0,"",O25/$O$4)</f>
        <v/>
      </c>
    </row>
    <row r="26" ht="20" customHeight="1" s="65">
      <c r="A26" s="59" t="n">
        <v>21</v>
      </c>
      <c r="B26" s="59" t="inlineStr">
        <is>
          <t>邬香花</t>
        </is>
      </c>
      <c r="C26" s="386">
        <f>IF($B26="","",SUMIFS(数据录入!$F$5:$F$4999,数据录入!$J$5:$J$4999,$B26,数据录入!$M$5:$M$4999,C$5))</f>
        <v/>
      </c>
      <c r="D26" s="386">
        <f>IF($B26="","",SUMIFS(数据录入!$F$5:$F$4999,数据录入!$J$5:$J$4999,$B26,数据录入!$M$5:$M$4999,D$5))</f>
        <v/>
      </c>
      <c r="E26" s="386">
        <f>IF($B26="","",SUMIFS(数据录入!$F$5:$F$4999,数据录入!$J$5:$J$4999,$B26,数据录入!$M$5:$M$4999,E$5))</f>
        <v/>
      </c>
      <c r="F26" s="386">
        <f>IF($B26="","",SUMIFS(数据录入!$F$5:$F$4999,数据录入!$J$5:$J$4999,$B26,数据录入!$M$5:$M$4999,F$5))</f>
        <v/>
      </c>
      <c r="G26" s="386">
        <f>IF($B26="","",SUMIFS(数据录入!$F$5:$F$4999,数据录入!$J$5:$J$4999,$B26,数据录入!$M$5:$M$4999,G$5))</f>
        <v/>
      </c>
      <c r="H26" s="386">
        <f>IF($B26="","",SUMIFS(数据录入!$F$5:$F$4999,数据录入!$J$5:$J$4999,$B26,数据录入!$M$5:$M$4999,H$5))</f>
        <v/>
      </c>
      <c r="I26" s="386">
        <f>IF($B26="","",SUMIFS(数据录入!$F$5:$F$4999,数据录入!$J$5:$J$4999,$B26,数据录入!$M$5:$M$4999,I$5))</f>
        <v/>
      </c>
      <c r="J26" s="386">
        <f>IF($B26="","",SUMIFS(数据录入!$F$5:$F$4999,数据录入!$J$5:$J$4999,$B26,数据录入!$M$5:$M$4999,J$5))</f>
        <v/>
      </c>
      <c r="K26" s="386">
        <f>IF($B26="","",SUMIFS(数据录入!$F$5:$F$4999,数据录入!$J$5:$J$4999,$B26,数据录入!$M$5:$M$4999,K$5))</f>
        <v/>
      </c>
      <c r="L26" s="386">
        <f>IF($B26="","",SUMIFS(数据录入!$F$5:$F$4999,数据录入!$J$5:$J$4999,$B26,数据录入!$M$5:$M$4999,L$5))</f>
        <v/>
      </c>
      <c r="M26" s="386">
        <f>IF($B26="","",SUMIFS(数据录入!$F$5:$F$4999,数据录入!$J$5:$J$4999,$B26,数据录入!$M$5:$M$4999,M$5))</f>
        <v/>
      </c>
      <c r="N26" s="386">
        <f>IF($B26="","",SUMIFS(数据录入!$F$5:$F$4999,数据录入!$J$5:$J$4999,$B26,数据录入!$M$5:$M$4999,N$5))</f>
        <v/>
      </c>
      <c r="O26" s="386">
        <f>SUM(C26:N26)</f>
        <v/>
      </c>
      <c r="P26" s="37">
        <f>IF($O$55=0,"",O26/$O$4)</f>
        <v/>
      </c>
    </row>
    <row r="27" ht="20" customHeight="1" s="65">
      <c r="A27" s="59" t="n">
        <v>22</v>
      </c>
      <c r="B27" s="59" t="inlineStr">
        <is>
          <t>吴亮</t>
        </is>
      </c>
      <c r="C27" s="386">
        <f>IF($B27="","",SUMIFS(数据录入!$F$5:$F$4999,数据录入!$J$5:$J$4999,$B27,数据录入!$M$5:$M$4999,C$5))</f>
        <v/>
      </c>
      <c r="D27" s="386">
        <f>IF($B27="","",SUMIFS(数据录入!$F$5:$F$4999,数据录入!$J$5:$J$4999,$B27,数据录入!$M$5:$M$4999,D$5))</f>
        <v/>
      </c>
      <c r="E27" s="386">
        <f>IF($B27="","",SUMIFS(数据录入!$F$5:$F$4999,数据录入!$J$5:$J$4999,$B27,数据录入!$M$5:$M$4999,E$5))</f>
        <v/>
      </c>
      <c r="F27" s="386">
        <f>IF($B27="","",SUMIFS(数据录入!$F$5:$F$4999,数据录入!$J$5:$J$4999,$B27,数据录入!$M$5:$M$4999,F$5))</f>
        <v/>
      </c>
      <c r="G27" s="386">
        <f>IF($B27="","",SUMIFS(数据录入!$F$5:$F$4999,数据录入!$J$5:$J$4999,$B27,数据录入!$M$5:$M$4999,G$5))</f>
        <v/>
      </c>
      <c r="H27" s="386">
        <f>IF($B27="","",SUMIFS(数据录入!$F$5:$F$4999,数据录入!$J$5:$J$4999,$B27,数据录入!$M$5:$M$4999,H$5))</f>
        <v/>
      </c>
      <c r="I27" s="386">
        <f>IF($B27="","",SUMIFS(数据录入!$F$5:$F$4999,数据录入!$J$5:$J$4999,$B27,数据录入!$M$5:$M$4999,I$5))</f>
        <v/>
      </c>
      <c r="J27" s="386">
        <f>IF($B27="","",SUMIFS(数据录入!$F$5:$F$4999,数据录入!$J$5:$J$4999,$B27,数据录入!$M$5:$M$4999,J$5))</f>
        <v/>
      </c>
      <c r="K27" s="386">
        <f>IF($B27="","",SUMIFS(数据录入!$F$5:$F$4999,数据录入!$J$5:$J$4999,$B27,数据录入!$M$5:$M$4999,K$5))</f>
        <v/>
      </c>
      <c r="L27" s="386">
        <f>IF($B27="","",SUMIFS(数据录入!$F$5:$F$4999,数据录入!$J$5:$J$4999,$B27,数据录入!$M$5:$M$4999,L$5))</f>
        <v/>
      </c>
      <c r="M27" s="386">
        <f>IF($B27="","",SUMIFS(数据录入!$F$5:$F$4999,数据录入!$J$5:$J$4999,$B27,数据录入!$M$5:$M$4999,M$5))</f>
        <v/>
      </c>
      <c r="N27" s="386">
        <f>IF($B27="","",SUMIFS(数据录入!$F$5:$F$4999,数据录入!$J$5:$J$4999,$B27,数据录入!$M$5:$M$4999,N$5))</f>
        <v/>
      </c>
      <c r="O27" s="386">
        <f>SUM(C27:N27)</f>
        <v/>
      </c>
      <c r="P27" s="37">
        <f>IF($O$55=0,"",O27/$O$4)</f>
        <v/>
      </c>
    </row>
    <row r="28" ht="20" customHeight="1" s="65">
      <c r="A28" s="59" t="n">
        <v>23</v>
      </c>
      <c r="B28" s="59" t="inlineStr">
        <is>
          <t>吴旭红</t>
        </is>
      </c>
      <c r="C28" s="386">
        <f>IF($B28="","",SUMIFS(数据录入!$F$5:$F$4999,数据录入!$J$5:$J$4999,$B28,数据录入!$M$5:$M$4999,C$5))</f>
        <v/>
      </c>
      <c r="D28" s="386">
        <f>IF($B28="","",SUMIFS(数据录入!$F$5:$F$4999,数据录入!$J$5:$J$4999,$B28,数据录入!$M$5:$M$4999,D$5))</f>
        <v/>
      </c>
      <c r="E28" s="386">
        <f>IF($B28="","",SUMIFS(数据录入!$F$5:$F$4999,数据录入!$J$5:$J$4999,$B28,数据录入!$M$5:$M$4999,E$5))</f>
        <v/>
      </c>
      <c r="F28" s="386">
        <f>IF($B28="","",SUMIFS(数据录入!$F$5:$F$4999,数据录入!$J$5:$J$4999,$B28,数据录入!$M$5:$M$4999,F$5))</f>
        <v/>
      </c>
      <c r="G28" s="386">
        <f>IF($B28="","",SUMIFS(数据录入!$F$5:$F$4999,数据录入!$J$5:$J$4999,$B28,数据录入!$M$5:$M$4999,G$5))</f>
        <v/>
      </c>
      <c r="H28" s="386">
        <f>IF($B28="","",SUMIFS(数据录入!$F$5:$F$4999,数据录入!$J$5:$J$4999,$B28,数据录入!$M$5:$M$4999,H$5))</f>
        <v/>
      </c>
      <c r="I28" s="386">
        <f>IF($B28="","",SUMIFS(数据录入!$F$5:$F$4999,数据录入!$J$5:$J$4999,$B28,数据录入!$M$5:$M$4999,I$5))</f>
        <v/>
      </c>
      <c r="J28" s="386">
        <f>IF($B28="","",SUMIFS(数据录入!$F$5:$F$4999,数据录入!$J$5:$J$4999,$B28,数据录入!$M$5:$M$4999,J$5))</f>
        <v/>
      </c>
      <c r="K28" s="386">
        <f>IF($B28="","",SUMIFS(数据录入!$F$5:$F$4999,数据录入!$J$5:$J$4999,$B28,数据录入!$M$5:$M$4999,K$5))</f>
        <v/>
      </c>
      <c r="L28" s="386">
        <f>IF($B28="","",SUMIFS(数据录入!$F$5:$F$4999,数据录入!$J$5:$J$4999,$B28,数据录入!$M$5:$M$4999,L$5))</f>
        <v/>
      </c>
      <c r="M28" s="386">
        <f>IF($B28="","",SUMIFS(数据录入!$F$5:$F$4999,数据录入!$J$5:$J$4999,$B28,数据录入!$M$5:$M$4999,M$5))</f>
        <v/>
      </c>
      <c r="N28" s="386">
        <f>IF($B28="","",SUMIFS(数据录入!$F$5:$F$4999,数据录入!$J$5:$J$4999,$B28,数据录入!$M$5:$M$4999,N$5))</f>
        <v/>
      </c>
      <c r="O28" s="386">
        <f>SUM(C28:N28)</f>
        <v/>
      </c>
      <c r="P28" s="37">
        <f>IF($O$55=0,"",O28/$O$4)</f>
        <v/>
      </c>
    </row>
    <row r="29" ht="20" customHeight="1" s="65">
      <c r="A29" s="59" t="n">
        <v>24</v>
      </c>
      <c r="B29" s="59" t="inlineStr">
        <is>
          <t>吴兆香</t>
        </is>
      </c>
      <c r="C29" s="386">
        <f>IF($B29="","",SUMIFS(数据录入!$F$5:$F$4999,数据录入!$J$5:$J$4999,$B29,数据录入!$M$5:$M$4999,C$5))</f>
        <v/>
      </c>
      <c r="D29" s="386">
        <f>IF($B29="","",SUMIFS(数据录入!$F$5:$F$4999,数据录入!$J$5:$J$4999,$B29,数据录入!$M$5:$M$4999,D$5))</f>
        <v/>
      </c>
      <c r="E29" s="386">
        <f>IF($B29="","",SUMIFS(数据录入!$F$5:$F$4999,数据录入!$J$5:$J$4999,$B29,数据录入!$M$5:$M$4999,E$5))</f>
        <v/>
      </c>
      <c r="F29" s="386">
        <f>IF($B29="","",SUMIFS(数据录入!$F$5:$F$4999,数据录入!$J$5:$J$4999,$B29,数据录入!$M$5:$M$4999,F$5))</f>
        <v/>
      </c>
      <c r="G29" s="386">
        <f>IF($B29="","",SUMIFS(数据录入!$F$5:$F$4999,数据录入!$J$5:$J$4999,$B29,数据录入!$M$5:$M$4999,G$5))</f>
        <v/>
      </c>
      <c r="H29" s="386">
        <f>IF($B29="","",SUMIFS(数据录入!$F$5:$F$4999,数据录入!$J$5:$J$4999,$B29,数据录入!$M$5:$M$4999,H$5))</f>
        <v/>
      </c>
      <c r="I29" s="386">
        <f>IF($B29="","",SUMIFS(数据录入!$F$5:$F$4999,数据录入!$J$5:$J$4999,$B29,数据录入!$M$5:$M$4999,I$5))</f>
        <v/>
      </c>
      <c r="J29" s="386">
        <f>IF($B29="","",SUMIFS(数据录入!$F$5:$F$4999,数据录入!$J$5:$J$4999,$B29,数据录入!$M$5:$M$4999,J$5))</f>
        <v/>
      </c>
      <c r="K29" s="386">
        <f>IF($B29="","",SUMIFS(数据录入!$F$5:$F$4999,数据录入!$J$5:$J$4999,$B29,数据录入!$M$5:$M$4999,K$5))</f>
        <v/>
      </c>
      <c r="L29" s="386">
        <f>IF($B29="","",SUMIFS(数据录入!$F$5:$F$4999,数据录入!$J$5:$J$4999,$B29,数据录入!$M$5:$M$4999,L$5))</f>
        <v/>
      </c>
      <c r="M29" s="386">
        <f>IF($B29="","",SUMIFS(数据录入!$F$5:$F$4999,数据录入!$J$5:$J$4999,$B29,数据录入!$M$5:$M$4999,M$5))</f>
        <v/>
      </c>
      <c r="N29" s="386">
        <f>IF($B29="","",SUMIFS(数据录入!$F$5:$F$4999,数据录入!$J$5:$J$4999,$B29,数据录入!$M$5:$M$4999,N$5))</f>
        <v/>
      </c>
      <c r="O29" s="386">
        <f>SUM(C29:N29)</f>
        <v/>
      </c>
      <c r="P29" s="37">
        <f>IF($O$55=0,"",O29/$O$4)</f>
        <v/>
      </c>
    </row>
    <row r="30" ht="20" customHeight="1" s="65">
      <c r="A30" s="59" t="n">
        <v>25</v>
      </c>
      <c r="B30" s="59" t="inlineStr">
        <is>
          <t>谢爱琴</t>
        </is>
      </c>
      <c r="C30" s="386">
        <f>IF($B30="","",SUMIFS(数据录入!$F$5:$F$4999,数据录入!$J$5:$J$4999,$B30,数据录入!$M$5:$M$4999,C$5))</f>
        <v/>
      </c>
      <c r="D30" s="386">
        <f>IF($B30="","",SUMIFS(数据录入!$F$5:$F$4999,数据录入!$J$5:$J$4999,$B30,数据录入!$M$5:$M$4999,D$5))</f>
        <v/>
      </c>
      <c r="E30" s="386">
        <f>IF($B30="","",SUMIFS(数据录入!$F$5:$F$4999,数据录入!$J$5:$J$4999,$B30,数据录入!$M$5:$M$4999,E$5))</f>
        <v/>
      </c>
      <c r="F30" s="386">
        <f>IF($B30="","",SUMIFS(数据录入!$F$5:$F$4999,数据录入!$J$5:$J$4999,$B30,数据录入!$M$5:$M$4999,F$5))</f>
        <v/>
      </c>
      <c r="G30" s="386">
        <f>IF($B30="","",SUMIFS(数据录入!$F$5:$F$4999,数据录入!$J$5:$J$4999,$B30,数据录入!$M$5:$M$4999,G$5))</f>
        <v/>
      </c>
      <c r="H30" s="386">
        <f>IF($B30="","",SUMIFS(数据录入!$F$5:$F$4999,数据录入!$J$5:$J$4999,$B30,数据录入!$M$5:$M$4999,H$5))</f>
        <v/>
      </c>
      <c r="I30" s="386">
        <f>IF($B30="","",SUMIFS(数据录入!$F$5:$F$4999,数据录入!$J$5:$J$4999,$B30,数据录入!$M$5:$M$4999,I$5))</f>
        <v/>
      </c>
      <c r="J30" s="386">
        <f>IF($B30="","",SUMIFS(数据录入!$F$5:$F$4999,数据录入!$J$5:$J$4999,$B30,数据录入!$M$5:$M$4999,J$5))</f>
        <v/>
      </c>
      <c r="K30" s="386">
        <f>IF($B30="","",SUMIFS(数据录入!$F$5:$F$4999,数据录入!$J$5:$J$4999,$B30,数据录入!$M$5:$M$4999,K$5))</f>
        <v/>
      </c>
      <c r="L30" s="386">
        <f>IF($B30="","",SUMIFS(数据录入!$F$5:$F$4999,数据录入!$J$5:$J$4999,$B30,数据录入!$M$5:$M$4999,L$5))</f>
        <v/>
      </c>
      <c r="M30" s="386">
        <f>IF($B30="","",SUMIFS(数据录入!$F$5:$F$4999,数据录入!$J$5:$J$4999,$B30,数据录入!$M$5:$M$4999,M$5))</f>
        <v/>
      </c>
      <c r="N30" s="386">
        <f>IF($B30="","",SUMIFS(数据录入!$F$5:$F$4999,数据录入!$J$5:$J$4999,$B30,数据录入!$M$5:$M$4999,N$5))</f>
        <v/>
      </c>
      <c r="O30" s="386">
        <f>SUM(C30:N30)</f>
        <v/>
      </c>
      <c r="P30" s="37">
        <f>IF($O$55=0,"",O30/$O$4)</f>
        <v/>
      </c>
    </row>
    <row r="31" ht="20" customHeight="1" s="65">
      <c r="A31" s="59" t="n">
        <v>26</v>
      </c>
      <c r="B31" s="59" t="inlineStr">
        <is>
          <t>徐德彪</t>
        </is>
      </c>
      <c r="C31" s="386">
        <f>IF($B31="","",SUMIFS(数据录入!$F$5:$F$4999,数据录入!$J$5:$J$4999,$B31,数据录入!$M$5:$M$4999,C$5))</f>
        <v/>
      </c>
      <c r="D31" s="386">
        <f>IF($B31="","",SUMIFS(数据录入!$F$5:$F$4999,数据录入!$J$5:$J$4999,$B31,数据录入!$M$5:$M$4999,D$5))</f>
        <v/>
      </c>
      <c r="E31" s="386">
        <f>IF($B31="","",SUMIFS(数据录入!$F$5:$F$4999,数据录入!$J$5:$J$4999,$B31,数据录入!$M$5:$M$4999,E$5))</f>
        <v/>
      </c>
      <c r="F31" s="386">
        <f>IF($B31="","",SUMIFS(数据录入!$F$5:$F$4999,数据录入!$J$5:$J$4999,$B31,数据录入!$M$5:$M$4999,F$5))</f>
        <v/>
      </c>
      <c r="G31" s="386">
        <f>IF($B31="","",SUMIFS(数据录入!$F$5:$F$4999,数据录入!$J$5:$J$4999,$B31,数据录入!$M$5:$M$4999,G$5))</f>
        <v/>
      </c>
      <c r="H31" s="386">
        <f>IF($B31="","",SUMIFS(数据录入!$F$5:$F$4999,数据录入!$J$5:$J$4999,$B31,数据录入!$M$5:$M$4999,H$5))</f>
        <v/>
      </c>
      <c r="I31" s="386">
        <f>IF($B31="","",SUMIFS(数据录入!$F$5:$F$4999,数据录入!$J$5:$J$4999,$B31,数据录入!$M$5:$M$4999,I$5))</f>
        <v/>
      </c>
      <c r="J31" s="386">
        <f>IF($B31="","",SUMIFS(数据录入!$F$5:$F$4999,数据录入!$J$5:$J$4999,$B31,数据录入!$M$5:$M$4999,J$5))</f>
        <v/>
      </c>
      <c r="K31" s="386">
        <f>IF($B31="","",SUMIFS(数据录入!$F$5:$F$4999,数据录入!$J$5:$J$4999,$B31,数据录入!$M$5:$M$4999,K$5))</f>
        <v/>
      </c>
      <c r="L31" s="386">
        <f>IF($B31="","",SUMIFS(数据录入!$F$5:$F$4999,数据录入!$J$5:$J$4999,$B31,数据录入!$M$5:$M$4999,L$5))</f>
        <v/>
      </c>
      <c r="M31" s="386">
        <f>IF($B31="","",SUMIFS(数据录入!$F$5:$F$4999,数据录入!$J$5:$J$4999,$B31,数据录入!$M$5:$M$4999,M$5))</f>
        <v/>
      </c>
      <c r="N31" s="386">
        <f>IF($B31="","",SUMIFS(数据录入!$F$5:$F$4999,数据录入!$J$5:$J$4999,$B31,数据录入!$M$5:$M$4999,N$5))</f>
        <v/>
      </c>
      <c r="O31" s="386">
        <f>SUM(C31:N31)</f>
        <v/>
      </c>
      <c r="P31" s="37">
        <f>IF($O$55=0,"",O31/$O$4)</f>
        <v/>
      </c>
    </row>
    <row r="32" ht="20" customHeight="1" s="65">
      <c r="A32" s="59" t="n">
        <v>27</v>
      </c>
      <c r="B32" s="59" t="inlineStr">
        <is>
          <t>徐江英</t>
        </is>
      </c>
      <c r="C32" s="386">
        <f>IF($B32="","",SUMIFS(数据录入!$F$5:$F$4999,数据录入!$J$5:$J$4999,$B32,数据录入!$M$5:$M$4999,C$5))</f>
        <v/>
      </c>
      <c r="D32" s="386">
        <f>IF($B32="","",SUMIFS(数据录入!$F$5:$F$4999,数据录入!$J$5:$J$4999,$B32,数据录入!$M$5:$M$4999,D$5))</f>
        <v/>
      </c>
      <c r="E32" s="386">
        <f>IF($B32="","",SUMIFS(数据录入!$F$5:$F$4999,数据录入!$J$5:$J$4999,$B32,数据录入!$M$5:$M$4999,E$5))</f>
        <v/>
      </c>
      <c r="F32" s="386">
        <f>IF($B32="","",SUMIFS(数据录入!$F$5:$F$4999,数据录入!$J$5:$J$4999,$B32,数据录入!$M$5:$M$4999,F$5))</f>
        <v/>
      </c>
      <c r="G32" s="386">
        <f>IF($B32="","",SUMIFS(数据录入!$F$5:$F$4999,数据录入!$J$5:$J$4999,$B32,数据录入!$M$5:$M$4999,G$5))</f>
        <v/>
      </c>
      <c r="H32" s="386">
        <f>IF($B32="","",SUMIFS(数据录入!$F$5:$F$4999,数据录入!$J$5:$J$4999,$B32,数据录入!$M$5:$M$4999,H$5))</f>
        <v/>
      </c>
      <c r="I32" s="386">
        <f>IF($B32="","",SUMIFS(数据录入!$F$5:$F$4999,数据录入!$J$5:$J$4999,$B32,数据录入!$M$5:$M$4999,I$5))</f>
        <v/>
      </c>
      <c r="J32" s="386">
        <f>IF($B32="","",SUMIFS(数据录入!$F$5:$F$4999,数据录入!$J$5:$J$4999,$B32,数据录入!$M$5:$M$4999,J$5))</f>
        <v/>
      </c>
      <c r="K32" s="386">
        <f>IF($B32="","",SUMIFS(数据录入!$F$5:$F$4999,数据录入!$J$5:$J$4999,$B32,数据录入!$M$5:$M$4999,K$5))</f>
        <v/>
      </c>
      <c r="L32" s="386">
        <f>IF($B32="","",SUMIFS(数据录入!$F$5:$F$4999,数据录入!$J$5:$J$4999,$B32,数据录入!$M$5:$M$4999,L$5))</f>
        <v/>
      </c>
      <c r="M32" s="386">
        <f>IF($B32="","",SUMIFS(数据录入!$F$5:$F$4999,数据录入!$J$5:$J$4999,$B32,数据录入!$M$5:$M$4999,M$5))</f>
        <v/>
      </c>
      <c r="N32" s="386">
        <f>IF($B32="","",SUMIFS(数据录入!$F$5:$F$4999,数据录入!$J$5:$J$4999,$B32,数据录入!$M$5:$M$4999,N$5))</f>
        <v/>
      </c>
      <c r="O32" s="386">
        <f>SUM(C32:N32)</f>
        <v/>
      </c>
      <c r="P32" s="37">
        <f>IF($O$55=0,"",O32/$O$4)</f>
        <v/>
      </c>
    </row>
    <row r="33" ht="20" customHeight="1" s="65">
      <c r="A33" s="59" t="n">
        <v>28</v>
      </c>
      <c r="B33" s="59" t="inlineStr">
        <is>
          <t>鄢桂香</t>
        </is>
      </c>
      <c r="C33" s="386">
        <f>IF($B33="","",SUMIFS(数据录入!$F$5:$F$4999,数据录入!$J$5:$J$4999,$B33,数据录入!$M$5:$M$4999,C$5))</f>
        <v/>
      </c>
      <c r="D33" s="386">
        <f>IF($B33="","",SUMIFS(数据录入!$F$5:$F$4999,数据录入!$J$5:$J$4999,$B33,数据录入!$M$5:$M$4999,D$5))</f>
        <v/>
      </c>
      <c r="E33" s="386">
        <f>IF($B33="","",SUMIFS(数据录入!$F$5:$F$4999,数据录入!$J$5:$J$4999,$B33,数据录入!$M$5:$M$4999,E$5))</f>
        <v/>
      </c>
      <c r="F33" s="386">
        <f>IF($B33="","",SUMIFS(数据录入!$F$5:$F$4999,数据录入!$J$5:$J$4999,$B33,数据录入!$M$5:$M$4999,F$5))</f>
        <v/>
      </c>
      <c r="G33" s="386">
        <f>IF($B33="","",SUMIFS(数据录入!$F$5:$F$4999,数据录入!$J$5:$J$4999,$B33,数据录入!$M$5:$M$4999,G$5))</f>
        <v/>
      </c>
      <c r="H33" s="386">
        <f>IF($B33="","",SUMIFS(数据录入!$F$5:$F$4999,数据录入!$J$5:$J$4999,$B33,数据录入!$M$5:$M$4999,H$5))</f>
        <v/>
      </c>
      <c r="I33" s="386">
        <f>IF($B33="","",SUMIFS(数据录入!$F$5:$F$4999,数据录入!$J$5:$J$4999,$B33,数据录入!$M$5:$M$4999,I$5))</f>
        <v/>
      </c>
      <c r="J33" s="386">
        <f>IF($B33="","",SUMIFS(数据录入!$F$5:$F$4999,数据录入!$J$5:$J$4999,$B33,数据录入!$M$5:$M$4999,J$5))</f>
        <v/>
      </c>
      <c r="K33" s="386">
        <f>IF($B33="","",SUMIFS(数据录入!$F$5:$F$4999,数据录入!$J$5:$J$4999,$B33,数据录入!$M$5:$M$4999,K$5))</f>
        <v/>
      </c>
      <c r="L33" s="386">
        <f>IF($B33="","",SUMIFS(数据录入!$F$5:$F$4999,数据录入!$J$5:$J$4999,$B33,数据录入!$M$5:$M$4999,L$5))</f>
        <v/>
      </c>
      <c r="M33" s="386">
        <f>IF($B33="","",SUMIFS(数据录入!$F$5:$F$4999,数据录入!$J$5:$J$4999,$B33,数据录入!$M$5:$M$4999,M$5))</f>
        <v/>
      </c>
      <c r="N33" s="386">
        <f>IF($B33="","",SUMIFS(数据录入!$F$5:$F$4999,数据录入!$J$5:$J$4999,$B33,数据录入!$M$5:$M$4999,N$5))</f>
        <v/>
      </c>
      <c r="O33" s="386">
        <f>SUM(C33:N33)</f>
        <v/>
      </c>
      <c r="P33" s="37">
        <f>IF($O$55=0,"",O33/$O$4)</f>
        <v/>
      </c>
    </row>
    <row r="34" ht="20" customHeight="1" s="65">
      <c r="A34" s="59" t="n">
        <v>29</v>
      </c>
      <c r="B34" s="59" t="inlineStr">
        <is>
          <t>叶芬</t>
        </is>
      </c>
      <c r="C34" s="386">
        <f>IF($B34="","",SUMIFS(数据录入!$F$5:$F$4999,数据录入!$J$5:$J$4999,$B34,数据录入!$M$5:$M$4999,C$5))</f>
        <v/>
      </c>
      <c r="D34" s="386">
        <f>IF($B34="","",SUMIFS(数据录入!$F$5:$F$4999,数据录入!$J$5:$J$4999,$B34,数据录入!$M$5:$M$4999,D$5))</f>
        <v/>
      </c>
      <c r="E34" s="386">
        <f>IF($B34="","",SUMIFS(数据录入!$F$5:$F$4999,数据录入!$J$5:$J$4999,$B34,数据录入!$M$5:$M$4999,E$5))</f>
        <v/>
      </c>
      <c r="F34" s="386">
        <f>IF($B34="","",SUMIFS(数据录入!$F$5:$F$4999,数据录入!$J$5:$J$4999,$B34,数据录入!$M$5:$M$4999,F$5))</f>
        <v/>
      </c>
      <c r="G34" s="386">
        <f>IF($B34="","",SUMIFS(数据录入!$F$5:$F$4999,数据录入!$J$5:$J$4999,$B34,数据录入!$M$5:$M$4999,G$5))</f>
        <v/>
      </c>
      <c r="H34" s="386">
        <f>IF($B34="","",SUMIFS(数据录入!$F$5:$F$4999,数据录入!$J$5:$J$4999,$B34,数据录入!$M$5:$M$4999,H$5))</f>
        <v/>
      </c>
      <c r="I34" s="386">
        <f>IF($B34="","",SUMIFS(数据录入!$F$5:$F$4999,数据录入!$J$5:$J$4999,$B34,数据录入!$M$5:$M$4999,I$5))</f>
        <v/>
      </c>
      <c r="J34" s="386">
        <f>IF($B34="","",SUMIFS(数据录入!$F$5:$F$4999,数据录入!$J$5:$J$4999,$B34,数据录入!$M$5:$M$4999,J$5))</f>
        <v/>
      </c>
      <c r="K34" s="386">
        <f>IF($B34="","",SUMIFS(数据录入!$F$5:$F$4999,数据录入!$J$5:$J$4999,$B34,数据录入!$M$5:$M$4999,K$5))</f>
        <v/>
      </c>
      <c r="L34" s="386">
        <f>IF($B34="","",SUMIFS(数据录入!$F$5:$F$4999,数据录入!$J$5:$J$4999,$B34,数据录入!$M$5:$M$4999,L$5))</f>
        <v/>
      </c>
      <c r="M34" s="386">
        <f>IF($B34="","",SUMIFS(数据录入!$F$5:$F$4999,数据录入!$J$5:$J$4999,$B34,数据录入!$M$5:$M$4999,M$5))</f>
        <v/>
      </c>
      <c r="N34" s="386">
        <f>IF($B34="","",SUMIFS(数据录入!$F$5:$F$4999,数据录入!$J$5:$J$4999,$B34,数据录入!$M$5:$M$4999,N$5))</f>
        <v/>
      </c>
      <c r="O34" s="386">
        <f>SUM(C34:N34)</f>
        <v/>
      </c>
      <c r="P34" s="37">
        <f>IF($O$55=0,"",O34/$O$4)</f>
        <v/>
      </c>
    </row>
    <row r="35" ht="20" customHeight="1" s="65">
      <c r="A35" s="59" t="n">
        <v>30</v>
      </c>
      <c r="B35" s="59" t="inlineStr">
        <is>
          <t>郁建红</t>
        </is>
      </c>
      <c r="C35" s="386">
        <f>IF($B35="","",SUMIFS(数据录入!$F$5:$F$4999,数据录入!$J$5:$J$4999,$B35,数据录入!$M$5:$M$4999,C$5))</f>
        <v/>
      </c>
      <c r="D35" s="386">
        <f>IF($B35="","",SUMIFS(数据录入!$F$5:$F$4999,数据录入!$J$5:$J$4999,$B35,数据录入!$M$5:$M$4999,D$5))</f>
        <v/>
      </c>
      <c r="E35" s="386">
        <f>IF($B35="","",SUMIFS(数据录入!$F$5:$F$4999,数据录入!$J$5:$J$4999,$B35,数据录入!$M$5:$M$4999,E$5))</f>
        <v/>
      </c>
      <c r="F35" s="386">
        <f>IF($B35="","",SUMIFS(数据录入!$F$5:$F$4999,数据录入!$J$5:$J$4999,$B35,数据录入!$M$5:$M$4999,F$5))</f>
        <v/>
      </c>
      <c r="G35" s="386">
        <f>IF($B35="","",SUMIFS(数据录入!$F$5:$F$4999,数据录入!$J$5:$J$4999,$B35,数据录入!$M$5:$M$4999,G$5))</f>
        <v/>
      </c>
      <c r="H35" s="386">
        <f>IF($B35="","",SUMIFS(数据录入!$F$5:$F$4999,数据录入!$J$5:$J$4999,$B35,数据录入!$M$5:$M$4999,H$5))</f>
        <v/>
      </c>
      <c r="I35" s="386">
        <f>IF($B35="","",SUMIFS(数据录入!$F$5:$F$4999,数据录入!$J$5:$J$4999,$B35,数据录入!$M$5:$M$4999,I$5))</f>
        <v/>
      </c>
      <c r="J35" s="386">
        <f>IF($B35="","",SUMIFS(数据录入!$F$5:$F$4999,数据录入!$J$5:$J$4999,$B35,数据录入!$M$5:$M$4999,J$5))</f>
        <v/>
      </c>
      <c r="K35" s="386">
        <f>IF($B35="","",SUMIFS(数据录入!$F$5:$F$4999,数据录入!$J$5:$J$4999,$B35,数据录入!$M$5:$M$4999,K$5))</f>
        <v/>
      </c>
      <c r="L35" s="386">
        <f>IF($B35="","",SUMIFS(数据录入!$F$5:$F$4999,数据录入!$J$5:$J$4999,$B35,数据录入!$M$5:$M$4999,L$5))</f>
        <v/>
      </c>
      <c r="M35" s="386">
        <f>IF($B35="","",SUMIFS(数据录入!$F$5:$F$4999,数据录入!$J$5:$J$4999,$B35,数据录入!$M$5:$M$4999,M$5))</f>
        <v/>
      </c>
      <c r="N35" s="386">
        <f>IF($B35="","",SUMIFS(数据录入!$F$5:$F$4999,数据录入!$J$5:$J$4999,$B35,数据录入!$M$5:$M$4999,N$5))</f>
        <v/>
      </c>
      <c r="O35" s="386">
        <f>SUM(C35:N35)</f>
        <v/>
      </c>
      <c r="P35" s="37">
        <f>IF($O$55=0,"",O35/$O$4)</f>
        <v/>
      </c>
    </row>
    <row r="36" ht="20" customHeight="1" s="65">
      <c r="A36" s="59" t="n">
        <v>31</v>
      </c>
      <c r="B36" s="59" t="inlineStr">
        <is>
          <t>章小英</t>
        </is>
      </c>
      <c r="C36" s="386">
        <f>IF($B36="","",SUMIFS(数据录入!$F$5:$F$4999,数据录入!$J$5:$J$4999,$B36,数据录入!$M$5:$M$4999,C$5))</f>
        <v/>
      </c>
      <c r="D36" s="386">
        <f>IF($B36="","",SUMIFS(数据录入!$F$5:$F$4999,数据录入!$J$5:$J$4999,$B36,数据录入!$M$5:$M$4999,D$5))</f>
        <v/>
      </c>
      <c r="E36" s="386">
        <f>IF($B36="","",SUMIFS(数据录入!$F$5:$F$4999,数据录入!$J$5:$J$4999,$B36,数据录入!$M$5:$M$4999,E$5))</f>
        <v/>
      </c>
      <c r="F36" s="386">
        <f>IF($B36="","",SUMIFS(数据录入!$F$5:$F$4999,数据录入!$J$5:$J$4999,$B36,数据录入!$M$5:$M$4999,F$5))</f>
        <v/>
      </c>
      <c r="G36" s="386">
        <f>IF($B36="","",SUMIFS(数据录入!$F$5:$F$4999,数据录入!$J$5:$J$4999,$B36,数据录入!$M$5:$M$4999,G$5))</f>
        <v/>
      </c>
      <c r="H36" s="386">
        <f>IF($B36="","",SUMIFS(数据录入!$F$5:$F$4999,数据录入!$J$5:$J$4999,$B36,数据录入!$M$5:$M$4999,H$5))</f>
        <v/>
      </c>
      <c r="I36" s="386">
        <f>IF($B36="","",SUMIFS(数据录入!$F$5:$F$4999,数据录入!$J$5:$J$4999,$B36,数据录入!$M$5:$M$4999,I$5))</f>
        <v/>
      </c>
      <c r="J36" s="386">
        <f>IF($B36="","",SUMIFS(数据录入!$F$5:$F$4999,数据录入!$J$5:$J$4999,$B36,数据录入!$M$5:$M$4999,J$5))</f>
        <v/>
      </c>
      <c r="K36" s="386">
        <f>IF($B36="","",SUMIFS(数据录入!$F$5:$F$4999,数据录入!$J$5:$J$4999,$B36,数据录入!$M$5:$M$4999,K$5))</f>
        <v/>
      </c>
      <c r="L36" s="386">
        <f>IF($B36="","",SUMIFS(数据录入!$F$5:$F$4999,数据录入!$J$5:$J$4999,$B36,数据录入!$M$5:$M$4999,L$5))</f>
        <v/>
      </c>
      <c r="M36" s="386">
        <f>IF($B36="","",SUMIFS(数据录入!$F$5:$F$4999,数据录入!$J$5:$J$4999,$B36,数据录入!$M$5:$M$4999,M$5))</f>
        <v/>
      </c>
      <c r="N36" s="386">
        <f>IF($B36="","",SUMIFS(数据录入!$F$5:$F$4999,数据录入!$J$5:$J$4999,$B36,数据录入!$M$5:$M$4999,N$5))</f>
        <v/>
      </c>
      <c r="O36" s="386">
        <f>SUM(C36:N36)</f>
        <v/>
      </c>
      <c r="P36" s="37">
        <f>IF($O$55=0,"",O36/$O$4)</f>
        <v/>
      </c>
    </row>
    <row r="37" ht="20" customHeight="1" s="65">
      <c r="A37" s="59" t="n">
        <v>32</v>
      </c>
      <c r="B37" s="59" t="inlineStr">
        <is>
          <t>赵庆仙</t>
        </is>
      </c>
      <c r="C37" s="386">
        <f>IF($B37="","",SUMIFS(数据录入!$F$5:$F$4999,数据录入!$J$5:$J$4999,$B37,数据录入!$M$5:$M$4999,C$5))</f>
        <v/>
      </c>
      <c r="D37" s="386">
        <f>IF($B37="","",SUMIFS(数据录入!$F$5:$F$4999,数据录入!$J$5:$J$4999,$B37,数据录入!$M$5:$M$4999,D$5))</f>
        <v/>
      </c>
      <c r="E37" s="386">
        <f>IF($B37="","",SUMIFS(数据录入!$F$5:$F$4999,数据录入!$J$5:$J$4999,$B37,数据录入!$M$5:$M$4999,E$5))</f>
        <v/>
      </c>
      <c r="F37" s="386">
        <f>IF($B37="","",SUMIFS(数据录入!$F$5:$F$4999,数据录入!$J$5:$J$4999,$B37,数据录入!$M$5:$M$4999,F$5))</f>
        <v/>
      </c>
      <c r="G37" s="386">
        <f>IF($B37="","",SUMIFS(数据录入!$F$5:$F$4999,数据录入!$J$5:$J$4999,$B37,数据录入!$M$5:$M$4999,G$5))</f>
        <v/>
      </c>
      <c r="H37" s="386">
        <f>IF($B37="","",SUMIFS(数据录入!$F$5:$F$4999,数据录入!$J$5:$J$4999,$B37,数据录入!$M$5:$M$4999,H$5))</f>
        <v/>
      </c>
      <c r="I37" s="386">
        <f>IF($B37="","",SUMIFS(数据录入!$F$5:$F$4999,数据录入!$J$5:$J$4999,$B37,数据录入!$M$5:$M$4999,I$5))</f>
        <v/>
      </c>
      <c r="J37" s="386">
        <f>IF($B37="","",SUMIFS(数据录入!$F$5:$F$4999,数据录入!$J$5:$J$4999,$B37,数据录入!$M$5:$M$4999,J$5))</f>
        <v/>
      </c>
      <c r="K37" s="386">
        <f>IF($B37="","",SUMIFS(数据录入!$F$5:$F$4999,数据录入!$J$5:$J$4999,$B37,数据录入!$M$5:$M$4999,K$5))</f>
        <v/>
      </c>
      <c r="L37" s="386">
        <f>IF($B37="","",SUMIFS(数据录入!$F$5:$F$4999,数据录入!$J$5:$J$4999,$B37,数据录入!$M$5:$M$4999,L$5))</f>
        <v/>
      </c>
      <c r="M37" s="386">
        <f>IF($B37="","",SUMIFS(数据录入!$F$5:$F$4999,数据录入!$J$5:$J$4999,$B37,数据录入!$M$5:$M$4999,M$5))</f>
        <v/>
      </c>
      <c r="N37" s="386">
        <f>IF($B37="","",SUMIFS(数据录入!$F$5:$F$4999,数据录入!$J$5:$J$4999,$B37,数据录入!$M$5:$M$4999,N$5))</f>
        <v/>
      </c>
      <c r="O37" s="386">
        <f>SUM(C37:N37)</f>
        <v/>
      </c>
      <c r="P37" s="37">
        <f>IF($O$55=0,"",O37/$O$4)</f>
        <v/>
      </c>
    </row>
    <row r="38" ht="20" customHeight="1" s="65">
      <c r="A38" s="59" t="n">
        <v>33</v>
      </c>
      <c r="B38" s="59" t="inlineStr">
        <is>
          <t>郑爱月</t>
        </is>
      </c>
      <c r="C38" s="386">
        <f>IF($B38="","",SUMIFS(数据录入!$F$5:$F$4999,数据录入!$J$5:$J$4999,$B38,数据录入!$M$5:$M$4999,C$5))</f>
        <v/>
      </c>
      <c r="D38" s="386">
        <f>IF($B38="","",SUMIFS(数据录入!$F$5:$F$4999,数据录入!$J$5:$J$4999,$B38,数据录入!$M$5:$M$4999,D$5))</f>
        <v/>
      </c>
      <c r="E38" s="386">
        <f>IF($B38="","",SUMIFS(数据录入!$F$5:$F$4999,数据录入!$J$5:$J$4999,$B38,数据录入!$M$5:$M$4999,E$5))</f>
        <v/>
      </c>
      <c r="F38" s="386">
        <f>IF($B38="","",SUMIFS(数据录入!$F$5:$F$4999,数据录入!$J$5:$J$4999,$B38,数据录入!$M$5:$M$4999,F$5))</f>
        <v/>
      </c>
      <c r="G38" s="386">
        <f>IF($B38="","",SUMIFS(数据录入!$F$5:$F$4999,数据录入!$J$5:$J$4999,$B38,数据录入!$M$5:$M$4999,G$5))</f>
        <v/>
      </c>
      <c r="H38" s="386">
        <f>IF($B38="","",SUMIFS(数据录入!$F$5:$F$4999,数据录入!$J$5:$J$4999,$B38,数据录入!$M$5:$M$4999,H$5))</f>
        <v/>
      </c>
      <c r="I38" s="386">
        <f>IF($B38="","",SUMIFS(数据录入!$F$5:$F$4999,数据录入!$J$5:$J$4999,$B38,数据录入!$M$5:$M$4999,I$5))</f>
        <v/>
      </c>
      <c r="J38" s="386">
        <f>IF($B38="","",SUMIFS(数据录入!$F$5:$F$4999,数据录入!$J$5:$J$4999,$B38,数据录入!$M$5:$M$4999,J$5))</f>
        <v/>
      </c>
      <c r="K38" s="386">
        <f>IF($B38="","",SUMIFS(数据录入!$F$5:$F$4999,数据录入!$J$5:$J$4999,$B38,数据录入!$M$5:$M$4999,K$5))</f>
        <v/>
      </c>
      <c r="L38" s="386">
        <f>IF($B38="","",SUMIFS(数据录入!$F$5:$F$4999,数据录入!$J$5:$J$4999,$B38,数据录入!$M$5:$M$4999,L$5))</f>
        <v/>
      </c>
      <c r="M38" s="386">
        <f>IF($B38="","",SUMIFS(数据录入!$F$5:$F$4999,数据录入!$J$5:$J$4999,$B38,数据录入!$M$5:$M$4999,M$5))</f>
        <v/>
      </c>
      <c r="N38" s="386">
        <f>IF($B38="","",SUMIFS(数据录入!$F$5:$F$4999,数据录入!$J$5:$J$4999,$B38,数据录入!$M$5:$M$4999,N$5))</f>
        <v/>
      </c>
      <c r="O38" s="386">
        <f>SUM(C38:N38)</f>
        <v/>
      </c>
      <c r="P38" s="37">
        <f>IF($O$55=0,"",O38/$O$4)</f>
        <v/>
      </c>
    </row>
    <row r="39" ht="20" customHeight="1" s="65">
      <c r="A39" s="59" t="n">
        <v>34</v>
      </c>
      <c r="B39" s="59" t="inlineStr">
        <is>
          <t>郑江宏</t>
        </is>
      </c>
      <c r="C39" s="386">
        <f>IF($B39="","",SUMIFS(数据录入!$F$5:$F$4999,数据录入!$J$5:$J$4999,$B39,数据录入!$M$5:$M$4999,C$5))</f>
        <v/>
      </c>
      <c r="D39" s="386">
        <f>IF($B39="","",SUMIFS(数据录入!$F$5:$F$4999,数据录入!$J$5:$J$4999,$B39,数据录入!$M$5:$M$4999,D$5))</f>
        <v/>
      </c>
      <c r="E39" s="386">
        <f>IF($B39="","",SUMIFS(数据录入!$F$5:$F$4999,数据录入!$J$5:$J$4999,$B39,数据录入!$M$5:$M$4999,E$5))</f>
        <v/>
      </c>
      <c r="F39" s="386">
        <f>IF($B39="","",SUMIFS(数据录入!$F$5:$F$4999,数据录入!$J$5:$J$4999,$B39,数据录入!$M$5:$M$4999,F$5))</f>
        <v/>
      </c>
      <c r="G39" s="386">
        <f>IF($B39="","",SUMIFS(数据录入!$F$5:$F$4999,数据录入!$J$5:$J$4999,$B39,数据录入!$M$5:$M$4999,G$5))</f>
        <v/>
      </c>
      <c r="H39" s="386">
        <f>IF($B39="","",SUMIFS(数据录入!$F$5:$F$4999,数据录入!$J$5:$J$4999,$B39,数据录入!$M$5:$M$4999,H$5))</f>
        <v/>
      </c>
      <c r="I39" s="386">
        <f>IF($B39="","",SUMIFS(数据录入!$F$5:$F$4999,数据录入!$J$5:$J$4999,$B39,数据录入!$M$5:$M$4999,I$5))</f>
        <v/>
      </c>
      <c r="J39" s="386">
        <f>IF($B39="","",SUMIFS(数据录入!$F$5:$F$4999,数据录入!$J$5:$J$4999,$B39,数据录入!$M$5:$M$4999,J$5))</f>
        <v/>
      </c>
      <c r="K39" s="386">
        <f>IF($B39="","",SUMIFS(数据录入!$F$5:$F$4999,数据录入!$J$5:$J$4999,$B39,数据录入!$M$5:$M$4999,K$5))</f>
        <v/>
      </c>
      <c r="L39" s="386">
        <f>IF($B39="","",SUMIFS(数据录入!$F$5:$F$4999,数据录入!$J$5:$J$4999,$B39,数据录入!$M$5:$M$4999,L$5))</f>
        <v/>
      </c>
      <c r="M39" s="386">
        <f>IF($B39="","",SUMIFS(数据录入!$F$5:$F$4999,数据录入!$J$5:$J$4999,$B39,数据录入!$M$5:$M$4999,M$5))</f>
        <v/>
      </c>
      <c r="N39" s="386">
        <f>IF($B39="","",SUMIFS(数据录入!$F$5:$F$4999,数据录入!$J$5:$J$4999,$B39,数据录入!$M$5:$M$4999,N$5))</f>
        <v/>
      </c>
      <c r="O39" s="386">
        <f>SUM(C39:N39)</f>
        <v/>
      </c>
      <c r="P39" s="37">
        <f>IF($O$55=0,"",O39/$O$4)</f>
        <v/>
      </c>
    </row>
    <row r="40" ht="20" customHeight="1" s="65">
      <c r="A40" s="59" t="n">
        <v>35</v>
      </c>
      <c r="B40" s="59" t="inlineStr">
        <is>
          <t>郑玉英</t>
        </is>
      </c>
      <c r="C40" s="386">
        <f>IF($B40="","",SUMIFS(数据录入!$F$5:$F$4999,数据录入!$J$5:$J$4999,$B40,数据录入!$M$5:$M$4999,C$5))</f>
        <v/>
      </c>
      <c r="D40" s="386">
        <f>IF($B40="","",SUMIFS(数据录入!$F$5:$F$4999,数据录入!$J$5:$J$4999,$B40,数据录入!$M$5:$M$4999,D$5))</f>
        <v/>
      </c>
      <c r="E40" s="386">
        <f>IF($B40="","",SUMIFS(数据录入!$F$5:$F$4999,数据录入!$J$5:$J$4999,$B40,数据录入!$M$5:$M$4999,E$5))</f>
        <v/>
      </c>
      <c r="F40" s="386">
        <f>IF($B40="","",SUMIFS(数据录入!$F$5:$F$4999,数据录入!$J$5:$J$4999,$B40,数据录入!$M$5:$M$4999,F$5))</f>
        <v/>
      </c>
      <c r="G40" s="386">
        <f>IF($B40="","",SUMIFS(数据录入!$F$5:$F$4999,数据录入!$J$5:$J$4999,$B40,数据录入!$M$5:$M$4999,G$5))</f>
        <v/>
      </c>
      <c r="H40" s="386">
        <f>IF($B40="","",SUMIFS(数据录入!$F$5:$F$4999,数据录入!$J$5:$J$4999,$B40,数据录入!$M$5:$M$4999,H$5))</f>
        <v/>
      </c>
      <c r="I40" s="386">
        <f>IF($B40="","",SUMIFS(数据录入!$F$5:$F$4999,数据录入!$J$5:$J$4999,$B40,数据录入!$M$5:$M$4999,I$5))</f>
        <v/>
      </c>
      <c r="J40" s="386">
        <f>IF($B40="","",SUMIFS(数据录入!$F$5:$F$4999,数据录入!$J$5:$J$4999,$B40,数据录入!$M$5:$M$4999,J$5))</f>
        <v/>
      </c>
      <c r="K40" s="386">
        <f>IF($B40="","",SUMIFS(数据录入!$F$5:$F$4999,数据录入!$J$5:$J$4999,$B40,数据录入!$M$5:$M$4999,K$5))</f>
        <v/>
      </c>
      <c r="L40" s="386">
        <f>IF($B40="","",SUMIFS(数据录入!$F$5:$F$4999,数据录入!$J$5:$J$4999,$B40,数据录入!$M$5:$M$4999,L$5))</f>
        <v/>
      </c>
      <c r="M40" s="386">
        <f>IF($B40="","",SUMIFS(数据录入!$F$5:$F$4999,数据录入!$J$5:$J$4999,$B40,数据录入!$M$5:$M$4999,M$5))</f>
        <v/>
      </c>
      <c r="N40" s="386">
        <f>IF($B40="","",SUMIFS(数据录入!$F$5:$F$4999,数据录入!$J$5:$J$4999,$B40,数据录入!$M$5:$M$4999,N$5))</f>
        <v/>
      </c>
      <c r="O40" s="386">
        <f>SUM(C40:N40)</f>
        <v/>
      </c>
      <c r="P40" s="37">
        <f>IF($O$55=0,"",O40/$O$4)</f>
        <v/>
      </c>
    </row>
    <row r="41" ht="20" customHeight="1" s="65">
      <c r="A41" s="59" t="n">
        <v>36</v>
      </c>
      <c r="B41" s="59" t="inlineStr">
        <is>
          <t>祝晓琳</t>
        </is>
      </c>
      <c r="C41" s="386">
        <f>IF($B41="","",SUMIFS(数据录入!$F$5:$F$4999,数据录入!$J$5:$J$4999,$B41,数据录入!$M$5:$M$4999,C$5))</f>
        <v/>
      </c>
      <c r="D41" s="386">
        <f>IF($B41="","",SUMIFS(数据录入!$F$5:$F$4999,数据录入!$J$5:$J$4999,$B41,数据录入!$M$5:$M$4999,D$5))</f>
        <v/>
      </c>
      <c r="E41" s="386">
        <f>IF($B41="","",SUMIFS(数据录入!$F$5:$F$4999,数据录入!$J$5:$J$4999,$B41,数据录入!$M$5:$M$4999,E$5))</f>
        <v/>
      </c>
      <c r="F41" s="386">
        <f>IF($B41="","",SUMIFS(数据录入!$F$5:$F$4999,数据录入!$J$5:$J$4999,$B41,数据录入!$M$5:$M$4999,F$5))</f>
        <v/>
      </c>
      <c r="G41" s="386">
        <f>IF($B41="","",SUMIFS(数据录入!$F$5:$F$4999,数据录入!$J$5:$J$4999,$B41,数据录入!$M$5:$M$4999,G$5))</f>
        <v/>
      </c>
      <c r="H41" s="386">
        <f>IF($B41="","",SUMIFS(数据录入!$F$5:$F$4999,数据录入!$J$5:$J$4999,$B41,数据录入!$M$5:$M$4999,H$5))</f>
        <v/>
      </c>
      <c r="I41" s="386">
        <f>IF($B41="","",SUMIFS(数据录入!$F$5:$F$4999,数据录入!$J$5:$J$4999,$B41,数据录入!$M$5:$M$4999,I$5))</f>
        <v/>
      </c>
      <c r="J41" s="386">
        <f>IF($B41="","",SUMIFS(数据录入!$F$5:$F$4999,数据录入!$J$5:$J$4999,$B41,数据录入!$M$5:$M$4999,J$5))</f>
        <v/>
      </c>
      <c r="K41" s="386">
        <f>IF($B41="","",SUMIFS(数据录入!$F$5:$F$4999,数据录入!$J$5:$J$4999,$B41,数据录入!$M$5:$M$4999,K$5))</f>
        <v/>
      </c>
      <c r="L41" s="386">
        <f>IF($B41="","",SUMIFS(数据录入!$F$5:$F$4999,数据录入!$J$5:$J$4999,$B41,数据录入!$M$5:$M$4999,L$5))</f>
        <v/>
      </c>
      <c r="M41" s="386">
        <f>IF($B41="","",SUMIFS(数据录入!$F$5:$F$4999,数据录入!$J$5:$J$4999,$B41,数据录入!$M$5:$M$4999,M$5))</f>
        <v/>
      </c>
      <c r="N41" s="386">
        <f>IF($B41="","",SUMIFS(数据录入!$F$5:$F$4999,数据录入!$J$5:$J$4999,$B41,数据录入!$M$5:$M$4999,N$5))</f>
        <v/>
      </c>
      <c r="O41" s="386">
        <f>SUM(C41:N41)</f>
        <v/>
      </c>
      <c r="P41" s="37">
        <f>IF($O$55=0,"",O41/$O$4)</f>
        <v/>
      </c>
    </row>
    <row r="42" ht="20" customHeight="1" s="65">
      <c r="A42" s="59" t="n">
        <v>37</v>
      </c>
      <c r="B42" s="59" t="inlineStr">
        <is>
          <t>杨建云</t>
        </is>
      </c>
      <c r="C42" s="386">
        <f>IF($B42="","",SUMIFS(数据录入!$F$5:$F$4999,数据录入!$J$5:$J$4999,$B42,数据录入!$M$5:$M$4999,C$5))</f>
        <v/>
      </c>
      <c r="D42" s="386">
        <f>IF($B42="","",SUMIFS(数据录入!$F$5:$F$4999,数据录入!$J$5:$J$4999,$B42,数据录入!$M$5:$M$4999,D$5))</f>
        <v/>
      </c>
      <c r="E42" s="386">
        <f>IF($B42="","",SUMIFS(数据录入!$F$5:$F$4999,数据录入!$J$5:$J$4999,$B42,数据录入!$M$5:$M$4999,E$5))</f>
        <v/>
      </c>
      <c r="F42" s="386">
        <f>IF($B42="","",SUMIFS(数据录入!$F$5:$F$4999,数据录入!$J$5:$J$4999,$B42,数据录入!$M$5:$M$4999,F$5))</f>
        <v/>
      </c>
      <c r="G42" s="386">
        <f>IF($B42="","",SUMIFS(数据录入!$F$5:$F$4999,数据录入!$J$5:$J$4999,$B42,数据录入!$M$5:$M$4999,G$5))</f>
        <v/>
      </c>
      <c r="H42" s="386">
        <f>IF($B42="","",SUMIFS(数据录入!$F$5:$F$4999,数据录入!$J$5:$J$4999,$B42,数据录入!$M$5:$M$4999,H$5))</f>
        <v/>
      </c>
      <c r="I42" s="386">
        <f>IF($B42="","",SUMIFS(数据录入!$F$5:$F$4999,数据录入!$J$5:$J$4999,$B42,数据录入!$M$5:$M$4999,I$5))</f>
        <v/>
      </c>
      <c r="J42" s="386">
        <f>IF($B42="","",SUMIFS(数据录入!$F$5:$F$4999,数据录入!$J$5:$J$4999,$B42,数据录入!$M$5:$M$4999,J$5))</f>
        <v/>
      </c>
      <c r="K42" s="386">
        <f>IF($B42="","",SUMIFS(数据录入!$F$5:$F$4999,数据录入!$J$5:$J$4999,$B42,数据录入!$M$5:$M$4999,K$5))</f>
        <v/>
      </c>
      <c r="L42" s="386">
        <f>IF($B42="","",SUMIFS(数据录入!$F$5:$F$4999,数据录入!$J$5:$J$4999,$B42,数据录入!$M$5:$M$4999,L$5))</f>
        <v/>
      </c>
      <c r="M42" s="386">
        <f>IF($B42="","",SUMIFS(数据录入!$F$5:$F$4999,数据录入!$J$5:$J$4999,$B42,数据录入!$M$5:$M$4999,M$5))</f>
        <v/>
      </c>
      <c r="N42" s="386">
        <f>IF($B42="","",SUMIFS(数据录入!$F$5:$F$4999,数据录入!$J$5:$J$4999,$B42,数据录入!$M$5:$M$4999,N$5))</f>
        <v/>
      </c>
      <c r="O42" s="386">
        <f>SUM(C42:N42)</f>
        <v/>
      </c>
      <c r="P42" s="37">
        <f>IF($O$55=0,"",O42/$O$4)</f>
        <v/>
      </c>
    </row>
    <row r="43" ht="20" customHeight="1" s="65">
      <c r="A43" s="59" t="n">
        <v>38</v>
      </c>
      <c r="B43" s="59" t="n"/>
      <c r="C43" s="386">
        <f>IF($B43="","",SUMIFS(数据录入!$F$5:$F$4999,数据录入!$J$5:$J$4999,$B43,数据录入!$M$5:$M$4999,C$5))</f>
        <v/>
      </c>
      <c r="D43" s="386">
        <f>IF($B43="","",SUMIFS(数据录入!$F$5:$F$4999,数据录入!$J$5:$J$4999,$B43,数据录入!$M$5:$M$4999,D$5))</f>
        <v/>
      </c>
      <c r="E43" s="386">
        <f>IF($B43="","",SUMIFS(数据录入!$F$5:$F$4999,数据录入!$J$5:$J$4999,$B43,数据录入!$M$5:$M$4999,E$5))</f>
        <v/>
      </c>
      <c r="F43" s="386">
        <f>IF($B43="","",SUMIFS(数据录入!$F$5:$F$4999,数据录入!$J$5:$J$4999,$B43,数据录入!$M$5:$M$4999,F$5))</f>
        <v/>
      </c>
      <c r="G43" s="386">
        <f>IF($B43="","",SUMIFS(数据录入!$F$5:$F$4999,数据录入!$J$5:$J$4999,$B43,数据录入!$M$5:$M$4999,G$5))</f>
        <v/>
      </c>
      <c r="H43" s="386">
        <f>IF($B43="","",SUMIFS(数据录入!$F$5:$F$4999,数据录入!$J$5:$J$4999,$B43,数据录入!$M$5:$M$4999,H$5))</f>
        <v/>
      </c>
      <c r="I43" s="386">
        <f>IF($B43="","",SUMIFS(数据录入!$F$5:$F$4999,数据录入!$J$5:$J$4999,$B43,数据录入!$M$5:$M$4999,I$5))</f>
        <v/>
      </c>
      <c r="J43" s="386">
        <f>IF($B43="","",SUMIFS(数据录入!$F$5:$F$4999,数据录入!$J$5:$J$4999,$B43,数据录入!$M$5:$M$4999,J$5))</f>
        <v/>
      </c>
      <c r="K43" s="386">
        <f>IF($B43="","",SUMIFS(数据录入!$F$5:$F$4999,数据录入!$J$5:$J$4999,$B43,数据录入!$M$5:$M$4999,K$5))</f>
        <v/>
      </c>
      <c r="L43" s="386">
        <f>IF($B43="","",SUMIFS(数据录入!$F$5:$F$4999,数据录入!$J$5:$J$4999,$B43,数据录入!$M$5:$M$4999,L$5))</f>
        <v/>
      </c>
      <c r="M43" s="386">
        <f>IF($B43="","",SUMIFS(数据录入!$F$5:$F$4999,数据录入!$J$5:$J$4999,$B43,数据录入!$M$5:$M$4999,M$5))</f>
        <v/>
      </c>
      <c r="N43" s="386">
        <f>IF($B43="","",SUMIFS(数据录入!$F$5:$F$4999,数据录入!$J$5:$J$4999,$B43,数据录入!$M$5:$M$4999,N$5))</f>
        <v/>
      </c>
      <c r="O43" s="386">
        <f>SUM(C43:N43)</f>
        <v/>
      </c>
      <c r="P43" s="37">
        <f>IF($O$55=0,"",O43/$O$4)</f>
        <v/>
      </c>
    </row>
    <row r="44" ht="20" customHeight="1" s="65">
      <c r="A44" s="59" t="n">
        <v>39</v>
      </c>
      <c r="B44" s="59" t="n"/>
      <c r="C44" s="386">
        <f>IF($B44="","",SUMIFS(数据录入!$F$5:$F$4999,数据录入!$J$5:$J$4999,$B44,数据录入!$M$5:$M$4999,C$5))</f>
        <v/>
      </c>
      <c r="D44" s="386">
        <f>IF($B44="","",SUMIFS(数据录入!$F$5:$F$4999,数据录入!$J$5:$J$4999,$B44,数据录入!$M$5:$M$4999,D$5))</f>
        <v/>
      </c>
      <c r="E44" s="386">
        <f>IF($B44="","",SUMIFS(数据录入!$F$5:$F$4999,数据录入!$J$5:$J$4999,$B44,数据录入!$M$5:$M$4999,E$5))</f>
        <v/>
      </c>
      <c r="F44" s="386">
        <f>IF($B44="","",SUMIFS(数据录入!$F$5:$F$4999,数据录入!$J$5:$J$4999,$B44,数据录入!$M$5:$M$4999,F$5))</f>
        <v/>
      </c>
      <c r="G44" s="386">
        <f>IF($B44="","",SUMIFS(数据录入!$F$5:$F$4999,数据录入!$J$5:$J$4999,$B44,数据录入!$M$5:$M$4999,G$5))</f>
        <v/>
      </c>
      <c r="H44" s="386">
        <f>IF($B44="","",SUMIFS(数据录入!$F$5:$F$4999,数据录入!$J$5:$J$4999,$B44,数据录入!$M$5:$M$4999,H$5))</f>
        <v/>
      </c>
      <c r="I44" s="386">
        <f>IF($B44="","",SUMIFS(数据录入!$F$5:$F$4999,数据录入!$J$5:$J$4999,$B44,数据录入!$M$5:$M$4999,I$5))</f>
        <v/>
      </c>
      <c r="J44" s="386">
        <f>IF($B44="","",SUMIFS(数据录入!$F$5:$F$4999,数据录入!$J$5:$J$4999,$B44,数据录入!$M$5:$M$4999,J$5))</f>
        <v/>
      </c>
      <c r="K44" s="386">
        <f>IF($B44="","",SUMIFS(数据录入!$F$5:$F$4999,数据录入!$J$5:$J$4999,$B44,数据录入!$M$5:$M$4999,K$5))</f>
        <v/>
      </c>
      <c r="L44" s="386">
        <f>IF($B44="","",SUMIFS(数据录入!$F$5:$F$4999,数据录入!$J$5:$J$4999,$B44,数据录入!$M$5:$M$4999,L$5))</f>
        <v/>
      </c>
      <c r="M44" s="386">
        <f>IF($B44="","",SUMIFS(数据录入!$F$5:$F$4999,数据录入!$J$5:$J$4999,$B44,数据录入!$M$5:$M$4999,M$5))</f>
        <v/>
      </c>
      <c r="N44" s="386">
        <f>IF($B44="","",SUMIFS(数据录入!$F$5:$F$4999,数据录入!$J$5:$J$4999,$B44,数据录入!$M$5:$M$4999,N$5))</f>
        <v/>
      </c>
      <c r="O44" s="386">
        <f>SUM(C44:N44)</f>
        <v/>
      </c>
      <c r="P44" s="37">
        <f>IF($O$55=0,"",O44/$O$4)</f>
        <v/>
      </c>
    </row>
    <row r="45" ht="20" customHeight="1" s="65">
      <c r="A45" s="59" t="n">
        <v>40</v>
      </c>
      <c r="B45" s="59" t="n"/>
      <c r="C45" s="386">
        <f>IF($B45="","",SUMIFS(数据录入!$F$5:$F$4999,数据录入!$J$5:$J$4999,$B45,数据录入!$M$5:$M$4999,C$5))</f>
        <v/>
      </c>
      <c r="D45" s="386">
        <f>IF($B45="","",SUMIFS(数据录入!$F$5:$F$4999,数据录入!$J$5:$J$4999,$B45,数据录入!$M$5:$M$4999,D$5))</f>
        <v/>
      </c>
      <c r="E45" s="386">
        <f>IF($B45="","",SUMIFS(数据录入!$F$5:$F$4999,数据录入!$J$5:$J$4999,$B45,数据录入!$M$5:$M$4999,E$5))</f>
        <v/>
      </c>
      <c r="F45" s="386">
        <f>IF($B45="","",SUMIFS(数据录入!$F$5:$F$4999,数据录入!$J$5:$J$4999,$B45,数据录入!$M$5:$M$4999,F$5))</f>
        <v/>
      </c>
      <c r="G45" s="386">
        <f>IF($B45="","",SUMIFS(数据录入!$F$5:$F$4999,数据录入!$J$5:$J$4999,$B45,数据录入!$M$5:$M$4999,G$5))</f>
        <v/>
      </c>
      <c r="H45" s="386">
        <f>IF($B45="","",SUMIFS(数据录入!$F$5:$F$4999,数据录入!$J$5:$J$4999,$B45,数据录入!$M$5:$M$4999,H$5))</f>
        <v/>
      </c>
      <c r="I45" s="386">
        <f>IF($B45="","",SUMIFS(数据录入!$F$5:$F$4999,数据录入!$J$5:$J$4999,$B45,数据录入!$M$5:$M$4999,I$5))</f>
        <v/>
      </c>
      <c r="J45" s="386">
        <f>IF($B45="","",SUMIFS(数据录入!$F$5:$F$4999,数据录入!$J$5:$J$4999,$B45,数据录入!$M$5:$M$4999,J$5))</f>
        <v/>
      </c>
      <c r="K45" s="386">
        <f>IF($B45="","",SUMIFS(数据录入!$F$5:$F$4999,数据录入!$J$5:$J$4999,$B45,数据录入!$M$5:$M$4999,K$5))</f>
        <v/>
      </c>
      <c r="L45" s="386">
        <f>IF($B45="","",SUMIFS(数据录入!$F$5:$F$4999,数据录入!$J$5:$J$4999,$B45,数据录入!$M$5:$M$4999,L$5))</f>
        <v/>
      </c>
      <c r="M45" s="386">
        <f>IF($B45="","",SUMIFS(数据录入!$F$5:$F$4999,数据录入!$J$5:$J$4999,$B45,数据录入!$M$5:$M$4999,M$5))</f>
        <v/>
      </c>
      <c r="N45" s="386">
        <f>IF($B45="","",SUMIFS(数据录入!$F$5:$F$4999,数据录入!$J$5:$J$4999,$B45,数据录入!$M$5:$M$4999,N$5))</f>
        <v/>
      </c>
      <c r="O45" s="386">
        <f>SUM(C45:N45)</f>
        <v/>
      </c>
      <c r="P45" s="37">
        <f>IF($O$55=0,"",O45/$O$4)</f>
        <v/>
      </c>
    </row>
    <row r="46" ht="20" customHeight="1" s="65">
      <c r="A46" s="59" t="n">
        <v>41</v>
      </c>
      <c r="B46" s="59" t="n"/>
      <c r="C46" s="386">
        <f>IF($B46="","",SUMIFS(数据录入!$F$5:$F$4999,数据录入!$J$5:$J$4999,$B46,数据录入!$M$5:$M$4999,C$5))</f>
        <v/>
      </c>
      <c r="D46" s="386">
        <f>IF($B46="","",SUMIFS(数据录入!$F$5:$F$4999,数据录入!$J$5:$J$4999,$B46,数据录入!$M$5:$M$4999,D$5))</f>
        <v/>
      </c>
      <c r="E46" s="386">
        <f>IF($B46="","",SUMIFS(数据录入!$F$5:$F$4999,数据录入!$J$5:$J$4999,$B46,数据录入!$M$5:$M$4999,E$5))</f>
        <v/>
      </c>
      <c r="F46" s="386">
        <f>IF($B46="","",SUMIFS(数据录入!$F$5:$F$4999,数据录入!$J$5:$J$4999,$B46,数据录入!$M$5:$M$4999,F$5))</f>
        <v/>
      </c>
      <c r="G46" s="386">
        <f>IF($B46="","",SUMIFS(数据录入!$F$5:$F$4999,数据录入!$J$5:$J$4999,$B46,数据录入!$M$5:$M$4999,G$5))</f>
        <v/>
      </c>
      <c r="H46" s="386">
        <f>IF($B46="","",SUMIFS(数据录入!$F$5:$F$4999,数据录入!$J$5:$J$4999,$B46,数据录入!$M$5:$M$4999,H$5))</f>
        <v/>
      </c>
      <c r="I46" s="386">
        <f>IF($B46="","",SUMIFS(数据录入!$F$5:$F$4999,数据录入!$J$5:$J$4999,$B46,数据录入!$M$5:$M$4999,I$5))</f>
        <v/>
      </c>
      <c r="J46" s="386">
        <f>IF($B46="","",SUMIFS(数据录入!$F$5:$F$4999,数据录入!$J$5:$J$4999,$B46,数据录入!$M$5:$M$4999,J$5))</f>
        <v/>
      </c>
      <c r="K46" s="386">
        <f>IF($B46="","",SUMIFS(数据录入!$F$5:$F$4999,数据录入!$J$5:$J$4999,$B46,数据录入!$M$5:$M$4999,K$5))</f>
        <v/>
      </c>
      <c r="L46" s="386">
        <f>IF($B46="","",SUMIFS(数据录入!$F$5:$F$4999,数据录入!$J$5:$J$4999,$B46,数据录入!$M$5:$M$4999,L$5))</f>
        <v/>
      </c>
      <c r="M46" s="386">
        <f>IF($B46="","",SUMIFS(数据录入!$F$5:$F$4999,数据录入!$J$5:$J$4999,$B46,数据录入!$M$5:$M$4999,M$5))</f>
        <v/>
      </c>
      <c r="N46" s="386">
        <f>IF($B46="","",SUMIFS(数据录入!$F$5:$F$4999,数据录入!$J$5:$J$4999,$B46,数据录入!$M$5:$M$4999,N$5))</f>
        <v/>
      </c>
      <c r="O46" s="386">
        <f>SUM(C46:N46)</f>
        <v/>
      </c>
      <c r="P46" s="37">
        <f>IF($O$55=0,"",O46/$O$4)</f>
        <v/>
      </c>
    </row>
    <row r="47" ht="20" customHeight="1" s="65">
      <c r="A47" s="59" t="n">
        <v>42</v>
      </c>
      <c r="B47" s="59" t="n"/>
      <c r="C47" s="386">
        <f>IF($B47="","",SUMIFS(数据录入!$F$5:$F$4999,数据录入!$J$5:$J$4999,$B47,数据录入!$M$5:$M$4999,C$5))</f>
        <v/>
      </c>
      <c r="D47" s="386">
        <f>IF($B47="","",SUMIFS(数据录入!$F$5:$F$4999,数据录入!$J$5:$J$4999,$B47,数据录入!$M$5:$M$4999,D$5))</f>
        <v/>
      </c>
      <c r="E47" s="386">
        <f>IF($B47="","",SUMIFS(数据录入!$F$5:$F$4999,数据录入!$J$5:$J$4999,$B47,数据录入!$M$5:$M$4999,E$5))</f>
        <v/>
      </c>
      <c r="F47" s="386">
        <f>IF($B47="","",SUMIFS(数据录入!$F$5:$F$4999,数据录入!$J$5:$J$4999,$B47,数据录入!$M$5:$M$4999,F$5))</f>
        <v/>
      </c>
      <c r="G47" s="386">
        <f>IF($B47="","",SUMIFS(数据录入!$F$5:$F$4999,数据录入!$J$5:$J$4999,$B47,数据录入!$M$5:$M$4999,G$5))</f>
        <v/>
      </c>
      <c r="H47" s="386">
        <f>IF($B47="","",SUMIFS(数据录入!$F$5:$F$4999,数据录入!$J$5:$J$4999,$B47,数据录入!$M$5:$M$4999,H$5))</f>
        <v/>
      </c>
      <c r="I47" s="386">
        <f>IF($B47="","",SUMIFS(数据录入!$F$5:$F$4999,数据录入!$J$5:$J$4999,$B47,数据录入!$M$5:$M$4999,I$5))</f>
        <v/>
      </c>
      <c r="J47" s="386">
        <f>IF($B47="","",SUMIFS(数据录入!$F$5:$F$4999,数据录入!$J$5:$J$4999,$B47,数据录入!$M$5:$M$4999,J$5))</f>
        <v/>
      </c>
      <c r="K47" s="386">
        <f>IF($B47="","",SUMIFS(数据录入!$F$5:$F$4999,数据录入!$J$5:$J$4999,$B47,数据录入!$M$5:$M$4999,K$5))</f>
        <v/>
      </c>
      <c r="L47" s="386">
        <f>IF($B47="","",SUMIFS(数据录入!$F$5:$F$4999,数据录入!$J$5:$J$4999,$B47,数据录入!$M$5:$M$4999,L$5))</f>
        <v/>
      </c>
      <c r="M47" s="386">
        <f>IF($B47="","",SUMIFS(数据录入!$F$5:$F$4999,数据录入!$J$5:$J$4999,$B47,数据录入!$M$5:$M$4999,M$5))</f>
        <v/>
      </c>
      <c r="N47" s="386">
        <f>IF($B47="","",SUMIFS(数据录入!$F$5:$F$4999,数据录入!$J$5:$J$4999,$B47,数据录入!$M$5:$M$4999,N$5))</f>
        <v/>
      </c>
      <c r="O47" s="386">
        <f>SUM(C47:N47)</f>
        <v/>
      </c>
      <c r="P47" s="37">
        <f>IF($O$55=0,"",O47/$O$4)</f>
        <v/>
      </c>
    </row>
    <row r="48" ht="20" customHeight="1" s="65">
      <c r="A48" s="59" t="n">
        <v>43</v>
      </c>
      <c r="B48" s="59" t="n"/>
      <c r="C48" s="386">
        <f>IF($B48="","",SUMIFS(数据录入!$F$5:$F$4999,数据录入!$J$5:$J$4999,$B48,数据录入!$M$5:$M$4999,C$5))</f>
        <v/>
      </c>
      <c r="D48" s="386">
        <f>IF($B48="","",SUMIFS(数据录入!$F$5:$F$4999,数据录入!$J$5:$J$4999,$B48,数据录入!$M$5:$M$4999,D$5))</f>
        <v/>
      </c>
      <c r="E48" s="386">
        <f>IF($B48="","",SUMIFS(数据录入!$F$5:$F$4999,数据录入!$J$5:$J$4999,$B48,数据录入!$M$5:$M$4999,E$5))</f>
        <v/>
      </c>
      <c r="F48" s="386">
        <f>IF($B48="","",SUMIFS(数据录入!$F$5:$F$4999,数据录入!$J$5:$J$4999,$B48,数据录入!$M$5:$M$4999,F$5))</f>
        <v/>
      </c>
      <c r="G48" s="386">
        <f>IF($B48="","",SUMIFS(数据录入!$F$5:$F$4999,数据录入!$J$5:$J$4999,$B48,数据录入!$M$5:$M$4999,G$5))</f>
        <v/>
      </c>
      <c r="H48" s="386">
        <f>IF($B48="","",SUMIFS(数据录入!$F$5:$F$4999,数据录入!$J$5:$J$4999,$B48,数据录入!$M$5:$M$4999,H$5))</f>
        <v/>
      </c>
      <c r="I48" s="386">
        <f>IF($B48="","",SUMIFS(数据录入!$F$5:$F$4999,数据录入!$J$5:$J$4999,$B48,数据录入!$M$5:$M$4999,I$5))</f>
        <v/>
      </c>
      <c r="J48" s="386">
        <f>IF($B48="","",SUMIFS(数据录入!$F$5:$F$4999,数据录入!$J$5:$J$4999,$B48,数据录入!$M$5:$M$4999,J$5))</f>
        <v/>
      </c>
      <c r="K48" s="386">
        <f>IF($B48="","",SUMIFS(数据录入!$F$5:$F$4999,数据录入!$J$5:$J$4999,$B48,数据录入!$M$5:$M$4999,K$5))</f>
        <v/>
      </c>
      <c r="L48" s="386">
        <f>IF($B48="","",SUMIFS(数据录入!$F$5:$F$4999,数据录入!$J$5:$J$4999,$B48,数据录入!$M$5:$M$4999,L$5))</f>
        <v/>
      </c>
      <c r="M48" s="386">
        <f>IF($B48="","",SUMIFS(数据录入!$F$5:$F$4999,数据录入!$J$5:$J$4999,$B48,数据录入!$M$5:$M$4999,M$5))</f>
        <v/>
      </c>
      <c r="N48" s="386">
        <f>IF($B48="","",SUMIFS(数据录入!$F$5:$F$4999,数据录入!$J$5:$J$4999,$B48,数据录入!$M$5:$M$4999,N$5))</f>
        <v/>
      </c>
      <c r="O48" s="386">
        <f>SUM(C48:N48)</f>
        <v/>
      </c>
      <c r="P48" s="37">
        <f>IF($O$55=0,"",O48/$O$4)</f>
        <v/>
      </c>
    </row>
    <row r="49" ht="20" customHeight="1" s="65">
      <c r="A49" s="59" t="n">
        <v>44</v>
      </c>
      <c r="B49" s="59" t="n"/>
      <c r="C49" s="386">
        <f>IF($B49="","",SUMIFS(数据录入!$F$5:$F$4999,数据录入!$J$5:$J$4999,$B49,数据录入!$M$5:$M$4999,C$5))</f>
        <v/>
      </c>
      <c r="D49" s="386">
        <f>IF($B49="","",SUMIFS(数据录入!$F$5:$F$4999,数据录入!$J$5:$J$4999,$B49,数据录入!$M$5:$M$4999,D$5))</f>
        <v/>
      </c>
      <c r="E49" s="386">
        <f>IF($B49="","",SUMIFS(数据录入!$F$5:$F$4999,数据录入!$J$5:$J$4999,$B49,数据录入!$M$5:$M$4999,E$5))</f>
        <v/>
      </c>
      <c r="F49" s="386">
        <f>IF($B49="","",SUMIFS(数据录入!$F$5:$F$4999,数据录入!$J$5:$J$4999,$B49,数据录入!$M$5:$M$4999,F$5))</f>
        <v/>
      </c>
      <c r="G49" s="386">
        <f>IF($B49="","",SUMIFS(数据录入!$F$5:$F$4999,数据录入!$J$5:$J$4999,$B49,数据录入!$M$5:$M$4999,G$5))</f>
        <v/>
      </c>
      <c r="H49" s="386">
        <f>IF($B49="","",SUMIFS(数据录入!$F$5:$F$4999,数据录入!$J$5:$J$4999,$B49,数据录入!$M$5:$M$4999,H$5))</f>
        <v/>
      </c>
      <c r="I49" s="386">
        <f>IF($B49="","",SUMIFS(数据录入!$F$5:$F$4999,数据录入!$J$5:$J$4999,$B49,数据录入!$M$5:$M$4999,I$5))</f>
        <v/>
      </c>
      <c r="J49" s="386">
        <f>IF($B49="","",SUMIFS(数据录入!$F$5:$F$4999,数据录入!$J$5:$J$4999,$B49,数据录入!$M$5:$M$4999,J$5))</f>
        <v/>
      </c>
      <c r="K49" s="386">
        <f>IF($B49="","",SUMIFS(数据录入!$F$5:$F$4999,数据录入!$J$5:$J$4999,$B49,数据录入!$M$5:$M$4999,K$5))</f>
        <v/>
      </c>
      <c r="L49" s="386">
        <f>IF($B49="","",SUMIFS(数据录入!$F$5:$F$4999,数据录入!$J$5:$J$4999,$B49,数据录入!$M$5:$M$4999,L$5))</f>
        <v/>
      </c>
      <c r="M49" s="386">
        <f>IF($B49="","",SUMIFS(数据录入!$F$5:$F$4999,数据录入!$J$5:$J$4999,$B49,数据录入!$M$5:$M$4999,M$5))</f>
        <v/>
      </c>
      <c r="N49" s="386">
        <f>IF($B49="","",SUMIFS(数据录入!$F$5:$F$4999,数据录入!$J$5:$J$4999,$B49,数据录入!$M$5:$M$4999,N$5))</f>
        <v/>
      </c>
      <c r="O49" s="386">
        <f>SUM(C49:N49)</f>
        <v/>
      </c>
      <c r="P49" s="37">
        <f>IF($O$55=0,"",O49/$O$4)</f>
        <v/>
      </c>
    </row>
    <row r="50" ht="20" customHeight="1" s="65">
      <c r="A50" s="59" t="n">
        <v>45</v>
      </c>
      <c r="B50" s="59" t="n"/>
      <c r="C50" s="386">
        <f>IF($B50="","",SUMIFS(数据录入!$F$5:$F$4999,数据录入!$J$5:$J$4999,$B50,数据录入!$M$5:$M$4999,C$5))</f>
        <v/>
      </c>
      <c r="D50" s="386">
        <f>IF($B50="","",SUMIFS(数据录入!$F$5:$F$4999,数据录入!$J$5:$J$4999,$B50,数据录入!$M$5:$M$4999,D$5))</f>
        <v/>
      </c>
      <c r="E50" s="386">
        <f>IF($B50="","",SUMIFS(数据录入!$F$5:$F$4999,数据录入!$J$5:$J$4999,$B50,数据录入!$M$5:$M$4999,E$5))</f>
        <v/>
      </c>
      <c r="F50" s="386">
        <f>IF($B50="","",SUMIFS(数据录入!$F$5:$F$4999,数据录入!$J$5:$J$4999,$B50,数据录入!$M$5:$M$4999,F$5))</f>
        <v/>
      </c>
      <c r="G50" s="386">
        <f>IF($B50="","",SUMIFS(数据录入!$F$5:$F$4999,数据录入!$J$5:$J$4999,$B50,数据录入!$M$5:$M$4999,G$5))</f>
        <v/>
      </c>
      <c r="H50" s="386">
        <f>IF($B50="","",SUMIFS(数据录入!$F$5:$F$4999,数据录入!$J$5:$J$4999,$B50,数据录入!$M$5:$M$4999,H$5))</f>
        <v/>
      </c>
      <c r="I50" s="386">
        <f>IF($B50="","",SUMIFS(数据录入!$F$5:$F$4999,数据录入!$J$5:$J$4999,$B50,数据录入!$M$5:$M$4999,I$5))</f>
        <v/>
      </c>
      <c r="J50" s="386">
        <f>IF($B50="","",SUMIFS(数据录入!$F$5:$F$4999,数据录入!$J$5:$J$4999,$B50,数据录入!$M$5:$M$4999,J$5))</f>
        <v/>
      </c>
      <c r="K50" s="386">
        <f>IF($B50="","",SUMIFS(数据录入!$F$5:$F$4999,数据录入!$J$5:$J$4999,$B50,数据录入!$M$5:$M$4999,K$5))</f>
        <v/>
      </c>
      <c r="L50" s="386">
        <f>IF($B50="","",SUMIFS(数据录入!$F$5:$F$4999,数据录入!$J$5:$J$4999,$B50,数据录入!$M$5:$M$4999,L$5))</f>
        <v/>
      </c>
      <c r="M50" s="386">
        <f>IF($B50="","",SUMIFS(数据录入!$F$5:$F$4999,数据录入!$J$5:$J$4999,$B50,数据录入!$M$5:$M$4999,M$5))</f>
        <v/>
      </c>
      <c r="N50" s="386">
        <f>IF($B50="","",SUMIFS(数据录入!$F$5:$F$4999,数据录入!$J$5:$J$4999,$B50,数据录入!$M$5:$M$4999,N$5))</f>
        <v/>
      </c>
      <c r="O50" s="386">
        <f>SUM(C50:N50)</f>
        <v/>
      </c>
      <c r="P50" s="37">
        <f>IF($O$55=0,"",O50/$O$4)</f>
        <v/>
      </c>
    </row>
    <row r="51" ht="20" customHeight="1" s="65">
      <c r="A51" s="59" t="n">
        <v>46</v>
      </c>
      <c r="B51" s="59" t="n"/>
      <c r="C51" s="386">
        <f>IF($B51="","",SUMIFS(数据录入!$F$5:$F$4999,数据录入!$J$5:$J$4999,$B51,数据录入!$M$5:$M$4999,C$5))</f>
        <v/>
      </c>
      <c r="D51" s="386">
        <f>IF($B51="","",SUMIFS(数据录入!$F$5:$F$4999,数据录入!$J$5:$J$4999,$B51,数据录入!$M$5:$M$4999,D$5))</f>
        <v/>
      </c>
      <c r="E51" s="386">
        <f>IF($B51="","",SUMIFS(数据录入!$F$5:$F$4999,数据录入!$J$5:$J$4999,$B51,数据录入!$M$5:$M$4999,E$5))</f>
        <v/>
      </c>
      <c r="F51" s="386">
        <f>IF($B51="","",SUMIFS(数据录入!$F$5:$F$4999,数据录入!$J$5:$J$4999,$B51,数据录入!$M$5:$M$4999,F$5))</f>
        <v/>
      </c>
      <c r="G51" s="386">
        <f>IF($B51="","",SUMIFS(数据录入!$F$5:$F$4999,数据录入!$J$5:$J$4999,$B51,数据录入!$M$5:$M$4999,G$5))</f>
        <v/>
      </c>
      <c r="H51" s="386">
        <f>IF($B51="","",SUMIFS(数据录入!$F$5:$F$4999,数据录入!$J$5:$J$4999,$B51,数据录入!$M$5:$M$4999,H$5))</f>
        <v/>
      </c>
      <c r="I51" s="386">
        <f>IF($B51="","",SUMIFS(数据录入!$F$5:$F$4999,数据录入!$J$5:$J$4999,$B51,数据录入!$M$5:$M$4999,I$5))</f>
        <v/>
      </c>
      <c r="J51" s="386">
        <f>IF($B51="","",SUMIFS(数据录入!$F$5:$F$4999,数据录入!$J$5:$J$4999,$B51,数据录入!$M$5:$M$4999,J$5))</f>
        <v/>
      </c>
      <c r="K51" s="386">
        <f>IF($B51="","",SUMIFS(数据录入!$F$5:$F$4999,数据录入!$J$5:$J$4999,$B51,数据录入!$M$5:$M$4999,K$5))</f>
        <v/>
      </c>
      <c r="L51" s="386">
        <f>IF($B51="","",SUMIFS(数据录入!$F$5:$F$4999,数据录入!$J$5:$J$4999,$B51,数据录入!$M$5:$M$4999,L$5))</f>
        <v/>
      </c>
      <c r="M51" s="386">
        <f>IF($B51="","",SUMIFS(数据录入!$F$5:$F$4999,数据录入!$J$5:$J$4999,$B51,数据录入!$M$5:$M$4999,M$5))</f>
        <v/>
      </c>
      <c r="N51" s="386">
        <f>IF($B51="","",SUMIFS(数据录入!$F$5:$F$4999,数据录入!$J$5:$J$4999,$B51,数据录入!$M$5:$M$4999,N$5))</f>
        <v/>
      </c>
      <c r="O51" s="386">
        <f>SUM(C51:N51)</f>
        <v/>
      </c>
      <c r="P51" s="37">
        <f>IF($O$55=0,"",O51/$O$4)</f>
        <v/>
      </c>
    </row>
    <row r="52" ht="20" customHeight="1" s="65">
      <c r="A52" s="59" t="n">
        <v>47</v>
      </c>
      <c r="B52" s="59" t="n"/>
      <c r="C52" s="386">
        <f>IF($B52="","",SUMIFS(数据录入!$F$5:$F$4999,数据录入!$J$5:$J$4999,$B52,数据录入!$M$5:$M$4999,C$5))</f>
        <v/>
      </c>
      <c r="D52" s="386">
        <f>IF($B52="","",SUMIFS(数据录入!$F$5:$F$4999,数据录入!$J$5:$J$4999,$B52,数据录入!$M$5:$M$4999,D$5))</f>
        <v/>
      </c>
      <c r="E52" s="386">
        <f>IF($B52="","",SUMIFS(数据录入!$F$5:$F$4999,数据录入!$J$5:$J$4999,$B52,数据录入!$M$5:$M$4999,E$5))</f>
        <v/>
      </c>
      <c r="F52" s="386">
        <f>IF($B52="","",SUMIFS(数据录入!$F$5:$F$4999,数据录入!$J$5:$J$4999,$B52,数据录入!$M$5:$M$4999,F$5))</f>
        <v/>
      </c>
      <c r="G52" s="386">
        <f>IF($B52="","",SUMIFS(数据录入!$F$5:$F$4999,数据录入!$J$5:$J$4999,$B52,数据录入!$M$5:$M$4999,G$5))</f>
        <v/>
      </c>
      <c r="H52" s="386">
        <f>IF($B52="","",SUMIFS(数据录入!$F$5:$F$4999,数据录入!$J$5:$J$4999,$B52,数据录入!$M$5:$M$4999,H$5))</f>
        <v/>
      </c>
      <c r="I52" s="386">
        <f>IF($B52="","",SUMIFS(数据录入!$F$5:$F$4999,数据录入!$J$5:$J$4999,$B52,数据录入!$M$5:$M$4999,I$5))</f>
        <v/>
      </c>
      <c r="J52" s="386">
        <f>IF($B52="","",SUMIFS(数据录入!$F$5:$F$4999,数据录入!$J$5:$J$4999,$B52,数据录入!$M$5:$M$4999,J$5))</f>
        <v/>
      </c>
      <c r="K52" s="386">
        <f>IF($B52="","",SUMIFS(数据录入!$F$5:$F$4999,数据录入!$J$5:$J$4999,$B52,数据录入!$M$5:$M$4999,K$5))</f>
        <v/>
      </c>
      <c r="L52" s="386">
        <f>IF($B52="","",SUMIFS(数据录入!$F$5:$F$4999,数据录入!$J$5:$J$4999,$B52,数据录入!$M$5:$M$4999,L$5))</f>
        <v/>
      </c>
      <c r="M52" s="386">
        <f>IF($B52="","",SUMIFS(数据录入!$F$5:$F$4999,数据录入!$J$5:$J$4999,$B52,数据录入!$M$5:$M$4999,M$5))</f>
        <v/>
      </c>
      <c r="N52" s="386">
        <f>IF($B52="","",SUMIFS(数据录入!$F$5:$F$4999,数据录入!$J$5:$J$4999,$B52,数据录入!$M$5:$M$4999,N$5))</f>
        <v/>
      </c>
      <c r="O52" s="386">
        <f>SUM(C52:N52)</f>
        <v/>
      </c>
      <c r="P52" s="37">
        <f>IF($O$55=0,"",O52/$O$4)</f>
        <v/>
      </c>
    </row>
    <row r="53" ht="16.5" customHeight="1" s="65">
      <c r="A53" s="63" t="n"/>
      <c r="B53" s="63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</row>
    <row r="54" ht="16.5" customHeight="1" s="65">
      <c r="A54" s="63" t="n"/>
      <c r="B54" s="63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</row>
    <row r="55" ht="20" customHeight="1" s="65">
      <c r="A55" s="59" t="n"/>
      <c r="B55" s="59" t="inlineStr">
        <is>
          <t>支出总额</t>
        </is>
      </c>
      <c r="C55" s="386">
        <f>SUM(C57:C66)</f>
        <v/>
      </c>
      <c r="D55" s="386">
        <f>SUM(D57:D66)</f>
        <v/>
      </c>
      <c r="E55" s="386">
        <f>SUM(E57:E66)</f>
        <v/>
      </c>
      <c r="F55" s="386">
        <f>SUM(F57:F66)</f>
        <v/>
      </c>
      <c r="G55" s="386">
        <f>SUM(G57:G66)</f>
        <v/>
      </c>
      <c r="H55" s="386">
        <f>SUM(H57:H66)</f>
        <v/>
      </c>
      <c r="I55" s="386">
        <f>SUM(I57:I66)</f>
        <v/>
      </c>
      <c r="J55" s="386">
        <f>SUM(J57:J66)</f>
        <v/>
      </c>
      <c r="K55" s="386">
        <f>SUM(K57:K66)</f>
        <v/>
      </c>
      <c r="L55" s="386">
        <f>SUM(L57:L66)</f>
        <v/>
      </c>
      <c r="M55" s="386">
        <f>SUM(M57:M66)</f>
        <v/>
      </c>
      <c r="N55" s="386">
        <f>SUM(N57:N66)</f>
        <v/>
      </c>
      <c r="O55" s="386">
        <f>SUM(C55:N55)</f>
        <v/>
      </c>
      <c r="P55" s="37">
        <f>IF($O$55=0,"",1)</f>
        <v/>
      </c>
    </row>
    <row r="56" ht="24" customHeight="1" s="65">
      <c r="A56" s="34" t="inlineStr">
        <is>
          <t>序</t>
        </is>
      </c>
      <c r="B56" s="34" t="inlineStr">
        <is>
          <t>供应商</t>
        </is>
      </c>
      <c r="C56" s="34" t="n">
        <v>202601</v>
      </c>
      <c r="D56" s="34" t="n">
        <v>202602</v>
      </c>
      <c r="E56" s="34" t="n">
        <v>202603</v>
      </c>
      <c r="F56" s="34" t="n">
        <v>202604</v>
      </c>
      <c r="G56" s="34" t="n">
        <v>202605</v>
      </c>
      <c r="H56" s="34" t="n">
        <v>202606</v>
      </c>
      <c r="I56" s="34" t="n">
        <v>202607</v>
      </c>
      <c r="J56" s="34" t="n">
        <v>202608</v>
      </c>
      <c r="K56" s="34" t="n">
        <v>202609</v>
      </c>
      <c r="L56" s="34" t="n">
        <v>202610</v>
      </c>
      <c r="M56" s="34" t="n">
        <v>202611</v>
      </c>
      <c r="N56" s="34" t="n">
        <v>202612</v>
      </c>
      <c r="O56" s="34" t="inlineStr">
        <is>
          <t>合计</t>
        </is>
      </c>
      <c r="P56" s="34" t="inlineStr">
        <is>
          <t>总支出占比</t>
        </is>
      </c>
    </row>
    <row r="57" ht="20" customHeight="1" s="65">
      <c r="A57" s="59" t="n">
        <v>1</v>
      </c>
      <c r="B57" s="39" t="inlineStr">
        <is>
          <t>羊奶供货商</t>
        </is>
      </c>
      <c r="C57" s="386">
        <f>IF($B57="","",SUMIFS(数据录入!$G$5:$G$4999,数据录入!$K$5:$K$4999,$B57,数据录入!$M$5:$M$4999,C$56))</f>
        <v/>
      </c>
      <c r="D57" s="386">
        <f>IF($B57="","",SUMIFS(数据录入!$G$5:$G$4999,数据录入!$K$5:$K$4999,$B57,数据录入!$M$5:$M$4999,D$56))</f>
        <v/>
      </c>
      <c r="E57" s="386">
        <f>IF($B57="","",SUMIFS(数据录入!$G$5:$G$4999,数据录入!$K$5:$K$4999,$B57,数据录入!$M$5:$M$4999,E$56))</f>
        <v/>
      </c>
      <c r="F57" s="386">
        <f>IF($B57="","",SUMIFS(数据录入!$G$5:$G$4999,数据录入!$K$5:$K$4999,$B57,数据录入!$M$5:$M$4999,F$56))</f>
        <v/>
      </c>
      <c r="G57" s="386">
        <f>IF($B57="","",SUMIFS(数据录入!$G$5:$G$4999,数据录入!$K$5:$K$4999,$B57,数据录入!$M$5:$M$4999,G$56))</f>
        <v/>
      </c>
      <c r="H57" s="386">
        <f>IF($B57="","",SUMIFS(数据录入!$G$5:$G$4999,数据录入!$K$5:$K$4999,$B57,数据录入!$M$5:$M$4999,H$56))</f>
        <v/>
      </c>
      <c r="I57" s="386">
        <f>IF($B57="","",SUMIFS(数据录入!$G$5:$G$4999,数据录入!$K$5:$K$4999,$B57,数据录入!$M$5:$M$4999,I$56))</f>
        <v/>
      </c>
      <c r="J57" s="386">
        <f>IF($B57="","",SUMIFS(数据录入!$G$5:$G$4999,数据录入!$K$5:$K$4999,$B57,数据录入!$M$5:$M$4999,J$56))</f>
        <v/>
      </c>
      <c r="K57" s="386">
        <f>IF($B57="","",SUMIFS(数据录入!$G$5:$G$4999,数据录入!$K$5:$K$4999,$B57,数据录入!$M$5:$M$4999,K$56))</f>
        <v/>
      </c>
      <c r="L57" s="386">
        <f>IF($B57="","",SUMIFS(数据录入!$G$5:$G$4999,数据录入!$K$5:$K$4999,$B57,数据录入!$M$5:$M$4999,L$56))</f>
        <v/>
      </c>
      <c r="M57" s="386">
        <f>IF($B57="","",SUMIFS(数据录入!$G$5:$G$4999,数据录入!$K$5:$K$4999,$B57,数据录入!$M$5:$M$4999,M$56))</f>
        <v/>
      </c>
      <c r="N57" s="386">
        <f>IF($B57="","",SUMIFS(数据录入!$G$5:$G$4999,数据录入!$K$5:$K$4999,$B57,数据录入!$M$5:$M$4999,N$56))</f>
        <v/>
      </c>
      <c r="O57" s="386">
        <f>SUM(C57:N57)</f>
        <v/>
      </c>
      <c r="P57" s="37">
        <f>IF($O$55=0,"",O57/$O$55)</f>
        <v/>
      </c>
    </row>
    <row r="58" ht="20" customHeight="1" s="65">
      <c r="A58" s="59" t="n">
        <v>2</v>
      </c>
      <c r="B58" s="45" t="inlineStr">
        <is>
          <t>乳铁供货商</t>
        </is>
      </c>
      <c r="C58" s="386">
        <f>IF($B58="","",SUMIFS(数据录入!$G$5:$G$4999,数据录入!$K$5:$K$4999,$B58,数据录入!$M$5:$M$4999,C$56))</f>
        <v/>
      </c>
      <c r="D58" s="386">
        <f>IF($B58="","",SUMIFS(数据录入!$G$5:$G$4999,数据录入!$K$5:$K$4999,$B58,数据录入!$M$5:$M$4999,D$56))</f>
        <v/>
      </c>
      <c r="E58" s="386">
        <f>IF($B58="","",SUMIFS(数据录入!$G$5:$G$4999,数据录入!$K$5:$K$4999,$B58,数据录入!$M$5:$M$4999,E$56))</f>
        <v/>
      </c>
      <c r="F58" s="386">
        <f>IF($B58="","",SUMIFS(数据录入!$G$5:$G$4999,数据录入!$K$5:$K$4999,$B58,数据录入!$M$5:$M$4999,F$56))</f>
        <v/>
      </c>
      <c r="G58" s="386">
        <f>IF($B58="","",SUMIFS(数据录入!$G$5:$G$4999,数据录入!$K$5:$K$4999,$B58,数据录入!$M$5:$M$4999,G$56))</f>
        <v/>
      </c>
      <c r="H58" s="386">
        <f>IF($B58="","",SUMIFS(数据录入!$G$5:$G$4999,数据录入!$K$5:$K$4999,$B58,数据录入!$M$5:$M$4999,H$56))</f>
        <v/>
      </c>
      <c r="I58" s="386">
        <f>IF($B58="","",SUMIFS(数据录入!$G$5:$G$4999,数据录入!$K$5:$K$4999,$B58,数据录入!$M$5:$M$4999,I$56))</f>
        <v/>
      </c>
      <c r="J58" s="386">
        <f>IF($B58="","",SUMIFS(数据录入!$G$5:$G$4999,数据录入!$K$5:$K$4999,$B58,数据录入!$M$5:$M$4999,J$56))</f>
        <v/>
      </c>
      <c r="K58" s="386">
        <f>IF($B58="","",SUMIFS(数据录入!$G$5:$G$4999,数据录入!$K$5:$K$4999,$B58,数据录入!$M$5:$M$4999,K$56))</f>
        <v/>
      </c>
      <c r="L58" s="386">
        <f>IF($B58="","",SUMIFS(数据录入!$G$5:$G$4999,数据录入!$K$5:$K$4999,$B58,数据录入!$M$5:$M$4999,L$56))</f>
        <v/>
      </c>
      <c r="M58" s="386">
        <f>IF($B58="","",SUMIFS(数据录入!$G$5:$G$4999,数据录入!$K$5:$K$4999,$B58,数据录入!$M$5:$M$4999,M$56))</f>
        <v/>
      </c>
      <c r="N58" s="386">
        <f>IF($B58="","",SUMIFS(数据录入!$G$5:$G$4999,数据录入!$K$5:$K$4999,$B58,数据录入!$M$5:$M$4999,N$56))</f>
        <v/>
      </c>
      <c r="O58" s="386">
        <f>SUM(C58:N58)</f>
        <v/>
      </c>
      <c r="P58" s="37">
        <f>IF($O$55=0,"",O58/$O$55)</f>
        <v/>
      </c>
    </row>
    <row r="59" ht="20" customHeight="1" s="65">
      <c r="A59" s="59" t="n">
        <v>3</v>
      </c>
      <c r="B59" s="59" t="n"/>
      <c r="C59" s="386">
        <f>IF($B59="","",SUMIFS(数据录入!$G$5:$G$4999,数据录入!$K$5:$K$4999,$B59,数据录入!$M$5:$M$4999,C$56))</f>
        <v/>
      </c>
      <c r="D59" s="386">
        <f>IF($B59="","",SUMIFS(数据录入!$G$5:$G$4999,数据录入!$K$5:$K$4999,$B59,数据录入!$M$5:$M$4999,D$56))</f>
        <v/>
      </c>
      <c r="E59" s="386">
        <f>IF($B59="","",SUMIFS(数据录入!$G$5:$G$4999,数据录入!$K$5:$K$4999,$B59,数据录入!$M$5:$M$4999,E$56))</f>
        <v/>
      </c>
      <c r="F59" s="386">
        <f>IF($B59="","",SUMIFS(数据录入!$G$5:$G$4999,数据录入!$K$5:$K$4999,$B59,数据录入!$M$5:$M$4999,F$56))</f>
        <v/>
      </c>
      <c r="G59" s="386">
        <f>IF($B59="","",SUMIFS(数据录入!$G$5:$G$4999,数据录入!$K$5:$K$4999,$B59,数据录入!$M$5:$M$4999,G$56))</f>
        <v/>
      </c>
      <c r="H59" s="386">
        <f>IF($B59="","",SUMIFS(数据录入!$G$5:$G$4999,数据录入!$K$5:$K$4999,$B59,数据录入!$M$5:$M$4999,H$56))</f>
        <v/>
      </c>
      <c r="I59" s="386">
        <f>IF($B59="","",SUMIFS(数据录入!$G$5:$G$4999,数据录入!$K$5:$K$4999,$B59,数据录入!$M$5:$M$4999,I$56))</f>
        <v/>
      </c>
      <c r="J59" s="386">
        <f>IF($B59="","",SUMIFS(数据录入!$G$5:$G$4999,数据录入!$K$5:$K$4999,$B59,数据录入!$M$5:$M$4999,J$56))</f>
        <v/>
      </c>
      <c r="K59" s="386">
        <f>IF($B59="","",SUMIFS(数据录入!$G$5:$G$4999,数据录入!$K$5:$K$4999,$B59,数据录入!$M$5:$M$4999,K$56))</f>
        <v/>
      </c>
      <c r="L59" s="386">
        <f>IF($B59="","",SUMIFS(数据录入!$G$5:$G$4999,数据录入!$K$5:$K$4999,$B59,数据录入!$M$5:$M$4999,L$56))</f>
        <v/>
      </c>
      <c r="M59" s="386">
        <f>IF($B59="","",SUMIFS(数据录入!$G$5:$G$4999,数据录入!$K$5:$K$4999,$B59,数据录入!$M$5:$M$4999,M$56))</f>
        <v/>
      </c>
      <c r="N59" s="386">
        <f>IF($B59="","",SUMIFS(数据录入!$G$5:$G$4999,数据录入!$K$5:$K$4999,$B59,数据录入!$M$5:$M$4999,N$56))</f>
        <v/>
      </c>
      <c r="O59" s="386">
        <f>SUM(C59:N59)</f>
        <v/>
      </c>
      <c r="P59" s="37">
        <f>IF($O$55=0,"",O59/$O$55)</f>
        <v/>
      </c>
    </row>
    <row r="60" ht="20" customHeight="1" s="65">
      <c r="A60" s="59" t="n">
        <v>4</v>
      </c>
      <c r="B60" s="59" t="n"/>
      <c r="C60" s="386">
        <f>IF($B60="","",SUMIFS(数据录入!$G$5:$G$4999,数据录入!$K$5:$K$4999,$B60,数据录入!$M$5:$M$4999,C$56))</f>
        <v/>
      </c>
      <c r="D60" s="386">
        <f>IF($B60="","",SUMIFS(数据录入!$G$5:$G$4999,数据录入!$K$5:$K$4999,$B60,数据录入!$M$5:$M$4999,D$56))</f>
        <v/>
      </c>
      <c r="E60" s="386">
        <f>IF($B60="","",SUMIFS(数据录入!$G$5:$G$4999,数据录入!$K$5:$K$4999,$B60,数据录入!$M$5:$M$4999,E$56))</f>
        <v/>
      </c>
      <c r="F60" s="386">
        <f>IF($B60="","",SUMIFS(数据录入!$G$5:$G$4999,数据录入!$K$5:$K$4999,$B60,数据录入!$M$5:$M$4999,F$56))</f>
        <v/>
      </c>
      <c r="G60" s="386">
        <f>IF($B60="","",SUMIFS(数据录入!$G$5:$G$4999,数据录入!$K$5:$K$4999,$B60,数据录入!$M$5:$M$4999,G$56))</f>
        <v/>
      </c>
      <c r="H60" s="386">
        <f>IF($B60="","",SUMIFS(数据录入!$G$5:$G$4999,数据录入!$K$5:$K$4999,$B60,数据录入!$M$5:$M$4999,H$56))</f>
        <v/>
      </c>
      <c r="I60" s="386">
        <f>IF($B60="","",SUMIFS(数据录入!$G$5:$G$4999,数据录入!$K$5:$K$4999,$B60,数据录入!$M$5:$M$4999,I$56))</f>
        <v/>
      </c>
      <c r="J60" s="386">
        <f>IF($B60="","",SUMIFS(数据录入!$G$5:$G$4999,数据录入!$K$5:$K$4999,$B60,数据录入!$M$5:$M$4999,J$56))</f>
        <v/>
      </c>
      <c r="K60" s="386">
        <f>IF($B60="","",SUMIFS(数据录入!$G$5:$G$4999,数据录入!$K$5:$K$4999,$B60,数据录入!$M$5:$M$4999,K$56))</f>
        <v/>
      </c>
      <c r="L60" s="386">
        <f>IF($B60="","",SUMIFS(数据录入!$G$5:$G$4999,数据录入!$K$5:$K$4999,$B60,数据录入!$M$5:$M$4999,L$56))</f>
        <v/>
      </c>
      <c r="M60" s="386">
        <f>IF($B60="","",SUMIFS(数据录入!$G$5:$G$4999,数据录入!$K$5:$K$4999,$B60,数据录入!$M$5:$M$4999,M$56))</f>
        <v/>
      </c>
      <c r="N60" s="386">
        <f>IF($B60="","",SUMIFS(数据录入!$G$5:$G$4999,数据录入!$K$5:$K$4999,$B60,数据录入!$M$5:$M$4999,N$56))</f>
        <v/>
      </c>
      <c r="O60" s="386">
        <f>SUM(C60:N60)</f>
        <v/>
      </c>
      <c r="P60" s="37">
        <f>IF($O$55=0,"",O60/$O$55)</f>
        <v/>
      </c>
    </row>
    <row r="61" ht="20" customHeight="1" s="65">
      <c r="A61" s="59" t="n">
        <v>5</v>
      </c>
      <c r="B61" s="38" t="n"/>
      <c r="C61" s="386">
        <f>IF($B61="","",SUMIFS(数据录入!$G$5:$G$4999,数据录入!$K$5:$K$4999,$B61,数据录入!$M$5:$M$4999,C$56))</f>
        <v/>
      </c>
      <c r="D61" s="386">
        <f>IF($B61="","",SUMIFS(数据录入!$G$5:$G$4999,数据录入!$K$5:$K$4999,$B61,数据录入!$M$5:$M$4999,D$56))</f>
        <v/>
      </c>
      <c r="E61" s="386">
        <f>IF($B61="","",SUMIFS(数据录入!$G$5:$G$4999,数据录入!$K$5:$K$4999,$B61,数据录入!$M$5:$M$4999,E$56))</f>
        <v/>
      </c>
      <c r="F61" s="386">
        <f>IF($B61="","",SUMIFS(数据录入!$G$5:$G$4999,数据录入!$K$5:$K$4999,$B61,数据录入!$M$5:$M$4999,F$56))</f>
        <v/>
      </c>
      <c r="G61" s="386">
        <f>IF($B61="","",SUMIFS(数据录入!$G$5:$G$4999,数据录入!$K$5:$K$4999,$B61,数据录入!$M$5:$M$4999,G$56))</f>
        <v/>
      </c>
      <c r="H61" s="386">
        <f>IF($B61="","",SUMIFS(数据录入!$G$5:$G$4999,数据录入!$K$5:$K$4999,$B61,数据录入!$M$5:$M$4999,H$56))</f>
        <v/>
      </c>
      <c r="I61" s="386">
        <f>IF($B61="","",SUMIFS(数据录入!$G$5:$G$4999,数据录入!$K$5:$K$4999,$B61,数据录入!$M$5:$M$4999,I$56))</f>
        <v/>
      </c>
      <c r="J61" s="386">
        <f>IF($B61="","",SUMIFS(数据录入!$G$5:$G$4999,数据录入!$K$5:$K$4999,$B61,数据录入!$M$5:$M$4999,J$56))</f>
        <v/>
      </c>
      <c r="K61" s="386">
        <f>IF($B61="","",SUMIFS(数据录入!$G$5:$G$4999,数据录入!$K$5:$K$4999,$B61,数据录入!$M$5:$M$4999,K$56))</f>
        <v/>
      </c>
      <c r="L61" s="386">
        <f>IF($B61="","",SUMIFS(数据录入!$G$5:$G$4999,数据录入!$K$5:$K$4999,$B61,数据录入!$M$5:$M$4999,L$56))</f>
        <v/>
      </c>
      <c r="M61" s="386">
        <f>IF($B61="","",SUMIFS(数据录入!$G$5:$G$4999,数据录入!$K$5:$K$4999,$B61,数据录入!$M$5:$M$4999,M$56))</f>
        <v/>
      </c>
      <c r="N61" s="386">
        <f>IF($B61="","",SUMIFS(数据录入!$G$5:$G$4999,数据录入!$K$5:$K$4999,$B61,数据录入!$M$5:$M$4999,N$56))</f>
        <v/>
      </c>
      <c r="O61" s="386">
        <f>SUM(C61:N61)</f>
        <v/>
      </c>
      <c r="P61" s="37">
        <f>IF($O$55=0,"",O61/$O$55)</f>
        <v/>
      </c>
    </row>
    <row r="62" ht="20" customHeight="1" s="65">
      <c r="A62" s="59" t="n">
        <v>6</v>
      </c>
      <c r="B62" s="38" t="n"/>
      <c r="C62" s="386">
        <f>IF($B62="","",SUMIFS(数据录入!$G$5:$G$4999,数据录入!$K$5:$K$4999,$B62,数据录入!$M$5:$M$4999,C$56))</f>
        <v/>
      </c>
      <c r="D62" s="386">
        <f>IF($B62="","",SUMIFS(数据录入!$G$5:$G$4999,数据录入!$K$5:$K$4999,$B62,数据录入!$M$5:$M$4999,D$56))</f>
        <v/>
      </c>
      <c r="E62" s="386">
        <f>IF($B62="","",SUMIFS(数据录入!$G$5:$G$4999,数据录入!$K$5:$K$4999,$B62,数据录入!$M$5:$M$4999,E$56))</f>
        <v/>
      </c>
      <c r="F62" s="386">
        <f>IF($B62="","",SUMIFS(数据录入!$G$5:$G$4999,数据录入!$K$5:$K$4999,$B62,数据录入!$M$5:$M$4999,F$56))</f>
        <v/>
      </c>
      <c r="G62" s="386">
        <f>IF($B62="","",SUMIFS(数据录入!$G$5:$G$4999,数据录入!$K$5:$K$4999,$B62,数据录入!$M$5:$M$4999,G$56))</f>
        <v/>
      </c>
      <c r="H62" s="386">
        <f>IF($B62="","",SUMIFS(数据录入!$G$5:$G$4999,数据录入!$K$5:$K$4999,$B62,数据录入!$M$5:$M$4999,H$56))</f>
        <v/>
      </c>
      <c r="I62" s="386">
        <f>IF($B62="","",SUMIFS(数据录入!$G$5:$G$4999,数据录入!$K$5:$K$4999,$B62,数据录入!$M$5:$M$4999,I$56))</f>
        <v/>
      </c>
      <c r="J62" s="386">
        <f>IF($B62="","",SUMIFS(数据录入!$G$5:$G$4999,数据录入!$K$5:$K$4999,$B62,数据录入!$M$5:$M$4999,J$56))</f>
        <v/>
      </c>
      <c r="K62" s="386">
        <f>IF($B62="","",SUMIFS(数据录入!$G$5:$G$4999,数据录入!$K$5:$K$4999,$B62,数据录入!$M$5:$M$4999,K$56))</f>
        <v/>
      </c>
      <c r="L62" s="386">
        <f>IF($B62="","",SUMIFS(数据录入!$G$5:$G$4999,数据录入!$K$5:$K$4999,$B62,数据录入!$M$5:$M$4999,L$56))</f>
        <v/>
      </c>
      <c r="M62" s="386">
        <f>IF($B62="","",SUMIFS(数据录入!$G$5:$G$4999,数据录入!$K$5:$K$4999,$B62,数据录入!$M$5:$M$4999,M$56))</f>
        <v/>
      </c>
      <c r="N62" s="386">
        <f>IF($B62="","",SUMIFS(数据录入!$G$5:$G$4999,数据录入!$K$5:$K$4999,$B62,数据录入!$M$5:$M$4999,N$56))</f>
        <v/>
      </c>
      <c r="O62" s="386">
        <f>SUM(C62:N62)</f>
        <v/>
      </c>
      <c r="P62" s="37">
        <f>IF($O$55=0,"",O62/$O$55)</f>
        <v/>
      </c>
    </row>
    <row r="63" ht="20" customHeight="1" s="65">
      <c r="A63" s="59" t="n">
        <v>7</v>
      </c>
      <c r="B63" s="38" t="n"/>
      <c r="C63" s="386">
        <f>IF($B63="","",SUMIFS(数据录入!$G$5:$G$4999,数据录入!$K$5:$K$4999,$B63,数据录入!$M$5:$M$4999,C$56))</f>
        <v/>
      </c>
      <c r="D63" s="386">
        <f>IF($B63="","",SUMIFS(数据录入!$G$5:$G$4999,数据录入!$K$5:$K$4999,$B63,数据录入!$M$5:$M$4999,D$56))</f>
        <v/>
      </c>
      <c r="E63" s="386">
        <f>IF($B63="","",SUMIFS(数据录入!$G$5:$G$4999,数据录入!$K$5:$K$4999,$B63,数据录入!$M$5:$M$4999,E$56))</f>
        <v/>
      </c>
      <c r="F63" s="386">
        <f>IF($B63="","",SUMIFS(数据录入!$G$5:$G$4999,数据录入!$K$5:$K$4999,$B63,数据录入!$M$5:$M$4999,F$56))</f>
        <v/>
      </c>
      <c r="G63" s="386">
        <f>IF($B63="","",SUMIFS(数据录入!$G$5:$G$4999,数据录入!$K$5:$K$4999,$B63,数据录入!$M$5:$M$4999,G$56))</f>
        <v/>
      </c>
      <c r="H63" s="386">
        <f>IF($B63="","",SUMIFS(数据录入!$G$5:$G$4999,数据录入!$K$5:$K$4999,$B63,数据录入!$M$5:$M$4999,H$56))</f>
        <v/>
      </c>
      <c r="I63" s="386">
        <f>IF($B63="","",SUMIFS(数据录入!$G$5:$G$4999,数据录入!$K$5:$K$4999,$B63,数据录入!$M$5:$M$4999,I$56))</f>
        <v/>
      </c>
      <c r="J63" s="386">
        <f>IF($B63="","",SUMIFS(数据录入!$G$5:$G$4999,数据录入!$K$5:$K$4999,$B63,数据录入!$M$5:$M$4999,J$56))</f>
        <v/>
      </c>
      <c r="K63" s="386">
        <f>IF($B63="","",SUMIFS(数据录入!$G$5:$G$4999,数据录入!$K$5:$K$4999,$B63,数据录入!$M$5:$M$4999,K$56))</f>
        <v/>
      </c>
      <c r="L63" s="386">
        <f>IF($B63="","",SUMIFS(数据录入!$G$5:$G$4999,数据录入!$K$5:$K$4999,$B63,数据录入!$M$5:$M$4999,L$56))</f>
        <v/>
      </c>
      <c r="M63" s="386">
        <f>IF($B63="","",SUMIFS(数据录入!$G$5:$G$4999,数据录入!$K$5:$K$4999,$B63,数据录入!$M$5:$M$4999,M$56))</f>
        <v/>
      </c>
      <c r="N63" s="386">
        <f>IF($B63="","",SUMIFS(数据录入!$G$5:$G$4999,数据录入!$K$5:$K$4999,$B63,数据录入!$M$5:$M$4999,N$56))</f>
        <v/>
      </c>
      <c r="O63" s="386">
        <f>SUM(C63:N63)</f>
        <v/>
      </c>
      <c r="P63" s="37">
        <f>IF($O$55=0,"",O63/$O$55)</f>
        <v/>
      </c>
    </row>
    <row r="64" ht="20" customHeight="1" s="65">
      <c r="A64" s="59" t="n">
        <v>8</v>
      </c>
      <c r="B64" s="59" t="n"/>
      <c r="C64" s="386">
        <f>IF($B64="","",SUMIFS(数据录入!$G$5:$G$4999,数据录入!$K$5:$K$4999,$B64,数据录入!$M$5:$M$4999,C$56))</f>
        <v/>
      </c>
      <c r="D64" s="386">
        <f>IF($B64="","",SUMIFS(数据录入!$G$5:$G$4999,数据录入!$K$5:$K$4999,$B64,数据录入!$M$5:$M$4999,D$56))</f>
        <v/>
      </c>
      <c r="E64" s="386">
        <f>IF($B64="","",SUMIFS(数据录入!$G$5:$G$4999,数据录入!$K$5:$K$4999,$B64,数据录入!$M$5:$M$4999,E$56))</f>
        <v/>
      </c>
      <c r="F64" s="386">
        <f>IF($B64="","",SUMIFS(数据录入!$G$5:$G$4999,数据录入!$K$5:$K$4999,$B64,数据录入!$M$5:$M$4999,F$56))</f>
        <v/>
      </c>
      <c r="G64" s="386">
        <f>IF($B64="","",SUMIFS(数据录入!$G$5:$G$4999,数据录入!$K$5:$K$4999,$B64,数据录入!$M$5:$M$4999,G$56))</f>
        <v/>
      </c>
      <c r="H64" s="386">
        <f>IF($B64="","",SUMIFS(数据录入!$G$5:$G$4999,数据录入!$K$5:$K$4999,$B64,数据录入!$M$5:$M$4999,H$56))</f>
        <v/>
      </c>
      <c r="I64" s="386">
        <f>IF($B64="","",SUMIFS(数据录入!$G$5:$G$4999,数据录入!$K$5:$K$4999,$B64,数据录入!$M$5:$M$4999,I$56))</f>
        <v/>
      </c>
      <c r="J64" s="386">
        <f>IF($B64="","",SUMIFS(数据录入!$G$5:$G$4999,数据录入!$K$5:$K$4999,$B64,数据录入!$M$5:$M$4999,J$56))</f>
        <v/>
      </c>
      <c r="K64" s="386">
        <f>IF($B64="","",SUMIFS(数据录入!$G$5:$G$4999,数据录入!$K$5:$K$4999,$B64,数据录入!$M$5:$M$4999,K$56))</f>
        <v/>
      </c>
      <c r="L64" s="386">
        <f>IF($B64="","",SUMIFS(数据录入!$G$5:$G$4999,数据录入!$K$5:$K$4999,$B64,数据录入!$M$5:$M$4999,L$56))</f>
        <v/>
      </c>
      <c r="M64" s="386">
        <f>IF($B64="","",SUMIFS(数据录入!$G$5:$G$4999,数据录入!$K$5:$K$4999,$B64,数据录入!$M$5:$M$4999,M$56))</f>
        <v/>
      </c>
      <c r="N64" s="386">
        <f>IF($B64="","",SUMIFS(数据录入!$G$5:$G$4999,数据录入!$K$5:$K$4999,$B64,数据录入!$M$5:$M$4999,N$56))</f>
        <v/>
      </c>
      <c r="O64" s="386">
        <f>SUM(C64:N64)</f>
        <v/>
      </c>
      <c r="P64" s="37">
        <f>IF($O$55=0,"",O64/$O$55)</f>
        <v/>
      </c>
    </row>
    <row r="65" ht="20" customHeight="1" s="65">
      <c r="A65" s="59" t="n">
        <v>9</v>
      </c>
      <c r="B65" s="59" t="n"/>
      <c r="C65" s="386">
        <f>IF($B65="","",SUMIFS(数据录入!$G$5:$G$4999,数据录入!$K$5:$K$4999,$B65,数据录入!$M$5:$M$4999,C$56))</f>
        <v/>
      </c>
      <c r="D65" s="386">
        <f>IF($B65="","",SUMIFS(数据录入!$G$5:$G$4999,数据录入!$K$5:$K$4999,$B65,数据录入!$M$5:$M$4999,D$56))</f>
        <v/>
      </c>
      <c r="E65" s="386">
        <f>IF($B65="","",SUMIFS(数据录入!$G$5:$G$4999,数据录入!$K$5:$K$4999,$B65,数据录入!$M$5:$M$4999,E$56))</f>
        <v/>
      </c>
      <c r="F65" s="386">
        <f>IF($B65="","",SUMIFS(数据录入!$G$5:$G$4999,数据录入!$K$5:$K$4999,$B65,数据录入!$M$5:$M$4999,F$56))</f>
        <v/>
      </c>
      <c r="G65" s="386">
        <f>IF($B65="","",SUMIFS(数据录入!$G$5:$G$4999,数据录入!$K$5:$K$4999,$B65,数据录入!$M$5:$M$4999,G$56))</f>
        <v/>
      </c>
      <c r="H65" s="386">
        <f>IF($B65="","",SUMIFS(数据录入!$G$5:$G$4999,数据录入!$K$5:$K$4999,$B65,数据录入!$M$5:$M$4999,H$56))</f>
        <v/>
      </c>
      <c r="I65" s="386">
        <f>IF($B65="","",SUMIFS(数据录入!$G$5:$G$4999,数据录入!$K$5:$K$4999,$B65,数据录入!$M$5:$M$4999,I$56))</f>
        <v/>
      </c>
      <c r="J65" s="386">
        <f>IF($B65="","",SUMIFS(数据录入!$G$5:$G$4999,数据录入!$K$5:$K$4999,$B65,数据录入!$M$5:$M$4999,J$56))</f>
        <v/>
      </c>
      <c r="K65" s="386">
        <f>IF($B65="","",SUMIFS(数据录入!$G$5:$G$4999,数据录入!$K$5:$K$4999,$B65,数据录入!$M$5:$M$4999,K$56))</f>
        <v/>
      </c>
      <c r="L65" s="386">
        <f>IF($B65="","",SUMIFS(数据录入!$G$5:$G$4999,数据录入!$K$5:$K$4999,$B65,数据录入!$M$5:$M$4999,L$56))</f>
        <v/>
      </c>
      <c r="M65" s="386">
        <f>IF($B65="","",SUMIFS(数据录入!$G$5:$G$4999,数据录入!$K$5:$K$4999,$B65,数据录入!$M$5:$M$4999,M$56))</f>
        <v/>
      </c>
      <c r="N65" s="386">
        <f>IF($B65="","",SUMIFS(数据录入!$G$5:$G$4999,数据录入!$K$5:$K$4999,$B65,数据录入!$M$5:$M$4999,N$56))</f>
        <v/>
      </c>
      <c r="O65" s="386">
        <f>SUM(C65:N65)</f>
        <v/>
      </c>
      <c r="P65" s="37">
        <f>IF($O$55=0,"",O65/$O$55)</f>
        <v/>
      </c>
    </row>
    <row r="66" ht="20" customHeight="1" s="65">
      <c r="A66" s="59" t="n">
        <v>10</v>
      </c>
      <c r="B66" s="59" t="n"/>
      <c r="C66" s="386">
        <f>IF($B66="","",SUMIFS(数据录入!$G$5:$G$4999,数据录入!$K$5:$K$4999,$B66,数据录入!$M$5:$M$4999,C$56))</f>
        <v/>
      </c>
      <c r="D66" s="386">
        <f>IF($B66="","",SUMIFS(数据录入!$G$5:$G$4999,数据录入!$K$5:$K$4999,$B66,数据录入!$M$5:$M$4999,D$56))</f>
        <v/>
      </c>
      <c r="E66" s="386">
        <f>IF($B66="","",SUMIFS(数据录入!$G$5:$G$4999,数据录入!$K$5:$K$4999,$B66,数据录入!$M$5:$M$4999,E$56))</f>
        <v/>
      </c>
      <c r="F66" s="386">
        <f>IF($B66="","",SUMIFS(数据录入!$G$5:$G$4999,数据录入!$K$5:$K$4999,$B66,数据录入!$M$5:$M$4999,F$56))</f>
        <v/>
      </c>
      <c r="G66" s="386">
        <f>IF($B66="","",SUMIFS(数据录入!$G$5:$G$4999,数据录入!$K$5:$K$4999,$B66,数据录入!$M$5:$M$4999,G$56))</f>
        <v/>
      </c>
      <c r="H66" s="386">
        <f>IF($B66="","",SUMIFS(数据录入!$G$5:$G$4999,数据录入!$K$5:$K$4999,$B66,数据录入!$M$5:$M$4999,H$56))</f>
        <v/>
      </c>
      <c r="I66" s="386">
        <f>IF($B66="","",SUMIFS(数据录入!$G$5:$G$4999,数据录入!$K$5:$K$4999,$B66,数据录入!$M$5:$M$4999,I$56))</f>
        <v/>
      </c>
      <c r="J66" s="386">
        <f>IF($B66="","",SUMIFS(数据录入!$G$5:$G$4999,数据录入!$K$5:$K$4999,$B66,数据录入!$M$5:$M$4999,J$56))</f>
        <v/>
      </c>
      <c r="K66" s="386">
        <f>IF($B66="","",SUMIFS(数据录入!$G$5:$G$4999,数据录入!$K$5:$K$4999,$B66,数据录入!$M$5:$M$4999,K$56))</f>
        <v/>
      </c>
      <c r="L66" s="386">
        <f>IF($B66="","",SUMIFS(数据录入!$G$5:$G$4999,数据录入!$K$5:$K$4999,$B66,数据录入!$M$5:$M$4999,L$56))</f>
        <v/>
      </c>
      <c r="M66" s="386">
        <f>IF($B66="","",SUMIFS(数据录入!$G$5:$G$4999,数据录入!$K$5:$K$4999,$B66,数据录入!$M$5:$M$4999,M$56))</f>
        <v/>
      </c>
      <c r="N66" s="386">
        <f>IF($B66="","",SUMIFS(数据录入!$G$5:$G$4999,数据录入!$K$5:$K$4999,$B66,数据录入!$M$5:$M$4999,N$56))</f>
        <v/>
      </c>
      <c r="O66" s="386">
        <f>SUM(C66:N66)</f>
        <v/>
      </c>
      <c r="P66" s="37">
        <f>IF($O$55=0,"",O66/$O$55)</f>
        <v/>
      </c>
    </row>
    <row r="67" ht="16.5" customHeight="1" s="65">
      <c r="A67" s="63" t="n"/>
      <c r="B67" s="63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</row>
    <row r="68" ht="16.5" customHeight="1" s="65">
      <c r="A68" s="63" t="n"/>
      <c r="B68" s="63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</row>
    <row r="69" ht="16.5" customHeight="1" s="65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</row>
    <row r="70" ht="16.5" customHeight="1" s="65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</row>
    <row r="71" ht="16.5" customHeight="1" s="65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</row>
    <row r="72" ht="16.5" customHeight="1" s="65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</row>
    <row r="73" ht="16.5" customHeight="1" s="65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</row>
    <row r="74" ht="16.5" customHeight="1" s="65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</row>
    <row r="75" ht="16.5" customHeight="1" s="65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</row>
    <row r="76" ht="16.5" customHeight="1" s="65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</row>
    <row r="77" ht="16.5" customHeight="1" s="65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</row>
    <row r="78" ht="16.5" customHeight="1" s="65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</row>
    <row r="79" ht="16.5" customHeight="1" s="65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</row>
    <row r="80" ht="16.5" customHeight="1" s="65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</row>
    <row r="81" ht="16.5" customHeight="1" s="65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</row>
    <row r="82" ht="16.5" customHeight="1" s="65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</row>
    <row r="83" ht="16.5" customHeight="1" s="65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</row>
    <row r="84" ht="16.5" customHeight="1" s="65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</row>
    <row r="85" ht="16.5" customHeight="1" s="65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</row>
    <row r="86" ht="16.5" customHeight="1" s="65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</row>
    <row r="87" ht="16.5" customHeight="1" s="65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</row>
    <row r="88" ht="16.5" customHeight="1" s="65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</row>
    <row r="89" ht="16.5" customHeight="1" s="65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</row>
    <row r="90" ht="16.5" customHeight="1" s="65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</row>
    <row r="91" ht="16.5" customHeight="1" s="65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</row>
    <row r="92" ht="16.5" customHeight="1" s="65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</row>
    <row r="93" ht="16.5" customHeight="1" s="65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</row>
    <row r="94" ht="16.5" customHeight="1" s="65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</row>
    <row r="95" ht="16.5" customHeight="1" s="6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</row>
    <row r="96" ht="16.5" customHeight="1" s="65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</row>
    <row r="97" ht="16.5" customHeight="1" s="65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</row>
    <row r="98" ht="16.5" customHeight="1" s="65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</row>
    <row r="99" ht="16.5" customHeight="1" s="65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</row>
    <row r="100" ht="16.5" customHeight="1" s="65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</row>
    <row r="101" ht="16.5" customHeight="1" s="65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</row>
    <row r="102" ht="16.5" customHeight="1" s="65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</row>
    <row r="103" ht="16.5" customHeight="1" s="65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</row>
    <row r="104" ht="16.5" customHeight="1" s="65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</row>
    <row r="105" ht="16.5" customHeight="1" s="6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</row>
    <row r="106" ht="16.5" customHeight="1" s="65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</row>
    <row r="107" ht="16.5" customHeight="1" s="65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</row>
    <row r="108" ht="16.5" customHeight="1" s="65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</row>
    <row r="109" ht="16.5" customHeight="1" s="65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</row>
    <row r="110" ht="16.5" customHeight="1" s="65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</row>
    <row r="111" ht="16.5" customHeight="1" s="65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</row>
    <row r="112" ht="16.5" customHeight="1" s="65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</row>
    <row r="113" ht="16.5" customHeight="1" s="65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</row>
    <row r="114" ht="16.5" customHeight="1" s="65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</row>
    <row r="115" ht="16.5" customHeight="1" s="6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</row>
    <row r="116" ht="16.5" customHeight="1" s="65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</row>
    <row r="117" ht="16.5" customHeight="1" s="65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</row>
    <row r="118" ht="16.5" customHeight="1" s="65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</row>
    <row r="119" ht="16.5" customHeight="1" s="65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</row>
    <row r="120" ht="16.5" customHeight="1" s="65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</row>
    <row r="121" ht="16.5" customHeight="1" s="65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</row>
    <row r="122" ht="16.5" customHeight="1" s="65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</row>
    <row r="123" ht="16.5" customHeight="1" s="65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</row>
    <row r="124" ht="16.5" customHeight="1" s="65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</row>
    <row r="125" ht="16.5" customHeight="1" s="6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</row>
    <row r="126">
      <c r="A126" s="40" t="n"/>
      <c r="B126" s="41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</row>
    <row r="127">
      <c r="A127" s="40" t="n"/>
      <c r="B127" s="41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</row>
    <row r="128">
      <c r="A128" s="40" t="n"/>
      <c r="B128" s="41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</row>
    <row r="129">
      <c r="A129" s="40" t="n"/>
      <c r="B129" s="41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</row>
    <row r="130">
      <c r="A130" s="40" t="n"/>
      <c r="B130" s="41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</row>
    <row r="131">
      <c r="A131" s="40" t="n"/>
      <c r="B131" s="41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</row>
    <row r="132">
      <c r="A132" s="40" t="n"/>
      <c r="B132" s="41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</row>
    <row r="133">
      <c r="A133" s="40" t="n"/>
      <c r="B133" s="41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</row>
    <row r="134">
      <c r="A134" s="40" t="n"/>
      <c r="B134" s="41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</row>
    <row r="135">
      <c r="A135" s="40" t="n"/>
      <c r="B135" s="41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</row>
    <row r="136">
      <c r="A136" s="40" t="n"/>
      <c r="B136" s="41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</row>
    <row r="137">
      <c r="A137" s="40" t="n"/>
      <c r="B137" s="41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</row>
    <row r="138">
      <c r="A138" s="40" t="n"/>
      <c r="B138" s="41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</row>
    <row r="139">
      <c r="A139" s="40" t="n"/>
      <c r="B139" s="41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</row>
    <row r="140">
      <c r="A140" s="40" t="n"/>
      <c r="B140" s="41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</row>
    <row r="141">
      <c r="A141" s="40" t="n"/>
      <c r="B141" s="41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</row>
    <row r="142">
      <c r="A142" s="40" t="n"/>
      <c r="B142" s="41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</row>
    <row r="143">
      <c r="A143" s="40" t="n"/>
      <c r="B143" s="41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</row>
    <row r="144">
      <c r="A144" s="40" t="n"/>
      <c r="B144" s="41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</row>
    <row r="145">
      <c r="A145" s="40" t="n"/>
      <c r="B145" s="41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</row>
    <row r="146">
      <c r="A146" s="40" t="n"/>
      <c r="B146" s="41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</row>
    <row r="147">
      <c r="A147" s="40" t="n"/>
      <c r="B147" s="41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</row>
    <row r="148">
      <c r="A148" s="40" t="n"/>
      <c r="B148" s="41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</row>
    <row r="149">
      <c r="A149" s="40" t="n"/>
      <c r="B149" s="41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</row>
    <row r="150">
      <c r="A150" s="40" t="n"/>
      <c r="B150" s="41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</row>
    <row r="151">
      <c r="A151" s="40" t="n"/>
      <c r="B151" s="41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</row>
    <row r="152">
      <c r="A152" s="40" t="n"/>
      <c r="B152" s="41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</row>
    <row r="153">
      <c r="A153" s="40" t="n"/>
      <c r="B153" s="41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</row>
    <row r="154">
      <c r="A154" s="40" t="n"/>
      <c r="B154" s="41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</row>
    <row r="155">
      <c r="A155" s="40" t="n"/>
      <c r="B155" s="41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</row>
    <row r="156">
      <c r="A156" s="40" t="n"/>
      <c r="B156" s="41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</row>
    <row r="157">
      <c r="A157" s="40" t="n"/>
      <c r="B157" s="41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</row>
    <row r="158">
      <c r="A158" s="40" t="n"/>
      <c r="B158" s="41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</row>
    <row r="159">
      <c r="A159" s="40" t="n"/>
      <c r="B159" s="41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</row>
    <row r="160">
      <c r="A160" s="40" t="n"/>
      <c r="B160" s="41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</row>
    <row r="161">
      <c r="A161" s="40" t="n"/>
      <c r="B161" s="41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</row>
    <row r="162">
      <c r="A162" s="40" t="n"/>
      <c r="B162" s="41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</row>
    <row r="163">
      <c r="A163" s="40" t="n"/>
      <c r="B163" s="41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</row>
    <row r="164">
      <c r="A164" s="40" t="n"/>
      <c r="B164" s="41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</row>
    <row r="165">
      <c r="A165" s="40" t="n"/>
      <c r="B165" s="41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</row>
    <row r="166">
      <c r="A166" s="40" t="n"/>
      <c r="B166" s="41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</row>
    <row r="167">
      <c r="A167" s="40" t="n"/>
      <c r="B167" s="41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</row>
    <row r="168">
      <c r="A168" s="40" t="n"/>
      <c r="B168" s="41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</row>
    <row r="169">
      <c r="A169" s="40" t="n"/>
      <c r="B169" s="41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</row>
    <row r="170">
      <c r="A170" s="40" t="n"/>
      <c r="B170" s="41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</row>
    <row r="171">
      <c r="A171" s="40" t="n"/>
      <c r="B171" s="41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</row>
    <row r="172">
      <c r="A172" s="40" t="n"/>
      <c r="B172" s="41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</row>
    <row r="173">
      <c r="A173" s="40" t="n"/>
      <c r="B173" s="41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</row>
    <row r="174">
      <c r="A174" s="40" t="n"/>
      <c r="B174" s="41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</row>
    <row r="175">
      <c r="A175" s="40" t="n"/>
      <c r="B175" s="41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</row>
    <row r="176">
      <c r="A176" s="40" t="n"/>
      <c r="B176" s="41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</row>
    <row r="177">
      <c r="A177" s="40" t="n"/>
      <c r="B177" s="41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</row>
    <row r="178">
      <c r="A178" s="40" t="n"/>
      <c r="B178" s="41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</row>
    <row r="179">
      <c r="A179" s="40" t="n"/>
      <c r="B179" s="41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</row>
    <row r="180">
      <c r="A180" s="40" t="n"/>
      <c r="B180" s="41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</row>
    <row r="181">
      <c r="A181" s="40" t="n"/>
      <c r="B181" s="41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</row>
    <row r="182">
      <c r="A182" s="40" t="n"/>
      <c r="B182" s="41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</row>
    <row r="183">
      <c r="A183" s="40" t="n"/>
      <c r="B183" s="41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</row>
    <row r="184">
      <c r="A184" s="40" t="n"/>
      <c r="B184" s="41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</row>
    <row r="185">
      <c r="A185" s="40" t="n"/>
      <c r="B185" s="41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</row>
    <row r="186">
      <c r="A186" s="40" t="n"/>
      <c r="B186" s="41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</row>
    <row r="187">
      <c r="A187" s="40" t="n"/>
      <c r="B187" s="41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</row>
    <row r="188">
      <c r="A188" s="40" t="n"/>
      <c r="B188" s="41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</row>
    <row r="189">
      <c r="A189" s="40" t="n"/>
      <c r="B189" s="41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</row>
    <row r="190">
      <c r="A190" s="40" t="n"/>
      <c r="B190" s="41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</row>
    <row r="191">
      <c r="A191" s="40" t="n"/>
      <c r="B191" s="41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</row>
    <row r="192">
      <c r="A192" s="40" t="n"/>
      <c r="B192" s="41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</row>
    <row r="193">
      <c r="A193" s="40" t="n"/>
      <c r="B193" s="41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</row>
    <row r="194">
      <c r="A194" s="40" t="n"/>
      <c r="B194" s="41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</row>
    <row r="195">
      <c r="A195" s="40" t="n"/>
      <c r="B195" s="41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</row>
    <row r="196">
      <c r="A196" s="40" t="n"/>
      <c r="B196" s="41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</row>
    <row r="197">
      <c r="A197" s="40" t="n"/>
      <c r="B197" s="41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</row>
    <row r="198">
      <c r="A198" s="40" t="n"/>
      <c r="B198" s="41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</row>
    <row r="199">
      <c r="A199" s="40" t="n"/>
      <c r="B199" s="41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</row>
    <row r="200">
      <c r="A200" s="40" t="n"/>
      <c r="B200" s="41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</row>
    <row r="201">
      <c r="A201" s="40" t="n"/>
      <c r="B201" s="41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</row>
    <row r="202">
      <c r="A202" s="40" t="n"/>
      <c r="B202" s="41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</row>
    <row r="203">
      <c r="A203" s="40" t="n"/>
      <c r="B203" s="41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</row>
    <row r="204">
      <c r="A204" s="40" t="n"/>
      <c r="B204" s="41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</row>
    <row r="205">
      <c r="A205" s="40" t="n"/>
      <c r="B205" s="41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</row>
    <row r="206">
      <c r="A206" s="40" t="n"/>
      <c r="B206" s="41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</row>
    <row r="207">
      <c r="A207" s="40" t="n"/>
      <c r="B207" s="41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</row>
    <row r="208">
      <c r="A208" s="40" t="n"/>
      <c r="B208" s="41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</row>
    <row r="209">
      <c r="A209" s="40" t="n"/>
      <c r="B209" s="41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</row>
    <row r="210">
      <c r="A210" s="40" t="n"/>
      <c r="B210" s="41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</row>
    <row r="211">
      <c r="A211" s="40" t="n"/>
      <c r="B211" s="41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</row>
    <row r="212">
      <c r="A212" s="40" t="n"/>
      <c r="B212" s="41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</row>
    <row r="213">
      <c r="A213" s="40" t="n"/>
      <c r="B213" s="41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</row>
    <row r="214">
      <c r="A214" s="40" t="n"/>
      <c r="B214" s="41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</row>
    <row r="215">
      <c r="A215" s="40" t="n"/>
      <c r="B215" s="41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</row>
    <row r="216">
      <c r="A216" s="40" t="n"/>
      <c r="B216" s="41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</row>
    <row r="217">
      <c r="A217" s="40" t="n"/>
      <c r="B217" s="41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</row>
    <row r="218">
      <c r="A218" s="40" t="n"/>
      <c r="B218" s="41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</row>
    <row r="219">
      <c r="A219" s="40" t="n"/>
      <c r="B219" s="41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</row>
    <row r="220">
      <c r="A220" s="40" t="n"/>
      <c r="B220" s="41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</row>
    <row r="221">
      <c r="A221" s="40" t="n"/>
      <c r="B221" s="41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</row>
    <row r="222">
      <c r="A222" s="40" t="n"/>
      <c r="B222" s="41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</row>
    <row r="223">
      <c r="A223" s="40" t="n"/>
      <c r="B223" s="41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</row>
    <row r="224">
      <c r="A224" s="40" t="n"/>
      <c r="B224" s="41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</row>
    <row r="225">
      <c r="A225" s="40" t="n"/>
      <c r="B225" s="41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</row>
    <row r="226">
      <c r="A226" s="40" t="n"/>
      <c r="B226" s="41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</row>
    <row r="227">
      <c r="A227" s="40" t="n"/>
      <c r="B227" s="41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</row>
    <row r="228">
      <c r="A228" s="40" t="n"/>
      <c r="B228" s="41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</row>
    <row r="229">
      <c r="A229" s="40" t="n"/>
      <c r="B229" s="41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</row>
    <row r="230">
      <c r="A230" s="40" t="n"/>
      <c r="B230" s="41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</row>
    <row r="231">
      <c r="A231" s="40" t="n"/>
      <c r="B231" s="41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</row>
    <row r="232">
      <c r="A232" s="40" t="n"/>
      <c r="B232" s="41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</row>
    <row r="233">
      <c r="A233" s="40" t="n"/>
      <c r="B233" s="41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</row>
    <row r="234">
      <c r="A234" s="40" t="n"/>
      <c r="B234" s="41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</row>
    <row r="235">
      <c r="A235" s="40" t="n"/>
      <c r="B235" s="41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</row>
    <row r="236">
      <c r="A236" s="40" t="n"/>
      <c r="B236" s="41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</row>
    <row r="237">
      <c r="A237" s="40" t="n"/>
      <c r="B237" s="41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</row>
    <row r="238">
      <c r="A238" s="40" t="n"/>
      <c r="B238" s="41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</row>
    <row r="239">
      <c r="A239" s="40" t="n"/>
      <c r="B239" s="41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</row>
    <row r="240">
      <c r="A240" s="40" t="n"/>
      <c r="B240" s="41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</row>
    <row r="241">
      <c r="A241" s="40" t="n"/>
      <c r="B241" s="41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</row>
    <row r="242">
      <c r="A242" s="40" t="n"/>
      <c r="B242" s="41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</row>
    <row r="243">
      <c r="A243" s="40" t="n"/>
      <c r="B243" s="41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</row>
    <row r="244">
      <c r="A244" s="40" t="n"/>
      <c r="B244" s="41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</row>
    <row r="245">
      <c r="A245" s="40" t="n"/>
      <c r="B245" s="41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</row>
    <row r="246">
      <c r="A246" s="40" t="n"/>
      <c r="B246" s="41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</row>
    <row r="247">
      <c r="A247" s="40" t="n"/>
      <c r="B247" s="41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</row>
    <row r="248">
      <c r="A248" s="40" t="n"/>
      <c r="B248" s="41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</row>
    <row r="249">
      <c r="A249" s="40" t="n"/>
      <c r="B249" s="41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</row>
    <row r="250">
      <c r="A250" s="40" t="n"/>
      <c r="B250" s="41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</row>
    <row r="251">
      <c r="A251" s="40" t="n"/>
      <c r="B251" s="41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</row>
    <row r="252">
      <c r="A252" s="40" t="n"/>
      <c r="B252" s="41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</row>
    <row r="253">
      <c r="A253" s="40" t="n"/>
      <c r="B253" s="41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</row>
    <row r="254">
      <c r="A254" s="40" t="n"/>
      <c r="B254" s="41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</row>
    <row r="255">
      <c r="A255" s="40" t="n"/>
      <c r="B255" s="41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</row>
    <row r="256">
      <c r="A256" s="40" t="n"/>
      <c r="B256" s="41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</row>
    <row r="257">
      <c r="A257" s="40" t="n"/>
      <c r="B257" s="41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</row>
    <row r="258">
      <c r="A258" s="40" t="n"/>
      <c r="B258" s="41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</row>
    <row r="259">
      <c r="A259" s="40" t="n"/>
      <c r="B259" s="41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</row>
    <row r="260">
      <c r="A260" s="40" t="n"/>
      <c r="B260" s="41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</row>
    <row r="261">
      <c r="A261" s="40" t="n"/>
      <c r="B261" s="41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</row>
    <row r="262">
      <c r="A262" s="40" t="n"/>
      <c r="B262" s="41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</row>
    <row r="263">
      <c r="A263" s="40" t="n"/>
      <c r="B263" s="41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</row>
    <row r="264">
      <c r="A264" s="40" t="n"/>
      <c r="B264" s="41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</row>
    <row r="265">
      <c r="A265" s="40" t="n"/>
      <c r="B265" s="41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</row>
    <row r="266">
      <c r="A266" s="40" t="n"/>
      <c r="B266" s="41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</row>
    <row r="267">
      <c r="A267" s="40" t="n"/>
      <c r="B267" s="41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</row>
    <row r="268">
      <c r="A268" s="40" t="n"/>
      <c r="B268" s="41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</row>
    <row r="269">
      <c r="A269" s="40" t="n"/>
      <c r="B269" s="41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</row>
    <row r="270">
      <c r="A270" s="40" t="n"/>
      <c r="B270" s="41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</row>
    <row r="271">
      <c r="A271" s="40" t="n"/>
      <c r="B271" s="41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</row>
    <row r="272">
      <c r="A272" s="40" t="n"/>
      <c r="B272" s="41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</row>
    <row r="273">
      <c r="A273" s="40" t="n"/>
      <c r="B273" s="41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</row>
    <row r="274">
      <c r="A274" s="40" t="n"/>
      <c r="B274" s="41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</row>
    <row r="275">
      <c r="A275" s="40" t="n"/>
      <c r="B275" s="41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</row>
    <row r="276">
      <c r="A276" s="40" t="n"/>
      <c r="B276" s="41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</row>
    <row r="277">
      <c r="A277" s="40" t="n"/>
      <c r="B277" s="41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</row>
    <row r="278">
      <c r="A278" s="40" t="n"/>
      <c r="B278" s="41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</row>
    <row r="279">
      <c r="A279" s="40" t="n"/>
      <c r="B279" s="41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</row>
    <row r="280">
      <c r="A280" s="40" t="n"/>
      <c r="B280" s="41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</row>
    <row r="281">
      <c r="A281" s="40" t="n"/>
      <c r="B281" s="41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</row>
    <row r="282">
      <c r="A282" s="40" t="n"/>
      <c r="B282" s="41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</row>
    <row r="283">
      <c r="A283" s="40" t="n"/>
      <c r="B283" s="41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</row>
    <row r="284">
      <c r="A284" s="40" t="n"/>
      <c r="B284" s="41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</row>
    <row r="285">
      <c r="A285" s="40" t="n"/>
      <c r="B285" s="41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</row>
    <row r="286">
      <c r="A286" s="40" t="n"/>
      <c r="B286" s="41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</row>
    <row r="287">
      <c r="A287" s="40" t="n"/>
      <c r="B287" s="41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</row>
    <row r="288">
      <c r="A288" s="40" t="n"/>
      <c r="B288" s="41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</row>
    <row r="289">
      <c r="A289" s="40" t="n"/>
      <c r="B289" s="41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</row>
    <row r="290">
      <c r="A290" s="40" t="n"/>
      <c r="B290" s="41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</row>
    <row r="291">
      <c r="A291" s="40" t="n"/>
      <c r="B291" s="41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</row>
    <row r="292">
      <c r="A292" s="40" t="n"/>
      <c r="B292" s="41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</row>
    <row r="293">
      <c r="A293" s="40" t="n"/>
      <c r="B293" s="41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</row>
    <row r="294">
      <c r="A294" s="40" t="n"/>
      <c r="B294" s="41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</row>
    <row r="295">
      <c r="A295" s="40" t="n"/>
      <c r="B295" s="41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</row>
    <row r="296">
      <c r="A296" s="40" t="n"/>
      <c r="B296" s="41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</row>
    <row r="297">
      <c r="A297" s="40" t="n"/>
      <c r="B297" s="41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</row>
    <row r="298">
      <c r="A298" s="40" t="n"/>
      <c r="B298" s="41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</row>
    <row r="299">
      <c r="A299" s="40" t="n"/>
      <c r="B299" s="41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</row>
    <row r="300">
      <c r="A300" s="40" t="n"/>
      <c r="B300" s="41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</row>
    <row r="301">
      <c r="A301" s="40" t="n"/>
      <c r="B301" s="41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</row>
    <row r="302">
      <c r="A302" s="40" t="n"/>
      <c r="B302" s="41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</row>
    <row r="303">
      <c r="A303" s="40" t="n"/>
      <c r="B303" s="41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</row>
    <row r="304">
      <c r="A304" s="40" t="n"/>
      <c r="B304" s="41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</row>
    <row r="305">
      <c r="A305" s="40" t="n"/>
      <c r="B305" s="41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</row>
    <row r="306">
      <c r="A306" s="40" t="n"/>
      <c r="B306" s="41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</row>
    <row r="307">
      <c r="A307" s="40" t="n"/>
      <c r="B307" s="41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</row>
    <row r="308">
      <c r="A308" s="40" t="n"/>
      <c r="B308" s="41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</row>
    <row r="309">
      <c r="A309" s="40" t="n"/>
      <c r="B309" s="41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</row>
    <row r="310">
      <c r="A310" s="40" t="n"/>
      <c r="B310" s="41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</row>
    <row r="311">
      <c r="A311" s="40" t="n"/>
      <c r="B311" s="41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</row>
    <row r="312">
      <c r="A312" s="40" t="n"/>
      <c r="B312" s="41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</row>
    <row r="313">
      <c r="A313" s="40" t="n"/>
      <c r="B313" s="41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</row>
    <row r="314">
      <c r="A314" s="40" t="n"/>
      <c r="B314" s="41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</row>
    <row r="315">
      <c r="A315" s="40" t="n"/>
      <c r="B315" s="41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</row>
    <row r="316">
      <c r="A316" s="40" t="n"/>
      <c r="B316" s="41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</row>
    <row r="317">
      <c r="A317" s="40" t="n"/>
      <c r="B317" s="41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</row>
    <row r="318">
      <c r="A318" s="40" t="n"/>
      <c r="B318" s="41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</row>
    <row r="319">
      <c r="A319" s="40" t="n"/>
      <c r="B319" s="41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</row>
    <row r="320">
      <c r="A320" s="40" t="n"/>
      <c r="B320" s="41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</row>
    <row r="321">
      <c r="A321" s="40" t="n"/>
      <c r="B321" s="41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</row>
    <row r="322">
      <c r="A322" s="40" t="n"/>
      <c r="B322" s="41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</row>
    <row r="323">
      <c r="A323" s="40" t="n"/>
      <c r="B323" s="41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</row>
    <row r="324">
      <c r="A324" s="40" t="n"/>
      <c r="B324" s="41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</row>
    <row r="325">
      <c r="A325" s="40" t="n"/>
      <c r="B325" s="41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</row>
    <row r="326">
      <c r="A326" s="40" t="n"/>
      <c r="B326" s="41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</row>
    <row r="327">
      <c r="A327" s="40" t="n"/>
      <c r="B327" s="41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</row>
    <row r="328">
      <c r="A328" s="40" t="n"/>
      <c r="B328" s="41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</row>
    <row r="329">
      <c r="A329" s="40" t="n"/>
      <c r="B329" s="41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</row>
    <row r="330">
      <c r="A330" s="40" t="n"/>
      <c r="B330" s="41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</row>
    <row r="331">
      <c r="A331" s="40" t="n"/>
      <c r="B331" s="41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</row>
    <row r="332">
      <c r="A332" s="40" t="n"/>
      <c r="B332" s="41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</row>
    <row r="333">
      <c r="A333" s="40" t="n"/>
      <c r="B333" s="41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</row>
    <row r="334">
      <c r="A334" s="40" t="n"/>
      <c r="B334" s="41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</row>
    <row r="335">
      <c r="A335" s="40" t="n"/>
      <c r="B335" s="41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</row>
    <row r="336">
      <c r="A336" s="40" t="n"/>
      <c r="B336" s="41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</row>
    <row r="337">
      <c r="A337" s="40" t="n"/>
      <c r="B337" s="41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</row>
    <row r="338">
      <c r="A338" s="40" t="n"/>
      <c r="B338" s="41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</row>
    <row r="339">
      <c r="A339" s="40" t="n"/>
      <c r="B339" s="41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</row>
    <row r="340">
      <c r="A340" s="40" t="n"/>
      <c r="B340" s="41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</row>
    <row r="341">
      <c r="A341" s="40" t="n"/>
      <c r="B341" s="41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</row>
    <row r="342">
      <c r="A342" s="40" t="n"/>
      <c r="B342" s="41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</row>
    <row r="343">
      <c r="A343" s="40" t="n"/>
      <c r="B343" s="41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</row>
    <row r="344">
      <c r="A344" s="40" t="n"/>
      <c r="B344" s="41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</row>
    <row r="345">
      <c r="A345" s="40" t="n"/>
      <c r="B345" s="41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</row>
    <row r="346">
      <c r="A346" s="40" t="n"/>
      <c r="B346" s="41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</row>
    <row r="347">
      <c r="A347" s="40" t="n"/>
      <c r="B347" s="41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</row>
    <row r="348">
      <c r="A348" s="40" t="n"/>
      <c r="B348" s="41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</row>
    <row r="349">
      <c r="A349" s="40" t="n"/>
      <c r="B349" s="41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</row>
    <row r="350">
      <c r="A350" s="40" t="n"/>
      <c r="B350" s="41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</row>
    <row r="351">
      <c r="A351" s="40" t="n"/>
      <c r="B351" s="41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</row>
    <row r="352">
      <c r="A352" s="40" t="n"/>
      <c r="B352" s="41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</row>
    <row r="353">
      <c r="A353" s="40" t="n"/>
      <c r="B353" s="41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</row>
    <row r="354">
      <c r="A354" s="40" t="n"/>
      <c r="B354" s="41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</row>
    <row r="355">
      <c r="A355" s="40" t="n"/>
      <c r="B355" s="41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</row>
    <row r="356">
      <c r="A356" s="40" t="n"/>
      <c r="B356" s="41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</row>
    <row r="357">
      <c r="A357" s="40" t="n"/>
      <c r="B357" s="41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</row>
    <row r="358">
      <c r="A358" s="40" t="n"/>
      <c r="B358" s="41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</row>
    <row r="359">
      <c r="A359" s="40" t="n"/>
      <c r="B359" s="41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</row>
    <row r="360">
      <c r="A360" s="40" t="n"/>
      <c r="B360" s="41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</row>
    <row r="361">
      <c r="A361" s="40" t="n"/>
      <c r="B361" s="41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</row>
    <row r="362">
      <c r="A362" s="40" t="n"/>
      <c r="B362" s="41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</row>
    <row r="363">
      <c r="A363" s="40" t="n"/>
      <c r="B363" s="41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</row>
    <row r="364">
      <c r="A364" s="40" t="n"/>
      <c r="B364" s="41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</row>
    <row r="365">
      <c r="A365" s="40" t="n"/>
      <c r="B365" s="41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</row>
    <row r="366">
      <c r="A366" s="40" t="n"/>
      <c r="B366" s="41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</row>
    <row r="367">
      <c r="A367" s="40" t="n"/>
      <c r="B367" s="41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</row>
    <row r="368">
      <c r="A368" s="40" t="n"/>
      <c r="B368" s="41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</row>
    <row r="369">
      <c r="A369" s="40" t="n"/>
      <c r="B369" s="41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</row>
    <row r="370">
      <c r="A370" s="40" t="n"/>
      <c r="B370" s="41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</row>
    <row r="371">
      <c r="A371" s="40" t="n"/>
      <c r="B371" s="41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</row>
    <row r="372">
      <c r="A372" s="40" t="n"/>
      <c r="B372" s="41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</row>
    <row r="373">
      <c r="A373" s="40" t="n"/>
      <c r="B373" s="41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</row>
    <row r="374">
      <c r="A374" s="40" t="n"/>
      <c r="B374" s="41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</row>
    <row r="375">
      <c r="A375" s="40" t="n"/>
      <c r="B375" s="41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</row>
    <row r="376">
      <c r="A376" s="40" t="n"/>
      <c r="B376" s="41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</row>
    <row r="377">
      <c r="A377" s="40" t="n"/>
      <c r="B377" s="41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</row>
    <row r="378">
      <c r="A378" s="40" t="n"/>
      <c r="B378" s="41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</row>
    <row r="379">
      <c r="A379" s="40" t="n"/>
      <c r="B379" s="41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</row>
    <row r="380">
      <c r="A380" s="40" t="n"/>
      <c r="B380" s="41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</row>
    <row r="381">
      <c r="A381" s="40" t="n"/>
      <c r="B381" s="41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</row>
    <row r="382">
      <c r="A382" s="40" t="n"/>
      <c r="B382" s="41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</row>
    <row r="383">
      <c r="A383" s="40" t="n"/>
      <c r="B383" s="41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</row>
    <row r="384">
      <c r="A384" s="40" t="n"/>
      <c r="B384" s="41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</row>
    <row r="385">
      <c r="A385" s="40" t="n"/>
      <c r="B385" s="41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</row>
    <row r="386">
      <c r="A386" s="40" t="n"/>
      <c r="B386" s="41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</row>
    <row r="387">
      <c r="A387" s="40" t="n"/>
      <c r="B387" s="41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</row>
    <row r="388">
      <c r="A388" s="40" t="n"/>
      <c r="B388" s="41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</row>
    <row r="389">
      <c r="A389" s="40" t="n"/>
      <c r="B389" s="41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</row>
    <row r="390">
      <c r="A390" s="40" t="n"/>
      <c r="B390" s="41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</row>
    <row r="391">
      <c r="A391" s="40" t="n"/>
      <c r="B391" s="41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</row>
    <row r="392">
      <c r="A392" s="40" t="n"/>
      <c r="B392" s="41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</row>
    <row r="393">
      <c r="A393" s="40" t="n"/>
      <c r="B393" s="41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</row>
    <row r="394">
      <c r="A394" s="40" t="n"/>
      <c r="B394" s="41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</row>
    <row r="395">
      <c r="A395" s="40" t="n"/>
      <c r="B395" s="41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</row>
    <row r="396">
      <c r="A396" s="40" t="n"/>
      <c r="B396" s="41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</row>
    <row r="397">
      <c r="A397" s="40" t="n"/>
      <c r="B397" s="41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</row>
    <row r="398">
      <c r="A398" s="40" t="n"/>
      <c r="B398" s="41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</row>
    <row r="399">
      <c r="A399" s="40" t="n"/>
      <c r="B399" s="41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</row>
    <row r="400">
      <c r="A400" s="40" t="n"/>
      <c r="B400" s="41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</row>
    <row r="401">
      <c r="A401" s="40" t="n"/>
      <c r="B401" s="41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</row>
    <row r="402">
      <c r="A402" s="40" t="n"/>
      <c r="B402" s="41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</row>
    <row r="403">
      <c r="A403" s="40" t="n"/>
      <c r="B403" s="41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</row>
    <row r="404">
      <c r="A404" s="40" t="n"/>
      <c r="B404" s="41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</row>
    <row r="405">
      <c r="A405" s="40" t="n"/>
      <c r="B405" s="41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</row>
    <row r="406">
      <c r="A406" s="40" t="n"/>
      <c r="B406" s="41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</row>
    <row r="407">
      <c r="A407" s="40" t="n"/>
      <c r="B407" s="41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</row>
    <row r="408">
      <c r="A408" s="40" t="n"/>
      <c r="B408" s="41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</row>
    <row r="409">
      <c r="A409" s="40" t="n"/>
      <c r="B409" s="41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</row>
    <row r="410">
      <c r="A410" s="40" t="n"/>
      <c r="B410" s="41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</row>
    <row r="411">
      <c r="A411" s="40" t="n"/>
      <c r="B411" s="41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</row>
    <row r="412">
      <c r="A412" s="40" t="n"/>
      <c r="B412" s="41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</row>
    <row r="413">
      <c r="A413" s="40" t="n"/>
      <c r="B413" s="41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</row>
    <row r="414">
      <c r="A414" s="40" t="n"/>
      <c r="B414" s="41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</row>
    <row r="415">
      <c r="A415" s="40" t="n"/>
      <c r="B415" s="41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</row>
    <row r="416">
      <c r="A416" s="40" t="n"/>
      <c r="B416" s="41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</row>
    <row r="417">
      <c r="A417" s="40" t="n"/>
      <c r="B417" s="41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</row>
    <row r="418">
      <c r="A418" s="40" t="n"/>
      <c r="B418" s="41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</row>
    <row r="419">
      <c r="A419" s="40" t="n"/>
      <c r="B419" s="41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</row>
    <row r="420">
      <c r="A420" s="40" t="n"/>
      <c r="B420" s="41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</row>
    <row r="421">
      <c r="A421" s="40" t="n"/>
      <c r="B421" s="41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</row>
    <row r="422">
      <c r="A422" s="40" t="n"/>
      <c r="B422" s="41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</row>
    <row r="423">
      <c r="A423" s="40" t="n"/>
      <c r="B423" s="41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</row>
    <row r="424">
      <c r="A424" s="40" t="n"/>
      <c r="B424" s="41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</row>
    <row r="425">
      <c r="A425" s="40" t="n"/>
      <c r="B425" s="41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</row>
    <row r="426">
      <c r="A426" s="40" t="n"/>
      <c r="B426" s="41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</row>
    <row r="427">
      <c r="A427" s="40" t="n"/>
      <c r="B427" s="41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</row>
    <row r="428">
      <c r="A428" s="40" t="n"/>
      <c r="B428" s="41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</row>
    <row r="429">
      <c r="A429" s="40" t="n"/>
      <c r="B429" s="41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</row>
    <row r="430">
      <c r="A430" s="40" t="n"/>
      <c r="B430" s="41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</row>
    <row r="431">
      <c r="A431" s="40" t="n"/>
      <c r="B431" s="41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</row>
    <row r="432">
      <c r="A432" s="40" t="n"/>
      <c r="B432" s="41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</row>
    <row r="433">
      <c r="A433" s="40" t="n"/>
      <c r="B433" s="41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</row>
    <row r="434">
      <c r="A434" s="40" t="n"/>
      <c r="B434" s="41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</row>
    <row r="435">
      <c r="A435" s="40" t="n"/>
      <c r="B435" s="41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</row>
    <row r="436">
      <c r="A436" s="40" t="n"/>
      <c r="B436" s="41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</row>
    <row r="437">
      <c r="A437" s="40" t="n"/>
      <c r="B437" s="41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</row>
    <row r="438">
      <c r="A438" s="40" t="n"/>
      <c r="B438" s="41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</row>
    <row r="439">
      <c r="A439" s="40" t="n"/>
      <c r="B439" s="41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</row>
    <row r="440">
      <c r="A440" s="40" t="n"/>
      <c r="B440" s="41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</row>
    <row r="441">
      <c r="A441" s="40" t="n"/>
      <c r="B441" s="41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</row>
    <row r="442">
      <c r="A442" s="40" t="n"/>
      <c r="B442" s="41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</row>
    <row r="443">
      <c r="A443" s="40" t="n"/>
      <c r="B443" s="41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</row>
    <row r="444">
      <c r="A444" s="40" t="n"/>
      <c r="B444" s="41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</row>
    <row r="445">
      <c r="A445" s="40" t="n"/>
      <c r="B445" s="41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</row>
    <row r="446">
      <c r="A446" s="40" t="n"/>
      <c r="B446" s="41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</row>
    <row r="447">
      <c r="A447" s="40" t="n"/>
      <c r="B447" s="41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</row>
    <row r="448">
      <c r="A448" s="40" t="n"/>
      <c r="B448" s="41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</row>
    <row r="449">
      <c r="A449" s="40" t="n"/>
      <c r="B449" s="41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</row>
    <row r="450">
      <c r="A450" s="40" t="n"/>
      <c r="B450" s="41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</row>
    <row r="451">
      <c r="A451" s="40" t="n"/>
      <c r="B451" s="41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</row>
    <row r="452">
      <c r="A452" s="40" t="n"/>
      <c r="B452" s="41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</row>
    <row r="453">
      <c r="A453" s="40" t="n"/>
      <c r="B453" s="41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</row>
    <row r="454">
      <c r="A454" s="40" t="n"/>
      <c r="B454" s="41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</row>
    <row r="455">
      <c r="A455" s="40" t="n"/>
      <c r="B455" s="41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</row>
    <row r="456">
      <c r="A456" s="40" t="n"/>
      <c r="B456" s="41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</row>
    <row r="457">
      <c r="A457" s="40" t="n"/>
      <c r="B457" s="41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</row>
    <row r="458">
      <c r="A458" s="40" t="n"/>
      <c r="B458" s="41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</row>
    <row r="459">
      <c r="A459" s="40" t="n"/>
      <c r="B459" s="41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</row>
    <row r="460">
      <c r="A460" s="40" t="n"/>
      <c r="B460" s="41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</row>
    <row r="461">
      <c r="A461" s="40" t="n"/>
      <c r="B461" s="41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</row>
    <row r="462">
      <c r="A462" s="40" t="n"/>
      <c r="B462" s="41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</row>
    <row r="463">
      <c r="A463" s="40" t="n"/>
      <c r="B463" s="41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</row>
    <row r="464">
      <c r="A464" s="40" t="n"/>
      <c r="B464" s="41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</row>
    <row r="465">
      <c r="A465" s="40" t="n"/>
      <c r="B465" s="41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</row>
    <row r="466">
      <c r="A466" s="40" t="n"/>
      <c r="B466" s="41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</row>
    <row r="467">
      <c r="A467" s="40" t="n"/>
      <c r="B467" s="41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</row>
    <row r="468">
      <c r="A468" s="40" t="n"/>
      <c r="B468" s="41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</row>
    <row r="469">
      <c r="A469" s="40" t="n"/>
      <c r="B469" s="41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</row>
    <row r="470">
      <c r="A470" s="40" t="n"/>
      <c r="B470" s="41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</row>
    <row r="471">
      <c r="A471" s="40" t="n"/>
      <c r="B471" s="41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</row>
    <row r="472">
      <c r="A472" s="40" t="n"/>
      <c r="B472" s="41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</row>
    <row r="473">
      <c r="A473" s="40" t="n"/>
      <c r="B473" s="41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</row>
    <row r="474">
      <c r="A474" s="40" t="n"/>
      <c r="B474" s="41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</row>
    <row r="475">
      <c r="A475" s="40" t="n"/>
      <c r="B475" s="41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</row>
    <row r="476">
      <c r="A476" s="40" t="n"/>
      <c r="B476" s="41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</row>
    <row r="477">
      <c r="A477" s="40" t="n"/>
      <c r="B477" s="41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</row>
    <row r="478">
      <c r="A478" s="40" t="n"/>
      <c r="B478" s="41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</row>
    <row r="479">
      <c r="A479" s="40" t="n"/>
      <c r="B479" s="41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</row>
    <row r="480">
      <c r="A480" s="40" t="n"/>
      <c r="B480" s="41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</row>
    <row r="481">
      <c r="A481" s="40" t="n"/>
      <c r="B481" s="41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</row>
    <row r="482">
      <c r="A482" s="40" t="n"/>
      <c r="B482" s="41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</row>
    <row r="483">
      <c r="A483" s="40" t="n"/>
      <c r="B483" s="41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</row>
    <row r="484">
      <c r="A484" s="40" t="n"/>
      <c r="B484" s="41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</row>
    <row r="485">
      <c r="A485" s="40" t="n"/>
      <c r="B485" s="41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</row>
    <row r="486">
      <c r="A486" s="40" t="n"/>
      <c r="B486" s="41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</row>
    <row r="487">
      <c r="A487" s="40" t="n"/>
      <c r="B487" s="41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</row>
    <row r="488">
      <c r="A488" s="40" t="n"/>
      <c r="B488" s="41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</row>
    <row r="489">
      <c r="A489" s="40" t="n"/>
      <c r="B489" s="41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</row>
    <row r="490">
      <c r="A490" s="40" t="n"/>
      <c r="B490" s="41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</row>
    <row r="491">
      <c r="A491" s="40" t="n"/>
      <c r="B491" s="41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</row>
    <row r="492">
      <c r="A492" s="40" t="n"/>
      <c r="B492" s="41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</row>
    <row r="493">
      <c r="A493" s="40" t="n"/>
      <c r="B493" s="41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</row>
    <row r="494">
      <c r="A494" s="40" t="n"/>
      <c r="B494" s="41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</row>
    <row r="495">
      <c r="A495" s="40" t="n"/>
      <c r="B495" s="41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</row>
    <row r="496">
      <c r="A496" s="40" t="n"/>
      <c r="B496" s="41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</row>
    <row r="497">
      <c r="A497" s="40" t="n"/>
      <c r="B497" s="41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</row>
    <row r="498">
      <c r="A498" s="40" t="n"/>
      <c r="B498" s="41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</row>
    <row r="499">
      <c r="A499" s="40" t="n"/>
      <c r="B499" s="41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</row>
    <row r="500">
      <c r="A500" s="40" t="n"/>
      <c r="B500" s="41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</row>
    <row r="501">
      <c r="A501" s="40" t="n"/>
      <c r="B501" s="41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</row>
    <row r="502">
      <c r="A502" s="40" t="n"/>
      <c r="B502" s="41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</row>
    <row r="503">
      <c r="A503" s="40" t="n"/>
      <c r="B503" s="41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</row>
    <row r="504">
      <c r="A504" s="40" t="n"/>
      <c r="B504" s="41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</row>
    <row r="505">
      <c r="A505" s="40" t="n"/>
      <c r="B505" s="41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</row>
    <row r="506">
      <c r="A506" s="40" t="n"/>
      <c r="B506" s="41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</row>
    <row r="507">
      <c r="A507" s="40" t="n"/>
      <c r="B507" s="41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</row>
    <row r="508">
      <c r="A508" s="40" t="n"/>
      <c r="B508" s="41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</row>
    <row r="509">
      <c r="A509" s="40" t="n"/>
      <c r="B509" s="41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</row>
    <row r="510">
      <c r="A510" s="40" t="n"/>
      <c r="B510" s="41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</row>
    <row r="511">
      <c r="A511" s="40" t="n"/>
      <c r="B511" s="41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</row>
    <row r="512">
      <c r="A512" s="40" t="n"/>
      <c r="B512" s="41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</row>
    <row r="513">
      <c r="A513" s="40" t="n"/>
      <c r="B513" s="41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</row>
    <row r="514">
      <c r="A514" s="40" t="n"/>
      <c r="B514" s="41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</row>
    <row r="515">
      <c r="A515" s="40" t="n"/>
      <c r="B515" s="41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</row>
    <row r="516">
      <c r="A516" s="40" t="n"/>
      <c r="B516" s="41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</row>
    <row r="517">
      <c r="A517" s="40" t="n"/>
      <c r="B517" s="41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</row>
    <row r="518">
      <c r="A518" s="40" t="n"/>
      <c r="B518" s="41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</row>
    <row r="519">
      <c r="A519" s="40" t="n"/>
      <c r="B519" s="41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</row>
    <row r="520">
      <c r="A520" s="40" t="n"/>
      <c r="B520" s="41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</row>
    <row r="521">
      <c r="A521" s="40" t="n"/>
      <c r="B521" s="41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</row>
    <row r="522">
      <c r="A522" s="40" t="n"/>
      <c r="B522" s="41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</row>
    <row r="523">
      <c r="A523" s="40" t="n"/>
      <c r="B523" s="41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</row>
    <row r="524">
      <c r="A524" s="40" t="n"/>
      <c r="B524" s="41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</row>
    <row r="525">
      <c r="A525" s="40" t="n"/>
      <c r="B525" s="41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</row>
    <row r="526">
      <c r="A526" s="40" t="n"/>
      <c r="B526" s="41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</row>
    <row r="527">
      <c r="A527" s="40" t="n"/>
      <c r="B527" s="41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</row>
    <row r="528">
      <c r="A528" s="40" t="n"/>
      <c r="B528" s="41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</row>
    <row r="529">
      <c r="A529" s="40" t="n"/>
      <c r="B529" s="41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</row>
    <row r="530">
      <c r="A530" s="40" t="n"/>
      <c r="B530" s="41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</row>
    <row r="531">
      <c r="A531" s="40" t="n"/>
      <c r="B531" s="41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</row>
    <row r="532">
      <c r="A532" s="40" t="n"/>
      <c r="B532" s="41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</row>
    <row r="533">
      <c r="A533" s="40" t="n"/>
      <c r="B533" s="41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</row>
    <row r="534">
      <c r="A534" s="40" t="n"/>
      <c r="B534" s="41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</row>
    <row r="535">
      <c r="A535" s="40" t="n"/>
      <c r="B535" s="41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</row>
    <row r="536">
      <c r="A536" s="40" t="n"/>
      <c r="B536" s="41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</row>
    <row r="537">
      <c r="A537" s="40" t="n"/>
      <c r="B537" s="41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</row>
    <row r="538">
      <c r="A538" s="40" t="n"/>
      <c r="B538" s="41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</row>
    <row r="539">
      <c r="A539" s="40" t="n"/>
      <c r="B539" s="41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</row>
    <row r="540">
      <c r="A540" s="40" t="n"/>
      <c r="B540" s="41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</row>
    <row r="541">
      <c r="A541" s="40" t="n"/>
      <c r="B541" s="41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</row>
    <row r="542">
      <c r="A542" s="40" t="n"/>
      <c r="B542" s="41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</row>
    <row r="543">
      <c r="A543" s="40" t="n"/>
      <c r="B543" s="41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</row>
    <row r="544">
      <c r="A544" s="40" t="n"/>
      <c r="B544" s="41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</row>
    <row r="545">
      <c r="A545" s="40" t="n"/>
      <c r="B545" s="41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</row>
    <row r="546">
      <c r="A546" s="40" t="n"/>
      <c r="B546" s="41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</row>
    <row r="547">
      <c r="A547" s="40" t="n"/>
      <c r="B547" s="41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</row>
    <row r="548">
      <c r="A548" s="40" t="n"/>
      <c r="B548" s="41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</row>
    <row r="549">
      <c r="A549" s="40" t="n"/>
      <c r="B549" s="41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</row>
    <row r="550">
      <c r="A550" s="40" t="n"/>
      <c r="B550" s="41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</row>
    <row r="551">
      <c r="A551" s="40" t="n"/>
      <c r="B551" s="41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</row>
    <row r="552">
      <c r="A552" s="40" t="n"/>
      <c r="B552" s="41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</row>
    <row r="553">
      <c r="A553" s="40" t="n"/>
      <c r="B553" s="41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</row>
    <row r="554">
      <c r="A554" s="40" t="n"/>
      <c r="B554" s="41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</row>
    <row r="555">
      <c r="A555" s="40" t="n"/>
      <c r="B555" s="41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</row>
    <row r="556">
      <c r="A556" s="40" t="n"/>
      <c r="B556" s="41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</row>
    <row r="557">
      <c r="A557" s="40" t="n"/>
      <c r="B557" s="41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</row>
    <row r="558">
      <c r="A558" s="40" t="n"/>
      <c r="B558" s="41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</row>
    <row r="559">
      <c r="A559" s="40" t="n"/>
      <c r="B559" s="41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</row>
    <row r="560">
      <c r="A560" s="40" t="n"/>
      <c r="B560" s="41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</row>
    <row r="561">
      <c r="A561" s="40" t="n"/>
      <c r="B561" s="41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</row>
    <row r="562">
      <c r="A562" s="40" t="n"/>
      <c r="B562" s="41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</row>
    <row r="563">
      <c r="A563" s="40" t="n"/>
      <c r="B563" s="41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</row>
    <row r="564">
      <c r="A564" s="40" t="n"/>
      <c r="B564" s="41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</row>
    <row r="565">
      <c r="A565" s="40" t="n"/>
      <c r="B565" s="41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</row>
    <row r="566">
      <c r="A566" s="40" t="n"/>
      <c r="B566" s="41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</row>
    <row r="567">
      <c r="A567" s="40" t="n"/>
      <c r="B567" s="41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</row>
    <row r="568">
      <c r="A568" s="40" t="n"/>
      <c r="B568" s="41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</row>
    <row r="569">
      <c r="A569" s="40" t="n"/>
      <c r="B569" s="41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</row>
    <row r="570">
      <c r="A570" s="40" t="n"/>
      <c r="B570" s="41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</row>
    <row r="571">
      <c r="A571" s="40" t="n"/>
      <c r="B571" s="41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</row>
    <row r="572">
      <c r="A572" s="40" t="n"/>
      <c r="B572" s="41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</row>
    <row r="573">
      <c r="A573" s="40" t="n"/>
      <c r="B573" s="41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</row>
    <row r="574">
      <c r="A574" s="40" t="n"/>
      <c r="B574" s="41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</row>
    <row r="575">
      <c r="A575" s="40" t="n"/>
      <c r="B575" s="41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</row>
    <row r="576">
      <c r="A576" s="40" t="n"/>
      <c r="B576" s="41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</row>
    <row r="577">
      <c r="A577" s="40" t="n"/>
      <c r="B577" s="41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</row>
    <row r="578">
      <c r="A578" s="40" t="n"/>
      <c r="B578" s="41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</row>
    <row r="579">
      <c r="A579" s="40" t="n"/>
      <c r="B579" s="41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</row>
    <row r="580">
      <c r="A580" s="40" t="n"/>
      <c r="B580" s="41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</row>
    <row r="581">
      <c r="A581" s="40" t="n"/>
      <c r="B581" s="41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</row>
    <row r="582">
      <c r="A582" s="40" t="n"/>
      <c r="B582" s="41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</row>
    <row r="583">
      <c r="A583" s="40" t="n"/>
      <c r="B583" s="41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</row>
    <row r="584">
      <c r="A584" s="40" t="n"/>
      <c r="B584" s="41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</row>
    <row r="585">
      <c r="A585" s="40" t="n"/>
      <c r="B585" s="41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</row>
    <row r="586">
      <c r="A586" s="40" t="n"/>
      <c r="B586" s="41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</row>
    <row r="587">
      <c r="A587" s="40" t="n"/>
      <c r="B587" s="41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</row>
    <row r="588">
      <c r="A588" s="40" t="n"/>
      <c r="B588" s="41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</row>
    <row r="589">
      <c r="A589" s="40" t="n"/>
      <c r="B589" s="41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</row>
    <row r="590">
      <c r="A590" s="40" t="n"/>
      <c r="B590" s="41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</row>
    <row r="591">
      <c r="A591" s="40" t="n"/>
      <c r="B591" s="41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</row>
    <row r="592">
      <c r="A592" s="40" t="n"/>
      <c r="B592" s="41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</row>
    <row r="593">
      <c r="A593" s="40" t="n"/>
      <c r="B593" s="41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</row>
    <row r="594">
      <c r="A594" s="40" t="n"/>
      <c r="B594" s="41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</row>
    <row r="595">
      <c r="A595" s="40" t="n"/>
      <c r="B595" s="41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</row>
    <row r="596">
      <c r="A596" s="40" t="n"/>
      <c r="B596" s="41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</row>
    <row r="597">
      <c r="A597" s="40" t="n"/>
      <c r="B597" s="41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</row>
    <row r="598">
      <c r="A598" s="40" t="n"/>
      <c r="B598" s="41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</row>
    <row r="599">
      <c r="A599" s="40" t="n"/>
      <c r="B599" s="41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</row>
    <row r="600">
      <c r="A600" s="40" t="n"/>
      <c r="B600" s="41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</row>
    <row r="601">
      <c r="A601" s="40" t="n"/>
      <c r="B601" s="41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</row>
    <row r="602">
      <c r="A602" s="40" t="n"/>
      <c r="B602" s="41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</row>
    <row r="603">
      <c r="A603" s="40" t="n"/>
      <c r="B603" s="41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</row>
    <row r="604">
      <c r="A604" s="40" t="n"/>
      <c r="B604" s="41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</row>
    <row r="605">
      <c r="A605" s="40" t="n"/>
      <c r="B605" s="41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</row>
    <row r="606">
      <c r="A606" s="40" t="n"/>
      <c r="B606" s="41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</row>
    <row r="607">
      <c r="A607" s="40" t="n"/>
      <c r="B607" s="41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</row>
    <row r="608">
      <c r="A608" s="40" t="n"/>
      <c r="B608" s="41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</row>
    <row r="609">
      <c r="A609" s="40" t="n"/>
      <c r="B609" s="41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</row>
    <row r="610">
      <c r="A610" s="40" t="n"/>
      <c r="B610" s="41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</row>
    <row r="611">
      <c r="A611" s="40" t="n"/>
      <c r="B611" s="41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</row>
    <row r="612">
      <c r="A612" s="40" t="n"/>
      <c r="B612" s="41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</row>
    <row r="613">
      <c r="A613" s="40" t="n"/>
      <c r="B613" s="41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</row>
    <row r="614">
      <c r="A614" s="40" t="n"/>
      <c r="B614" s="41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</row>
    <row r="615">
      <c r="A615" s="40" t="n"/>
      <c r="B615" s="41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</row>
    <row r="616">
      <c r="A616" s="40" t="n"/>
      <c r="B616" s="41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</row>
    <row r="617">
      <c r="A617" s="40" t="n"/>
      <c r="B617" s="41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</row>
    <row r="618">
      <c r="A618" s="40" t="n"/>
      <c r="B618" s="41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</row>
    <row r="619">
      <c r="A619" s="40" t="n"/>
      <c r="B619" s="41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</row>
    <row r="620">
      <c r="A620" s="40" t="n"/>
      <c r="B620" s="41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</row>
    <row r="621">
      <c r="A621" s="40" t="n"/>
      <c r="B621" s="41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</row>
    <row r="622">
      <c r="A622" s="40" t="n"/>
      <c r="B622" s="41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</row>
    <row r="623">
      <c r="A623" s="40" t="n"/>
      <c r="B623" s="41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</row>
    <row r="624">
      <c r="A624" s="40" t="n"/>
      <c r="B624" s="41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</row>
    <row r="625">
      <c r="A625" s="40" t="n"/>
      <c r="B625" s="41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</row>
    <row r="626">
      <c r="A626" s="40" t="n"/>
      <c r="B626" s="41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</row>
    <row r="627">
      <c r="A627" s="40" t="n"/>
      <c r="B627" s="41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</row>
    <row r="628">
      <c r="A628" s="40" t="n"/>
      <c r="B628" s="41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</row>
    <row r="629">
      <c r="A629" s="40" t="n"/>
      <c r="B629" s="41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</row>
    <row r="630">
      <c r="A630" s="40" t="n"/>
      <c r="B630" s="41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</row>
    <row r="631">
      <c r="A631" s="40" t="n"/>
      <c r="B631" s="41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</row>
    <row r="632">
      <c r="A632" s="40" t="n"/>
      <c r="B632" s="41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</row>
    <row r="633">
      <c r="A633" s="40" t="n"/>
      <c r="B633" s="41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</row>
    <row r="634">
      <c r="A634" s="40" t="n"/>
      <c r="B634" s="41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</row>
    <row r="635">
      <c r="A635" s="40" t="n"/>
      <c r="B635" s="41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</row>
    <row r="636">
      <c r="A636" s="40" t="n"/>
      <c r="B636" s="41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</row>
    <row r="637">
      <c r="A637" s="40" t="n"/>
      <c r="B637" s="41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</row>
    <row r="638">
      <c r="A638" s="40" t="n"/>
      <c r="B638" s="41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</row>
    <row r="639">
      <c r="A639" s="40" t="n"/>
      <c r="B639" s="41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</row>
    <row r="640">
      <c r="A640" s="40" t="n"/>
      <c r="B640" s="41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</row>
    <row r="641">
      <c r="A641" s="40" t="n"/>
      <c r="B641" s="41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</row>
    <row r="642">
      <c r="A642" s="40" t="n"/>
      <c r="B642" s="41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</row>
    <row r="643">
      <c r="A643" s="40" t="n"/>
      <c r="B643" s="41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</row>
    <row r="644">
      <c r="A644" s="40" t="n"/>
      <c r="B644" s="41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</row>
    <row r="645">
      <c r="A645" s="40" t="n"/>
      <c r="B645" s="41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</row>
    <row r="646">
      <c r="A646" s="40" t="n"/>
      <c r="B646" s="41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</row>
    <row r="647">
      <c r="A647" s="40" t="n"/>
      <c r="B647" s="41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</row>
    <row r="648">
      <c r="A648" s="40" t="n"/>
      <c r="B648" s="41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</row>
    <row r="649">
      <c r="A649" s="40" t="n"/>
      <c r="B649" s="41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</row>
    <row r="650">
      <c r="A650" s="40" t="n"/>
      <c r="B650" s="41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</row>
    <row r="651">
      <c r="A651" s="40" t="n"/>
      <c r="B651" s="41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</row>
    <row r="652">
      <c r="A652" s="40" t="n"/>
      <c r="B652" s="41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</row>
    <row r="653">
      <c r="A653" s="40" t="n"/>
      <c r="B653" s="41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</row>
    <row r="654">
      <c r="A654" s="40" t="n"/>
      <c r="B654" s="41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</row>
    <row r="655">
      <c r="A655" s="40" t="n"/>
      <c r="B655" s="41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</row>
    <row r="656">
      <c r="A656" s="40" t="n"/>
      <c r="B656" s="41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</row>
    <row r="657">
      <c r="A657" s="40" t="n"/>
      <c r="B657" s="41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</row>
    <row r="658">
      <c r="A658" s="40" t="n"/>
      <c r="B658" s="41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</row>
    <row r="659">
      <c r="A659" s="40" t="n"/>
      <c r="B659" s="41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</row>
    <row r="660">
      <c r="A660" s="40" t="n"/>
      <c r="B660" s="41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</row>
    <row r="661">
      <c r="A661" s="40" t="n"/>
      <c r="B661" s="41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</row>
    <row r="662">
      <c r="A662" s="40" t="n"/>
      <c r="B662" s="41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</row>
    <row r="663">
      <c r="A663" s="40" t="n"/>
      <c r="B663" s="41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</row>
    <row r="664">
      <c r="A664" s="40" t="n"/>
      <c r="B664" s="41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</row>
    <row r="665">
      <c r="A665" s="40" t="n"/>
      <c r="B665" s="41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</row>
    <row r="666">
      <c r="A666" s="40" t="n"/>
      <c r="B666" s="41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</row>
    <row r="667">
      <c r="A667" s="40" t="n"/>
      <c r="B667" s="41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</row>
    <row r="668">
      <c r="A668" s="40" t="n"/>
      <c r="B668" s="41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</row>
    <row r="669">
      <c r="A669" s="40" t="n"/>
      <c r="B669" s="41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</row>
    <row r="670">
      <c r="A670" s="40" t="n"/>
      <c r="B670" s="41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</row>
    <row r="671">
      <c r="A671" s="40" t="n"/>
      <c r="B671" s="41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</row>
    <row r="672">
      <c r="A672" s="40" t="n"/>
      <c r="B672" s="41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</row>
    <row r="673">
      <c r="A673" s="40" t="n"/>
      <c r="B673" s="41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</row>
    <row r="674">
      <c r="A674" s="40" t="n"/>
      <c r="B674" s="41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</row>
    <row r="675">
      <c r="A675" s="40" t="n"/>
      <c r="B675" s="41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</row>
    <row r="676">
      <c r="A676" s="40" t="n"/>
      <c r="B676" s="41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</row>
    <row r="677">
      <c r="A677" s="40" t="n"/>
      <c r="B677" s="41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</row>
    <row r="678">
      <c r="A678" s="40" t="n"/>
      <c r="B678" s="41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</row>
    <row r="679">
      <c r="A679" s="40" t="n"/>
      <c r="B679" s="41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</row>
    <row r="680">
      <c r="A680" s="40" t="n"/>
      <c r="B680" s="41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</row>
    <row r="681">
      <c r="A681" s="40" t="n"/>
      <c r="B681" s="41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</row>
    <row r="682">
      <c r="A682" s="40" t="n"/>
      <c r="B682" s="41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</row>
    <row r="683">
      <c r="A683" s="40" t="n"/>
      <c r="B683" s="41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</row>
    <row r="684">
      <c r="A684" s="40" t="n"/>
      <c r="B684" s="41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</row>
    <row r="685">
      <c r="A685" s="40" t="n"/>
      <c r="B685" s="41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</row>
    <row r="686">
      <c r="A686" s="40" t="n"/>
      <c r="B686" s="41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</row>
    <row r="687">
      <c r="A687" s="40" t="n"/>
      <c r="B687" s="41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</row>
    <row r="688">
      <c r="A688" s="40" t="n"/>
      <c r="B688" s="41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</row>
    <row r="689">
      <c r="A689" s="40" t="n"/>
      <c r="B689" s="41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</row>
    <row r="690">
      <c r="A690" s="40" t="n"/>
      <c r="B690" s="41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</row>
    <row r="691">
      <c r="A691" s="40" t="n"/>
      <c r="B691" s="41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</row>
    <row r="692">
      <c r="A692" s="40" t="n"/>
      <c r="B692" s="41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</row>
    <row r="693">
      <c r="A693" s="40" t="n"/>
      <c r="B693" s="41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</row>
    <row r="694">
      <c r="A694" s="40" t="n"/>
      <c r="B694" s="41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</row>
    <row r="695">
      <c r="A695" s="40" t="n"/>
      <c r="B695" s="41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</row>
    <row r="696">
      <c r="A696" s="40" t="n"/>
      <c r="B696" s="41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</row>
    <row r="697">
      <c r="A697" s="40" t="n"/>
      <c r="B697" s="41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</row>
    <row r="698">
      <c r="A698" s="40" t="n"/>
      <c r="B698" s="41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</row>
    <row r="699">
      <c r="A699" s="40" t="n"/>
      <c r="B699" s="41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</row>
    <row r="700">
      <c r="A700" s="40" t="n"/>
      <c r="B700" s="41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</row>
    <row r="701">
      <c r="A701" s="40" t="n"/>
      <c r="B701" s="41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</row>
    <row r="702">
      <c r="A702" s="40" t="n"/>
      <c r="B702" s="41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</row>
    <row r="703">
      <c r="A703" s="40" t="n"/>
      <c r="B703" s="41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</row>
    <row r="704">
      <c r="A704" s="40" t="n"/>
      <c r="B704" s="41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</row>
    <row r="705">
      <c r="A705" s="40" t="n"/>
      <c r="B705" s="41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</row>
    <row r="706">
      <c r="A706" s="40" t="n"/>
      <c r="B706" s="41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</row>
    <row r="707">
      <c r="A707" s="40" t="n"/>
      <c r="B707" s="41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</row>
    <row r="708">
      <c r="A708" s="40" t="n"/>
      <c r="B708" s="41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</row>
    <row r="709">
      <c r="A709" s="40" t="n"/>
      <c r="B709" s="41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</row>
    <row r="710">
      <c r="A710" s="40" t="n"/>
      <c r="B710" s="41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</row>
    <row r="711">
      <c r="A711" s="40" t="n"/>
      <c r="B711" s="41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</row>
    <row r="712">
      <c r="A712" s="40" t="n"/>
      <c r="B712" s="41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</row>
    <row r="713">
      <c r="A713" s="40" t="n"/>
      <c r="B713" s="41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</row>
    <row r="714">
      <c r="A714" s="40" t="n"/>
      <c r="B714" s="41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</row>
    <row r="715">
      <c r="A715" s="40" t="n"/>
      <c r="B715" s="41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</row>
    <row r="716">
      <c r="A716" s="40" t="n"/>
      <c r="B716" s="41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</row>
    <row r="717">
      <c r="A717" s="40" t="n"/>
      <c r="B717" s="41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</row>
    <row r="718">
      <c r="A718" s="40" t="n"/>
      <c r="B718" s="41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</row>
    <row r="719">
      <c r="A719" s="40" t="n"/>
      <c r="B719" s="41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</row>
    <row r="720">
      <c r="A720" s="40" t="n"/>
      <c r="B720" s="41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</row>
    <row r="721">
      <c r="A721" s="40" t="n"/>
      <c r="B721" s="41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</row>
    <row r="722">
      <c r="A722" s="40" t="n"/>
      <c r="B722" s="41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</row>
    <row r="723">
      <c r="A723" s="40" t="n"/>
      <c r="B723" s="41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</row>
    <row r="724">
      <c r="A724" s="40" t="n"/>
      <c r="B724" s="41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</row>
    <row r="725">
      <c r="A725" s="40" t="n"/>
      <c r="B725" s="41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</row>
    <row r="726">
      <c r="A726" s="40" t="n"/>
      <c r="B726" s="41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</row>
    <row r="727">
      <c r="A727" s="40" t="n"/>
      <c r="B727" s="41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</row>
    <row r="728">
      <c r="A728" s="40" t="n"/>
      <c r="B728" s="41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</row>
    <row r="729">
      <c r="A729" s="40" t="n"/>
      <c r="B729" s="41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</row>
    <row r="730">
      <c r="A730" s="40" t="n"/>
      <c r="B730" s="41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</row>
    <row r="731">
      <c r="A731" s="40" t="n"/>
      <c r="B731" s="41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</row>
    <row r="732">
      <c r="A732" s="40" t="n"/>
      <c r="B732" s="41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</row>
    <row r="733">
      <c r="A733" s="40" t="n"/>
      <c r="B733" s="41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</row>
    <row r="734">
      <c r="A734" s="40" t="n"/>
      <c r="B734" s="41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</row>
    <row r="735">
      <c r="A735" s="40" t="n"/>
      <c r="B735" s="41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</row>
    <row r="736">
      <c r="A736" s="40" t="n"/>
      <c r="B736" s="41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</row>
    <row r="737">
      <c r="A737" s="40" t="n"/>
      <c r="B737" s="41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</row>
    <row r="738">
      <c r="A738" s="40" t="n"/>
      <c r="B738" s="41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</row>
    <row r="739">
      <c r="A739" s="40" t="n"/>
      <c r="B739" s="41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</row>
    <row r="740">
      <c r="A740" s="40" t="n"/>
      <c r="B740" s="41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</row>
    <row r="741">
      <c r="A741" s="40" t="n"/>
      <c r="B741" s="41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</row>
    <row r="742">
      <c r="A742" s="40" t="n"/>
      <c r="B742" s="41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</row>
    <row r="743">
      <c r="A743" s="40" t="n"/>
      <c r="B743" s="41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</row>
    <row r="744">
      <c r="A744" s="40" t="n"/>
      <c r="B744" s="41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</row>
    <row r="745">
      <c r="A745" s="40" t="n"/>
      <c r="B745" s="41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</row>
    <row r="746">
      <c r="A746" s="40" t="n"/>
      <c r="B746" s="41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</row>
    <row r="747">
      <c r="A747" s="40" t="n"/>
      <c r="B747" s="41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</row>
    <row r="748">
      <c r="A748" s="40" t="n"/>
      <c r="B748" s="41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</row>
    <row r="749">
      <c r="A749" s="40" t="n"/>
      <c r="B749" s="41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</row>
    <row r="750">
      <c r="A750" s="40" t="n"/>
      <c r="B750" s="41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</row>
    <row r="751">
      <c r="A751" s="40" t="n"/>
      <c r="B751" s="41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</row>
    <row r="752">
      <c r="A752" s="40" t="n"/>
      <c r="B752" s="41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</row>
    <row r="753">
      <c r="A753" s="40" t="n"/>
      <c r="B753" s="41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</row>
    <row r="754">
      <c r="A754" s="40" t="n"/>
      <c r="B754" s="41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</row>
    <row r="755">
      <c r="A755" s="40" t="n"/>
      <c r="B755" s="41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</row>
    <row r="756">
      <c r="A756" s="40" t="n"/>
      <c r="B756" s="41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</row>
    <row r="757">
      <c r="A757" s="40" t="n"/>
      <c r="B757" s="41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</row>
    <row r="758">
      <c r="A758" s="40" t="n"/>
      <c r="B758" s="41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</row>
    <row r="759">
      <c r="A759" s="40" t="n"/>
      <c r="B759" s="41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</row>
    <row r="760">
      <c r="A760" s="40" t="n"/>
      <c r="B760" s="41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</row>
    <row r="761">
      <c r="A761" s="40" t="n"/>
      <c r="B761" s="41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</row>
    <row r="762">
      <c r="A762" s="40" t="n"/>
      <c r="B762" s="41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</row>
    <row r="763">
      <c r="A763" s="40" t="n"/>
      <c r="B763" s="41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</row>
    <row r="764">
      <c r="A764" s="40" t="n"/>
      <c r="B764" s="41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</row>
    <row r="765">
      <c r="A765" s="40" t="n"/>
      <c r="B765" s="41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</row>
    <row r="766">
      <c r="A766" s="40" t="n"/>
      <c r="B766" s="41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</row>
    <row r="767">
      <c r="A767" s="40" t="n"/>
      <c r="B767" s="41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</row>
    <row r="768">
      <c r="A768" s="40" t="n"/>
      <c r="B768" s="41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</row>
    <row r="769">
      <c r="A769" s="40" t="n"/>
      <c r="B769" s="41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</row>
    <row r="770">
      <c r="A770" s="40" t="n"/>
      <c r="B770" s="41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</row>
    <row r="771">
      <c r="A771" s="40" t="n"/>
      <c r="B771" s="41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</row>
    <row r="772">
      <c r="A772" s="40" t="n"/>
      <c r="B772" s="41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</row>
    <row r="773">
      <c r="A773" s="40" t="n"/>
      <c r="B773" s="41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</row>
    <row r="774">
      <c r="A774" s="40" t="n"/>
      <c r="B774" s="41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</row>
    <row r="775">
      <c r="A775" s="40" t="n"/>
      <c r="B775" s="41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</row>
    <row r="776">
      <c r="A776" s="40" t="n"/>
      <c r="B776" s="41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</row>
    <row r="777">
      <c r="A777" s="40" t="n"/>
      <c r="B777" s="41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</row>
    <row r="778">
      <c r="A778" s="40" t="n"/>
      <c r="B778" s="41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</row>
    <row r="779">
      <c r="A779" s="40" t="n"/>
      <c r="B779" s="41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</row>
    <row r="780">
      <c r="A780" s="40" t="n"/>
      <c r="B780" s="41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</row>
    <row r="781">
      <c r="A781" s="40" t="n"/>
      <c r="B781" s="41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</row>
    <row r="782">
      <c r="A782" s="40" t="n"/>
      <c r="B782" s="41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</row>
    <row r="783">
      <c r="A783" s="40" t="n"/>
      <c r="B783" s="41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</row>
    <row r="784">
      <c r="A784" s="40" t="n"/>
      <c r="B784" s="41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</row>
    <row r="785">
      <c r="A785" s="40" t="n"/>
      <c r="B785" s="41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</row>
    <row r="786">
      <c r="A786" s="40" t="n"/>
      <c r="B786" s="41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</row>
    <row r="787">
      <c r="A787" s="40" t="n"/>
      <c r="B787" s="41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</row>
    <row r="788">
      <c r="A788" s="40" t="n"/>
      <c r="B788" s="41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</row>
    <row r="789">
      <c r="A789" s="40" t="n"/>
      <c r="B789" s="41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</row>
    <row r="790">
      <c r="A790" s="40" t="n"/>
      <c r="B790" s="41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</row>
    <row r="791">
      <c r="A791" s="40" t="n"/>
      <c r="B791" s="41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</row>
    <row r="792">
      <c r="A792" s="40" t="n"/>
      <c r="B792" s="41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</row>
    <row r="793">
      <c r="A793" s="40" t="n"/>
      <c r="B793" s="41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</row>
    <row r="794">
      <c r="A794" s="40" t="n"/>
      <c r="B794" s="41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</row>
    <row r="795">
      <c r="A795" s="40" t="n"/>
      <c r="B795" s="41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</row>
    <row r="796">
      <c r="A796" s="40" t="n"/>
      <c r="B796" s="41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</row>
    <row r="797">
      <c r="A797" s="40" t="n"/>
      <c r="B797" s="41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</row>
    <row r="798">
      <c r="A798" s="40" t="n"/>
      <c r="B798" s="41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</row>
    <row r="799">
      <c r="A799" s="40" t="n"/>
      <c r="B799" s="41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</row>
    <row r="800">
      <c r="A800" s="40" t="n"/>
      <c r="B800" s="41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</row>
    <row r="801">
      <c r="A801" s="40" t="n"/>
      <c r="B801" s="41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</row>
    <row r="802">
      <c r="A802" s="40" t="n"/>
      <c r="B802" s="41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</row>
    <row r="803">
      <c r="A803" s="40" t="n"/>
      <c r="B803" s="41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</row>
    <row r="804">
      <c r="A804" s="40" t="n"/>
      <c r="B804" s="41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</row>
    <row r="805">
      <c r="A805" s="40" t="n"/>
      <c r="B805" s="41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</row>
    <row r="806">
      <c r="A806" s="40" t="n"/>
      <c r="B806" s="41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</row>
    <row r="807">
      <c r="A807" s="40" t="n"/>
      <c r="B807" s="41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</row>
    <row r="808">
      <c r="A808" s="40" t="n"/>
      <c r="B808" s="41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</row>
    <row r="809">
      <c r="A809" s="40" t="n"/>
      <c r="B809" s="41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</row>
    <row r="810">
      <c r="A810" s="40" t="n"/>
      <c r="B810" s="41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</row>
    <row r="811">
      <c r="A811" s="40" t="n"/>
      <c r="B811" s="41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</row>
    <row r="812">
      <c r="A812" s="40" t="n"/>
      <c r="B812" s="41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</row>
    <row r="813">
      <c r="A813" s="40" t="n"/>
      <c r="B813" s="41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</row>
    <row r="814">
      <c r="A814" s="40" t="n"/>
      <c r="B814" s="41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</row>
    <row r="815">
      <c r="A815" s="40" t="n"/>
      <c r="B815" s="41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</row>
    <row r="816">
      <c r="A816" s="40" t="n"/>
      <c r="B816" s="41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</row>
    <row r="817">
      <c r="A817" s="40" t="n"/>
      <c r="B817" s="41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</row>
    <row r="818">
      <c r="A818" s="40" t="n"/>
      <c r="B818" s="41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</row>
    <row r="819">
      <c r="A819" s="40" t="n"/>
      <c r="B819" s="41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</row>
    <row r="820">
      <c r="A820" s="40" t="n"/>
      <c r="B820" s="41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</row>
    <row r="821">
      <c r="A821" s="40" t="n"/>
      <c r="B821" s="41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</row>
    <row r="822">
      <c r="A822" s="40" t="n"/>
      <c r="B822" s="41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</row>
    <row r="823">
      <c r="A823" s="40" t="n"/>
      <c r="B823" s="41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</row>
    <row r="824">
      <c r="A824" s="40" t="n"/>
      <c r="B824" s="41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</row>
    <row r="825">
      <c r="A825" s="40" t="n"/>
      <c r="B825" s="41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</row>
    <row r="826">
      <c r="A826" s="40" t="n"/>
      <c r="B826" s="41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</row>
    <row r="827">
      <c r="A827" s="40" t="n"/>
      <c r="B827" s="41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</row>
    <row r="828">
      <c r="A828" s="40" t="n"/>
      <c r="B828" s="41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</row>
    <row r="829">
      <c r="A829" s="40" t="n"/>
      <c r="B829" s="41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</row>
    <row r="830">
      <c r="A830" s="40" t="n"/>
      <c r="B830" s="41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</row>
    <row r="831">
      <c r="A831" s="40" t="n"/>
      <c r="B831" s="41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</row>
    <row r="832">
      <c r="A832" s="40" t="n"/>
      <c r="B832" s="41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</row>
    <row r="833">
      <c r="A833" s="40" t="n"/>
      <c r="B833" s="41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</row>
    <row r="834">
      <c r="A834" s="40" t="n"/>
      <c r="B834" s="41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</row>
    <row r="835">
      <c r="A835" s="40" t="n"/>
      <c r="B835" s="41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</row>
    <row r="836">
      <c r="A836" s="40" t="n"/>
      <c r="B836" s="41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</row>
    <row r="837">
      <c r="A837" s="40" t="n"/>
      <c r="B837" s="41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</row>
    <row r="838">
      <c r="A838" s="40" t="n"/>
      <c r="B838" s="41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</row>
    <row r="839">
      <c r="A839" s="40" t="n"/>
      <c r="B839" s="41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</row>
    <row r="840">
      <c r="A840" s="40" t="n"/>
      <c r="B840" s="41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</row>
    <row r="841">
      <c r="A841" s="40" t="n"/>
      <c r="B841" s="41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</row>
    <row r="842">
      <c r="A842" s="40" t="n"/>
      <c r="B842" s="41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</row>
    <row r="843">
      <c r="A843" s="40" t="n"/>
      <c r="B843" s="41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</row>
    <row r="844">
      <c r="A844" s="40" t="n"/>
      <c r="B844" s="41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</row>
    <row r="845">
      <c r="A845" s="40" t="n"/>
      <c r="B845" s="41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</row>
    <row r="846">
      <c r="A846" s="40" t="n"/>
      <c r="B846" s="41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</row>
    <row r="847">
      <c r="A847" s="40" t="n"/>
      <c r="B847" s="41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</row>
    <row r="848">
      <c r="A848" s="40" t="n"/>
      <c r="B848" s="41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</row>
    <row r="849">
      <c r="A849" s="40" t="n"/>
      <c r="B849" s="41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</row>
    <row r="850">
      <c r="A850" s="40" t="n"/>
      <c r="B850" s="41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</row>
    <row r="851">
      <c r="A851" s="40" t="n"/>
      <c r="B851" s="41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</row>
    <row r="852">
      <c r="A852" s="40" t="n"/>
      <c r="B852" s="41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</row>
    <row r="853">
      <c r="A853" s="40" t="n"/>
      <c r="B853" s="41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</row>
    <row r="854">
      <c r="A854" s="40" t="n"/>
      <c r="B854" s="41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</row>
    <row r="855">
      <c r="A855" s="40" t="n"/>
      <c r="B855" s="41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</row>
    <row r="856">
      <c r="A856" s="40" t="n"/>
      <c r="B856" s="41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</row>
    <row r="857">
      <c r="A857" s="40" t="n"/>
      <c r="B857" s="41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</row>
    <row r="858">
      <c r="A858" s="40" t="n"/>
      <c r="B858" s="41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</row>
    <row r="859">
      <c r="A859" s="40" t="n"/>
      <c r="B859" s="41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</row>
    <row r="860">
      <c r="A860" s="40" t="n"/>
      <c r="B860" s="41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</row>
    <row r="861">
      <c r="A861" s="40" t="n"/>
      <c r="B861" s="41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</row>
    <row r="862">
      <c r="A862" s="40" t="n"/>
      <c r="B862" s="41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</row>
    <row r="863">
      <c r="A863" s="40" t="n"/>
      <c r="B863" s="41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</row>
    <row r="864">
      <c r="A864" s="40" t="n"/>
      <c r="B864" s="41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</row>
    <row r="865">
      <c r="A865" s="40" t="n"/>
      <c r="B865" s="41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</row>
    <row r="866">
      <c r="A866" s="40" t="n"/>
      <c r="B866" s="41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</row>
    <row r="867">
      <c r="A867" s="40" t="n"/>
      <c r="B867" s="41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</row>
    <row r="868">
      <c r="A868" s="40" t="n"/>
      <c r="B868" s="41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</row>
    <row r="869">
      <c r="A869" s="40" t="n"/>
      <c r="B869" s="41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</row>
    <row r="870">
      <c r="A870" s="40" t="n"/>
      <c r="B870" s="41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</row>
    <row r="871">
      <c r="A871" s="40" t="n"/>
      <c r="B871" s="41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</row>
    <row r="872">
      <c r="A872" s="40" t="n"/>
      <c r="B872" s="41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</row>
    <row r="873">
      <c r="A873" s="40" t="n"/>
      <c r="B873" s="41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</row>
    <row r="874">
      <c r="A874" s="40" t="n"/>
      <c r="B874" s="41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</row>
    <row r="875">
      <c r="A875" s="40" t="n"/>
      <c r="B875" s="41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</row>
    <row r="876">
      <c r="A876" s="40" t="n"/>
      <c r="B876" s="41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</row>
    <row r="877">
      <c r="A877" s="40" t="n"/>
      <c r="B877" s="41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</row>
    <row r="878">
      <c r="A878" s="40" t="n"/>
      <c r="B878" s="41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</row>
    <row r="879">
      <c r="A879" s="40" t="n"/>
      <c r="B879" s="41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</row>
    <row r="880">
      <c r="A880" s="40" t="n"/>
      <c r="B880" s="41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</row>
    <row r="881">
      <c r="A881" s="40" t="n"/>
      <c r="B881" s="41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</row>
    <row r="882">
      <c r="A882" s="40" t="n"/>
      <c r="B882" s="41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</row>
    <row r="883">
      <c r="A883" s="40" t="n"/>
      <c r="B883" s="41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</row>
    <row r="884">
      <c r="A884" s="40" t="n"/>
      <c r="B884" s="41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</row>
    <row r="885">
      <c r="A885" s="40" t="n"/>
      <c r="B885" s="41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</row>
    <row r="886">
      <c r="A886" s="40" t="n"/>
      <c r="B886" s="41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</row>
    <row r="887">
      <c r="A887" s="40" t="n"/>
      <c r="B887" s="41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</row>
    <row r="888">
      <c r="A888" s="40" t="n"/>
      <c r="B888" s="41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</row>
    <row r="889">
      <c r="A889" s="40" t="n"/>
      <c r="B889" s="41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</row>
    <row r="890">
      <c r="A890" s="40" t="n"/>
      <c r="B890" s="41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</row>
    <row r="891">
      <c r="A891" s="40" t="n"/>
      <c r="B891" s="41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</row>
    <row r="892">
      <c r="A892" s="40" t="n"/>
      <c r="B892" s="41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</row>
    <row r="893">
      <c r="A893" s="40" t="n"/>
      <c r="B893" s="41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</row>
    <row r="894">
      <c r="A894" s="40" t="n"/>
      <c r="B894" s="41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</row>
    <row r="895">
      <c r="A895" s="40" t="n"/>
      <c r="B895" s="41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</row>
    <row r="896">
      <c r="A896" s="40" t="n"/>
      <c r="B896" s="41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</row>
    <row r="897">
      <c r="A897" s="40" t="n"/>
      <c r="B897" s="41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</row>
    <row r="898">
      <c r="A898" s="40" t="n"/>
      <c r="B898" s="41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</row>
    <row r="899">
      <c r="A899" s="40" t="n"/>
      <c r="B899" s="41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</row>
    <row r="900">
      <c r="A900" s="40" t="n"/>
      <c r="B900" s="41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</row>
    <row r="901">
      <c r="A901" s="40" t="n"/>
      <c r="B901" s="41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</row>
    <row r="902">
      <c r="A902" s="40" t="n"/>
      <c r="B902" s="41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</row>
    <row r="903">
      <c r="A903" s="40" t="n"/>
      <c r="B903" s="41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</row>
    <row r="904">
      <c r="A904" s="40" t="n"/>
      <c r="B904" s="41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</row>
    <row r="905">
      <c r="A905" s="40" t="n"/>
      <c r="B905" s="41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</row>
    <row r="906">
      <c r="A906" s="40" t="n"/>
      <c r="B906" s="41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</row>
    <row r="907">
      <c r="A907" s="40" t="n"/>
      <c r="B907" s="41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</row>
    <row r="908">
      <c r="A908" s="40" t="n"/>
      <c r="B908" s="41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</row>
    <row r="909">
      <c r="A909" s="40" t="n"/>
      <c r="B909" s="41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</row>
    <row r="910">
      <c r="A910" s="40" t="n"/>
      <c r="B910" s="41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</row>
    <row r="911">
      <c r="A911" s="40" t="n"/>
      <c r="B911" s="41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</row>
    <row r="912">
      <c r="A912" s="40" t="n"/>
      <c r="B912" s="41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</row>
    <row r="913">
      <c r="A913" s="40" t="n"/>
      <c r="B913" s="41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</row>
    <row r="914">
      <c r="A914" s="40" t="n"/>
      <c r="B914" s="41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</row>
    <row r="915">
      <c r="A915" s="40" t="n"/>
      <c r="B915" s="41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</row>
    <row r="916">
      <c r="A916" s="40" t="n"/>
      <c r="B916" s="41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</row>
    <row r="917">
      <c r="A917" s="40" t="n"/>
      <c r="B917" s="41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</row>
    <row r="918">
      <c r="A918" s="40" t="n"/>
      <c r="B918" s="41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</row>
    <row r="919">
      <c r="A919" s="40" t="n"/>
      <c r="B919" s="41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</row>
    <row r="920">
      <c r="A920" s="40" t="n"/>
      <c r="B920" s="41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</row>
    <row r="921">
      <c r="A921" s="40" t="n"/>
      <c r="B921" s="41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</row>
    <row r="922">
      <c r="A922" s="40" t="n"/>
      <c r="B922" s="41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</row>
    <row r="923">
      <c r="A923" s="40" t="n"/>
      <c r="B923" s="41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</row>
    <row r="924">
      <c r="A924" s="40" t="n"/>
      <c r="B924" s="41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</row>
    <row r="925">
      <c r="A925" s="40" t="n"/>
      <c r="B925" s="41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</row>
    <row r="926">
      <c r="A926" s="40" t="n"/>
      <c r="B926" s="41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</row>
    <row r="927">
      <c r="A927" s="40" t="n"/>
      <c r="B927" s="41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</row>
    <row r="928">
      <c r="A928" s="40" t="n"/>
      <c r="B928" s="41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</row>
    <row r="929">
      <c r="A929" s="40" t="n"/>
      <c r="B929" s="41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</row>
    <row r="930">
      <c r="A930" s="40" t="n"/>
      <c r="B930" s="41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</row>
    <row r="931">
      <c r="A931" s="40" t="n"/>
      <c r="B931" s="41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</row>
    <row r="932">
      <c r="A932" s="40" t="n"/>
      <c r="B932" s="41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</row>
    <row r="933">
      <c r="A933" s="40" t="n"/>
      <c r="B933" s="41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</row>
    <row r="934">
      <c r="A934" s="40" t="n"/>
      <c r="B934" s="41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</row>
    <row r="935">
      <c r="A935" s="40" t="n"/>
      <c r="B935" s="41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</row>
    <row r="936">
      <c r="A936" s="40" t="n"/>
      <c r="B936" s="41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</row>
    <row r="937">
      <c r="A937" s="40" t="n"/>
      <c r="B937" s="41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</row>
    <row r="938">
      <c r="A938" s="40" t="n"/>
      <c r="B938" s="41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</row>
    <row r="939">
      <c r="A939" s="40" t="n"/>
      <c r="B939" s="41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</row>
    <row r="940">
      <c r="A940" s="40" t="n"/>
      <c r="B940" s="41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</row>
    <row r="941">
      <c r="A941" s="40" t="n"/>
      <c r="B941" s="41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</row>
    <row r="942">
      <c r="A942" s="40" t="n"/>
      <c r="B942" s="41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</row>
    <row r="943">
      <c r="A943" s="40" t="n"/>
      <c r="B943" s="41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</row>
    <row r="944">
      <c r="A944" s="40" t="n"/>
      <c r="B944" s="41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</row>
    <row r="945">
      <c r="A945" s="40" t="n"/>
      <c r="B945" s="41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</row>
    <row r="946">
      <c r="A946" s="40" t="n"/>
      <c r="B946" s="41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</row>
    <row r="947">
      <c r="A947" s="40" t="n"/>
      <c r="B947" s="41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</row>
    <row r="948">
      <c r="A948" s="40" t="n"/>
      <c r="B948" s="41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</row>
    <row r="949">
      <c r="A949" s="40" t="n"/>
      <c r="B949" s="41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</row>
    <row r="950">
      <c r="A950" s="40" t="n"/>
      <c r="B950" s="41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</row>
    <row r="951">
      <c r="A951" s="40" t="n"/>
      <c r="B951" s="41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</row>
    <row r="952">
      <c r="A952" s="40" t="n"/>
      <c r="B952" s="41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</row>
    <row r="953">
      <c r="A953" s="40" t="n"/>
      <c r="B953" s="41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</row>
    <row r="954">
      <c r="A954" s="40" t="n"/>
      <c r="B954" s="41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</row>
    <row r="955">
      <c r="A955" s="40" t="n"/>
      <c r="B955" s="41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</row>
    <row r="956">
      <c r="A956" s="40" t="n"/>
      <c r="B956" s="41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</row>
    <row r="957">
      <c r="A957" s="40" t="n"/>
      <c r="B957" s="41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</row>
    <row r="958">
      <c r="A958" s="40" t="n"/>
      <c r="B958" s="41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</row>
    <row r="959">
      <c r="A959" s="40" t="n"/>
      <c r="B959" s="41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</row>
    <row r="960">
      <c r="A960" s="40" t="n"/>
      <c r="B960" s="41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</row>
    <row r="961">
      <c r="A961" s="40" t="n"/>
      <c r="B961" s="41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</row>
    <row r="962">
      <c r="A962" s="40" t="n"/>
      <c r="B962" s="41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</row>
    <row r="963">
      <c r="A963" s="40" t="n"/>
      <c r="B963" s="41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</row>
    <row r="964">
      <c r="A964" s="40" t="n"/>
      <c r="B964" s="41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</row>
    <row r="965">
      <c r="A965" s="40" t="n"/>
      <c r="B965" s="41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</row>
    <row r="966">
      <c r="A966" s="40" t="n"/>
      <c r="B966" s="41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</row>
    <row r="967">
      <c r="A967" s="40" t="n"/>
      <c r="B967" s="41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</row>
    <row r="968">
      <c r="A968" s="40" t="n"/>
      <c r="B968" s="41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</row>
    <row r="969">
      <c r="A969" s="40" t="n"/>
      <c r="B969" s="41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</row>
    <row r="970">
      <c r="A970" s="40" t="n"/>
      <c r="B970" s="41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</row>
    <row r="971">
      <c r="A971" s="40" t="n"/>
      <c r="B971" s="41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</row>
    <row r="972">
      <c r="A972" s="40" t="n"/>
      <c r="B972" s="41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</row>
    <row r="973">
      <c r="A973" s="40" t="n"/>
      <c r="B973" s="41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</row>
    <row r="974">
      <c r="A974" s="40" t="n"/>
      <c r="B974" s="41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</row>
    <row r="975">
      <c r="A975" s="40" t="n"/>
      <c r="B975" s="41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</row>
    <row r="976">
      <c r="A976" s="40" t="n"/>
      <c r="B976" s="41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</row>
    <row r="977">
      <c r="A977" s="40" t="n"/>
      <c r="B977" s="41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</row>
    <row r="978">
      <c r="A978" s="40" t="n"/>
      <c r="B978" s="41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</row>
    <row r="979">
      <c r="A979" s="40" t="n"/>
      <c r="B979" s="41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</row>
    <row r="980">
      <c r="A980" s="40" t="n"/>
      <c r="B980" s="41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</row>
    <row r="981">
      <c r="A981" s="40" t="n"/>
      <c r="B981" s="41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</row>
    <row r="982">
      <c r="A982" s="40" t="n"/>
      <c r="B982" s="41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</row>
    <row r="983">
      <c r="A983" s="40" t="n"/>
      <c r="B983" s="41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</row>
    <row r="984">
      <c r="A984" s="40" t="n"/>
      <c r="B984" s="41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</row>
    <row r="985">
      <c r="A985" s="40" t="n"/>
      <c r="B985" s="41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</row>
    <row r="986">
      <c r="A986" s="40" t="n"/>
      <c r="B986" s="41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</row>
    <row r="987">
      <c r="A987" s="40" t="n"/>
      <c r="B987" s="41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</row>
    <row r="988">
      <c r="A988" s="40" t="n"/>
      <c r="B988" s="41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</row>
    <row r="989">
      <c r="A989" s="40" t="n"/>
      <c r="B989" s="41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42" t="n"/>
      <c r="L989" s="42" t="n"/>
      <c r="M989" s="42" t="n"/>
      <c r="N989" s="42" t="n"/>
      <c r="O989" s="42" t="n"/>
    </row>
    <row r="990">
      <c r="A990" s="40" t="n"/>
      <c r="B990" s="41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</row>
    <row r="991">
      <c r="A991" s="40" t="n"/>
      <c r="B991" s="41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42" t="n"/>
      <c r="L991" s="42" t="n"/>
      <c r="M991" s="42" t="n"/>
      <c r="N991" s="42" t="n"/>
      <c r="O991" s="42" t="n"/>
    </row>
    <row r="992">
      <c r="A992" s="40" t="n"/>
      <c r="B992" s="41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</row>
    <row r="993">
      <c r="A993" s="40" t="n"/>
      <c r="B993" s="41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42" t="n"/>
      <c r="L993" s="42" t="n"/>
      <c r="M993" s="42" t="n"/>
      <c r="N993" s="42" t="n"/>
      <c r="O993" s="42" t="n"/>
    </row>
    <row r="994">
      <c r="A994" s="40" t="n"/>
      <c r="B994" s="41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</row>
    <row r="995">
      <c r="A995" s="40" t="n"/>
      <c r="B995" s="41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42" t="n"/>
      <c r="L995" s="42" t="n"/>
      <c r="M995" s="42" t="n"/>
      <c r="N995" s="42" t="n"/>
      <c r="O995" s="42" t="n"/>
    </row>
    <row r="996">
      <c r="A996" s="40" t="n"/>
      <c r="B996" s="41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</row>
    <row r="997">
      <c r="A997" s="40" t="n"/>
      <c r="B997" s="41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42" t="n"/>
      <c r="L997" s="42" t="n"/>
      <c r="M997" s="42" t="n"/>
      <c r="N997" s="42" t="n"/>
      <c r="O997" s="42" t="n"/>
    </row>
    <row r="998">
      <c r="A998" s="40" t="n"/>
      <c r="B998" s="41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</row>
    <row r="999">
      <c r="A999" s="40" t="n"/>
      <c r="B999" s="41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42" t="n"/>
      <c r="L999" s="42" t="n"/>
      <c r="M999" s="42" t="n"/>
      <c r="N999" s="42" t="n"/>
      <c r="O999" s="42" t="n"/>
    </row>
    <row r="1000">
      <c r="A1000" s="40" t="n"/>
      <c r="B1000" s="41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</row>
    <row r="1001">
      <c r="A1001" s="40" t="n"/>
      <c r="B1001" s="41" t="n"/>
      <c r="C1001" s="42" t="n"/>
      <c r="D1001" s="42" t="n"/>
      <c r="E1001" s="42" t="n"/>
      <c r="F1001" s="42" t="n"/>
      <c r="G1001" s="42" t="n"/>
      <c r="H1001" s="42" t="n"/>
      <c r="I1001" s="42" t="n"/>
      <c r="J1001" s="42" t="n"/>
      <c r="K1001" s="42" t="n"/>
      <c r="L1001" s="42" t="n"/>
      <c r="M1001" s="42" t="n"/>
      <c r="N1001" s="42" t="n"/>
      <c r="O1001" s="42" t="n"/>
    </row>
    <row r="1002">
      <c r="A1002" s="40" t="n"/>
      <c r="B1002" s="41" t="n"/>
      <c r="C1002" s="42" t="n"/>
      <c r="D1002" s="42" t="n"/>
      <c r="E1002" s="42" t="n"/>
      <c r="F1002" s="42" t="n"/>
      <c r="G1002" s="42" t="n"/>
      <c r="H1002" s="42" t="n"/>
      <c r="I1002" s="42" t="n"/>
      <c r="J1002" s="42" t="n"/>
      <c r="K1002" s="42" t="n"/>
      <c r="L1002" s="42" t="n"/>
      <c r="M1002" s="42" t="n"/>
      <c r="N1002" s="42" t="n"/>
      <c r="O1002" s="42" t="n"/>
    </row>
    <row r="1003">
      <c r="A1003" s="40" t="n"/>
      <c r="B1003" s="41" t="n"/>
      <c r="C1003" s="42" t="n"/>
      <c r="D1003" s="42" t="n"/>
      <c r="E1003" s="42" t="n"/>
      <c r="F1003" s="42" t="n"/>
      <c r="G1003" s="42" t="n"/>
      <c r="H1003" s="42" t="n"/>
      <c r="I1003" s="42" t="n"/>
      <c r="J1003" s="42" t="n"/>
      <c r="K1003" s="42" t="n"/>
      <c r="L1003" s="42" t="n"/>
      <c r="M1003" s="42" t="n"/>
      <c r="N1003" s="42" t="n"/>
      <c r="O1003" s="42" t="n"/>
    </row>
    <row r="1004">
      <c r="A1004" s="40" t="n"/>
      <c r="B1004" s="41" t="n"/>
      <c r="C1004" s="42" t="n"/>
      <c r="D1004" s="42" t="n"/>
      <c r="E1004" s="42" t="n"/>
      <c r="F1004" s="42" t="n"/>
      <c r="G1004" s="42" t="n"/>
      <c r="H1004" s="42" t="n"/>
      <c r="I1004" s="42" t="n"/>
      <c r="J1004" s="42" t="n"/>
      <c r="K1004" s="42" t="n"/>
      <c r="L1004" s="42" t="n"/>
      <c r="M1004" s="42" t="n"/>
      <c r="N1004" s="42" t="n"/>
      <c r="O1004" s="42" t="n"/>
    </row>
    <row r="1005">
      <c r="A1005" s="40" t="n"/>
      <c r="B1005" s="41" t="n"/>
      <c r="C1005" s="42" t="n"/>
      <c r="D1005" s="42" t="n"/>
      <c r="E1005" s="42" t="n"/>
      <c r="F1005" s="42" t="n"/>
      <c r="G1005" s="42" t="n"/>
      <c r="H1005" s="42" t="n"/>
      <c r="I1005" s="42" t="n"/>
      <c r="J1005" s="42" t="n"/>
      <c r="K1005" s="42" t="n"/>
      <c r="L1005" s="42" t="n"/>
      <c r="M1005" s="42" t="n"/>
      <c r="N1005" s="42" t="n"/>
      <c r="O1005" s="42" t="n"/>
    </row>
    <row r="1006">
      <c r="A1006" s="40" t="n"/>
      <c r="B1006" s="41" t="n"/>
      <c r="C1006" s="42" t="n"/>
      <c r="D1006" s="42" t="n"/>
      <c r="E1006" s="42" t="n"/>
      <c r="F1006" s="42" t="n"/>
      <c r="G1006" s="42" t="n"/>
      <c r="H1006" s="42" t="n"/>
      <c r="I1006" s="42" t="n"/>
      <c r="J1006" s="42" t="n"/>
      <c r="K1006" s="42" t="n"/>
      <c r="L1006" s="42" t="n"/>
      <c r="M1006" s="42" t="n"/>
      <c r="N1006" s="42" t="n"/>
      <c r="O1006" s="42" t="n"/>
    </row>
    <row r="1007">
      <c r="A1007" s="40" t="n"/>
      <c r="B1007" s="41" t="n"/>
      <c r="C1007" s="42" t="n"/>
      <c r="D1007" s="42" t="n"/>
      <c r="E1007" s="42" t="n"/>
      <c r="F1007" s="42" t="n"/>
      <c r="G1007" s="42" t="n"/>
      <c r="H1007" s="42" t="n"/>
      <c r="I1007" s="42" t="n"/>
      <c r="J1007" s="42" t="n"/>
      <c r="K1007" s="42" t="n"/>
      <c r="L1007" s="42" t="n"/>
      <c r="M1007" s="42" t="n"/>
      <c r="N1007" s="42" t="n"/>
      <c r="O1007" s="42" t="n"/>
    </row>
    <row r="1008">
      <c r="A1008" s="40" t="n"/>
      <c r="B1008" s="41" t="n"/>
      <c r="C1008" s="42" t="n"/>
      <c r="D1008" s="42" t="n"/>
      <c r="E1008" s="42" t="n"/>
      <c r="F1008" s="42" t="n"/>
      <c r="G1008" s="42" t="n"/>
      <c r="H1008" s="42" t="n"/>
      <c r="I1008" s="42" t="n"/>
      <c r="J1008" s="42" t="n"/>
      <c r="K1008" s="42" t="n"/>
      <c r="L1008" s="42" t="n"/>
      <c r="M1008" s="42" t="n"/>
      <c r="N1008" s="42" t="n"/>
      <c r="O1008" s="42" t="n"/>
    </row>
    <row r="1009">
      <c r="A1009" s="40" t="n"/>
      <c r="B1009" s="41" t="n"/>
      <c r="C1009" s="42" t="n"/>
      <c r="D1009" s="42" t="n"/>
      <c r="E1009" s="42" t="n"/>
      <c r="F1009" s="42" t="n"/>
      <c r="G1009" s="42" t="n"/>
      <c r="H1009" s="42" t="n"/>
      <c r="I1009" s="42" t="n"/>
      <c r="J1009" s="42" t="n"/>
      <c r="K1009" s="42" t="n"/>
      <c r="L1009" s="42" t="n"/>
      <c r="M1009" s="42" t="n"/>
      <c r="N1009" s="42" t="n"/>
      <c r="O1009" s="42" t="n"/>
    </row>
    <row r="1010">
      <c r="A1010" s="40" t="n"/>
      <c r="B1010" s="41" t="n"/>
      <c r="C1010" s="42" t="n"/>
      <c r="D1010" s="42" t="n"/>
      <c r="E1010" s="42" t="n"/>
      <c r="F1010" s="42" t="n"/>
      <c r="G1010" s="42" t="n"/>
      <c r="H1010" s="42" t="n"/>
      <c r="I1010" s="42" t="n"/>
      <c r="J1010" s="42" t="n"/>
      <c r="K1010" s="42" t="n"/>
      <c r="L1010" s="42" t="n"/>
      <c r="M1010" s="42" t="n"/>
      <c r="N1010" s="42" t="n"/>
      <c r="O1010" s="42" t="n"/>
    </row>
    <row r="1011">
      <c r="A1011" s="40" t="n"/>
      <c r="B1011" s="41" t="n"/>
      <c r="C1011" s="42" t="n"/>
      <c r="D1011" s="42" t="n"/>
      <c r="E1011" s="42" t="n"/>
      <c r="F1011" s="42" t="n"/>
      <c r="G1011" s="42" t="n"/>
      <c r="H1011" s="42" t="n"/>
      <c r="I1011" s="42" t="n"/>
      <c r="J1011" s="42" t="n"/>
      <c r="K1011" s="42" t="n"/>
      <c r="L1011" s="42" t="n"/>
      <c r="M1011" s="42" t="n"/>
      <c r="N1011" s="42" t="n"/>
      <c r="O1011" s="42" t="n"/>
    </row>
    <row r="1012">
      <c r="A1012" s="40" t="n"/>
      <c r="B1012" s="41" t="n"/>
      <c r="C1012" s="42" t="n"/>
      <c r="D1012" s="42" t="n"/>
      <c r="E1012" s="42" t="n"/>
      <c r="F1012" s="42" t="n"/>
      <c r="G1012" s="42" t="n"/>
      <c r="H1012" s="42" t="n"/>
      <c r="I1012" s="42" t="n"/>
      <c r="J1012" s="42" t="n"/>
      <c r="K1012" s="42" t="n"/>
      <c r="L1012" s="42" t="n"/>
      <c r="M1012" s="42" t="n"/>
      <c r="N1012" s="42" t="n"/>
      <c r="O1012" s="42" t="n"/>
    </row>
    <row r="1013">
      <c r="A1013" s="40" t="n"/>
      <c r="B1013" s="41" t="n"/>
      <c r="C1013" s="42" t="n"/>
      <c r="D1013" s="42" t="n"/>
      <c r="E1013" s="42" t="n"/>
      <c r="F1013" s="42" t="n"/>
      <c r="G1013" s="42" t="n"/>
      <c r="H1013" s="42" t="n"/>
      <c r="I1013" s="42" t="n"/>
      <c r="J1013" s="42" t="n"/>
      <c r="K1013" s="42" t="n"/>
      <c r="L1013" s="42" t="n"/>
      <c r="M1013" s="42" t="n"/>
      <c r="N1013" s="42" t="n"/>
      <c r="O1013" s="42" t="n"/>
    </row>
    <row r="1014">
      <c r="A1014" s="40" t="n"/>
      <c r="B1014" s="41" t="n"/>
      <c r="C1014" s="42" t="n"/>
      <c r="D1014" s="42" t="n"/>
      <c r="E1014" s="42" t="n"/>
      <c r="F1014" s="42" t="n"/>
      <c r="G1014" s="42" t="n"/>
      <c r="H1014" s="42" t="n"/>
      <c r="I1014" s="42" t="n"/>
      <c r="J1014" s="42" t="n"/>
      <c r="K1014" s="42" t="n"/>
      <c r="L1014" s="42" t="n"/>
      <c r="M1014" s="42" t="n"/>
      <c r="N1014" s="42" t="n"/>
      <c r="O1014" s="42" t="n"/>
    </row>
    <row r="1015">
      <c r="A1015" s="40" t="n"/>
      <c r="B1015" s="41" t="n"/>
      <c r="C1015" s="42" t="n"/>
      <c r="D1015" s="42" t="n"/>
      <c r="E1015" s="42" t="n"/>
      <c r="F1015" s="42" t="n"/>
      <c r="G1015" s="42" t="n"/>
      <c r="H1015" s="42" t="n"/>
      <c r="I1015" s="42" t="n"/>
      <c r="J1015" s="42" t="n"/>
      <c r="K1015" s="42" t="n"/>
      <c r="L1015" s="42" t="n"/>
      <c r="M1015" s="42" t="n"/>
      <c r="N1015" s="42" t="n"/>
      <c r="O1015" s="42" t="n"/>
    </row>
    <row r="1016">
      <c r="A1016" s="40" t="n"/>
      <c r="B1016" s="41" t="n"/>
      <c r="C1016" s="42" t="n"/>
      <c r="D1016" s="42" t="n"/>
      <c r="E1016" s="42" t="n"/>
      <c r="F1016" s="42" t="n"/>
      <c r="G1016" s="42" t="n"/>
      <c r="H1016" s="42" t="n"/>
      <c r="I1016" s="42" t="n"/>
      <c r="J1016" s="42" t="n"/>
      <c r="K1016" s="42" t="n"/>
      <c r="L1016" s="42" t="n"/>
      <c r="M1016" s="42" t="n"/>
      <c r="N1016" s="42" t="n"/>
      <c r="O1016" s="42" t="n"/>
    </row>
    <row r="1017">
      <c r="A1017" s="40" t="n"/>
      <c r="B1017" s="41" t="n"/>
      <c r="C1017" s="42" t="n"/>
      <c r="D1017" s="42" t="n"/>
      <c r="E1017" s="42" t="n"/>
      <c r="F1017" s="42" t="n"/>
      <c r="G1017" s="42" t="n"/>
      <c r="H1017" s="42" t="n"/>
      <c r="I1017" s="42" t="n"/>
      <c r="J1017" s="42" t="n"/>
      <c r="K1017" s="42" t="n"/>
      <c r="L1017" s="42" t="n"/>
      <c r="M1017" s="42" t="n"/>
      <c r="N1017" s="42" t="n"/>
      <c r="O1017" s="42" t="n"/>
    </row>
    <row r="1018">
      <c r="A1018" s="40" t="n"/>
      <c r="B1018" s="41" t="n"/>
      <c r="C1018" s="42" t="n"/>
      <c r="D1018" s="42" t="n"/>
      <c r="E1018" s="42" t="n"/>
      <c r="F1018" s="42" t="n"/>
      <c r="G1018" s="42" t="n"/>
      <c r="H1018" s="42" t="n"/>
      <c r="I1018" s="42" t="n"/>
      <c r="J1018" s="42" t="n"/>
      <c r="K1018" s="42" t="n"/>
      <c r="L1018" s="42" t="n"/>
      <c r="M1018" s="42" t="n"/>
      <c r="N1018" s="42" t="n"/>
      <c r="O1018" s="42" t="n"/>
    </row>
    <row r="1019">
      <c r="A1019" s="40" t="n"/>
      <c r="B1019" s="41" t="n"/>
      <c r="C1019" s="42" t="n"/>
      <c r="D1019" s="42" t="n"/>
      <c r="E1019" s="42" t="n"/>
      <c r="F1019" s="42" t="n"/>
      <c r="G1019" s="42" t="n"/>
      <c r="H1019" s="42" t="n"/>
      <c r="I1019" s="42" t="n"/>
      <c r="J1019" s="42" t="n"/>
      <c r="K1019" s="42" t="n"/>
      <c r="L1019" s="42" t="n"/>
      <c r="M1019" s="42" t="n"/>
      <c r="N1019" s="42" t="n"/>
      <c r="O1019" s="42" t="n"/>
    </row>
    <row r="1020">
      <c r="A1020" s="40" t="n"/>
      <c r="B1020" s="41" t="n"/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</row>
    <row r="1021">
      <c r="A1021" s="40" t="n"/>
      <c r="B1021" s="41" t="n"/>
      <c r="C1021" s="42" t="n"/>
      <c r="D1021" s="42" t="n"/>
      <c r="E1021" s="42" t="n"/>
      <c r="F1021" s="42" t="n"/>
      <c r="G1021" s="42" t="n"/>
      <c r="H1021" s="42" t="n"/>
      <c r="I1021" s="42" t="n"/>
      <c r="J1021" s="42" t="n"/>
      <c r="K1021" s="42" t="n"/>
      <c r="L1021" s="42" t="n"/>
      <c r="M1021" s="42" t="n"/>
      <c r="N1021" s="42" t="n"/>
      <c r="O1021" s="42" t="n"/>
    </row>
    <row r="1022">
      <c r="A1022" s="40" t="n"/>
      <c r="B1022" s="41" t="n"/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</row>
    <row r="1023">
      <c r="A1023" s="40" t="n"/>
      <c r="B1023" s="41" t="n"/>
      <c r="C1023" s="42" t="n"/>
      <c r="D1023" s="42" t="n"/>
      <c r="E1023" s="42" t="n"/>
      <c r="F1023" s="42" t="n"/>
      <c r="G1023" s="42" t="n"/>
      <c r="H1023" s="42" t="n"/>
      <c r="I1023" s="42" t="n"/>
      <c r="J1023" s="42" t="n"/>
      <c r="K1023" s="42" t="n"/>
      <c r="L1023" s="42" t="n"/>
      <c r="M1023" s="42" t="n"/>
      <c r="N1023" s="42" t="n"/>
      <c r="O1023" s="42" t="n"/>
    </row>
    <row r="1024">
      <c r="A1024" s="40" t="n"/>
      <c r="B1024" s="41" t="n"/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</row>
    <row r="1025">
      <c r="A1025" s="40" t="n"/>
      <c r="B1025" s="41" t="n"/>
      <c r="C1025" s="42" t="n"/>
      <c r="D1025" s="42" t="n"/>
      <c r="E1025" s="42" t="n"/>
      <c r="F1025" s="42" t="n"/>
      <c r="G1025" s="42" t="n"/>
      <c r="H1025" s="42" t="n"/>
      <c r="I1025" s="42" t="n"/>
      <c r="J1025" s="42" t="n"/>
      <c r="K1025" s="42" t="n"/>
      <c r="L1025" s="42" t="n"/>
      <c r="M1025" s="42" t="n"/>
      <c r="N1025" s="42" t="n"/>
      <c r="O1025" s="42" t="n"/>
    </row>
    <row r="1026">
      <c r="A1026" s="40" t="n"/>
      <c r="B1026" s="41" t="n"/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</row>
    <row r="1027">
      <c r="A1027" s="40" t="n"/>
      <c r="B1027" s="41" t="n"/>
      <c r="C1027" s="42" t="n"/>
      <c r="D1027" s="42" t="n"/>
      <c r="E1027" s="42" t="n"/>
      <c r="F1027" s="42" t="n"/>
      <c r="G1027" s="42" t="n"/>
      <c r="H1027" s="42" t="n"/>
      <c r="I1027" s="42" t="n"/>
      <c r="J1027" s="42" t="n"/>
      <c r="K1027" s="42" t="n"/>
      <c r="L1027" s="42" t="n"/>
      <c r="M1027" s="42" t="n"/>
      <c r="N1027" s="42" t="n"/>
      <c r="O1027" s="42" t="n"/>
    </row>
    <row r="1028">
      <c r="A1028" s="40" t="n"/>
      <c r="B1028" s="41" t="n"/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</row>
    <row r="1029">
      <c r="A1029" s="40" t="n"/>
      <c r="B1029" s="41" t="n"/>
      <c r="C1029" s="42" t="n"/>
      <c r="D1029" s="42" t="n"/>
      <c r="E1029" s="42" t="n"/>
      <c r="F1029" s="42" t="n"/>
      <c r="G1029" s="42" t="n"/>
      <c r="H1029" s="42" t="n"/>
      <c r="I1029" s="42" t="n"/>
      <c r="J1029" s="42" t="n"/>
      <c r="K1029" s="42" t="n"/>
      <c r="L1029" s="42" t="n"/>
      <c r="M1029" s="42" t="n"/>
      <c r="N1029" s="42" t="n"/>
      <c r="O1029" s="42" t="n"/>
    </row>
    <row r="1030">
      <c r="A1030" s="40" t="n"/>
      <c r="B1030" s="41" t="n"/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</row>
    <row r="1031">
      <c r="A1031" s="40" t="n"/>
      <c r="B1031" s="41" t="n"/>
      <c r="C1031" s="42" t="n"/>
      <c r="D1031" s="42" t="n"/>
      <c r="E1031" s="42" t="n"/>
      <c r="F1031" s="42" t="n"/>
      <c r="G1031" s="42" t="n"/>
      <c r="H1031" s="42" t="n"/>
      <c r="I1031" s="42" t="n"/>
      <c r="J1031" s="42" t="n"/>
      <c r="K1031" s="42" t="n"/>
      <c r="L1031" s="42" t="n"/>
      <c r="M1031" s="42" t="n"/>
      <c r="N1031" s="42" t="n"/>
      <c r="O1031" s="42" t="n"/>
    </row>
    <row r="1032">
      <c r="A1032" s="40" t="n"/>
      <c r="B1032" s="41" t="n"/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</row>
    <row r="1033">
      <c r="A1033" s="40" t="n"/>
      <c r="B1033" s="41" t="n"/>
      <c r="C1033" s="42" t="n"/>
      <c r="D1033" s="42" t="n"/>
      <c r="E1033" s="42" t="n"/>
      <c r="F1033" s="42" t="n"/>
      <c r="G1033" s="42" t="n"/>
      <c r="H1033" s="42" t="n"/>
      <c r="I1033" s="42" t="n"/>
      <c r="J1033" s="42" t="n"/>
      <c r="K1033" s="42" t="n"/>
      <c r="L1033" s="42" t="n"/>
      <c r="M1033" s="42" t="n"/>
      <c r="N1033" s="42" t="n"/>
      <c r="O1033" s="42" t="n"/>
    </row>
    <row r="1034">
      <c r="A1034" s="40" t="n"/>
      <c r="B1034" s="41" t="n"/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</row>
    <row r="1035">
      <c r="A1035" s="40" t="n"/>
      <c r="B1035" s="41" t="n"/>
      <c r="C1035" s="42" t="n"/>
      <c r="D1035" s="42" t="n"/>
      <c r="E1035" s="42" t="n"/>
      <c r="F1035" s="42" t="n"/>
      <c r="G1035" s="42" t="n"/>
      <c r="H1035" s="42" t="n"/>
      <c r="I1035" s="42" t="n"/>
      <c r="J1035" s="42" t="n"/>
      <c r="K1035" s="42" t="n"/>
      <c r="L1035" s="42" t="n"/>
      <c r="M1035" s="42" t="n"/>
      <c r="N1035" s="42" t="n"/>
      <c r="O1035" s="42" t="n"/>
    </row>
    <row r="1036">
      <c r="A1036" s="40" t="n"/>
      <c r="B1036" s="41" t="n"/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</row>
    <row r="1037">
      <c r="A1037" s="40" t="n"/>
      <c r="B1037" s="41" t="n"/>
      <c r="C1037" s="42" t="n"/>
      <c r="D1037" s="42" t="n"/>
      <c r="E1037" s="42" t="n"/>
      <c r="F1037" s="42" t="n"/>
      <c r="G1037" s="42" t="n"/>
      <c r="H1037" s="42" t="n"/>
      <c r="I1037" s="42" t="n"/>
      <c r="J1037" s="42" t="n"/>
      <c r="K1037" s="42" t="n"/>
      <c r="L1037" s="42" t="n"/>
      <c r="M1037" s="42" t="n"/>
      <c r="N1037" s="42" t="n"/>
      <c r="O1037" s="42" t="n"/>
    </row>
    <row r="1038">
      <c r="A1038" s="40" t="n"/>
      <c r="B1038" s="41" t="n"/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</row>
    <row r="1039">
      <c r="A1039" s="40" t="n"/>
      <c r="B1039" s="41" t="n"/>
      <c r="C1039" s="42" t="n"/>
      <c r="D1039" s="42" t="n"/>
      <c r="E1039" s="42" t="n"/>
      <c r="F1039" s="42" t="n"/>
      <c r="G1039" s="42" t="n"/>
      <c r="H1039" s="42" t="n"/>
      <c r="I1039" s="42" t="n"/>
      <c r="J1039" s="42" t="n"/>
      <c r="K1039" s="42" t="n"/>
      <c r="L1039" s="42" t="n"/>
      <c r="M1039" s="42" t="n"/>
      <c r="N1039" s="42" t="n"/>
      <c r="O1039" s="42" t="n"/>
    </row>
    <row r="1040">
      <c r="A1040" s="40" t="n"/>
      <c r="B1040" s="41" t="n"/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</row>
    <row r="1041">
      <c r="A1041" s="40" t="n"/>
      <c r="B1041" s="41" t="n"/>
      <c r="C1041" s="42" t="n"/>
      <c r="D1041" s="42" t="n"/>
      <c r="E1041" s="42" t="n"/>
      <c r="F1041" s="42" t="n"/>
      <c r="G1041" s="42" t="n"/>
      <c r="H1041" s="42" t="n"/>
      <c r="I1041" s="42" t="n"/>
      <c r="J1041" s="42" t="n"/>
      <c r="K1041" s="42" t="n"/>
      <c r="L1041" s="42" t="n"/>
      <c r="M1041" s="42" t="n"/>
      <c r="N1041" s="42" t="n"/>
      <c r="O1041" s="42" t="n"/>
    </row>
    <row r="1042">
      <c r="A1042" s="40" t="n"/>
      <c r="B1042" s="41" t="n"/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</row>
    <row r="1043">
      <c r="A1043" s="40" t="n"/>
      <c r="B1043" s="41" t="n"/>
      <c r="C1043" s="42" t="n"/>
      <c r="D1043" s="42" t="n"/>
      <c r="E1043" s="42" t="n"/>
      <c r="F1043" s="42" t="n"/>
      <c r="G1043" s="42" t="n"/>
      <c r="H1043" s="42" t="n"/>
      <c r="I1043" s="42" t="n"/>
      <c r="J1043" s="42" t="n"/>
      <c r="K1043" s="42" t="n"/>
      <c r="L1043" s="42" t="n"/>
      <c r="M1043" s="42" t="n"/>
      <c r="N1043" s="42" t="n"/>
      <c r="O1043" s="42" t="n"/>
    </row>
    <row r="1044">
      <c r="A1044" s="40" t="n"/>
      <c r="B1044" s="41" t="n"/>
      <c r="C1044" s="42" t="n"/>
      <c r="D1044" s="42" t="n"/>
      <c r="E1044" s="42" t="n"/>
      <c r="F1044" s="42" t="n"/>
      <c r="G1044" s="42" t="n"/>
      <c r="H1044" s="42" t="n"/>
      <c r="I1044" s="42" t="n"/>
      <c r="J1044" s="42" t="n"/>
      <c r="K1044" s="42" t="n"/>
      <c r="L1044" s="42" t="n"/>
      <c r="M1044" s="42" t="n"/>
      <c r="N1044" s="42" t="n"/>
      <c r="O1044" s="42" t="n"/>
    </row>
    <row r="1045">
      <c r="A1045" s="40" t="n"/>
      <c r="B1045" s="41" t="n"/>
      <c r="C1045" s="42" t="n"/>
      <c r="D1045" s="42" t="n"/>
      <c r="E1045" s="42" t="n"/>
      <c r="F1045" s="42" t="n"/>
      <c r="G1045" s="42" t="n"/>
      <c r="H1045" s="42" t="n"/>
      <c r="I1045" s="42" t="n"/>
      <c r="J1045" s="42" t="n"/>
      <c r="K1045" s="42" t="n"/>
      <c r="L1045" s="42" t="n"/>
      <c r="M1045" s="42" t="n"/>
      <c r="N1045" s="42" t="n"/>
      <c r="O1045" s="42" t="n"/>
    </row>
    <row r="1046">
      <c r="A1046" s="40" t="n"/>
      <c r="B1046" s="41" t="n"/>
      <c r="C1046" s="42" t="n"/>
      <c r="D1046" s="42" t="n"/>
      <c r="E1046" s="42" t="n"/>
      <c r="F1046" s="42" t="n"/>
      <c r="G1046" s="42" t="n"/>
      <c r="H1046" s="42" t="n"/>
      <c r="I1046" s="42" t="n"/>
      <c r="J1046" s="42" t="n"/>
      <c r="K1046" s="42" t="n"/>
      <c r="L1046" s="42" t="n"/>
      <c r="M1046" s="42" t="n"/>
      <c r="N1046" s="42" t="n"/>
      <c r="O1046" s="42" t="n"/>
    </row>
    <row r="1047">
      <c r="A1047" s="40" t="n"/>
      <c r="B1047" s="41" t="n"/>
      <c r="C1047" s="42" t="n"/>
      <c r="D1047" s="42" t="n"/>
      <c r="E1047" s="42" t="n"/>
      <c r="F1047" s="42" t="n"/>
      <c r="G1047" s="42" t="n"/>
      <c r="H1047" s="42" t="n"/>
      <c r="I1047" s="42" t="n"/>
      <c r="J1047" s="42" t="n"/>
      <c r="K1047" s="42" t="n"/>
      <c r="L1047" s="42" t="n"/>
      <c r="M1047" s="42" t="n"/>
      <c r="N1047" s="42" t="n"/>
      <c r="O1047" s="42" t="n"/>
    </row>
    <row r="1048">
      <c r="A1048" s="40" t="n"/>
      <c r="B1048" s="41" t="n"/>
      <c r="C1048" s="42" t="n"/>
      <c r="D1048" s="42" t="n"/>
      <c r="E1048" s="42" t="n"/>
      <c r="F1048" s="42" t="n"/>
      <c r="G1048" s="42" t="n"/>
      <c r="H1048" s="42" t="n"/>
      <c r="I1048" s="42" t="n"/>
      <c r="J1048" s="42" t="n"/>
      <c r="K1048" s="42" t="n"/>
      <c r="L1048" s="42" t="n"/>
      <c r="M1048" s="42" t="n"/>
      <c r="N1048" s="42" t="n"/>
      <c r="O1048" s="42" t="n"/>
    </row>
    <row r="1049">
      <c r="A1049" s="40" t="n"/>
      <c r="B1049" s="41" t="n"/>
      <c r="C1049" s="42" t="n"/>
      <c r="D1049" s="42" t="n"/>
      <c r="E1049" s="42" t="n"/>
      <c r="F1049" s="42" t="n"/>
      <c r="G1049" s="42" t="n"/>
      <c r="H1049" s="42" t="n"/>
      <c r="I1049" s="42" t="n"/>
      <c r="J1049" s="42" t="n"/>
      <c r="K1049" s="42" t="n"/>
      <c r="L1049" s="42" t="n"/>
      <c r="M1049" s="42" t="n"/>
      <c r="N1049" s="42" t="n"/>
      <c r="O1049" s="42" t="n"/>
    </row>
    <row r="1050">
      <c r="A1050" s="40" t="n"/>
      <c r="B1050" s="41" t="n"/>
      <c r="C1050" s="42" t="n"/>
      <c r="D1050" s="42" t="n"/>
      <c r="E1050" s="42" t="n"/>
      <c r="F1050" s="42" t="n"/>
      <c r="G1050" s="42" t="n"/>
      <c r="H1050" s="42" t="n"/>
      <c r="I1050" s="42" t="n"/>
      <c r="J1050" s="42" t="n"/>
      <c r="K1050" s="42" t="n"/>
      <c r="L1050" s="42" t="n"/>
      <c r="M1050" s="42" t="n"/>
      <c r="N1050" s="42" t="n"/>
      <c r="O1050" s="42" t="n"/>
    </row>
    <row r="1051">
      <c r="A1051" s="40" t="n"/>
      <c r="B1051" s="41" t="n"/>
      <c r="C1051" s="42" t="n"/>
      <c r="D1051" s="42" t="n"/>
      <c r="E1051" s="42" t="n"/>
      <c r="F1051" s="42" t="n"/>
      <c r="G1051" s="42" t="n"/>
      <c r="H1051" s="42" t="n"/>
      <c r="I1051" s="42" t="n"/>
      <c r="J1051" s="42" t="n"/>
      <c r="K1051" s="42" t="n"/>
      <c r="L1051" s="42" t="n"/>
      <c r="M1051" s="42" t="n"/>
      <c r="N1051" s="42" t="n"/>
      <c r="O1051" s="42" t="n"/>
    </row>
    <row r="1052">
      <c r="A1052" s="40" t="n"/>
      <c r="B1052" s="41" t="n"/>
      <c r="C1052" s="42" t="n"/>
      <c r="D1052" s="42" t="n"/>
      <c r="E1052" s="42" t="n"/>
      <c r="F1052" s="42" t="n"/>
      <c r="G1052" s="42" t="n"/>
      <c r="H1052" s="42" t="n"/>
      <c r="I1052" s="42" t="n"/>
      <c r="J1052" s="42" t="n"/>
      <c r="K1052" s="42" t="n"/>
      <c r="L1052" s="42" t="n"/>
      <c r="M1052" s="42" t="n"/>
      <c r="N1052" s="42" t="n"/>
      <c r="O1052" s="42" t="n"/>
    </row>
    <row r="1053">
      <c r="A1053" s="40" t="n"/>
      <c r="B1053" s="41" t="n"/>
      <c r="C1053" s="42" t="n"/>
      <c r="D1053" s="42" t="n"/>
      <c r="E1053" s="42" t="n"/>
      <c r="F1053" s="42" t="n"/>
      <c r="G1053" s="42" t="n"/>
      <c r="H1053" s="42" t="n"/>
      <c r="I1053" s="42" t="n"/>
      <c r="J1053" s="42" t="n"/>
      <c r="K1053" s="42" t="n"/>
      <c r="L1053" s="42" t="n"/>
      <c r="M1053" s="42" t="n"/>
      <c r="N1053" s="42" t="n"/>
      <c r="O1053" s="42" t="n"/>
    </row>
    <row r="1054">
      <c r="A1054" s="40" t="n"/>
      <c r="B1054" s="41" t="n"/>
      <c r="C1054" s="42" t="n"/>
      <c r="D1054" s="42" t="n"/>
      <c r="E1054" s="42" t="n"/>
      <c r="F1054" s="42" t="n"/>
      <c r="G1054" s="42" t="n"/>
      <c r="H1054" s="42" t="n"/>
      <c r="I1054" s="42" t="n"/>
      <c r="J1054" s="42" t="n"/>
      <c r="K1054" s="42" t="n"/>
      <c r="L1054" s="42" t="n"/>
      <c r="M1054" s="42" t="n"/>
      <c r="N1054" s="42" t="n"/>
      <c r="O1054" s="42" t="n"/>
    </row>
    <row r="1055">
      <c r="A1055" s="40" t="n"/>
      <c r="B1055" s="41" t="n"/>
      <c r="C1055" s="42" t="n"/>
      <c r="D1055" s="42" t="n"/>
      <c r="E1055" s="42" t="n"/>
      <c r="F1055" s="42" t="n"/>
      <c r="G1055" s="42" t="n"/>
      <c r="H1055" s="42" t="n"/>
      <c r="I1055" s="42" t="n"/>
      <c r="J1055" s="42" t="n"/>
      <c r="K1055" s="42" t="n"/>
      <c r="L1055" s="42" t="n"/>
      <c r="M1055" s="42" t="n"/>
      <c r="N1055" s="42" t="n"/>
      <c r="O1055" s="42" t="n"/>
    </row>
    <row r="1056">
      <c r="A1056" s="40" t="n"/>
      <c r="B1056" s="41" t="n"/>
      <c r="C1056" s="42" t="n"/>
      <c r="D1056" s="42" t="n"/>
      <c r="E1056" s="42" t="n"/>
      <c r="F1056" s="42" t="n"/>
      <c r="G1056" s="42" t="n"/>
      <c r="H1056" s="42" t="n"/>
      <c r="I1056" s="42" t="n"/>
      <c r="J1056" s="42" t="n"/>
      <c r="K1056" s="42" t="n"/>
      <c r="L1056" s="42" t="n"/>
      <c r="M1056" s="42" t="n"/>
      <c r="N1056" s="42" t="n"/>
      <c r="O1056" s="42" t="n"/>
    </row>
    <row r="1057">
      <c r="A1057" s="40" t="n"/>
      <c r="B1057" s="41" t="n"/>
      <c r="C1057" s="42" t="n"/>
      <c r="D1057" s="42" t="n"/>
      <c r="E1057" s="42" t="n"/>
      <c r="F1057" s="42" t="n"/>
      <c r="G1057" s="42" t="n"/>
      <c r="H1057" s="42" t="n"/>
      <c r="I1057" s="42" t="n"/>
      <c r="J1057" s="42" t="n"/>
      <c r="K1057" s="42" t="n"/>
      <c r="L1057" s="42" t="n"/>
      <c r="M1057" s="42" t="n"/>
      <c r="N1057" s="42" t="n"/>
      <c r="O1057" s="42" t="n"/>
    </row>
    <row r="1058">
      <c r="A1058" s="40" t="n"/>
      <c r="B1058" s="41" t="n"/>
      <c r="C1058" s="42" t="n"/>
      <c r="D1058" s="42" t="n"/>
      <c r="E1058" s="42" t="n"/>
      <c r="F1058" s="42" t="n"/>
      <c r="G1058" s="42" t="n"/>
      <c r="H1058" s="42" t="n"/>
      <c r="I1058" s="42" t="n"/>
      <c r="J1058" s="42" t="n"/>
      <c r="K1058" s="42" t="n"/>
      <c r="L1058" s="42" t="n"/>
      <c r="M1058" s="42" t="n"/>
      <c r="N1058" s="42" t="n"/>
      <c r="O1058" s="42" t="n"/>
    </row>
    <row r="1059">
      <c r="A1059" s="40" t="n"/>
      <c r="B1059" s="41" t="n"/>
      <c r="C1059" s="42" t="n"/>
      <c r="D1059" s="42" t="n"/>
      <c r="E1059" s="42" t="n"/>
      <c r="F1059" s="42" t="n"/>
      <c r="G1059" s="42" t="n"/>
      <c r="H1059" s="42" t="n"/>
      <c r="I1059" s="42" t="n"/>
      <c r="J1059" s="42" t="n"/>
      <c r="K1059" s="42" t="n"/>
      <c r="L1059" s="42" t="n"/>
      <c r="M1059" s="42" t="n"/>
      <c r="N1059" s="42" t="n"/>
      <c r="O1059" s="42" t="n"/>
    </row>
    <row r="1060">
      <c r="A1060" s="40" t="n"/>
      <c r="B1060" s="41" t="n"/>
      <c r="C1060" s="42" t="n"/>
      <c r="D1060" s="42" t="n"/>
      <c r="E1060" s="42" t="n"/>
      <c r="F1060" s="42" t="n"/>
      <c r="G1060" s="42" t="n"/>
      <c r="H1060" s="42" t="n"/>
      <c r="I1060" s="42" t="n"/>
      <c r="J1060" s="42" t="n"/>
      <c r="K1060" s="42" t="n"/>
      <c r="L1060" s="42" t="n"/>
      <c r="M1060" s="42" t="n"/>
      <c r="N1060" s="42" t="n"/>
      <c r="O1060" s="42" t="n"/>
    </row>
    <row r="1061">
      <c r="A1061" s="40" t="n"/>
      <c r="B1061" s="41" t="n"/>
      <c r="C1061" s="42" t="n"/>
      <c r="D1061" s="42" t="n"/>
      <c r="E1061" s="42" t="n"/>
      <c r="F1061" s="42" t="n"/>
      <c r="G1061" s="42" t="n"/>
      <c r="H1061" s="42" t="n"/>
      <c r="I1061" s="42" t="n"/>
      <c r="J1061" s="42" t="n"/>
      <c r="K1061" s="42" t="n"/>
      <c r="L1061" s="42" t="n"/>
      <c r="M1061" s="42" t="n"/>
      <c r="N1061" s="42" t="n"/>
      <c r="O1061" s="42" t="n"/>
    </row>
    <row r="1062">
      <c r="A1062" s="40" t="n"/>
      <c r="B1062" s="41" t="n"/>
      <c r="C1062" s="42" t="n"/>
      <c r="D1062" s="42" t="n"/>
      <c r="E1062" s="42" t="n"/>
      <c r="F1062" s="42" t="n"/>
      <c r="G1062" s="42" t="n"/>
      <c r="H1062" s="42" t="n"/>
      <c r="I1062" s="42" t="n"/>
      <c r="J1062" s="42" t="n"/>
      <c r="K1062" s="42" t="n"/>
      <c r="L1062" s="42" t="n"/>
      <c r="M1062" s="42" t="n"/>
      <c r="N1062" s="42" t="n"/>
      <c r="O1062" s="42" t="n"/>
    </row>
    <row r="1063">
      <c r="A1063" s="40" t="n"/>
      <c r="B1063" s="41" t="n"/>
      <c r="C1063" s="42" t="n"/>
      <c r="D1063" s="42" t="n"/>
      <c r="E1063" s="42" t="n"/>
      <c r="F1063" s="42" t="n"/>
      <c r="G1063" s="42" t="n"/>
      <c r="H1063" s="42" t="n"/>
      <c r="I1063" s="42" t="n"/>
      <c r="J1063" s="42" t="n"/>
      <c r="K1063" s="42" t="n"/>
      <c r="L1063" s="42" t="n"/>
      <c r="M1063" s="42" t="n"/>
      <c r="N1063" s="42" t="n"/>
      <c r="O1063" s="42" t="n"/>
    </row>
    <row r="1064">
      <c r="A1064" s="40" t="n"/>
      <c r="B1064" s="41" t="n"/>
      <c r="C1064" s="42" t="n"/>
      <c r="D1064" s="42" t="n"/>
      <c r="E1064" s="42" t="n"/>
      <c r="F1064" s="42" t="n"/>
      <c r="G1064" s="42" t="n"/>
      <c r="H1064" s="42" t="n"/>
      <c r="I1064" s="42" t="n"/>
      <c r="J1064" s="42" t="n"/>
      <c r="K1064" s="42" t="n"/>
      <c r="L1064" s="42" t="n"/>
      <c r="M1064" s="42" t="n"/>
      <c r="N1064" s="42" t="n"/>
      <c r="O1064" s="42" t="n"/>
    </row>
    <row r="1065">
      <c r="A1065" s="40" t="n"/>
      <c r="B1065" s="41" t="n"/>
      <c r="C1065" s="42" t="n"/>
      <c r="D1065" s="42" t="n"/>
      <c r="E1065" s="42" t="n"/>
      <c r="F1065" s="42" t="n"/>
      <c r="G1065" s="42" t="n"/>
      <c r="H1065" s="42" t="n"/>
      <c r="I1065" s="42" t="n"/>
      <c r="J1065" s="42" t="n"/>
      <c r="K1065" s="42" t="n"/>
      <c r="L1065" s="42" t="n"/>
      <c r="M1065" s="42" t="n"/>
      <c r="N1065" s="42" t="n"/>
      <c r="O1065" s="42" t="n"/>
    </row>
    <row r="1066">
      <c r="A1066" s="40" t="n"/>
      <c r="B1066" s="41" t="n"/>
      <c r="C1066" s="42" t="n"/>
      <c r="D1066" s="42" t="n"/>
      <c r="E1066" s="42" t="n"/>
      <c r="F1066" s="42" t="n"/>
      <c r="G1066" s="42" t="n"/>
      <c r="H1066" s="42" t="n"/>
      <c r="I1066" s="42" t="n"/>
      <c r="J1066" s="42" t="n"/>
      <c r="K1066" s="42" t="n"/>
      <c r="L1066" s="42" t="n"/>
      <c r="M1066" s="42" t="n"/>
      <c r="N1066" s="42" t="n"/>
      <c r="O1066" s="42" t="n"/>
    </row>
    <row r="1067">
      <c r="A1067" s="40" t="n"/>
      <c r="B1067" s="41" t="n"/>
      <c r="C1067" s="42" t="n"/>
      <c r="D1067" s="42" t="n"/>
      <c r="E1067" s="42" t="n"/>
      <c r="F1067" s="42" t="n"/>
      <c r="G1067" s="42" t="n"/>
      <c r="H1067" s="42" t="n"/>
      <c r="I1067" s="42" t="n"/>
      <c r="J1067" s="42" t="n"/>
      <c r="K1067" s="42" t="n"/>
      <c r="L1067" s="42" t="n"/>
      <c r="M1067" s="42" t="n"/>
      <c r="N1067" s="42" t="n"/>
      <c r="O1067" s="42" t="n"/>
    </row>
    <row r="1068">
      <c r="A1068" s="40" t="n"/>
      <c r="B1068" s="41" t="n"/>
      <c r="C1068" s="42" t="n"/>
      <c r="D1068" s="42" t="n"/>
      <c r="E1068" s="42" t="n"/>
      <c r="F1068" s="42" t="n"/>
      <c r="G1068" s="42" t="n"/>
      <c r="H1068" s="42" t="n"/>
      <c r="I1068" s="42" t="n"/>
      <c r="J1068" s="42" t="n"/>
      <c r="K1068" s="42" t="n"/>
      <c r="L1068" s="42" t="n"/>
      <c r="M1068" s="42" t="n"/>
      <c r="N1068" s="42" t="n"/>
      <c r="O1068" s="42" t="n"/>
    </row>
    <row r="1069">
      <c r="A1069" s="40" t="n"/>
      <c r="B1069" s="41" t="n"/>
      <c r="C1069" s="42" t="n"/>
      <c r="D1069" s="42" t="n"/>
      <c r="E1069" s="42" t="n"/>
      <c r="F1069" s="42" t="n"/>
      <c r="G1069" s="42" t="n"/>
      <c r="H1069" s="42" t="n"/>
      <c r="I1069" s="42" t="n"/>
      <c r="J1069" s="42" t="n"/>
      <c r="K1069" s="42" t="n"/>
      <c r="L1069" s="42" t="n"/>
      <c r="M1069" s="42" t="n"/>
      <c r="N1069" s="42" t="n"/>
      <c r="O1069" s="42" t="n"/>
    </row>
    <row r="1070">
      <c r="A1070" s="40" t="n"/>
      <c r="B1070" s="41" t="n"/>
      <c r="C1070" s="42" t="n"/>
      <c r="D1070" s="42" t="n"/>
      <c r="E1070" s="42" t="n"/>
      <c r="F1070" s="42" t="n"/>
      <c r="G1070" s="42" t="n"/>
      <c r="H1070" s="42" t="n"/>
      <c r="I1070" s="42" t="n"/>
      <c r="J1070" s="42" t="n"/>
      <c r="K1070" s="42" t="n"/>
      <c r="L1070" s="42" t="n"/>
      <c r="M1070" s="42" t="n"/>
      <c r="N1070" s="42" t="n"/>
      <c r="O1070" s="42" t="n"/>
    </row>
    <row r="1071">
      <c r="A1071" s="40" t="n"/>
      <c r="B1071" s="41" t="n"/>
      <c r="C1071" s="42" t="n"/>
      <c r="D1071" s="42" t="n"/>
      <c r="E1071" s="42" t="n"/>
      <c r="F1071" s="42" t="n"/>
      <c r="G1071" s="42" t="n"/>
      <c r="H1071" s="42" t="n"/>
      <c r="I1071" s="42" t="n"/>
      <c r="J1071" s="42" t="n"/>
      <c r="K1071" s="42" t="n"/>
      <c r="L1071" s="42" t="n"/>
      <c r="M1071" s="42" t="n"/>
      <c r="N1071" s="42" t="n"/>
      <c r="O1071" s="42" t="n"/>
    </row>
    <row r="1072">
      <c r="A1072" s="40" t="n"/>
      <c r="B1072" s="41" t="n"/>
      <c r="C1072" s="42" t="n"/>
      <c r="D1072" s="42" t="n"/>
      <c r="E1072" s="42" t="n"/>
      <c r="F1072" s="42" t="n"/>
      <c r="G1072" s="42" t="n"/>
      <c r="H1072" s="42" t="n"/>
      <c r="I1072" s="42" t="n"/>
      <c r="J1072" s="42" t="n"/>
      <c r="K1072" s="42" t="n"/>
      <c r="L1072" s="42" t="n"/>
      <c r="M1072" s="42" t="n"/>
      <c r="N1072" s="42" t="n"/>
      <c r="O1072" s="42" t="n"/>
    </row>
    <row r="1073">
      <c r="A1073" s="40" t="n"/>
      <c r="B1073" s="41" t="n"/>
      <c r="C1073" s="42" t="n"/>
      <c r="D1073" s="42" t="n"/>
      <c r="E1073" s="42" t="n"/>
      <c r="F1073" s="42" t="n"/>
      <c r="G1073" s="42" t="n"/>
      <c r="H1073" s="42" t="n"/>
      <c r="I1073" s="42" t="n"/>
      <c r="J1073" s="42" t="n"/>
      <c r="K1073" s="42" t="n"/>
      <c r="L1073" s="42" t="n"/>
      <c r="M1073" s="42" t="n"/>
      <c r="N1073" s="42" t="n"/>
      <c r="O1073" s="42" t="n"/>
    </row>
    <row r="1074">
      <c r="A1074" s="40" t="n"/>
      <c r="B1074" s="41" t="n"/>
      <c r="C1074" s="42" t="n"/>
      <c r="D1074" s="42" t="n"/>
      <c r="E1074" s="42" t="n"/>
      <c r="F1074" s="42" t="n"/>
      <c r="G1074" s="42" t="n"/>
      <c r="H1074" s="42" t="n"/>
      <c r="I1074" s="42" t="n"/>
      <c r="J1074" s="42" t="n"/>
      <c r="K1074" s="42" t="n"/>
      <c r="L1074" s="42" t="n"/>
      <c r="M1074" s="42" t="n"/>
      <c r="N1074" s="42" t="n"/>
      <c r="O1074" s="42" t="n"/>
    </row>
    <row r="1075">
      <c r="A1075" s="40" t="n"/>
      <c r="B1075" s="41" t="n"/>
      <c r="C1075" s="42" t="n"/>
      <c r="D1075" s="42" t="n"/>
      <c r="E1075" s="42" t="n"/>
      <c r="F1075" s="42" t="n"/>
      <c r="G1075" s="42" t="n"/>
      <c r="H1075" s="42" t="n"/>
      <c r="I1075" s="42" t="n"/>
      <c r="J1075" s="42" t="n"/>
      <c r="K1075" s="42" t="n"/>
      <c r="L1075" s="42" t="n"/>
      <c r="M1075" s="42" t="n"/>
      <c r="N1075" s="42" t="n"/>
      <c r="O1075" s="42" t="n"/>
    </row>
    <row r="1076">
      <c r="A1076" s="40" t="n"/>
      <c r="B1076" s="41" t="n"/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</row>
    <row r="1077">
      <c r="A1077" s="40" t="n"/>
      <c r="B1077" s="41" t="n"/>
      <c r="C1077" s="42" t="n"/>
      <c r="D1077" s="42" t="n"/>
      <c r="E1077" s="42" t="n"/>
      <c r="F1077" s="42" t="n"/>
      <c r="G1077" s="42" t="n"/>
      <c r="H1077" s="42" t="n"/>
      <c r="I1077" s="42" t="n"/>
      <c r="J1077" s="42" t="n"/>
      <c r="K1077" s="42" t="n"/>
      <c r="L1077" s="42" t="n"/>
      <c r="M1077" s="42" t="n"/>
      <c r="N1077" s="42" t="n"/>
      <c r="O1077" s="42" t="n"/>
    </row>
    <row r="1078">
      <c r="A1078" s="40" t="n"/>
      <c r="B1078" s="41" t="n"/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</row>
    <row r="1079">
      <c r="A1079" s="40" t="n"/>
      <c r="B1079" s="41" t="n"/>
      <c r="C1079" s="42" t="n"/>
      <c r="D1079" s="42" t="n"/>
      <c r="E1079" s="42" t="n"/>
      <c r="F1079" s="42" t="n"/>
      <c r="G1079" s="42" t="n"/>
      <c r="H1079" s="42" t="n"/>
      <c r="I1079" s="42" t="n"/>
      <c r="J1079" s="42" t="n"/>
      <c r="K1079" s="42" t="n"/>
      <c r="L1079" s="42" t="n"/>
      <c r="M1079" s="42" t="n"/>
      <c r="N1079" s="42" t="n"/>
      <c r="O1079" s="42" t="n"/>
    </row>
    <row r="1080">
      <c r="A1080" s="40" t="n"/>
      <c r="B1080" s="41" t="n"/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</row>
    <row r="1081">
      <c r="A1081" s="40" t="n"/>
      <c r="B1081" s="41" t="n"/>
      <c r="C1081" s="42" t="n"/>
      <c r="D1081" s="42" t="n"/>
      <c r="E1081" s="42" t="n"/>
      <c r="F1081" s="42" t="n"/>
      <c r="G1081" s="42" t="n"/>
      <c r="H1081" s="42" t="n"/>
      <c r="I1081" s="42" t="n"/>
      <c r="J1081" s="42" t="n"/>
      <c r="K1081" s="42" t="n"/>
      <c r="L1081" s="42" t="n"/>
      <c r="M1081" s="42" t="n"/>
      <c r="N1081" s="42" t="n"/>
      <c r="O1081" s="42" t="n"/>
    </row>
    <row r="1082">
      <c r="A1082" s="40" t="n"/>
      <c r="B1082" s="41" t="n"/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</row>
    <row r="1083">
      <c r="A1083" s="40" t="n"/>
      <c r="B1083" s="41" t="n"/>
      <c r="C1083" s="42" t="n"/>
      <c r="D1083" s="42" t="n"/>
      <c r="E1083" s="42" t="n"/>
      <c r="F1083" s="42" t="n"/>
      <c r="G1083" s="42" t="n"/>
      <c r="H1083" s="42" t="n"/>
      <c r="I1083" s="42" t="n"/>
      <c r="J1083" s="42" t="n"/>
      <c r="K1083" s="42" t="n"/>
      <c r="L1083" s="42" t="n"/>
      <c r="M1083" s="42" t="n"/>
      <c r="N1083" s="42" t="n"/>
      <c r="O1083" s="42" t="n"/>
    </row>
    <row r="1084">
      <c r="A1084" s="40" t="n"/>
      <c r="B1084" s="41" t="n"/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</row>
    <row r="1085">
      <c r="A1085" s="40" t="n"/>
      <c r="B1085" s="41" t="n"/>
      <c r="C1085" s="42" t="n"/>
      <c r="D1085" s="42" t="n"/>
      <c r="E1085" s="42" t="n"/>
      <c r="F1085" s="42" t="n"/>
      <c r="G1085" s="42" t="n"/>
      <c r="H1085" s="42" t="n"/>
      <c r="I1085" s="42" t="n"/>
      <c r="J1085" s="42" t="n"/>
      <c r="K1085" s="42" t="n"/>
      <c r="L1085" s="42" t="n"/>
      <c r="M1085" s="42" t="n"/>
      <c r="N1085" s="42" t="n"/>
      <c r="O1085" s="42" t="n"/>
    </row>
    <row r="1086">
      <c r="A1086" s="40" t="n"/>
      <c r="B1086" s="41" t="n"/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</row>
    <row r="1087">
      <c r="A1087" s="40" t="n"/>
      <c r="B1087" s="41" t="n"/>
      <c r="C1087" s="42" t="n"/>
      <c r="D1087" s="42" t="n"/>
      <c r="E1087" s="42" t="n"/>
      <c r="F1087" s="42" t="n"/>
      <c r="G1087" s="42" t="n"/>
      <c r="H1087" s="42" t="n"/>
      <c r="I1087" s="42" t="n"/>
      <c r="J1087" s="42" t="n"/>
      <c r="K1087" s="42" t="n"/>
      <c r="L1087" s="42" t="n"/>
      <c r="M1087" s="42" t="n"/>
      <c r="N1087" s="42" t="n"/>
      <c r="O1087" s="42" t="n"/>
    </row>
    <row r="1088">
      <c r="A1088" s="40" t="n"/>
      <c r="B1088" s="41" t="n"/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</row>
    <row r="1089">
      <c r="A1089" s="40" t="n"/>
      <c r="B1089" s="41" t="n"/>
      <c r="C1089" s="42" t="n"/>
      <c r="D1089" s="42" t="n"/>
      <c r="E1089" s="42" t="n"/>
      <c r="F1089" s="42" t="n"/>
      <c r="G1089" s="42" t="n"/>
      <c r="H1089" s="42" t="n"/>
      <c r="I1089" s="42" t="n"/>
      <c r="J1089" s="42" t="n"/>
      <c r="K1089" s="42" t="n"/>
      <c r="L1089" s="42" t="n"/>
      <c r="M1089" s="42" t="n"/>
      <c r="N1089" s="42" t="n"/>
      <c r="O1089" s="42" t="n"/>
    </row>
    <row r="1090">
      <c r="A1090" s="40" t="n"/>
      <c r="B1090" s="41" t="n"/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</row>
    <row r="1091">
      <c r="A1091" s="40" t="n"/>
      <c r="B1091" s="41" t="n"/>
      <c r="C1091" s="42" t="n"/>
      <c r="D1091" s="42" t="n"/>
      <c r="E1091" s="42" t="n"/>
      <c r="F1091" s="42" t="n"/>
      <c r="G1091" s="42" t="n"/>
      <c r="H1091" s="42" t="n"/>
      <c r="I1091" s="42" t="n"/>
      <c r="J1091" s="42" t="n"/>
      <c r="K1091" s="42" t="n"/>
      <c r="L1091" s="42" t="n"/>
      <c r="M1091" s="42" t="n"/>
      <c r="N1091" s="42" t="n"/>
      <c r="O1091" s="42" t="n"/>
    </row>
    <row r="1092">
      <c r="A1092" s="40" t="n"/>
      <c r="B1092" s="41" t="n"/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</row>
    <row r="1093">
      <c r="A1093" s="40" t="n"/>
      <c r="B1093" s="41" t="n"/>
      <c r="C1093" s="42" t="n"/>
      <c r="D1093" s="42" t="n"/>
      <c r="E1093" s="42" t="n"/>
      <c r="F1093" s="42" t="n"/>
      <c r="G1093" s="42" t="n"/>
      <c r="H1093" s="42" t="n"/>
      <c r="I1093" s="42" t="n"/>
      <c r="J1093" s="42" t="n"/>
      <c r="K1093" s="42" t="n"/>
      <c r="L1093" s="42" t="n"/>
      <c r="M1093" s="42" t="n"/>
      <c r="N1093" s="42" t="n"/>
      <c r="O1093" s="42" t="n"/>
    </row>
    <row r="1094">
      <c r="A1094" s="40" t="n"/>
      <c r="B1094" s="41" t="n"/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</row>
    <row r="1095">
      <c r="A1095" s="40" t="n"/>
      <c r="B1095" s="41" t="n"/>
      <c r="C1095" s="42" t="n"/>
      <c r="D1095" s="42" t="n"/>
      <c r="E1095" s="42" t="n"/>
      <c r="F1095" s="42" t="n"/>
      <c r="G1095" s="42" t="n"/>
      <c r="H1095" s="42" t="n"/>
      <c r="I1095" s="42" t="n"/>
      <c r="J1095" s="42" t="n"/>
      <c r="K1095" s="42" t="n"/>
      <c r="L1095" s="42" t="n"/>
      <c r="M1095" s="42" t="n"/>
      <c r="N1095" s="42" t="n"/>
      <c r="O1095" s="42" t="n"/>
    </row>
    <row r="1096">
      <c r="A1096" s="40" t="n"/>
      <c r="B1096" s="41" t="n"/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</row>
    <row r="1097">
      <c r="A1097" s="40" t="n"/>
      <c r="B1097" s="41" t="n"/>
      <c r="C1097" s="42" t="n"/>
      <c r="D1097" s="42" t="n"/>
      <c r="E1097" s="42" t="n"/>
      <c r="F1097" s="42" t="n"/>
      <c r="G1097" s="42" t="n"/>
      <c r="H1097" s="42" t="n"/>
      <c r="I1097" s="42" t="n"/>
      <c r="J1097" s="42" t="n"/>
      <c r="K1097" s="42" t="n"/>
      <c r="L1097" s="42" t="n"/>
      <c r="M1097" s="42" t="n"/>
      <c r="N1097" s="42" t="n"/>
      <c r="O1097" s="42" t="n"/>
    </row>
    <row r="1098">
      <c r="A1098" s="40" t="n"/>
      <c r="B1098" s="41" t="n"/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</row>
    <row r="1099">
      <c r="A1099" s="40" t="n"/>
      <c r="B1099" s="41" t="n"/>
      <c r="C1099" s="42" t="n"/>
      <c r="D1099" s="42" t="n"/>
      <c r="E1099" s="42" t="n"/>
      <c r="F1099" s="42" t="n"/>
      <c r="G1099" s="42" t="n"/>
      <c r="H1099" s="42" t="n"/>
      <c r="I1099" s="42" t="n"/>
      <c r="J1099" s="42" t="n"/>
      <c r="K1099" s="42" t="n"/>
      <c r="L1099" s="42" t="n"/>
      <c r="M1099" s="42" t="n"/>
      <c r="N1099" s="42" t="n"/>
      <c r="O1099" s="42" t="n"/>
    </row>
    <row r="1100">
      <c r="A1100" s="40" t="n"/>
      <c r="B1100" s="41" t="n"/>
      <c r="C1100" s="42" t="n"/>
      <c r="D1100" s="42" t="n"/>
      <c r="E1100" s="42" t="n"/>
      <c r="F1100" s="42" t="n"/>
      <c r="G1100" s="42" t="n"/>
      <c r="H1100" s="42" t="n"/>
      <c r="I1100" s="42" t="n"/>
      <c r="J1100" s="42" t="n"/>
      <c r="K1100" s="42" t="n"/>
      <c r="L1100" s="42" t="n"/>
      <c r="M1100" s="42" t="n"/>
      <c r="N1100" s="42" t="n"/>
      <c r="O1100" s="42" t="n"/>
    </row>
    <row r="1101">
      <c r="A1101" s="40" t="n"/>
      <c r="B1101" s="41" t="n"/>
      <c r="C1101" s="42" t="n"/>
      <c r="D1101" s="42" t="n"/>
      <c r="E1101" s="42" t="n"/>
      <c r="F1101" s="42" t="n"/>
      <c r="G1101" s="42" t="n"/>
      <c r="H1101" s="42" t="n"/>
      <c r="I1101" s="42" t="n"/>
      <c r="J1101" s="42" t="n"/>
      <c r="K1101" s="42" t="n"/>
      <c r="L1101" s="42" t="n"/>
      <c r="M1101" s="42" t="n"/>
      <c r="N1101" s="42" t="n"/>
      <c r="O1101" s="42" t="n"/>
    </row>
    <row r="1102">
      <c r="A1102" s="40" t="n"/>
      <c r="B1102" s="41" t="n"/>
      <c r="C1102" s="42" t="n"/>
      <c r="D1102" s="42" t="n"/>
      <c r="E1102" s="42" t="n"/>
      <c r="F1102" s="42" t="n"/>
      <c r="G1102" s="42" t="n"/>
      <c r="H1102" s="42" t="n"/>
      <c r="I1102" s="42" t="n"/>
      <c r="J1102" s="42" t="n"/>
      <c r="K1102" s="42" t="n"/>
      <c r="L1102" s="42" t="n"/>
      <c r="M1102" s="42" t="n"/>
      <c r="N1102" s="42" t="n"/>
      <c r="O1102" s="42" t="n"/>
    </row>
    <row r="1103">
      <c r="A1103" s="40" t="n"/>
      <c r="B1103" s="41" t="n"/>
      <c r="C1103" s="42" t="n"/>
      <c r="D1103" s="42" t="n"/>
      <c r="E1103" s="42" t="n"/>
      <c r="F1103" s="42" t="n"/>
      <c r="G1103" s="42" t="n"/>
      <c r="H1103" s="42" t="n"/>
      <c r="I1103" s="42" t="n"/>
      <c r="J1103" s="42" t="n"/>
      <c r="K1103" s="42" t="n"/>
      <c r="L1103" s="42" t="n"/>
      <c r="M1103" s="42" t="n"/>
      <c r="N1103" s="42" t="n"/>
      <c r="O1103" s="42" t="n"/>
    </row>
    <row r="1104">
      <c r="A1104" s="40" t="n"/>
      <c r="B1104" s="41" t="n"/>
      <c r="C1104" s="42" t="n"/>
      <c r="D1104" s="42" t="n"/>
      <c r="E1104" s="42" t="n"/>
      <c r="F1104" s="42" t="n"/>
      <c r="G1104" s="42" t="n"/>
      <c r="H1104" s="42" t="n"/>
      <c r="I1104" s="42" t="n"/>
      <c r="J1104" s="42" t="n"/>
      <c r="K1104" s="42" t="n"/>
      <c r="L1104" s="42" t="n"/>
      <c r="M1104" s="42" t="n"/>
      <c r="N1104" s="42" t="n"/>
      <c r="O1104" s="42" t="n"/>
    </row>
    <row r="1105">
      <c r="A1105" s="40" t="n"/>
      <c r="B1105" s="41" t="n"/>
      <c r="C1105" s="42" t="n"/>
      <c r="D1105" s="42" t="n"/>
      <c r="E1105" s="42" t="n"/>
      <c r="F1105" s="42" t="n"/>
      <c r="G1105" s="42" t="n"/>
      <c r="H1105" s="42" t="n"/>
      <c r="I1105" s="42" t="n"/>
      <c r="J1105" s="42" t="n"/>
      <c r="K1105" s="42" t="n"/>
      <c r="L1105" s="42" t="n"/>
      <c r="M1105" s="42" t="n"/>
      <c r="N1105" s="42" t="n"/>
      <c r="O1105" s="42" t="n"/>
    </row>
    <row r="1106">
      <c r="A1106" s="40" t="n"/>
      <c r="B1106" s="41" t="n"/>
      <c r="C1106" s="42" t="n"/>
      <c r="D1106" s="42" t="n"/>
      <c r="E1106" s="42" t="n"/>
      <c r="F1106" s="42" t="n"/>
      <c r="G1106" s="42" t="n"/>
      <c r="H1106" s="42" t="n"/>
      <c r="I1106" s="42" t="n"/>
      <c r="J1106" s="42" t="n"/>
      <c r="K1106" s="42" t="n"/>
      <c r="L1106" s="42" t="n"/>
      <c r="M1106" s="42" t="n"/>
      <c r="N1106" s="42" t="n"/>
      <c r="O1106" s="42" t="n"/>
    </row>
    <row r="1107">
      <c r="A1107" s="40" t="n"/>
      <c r="B1107" s="41" t="n"/>
      <c r="C1107" s="42" t="n"/>
      <c r="D1107" s="42" t="n"/>
      <c r="E1107" s="42" t="n"/>
      <c r="F1107" s="42" t="n"/>
      <c r="G1107" s="42" t="n"/>
      <c r="H1107" s="42" t="n"/>
      <c r="I1107" s="42" t="n"/>
      <c r="J1107" s="42" t="n"/>
      <c r="K1107" s="42" t="n"/>
      <c r="L1107" s="42" t="n"/>
      <c r="M1107" s="42" t="n"/>
      <c r="N1107" s="42" t="n"/>
      <c r="O1107" s="42" t="n"/>
    </row>
    <row r="1108">
      <c r="A1108" s="40" t="n"/>
      <c r="B1108" s="41" t="n"/>
      <c r="C1108" s="42" t="n"/>
      <c r="D1108" s="42" t="n"/>
      <c r="E1108" s="42" t="n"/>
      <c r="F1108" s="42" t="n"/>
      <c r="G1108" s="42" t="n"/>
      <c r="H1108" s="42" t="n"/>
      <c r="I1108" s="42" t="n"/>
      <c r="J1108" s="42" t="n"/>
      <c r="K1108" s="42" t="n"/>
      <c r="L1108" s="42" t="n"/>
      <c r="M1108" s="42" t="n"/>
      <c r="N1108" s="42" t="n"/>
      <c r="O1108" s="42" t="n"/>
    </row>
    <row r="1109">
      <c r="A1109" s="40" t="n"/>
      <c r="B1109" s="41" t="n"/>
      <c r="C1109" s="42" t="n"/>
      <c r="D1109" s="42" t="n"/>
      <c r="E1109" s="42" t="n"/>
      <c r="F1109" s="42" t="n"/>
      <c r="G1109" s="42" t="n"/>
      <c r="H1109" s="42" t="n"/>
      <c r="I1109" s="42" t="n"/>
      <c r="J1109" s="42" t="n"/>
      <c r="K1109" s="42" t="n"/>
      <c r="L1109" s="42" t="n"/>
      <c r="M1109" s="42" t="n"/>
      <c r="N1109" s="42" t="n"/>
      <c r="O1109" s="42" t="n"/>
    </row>
    <row r="1110">
      <c r="A1110" s="40" t="n"/>
      <c r="B1110" s="41" t="n"/>
      <c r="C1110" s="42" t="n"/>
      <c r="D1110" s="42" t="n"/>
      <c r="E1110" s="42" t="n"/>
      <c r="F1110" s="42" t="n"/>
      <c r="G1110" s="42" t="n"/>
      <c r="H1110" s="42" t="n"/>
      <c r="I1110" s="42" t="n"/>
      <c r="J1110" s="42" t="n"/>
      <c r="K1110" s="42" t="n"/>
      <c r="L1110" s="42" t="n"/>
      <c r="M1110" s="42" t="n"/>
      <c r="N1110" s="42" t="n"/>
      <c r="O1110" s="42" t="n"/>
    </row>
    <row r="1111">
      <c r="A1111" s="40" t="n"/>
      <c r="B1111" s="41" t="n"/>
      <c r="C1111" s="42" t="n"/>
      <c r="D1111" s="42" t="n"/>
      <c r="E1111" s="42" t="n"/>
      <c r="F1111" s="42" t="n"/>
      <c r="G1111" s="42" t="n"/>
      <c r="H1111" s="42" t="n"/>
      <c r="I1111" s="42" t="n"/>
      <c r="J1111" s="42" t="n"/>
      <c r="K1111" s="42" t="n"/>
      <c r="L1111" s="42" t="n"/>
      <c r="M1111" s="42" t="n"/>
      <c r="N1111" s="42" t="n"/>
      <c r="O1111" s="42" t="n"/>
    </row>
    <row r="1112">
      <c r="A1112" s="40" t="n"/>
      <c r="B1112" s="41" t="n"/>
      <c r="C1112" s="42" t="n"/>
      <c r="D1112" s="42" t="n"/>
      <c r="E1112" s="42" t="n"/>
      <c r="F1112" s="42" t="n"/>
      <c r="G1112" s="42" t="n"/>
      <c r="H1112" s="42" t="n"/>
      <c r="I1112" s="42" t="n"/>
      <c r="J1112" s="42" t="n"/>
      <c r="K1112" s="42" t="n"/>
      <c r="L1112" s="42" t="n"/>
      <c r="M1112" s="42" t="n"/>
      <c r="N1112" s="42" t="n"/>
      <c r="O1112" s="42" t="n"/>
    </row>
    <row r="1113">
      <c r="A1113" s="40" t="n"/>
      <c r="B1113" s="41" t="n"/>
      <c r="C1113" s="42" t="n"/>
      <c r="D1113" s="42" t="n"/>
      <c r="E1113" s="42" t="n"/>
      <c r="F1113" s="42" t="n"/>
      <c r="G1113" s="42" t="n"/>
      <c r="H1113" s="42" t="n"/>
      <c r="I1113" s="42" t="n"/>
      <c r="J1113" s="42" t="n"/>
      <c r="K1113" s="42" t="n"/>
      <c r="L1113" s="42" t="n"/>
      <c r="M1113" s="42" t="n"/>
      <c r="N1113" s="42" t="n"/>
      <c r="O1113" s="42" t="n"/>
    </row>
    <row r="1114">
      <c r="A1114" s="40" t="n"/>
      <c r="B1114" s="41" t="n"/>
      <c r="C1114" s="42" t="n"/>
      <c r="D1114" s="42" t="n"/>
      <c r="E1114" s="42" t="n"/>
      <c r="F1114" s="42" t="n"/>
      <c r="G1114" s="42" t="n"/>
      <c r="H1114" s="42" t="n"/>
      <c r="I1114" s="42" t="n"/>
      <c r="J1114" s="42" t="n"/>
      <c r="K1114" s="42" t="n"/>
      <c r="L1114" s="42" t="n"/>
      <c r="M1114" s="42" t="n"/>
      <c r="N1114" s="42" t="n"/>
      <c r="O1114" s="42" t="n"/>
    </row>
    <row r="1115">
      <c r="A1115" s="40" t="n"/>
      <c r="B1115" s="41" t="n"/>
      <c r="C1115" s="42" t="n"/>
      <c r="D1115" s="42" t="n"/>
      <c r="E1115" s="42" t="n"/>
      <c r="F1115" s="42" t="n"/>
      <c r="G1115" s="42" t="n"/>
      <c r="H1115" s="42" t="n"/>
      <c r="I1115" s="42" t="n"/>
      <c r="J1115" s="42" t="n"/>
      <c r="K1115" s="42" t="n"/>
      <c r="L1115" s="42" t="n"/>
      <c r="M1115" s="42" t="n"/>
      <c r="N1115" s="42" t="n"/>
      <c r="O1115" s="42" t="n"/>
    </row>
    <row r="1116">
      <c r="A1116" s="40" t="n"/>
      <c r="B1116" s="41" t="n"/>
      <c r="C1116" s="42" t="n"/>
      <c r="D1116" s="42" t="n"/>
      <c r="E1116" s="42" t="n"/>
      <c r="F1116" s="42" t="n"/>
      <c r="G1116" s="42" t="n"/>
      <c r="H1116" s="42" t="n"/>
      <c r="I1116" s="42" t="n"/>
      <c r="J1116" s="42" t="n"/>
      <c r="K1116" s="42" t="n"/>
      <c r="L1116" s="42" t="n"/>
      <c r="M1116" s="42" t="n"/>
      <c r="N1116" s="42" t="n"/>
      <c r="O1116" s="42" t="n"/>
    </row>
    <row r="1117">
      <c r="A1117" s="40" t="n"/>
      <c r="B1117" s="41" t="n"/>
      <c r="C1117" s="42" t="n"/>
      <c r="D1117" s="42" t="n"/>
      <c r="E1117" s="42" t="n"/>
      <c r="F1117" s="42" t="n"/>
      <c r="G1117" s="42" t="n"/>
      <c r="H1117" s="42" t="n"/>
      <c r="I1117" s="42" t="n"/>
      <c r="J1117" s="42" t="n"/>
      <c r="K1117" s="42" t="n"/>
      <c r="L1117" s="42" t="n"/>
      <c r="M1117" s="42" t="n"/>
      <c r="N1117" s="42" t="n"/>
      <c r="O1117" s="42" t="n"/>
    </row>
    <row r="1118">
      <c r="A1118" s="40" t="n"/>
      <c r="B1118" s="41" t="n"/>
      <c r="C1118" s="42" t="n"/>
      <c r="D1118" s="42" t="n"/>
      <c r="E1118" s="42" t="n"/>
      <c r="F1118" s="42" t="n"/>
      <c r="G1118" s="42" t="n"/>
      <c r="H1118" s="42" t="n"/>
      <c r="I1118" s="42" t="n"/>
      <c r="J1118" s="42" t="n"/>
      <c r="K1118" s="42" t="n"/>
      <c r="L1118" s="42" t="n"/>
      <c r="M1118" s="42" t="n"/>
      <c r="N1118" s="42" t="n"/>
      <c r="O1118" s="42" t="n"/>
    </row>
    <row r="1119">
      <c r="A1119" s="40" t="n"/>
      <c r="B1119" s="41" t="n"/>
      <c r="C1119" s="42" t="n"/>
      <c r="D1119" s="42" t="n"/>
      <c r="E1119" s="42" t="n"/>
      <c r="F1119" s="42" t="n"/>
      <c r="G1119" s="42" t="n"/>
      <c r="H1119" s="42" t="n"/>
      <c r="I1119" s="42" t="n"/>
      <c r="J1119" s="42" t="n"/>
      <c r="K1119" s="42" t="n"/>
      <c r="L1119" s="42" t="n"/>
      <c r="M1119" s="42" t="n"/>
      <c r="N1119" s="42" t="n"/>
      <c r="O1119" s="42" t="n"/>
    </row>
    <row r="1120">
      <c r="A1120" s="40" t="n"/>
      <c r="B1120" s="41" t="n"/>
      <c r="C1120" s="42" t="n"/>
      <c r="D1120" s="42" t="n"/>
      <c r="E1120" s="42" t="n"/>
      <c r="F1120" s="42" t="n"/>
      <c r="G1120" s="42" t="n"/>
      <c r="H1120" s="42" t="n"/>
      <c r="I1120" s="42" t="n"/>
      <c r="J1120" s="42" t="n"/>
      <c r="K1120" s="42" t="n"/>
      <c r="L1120" s="42" t="n"/>
      <c r="M1120" s="42" t="n"/>
      <c r="N1120" s="42" t="n"/>
      <c r="O1120" s="42" t="n"/>
    </row>
    <row r="1121">
      <c r="A1121" s="40" t="n"/>
      <c r="B1121" s="41" t="n"/>
      <c r="C1121" s="42" t="n"/>
      <c r="D1121" s="42" t="n"/>
      <c r="E1121" s="42" t="n"/>
      <c r="F1121" s="42" t="n"/>
      <c r="G1121" s="42" t="n"/>
      <c r="H1121" s="42" t="n"/>
      <c r="I1121" s="42" t="n"/>
      <c r="J1121" s="42" t="n"/>
      <c r="K1121" s="42" t="n"/>
      <c r="L1121" s="42" t="n"/>
      <c r="M1121" s="42" t="n"/>
      <c r="N1121" s="42" t="n"/>
      <c r="O1121" s="42" t="n"/>
    </row>
    <row r="1122">
      <c r="A1122" s="40" t="n"/>
      <c r="B1122" s="41" t="n"/>
      <c r="C1122" s="42" t="n"/>
      <c r="D1122" s="42" t="n"/>
      <c r="E1122" s="42" t="n"/>
      <c r="F1122" s="42" t="n"/>
      <c r="G1122" s="42" t="n"/>
      <c r="H1122" s="42" t="n"/>
      <c r="I1122" s="42" t="n"/>
      <c r="J1122" s="42" t="n"/>
      <c r="K1122" s="42" t="n"/>
      <c r="L1122" s="42" t="n"/>
      <c r="M1122" s="42" t="n"/>
      <c r="N1122" s="42" t="n"/>
      <c r="O1122" s="42" t="n"/>
    </row>
    <row r="1123">
      <c r="A1123" s="40" t="n"/>
      <c r="B1123" s="41" t="n"/>
      <c r="C1123" s="42" t="n"/>
      <c r="D1123" s="42" t="n"/>
      <c r="E1123" s="42" t="n"/>
      <c r="F1123" s="42" t="n"/>
      <c r="G1123" s="42" t="n"/>
      <c r="H1123" s="42" t="n"/>
      <c r="I1123" s="42" t="n"/>
      <c r="J1123" s="42" t="n"/>
      <c r="K1123" s="42" t="n"/>
      <c r="L1123" s="42" t="n"/>
      <c r="M1123" s="42" t="n"/>
      <c r="N1123" s="42" t="n"/>
      <c r="O1123" s="42" t="n"/>
    </row>
    <row r="1124">
      <c r="A1124" s="40" t="n"/>
      <c r="B1124" s="41" t="n"/>
      <c r="C1124" s="42" t="n"/>
      <c r="D1124" s="42" t="n"/>
      <c r="E1124" s="42" t="n"/>
      <c r="F1124" s="42" t="n"/>
      <c r="G1124" s="42" t="n"/>
      <c r="H1124" s="42" t="n"/>
      <c r="I1124" s="42" t="n"/>
      <c r="J1124" s="42" t="n"/>
      <c r="K1124" s="42" t="n"/>
      <c r="L1124" s="42" t="n"/>
      <c r="M1124" s="42" t="n"/>
      <c r="N1124" s="42" t="n"/>
      <c r="O1124" s="42" t="n"/>
    </row>
    <row r="1125">
      <c r="A1125" s="40" t="n"/>
      <c r="B1125" s="41" t="n"/>
      <c r="C1125" s="42" t="n"/>
      <c r="D1125" s="42" t="n"/>
      <c r="E1125" s="42" t="n"/>
      <c r="F1125" s="42" t="n"/>
      <c r="G1125" s="42" t="n"/>
      <c r="H1125" s="42" t="n"/>
      <c r="I1125" s="42" t="n"/>
      <c r="J1125" s="42" t="n"/>
      <c r="K1125" s="42" t="n"/>
      <c r="L1125" s="42" t="n"/>
      <c r="M1125" s="42" t="n"/>
      <c r="N1125" s="42" t="n"/>
      <c r="O1125" s="42" t="n"/>
    </row>
    <row r="1126">
      <c r="A1126" s="40" t="n"/>
      <c r="B1126" s="41" t="n"/>
      <c r="C1126" s="42" t="n"/>
      <c r="D1126" s="42" t="n"/>
      <c r="E1126" s="42" t="n"/>
      <c r="F1126" s="42" t="n"/>
      <c r="G1126" s="42" t="n"/>
      <c r="H1126" s="42" t="n"/>
      <c r="I1126" s="42" t="n"/>
      <c r="J1126" s="42" t="n"/>
      <c r="K1126" s="42" t="n"/>
      <c r="L1126" s="42" t="n"/>
      <c r="M1126" s="42" t="n"/>
      <c r="N1126" s="42" t="n"/>
      <c r="O1126" s="42" t="n"/>
    </row>
    <row r="1127">
      <c r="A1127" s="40" t="n"/>
      <c r="B1127" s="41" t="n"/>
      <c r="C1127" s="42" t="n"/>
      <c r="D1127" s="42" t="n"/>
      <c r="E1127" s="42" t="n"/>
      <c r="F1127" s="42" t="n"/>
      <c r="G1127" s="42" t="n"/>
      <c r="H1127" s="42" t="n"/>
      <c r="I1127" s="42" t="n"/>
      <c r="J1127" s="42" t="n"/>
      <c r="K1127" s="42" t="n"/>
      <c r="L1127" s="42" t="n"/>
      <c r="M1127" s="42" t="n"/>
      <c r="N1127" s="42" t="n"/>
      <c r="O1127" s="42" t="n"/>
    </row>
    <row r="1128">
      <c r="A1128" s="40" t="n"/>
      <c r="B1128" s="41" t="n"/>
      <c r="C1128" s="42" t="n"/>
      <c r="D1128" s="42" t="n"/>
      <c r="E1128" s="42" t="n"/>
      <c r="F1128" s="42" t="n"/>
      <c r="G1128" s="42" t="n"/>
      <c r="H1128" s="42" t="n"/>
      <c r="I1128" s="42" t="n"/>
      <c r="J1128" s="42" t="n"/>
      <c r="K1128" s="42" t="n"/>
      <c r="L1128" s="42" t="n"/>
      <c r="M1128" s="42" t="n"/>
      <c r="N1128" s="42" t="n"/>
      <c r="O1128" s="42" t="n"/>
    </row>
    <row r="1129">
      <c r="A1129" s="40" t="n"/>
      <c r="B1129" s="41" t="n"/>
      <c r="C1129" s="42" t="n"/>
      <c r="D1129" s="42" t="n"/>
      <c r="E1129" s="42" t="n"/>
      <c r="F1129" s="42" t="n"/>
      <c r="G1129" s="42" t="n"/>
      <c r="H1129" s="42" t="n"/>
      <c r="I1129" s="42" t="n"/>
      <c r="J1129" s="42" t="n"/>
      <c r="K1129" s="42" t="n"/>
      <c r="L1129" s="42" t="n"/>
      <c r="M1129" s="42" t="n"/>
      <c r="N1129" s="42" t="n"/>
      <c r="O1129" s="42" t="n"/>
    </row>
    <row r="1130">
      <c r="A1130" s="40" t="n"/>
      <c r="B1130" s="41" t="n"/>
      <c r="C1130" s="42" t="n"/>
      <c r="D1130" s="42" t="n"/>
      <c r="E1130" s="42" t="n"/>
      <c r="F1130" s="42" t="n"/>
      <c r="G1130" s="42" t="n"/>
      <c r="H1130" s="42" t="n"/>
      <c r="I1130" s="42" t="n"/>
      <c r="J1130" s="42" t="n"/>
      <c r="K1130" s="42" t="n"/>
      <c r="L1130" s="42" t="n"/>
      <c r="M1130" s="42" t="n"/>
      <c r="N1130" s="42" t="n"/>
      <c r="O1130" s="42" t="n"/>
    </row>
    <row r="1131">
      <c r="A1131" s="40" t="n"/>
      <c r="B1131" s="41" t="n"/>
      <c r="C1131" s="42" t="n"/>
      <c r="D1131" s="42" t="n"/>
      <c r="E1131" s="42" t="n"/>
      <c r="F1131" s="42" t="n"/>
      <c r="G1131" s="42" t="n"/>
      <c r="H1131" s="42" t="n"/>
      <c r="I1131" s="42" t="n"/>
      <c r="J1131" s="42" t="n"/>
      <c r="K1131" s="42" t="n"/>
      <c r="L1131" s="42" t="n"/>
      <c r="M1131" s="42" t="n"/>
      <c r="N1131" s="42" t="n"/>
      <c r="O1131" s="42" t="n"/>
    </row>
    <row r="1132">
      <c r="A1132" s="40" t="n"/>
      <c r="B1132" s="41" t="n"/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</row>
    <row r="1133">
      <c r="A1133" s="40" t="n"/>
      <c r="B1133" s="41" t="n"/>
      <c r="C1133" s="42" t="n"/>
      <c r="D1133" s="42" t="n"/>
      <c r="E1133" s="42" t="n"/>
      <c r="F1133" s="42" t="n"/>
      <c r="G1133" s="42" t="n"/>
      <c r="H1133" s="42" t="n"/>
      <c r="I1133" s="42" t="n"/>
      <c r="J1133" s="42" t="n"/>
      <c r="K1133" s="42" t="n"/>
      <c r="L1133" s="42" t="n"/>
      <c r="M1133" s="42" t="n"/>
      <c r="N1133" s="42" t="n"/>
      <c r="O1133" s="42" t="n"/>
    </row>
    <row r="1134">
      <c r="A1134" s="40" t="n"/>
      <c r="B1134" s="41" t="n"/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</row>
    <row r="1135">
      <c r="A1135" s="40" t="n"/>
      <c r="B1135" s="41" t="n"/>
      <c r="C1135" s="42" t="n"/>
      <c r="D1135" s="42" t="n"/>
      <c r="E1135" s="42" t="n"/>
      <c r="F1135" s="42" t="n"/>
      <c r="G1135" s="42" t="n"/>
      <c r="H1135" s="42" t="n"/>
      <c r="I1135" s="42" t="n"/>
      <c r="J1135" s="42" t="n"/>
      <c r="K1135" s="42" t="n"/>
      <c r="L1135" s="42" t="n"/>
      <c r="M1135" s="42" t="n"/>
      <c r="N1135" s="42" t="n"/>
      <c r="O1135" s="42" t="n"/>
    </row>
    <row r="1136">
      <c r="A1136" s="40" t="n"/>
      <c r="B1136" s="41" t="n"/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</row>
    <row r="1137">
      <c r="A1137" s="40" t="n"/>
      <c r="B1137" s="41" t="n"/>
      <c r="C1137" s="42" t="n"/>
      <c r="D1137" s="42" t="n"/>
      <c r="E1137" s="42" t="n"/>
      <c r="F1137" s="42" t="n"/>
      <c r="G1137" s="42" t="n"/>
      <c r="H1137" s="42" t="n"/>
      <c r="I1137" s="42" t="n"/>
      <c r="J1137" s="42" t="n"/>
      <c r="K1137" s="42" t="n"/>
      <c r="L1137" s="42" t="n"/>
      <c r="M1137" s="42" t="n"/>
      <c r="N1137" s="42" t="n"/>
      <c r="O1137" s="42" t="n"/>
    </row>
    <row r="1138">
      <c r="A1138" s="40" t="n"/>
      <c r="B1138" s="41" t="n"/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</row>
    <row r="1139">
      <c r="A1139" s="40" t="n"/>
      <c r="B1139" s="41" t="n"/>
      <c r="C1139" s="42" t="n"/>
      <c r="D1139" s="42" t="n"/>
      <c r="E1139" s="42" t="n"/>
      <c r="F1139" s="42" t="n"/>
      <c r="G1139" s="42" t="n"/>
      <c r="H1139" s="42" t="n"/>
      <c r="I1139" s="42" t="n"/>
      <c r="J1139" s="42" t="n"/>
      <c r="K1139" s="42" t="n"/>
      <c r="L1139" s="42" t="n"/>
      <c r="M1139" s="42" t="n"/>
      <c r="N1139" s="42" t="n"/>
      <c r="O1139" s="42" t="n"/>
    </row>
    <row r="1140">
      <c r="A1140" s="40" t="n"/>
      <c r="B1140" s="41" t="n"/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</row>
    <row r="1141">
      <c r="A1141" s="40" t="n"/>
      <c r="B1141" s="41" t="n"/>
      <c r="C1141" s="42" t="n"/>
      <c r="D1141" s="42" t="n"/>
      <c r="E1141" s="42" t="n"/>
      <c r="F1141" s="42" t="n"/>
      <c r="G1141" s="42" t="n"/>
      <c r="H1141" s="42" t="n"/>
      <c r="I1141" s="42" t="n"/>
      <c r="J1141" s="42" t="n"/>
      <c r="K1141" s="42" t="n"/>
      <c r="L1141" s="42" t="n"/>
      <c r="M1141" s="42" t="n"/>
      <c r="N1141" s="42" t="n"/>
      <c r="O1141" s="42" t="n"/>
    </row>
    <row r="1142">
      <c r="A1142" s="40" t="n"/>
      <c r="B1142" s="41" t="n"/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</row>
    <row r="1143">
      <c r="A1143" s="40" t="n"/>
      <c r="B1143" s="41" t="n"/>
      <c r="C1143" s="42" t="n"/>
      <c r="D1143" s="42" t="n"/>
      <c r="E1143" s="42" t="n"/>
      <c r="F1143" s="42" t="n"/>
      <c r="G1143" s="42" t="n"/>
      <c r="H1143" s="42" t="n"/>
      <c r="I1143" s="42" t="n"/>
      <c r="J1143" s="42" t="n"/>
      <c r="K1143" s="42" t="n"/>
      <c r="L1143" s="42" t="n"/>
      <c r="M1143" s="42" t="n"/>
      <c r="N1143" s="42" t="n"/>
      <c r="O1143" s="42" t="n"/>
    </row>
    <row r="1144">
      <c r="A1144" s="40" t="n"/>
      <c r="B1144" s="41" t="n"/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</row>
    <row r="1145">
      <c r="A1145" s="40" t="n"/>
      <c r="B1145" s="41" t="n"/>
      <c r="C1145" s="42" t="n"/>
      <c r="D1145" s="42" t="n"/>
      <c r="E1145" s="42" t="n"/>
      <c r="F1145" s="42" t="n"/>
      <c r="G1145" s="42" t="n"/>
      <c r="H1145" s="42" t="n"/>
      <c r="I1145" s="42" t="n"/>
      <c r="J1145" s="42" t="n"/>
      <c r="K1145" s="42" t="n"/>
      <c r="L1145" s="42" t="n"/>
      <c r="M1145" s="42" t="n"/>
      <c r="N1145" s="42" t="n"/>
      <c r="O1145" s="42" t="n"/>
    </row>
    <row r="1146">
      <c r="A1146" s="40" t="n"/>
      <c r="B1146" s="41" t="n"/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</row>
    <row r="1147">
      <c r="A1147" s="40" t="n"/>
      <c r="B1147" s="41" t="n"/>
      <c r="C1147" s="42" t="n"/>
      <c r="D1147" s="42" t="n"/>
      <c r="E1147" s="42" t="n"/>
      <c r="F1147" s="42" t="n"/>
      <c r="G1147" s="42" t="n"/>
      <c r="H1147" s="42" t="n"/>
      <c r="I1147" s="42" t="n"/>
      <c r="J1147" s="42" t="n"/>
      <c r="K1147" s="42" t="n"/>
      <c r="L1147" s="42" t="n"/>
      <c r="M1147" s="42" t="n"/>
      <c r="N1147" s="42" t="n"/>
      <c r="O1147" s="42" t="n"/>
    </row>
    <row r="1148">
      <c r="A1148" s="40" t="n"/>
      <c r="B1148" s="41" t="n"/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</row>
    <row r="1149">
      <c r="A1149" s="40" t="n"/>
      <c r="B1149" s="41" t="n"/>
      <c r="C1149" s="42" t="n"/>
      <c r="D1149" s="42" t="n"/>
      <c r="E1149" s="42" t="n"/>
      <c r="F1149" s="42" t="n"/>
      <c r="G1149" s="42" t="n"/>
      <c r="H1149" s="42" t="n"/>
      <c r="I1149" s="42" t="n"/>
      <c r="J1149" s="42" t="n"/>
      <c r="K1149" s="42" t="n"/>
      <c r="L1149" s="42" t="n"/>
      <c r="M1149" s="42" t="n"/>
      <c r="N1149" s="42" t="n"/>
      <c r="O1149" s="42" t="n"/>
    </row>
    <row r="1150">
      <c r="A1150" s="40" t="n"/>
      <c r="B1150" s="41" t="n"/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</row>
    <row r="1151">
      <c r="A1151" s="40" t="n"/>
      <c r="B1151" s="41" t="n"/>
      <c r="C1151" s="42" t="n"/>
      <c r="D1151" s="42" t="n"/>
      <c r="E1151" s="42" t="n"/>
      <c r="F1151" s="42" t="n"/>
      <c r="G1151" s="42" t="n"/>
      <c r="H1151" s="42" t="n"/>
      <c r="I1151" s="42" t="n"/>
      <c r="J1151" s="42" t="n"/>
      <c r="K1151" s="42" t="n"/>
      <c r="L1151" s="42" t="n"/>
      <c r="M1151" s="42" t="n"/>
      <c r="N1151" s="42" t="n"/>
      <c r="O1151" s="42" t="n"/>
    </row>
    <row r="1152">
      <c r="A1152" s="40" t="n"/>
      <c r="B1152" s="41" t="n"/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</row>
    <row r="1153">
      <c r="A1153" s="40" t="n"/>
      <c r="B1153" s="41" t="n"/>
      <c r="C1153" s="42" t="n"/>
      <c r="D1153" s="42" t="n"/>
      <c r="E1153" s="42" t="n"/>
      <c r="F1153" s="42" t="n"/>
      <c r="G1153" s="42" t="n"/>
      <c r="H1153" s="42" t="n"/>
      <c r="I1153" s="42" t="n"/>
      <c r="J1153" s="42" t="n"/>
      <c r="K1153" s="42" t="n"/>
      <c r="L1153" s="42" t="n"/>
      <c r="M1153" s="42" t="n"/>
      <c r="N1153" s="42" t="n"/>
      <c r="O1153" s="42" t="n"/>
    </row>
    <row r="1154">
      <c r="A1154" s="40" t="n"/>
      <c r="B1154" s="41" t="n"/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</row>
    <row r="1155">
      <c r="A1155" s="40" t="n"/>
      <c r="B1155" s="41" t="n"/>
      <c r="C1155" s="42" t="n"/>
      <c r="D1155" s="42" t="n"/>
      <c r="E1155" s="42" t="n"/>
      <c r="F1155" s="42" t="n"/>
      <c r="G1155" s="42" t="n"/>
      <c r="H1155" s="42" t="n"/>
      <c r="I1155" s="42" t="n"/>
      <c r="J1155" s="42" t="n"/>
      <c r="K1155" s="42" t="n"/>
      <c r="L1155" s="42" t="n"/>
      <c r="M1155" s="42" t="n"/>
      <c r="N1155" s="42" t="n"/>
      <c r="O1155" s="42" t="n"/>
    </row>
    <row r="1156">
      <c r="A1156" s="40" t="n"/>
      <c r="B1156" s="41" t="n"/>
      <c r="C1156" s="42" t="n"/>
      <c r="D1156" s="42" t="n"/>
      <c r="E1156" s="42" t="n"/>
      <c r="F1156" s="42" t="n"/>
      <c r="G1156" s="42" t="n"/>
      <c r="H1156" s="42" t="n"/>
      <c r="I1156" s="42" t="n"/>
      <c r="J1156" s="42" t="n"/>
      <c r="K1156" s="42" t="n"/>
      <c r="L1156" s="42" t="n"/>
      <c r="M1156" s="42" t="n"/>
      <c r="N1156" s="42" t="n"/>
      <c r="O1156" s="42" t="n"/>
    </row>
    <row r="1157">
      <c r="A1157" s="40" t="n"/>
      <c r="B1157" s="41" t="n"/>
      <c r="C1157" s="42" t="n"/>
      <c r="D1157" s="42" t="n"/>
      <c r="E1157" s="42" t="n"/>
      <c r="F1157" s="42" t="n"/>
      <c r="G1157" s="42" t="n"/>
      <c r="H1157" s="42" t="n"/>
      <c r="I1157" s="42" t="n"/>
      <c r="J1157" s="42" t="n"/>
      <c r="K1157" s="42" t="n"/>
      <c r="L1157" s="42" t="n"/>
      <c r="M1157" s="42" t="n"/>
      <c r="N1157" s="42" t="n"/>
      <c r="O1157" s="42" t="n"/>
    </row>
    <row r="1158">
      <c r="A1158" s="40" t="n"/>
      <c r="B1158" s="41" t="n"/>
      <c r="C1158" s="42" t="n"/>
      <c r="D1158" s="42" t="n"/>
      <c r="E1158" s="42" t="n"/>
      <c r="F1158" s="42" t="n"/>
      <c r="G1158" s="42" t="n"/>
      <c r="H1158" s="42" t="n"/>
      <c r="I1158" s="42" t="n"/>
      <c r="J1158" s="42" t="n"/>
      <c r="K1158" s="42" t="n"/>
      <c r="L1158" s="42" t="n"/>
      <c r="M1158" s="42" t="n"/>
      <c r="N1158" s="42" t="n"/>
      <c r="O1158" s="42" t="n"/>
    </row>
    <row r="1159">
      <c r="A1159" s="40" t="n"/>
      <c r="B1159" s="41" t="n"/>
      <c r="C1159" s="42" t="n"/>
      <c r="D1159" s="42" t="n"/>
      <c r="E1159" s="42" t="n"/>
      <c r="F1159" s="42" t="n"/>
      <c r="G1159" s="42" t="n"/>
      <c r="H1159" s="42" t="n"/>
      <c r="I1159" s="42" t="n"/>
      <c r="J1159" s="42" t="n"/>
      <c r="K1159" s="42" t="n"/>
      <c r="L1159" s="42" t="n"/>
      <c r="M1159" s="42" t="n"/>
      <c r="N1159" s="42" t="n"/>
      <c r="O1159" s="42" t="n"/>
    </row>
    <row r="1160">
      <c r="A1160" s="40" t="n"/>
      <c r="B1160" s="41" t="n"/>
      <c r="C1160" s="42" t="n"/>
      <c r="D1160" s="42" t="n"/>
      <c r="E1160" s="42" t="n"/>
      <c r="F1160" s="42" t="n"/>
      <c r="G1160" s="42" t="n"/>
      <c r="H1160" s="42" t="n"/>
      <c r="I1160" s="42" t="n"/>
      <c r="J1160" s="42" t="n"/>
      <c r="K1160" s="42" t="n"/>
      <c r="L1160" s="42" t="n"/>
      <c r="M1160" s="42" t="n"/>
      <c r="N1160" s="42" t="n"/>
      <c r="O1160" s="42" t="n"/>
    </row>
    <row r="1161">
      <c r="A1161" s="40" t="n"/>
      <c r="B1161" s="41" t="n"/>
      <c r="C1161" s="42" t="n"/>
      <c r="D1161" s="42" t="n"/>
      <c r="E1161" s="42" t="n"/>
      <c r="F1161" s="42" t="n"/>
      <c r="G1161" s="42" t="n"/>
      <c r="H1161" s="42" t="n"/>
      <c r="I1161" s="42" t="n"/>
      <c r="J1161" s="42" t="n"/>
      <c r="K1161" s="42" t="n"/>
      <c r="L1161" s="42" t="n"/>
      <c r="M1161" s="42" t="n"/>
      <c r="N1161" s="42" t="n"/>
      <c r="O1161" s="42" t="n"/>
    </row>
    <row r="1162">
      <c r="A1162" s="40" t="n"/>
      <c r="B1162" s="41" t="n"/>
      <c r="C1162" s="42" t="n"/>
      <c r="D1162" s="42" t="n"/>
      <c r="E1162" s="42" t="n"/>
      <c r="F1162" s="42" t="n"/>
      <c r="G1162" s="42" t="n"/>
      <c r="H1162" s="42" t="n"/>
      <c r="I1162" s="42" t="n"/>
      <c r="J1162" s="42" t="n"/>
      <c r="K1162" s="42" t="n"/>
      <c r="L1162" s="42" t="n"/>
      <c r="M1162" s="42" t="n"/>
      <c r="N1162" s="42" t="n"/>
      <c r="O1162" s="42" t="n"/>
    </row>
    <row r="1163">
      <c r="A1163" s="40" t="n"/>
      <c r="B1163" s="41" t="n"/>
      <c r="C1163" s="42" t="n"/>
      <c r="D1163" s="42" t="n"/>
      <c r="E1163" s="42" t="n"/>
      <c r="F1163" s="42" t="n"/>
      <c r="G1163" s="42" t="n"/>
      <c r="H1163" s="42" t="n"/>
      <c r="I1163" s="42" t="n"/>
      <c r="J1163" s="42" t="n"/>
      <c r="K1163" s="42" t="n"/>
      <c r="L1163" s="42" t="n"/>
      <c r="M1163" s="42" t="n"/>
      <c r="N1163" s="42" t="n"/>
      <c r="O1163" s="42" t="n"/>
    </row>
    <row r="1164">
      <c r="A1164" s="40" t="n"/>
      <c r="B1164" s="41" t="n"/>
      <c r="C1164" s="42" t="n"/>
      <c r="D1164" s="42" t="n"/>
      <c r="E1164" s="42" t="n"/>
      <c r="F1164" s="42" t="n"/>
      <c r="G1164" s="42" t="n"/>
      <c r="H1164" s="42" t="n"/>
      <c r="I1164" s="42" t="n"/>
      <c r="J1164" s="42" t="n"/>
      <c r="K1164" s="42" t="n"/>
      <c r="L1164" s="42" t="n"/>
      <c r="M1164" s="42" t="n"/>
      <c r="N1164" s="42" t="n"/>
      <c r="O1164" s="42" t="n"/>
    </row>
    <row r="1165">
      <c r="A1165" s="40" t="n"/>
      <c r="B1165" s="41" t="n"/>
      <c r="C1165" s="42" t="n"/>
      <c r="D1165" s="42" t="n"/>
      <c r="E1165" s="42" t="n"/>
      <c r="F1165" s="42" t="n"/>
      <c r="G1165" s="42" t="n"/>
      <c r="H1165" s="42" t="n"/>
      <c r="I1165" s="42" t="n"/>
      <c r="J1165" s="42" t="n"/>
      <c r="K1165" s="42" t="n"/>
      <c r="L1165" s="42" t="n"/>
      <c r="M1165" s="42" t="n"/>
      <c r="N1165" s="42" t="n"/>
      <c r="O1165" s="42" t="n"/>
    </row>
    <row r="1166">
      <c r="A1166" s="40" t="n"/>
      <c r="B1166" s="41" t="n"/>
      <c r="C1166" s="42" t="n"/>
      <c r="D1166" s="42" t="n"/>
      <c r="E1166" s="42" t="n"/>
      <c r="F1166" s="42" t="n"/>
      <c r="G1166" s="42" t="n"/>
      <c r="H1166" s="42" t="n"/>
      <c r="I1166" s="42" t="n"/>
      <c r="J1166" s="42" t="n"/>
      <c r="K1166" s="42" t="n"/>
      <c r="L1166" s="42" t="n"/>
      <c r="M1166" s="42" t="n"/>
      <c r="N1166" s="42" t="n"/>
      <c r="O1166" s="42" t="n"/>
    </row>
    <row r="1167">
      <c r="A1167" s="40" t="n"/>
      <c r="B1167" s="41" t="n"/>
      <c r="C1167" s="42" t="n"/>
      <c r="D1167" s="42" t="n"/>
      <c r="E1167" s="42" t="n"/>
      <c r="F1167" s="42" t="n"/>
      <c r="G1167" s="42" t="n"/>
      <c r="H1167" s="42" t="n"/>
      <c r="I1167" s="42" t="n"/>
      <c r="J1167" s="42" t="n"/>
      <c r="K1167" s="42" t="n"/>
      <c r="L1167" s="42" t="n"/>
      <c r="M1167" s="42" t="n"/>
      <c r="N1167" s="42" t="n"/>
      <c r="O1167" s="42" t="n"/>
    </row>
    <row r="1168">
      <c r="A1168" s="40" t="n"/>
      <c r="B1168" s="41" t="n"/>
      <c r="C1168" s="42" t="n"/>
      <c r="D1168" s="42" t="n"/>
      <c r="E1168" s="42" t="n"/>
      <c r="F1168" s="42" t="n"/>
      <c r="G1168" s="42" t="n"/>
      <c r="H1168" s="42" t="n"/>
      <c r="I1168" s="42" t="n"/>
      <c r="J1168" s="42" t="n"/>
      <c r="K1168" s="42" t="n"/>
      <c r="L1168" s="42" t="n"/>
      <c r="M1168" s="42" t="n"/>
      <c r="N1168" s="42" t="n"/>
      <c r="O1168" s="42" t="n"/>
    </row>
    <row r="1169">
      <c r="A1169" s="40" t="n"/>
      <c r="B1169" s="41" t="n"/>
      <c r="C1169" s="42" t="n"/>
      <c r="D1169" s="42" t="n"/>
      <c r="E1169" s="42" t="n"/>
      <c r="F1169" s="42" t="n"/>
      <c r="G1169" s="42" t="n"/>
      <c r="H1169" s="42" t="n"/>
      <c r="I1169" s="42" t="n"/>
      <c r="J1169" s="42" t="n"/>
      <c r="K1169" s="42" t="n"/>
      <c r="L1169" s="42" t="n"/>
      <c r="M1169" s="42" t="n"/>
      <c r="N1169" s="42" t="n"/>
      <c r="O1169" s="42" t="n"/>
    </row>
    <row r="1170">
      <c r="A1170" s="40" t="n"/>
      <c r="B1170" s="41" t="n"/>
      <c r="C1170" s="42" t="n"/>
      <c r="D1170" s="42" t="n"/>
      <c r="E1170" s="42" t="n"/>
      <c r="F1170" s="42" t="n"/>
      <c r="G1170" s="42" t="n"/>
      <c r="H1170" s="42" t="n"/>
      <c r="I1170" s="42" t="n"/>
      <c r="J1170" s="42" t="n"/>
      <c r="K1170" s="42" t="n"/>
      <c r="L1170" s="42" t="n"/>
      <c r="M1170" s="42" t="n"/>
      <c r="N1170" s="42" t="n"/>
      <c r="O1170" s="42" t="n"/>
    </row>
    <row r="1171">
      <c r="A1171" s="40" t="n"/>
      <c r="B1171" s="41" t="n"/>
      <c r="C1171" s="42" t="n"/>
      <c r="D1171" s="42" t="n"/>
      <c r="E1171" s="42" t="n"/>
      <c r="F1171" s="42" t="n"/>
      <c r="G1171" s="42" t="n"/>
      <c r="H1171" s="42" t="n"/>
      <c r="I1171" s="42" t="n"/>
      <c r="J1171" s="42" t="n"/>
      <c r="K1171" s="42" t="n"/>
      <c r="L1171" s="42" t="n"/>
      <c r="M1171" s="42" t="n"/>
      <c r="N1171" s="42" t="n"/>
      <c r="O1171" s="42" t="n"/>
    </row>
    <row r="1172">
      <c r="A1172" s="40" t="n"/>
      <c r="B1172" s="41" t="n"/>
      <c r="C1172" s="42" t="n"/>
      <c r="D1172" s="42" t="n"/>
      <c r="E1172" s="42" t="n"/>
      <c r="F1172" s="42" t="n"/>
      <c r="G1172" s="42" t="n"/>
      <c r="H1172" s="42" t="n"/>
      <c r="I1172" s="42" t="n"/>
      <c r="J1172" s="42" t="n"/>
      <c r="K1172" s="42" t="n"/>
      <c r="L1172" s="42" t="n"/>
      <c r="M1172" s="42" t="n"/>
      <c r="N1172" s="42" t="n"/>
      <c r="O1172" s="42" t="n"/>
    </row>
    <row r="1173">
      <c r="A1173" s="40" t="n"/>
      <c r="B1173" s="41" t="n"/>
      <c r="C1173" s="42" t="n"/>
      <c r="D1173" s="42" t="n"/>
      <c r="E1173" s="42" t="n"/>
      <c r="F1173" s="42" t="n"/>
      <c r="G1173" s="42" t="n"/>
      <c r="H1173" s="42" t="n"/>
      <c r="I1173" s="42" t="n"/>
      <c r="J1173" s="42" t="n"/>
      <c r="K1173" s="42" t="n"/>
      <c r="L1173" s="42" t="n"/>
      <c r="M1173" s="42" t="n"/>
      <c r="N1173" s="42" t="n"/>
      <c r="O1173" s="42" t="n"/>
    </row>
    <row r="1174">
      <c r="A1174" s="40" t="n"/>
      <c r="B1174" s="41" t="n"/>
      <c r="C1174" s="42" t="n"/>
      <c r="D1174" s="42" t="n"/>
      <c r="E1174" s="42" t="n"/>
      <c r="F1174" s="42" t="n"/>
      <c r="G1174" s="42" t="n"/>
      <c r="H1174" s="42" t="n"/>
      <c r="I1174" s="42" t="n"/>
      <c r="J1174" s="42" t="n"/>
      <c r="K1174" s="42" t="n"/>
      <c r="L1174" s="42" t="n"/>
      <c r="M1174" s="42" t="n"/>
      <c r="N1174" s="42" t="n"/>
      <c r="O1174" s="42" t="n"/>
    </row>
    <row r="1175">
      <c r="A1175" s="40" t="n"/>
      <c r="B1175" s="41" t="n"/>
      <c r="C1175" s="42" t="n"/>
      <c r="D1175" s="42" t="n"/>
      <c r="E1175" s="42" t="n"/>
      <c r="F1175" s="42" t="n"/>
      <c r="G1175" s="42" t="n"/>
      <c r="H1175" s="42" t="n"/>
      <c r="I1175" s="42" t="n"/>
      <c r="J1175" s="42" t="n"/>
      <c r="K1175" s="42" t="n"/>
      <c r="L1175" s="42" t="n"/>
      <c r="M1175" s="42" t="n"/>
      <c r="N1175" s="42" t="n"/>
      <c r="O1175" s="42" t="n"/>
    </row>
    <row r="1176">
      <c r="A1176" s="40" t="n"/>
      <c r="B1176" s="41" t="n"/>
      <c r="C1176" s="42" t="n"/>
      <c r="D1176" s="42" t="n"/>
      <c r="E1176" s="42" t="n"/>
      <c r="F1176" s="42" t="n"/>
      <c r="G1176" s="42" t="n"/>
      <c r="H1176" s="42" t="n"/>
      <c r="I1176" s="42" t="n"/>
      <c r="J1176" s="42" t="n"/>
      <c r="K1176" s="42" t="n"/>
      <c r="L1176" s="42" t="n"/>
      <c r="M1176" s="42" t="n"/>
      <c r="N1176" s="42" t="n"/>
      <c r="O1176" s="42" t="n"/>
    </row>
    <row r="1177">
      <c r="A1177" s="40" t="n"/>
      <c r="B1177" s="41" t="n"/>
      <c r="C1177" s="42" t="n"/>
      <c r="D1177" s="42" t="n"/>
      <c r="E1177" s="42" t="n"/>
      <c r="F1177" s="42" t="n"/>
      <c r="G1177" s="42" t="n"/>
      <c r="H1177" s="42" t="n"/>
      <c r="I1177" s="42" t="n"/>
      <c r="J1177" s="42" t="n"/>
      <c r="K1177" s="42" t="n"/>
      <c r="L1177" s="42" t="n"/>
      <c r="M1177" s="42" t="n"/>
      <c r="N1177" s="42" t="n"/>
      <c r="O1177" s="42" t="n"/>
    </row>
    <row r="1178">
      <c r="A1178" s="40" t="n"/>
      <c r="B1178" s="41" t="n"/>
      <c r="C1178" s="42" t="n"/>
      <c r="D1178" s="42" t="n"/>
      <c r="E1178" s="42" t="n"/>
      <c r="F1178" s="42" t="n"/>
      <c r="G1178" s="42" t="n"/>
      <c r="H1178" s="42" t="n"/>
      <c r="I1178" s="42" t="n"/>
      <c r="J1178" s="42" t="n"/>
      <c r="K1178" s="42" t="n"/>
      <c r="L1178" s="42" t="n"/>
      <c r="M1178" s="42" t="n"/>
      <c r="N1178" s="42" t="n"/>
      <c r="O1178" s="42" t="n"/>
    </row>
    <row r="1179">
      <c r="A1179" s="40" t="n"/>
      <c r="B1179" s="41" t="n"/>
      <c r="C1179" s="42" t="n"/>
      <c r="D1179" s="42" t="n"/>
      <c r="E1179" s="42" t="n"/>
      <c r="F1179" s="42" t="n"/>
      <c r="G1179" s="42" t="n"/>
      <c r="H1179" s="42" t="n"/>
      <c r="I1179" s="42" t="n"/>
      <c r="J1179" s="42" t="n"/>
      <c r="K1179" s="42" t="n"/>
      <c r="L1179" s="42" t="n"/>
      <c r="M1179" s="42" t="n"/>
      <c r="N1179" s="42" t="n"/>
      <c r="O1179" s="42" t="n"/>
    </row>
    <row r="1180">
      <c r="A1180" s="40" t="n"/>
      <c r="B1180" s="41" t="n"/>
      <c r="C1180" s="42" t="n"/>
      <c r="D1180" s="42" t="n"/>
      <c r="E1180" s="42" t="n"/>
      <c r="F1180" s="42" t="n"/>
      <c r="G1180" s="42" t="n"/>
      <c r="H1180" s="42" t="n"/>
      <c r="I1180" s="42" t="n"/>
      <c r="J1180" s="42" t="n"/>
      <c r="K1180" s="42" t="n"/>
      <c r="L1180" s="42" t="n"/>
      <c r="M1180" s="42" t="n"/>
      <c r="N1180" s="42" t="n"/>
      <c r="O1180" s="42" t="n"/>
    </row>
    <row r="1181">
      <c r="A1181" s="40" t="n"/>
      <c r="B1181" s="41" t="n"/>
      <c r="C1181" s="42" t="n"/>
      <c r="D1181" s="42" t="n"/>
      <c r="E1181" s="42" t="n"/>
      <c r="F1181" s="42" t="n"/>
      <c r="G1181" s="42" t="n"/>
      <c r="H1181" s="42" t="n"/>
      <c r="I1181" s="42" t="n"/>
      <c r="J1181" s="42" t="n"/>
      <c r="K1181" s="42" t="n"/>
      <c r="L1181" s="42" t="n"/>
      <c r="M1181" s="42" t="n"/>
      <c r="N1181" s="42" t="n"/>
      <c r="O1181" s="42" t="n"/>
    </row>
    <row r="1182">
      <c r="A1182" s="40" t="n"/>
      <c r="B1182" s="41" t="n"/>
      <c r="C1182" s="42" t="n"/>
      <c r="D1182" s="42" t="n"/>
      <c r="E1182" s="42" t="n"/>
      <c r="F1182" s="42" t="n"/>
      <c r="G1182" s="42" t="n"/>
      <c r="H1182" s="42" t="n"/>
      <c r="I1182" s="42" t="n"/>
      <c r="J1182" s="42" t="n"/>
      <c r="K1182" s="42" t="n"/>
      <c r="L1182" s="42" t="n"/>
      <c r="M1182" s="42" t="n"/>
      <c r="N1182" s="42" t="n"/>
      <c r="O1182" s="42" t="n"/>
    </row>
    <row r="1183">
      <c r="A1183" s="40" t="n"/>
      <c r="B1183" s="41" t="n"/>
      <c r="C1183" s="42" t="n"/>
      <c r="D1183" s="42" t="n"/>
      <c r="E1183" s="42" t="n"/>
      <c r="F1183" s="42" t="n"/>
      <c r="G1183" s="42" t="n"/>
      <c r="H1183" s="42" t="n"/>
      <c r="I1183" s="42" t="n"/>
      <c r="J1183" s="42" t="n"/>
      <c r="K1183" s="42" t="n"/>
      <c r="L1183" s="42" t="n"/>
      <c r="M1183" s="42" t="n"/>
      <c r="N1183" s="42" t="n"/>
      <c r="O1183" s="42" t="n"/>
    </row>
    <row r="1184">
      <c r="A1184" s="40" t="n"/>
      <c r="B1184" s="41" t="n"/>
      <c r="C1184" s="42" t="n"/>
      <c r="D1184" s="42" t="n"/>
      <c r="E1184" s="42" t="n"/>
      <c r="F1184" s="42" t="n"/>
      <c r="G1184" s="42" t="n"/>
      <c r="H1184" s="42" t="n"/>
      <c r="I1184" s="42" t="n"/>
      <c r="J1184" s="42" t="n"/>
      <c r="K1184" s="42" t="n"/>
      <c r="L1184" s="42" t="n"/>
      <c r="M1184" s="42" t="n"/>
      <c r="N1184" s="42" t="n"/>
      <c r="O1184" s="42" t="n"/>
    </row>
    <row r="1185">
      <c r="A1185" s="40" t="n"/>
      <c r="B1185" s="41" t="n"/>
      <c r="C1185" s="42" t="n"/>
      <c r="D1185" s="42" t="n"/>
      <c r="E1185" s="42" t="n"/>
      <c r="F1185" s="42" t="n"/>
      <c r="G1185" s="42" t="n"/>
      <c r="H1185" s="42" t="n"/>
      <c r="I1185" s="42" t="n"/>
      <c r="J1185" s="42" t="n"/>
      <c r="K1185" s="42" t="n"/>
      <c r="L1185" s="42" t="n"/>
      <c r="M1185" s="42" t="n"/>
      <c r="N1185" s="42" t="n"/>
      <c r="O1185" s="42" t="n"/>
    </row>
    <row r="1186">
      <c r="A1186" s="40" t="n"/>
      <c r="B1186" s="41" t="n"/>
      <c r="C1186" s="42" t="n"/>
      <c r="D1186" s="42" t="n"/>
      <c r="E1186" s="42" t="n"/>
      <c r="F1186" s="42" t="n"/>
      <c r="G1186" s="42" t="n"/>
      <c r="H1186" s="42" t="n"/>
      <c r="I1186" s="42" t="n"/>
      <c r="J1186" s="42" t="n"/>
      <c r="K1186" s="42" t="n"/>
      <c r="L1186" s="42" t="n"/>
      <c r="M1186" s="42" t="n"/>
      <c r="N1186" s="42" t="n"/>
      <c r="O1186" s="42" t="n"/>
    </row>
    <row r="1187">
      <c r="A1187" s="40" t="n"/>
      <c r="B1187" s="41" t="n"/>
      <c r="C1187" s="42" t="n"/>
      <c r="D1187" s="42" t="n"/>
      <c r="E1187" s="42" t="n"/>
      <c r="F1187" s="42" t="n"/>
      <c r="G1187" s="42" t="n"/>
      <c r="H1187" s="42" t="n"/>
      <c r="I1187" s="42" t="n"/>
      <c r="J1187" s="42" t="n"/>
      <c r="K1187" s="42" t="n"/>
      <c r="L1187" s="42" t="n"/>
      <c r="M1187" s="42" t="n"/>
      <c r="N1187" s="42" t="n"/>
      <c r="O1187" s="42" t="n"/>
    </row>
    <row r="1188">
      <c r="A1188" s="40" t="n"/>
      <c r="B1188" s="41" t="n"/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</row>
    <row r="1189">
      <c r="A1189" s="40" t="n"/>
      <c r="B1189" s="41" t="n"/>
      <c r="C1189" s="42" t="n"/>
      <c r="D1189" s="42" t="n"/>
      <c r="E1189" s="42" t="n"/>
      <c r="F1189" s="42" t="n"/>
      <c r="G1189" s="42" t="n"/>
      <c r="H1189" s="42" t="n"/>
      <c r="I1189" s="42" t="n"/>
      <c r="J1189" s="42" t="n"/>
      <c r="K1189" s="42" t="n"/>
      <c r="L1189" s="42" t="n"/>
      <c r="M1189" s="42" t="n"/>
      <c r="N1189" s="42" t="n"/>
      <c r="O1189" s="42" t="n"/>
    </row>
    <row r="1190">
      <c r="A1190" s="40" t="n"/>
      <c r="B1190" s="41" t="n"/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</row>
    <row r="1191">
      <c r="A1191" s="40" t="n"/>
      <c r="B1191" s="41" t="n"/>
      <c r="C1191" s="42" t="n"/>
      <c r="D1191" s="42" t="n"/>
      <c r="E1191" s="42" t="n"/>
      <c r="F1191" s="42" t="n"/>
      <c r="G1191" s="42" t="n"/>
      <c r="H1191" s="42" t="n"/>
      <c r="I1191" s="42" t="n"/>
      <c r="J1191" s="42" t="n"/>
      <c r="K1191" s="42" t="n"/>
      <c r="L1191" s="42" t="n"/>
      <c r="M1191" s="42" t="n"/>
      <c r="N1191" s="42" t="n"/>
      <c r="O1191" s="42" t="n"/>
    </row>
    <row r="1192">
      <c r="A1192" s="40" t="n"/>
      <c r="B1192" s="41" t="n"/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</row>
    <row r="1193">
      <c r="A1193" s="40" t="n"/>
      <c r="B1193" s="41" t="n"/>
      <c r="C1193" s="42" t="n"/>
      <c r="D1193" s="42" t="n"/>
      <c r="E1193" s="42" t="n"/>
      <c r="F1193" s="42" t="n"/>
      <c r="G1193" s="42" t="n"/>
      <c r="H1193" s="42" t="n"/>
      <c r="I1193" s="42" t="n"/>
      <c r="J1193" s="42" t="n"/>
      <c r="K1193" s="42" t="n"/>
      <c r="L1193" s="42" t="n"/>
      <c r="M1193" s="42" t="n"/>
      <c r="N1193" s="42" t="n"/>
      <c r="O1193" s="42" t="n"/>
    </row>
    <row r="1194">
      <c r="A1194" s="40" t="n"/>
      <c r="B1194" s="41" t="n"/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</row>
    <row r="1195">
      <c r="A1195" s="40" t="n"/>
      <c r="B1195" s="41" t="n"/>
      <c r="C1195" s="42" t="n"/>
      <c r="D1195" s="42" t="n"/>
      <c r="E1195" s="42" t="n"/>
      <c r="F1195" s="42" t="n"/>
      <c r="G1195" s="42" t="n"/>
      <c r="H1195" s="42" t="n"/>
      <c r="I1195" s="42" t="n"/>
      <c r="J1195" s="42" t="n"/>
      <c r="K1195" s="42" t="n"/>
      <c r="L1195" s="42" t="n"/>
      <c r="M1195" s="42" t="n"/>
      <c r="N1195" s="42" t="n"/>
      <c r="O1195" s="42" t="n"/>
    </row>
    <row r="1196">
      <c r="A1196" s="40" t="n"/>
      <c r="B1196" s="41" t="n"/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</row>
    <row r="1197">
      <c r="A1197" s="40" t="n"/>
      <c r="B1197" s="41" t="n"/>
      <c r="C1197" s="42" t="n"/>
      <c r="D1197" s="42" t="n"/>
      <c r="E1197" s="42" t="n"/>
      <c r="F1197" s="42" t="n"/>
      <c r="G1197" s="42" t="n"/>
      <c r="H1197" s="42" t="n"/>
      <c r="I1197" s="42" t="n"/>
      <c r="J1197" s="42" t="n"/>
      <c r="K1197" s="42" t="n"/>
      <c r="L1197" s="42" t="n"/>
      <c r="M1197" s="42" t="n"/>
      <c r="N1197" s="42" t="n"/>
      <c r="O1197" s="42" t="n"/>
    </row>
    <row r="1198">
      <c r="A1198" s="40" t="n"/>
      <c r="B1198" s="41" t="n"/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</row>
    <row r="1199">
      <c r="A1199" s="40" t="n"/>
      <c r="B1199" s="41" t="n"/>
      <c r="C1199" s="42" t="n"/>
      <c r="D1199" s="42" t="n"/>
      <c r="E1199" s="42" t="n"/>
      <c r="F1199" s="42" t="n"/>
      <c r="G1199" s="42" t="n"/>
      <c r="H1199" s="42" t="n"/>
      <c r="I1199" s="42" t="n"/>
      <c r="J1199" s="42" t="n"/>
      <c r="K1199" s="42" t="n"/>
      <c r="L1199" s="42" t="n"/>
      <c r="M1199" s="42" t="n"/>
      <c r="N1199" s="42" t="n"/>
      <c r="O1199" s="42" t="n"/>
    </row>
    <row r="1200">
      <c r="A1200" s="40" t="n"/>
      <c r="B1200" s="41" t="n"/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</row>
    <row r="1201">
      <c r="A1201" s="40" t="n"/>
      <c r="B1201" s="41" t="n"/>
      <c r="C1201" s="42" t="n"/>
      <c r="D1201" s="42" t="n"/>
      <c r="E1201" s="42" t="n"/>
      <c r="F1201" s="42" t="n"/>
      <c r="G1201" s="42" t="n"/>
      <c r="H1201" s="42" t="n"/>
      <c r="I1201" s="42" t="n"/>
      <c r="J1201" s="42" t="n"/>
      <c r="K1201" s="42" t="n"/>
      <c r="L1201" s="42" t="n"/>
      <c r="M1201" s="42" t="n"/>
      <c r="N1201" s="42" t="n"/>
      <c r="O1201" s="42" t="n"/>
    </row>
    <row r="1202">
      <c r="A1202" s="40" t="n"/>
      <c r="B1202" s="41" t="n"/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</row>
    <row r="1203">
      <c r="A1203" s="40" t="n"/>
      <c r="B1203" s="41" t="n"/>
      <c r="C1203" s="42" t="n"/>
      <c r="D1203" s="42" t="n"/>
      <c r="E1203" s="42" t="n"/>
      <c r="F1203" s="42" t="n"/>
      <c r="G1203" s="42" t="n"/>
      <c r="H1203" s="42" t="n"/>
      <c r="I1203" s="42" t="n"/>
      <c r="J1203" s="42" t="n"/>
      <c r="K1203" s="42" t="n"/>
      <c r="L1203" s="42" t="n"/>
      <c r="M1203" s="42" t="n"/>
      <c r="N1203" s="42" t="n"/>
      <c r="O1203" s="42" t="n"/>
    </row>
    <row r="1204">
      <c r="A1204" s="40" t="n"/>
      <c r="B1204" s="41" t="n"/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</row>
    <row r="1205">
      <c r="A1205" s="40" t="n"/>
      <c r="B1205" s="41" t="n"/>
      <c r="C1205" s="42" t="n"/>
      <c r="D1205" s="42" t="n"/>
      <c r="E1205" s="42" t="n"/>
      <c r="F1205" s="42" t="n"/>
      <c r="G1205" s="42" t="n"/>
      <c r="H1205" s="42" t="n"/>
      <c r="I1205" s="42" t="n"/>
      <c r="J1205" s="42" t="n"/>
      <c r="K1205" s="42" t="n"/>
      <c r="L1205" s="42" t="n"/>
      <c r="M1205" s="42" t="n"/>
      <c r="N1205" s="42" t="n"/>
      <c r="O1205" s="42" t="n"/>
    </row>
    <row r="1206">
      <c r="A1206" s="40" t="n"/>
      <c r="B1206" s="41" t="n"/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</row>
    <row r="1207">
      <c r="A1207" s="40" t="n"/>
      <c r="B1207" s="41" t="n"/>
      <c r="C1207" s="42" t="n"/>
      <c r="D1207" s="42" t="n"/>
      <c r="E1207" s="42" t="n"/>
      <c r="F1207" s="42" t="n"/>
      <c r="G1207" s="42" t="n"/>
      <c r="H1207" s="42" t="n"/>
      <c r="I1207" s="42" t="n"/>
      <c r="J1207" s="42" t="n"/>
      <c r="K1207" s="42" t="n"/>
      <c r="L1207" s="42" t="n"/>
      <c r="M1207" s="42" t="n"/>
      <c r="N1207" s="42" t="n"/>
      <c r="O1207" s="42" t="n"/>
    </row>
    <row r="1208">
      <c r="A1208" s="40" t="n"/>
      <c r="B1208" s="41" t="n"/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</row>
    <row r="1209">
      <c r="A1209" s="40" t="n"/>
      <c r="B1209" s="41" t="n"/>
      <c r="C1209" s="42" t="n"/>
      <c r="D1209" s="42" t="n"/>
      <c r="E1209" s="42" t="n"/>
      <c r="F1209" s="42" t="n"/>
      <c r="G1209" s="42" t="n"/>
      <c r="H1209" s="42" t="n"/>
      <c r="I1209" s="42" t="n"/>
      <c r="J1209" s="42" t="n"/>
      <c r="K1209" s="42" t="n"/>
      <c r="L1209" s="42" t="n"/>
      <c r="M1209" s="42" t="n"/>
      <c r="N1209" s="42" t="n"/>
      <c r="O1209" s="42" t="n"/>
    </row>
    <row r="1210">
      <c r="A1210" s="40" t="n"/>
      <c r="B1210" s="41" t="n"/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</row>
    <row r="1211">
      <c r="A1211" s="40" t="n"/>
      <c r="B1211" s="41" t="n"/>
      <c r="C1211" s="42" t="n"/>
      <c r="D1211" s="42" t="n"/>
      <c r="E1211" s="42" t="n"/>
      <c r="F1211" s="42" t="n"/>
      <c r="G1211" s="42" t="n"/>
      <c r="H1211" s="42" t="n"/>
      <c r="I1211" s="42" t="n"/>
      <c r="J1211" s="42" t="n"/>
      <c r="K1211" s="42" t="n"/>
      <c r="L1211" s="42" t="n"/>
      <c r="M1211" s="42" t="n"/>
      <c r="N1211" s="42" t="n"/>
      <c r="O1211" s="42" t="n"/>
    </row>
    <row r="1212">
      <c r="A1212" s="40" t="n"/>
      <c r="B1212" s="41" t="n"/>
      <c r="C1212" s="42" t="n"/>
      <c r="D1212" s="42" t="n"/>
      <c r="E1212" s="42" t="n"/>
      <c r="F1212" s="42" t="n"/>
      <c r="G1212" s="42" t="n"/>
      <c r="H1212" s="42" t="n"/>
      <c r="I1212" s="42" t="n"/>
      <c r="J1212" s="42" t="n"/>
      <c r="K1212" s="42" t="n"/>
      <c r="L1212" s="42" t="n"/>
      <c r="M1212" s="42" t="n"/>
      <c r="N1212" s="42" t="n"/>
      <c r="O1212" s="42" t="n"/>
    </row>
    <row r="1213">
      <c r="A1213" s="40" t="n"/>
      <c r="B1213" s="41" t="n"/>
      <c r="C1213" s="42" t="n"/>
      <c r="D1213" s="42" t="n"/>
      <c r="E1213" s="42" t="n"/>
      <c r="F1213" s="42" t="n"/>
      <c r="G1213" s="42" t="n"/>
      <c r="H1213" s="42" t="n"/>
      <c r="I1213" s="42" t="n"/>
      <c r="J1213" s="42" t="n"/>
      <c r="K1213" s="42" t="n"/>
      <c r="L1213" s="42" t="n"/>
      <c r="M1213" s="42" t="n"/>
      <c r="N1213" s="42" t="n"/>
      <c r="O1213" s="42" t="n"/>
    </row>
    <row r="1214">
      <c r="A1214" s="40" t="n"/>
      <c r="B1214" s="41" t="n"/>
      <c r="C1214" s="42" t="n"/>
      <c r="D1214" s="42" t="n"/>
      <c r="E1214" s="42" t="n"/>
      <c r="F1214" s="42" t="n"/>
      <c r="G1214" s="42" t="n"/>
      <c r="H1214" s="42" t="n"/>
      <c r="I1214" s="42" t="n"/>
      <c r="J1214" s="42" t="n"/>
      <c r="K1214" s="42" t="n"/>
      <c r="L1214" s="42" t="n"/>
      <c r="M1214" s="42" t="n"/>
      <c r="N1214" s="42" t="n"/>
      <c r="O1214" s="42" t="n"/>
    </row>
    <row r="1215">
      <c r="A1215" s="40" t="n"/>
      <c r="B1215" s="41" t="n"/>
      <c r="C1215" s="42" t="n"/>
      <c r="D1215" s="42" t="n"/>
      <c r="E1215" s="42" t="n"/>
      <c r="F1215" s="42" t="n"/>
      <c r="G1215" s="42" t="n"/>
      <c r="H1215" s="42" t="n"/>
      <c r="I1215" s="42" t="n"/>
      <c r="J1215" s="42" t="n"/>
      <c r="K1215" s="42" t="n"/>
      <c r="L1215" s="42" t="n"/>
      <c r="M1215" s="42" t="n"/>
      <c r="N1215" s="42" t="n"/>
      <c r="O1215" s="42" t="n"/>
    </row>
    <row r="1216">
      <c r="A1216" s="40" t="n"/>
      <c r="B1216" s="41" t="n"/>
      <c r="C1216" s="42" t="n"/>
      <c r="D1216" s="42" t="n"/>
      <c r="E1216" s="42" t="n"/>
      <c r="F1216" s="42" t="n"/>
      <c r="G1216" s="42" t="n"/>
      <c r="H1216" s="42" t="n"/>
      <c r="I1216" s="42" t="n"/>
      <c r="J1216" s="42" t="n"/>
      <c r="K1216" s="42" t="n"/>
      <c r="L1216" s="42" t="n"/>
      <c r="M1216" s="42" t="n"/>
      <c r="N1216" s="42" t="n"/>
      <c r="O1216" s="42" t="n"/>
    </row>
    <row r="1217">
      <c r="A1217" s="40" t="n"/>
      <c r="B1217" s="41" t="n"/>
      <c r="C1217" s="42" t="n"/>
      <c r="D1217" s="42" t="n"/>
      <c r="E1217" s="42" t="n"/>
      <c r="F1217" s="42" t="n"/>
      <c r="G1217" s="42" t="n"/>
      <c r="H1217" s="42" t="n"/>
      <c r="I1217" s="42" t="n"/>
      <c r="J1217" s="42" t="n"/>
      <c r="K1217" s="42" t="n"/>
      <c r="L1217" s="42" t="n"/>
      <c r="M1217" s="42" t="n"/>
      <c r="N1217" s="42" t="n"/>
      <c r="O1217" s="42" t="n"/>
    </row>
    <row r="1218">
      <c r="A1218" s="40" t="n"/>
      <c r="B1218" s="41" t="n"/>
      <c r="C1218" s="42" t="n"/>
      <c r="D1218" s="42" t="n"/>
      <c r="E1218" s="42" t="n"/>
      <c r="F1218" s="42" t="n"/>
      <c r="G1218" s="42" t="n"/>
      <c r="H1218" s="42" t="n"/>
      <c r="I1218" s="42" t="n"/>
      <c r="J1218" s="42" t="n"/>
      <c r="K1218" s="42" t="n"/>
      <c r="L1218" s="42" t="n"/>
      <c r="M1218" s="42" t="n"/>
      <c r="N1218" s="42" t="n"/>
      <c r="O1218" s="42" t="n"/>
    </row>
    <row r="1219">
      <c r="A1219" s="40" t="n"/>
      <c r="B1219" s="41" t="n"/>
      <c r="C1219" s="42" t="n"/>
      <c r="D1219" s="42" t="n"/>
      <c r="E1219" s="42" t="n"/>
      <c r="F1219" s="42" t="n"/>
      <c r="G1219" s="42" t="n"/>
      <c r="H1219" s="42" t="n"/>
      <c r="I1219" s="42" t="n"/>
      <c r="J1219" s="42" t="n"/>
      <c r="K1219" s="42" t="n"/>
      <c r="L1219" s="42" t="n"/>
      <c r="M1219" s="42" t="n"/>
      <c r="N1219" s="42" t="n"/>
      <c r="O1219" s="42" t="n"/>
    </row>
    <row r="1220">
      <c r="A1220" s="40" t="n"/>
      <c r="B1220" s="41" t="n"/>
      <c r="C1220" s="42" t="n"/>
      <c r="D1220" s="42" t="n"/>
      <c r="E1220" s="42" t="n"/>
      <c r="F1220" s="42" t="n"/>
      <c r="G1220" s="42" t="n"/>
      <c r="H1220" s="42" t="n"/>
      <c r="I1220" s="42" t="n"/>
      <c r="J1220" s="42" t="n"/>
      <c r="K1220" s="42" t="n"/>
      <c r="L1220" s="42" t="n"/>
      <c r="M1220" s="42" t="n"/>
      <c r="N1220" s="42" t="n"/>
      <c r="O1220" s="42" t="n"/>
    </row>
    <row r="1221">
      <c r="A1221" s="40" t="n"/>
      <c r="B1221" s="41" t="n"/>
      <c r="C1221" s="42" t="n"/>
      <c r="D1221" s="42" t="n"/>
      <c r="E1221" s="42" t="n"/>
      <c r="F1221" s="42" t="n"/>
      <c r="G1221" s="42" t="n"/>
      <c r="H1221" s="42" t="n"/>
      <c r="I1221" s="42" t="n"/>
      <c r="J1221" s="42" t="n"/>
      <c r="K1221" s="42" t="n"/>
      <c r="L1221" s="42" t="n"/>
      <c r="M1221" s="42" t="n"/>
      <c r="N1221" s="42" t="n"/>
      <c r="O1221" s="42" t="n"/>
    </row>
    <row r="1222">
      <c r="A1222" s="40" t="n"/>
      <c r="B1222" s="41" t="n"/>
      <c r="C1222" s="42" t="n"/>
      <c r="D1222" s="42" t="n"/>
      <c r="E1222" s="42" t="n"/>
      <c r="F1222" s="42" t="n"/>
      <c r="G1222" s="42" t="n"/>
      <c r="H1222" s="42" t="n"/>
      <c r="I1222" s="42" t="n"/>
      <c r="J1222" s="42" t="n"/>
      <c r="K1222" s="42" t="n"/>
      <c r="L1222" s="42" t="n"/>
      <c r="M1222" s="42" t="n"/>
      <c r="N1222" s="42" t="n"/>
      <c r="O1222" s="42" t="n"/>
    </row>
    <row r="1223">
      <c r="A1223" s="40" t="n"/>
      <c r="B1223" s="41" t="n"/>
      <c r="C1223" s="42" t="n"/>
      <c r="D1223" s="42" t="n"/>
      <c r="E1223" s="42" t="n"/>
      <c r="F1223" s="42" t="n"/>
      <c r="G1223" s="42" t="n"/>
      <c r="H1223" s="42" t="n"/>
      <c r="I1223" s="42" t="n"/>
      <c r="J1223" s="42" t="n"/>
      <c r="K1223" s="42" t="n"/>
      <c r="L1223" s="42" t="n"/>
      <c r="M1223" s="42" t="n"/>
      <c r="N1223" s="42" t="n"/>
      <c r="O1223" s="42" t="n"/>
    </row>
    <row r="1224">
      <c r="A1224" s="40" t="n"/>
      <c r="B1224" s="41" t="n"/>
      <c r="C1224" s="42" t="n"/>
      <c r="D1224" s="42" t="n"/>
      <c r="E1224" s="42" t="n"/>
      <c r="F1224" s="42" t="n"/>
      <c r="G1224" s="42" t="n"/>
      <c r="H1224" s="42" t="n"/>
      <c r="I1224" s="42" t="n"/>
      <c r="J1224" s="42" t="n"/>
      <c r="K1224" s="42" t="n"/>
      <c r="L1224" s="42" t="n"/>
      <c r="M1224" s="42" t="n"/>
      <c r="N1224" s="42" t="n"/>
      <c r="O1224" s="42" t="n"/>
    </row>
    <row r="1225">
      <c r="A1225" s="40" t="n"/>
      <c r="B1225" s="41" t="n"/>
      <c r="C1225" s="42" t="n"/>
      <c r="D1225" s="42" t="n"/>
      <c r="E1225" s="42" t="n"/>
      <c r="F1225" s="42" t="n"/>
      <c r="G1225" s="42" t="n"/>
      <c r="H1225" s="42" t="n"/>
      <c r="I1225" s="42" t="n"/>
      <c r="J1225" s="42" t="n"/>
      <c r="K1225" s="42" t="n"/>
      <c r="L1225" s="42" t="n"/>
      <c r="M1225" s="42" t="n"/>
      <c r="N1225" s="42" t="n"/>
      <c r="O1225" s="42" t="n"/>
    </row>
    <row r="1226">
      <c r="A1226" s="40" t="n"/>
      <c r="B1226" s="41" t="n"/>
      <c r="C1226" s="42" t="n"/>
      <c r="D1226" s="42" t="n"/>
      <c r="E1226" s="42" t="n"/>
      <c r="F1226" s="42" t="n"/>
      <c r="G1226" s="42" t="n"/>
      <c r="H1226" s="42" t="n"/>
      <c r="I1226" s="42" t="n"/>
      <c r="J1226" s="42" t="n"/>
      <c r="K1226" s="42" t="n"/>
      <c r="L1226" s="42" t="n"/>
      <c r="M1226" s="42" t="n"/>
      <c r="N1226" s="42" t="n"/>
      <c r="O1226" s="42" t="n"/>
    </row>
    <row r="1227">
      <c r="A1227" s="40" t="n"/>
      <c r="B1227" s="41" t="n"/>
      <c r="C1227" s="42" t="n"/>
      <c r="D1227" s="42" t="n"/>
      <c r="E1227" s="42" t="n"/>
      <c r="F1227" s="42" t="n"/>
      <c r="G1227" s="42" t="n"/>
      <c r="H1227" s="42" t="n"/>
      <c r="I1227" s="42" t="n"/>
      <c r="J1227" s="42" t="n"/>
      <c r="K1227" s="42" t="n"/>
      <c r="L1227" s="42" t="n"/>
      <c r="M1227" s="42" t="n"/>
      <c r="N1227" s="42" t="n"/>
      <c r="O1227" s="42" t="n"/>
    </row>
    <row r="1228">
      <c r="A1228" s="40" t="n"/>
      <c r="B1228" s="41" t="n"/>
      <c r="C1228" s="42" t="n"/>
      <c r="D1228" s="42" t="n"/>
      <c r="E1228" s="42" t="n"/>
      <c r="F1228" s="42" t="n"/>
      <c r="G1228" s="42" t="n"/>
      <c r="H1228" s="42" t="n"/>
      <c r="I1228" s="42" t="n"/>
      <c r="J1228" s="42" t="n"/>
      <c r="K1228" s="42" t="n"/>
      <c r="L1228" s="42" t="n"/>
      <c r="M1228" s="42" t="n"/>
      <c r="N1228" s="42" t="n"/>
      <c r="O1228" s="42" t="n"/>
    </row>
    <row r="1229">
      <c r="A1229" s="40" t="n"/>
      <c r="B1229" s="41" t="n"/>
      <c r="C1229" s="42" t="n"/>
      <c r="D1229" s="42" t="n"/>
      <c r="E1229" s="42" t="n"/>
      <c r="F1229" s="42" t="n"/>
      <c r="G1229" s="42" t="n"/>
      <c r="H1229" s="42" t="n"/>
      <c r="I1229" s="42" t="n"/>
      <c r="J1229" s="42" t="n"/>
      <c r="K1229" s="42" t="n"/>
      <c r="L1229" s="42" t="n"/>
      <c r="M1229" s="42" t="n"/>
      <c r="N1229" s="42" t="n"/>
      <c r="O1229" s="42" t="n"/>
    </row>
    <row r="1230">
      <c r="A1230" s="40" t="n"/>
      <c r="B1230" s="41" t="n"/>
      <c r="C1230" s="42" t="n"/>
      <c r="D1230" s="42" t="n"/>
      <c r="E1230" s="42" t="n"/>
      <c r="F1230" s="42" t="n"/>
      <c r="G1230" s="42" t="n"/>
      <c r="H1230" s="42" t="n"/>
      <c r="I1230" s="42" t="n"/>
      <c r="J1230" s="42" t="n"/>
      <c r="K1230" s="42" t="n"/>
      <c r="L1230" s="42" t="n"/>
      <c r="M1230" s="42" t="n"/>
      <c r="N1230" s="42" t="n"/>
      <c r="O1230" s="42" t="n"/>
    </row>
    <row r="1231">
      <c r="A1231" s="40" t="n"/>
      <c r="B1231" s="41" t="n"/>
      <c r="C1231" s="42" t="n"/>
      <c r="D1231" s="42" t="n"/>
      <c r="E1231" s="42" t="n"/>
      <c r="F1231" s="42" t="n"/>
      <c r="G1231" s="42" t="n"/>
      <c r="H1231" s="42" t="n"/>
      <c r="I1231" s="42" t="n"/>
      <c r="J1231" s="42" t="n"/>
      <c r="K1231" s="42" t="n"/>
      <c r="L1231" s="42" t="n"/>
      <c r="M1231" s="42" t="n"/>
      <c r="N1231" s="42" t="n"/>
      <c r="O1231" s="42" t="n"/>
    </row>
    <row r="1232">
      <c r="A1232" s="40" t="n"/>
      <c r="B1232" s="41" t="n"/>
      <c r="C1232" s="42" t="n"/>
      <c r="D1232" s="42" t="n"/>
      <c r="E1232" s="42" t="n"/>
      <c r="F1232" s="42" t="n"/>
      <c r="G1232" s="42" t="n"/>
      <c r="H1232" s="42" t="n"/>
      <c r="I1232" s="42" t="n"/>
      <c r="J1232" s="42" t="n"/>
      <c r="K1232" s="42" t="n"/>
      <c r="L1232" s="42" t="n"/>
      <c r="M1232" s="42" t="n"/>
      <c r="N1232" s="42" t="n"/>
      <c r="O1232" s="42" t="n"/>
    </row>
    <row r="1233">
      <c r="A1233" s="40" t="n"/>
      <c r="B1233" s="41" t="n"/>
      <c r="C1233" s="42" t="n"/>
      <c r="D1233" s="42" t="n"/>
      <c r="E1233" s="42" t="n"/>
      <c r="F1233" s="42" t="n"/>
      <c r="G1233" s="42" t="n"/>
      <c r="H1233" s="42" t="n"/>
      <c r="I1233" s="42" t="n"/>
      <c r="J1233" s="42" t="n"/>
      <c r="K1233" s="42" t="n"/>
      <c r="L1233" s="42" t="n"/>
      <c r="M1233" s="42" t="n"/>
      <c r="N1233" s="42" t="n"/>
      <c r="O1233" s="42" t="n"/>
    </row>
    <row r="1234">
      <c r="A1234" s="40" t="n"/>
      <c r="B1234" s="41" t="n"/>
      <c r="C1234" s="42" t="n"/>
      <c r="D1234" s="42" t="n"/>
      <c r="E1234" s="42" t="n"/>
      <c r="F1234" s="42" t="n"/>
      <c r="G1234" s="42" t="n"/>
      <c r="H1234" s="42" t="n"/>
      <c r="I1234" s="42" t="n"/>
      <c r="J1234" s="42" t="n"/>
      <c r="K1234" s="42" t="n"/>
      <c r="L1234" s="42" t="n"/>
      <c r="M1234" s="42" t="n"/>
      <c r="N1234" s="42" t="n"/>
      <c r="O1234" s="42" t="n"/>
    </row>
    <row r="1235">
      <c r="A1235" s="40" t="n"/>
      <c r="B1235" s="41" t="n"/>
      <c r="C1235" s="42" t="n"/>
      <c r="D1235" s="42" t="n"/>
      <c r="E1235" s="42" t="n"/>
      <c r="F1235" s="42" t="n"/>
      <c r="G1235" s="42" t="n"/>
      <c r="H1235" s="42" t="n"/>
      <c r="I1235" s="42" t="n"/>
      <c r="J1235" s="42" t="n"/>
      <c r="K1235" s="42" t="n"/>
      <c r="L1235" s="42" t="n"/>
      <c r="M1235" s="42" t="n"/>
      <c r="N1235" s="42" t="n"/>
      <c r="O1235" s="42" t="n"/>
    </row>
    <row r="1236">
      <c r="A1236" s="40" t="n"/>
      <c r="B1236" s="41" t="n"/>
      <c r="C1236" s="42" t="n"/>
      <c r="D1236" s="42" t="n"/>
      <c r="E1236" s="42" t="n"/>
      <c r="F1236" s="42" t="n"/>
      <c r="G1236" s="42" t="n"/>
      <c r="H1236" s="42" t="n"/>
      <c r="I1236" s="42" t="n"/>
      <c r="J1236" s="42" t="n"/>
      <c r="K1236" s="42" t="n"/>
      <c r="L1236" s="42" t="n"/>
      <c r="M1236" s="42" t="n"/>
      <c r="N1236" s="42" t="n"/>
      <c r="O1236" s="42" t="n"/>
    </row>
    <row r="1237">
      <c r="A1237" s="40" t="n"/>
      <c r="B1237" s="41" t="n"/>
      <c r="C1237" s="42" t="n"/>
      <c r="D1237" s="42" t="n"/>
      <c r="E1237" s="42" t="n"/>
      <c r="F1237" s="42" t="n"/>
      <c r="G1237" s="42" t="n"/>
      <c r="H1237" s="42" t="n"/>
      <c r="I1237" s="42" t="n"/>
      <c r="J1237" s="42" t="n"/>
      <c r="K1237" s="42" t="n"/>
      <c r="L1237" s="42" t="n"/>
      <c r="M1237" s="42" t="n"/>
      <c r="N1237" s="42" t="n"/>
      <c r="O1237" s="42" t="n"/>
    </row>
    <row r="1238">
      <c r="A1238" s="40" t="n"/>
      <c r="B1238" s="41" t="n"/>
      <c r="C1238" s="42" t="n"/>
      <c r="D1238" s="42" t="n"/>
      <c r="E1238" s="42" t="n"/>
      <c r="F1238" s="42" t="n"/>
      <c r="G1238" s="42" t="n"/>
      <c r="H1238" s="42" t="n"/>
      <c r="I1238" s="42" t="n"/>
      <c r="J1238" s="42" t="n"/>
      <c r="K1238" s="42" t="n"/>
      <c r="L1238" s="42" t="n"/>
      <c r="M1238" s="42" t="n"/>
      <c r="N1238" s="42" t="n"/>
      <c r="O1238" s="42" t="n"/>
    </row>
    <row r="1239">
      <c r="A1239" s="40" t="n"/>
      <c r="B1239" s="41" t="n"/>
      <c r="C1239" s="42" t="n"/>
      <c r="D1239" s="42" t="n"/>
      <c r="E1239" s="42" t="n"/>
      <c r="F1239" s="42" t="n"/>
      <c r="G1239" s="42" t="n"/>
      <c r="H1239" s="42" t="n"/>
      <c r="I1239" s="42" t="n"/>
      <c r="J1239" s="42" t="n"/>
      <c r="K1239" s="42" t="n"/>
      <c r="L1239" s="42" t="n"/>
      <c r="M1239" s="42" t="n"/>
      <c r="N1239" s="42" t="n"/>
      <c r="O1239" s="42" t="n"/>
    </row>
    <row r="1240">
      <c r="A1240" s="40" t="n"/>
      <c r="B1240" s="41" t="n"/>
      <c r="C1240" s="42" t="n"/>
      <c r="D1240" s="42" t="n"/>
      <c r="E1240" s="42" t="n"/>
      <c r="F1240" s="42" t="n"/>
      <c r="G1240" s="42" t="n"/>
      <c r="H1240" s="42" t="n"/>
      <c r="I1240" s="42" t="n"/>
      <c r="J1240" s="42" t="n"/>
      <c r="K1240" s="42" t="n"/>
      <c r="L1240" s="42" t="n"/>
      <c r="M1240" s="42" t="n"/>
      <c r="N1240" s="42" t="n"/>
      <c r="O1240" s="42" t="n"/>
    </row>
    <row r="1241">
      <c r="A1241" s="40" t="n"/>
      <c r="B1241" s="41" t="n"/>
      <c r="C1241" s="42" t="n"/>
      <c r="D1241" s="42" t="n"/>
      <c r="E1241" s="42" t="n"/>
      <c r="F1241" s="42" t="n"/>
      <c r="G1241" s="42" t="n"/>
      <c r="H1241" s="42" t="n"/>
      <c r="I1241" s="42" t="n"/>
      <c r="J1241" s="42" t="n"/>
      <c r="K1241" s="42" t="n"/>
      <c r="L1241" s="42" t="n"/>
      <c r="M1241" s="42" t="n"/>
      <c r="N1241" s="42" t="n"/>
      <c r="O1241" s="42" t="n"/>
    </row>
    <row r="1242">
      <c r="A1242" s="40" t="n"/>
      <c r="B1242" s="41" t="n"/>
      <c r="C1242" s="42" t="n"/>
      <c r="D1242" s="42" t="n"/>
      <c r="E1242" s="42" t="n"/>
      <c r="F1242" s="42" t="n"/>
      <c r="G1242" s="42" t="n"/>
      <c r="H1242" s="42" t="n"/>
      <c r="I1242" s="42" t="n"/>
      <c r="J1242" s="42" t="n"/>
      <c r="K1242" s="42" t="n"/>
      <c r="L1242" s="42" t="n"/>
      <c r="M1242" s="42" t="n"/>
      <c r="N1242" s="42" t="n"/>
      <c r="O1242" s="42" t="n"/>
    </row>
    <row r="1243">
      <c r="A1243" s="40" t="n"/>
      <c r="B1243" s="41" t="n"/>
      <c r="C1243" s="42" t="n"/>
      <c r="D1243" s="42" t="n"/>
      <c r="E1243" s="42" t="n"/>
      <c r="F1243" s="42" t="n"/>
      <c r="G1243" s="42" t="n"/>
      <c r="H1243" s="42" t="n"/>
      <c r="I1243" s="42" t="n"/>
      <c r="J1243" s="42" t="n"/>
      <c r="K1243" s="42" t="n"/>
      <c r="L1243" s="42" t="n"/>
      <c r="M1243" s="42" t="n"/>
      <c r="N1243" s="42" t="n"/>
      <c r="O1243" s="42" t="n"/>
    </row>
    <row r="1244">
      <c r="A1244" s="40" t="n"/>
      <c r="B1244" s="41" t="n"/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</row>
    <row r="1245">
      <c r="A1245" s="40" t="n"/>
      <c r="B1245" s="41" t="n"/>
      <c r="C1245" s="42" t="n"/>
      <c r="D1245" s="42" t="n"/>
      <c r="E1245" s="42" t="n"/>
      <c r="F1245" s="42" t="n"/>
      <c r="G1245" s="42" t="n"/>
      <c r="H1245" s="42" t="n"/>
      <c r="I1245" s="42" t="n"/>
      <c r="J1245" s="42" t="n"/>
      <c r="K1245" s="42" t="n"/>
      <c r="L1245" s="42" t="n"/>
      <c r="M1245" s="42" t="n"/>
      <c r="N1245" s="42" t="n"/>
      <c r="O1245" s="42" t="n"/>
    </row>
    <row r="1246">
      <c r="A1246" s="40" t="n"/>
      <c r="B1246" s="41" t="n"/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</row>
    <row r="1247">
      <c r="A1247" s="40" t="n"/>
      <c r="B1247" s="41" t="n"/>
      <c r="C1247" s="42" t="n"/>
      <c r="D1247" s="42" t="n"/>
      <c r="E1247" s="42" t="n"/>
      <c r="F1247" s="42" t="n"/>
      <c r="G1247" s="42" t="n"/>
      <c r="H1247" s="42" t="n"/>
      <c r="I1247" s="42" t="n"/>
      <c r="J1247" s="42" t="n"/>
      <c r="K1247" s="42" t="n"/>
      <c r="L1247" s="42" t="n"/>
      <c r="M1247" s="42" t="n"/>
      <c r="N1247" s="42" t="n"/>
      <c r="O1247" s="42" t="n"/>
    </row>
    <row r="1248">
      <c r="A1248" s="40" t="n"/>
      <c r="B1248" s="41" t="n"/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</row>
    <row r="1249">
      <c r="A1249" s="40" t="n"/>
      <c r="B1249" s="41" t="n"/>
      <c r="C1249" s="42" t="n"/>
      <c r="D1249" s="42" t="n"/>
      <c r="E1249" s="42" t="n"/>
      <c r="F1249" s="42" t="n"/>
      <c r="G1249" s="42" t="n"/>
      <c r="H1249" s="42" t="n"/>
      <c r="I1249" s="42" t="n"/>
      <c r="J1249" s="42" t="n"/>
      <c r="K1249" s="42" t="n"/>
      <c r="L1249" s="42" t="n"/>
      <c r="M1249" s="42" t="n"/>
      <c r="N1249" s="42" t="n"/>
      <c r="O1249" s="42" t="n"/>
    </row>
    <row r="1250">
      <c r="A1250" s="40" t="n"/>
      <c r="B1250" s="41" t="n"/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</row>
    <row r="1251">
      <c r="A1251" s="40" t="n"/>
      <c r="B1251" s="41" t="n"/>
      <c r="C1251" s="42" t="n"/>
      <c r="D1251" s="42" t="n"/>
      <c r="E1251" s="42" t="n"/>
      <c r="F1251" s="42" t="n"/>
      <c r="G1251" s="42" t="n"/>
      <c r="H1251" s="42" t="n"/>
      <c r="I1251" s="42" t="n"/>
      <c r="J1251" s="42" t="n"/>
      <c r="K1251" s="42" t="n"/>
      <c r="L1251" s="42" t="n"/>
      <c r="M1251" s="42" t="n"/>
      <c r="N1251" s="42" t="n"/>
      <c r="O1251" s="42" t="n"/>
    </row>
    <row r="1252">
      <c r="A1252" s="40" t="n"/>
      <c r="B1252" s="41" t="n"/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</row>
    <row r="1253">
      <c r="A1253" s="40" t="n"/>
      <c r="B1253" s="41" t="n"/>
      <c r="C1253" s="42" t="n"/>
      <c r="D1253" s="42" t="n"/>
      <c r="E1253" s="42" t="n"/>
      <c r="F1253" s="42" t="n"/>
      <c r="G1253" s="42" t="n"/>
      <c r="H1253" s="42" t="n"/>
      <c r="I1253" s="42" t="n"/>
      <c r="J1253" s="42" t="n"/>
      <c r="K1253" s="42" t="n"/>
      <c r="L1253" s="42" t="n"/>
      <c r="M1253" s="42" t="n"/>
      <c r="N1253" s="42" t="n"/>
      <c r="O1253" s="42" t="n"/>
    </row>
    <row r="1254">
      <c r="A1254" s="40" t="n"/>
      <c r="B1254" s="41" t="n"/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</row>
    <row r="1255">
      <c r="A1255" s="40" t="n"/>
      <c r="B1255" s="41" t="n"/>
      <c r="C1255" s="42" t="n"/>
      <c r="D1255" s="42" t="n"/>
      <c r="E1255" s="42" t="n"/>
      <c r="F1255" s="42" t="n"/>
      <c r="G1255" s="42" t="n"/>
      <c r="H1255" s="42" t="n"/>
      <c r="I1255" s="42" t="n"/>
      <c r="J1255" s="42" t="n"/>
      <c r="K1255" s="42" t="n"/>
      <c r="L1255" s="42" t="n"/>
      <c r="M1255" s="42" t="n"/>
      <c r="N1255" s="42" t="n"/>
      <c r="O1255" s="42" t="n"/>
    </row>
    <row r="1256">
      <c r="A1256" s="40" t="n"/>
      <c r="B1256" s="41" t="n"/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</row>
    <row r="1257">
      <c r="A1257" s="40" t="n"/>
      <c r="B1257" s="41" t="n"/>
      <c r="C1257" s="42" t="n"/>
      <c r="D1257" s="42" t="n"/>
      <c r="E1257" s="42" t="n"/>
      <c r="F1257" s="42" t="n"/>
      <c r="G1257" s="42" t="n"/>
      <c r="H1257" s="42" t="n"/>
      <c r="I1257" s="42" t="n"/>
      <c r="J1257" s="42" t="n"/>
      <c r="K1257" s="42" t="n"/>
      <c r="L1257" s="42" t="n"/>
      <c r="M1257" s="42" t="n"/>
      <c r="N1257" s="42" t="n"/>
      <c r="O1257" s="42" t="n"/>
    </row>
    <row r="1258">
      <c r="A1258" s="40" t="n"/>
      <c r="B1258" s="41" t="n"/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</row>
    <row r="1259">
      <c r="A1259" s="40" t="n"/>
      <c r="B1259" s="41" t="n"/>
      <c r="C1259" s="42" t="n"/>
      <c r="D1259" s="42" t="n"/>
      <c r="E1259" s="42" t="n"/>
      <c r="F1259" s="42" t="n"/>
      <c r="G1259" s="42" t="n"/>
      <c r="H1259" s="42" t="n"/>
      <c r="I1259" s="42" t="n"/>
      <c r="J1259" s="42" t="n"/>
      <c r="K1259" s="42" t="n"/>
      <c r="L1259" s="42" t="n"/>
      <c r="M1259" s="42" t="n"/>
      <c r="N1259" s="42" t="n"/>
      <c r="O1259" s="42" t="n"/>
    </row>
    <row r="1260">
      <c r="A1260" s="40" t="n"/>
      <c r="B1260" s="41" t="n"/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</row>
    <row r="1261">
      <c r="A1261" s="40" t="n"/>
      <c r="B1261" s="41" t="n"/>
      <c r="C1261" s="42" t="n"/>
      <c r="D1261" s="42" t="n"/>
      <c r="E1261" s="42" t="n"/>
      <c r="F1261" s="42" t="n"/>
      <c r="G1261" s="42" t="n"/>
      <c r="H1261" s="42" t="n"/>
      <c r="I1261" s="42" t="n"/>
      <c r="J1261" s="42" t="n"/>
      <c r="K1261" s="42" t="n"/>
      <c r="L1261" s="42" t="n"/>
      <c r="M1261" s="42" t="n"/>
      <c r="N1261" s="42" t="n"/>
      <c r="O1261" s="42" t="n"/>
    </row>
    <row r="1262">
      <c r="A1262" s="40" t="n"/>
      <c r="B1262" s="41" t="n"/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</row>
    <row r="1263">
      <c r="A1263" s="40" t="n"/>
      <c r="B1263" s="41" t="n"/>
      <c r="C1263" s="42" t="n"/>
      <c r="D1263" s="42" t="n"/>
      <c r="E1263" s="42" t="n"/>
      <c r="F1263" s="42" t="n"/>
      <c r="G1263" s="42" t="n"/>
      <c r="H1263" s="42" t="n"/>
      <c r="I1263" s="42" t="n"/>
      <c r="J1263" s="42" t="n"/>
      <c r="K1263" s="42" t="n"/>
      <c r="L1263" s="42" t="n"/>
      <c r="M1263" s="42" t="n"/>
      <c r="N1263" s="42" t="n"/>
      <c r="O1263" s="42" t="n"/>
    </row>
    <row r="1264">
      <c r="A1264" s="40" t="n"/>
      <c r="B1264" s="41" t="n"/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</row>
    <row r="1265">
      <c r="A1265" s="40" t="n"/>
      <c r="B1265" s="41" t="n"/>
      <c r="C1265" s="42" t="n"/>
      <c r="D1265" s="42" t="n"/>
      <c r="E1265" s="42" t="n"/>
      <c r="F1265" s="42" t="n"/>
      <c r="G1265" s="42" t="n"/>
      <c r="H1265" s="42" t="n"/>
      <c r="I1265" s="42" t="n"/>
      <c r="J1265" s="42" t="n"/>
      <c r="K1265" s="42" t="n"/>
      <c r="L1265" s="42" t="n"/>
      <c r="M1265" s="42" t="n"/>
      <c r="N1265" s="42" t="n"/>
      <c r="O1265" s="42" t="n"/>
    </row>
    <row r="1266">
      <c r="A1266" s="40" t="n"/>
      <c r="B1266" s="41" t="n"/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</row>
    <row r="1267">
      <c r="A1267" s="40" t="n"/>
      <c r="B1267" s="41" t="n"/>
      <c r="C1267" s="42" t="n"/>
      <c r="D1267" s="42" t="n"/>
      <c r="E1267" s="42" t="n"/>
      <c r="F1267" s="42" t="n"/>
      <c r="G1267" s="42" t="n"/>
      <c r="H1267" s="42" t="n"/>
      <c r="I1267" s="42" t="n"/>
      <c r="J1267" s="42" t="n"/>
      <c r="K1267" s="42" t="n"/>
      <c r="L1267" s="42" t="n"/>
      <c r="M1267" s="42" t="n"/>
      <c r="N1267" s="42" t="n"/>
      <c r="O1267" s="42" t="n"/>
    </row>
    <row r="1268">
      <c r="A1268" s="40" t="n"/>
      <c r="B1268" s="41" t="n"/>
      <c r="C1268" s="42" t="n"/>
      <c r="D1268" s="42" t="n"/>
      <c r="E1268" s="42" t="n"/>
      <c r="F1268" s="42" t="n"/>
      <c r="G1268" s="42" t="n"/>
      <c r="H1268" s="42" t="n"/>
      <c r="I1268" s="42" t="n"/>
      <c r="J1268" s="42" t="n"/>
      <c r="K1268" s="42" t="n"/>
      <c r="L1268" s="42" t="n"/>
      <c r="M1268" s="42" t="n"/>
      <c r="N1268" s="42" t="n"/>
      <c r="O1268" s="42" t="n"/>
    </row>
    <row r="1269">
      <c r="A1269" s="40" t="n"/>
      <c r="B1269" s="41" t="n"/>
      <c r="C1269" s="42" t="n"/>
      <c r="D1269" s="42" t="n"/>
      <c r="E1269" s="42" t="n"/>
      <c r="F1269" s="42" t="n"/>
      <c r="G1269" s="42" t="n"/>
      <c r="H1269" s="42" t="n"/>
      <c r="I1269" s="42" t="n"/>
      <c r="J1269" s="42" t="n"/>
      <c r="K1269" s="42" t="n"/>
      <c r="L1269" s="42" t="n"/>
      <c r="M1269" s="42" t="n"/>
      <c r="N1269" s="42" t="n"/>
      <c r="O1269" s="42" t="n"/>
    </row>
    <row r="1270">
      <c r="A1270" s="40" t="n"/>
      <c r="B1270" s="41" t="n"/>
      <c r="C1270" s="42" t="n"/>
      <c r="D1270" s="42" t="n"/>
      <c r="E1270" s="42" t="n"/>
      <c r="F1270" s="42" t="n"/>
      <c r="G1270" s="42" t="n"/>
      <c r="H1270" s="42" t="n"/>
      <c r="I1270" s="42" t="n"/>
      <c r="J1270" s="42" t="n"/>
      <c r="K1270" s="42" t="n"/>
      <c r="L1270" s="42" t="n"/>
      <c r="M1270" s="42" t="n"/>
      <c r="N1270" s="42" t="n"/>
      <c r="O1270" s="42" t="n"/>
    </row>
    <row r="1271">
      <c r="A1271" s="40" t="n"/>
      <c r="B1271" s="41" t="n"/>
      <c r="C1271" s="42" t="n"/>
      <c r="D1271" s="42" t="n"/>
      <c r="E1271" s="42" t="n"/>
      <c r="F1271" s="42" t="n"/>
      <c r="G1271" s="42" t="n"/>
      <c r="H1271" s="42" t="n"/>
      <c r="I1271" s="42" t="n"/>
      <c r="J1271" s="42" t="n"/>
      <c r="K1271" s="42" t="n"/>
      <c r="L1271" s="42" t="n"/>
      <c r="M1271" s="42" t="n"/>
      <c r="N1271" s="42" t="n"/>
      <c r="O1271" s="42" t="n"/>
    </row>
    <row r="1272">
      <c r="A1272" s="40" t="n"/>
      <c r="B1272" s="41" t="n"/>
      <c r="C1272" s="42" t="n"/>
      <c r="D1272" s="42" t="n"/>
      <c r="E1272" s="42" t="n"/>
      <c r="F1272" s="42" t="n"/>
      <c r="G1272" s="42" t="n"/>
      <c r="H1272" s="42" t="n"/>
      <c r="I1272" s="42" t="n"/>
      <c r="J1272" s="42" t="n"/>
      <c r="K1272" s="42" t="n"/>
      <c r="L1272" s="42" t="n"/>
      <c r="M1272" s="42" t="n"/>
      <c r="N1272" s="42" t="n"/>
      <c r="O1272" s="42" t="n"/>
    </row>
    <row r="1273">
      <c r="A1273" s="40" t="n"/>
      <c r="B1273" s="41" t="n"/>
      <c r="C1273" s="42" t="n"/>
      <c r="D1273" s="42" t="n"/>
      <c r="E1273" s="42" t="n"/>
      <c r="F1273" s="42" t="n"/>
      <c r="G1273" s="42" t="n"/>
      <c r="H1273" s="42" t="n"/>
      <c r="I1273" s="42" t="n"/>
      <c r="J1273" s="42" t="n"/>
      <c r="K1273" s="42" t="n"/>
      <c r="L1273" s="42" t="n"/>
      <c r="M1273" s="42" t="n"/>
      <c r="N1273" s="42" t="n"/>
      <c r="O1273" s="42" t="n"/>
    </row>
    <row r="1274">
      <c r="A1274" s="40" t="n"/>
      <c r="B1274" s="41" t="n"/>
      <c r="C1274" s="42" t="n"/>
      <c r="D1274" s="42" t="n"/>
      <c r="E1274" s="42" t="n"/>
      <c r="F1274" s="42" t="n"/>
      <c r="G1274" s="42" t="n"/>
      <c r="H1274" s="42" t="n"/>
      <c r="I1274" s="42" t="n"/>
      <c r="J1274" s="42" t="n"/>
      <c r="K1274" s="42" t="n"/>
      <c r="L1274" s="42" t="n"/>
      <c r="M1274" s="42" t="n"/>
      <c r="N1274" s="42" t="n"/>
      <c r="O1274" s="42" t="n"/>
    </row>
    <row r="1275">
      <c r="A1275" s="40" t="n"/>
      <c r="B1275" s="41" t="n"/>
      <c r="C1275" s="42" t="n"/>
      <c r="D1275" s="42" t="n"/>
      <c r="E1275" s="42" t="n"/>
      <c r="F1275" s="42" t="n"/>
      <c r="G1275" s="42" t="n"/>
      <c r="H1275" s="42" t="n"/>
      <c r="I1275" s="42" t="n"/>
      <c r="J1275" s="42" t="n"/>
      <c r="K1275" s="42" t="n"/>
      <c r="L1275" s="42" t="n"/>
      <c r="M1275" s="42" t="n"/>
      <c r="N1275" s="42" t="n"/>
      <c r="O1275" s="42" t="n"/>
    </row>
    <row r="1276">
      <c r="A1276" s="40" t="n"/>
      <c r="B1276" s="41" t="n"/>
      <c r="C1276" s="42" t="n"/>
      <c r="D1276" s="42" t="n"/>
      <c r="E1276" s="42" t="n"/>
      <c r="F1276" s="42" t="n"/>
      <c r="G1276" s="42" t="n"/>
      <c r="H1276" s="42" t="n"/>
      <c r="I1276" s="42" t="n"/>
      <c r="J1276" s="42" t="n"/>
      <c r="K1276" s="42" t="n"/>
      <c r="L1276" s="42" t="n"/>
      <c r="M1276" s="42" t="n"/>
      <c r="N1276" s="42" t="n"/>
      <c r="O1276" s="42" t="n"/>
    </row>
    <row r="1277">
      <c r="A1277" s="40" t="n"/>
      <c r="B1277" s="41" t="n"/>
      <c r="C1277" s="42" t="n"/>
      <c r="D1277" s="42" t="n"/>
      <c r="E1277" s="42" t="n"/>
      <c r="F1277" s="42" t="n"/>
      <c r="G1277" s="42" t="n"/>
      <c r="H1277" s="42" t="n"/>
      <c r="I1277" s="42" t="n"/>
      <c r="J1277" s="42" t="n"/>
      <c r="K1277" s="42" t="n"/>
      <c r="L1277" s="42" t="n"/>
      <c r="M1277" s="42" t="n"/>
      <c r="N1277" s="42" t="n"/>
      <c r="O1277" s="42" t="n"/>
    </row>
    <row r="1278">
      <c r="A1278" s="40" t="n"/>
      <c r="B1278" s="41" t="n"/>
      <c r="C1278" s="42" t="n"/>
      <c r="D1278" s="42" t="n"/>
      <c r="E1278" s="42" t="n"/>
      <c r="F1278" s="42" t="n"/>
      <c r="G1278" s="42" t="n"/>
      <c r="H1278" s="42" t="n"/>
      <c r="I1278" s="42" t="n"/>
      <c r="J1278" s="42" t="n"/>
      <c r="K1278" s="42" t="n"/>
      <c r="L1278" s="42" t="n"/>
      <c r="M1278" s="42" t="n"/>
      <c r="N1278" s="42" t="n"/>
      <c r="O1278" s="42" t="n"/>
    </row>
    <row r="1279">
      <c r="A1279" s="40" t="n"/>
      <c r="B1279" s="41" t="n"/>
      <c r="C1279" s="42" t="n"/>
      <c r="D1279" s="42" t="n"/>
      <c r="E1279" s="42" t="n"/>
      <c r="F1279" s="42" t="n"/>
      <c r="G1279" s="42" t="n"/>
      <c r="H1279" s="42" t="n"/>
      <c r="I1279" s="42" t="n"/>
      <c r="J1279" s="42" t="n"/>
      <c r="K1279" s="42" t="n"/>
      <c r="L1279" s="42" t="n"/>
      <c r="M1279" s="42" t="n"/>
      <c r="N1279" s="42" t="n"/>
      <c r="O1279" s="42" t="n"/>
    </row>
    <row r="1280">
      <c r="A1280" s="40" t="n"/>
      <c r="B1280" s="41" t="n"/>
      <c r="C1280" s="42" t="n"/>
      <c r="D1280" s="42" t="n"/>
      <c r="E1280" s="42" t="n"/>
      <c r="F1280" s="42" t="n"/>
      <c r="G1280" s="42" t="n"/>
      <c r="H1280" s="42" t="n"/>
      <c r="I1280" s="42" t="n"/>
      <c r="J1280" s="42" t="n"/>
      <c r="K1280" s="42" t="n"/>
      <c r="L1280" s="42" t="n"/>
      <c r="M1280" s="42" t="n"/>
      <c r="N1280" s="42" t="n"/>
      <c r="O1280" s="42" t="n"/>
    </row>
    <row r="1281">
      <c r="A1281" s="40" t="n"/>
      <c r="B1281" s="41" t="n"/>
      <c r="C1281" s="42" t="n"/>
      <c r="D1281" s="42" t="n"/>
      <c r="E1281" s="42" t="n"/>
      <c r="F1281" s="42" t="n"/>
      <c r="G1281" s="42" t="n"/>
      <c r="H1281" s="42" t="n"/>
      <c r="I1281" s="42" t="n"/>
      <c r="J1281" s="42" t="n"/>
      <c r="K1281" s="42" t="n"/>
      <c r="L1281" s="42" t="n"/>
      <c r="M1281" s="42" t="n"/>
      <c r="N1281" s="42" t="n"/>
      <c r="O1281" s="42" t="n"/>
    </row>
    <row r="1282">
      <c r="A1282" s="40" t="n"/>
      <c r="B1282" s="41" t="n"/>
      <c r="C1282" s="42" t="n"/>
      <c r="D1282" s="42" t="n"/>
      <c r="E1282" s="42" t="n"/>
      <c r="F1282" s="42" t="n"/>
      <c r="G1282" s="42" t="n"/>
      <c r="H1282" s="42" t="n"/>
      <c r="I1282" s="42" t="n"/>
      <c r="J1282" s="42" t="n"/>
      <c r="K1282" s="42" t="n"/>
      <c r="L1282" s="42" t="n"/>
      <c r="M1282" s="42" t="n"/>
      <c r="N1282" s="42" t="n"/>
      <c r="O1282" s="42" t="n"/>
    </row>
    <row r="1283">
      <c r="A1283" s="40" t="n"/>
      <c r="B1283" s="41" t="n"/>
      <c r="C1283" s="42" t="n"/>
      <c r="D1283" s="42" t="n"/>
      <c r="E1283" s="42" t="n"/>
      <c r="F1283" s="42" t="n"/>
      <c r="G1283" s="42" t="n"/>
      <c r="H1283" s="42" t="n"/>
      <c r="I1283" s="42" t="n"/>
      <c r="J1283" s="42" t="n"/>
      <c r="K1283" s="42" t="n"/>
      <c r="L1283" s="42" t="n"/>
      <c r="M1283" s="42" t="n"/>
      <c r="N1283" s="42" t="n"/>
      <c r="O1283" s="42" t="n"/>
    </row>
    <row r="1284">
      <c r="A1284" s="40" t="n"/>
      <c r="B1284" s="41" t="n"/>
      <c r="C1284" s="42" t="n"/>
      <c r="D1284" s="42" t="n"/>
      <c r="E1284" s="42" t="n"/>
      <c r="F1284" s="42" t="n"/>
      <c r="G1284" s="42" t="n"/>
      <c r="H1284" s="42" t="n"/>
      <c r="I1284" s="42" t="n"/>
      <c r="J1284" s="42" t="n"/>
      <c r="K1284" s="42" t="n"/>
      <c r="L1284" s="42" t="n"/>
      <c r="M1284" s="42" t="n"/>
      <c r="N1284" s="42" t="n"/>
      <c r="O1284" s="42" t="n"/>
    </row>
    <row r="1285">
      <c r="A1285" s="40" t="n"/>
      <c r="B1285" s="41" t="n"/>
      <c r="C1285" s="42" t="n"/>
      <c r="D1285" s="42" t="n"/>
      <c r="E1285" s="42" t="n"/>
      <c r="F1285" s="42" t="n"/>
      <c r="G1285" s="42" t="n"/>
      <c r="H1285" s="42" t="n"/>
      <c r="I1285" s="42" t="n"/>
      <c r="J1285" s="42" t="n"/>
      <c r="K1285" s="42" t="n"/>
      <c r="L1285" s="42" t="n"/>
      <c r="M1285" s="42" t="n"/>
      <c r="N1285" s="42" t="n"/>
      <c r="O1285" s="42" t="n"/>
    </row>
    <row r="1286">
      <c r="A1286" s="40" t="n"/>
      <c r="B1286" s="41" t="n"/>
      <c r="C1286" s="42" t="n"/>
      <c r="D1286" s="42" t="n"/>
      <c r="E1286" s="42" t="n"/>
      <c r="F1286" s="42" t="n"/>
      <c r="G1286" s="42" t="n"/>
      <c r="H1286" s="42" t="n"/>
      <c r="I1286" s="42" t="n"/>
      <c r="J1286" s="42" t="n"/>
      <c r="K1286" s="42" t="n"/>
      <c r="L1286" s="42" t="n"/>
      <c r="M1286" s="42" t="n"/>
      <c r="N1286" s="42" t="n"/>
      <c r="O1286" s="42" t="n"/>
    </row>
    <row r="1287">
      <c r="A1287" s="40" t="n"/>
      <c r="B1287" s="41" t="n"/>
      <c r="C1287" s="42" t="n"/>
      <c r="D1287" s="42" t="n"/>
      <c r="E1287" s="42" t="n"/>
      <c r="F1287" s="42" t="n"/>
      <c r="G1287" s="42" t="n"/>
      <c r="H1287" s="42" t="n"/>
      <c r="I1287" s="42" t="n"/>
      <c r="J1287" s="42" t="n"/>
      <c r="K1287" s="42" t="n"/>
      <c r="L1287" s="42" t="n"/>
      <c r="M1287" s="42" t="n"/>
      <c r="N1287" s="42" t="n"/>
      <c r="O1287" s="42" t="n"/>
    </row>
    <row r="1288">
      <c r="A1288" s="40" t="n"/>
      <c r="B1288" s="41" t="n"/>
      <c r="C1288" s="42" t="n"/>
      <c r="D1288" s="42" t="n"/>
      <c r="E1288" s="42" t="n"/>
      <c r="F1288" s="42" t="n"/>
      <c r="G1288" s="42" t="n"/>
      <c r="H1288" s="42" t="n"/>
      <c r="I1288" s="42" t="n"/>
      <c r="J1288" s="42" t="n"/>
      <c r="K1288" s="42" t="n"/>
      <c r="L1288" s="42" t="n"/>
      <c r="M1288" s="42" t="n"/>
      <c r="N1288" s="42" t="n"/>
      <c r="O1288" s="42" t="n"/>
    </row>
    <row r="1289">
      <c r="A1289" s="40" t="n"/>
      <c r="B1289" s="41" t="n"/>
      <c r="C1289" s="42" t="n"/>
      <c r="D1289" s="42" t="n"/>
      <c r="E1289" s="42" t="n"/>
      <c r="F1289" s="42" t="n"/>
      <c r="G1289" s="42" t="n"/>
      <c r="H1289" s="42" t="n"/>
      <c r="I1289" s="42" t="n"/>
      <c r="J1289" s="42" t="n"/>
      <c r="K1289" s="42" t="n"/>
      <c r="L1289" s="42" t="n"/>
      <c r="M1289" s="42" t="n"/>
      <c r="N1289" s="42" t="n"/>
      <c r="O1289" s="42" t="n"/>
    </row>
    <row r="1290">
      <c r="A1290" s="40" t="n"/>
      <c r="B1290" s="41" t="n"/>
      <c r="C1290" s="42" t="n"/>
      <c r="D1290" s="42" t="n"/>
      <c r="E1290" s="42" t="n"/>
      <c r="F1290" s="42" t="n"/>
      <c r="G1290" s="42" t="n"/>
      <c r="H1290" s="42" t="n"/>
      <c r="I1290" s="42" t="n"/>
      <c r="J1290" s="42" t="n"/>
      <c r="K1290" s="42" t="n"/>
      <c r="L1290" s="42" t="n"/>
      <c r="M1290" s="42" t="n"/>
      <c r="N1290" s="42" t="n"/>
      <c r="O1290" s="42" t="n"/>
    </row>
    <row r="1291">
      <c r="A1291" s="40" t="n"/>
      <c r="B1291" s="41" t="n"/>
      <c r="C1291" s="42" t="n"/>
      <c r="D1291" s="42" t="n"/>
      <c r="E1291" s="42" t="n"/>
      <c r="F1291" s="42" t="n"/>
      <c r="G1291" s="42" t="n"/>
      <c r="H1291" s="42" t="n"/>
      <c r="I1291" s="42" t="n"/>
      <c r="J1291" s="42" t="n"/>
      <c r="K1291" s="42" t="n"/>
      <c r="L1291" s="42" t="n"/>
      <c r="M1291" s="42" t="n"/>
      <c r="N1291" s="42" t="n"/>
      <c r="O1291" s="42" t="n"/>
    </row>
    <row r="1292">
      <c r="A1292" s="40" t="n"/>
      <c r="B1292" s="41" t="n"/>
      <c r="C1292" s="42" t="n"/>
      <c r="D1292" s="42" t="n"/>
      <c r="E1292" s="42" t="n"/>
      <c r="F1292" s="42" t="n"/>
      <c r="G1292" s="42" t="n"/>
      <c r="H1292" s="42" t="n"/>
      <c r="I1292" s="42" t="n"/>
      <c r="J1292" s="42" t="n"/>
      <c r="K1292" s="42" t="n"/>
      <c r="L1292" s="42" t="n"/>
      <c r="M1292" s="42" t="n"/>
      <c r="N1292" s="42" t="n"/>
      <c r="O1292" s="42" t="n"/>
    </row>
    <row r="1293">
      <c r="A1293" s="40" t="n"/>
      <c r="B1293" s="41" t="n"/>
      <c r="C1293" s="42" t="n"/>
      <c r="D1293" s="42" t="n"/>
      <c r="E1293" s="42" t="n"/>
      <c r="F1293" s="42" t="n"/>
      <c r="G1293" s="42" t="n"/>
      <c r="H1293" s="42" t="n"/>
      <c r="I1293" s="42" t="n"/>
      <c r="J1293" s="42" t="n"/>
      <c r="K1293" s="42" t="n"/>
      <c r="L1293" s="42" t="n"/>
      <c r="M1293" s="42" t="n"/>
      <c r="N1293" s="42" t="n"/>
      <c r="O1293" s="42" t="n"/>
    </row>
    <row r="1294">
      <c r="A1294" s="40" t="n"/>
      <c r="B1294" s="41" t="n"/>
      <c r="C1294" s="42" t="n"/>
      <c r="D1294" s="42" t="n"/>
      <c r="E1294" s="42" t="n"/>
      <c r="F1294" s="42" t="n"/>
      <c r="G1294" s="42" t="n"/>
      <c r="H1294" s="42" t="n"/>
      <c r="I1294" s="42" t="n"/>
      <c r="J1294" s="42" t="n"/>
      <c r="K1294" s="42" t="n"/>
      <c r="L1294" s="42" t="n"/>
      <c r="M1294" s="42" t="n"/>
      <c r="N1294" s="42" t="n"/>
      <c r="O1294" s="42" t="n"/>
    </row>
    <row r="1295">
      <c r="A1295" s="40" t="n"/>
      <c r="B1295" s="41" t="n"/>
      <c r="C1295" s="42" t="n"/>
      <c r="D1295" s="42" t="n"/>
      <c r="E1295" s="42" t="n"/>
      <c r="F1295" s="42" t="n"/>
      <c r="G1295" s="42" t="n"/>
      <c r="H1295" s="42" t="n"/>
      <c r="I1295" s="42" t="n"/>
      <c r="J1295" s="42" t="n"/>
      <c r="K1295" s="42" t="n"/>
      <c r="L1295" s="42" t="n"/>
      <c r="M1295" s="42" t="n"/>
      <c r="N1295" s="42" t="n"/>
      <c r="O1295" s="42" t="n"/>
    </row>
    <row r="1296">
      <c r="A1296" s="40" t="n"/>
      <c r="B1296" s="41" t="n"/>
      <c r="C1296" s="42" t="n"/>
      <c r="D1296" s="42" t="n"/>
      <c r="E1296" s="42" t="n"/>
      <c r="F1296" s="42" t="n"/>
      <c r="G1296" s="42" t="n"/>
      <c r="H1296" s="42" t="n"/>
      <c r="I1296" s="42" t="n"/>
      <c r="J1296" s="42" t="n"/>
      <c r="K1296" s="42" t="n"/>
      <c r="L1296" s="42" t="n"/>
      <c r="M1296" s="42" t="n"/>
      <c r="N1296" s="42" t="n"/>
      <c r="O1296" s="42" t="n"/>
    </row>
    <row r="1297">
      <c r="A1297" s="40" t="n"/>
      <c r="B1297" s="41" t="n"/>
      <c r="C1297" s="42" t="n"/>
      <c r="D1297" s="42" t="n"/>
      <c r="E1297" s="42" t="n"/>
      <c r="F1297" s="42" t="n"/>
      <c r="G1297" s="42" t="n"/>
      <c r="H1297" s="42" t="n"/>
      <c r="I1297" s="42" t="n"/>
      <c r="J1297" s="42" t="n"/>
      <c r="K1297" s="42" t="n"/>
      <c r="L1297" s="42" t="n"/>
      <c r="M1297" s="42" t="n"/>
      <c r="N1297" s="42" t="n"/>
      <c r="O1297" s="42" t="n"/>
    </row>
    <row r="1298">
      <c r="A1298" s="40" t="n"/>
      <c r="B1298" s="41" t="n"/>
      <c r="C1298" s="42" t="n"/>
      <c r="D1298" s="42" t="n"/>
      <c r="E1298" s="42" t="n"/>
      <c r="F1298" s="42" t="n"/>
      <c r="G1298" s="42" t="n"/>
      <c r="H1298" s="42" t="n"/>
      <c r="I1298" s="42" t="n"/>
      <c r="J1298" s="42" t="n"/>
      <c r="K1298" s="42" t="n"/>
      <c r="L1298" s="42" t="n"/>
      <c r="M1298" s="42" t="n"/>
      <c r="N1298" s="42" t="n"/>
      <c r="O1298" s="42" t="n"/>
    </row>
    <row r="1299">
      <c r="A1299" s="40" t="n"/>
      <c r="B1299" s="41" t="n"/>
      <c r="C1299" s="42" t="n"/>
      <c r="D1299" s="42" t="n"/>
      <c r="E1299" s="42" t="n"/>
      <c r="F1299" s="42" t="n"/>
      <c r="G1299" s="42" t="n"/>
      <c r="H1299" s="42" t="n"/>
      <c r="I1299" s="42" t="n"/>
      <c r="J1299" s="42" t="n"/>
      <c r="K1299" s="42" t="n"/>
      <c r="L1299" s="42" t="n"/>
      <c r="M1299" s="42" t="n"/>
      <c r="N1299" s="42" t="n"/>
      <c r="O1299" s="42" t="n"/>
    </row>
    <row r="1300">
      <c r="A1300" s="40" t="n"/>
      <c r="B1300" s="41" t="n"/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</row>
    <row r="1301">
      <c r="A1301" s="40" t="n"/>
      <c r="B1301" s="41" t="n"/>
      <c r="C1301" s="42" t="n"/>
      <c r="D1301" s="42" t="n"/>
      <c r="E1301" s="42" t="n"/>
      <c r="F1301" s="42" t="n"/>
      <c r="G1301" s="42" t="n"/>
      <c r="H1301" s="42" t="n"/>
      <c r="I1301" s="42" t="n"/>
      <c r="J1301" s="42" t="n"/>
      <c r="K1301" s="42" t="n"/>
      <c r="L1301" s="42" t="n"/>
      <c r="M1301" s="42" t="n"/>
      <c r="N1301" s="42" t="n"/>
      <c r="O1301" s="42" t="n"/>
    </row>
    <row r="1302">
      <c r="A1302" s="40" t="n"/>
      <c r="B1302" s="41" t="n"/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</row>
    <row r="1303">
      <c r="A1303" s="40" t="n"/>
      <c r="B1303" s="41" t="n"/>
      <c r="C1303" s="42" t="n"/>
      <c r="D1303" s="42" t="n"/>
      <c r="E1303" s="42" t="n"/>
      <c r="F1303" s="42" t="n"/>
      <c r="G1303" s="42" t="n"/>
      <c r="H1303" s="42" t="n"/>
      <c r="I1303" s="42" t="n"/>
      <c r="J1303" s="42" t="n"/>
      <c r="K1303" s="42" t="n"/>
      <c r="L1303" s="42" t="n"/>
      <c r="M1303" s="42" t="n"/>
      <c r="N1303" s="42" t="n"/>
      <c r="O1303" s="42" t="n"/>
    </row>
    <row r="1304">
      <c r="A1304" s="40" t="n"/>
      <c r="B1304" s="41" t="n"/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</row>
    <row r="1305">
      <c r="A1305" s="40" t="n"/>
      <c r="B1305" s="41" t="n"/>
      <c r="C1305" s="42" t="n"/>
      <c r="D1305" s="42" t="n"/>
      <c r="E1305" s="42" t="n"/>
      <c r="F1305" s="42" t="n"/>
      <c r="G1305" s="42" t="n"/>
      <c r="H1305" s="42" t="n"/>
      <c r="I1305" s="42" t="n"/>
      <c r="J1305" s="42" t="n"/>
      <c r="K1305" s="42" t="n"/>
      <c r="L1305" s="42" t="n"/>
      <c r="M1305" s="42" t="n"/>
      <c r="N1305" s="42" t="n"/>
      <c r="O1305" s="42" t="n"/>
    </row>
    <row r="1306">
      <c r="A1306" s="40" t="n"/>
      <c r="B1306" s="41" t="n"/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</row>
    <row r="1307">
      <c r="A1307" s="40" t="n"/>
      <c r="B1307" s="41" t="n"/>
      <c r="C1307" s="42" t="n"/>
      <c r="D1307" s="42" t="n"/>
      <c r="E1307" s="42" t="n"/>
      <c r="F1307" s="42" t="n"/>
      <c r="G1307" s="42" t="n"/>
      <c r="H1307" s="42" t="n"/>
      <c r="I1307" s="42" t="n"/>
      <c r="J1307" s="42" t="n"/>
      <c r="K1307" s="42" t="n"/>
      <c r="L1307" s="42" t="n"/>
      <c r="M1307" s="42" t="n"/>
      <c r="N1307" s="42" t="n"/>
      <c r="O1307" s="42" t="n"/>
    </row>
    <row r="1308">
      <c r="A1308" s="40" t="n"/>
      <c r="B1308" s="41" t="n"/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</row>
    <row r="1309">
      <c r="A1309" s="40" t="n"/>
      <c r="B1309" s="41" t="n"/>
      <c r="C1309" s="42" t="n"/>
      <c r="D1309" s="42" t="n"/>
      <c r="E1309" s="42" t="n"/>
      <c r="F1309" s="42" t="n"/>
      <c r="G1309" s="42" t="n"/>
      <c r="H1309" s="42" t="n"/>
      <c r="I1309" s="42" t="n"/>
      <c r="J1309" s="42" t="n"/>
      <c r="K1309" s="42" t="n"/>
      <c r="L1309" s="42" t="n"/>
      <c r="M1309" s="42" t="n"/>
      <c r="N1309" s="42" t="n"/>
      <c r="O1309" s="42" t="n"/>
    </row>
    <row r="1310">
      <c r="A1310" s="40" t="n"/>
      <c r="B1310" s="41" t="n"/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</row>
    <row r="1311">
      <c r="A1311" s="40" t="n"/>
      <c r="B1311" s="41" t="n"/>
      <c r="C1311" s="42" t="n"/>
      <c r="D1311" s="42" t="n"/>
      <c r="E1311" s="42" t="n"/>
      <c r="F1311" s="42" t="n"/>
      <c r="G1311" s="42" t="n"/>
      <c r="H1311" s="42" t="n"/>
      <c r="I1311" s="42" t="n"/>
      <c r="J1311" s="42" t="n"/>
      <c r="K1311" s="42" t="n"/>
      <c r="L1311" s="42" t="n"/>
      <c r="M1311" s="42" t="n"/>
      <c r="N1311" s="42" t="n"/>
      <c r="O1311" s="42" t="n"/>
    </row>
    <row r="1312">
      <c r="A1312" s="40" t="n"/>
      <c r="B1312" s="41" t="n"/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</row>
    <row r="1313">
      <c r="A1313" s="40" t="n"/>
      <c r="B1313" s="41" t="n"/>
      <c r="C1313" s="42" t="n"/>
      <c r="D1313" s="42" t="n"/>
      <c r="E1313" s="42" t="n"/>
      <c r="F1313" s="42" t="n"/>
      <c r="G1313" s="42" t="n"/>
      <c r="H1313" s="42" t="n"/>
      <c r="I1313" s="42" t="n"/>
      <c r="J1313" s="42" t="n"/>
      <c r="K1313" s="42" t="n"/>
      <c r="L1313" s="42" t="n"/>
      <c r="M1313" s="42" t="n"/>
      <c r="N1313" s="42" t="n"/>
      <c r="O1313" s="42" t="n"/>
    </row>
    <row r="1314">
      <c r="A1314" s="40" t="n"/>
      <c r="B1314" s="41" t="n"/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</row>
    <row r="1315">
      <c r="A1315" s="40" t="n"/>
      <c r="B1315" s="41" t="n"/>
      <c r="C1315" s="42" t="n"/>
      <c r="D1315" s="42" t="n"/>
      <c r="E1315" s="42" t="n"/>
      <c r="F1315" s="42" t="n"/>
      <c r="G1315" s="42" t="n"/>
      <c r="H1315" s="42" t="n"/>
      <c r="I1315" s="42" t="n"/>
      <c r="J1315" s="42" t="n"/>
      <c r="K1315" s="42" t="n"/>
      <c r="L1315" s="42" t="n"/>
      <c r="M1315" s="42" t="n"/>
      <c r="N1315" s="42" t="n"/>
      <c r="O1315" s="42" t="n"/>
    </row>
    <row r="1316">
      <c r="A1316" s="40" t="n"/>
      <c r="B1316" s="41" t="n"/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</row>
    <row r="1317">
      <c r="A1317" s="40" t="n"/>
      <c r="B1317" s="41" t="n"/>
      <c r="C1317" s="42" t="n"/>
      <c r="D1317" s="42" t="n"/>
      <c r="E1317" s="42" t="n"/>
      <c r="F1317" s="42" t="n"/>
      <c r="G1317" s="42" t="n"/>
      <c r="H1317" s="42" t="n"/>
      <c r="I1317" s="42" t="n"/>
      <c r="J1317" s="42" t="n"/>
      <c r="K1317" s="42" t="n"/>
      <c r="L1317" s="42" t="n"/>
      <c r="M1317" s="42" t="n"/>
      <c r="N1317" s="42" t="n"/>
      <c r="O1317" s="42" t="n"/>
    </row>
    <row r="1318">
      <c r="A1318" s="40" t="n"/>
      <c r="B1318" s="41" t="n"/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</row>
    <row r="1319">
      <c r="A1319" s="40" t="n"/>
      <c r="B1319" s="41" t="n"/>
      <c r="C1319" s="42" t="n"/>
      <c r="D1319" s="42" t="n"/>
      <c r="E1319" s="42" t="n"/>
      <c r="F1319" s="42" t="n"/>
      <c r="G1319" s="42" t="n"/>
      <c r="H1319" s="42" t="n"/>
      <c r="I1319" s="42" t="n"/>
      <c r="J1319" s="42" t="n"/>
      <c r="K1319" s="42" t="n"/>
      <c r="L1319" s="42" t="n"/>
      <c r="M1319" s="42" t="n"/>
      <c r="N1319" s="42" t="n"/>
      <c r="O1319" s="42" t="n"/>
    </row>
    <row r="1320">
      <c r="A1320" s="40" t="n"/>
      <c r="B1320" s="41" t="n"/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</row>
    <row r="1321">
      <c r="A1321" s="40" t="n"/>
      <c r="B1321" s="41" t="n"/>
      <c r="C1321" s="42" t="n"/>
      <c r="D1321" s="42" t="n"/>
      <c r="E1321" s="42" t="n"/>
      <c r="F1321" s="42" t="n"/>
      <c r="G1321" s="42" t="n"/>
      <c r="H1321" s="42" t="n"/>
      <c r="I1321" s="42" t="n"/>
      <c r="J1321" s="42" t="n"/>
      <c r="K1321" s="42" t="n"/>
      <c r="L1321" s="42" t="n"/>
      <c r="M1321" s="42" t="n"/>
      <c r="N1321" s="42" t="n"/>
      <c r="O1321" s="42" t="n"/>
    </row>
    <row r="1322">
      <c r="A1322" s="40" t="n"/>
      <c r="B1322" s="41" t="n"/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</row>
    <row r="1323">
      <c r="A1323" s="40" t="n"/>
      <c r="B1323" s="41" t="n"/>
      <c r="C1323" s="42" t="n"/>
      <c r="D1323" s="42" t="n"/>
      <c r="E1323" s="42" t="n"/>
      <c r="F1323" s="42" t="n"/>
      <c r="G1323" s="42" t="n"/>
      <c r="H1323" s="42" t="n"/>
      <c r="I1323" s="42" t="n"/>
      <c r="J1323" s="42" t="n"/>
      <c r="K1323" s="42" t="n"/>
      <c r="L1323" s="42" t="n"/>
      <c r="M1323" s="42" t="n"/>
      <c r="N1323" s="42" t="n"/>
      <c r="O1323" s="42" t="n"/>
    </row>
    <row r="1324">
      <c r="A1324" s="40" t="n"/>
      <c r="B1324" s="41" t="n"/>
      <c r="C1324" s="42" t="n"/>
      <c r="D1324" s="42" t="n"/>
      <c r="E1324" s="42" t="n"/>
      <c r="F1324" s="42" t="n"/>
      <c r="G1324" s="42" t="n"/>
      <c r="H1324" s="42" t="n"/>
      <c r="I1324" s="42" t="n"/>
      <c r="J1324" s="42" t="n"/>
      <c r="K1324" s="42" t="n"/>
      <c r="L1324" s="42" t="n"/>
      <c r="M1324" s="42" t="n"/>
      <c r="N1324" s="42" t="n"/>
      <c r="O1324" s="42" t="n"/>
    </row>
    <row r="1325">
      <c r="A1325" s="40" t="n"/>
      <c r="B1325" s="41" t="n"/>
      <c r="C1325" s="42" t="n"/>
      <c r="D1325" s="42" t="n"/>
      <c r="E1325" s="42" t="n"/>
      <c r="F1325" s="42" t="n"/>
      <c r="G1325" s="42" t="n"/>
      <c r="H1325" s="42" t="n"/>
      <c r="I1325" s="42" t="n"/>
      <c r="J1325" s="42" t="n"/>
      <c r="K1325" s="42" t="n"/>
      <c r="L1325" s="42" t="n"/>
      <c r="M1325" s="42" t="n"/>
      <c r="N1325" s="42" t="n"/>
      <c r="O1325" s="42" t="n"/>
    </row>
    <row r="1326">
      <c r="A1326" s="40" t="n"/>
      <c r="B1326" s="41" t="n"/>
      <c r="C1326" s="42" t="n"/>
      <c r="D1326" s="42" t="n"/>
      <c r="E1326" s="42" t="n"/>
      <c r="F1326" s="42" t="n"/>
      <c r="G1326" s="42" t="n"/>
      <c r="H1326" s="42" t="n"/>
      <c r="I1326" s="42" t="n"/>
      <c r="J1326" s="42" t="n"/>
      <c r="K1326" s="42" t="n"/>
      <c r="L1326" s="42" t="n"/>
      <c r="M1326" s="42" t="n"/>
      <c r="N1326" s="42" t="n"/>
      <c r="O1326" s="42" t="n"/>
    </row>
    <row r="1327">
      <c r="A1327" s="40" t="n"/>
      <c r="B1327" s="41" t="n"/>
      <c r="C1327" s="42" t="n"/>
      <c r="D1327" s="42" t="n"/>
      <c r="E1327" s="42" t="n"/>
      <c r="F1327" s="42" t="n"/>
      <c r="G1327" s="42" t="n"/>
      <c r="H1327" s="42" t="n"/>
      <c r="I1327" s="42" t="n"/>
      <c r="J1327" s="42" t="n"/>
      <c r="K1327" s="42" t="n"/>
      <c r="L1327" s="42" t="n"/>
      <c r="M1327" s="42" t="n"/>
      <c r="N1327" s="42" t="n"/>
      <c r="O1327" s="42" t="n"/>
    </row>
    <row r="1328">
      <c r="A1328" s="40" t="n"/>
      <c r="B1328" s="41" t="n"/>
      <c r="C1328" s="42" t="n"/>
      <c r="D1328" s="42" t="n"/>
      <c r="E1328" s="42" t="n"/>
      <c r="F1328" s="42" t="n"/>
      <c r="G1328" s="42" t="n"/>
      <c r="H1328" s="42" t="n"/>
      <c r="I1328" s="42" t="n"/>
      <c r="J1328" s="42" t="n"/>
      <c r="K1328" s="42" t="n"/>
      <c r="L1328" s="42" t="n"/>
      <c r="M1328" s="42" t="n"/>
      <c r="N1328" s="42" t="n"/>
      <c r="O1328" s="42" t="n"/>
    </row>
    <row r="1329">
      <c r="A1329" s="40" t="n"/>
      <c r="B1329" s="41" t="n"/>
      <c r="C1329" s="42" t="n"/>
      <c r="D1329" s="42" t="n"/>
      <c r="E1329" s="42" t="n"/>
      <c r="F1329" s="42" t="n"/>
      <c r="G1329" s="42" t="n"/>
      <c r="H1329" s="42" t="n"/>
      <c r="I1329" s="42" t="n"/>
      <c r="J1329" s="42" t="n"/>
      <c r="K1329" s="42" t="n"/>
      <c r="L1329" s="42" t="n"/>
      <c r="M1329" s="42" t="n"/>
      <c r="N1329" s="42" t="n"/>
      <c r="O1329" s="42" t="n"/>
    </row>
    <row r="1330">
      <c r="A1330" s="40" t="n"/>
      <c r="B1330" s="41" t="n"/>
      <c r="C1330" s="42" t="n"/>
      <c r="D1330" s="42" t="n"/>
      <c r="E1330" s="42" t="n"/>
      <c r="F1330" s="42" t="n"/>
      <c r="G1330" s="42" t="n"/>
      <c r="H1330" s="42" t="n"/>
      <c r="I1330" s="42" t="n"/>
      <c r="J1330" s="42" t="n"/>
      <c r="K1330" s="42" t="n"/>
      <c r="L1330" s="42" t="n"/>
      <c r="M1330" s="42" t="n"/>
      <c r="N1330" s="42" t="n"/>
      <c r="O1330" s="42" t="n"/>
    </row>
    <row r="1331">
      <c r="A1331" s="40" t="n"/>
      <c r="B1331" s="41" t="n"/>
      <c r="C1331" s="42" t="n"/>
      <c r="D1331" s="42" t="n"/>
      <c r="E1331" s="42" t="n"/>
      <c r="F1331" s="42" t="n"/>
      <c r="G1331" s="42" t="n"/>
      <c r="H1331" s="42" t="n"/>
      <c r="I1331" s="42" t="n"/>
      <c r="J1331" s="42" t="n"/>
      <c r="K1331" s="42" t="n"/>
      <c r="L1331" s="42" t="n"/>
      <c r="M1331" s="42" t="n"/>
      <c r="N1331" s="42" t="n"/>
      <c r="O1331" s="42" t="n"/>
    </row>
    <row r="1332">
      <c r="A1332" s="40" t="n"/>
      <c r="B1332" s="41" t="n"/>
      <c r="C1332" s="42" t="n"/>
      <c r="D1332" s="42" t="n"/>
      <c r="E1332" s="42" t="n"/>
      <c r="F1332" s="42" t="n"/>
      <c r="G1332" s="42" t="n"/>
      <c r="H1332" s="42" t="n"/>
      <c r="I1332" s="42" t="n"/>
      <c r="J1332" s="42" t="n"/>
      <c r="K1332" s="42" t="n"/>
      <c r="L1332" s="42" t="n"/>
      <c r="M1332" s="42" t="n"/>
      <c r="N1332" s="42" t="n"/>
      <c r="O1332" s="42" t="n"/>
    </row>
    <row r="1333">
      <c r="A1333" s="40" t="n"/>
      <c r="B1333" s="41" t="n"/>
      <c r="C1333" s="42" t="n"/>
      <c r="D1333" s="42" t="n"/>
      <c r="E1333" s="42" t="n"/>
      <c r="F1333" s="42" t="n"/>
      <c r="G1333" s="42" t="n"/>
      <c r="H1333" s="42" t="n"/>
      <c r="I1333" s="42" t="n"/>
      <c r="J1333" s="42" t="n"/>
      <c r="K1333" s="42" t="n"/>
      <c r="L1333" s="42" t="n"/>
      <c r="M1333" s="42" t="n"/>
      <c r="N1333" s="42" t="n"/>
      <c r="O1333" s="42" t="n"/>
    </row>
    <row r="1334">
      <c r="A1334" s="40" t="n"/>
      <c r="B1334" s="41" t="n"/>
      <c r="C1334" s="42" t="n"/>
      <c r="D1334" s="42" t="n"/>
      <c r="E1334" s="42" t="n"/>
      <c r="F1334" s="42" t="n"/>
      <c r="G1334" s="42" t="n"/>
      <c r="H1334" s="42" t="n"/>
      <c r="I1334" s="42" t="n"/>
      <c r="J1334" s="42" t="n"/>
      <c r="K1334" s="42" t="n"/>
      <c r="L1334" s="42" t="n"/>
      <c r="M1334" s="42" t="n"/>
      <c r="N1334" s="42" t="n"/>
      <c r="O1334" s="42" t="n"/>
    </row>
    <row r="1335">
      <c r="A1335" s="40" t="n"/>
      <c r="B1335" s="41" t="n"/>
      <c r="C1335" s="42" t="n"/>
      <c r="D1335" s="42" t="n"/>
      <c r="E1335" s="42" t="n"/>
      <c r="F1335" s="42" t="n"/>
      <c r="G1335" s="42" t="n"/>
      <c r="H1335" s="42" t="n"/>
      <c r="I1335" s="42" t="n"/>
      <c r="J1335" s="42" t="n"/>
      <c r="K1335" s="42" t="n"/>
      <c r="L1335" s="42" t="n"/>
      <c r="M1335" s="42" t="n"/>
      <c r="N1335" s="42" t="n"/>
      <c r="O1335" s="42" t="n"/>
    </row>
    <row r="1336">
      <c r="A1336" s="40" t="n"/>
      <c r="B1336" s="41" t="n"/>
      <c r="C1336" s="42" t="n"/>
      <c r="D1336" s="42" t="n"/>
      <c r="E1336" s="42" t="n"/>
      <c r="F1336" s="42" t="n"/>
      <c r="G1336" s="42" t="n"/>
      <c r="H1336" s="42" t="n"/>
      <c r="I1336" s="42" t="n"/>
      <c r="J1336" s="42" t="n"/>
      <c r="K1336" s="42" t="n"/>
      <c r="L1336" s="42" t="n"/>
      <c r="M1336" s="42" t="n"/>
      <c r="N1336" s="42" t="n"/>
      <c r="O1336" s="42" t="n"/>
    </row>
    <row r="1337">
      <c r="A1337" s="40" t="n"/>
      <c r="B1337" s="41" t="n"/>
      <c r="C1337" s="42" t="n"/>
      <c r="D1337" s="42" t="n"/>
      <c r="E1337" s="42" t="n"/>
      <c r="F1337" s="42" t="n"/>
      <c r="G1337" s="42" t="n"/>
      <c r="H1337" s="42" t="n"/>
      <c r="I1337" s="42" t="n"/>
      <c r="J1337" s="42" t="n"/>
      <c r="K1337" s="42" t="n"/>
      <c r="L1337" s="42" t="n"/>
      <c r="M1337" s="42" t="n"/>
      <c r="N1337" s="42" t="n"/>
      <c r="O1337" s="42" t="n"/>
    </row>
    <row r="1338">
      <c r="A1338" s="40" t="n"/>
      <c r="B1338" s="41" t="n"/>
      <c r="C1338" s="42" t="n"/>
      <c r="D1338" s="42" t="n"/>
      <c r="E1338" s="42" t="n"/>
      <c r="F1338" s="42" t="n"/>
      <c r="G1338" s="42" t="n"/>
      <c r="H1338" s="42" t="n"/>
      <c r="I1338" s="42" t="n"/>
      <c r="J1338" s="42" t="n"/>
      <c r="K1338" s="42" t="n"/>
      <c r="L1338" s="42" t="n"/>
      <c r="M1338" s="42" t="n"/>
      <c r="N1338" s="42" t="n"/>
      <c r="O1338" s="42" t="n"/>
    </row>
    <row r="1339">
      <c r="A1339" s="40" t="n"/>
      <c r="B1339" s="41" t="n"/>
      <c r="C1339" s="42" t="n"/>
      <c r="D1339" s="42" t="n"/>
      <c r="E1339" s="42" t="n"/>
      <c r="F1339" s="42" t="n"/>
      <c r="G1339" s="42" t="n"/>
      <c r="H1339" s="42" t="n"/>
      <c r="I1339" s="42" t="n"/>
      <c r="J1339" s="42" t="n"/>
      <c r="K1339" s="42" t="n"/>
      <c r="L1339" s="42" t="n"/>
      <c r="M1339" s="42" t="n"/>
      <c r="N1339" s="42" t="n"/>
      <c r="O1339" s="42" t="n"/>
    </row>
    <row r="1340">
      <c r="A1340" s="40" t="n"/>
      <c r="B1340" s="41" t="n"/>
      <c r="C1340" s="42" t="n"/>
      <c r="D1340" s="42" t="n"/>
      <c r="E1340" s="42" t="n"/>
      <c r="F1340" s="42" t="n"/>
      <c r="G1340" s="42" t="n"/>
      <c r="H1340" s="42" t="n"/>
      <c r="I1340" s="42" t="n"/>
      <c r="J1340" s="42" t="n"/>
      <c r="K1340" s="42" t="n"/>
      <c r="L1340" s="42" t="n"/>
      <c r="M1340" s="42" t="n"/>
      <c r="N1340" s="42" t="n"/>
      <c r="O1340" s="42" t="n"/>
    </row>
    <row r="1341">
      <c r="A1341" s="40" t="n"/>
      <c r="B1341" s="41" t="n"/>
      <c r="C1341" s="42" t="n"/>
      <c r="D1341" s="42" t="n"/>
      <c r="E1341" s="42" t="n"/>
      <c r="F1341" s="42" t="n"/>
      <c r="G1341" s="42" t="n"/>
      <c r="H1341" s="42" t="n"/>
      <c r="I1341" s="42" t="n"/>
      <c r="J1341" s="42" t="n"/>
      <c r="K1341" s="42" t="n"/>
      <c r="L1341" s="42" t="n"/>
      <c r="M1341" s="42" t="n"/>
      <c r="N1341" s="42" t="n"/>
      <c r="O1341" s="42" t="n"/>
    </row>
    <row r="1342">
      <c r="A1342" s="40" t="n"/>
      <c r="B1342" s="41" t="n"/>
      <c r="C1342" s="42" t="n"/>
      <c r="D1342" s="42" t="n"/>
      <c r="E1342" s="42" t="n"/>
      <c r="F1342" s="42" t="n"/>
      <c r="G1342" s="42" t="n"/>
      <c r="H1342" s="42" t="n"/>
      <c r="I1342" s="42" t="n"/>
      <c r="J1342" s="42" t="n"/>
      <c r="K1342" s="42" t="n"/>
      <c r="L1342" s="42" t="n"/>
      <c r="M1342" s="42" t="n"/>
      <c r="N1342" s="42" t="n"/>
      <c r="O1342" s="42" t="n"/>
    </row>
    <row r="1343">
      <c r="A1343" s="40" t="n"/>
      <c r="B1343" s="41" t="n"/>
      <c r="C1343" s="42" t="n"/>
      <c r="D1343" s="42" t="n"/>
      <c r="E1343" s="42" t="n"/>
      <c r="F1343" s="42" t="n"/>
      <c r="G1343" s="42" t="n"/>
      <c r="H1343" s="42" t="n"/>
      <c r="I1343" s="42" t="n"/>
      <c r="J1343" s="42" t="n"/>
      <c r="K1343" s="42" t="n"/>
      <c r="L1343" s="42" t="n"/>
      <c r="M1343" s="42" t="n"/>
      <c r="N1343" s="42" t="n"/>
      <c r="O1343" s="42" t="n"/>
    </row>
    <row r="1344">
      <c r="A1344" s="40" t="n"/>
      <c r="B1344" s="41" t="n"/>
      <c r="C1344" s="42" t="n"/>
      <c r="D1344" s="42" t="n"/>
      <c r="E1344" s="42" t="n"/>
      <c r="F1344" s="42" t="n"/>
      <c r="G1344" s="42" t="n"/>
      <c r="H1344" s="42" t="n"/>
      <c r="I1344" s="42" t="n"/>
      <c r="J1344" s="42" t="n"/>
      <c r="K1344" s="42" t="n"/>
      <c r="L1344" s="42" t="n"/>
      <c r="M1344" s="42" t="n"/>
      <c r="N1344" s="42" t="n"/>
      <c r="O1344" s="42" t="n"/>
    </row>
    <row r="1345">
      <c r="A1345" s="40" t="n"/>
      <c r="B1345" s="41" t="n"/>
      <c r="C1345" s="42" t="n"/>
      <c r="D1345" s="42" t="n"/>
      <c r="E1345" s="42" t="n"/>
      <c r="F1345" s="42" t="n"/>
      <c r="G1345" s="42" t="n"/>
      <c r="H1345" s="42" t="n"/>
      <c r="I1345" s="42" t="n"/>
      <c r="J1345" s="42" t="n"/>
      <c r="K1345" s="42" t="n"/>
      <c r="L1345" s="42" t="n"/>
      <c r="M1345" s="42" t="n"/>
      <c r="N1345" s="42" t="n"/>
      <c r="O1345" s="42" t="n"/>
    </row>
    <row r="1346">
      <c r="A1346" s="40" t="n"/>
      <c r="B1346" s="41" t="n"/>
      <c r="C1346" s="42" t="n"/>
      <c r="D1346" s="42" t="n"/>
      <c r="E1346" s="42" t="n"/>
      <c r="F1346" s="42" t="n"/>
      <c r="G1346" s="42" t="n"/>
      <c r="H1346" s="42" t="n"/>
      <c r="I1346" s="42" t="n"/>
      <c r="J1346" s="42" t="n"/>
      <c r="K1346" s="42" t="n"/>
      <c r="L1346" s="42" t="n"/>
      <c r="M1346" s="42" t="n"/>
      <c r="N1346" s="42" t="n"/>
      <c r="O1346" s="42" t="n"/>
    </row>
    <row r="1347">
      <c r="A1347" s="40" t="n"/>
      <c r="B1347" s="41" t="n"/>
      <c r="C1347" s="42" t="n"/>
      <c r="D1347" s="42" t="n"/>
      <c r="E1347" s="42" t="n"/>
      <c r="F1347" s="42" t="n"/>
      <c r="G1347" s="42" t="n"/>
      <c r="H1347" s="42" t="n"/>
      <c r="I1347" s="42" t="n"/>
      <c r="J1347" s="42" t="n"/>
      <c r="K1347" s="42" t="n"/>
      <c r="L1347" s="42" t="n"/>
      <c r="M1347" s="42" t="n"/>
      <c r="N1347" s="42" t="n"/>
      <c r="O1347" s="42" t="n"/>
    </row>
    <row r="1348">
      <c r="A1348" s="40" t="n"/>
      <c r="B1348" s="41" t="n"/>
      <c r="C1348" s="42" t="n"/>
      <c r="D1348" s="42" t="n"/>
      <c r="E1348" s="42" t="n"/>
      <c r="F1348" s="42" t="n"/>
      <c r="G1348" s="42" t="n"/>
      <c r="H1348" s="42" t="n"/>
      <c r="I1348" s="42" t="n"/>
      <c r="J1348" s="42" t="n"/>
      <c r="K1348" s="42" t="n"/>
      <c r="L1348" s="42" t="n"/>
      <c r="M1348" s="42" t="n"/>
      <c r="N1348" s="42" t="n"/>
      <c r="O1348" s="42" t="n"/>
    </row>
    <row r="1349">
      <c r="A1349" s="40" t="n"/>
      <c r="B1349" s="41" t="n"/>
      <c r="C1349" s="42" t="n"/>
      <c r="D1349" s="42" t="n"/>
      <c r="E1349" s="42" t="n"/>
      <c r="F1349" s="42" t="n"/>
      <c r="G1349" s="42" t="n"/>
      <c r="H1349" s="42" t="n"/>
      <c r="I1349" s="42" t="n"/>
      <c r="J1349" s="42" t="n"/>
      <c r="K1349" s="42" t="n"/>
      <c r="L1349" s="42" t="n"/>
      <c r="M1349" s="42" t="n"/>
      <c r="N1349" s="42" t="n"/>
      <c r="O1349" s="42" t="n"/>
    </row>
    <row r="1350">
      <c r="A1350" s="40" t="n"/>
      <c r="B1350" s="41" t="n"/>
      <c r="C1350" s="42" t="n"/>
      <c r="D1350" s="42" t="n"/>
      <c r="E1350" s="42" t="n"/>
      <c r="F1350" s="42" t="n"/>
      <c r="G1350" s="42" t="n"/>
      <c r="H1350" s="42" t="n"/>
      <c r="I1350" s="42" t="n"/>
      <c r="J1350" s="42" t="n"/>
      <c r="K1350" s="42" t="n"/>
      <c r="L1350" s="42" t="n"/>
      <c r="M1350" s="42" t="n"/>
      <c r="N1350" s="42" t="n"/>
      <c r="O1350" s="42" t="n"/>
    </row>
    <row r="1351">
      <c r="A1351" s="40" t="n"/>
      <c r="B1351" s="41" t="n"/>
      <c r="C1351" s="42" t="n"/>
      <c r="D1351" s="42" t="n"/>
      <c r="E1351" s="42" t="n"/>
      <c r="F1351" s="42" t="n"/>
      <c r="G1351" s="42" t="n"/>
      <c r="H1351" s="42" t="n"/>
      <c r="I1351" s="42" t="n"/>
      <c r="J1351" s="42" t="n"/>
      <c r="K1351" s="42" t="n"/>
      <c r="L1351" s="42" t="n"/>
      <c r="M1351" s="42" t="n"/>
      <c r="N1351" s="42" t="n"/>
      <c r="O1351" s="42" t="n"/>
    </row>
    <row r="1352">
      <c r="A1352" s="40" t="n"/>
      <c r="B1352" s="41" t="n"/>
      <c r="C1352" s="42" t="n"/>
      <c r="D1352" s="42" t="n"/>
      <c r="E1352" s="42" t="n"/>
      <c r="F1352" s="42" t="n"/>
      <c r="G1352" s="42" t="n"/>
      <c r="H1352" s="42" t="n"/>
      <c r="I1352" s="42" t="n"/>
      <c r="J1352" s="42" t="n"/>
      <c r="K1352" s="42" t="n"/>
      <c r="L1352" s="42" t="n"/>
      <c r="M1352" s="42" t="n"/>
      <c r="N1352" s="42" t="n"/>
      <c r="O1352" s="42" t="n"/>
    </row>
    <row r="1353">
      <c r="A1353" s="40" t="n"/>
      <c r="B1353" s="41" t="n"/>
      <c r="C1353" s="42" t="n"/>
      <c r="D1353" s="42" t="n"/>
      <c r="E1353" s="42" t="n"/>
      <c r="F1353" s="42" t="n"/>
      <c r="G1353" s="42" t="n"/>
      <c r="H1353" s="42" t="n"/>
      <c r="I1353" s="42" t="n"/>
      <c r="J1353" s="42" t="n"/>
      <c r="K1353" s="42" t="n"/>
      <c r="L1353" s="42" t="n"/>
      <c r="M1353" s="42" t="n"/>
      <c r="N1353" s="42" t="n"/>
      <c r="O1353" s="42" t="n"/>
    </row>
    <row r="1354">
      <c r="A1354" s="40" t="n"/>
      <c r="B1354" s="41" t="n"/>
      <c r="C1354" s="42" t="n"/>
      <c r="D1354" s="42" t="n"/>
      <c r="E1354" s="42" t="n"/>
      <c r="F1354" s="42" t="n"/>
      <c r="G1354" s="42" t="n"/>
      <c r="H1354" s="42" t="n"/>
      <c r="I1354" s="42" t="n"/>
      <c r="J1354" s="42" t="n"/>
      <c r="K1354" s="42" t="n"/>
      <c r="L1354" s="42" t="n"/>
      <c r="M1354" s="42" t="n"/>
      <c r="N1354" s="42" t="n"/>
      <c r="O1354" s="42" t="n"/>
    </row>
    <row r="1355">
      <c r="A1355" s="40" t="n"/>
      <c r="B1355" s="41" t="n"/>
      <c r="C1355" s="42" t="n"/>
      <c r="D1355" s="42" t="n"/>
      <c r="E1355" s="42" t="n"/>
      <c r="F1355" s="42" t="n"/>
      <c r="G1355" s="42" t="n"/>
      <c r="H1355" s="42" t="n"/>
      <c r="I1355" s="42" t="n"/>
      <c r="J1355" s="42" t="n"/>
      <c r="K1355" s="42" t="n"/>
      <c r="L1355" s="42" t="n"/>
      <c r="M1355" s="42" t="n"/>
      <c r="N1355" s="42" t="n"/>
      <c r="O1355" s="42" t="n"/>
    </row>
    <row r="1356">
      <c r="A1356" s="40" t="n"/>
      <c r="B1356" s="41" t="n"/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</row>
    <row r="1357">
      <c r="A1357" s="40" t="n"/>
      <c r="B1357" s="41" t="n"/>
      <c r="C1357" s="42" t="n"/>
      <c r="D1357" s="42" t="n"/>
      <c r="E1357" s="42" t="n"/>
      <c r="F1357" s="42" t="n"/>
      <c r="G1357" s="42" t="n"/>
      <c r="H1357" s="42" t="n"/>
      <c r="I1357" s="42" t="n"/>
      <c r="J1357" s="42" t="n"/>
      <c r="K1357" s="42" t="n"/>
      <c r="L1357" s="42" t="n"/>
      <c r="M1357" s="42" t="n"/>
      <c r="N1357" s="42" t="n"/>
      <c r="O1357" s="42" t="n"/>
    </row>
    <row r="1358">
      <c r="A1358" s="40" t="n"/>
      <c r="B1358" s="41" t="n"/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</row>
    <row r="1359">
      <c r="A1359" s="40" t="n"/>
      <c r="B1359" s="41" t="n"/>
      <c r="C1359" s="42" t="n"/>
      <c r="D1359" s="42" t="n"/>
      <c r="E1359" s="42" t="n"/>
      <c r="F1359" s="42" t="n"/>
      <c r="G1359" s="42" t="n"/>
      <c r="H1359" s="42" t="n"/>
      <c r="I1359" s="42" t="n"/>
      <c r="J1359" s="42" t="n"/>
      <c r="K1359" s="42" t="n"/>
      <c r="L1359" s="42" t="n"/>
      <c r="M1359" s="42" t="n"/>
      <c r="N1359" s="42" t="n"/>
      <c r="O1359" s="42" t="n"/>
    </row>
    <row r="1360">
      <c r="A1360" s="40" t="n"/>
      <c r="B1360" s="41" t="n"/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</row>
    <row r="1361">
      <c r="A1361" s="40" t="n"/>
      <c r="B1361" s="41" t="n"/>
      <c r="C1361" s="42" t="n"/>
      <c r="D1361" s="42" t="n"/>
      <c r="E1361" s="42" t="n"/>
      <c r="F1361" s="42" t="n"/>
      <c r="G1361" s="42" t="n"/>
      <c r="H1361" s="42" t="n"/>
      <c r="I1361" s="42" t="n"/>
      <c r="J1361" s="42" t="n"/>
      <c r="K1361" s="42" t="n"/>
      <c r="L1361" s="42" t="n"/>
      <c r="M1361" s="42" t="n"/>
      <c r="N1361" s="42" t="n"/>
      <c r="O1361" s="42" t="n"/>
    </row>
    <row r="1362">
      <c r="A1362" s="40" t="n"/>
      <c r="B1362" s="41" t="n"/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</row>
    <row r="1363">
      <c r="A1363" s="40" t="n"/>
      <c r="B1363" s="41" t="n"/>
      <c r="C1363" s="42" t="n"/>
      <c r="D1363" s="42" t="n"/>
      <c r="E1363" s="42" t="n"/>
      <c r="F1363" s="42" t="n"/>
      <c r="G1363" s="42" t="n"/>
      <c r="H1363" s="42" t="n"/>
      <c r="I1363" s="42" t="n"/>
      <c r="J1363" s="42" t="n"/>
      <c r="K1363" s="42" t="n"/>
      <c r="L1363" s="42" t="n"/>
      <c r="M1363" s="42" t="n"/>
      <c r="N1363" s="42" t="n"/>
      <c r="O1363" s="42" t="n"/>
    </row>
    <row r="1364">
      <c r="A1364" s="40" t="n"/>
      <c r="B1364" s="41" t="n"/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</row>
    <row r="1365">
      <c r="A1365" s="40" t="n"/>
      <c r="B1365" s="41" t="n"/>
      <c r="C1365" s="42" t="n"/>
      <c r="D1365" s="42" t="n"/>
      <c r="E1365" s="42" t="n"/>
      <c r="F1365" s="42" t="n"/>
      <c r="G1365" s="42" t="n"/>
      <c r="H1365" s="42" t="n"/>
      <c r="I1365" s="42" t="n"/>
      <c r="J1365" s="42" t="n"/>
      <c r="K1365" s="42" t="n"/>
      <c r="L1365" s="42" t="n"/>
      <c r="M1365" s="42" t="n"/>
      <c r="N1365" s="42" t="n"/>
      <c r="O1365" s="42" t="n"/>
    </row>
    <row r="1366">
      <c r="A1366" s="40" t="n"/>
      <c r="B1366" s="41" t="n"/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</row>
    <row r="1367">
      <c r="A1367" s="40" t="n"/>
      <c r="B1367" s="41" t="n"/>
      <c r="C1367" s="42" t="n"/>
      <c r="D1367" s="42" t="n"/>
      <c r="E1367" s="42" t="n"/>
      <c r="F1367" s="42" t="n"/>
      <c r="G1367" s="42" t="n"/>
      <c r="H1367" s="42" t="n"/>
      <c r="I1367" s="42" t="n"/>
      <c r="J1367" s="42" t="n"/>
      <c r="K1367" s="42" t="n"/>
      <c r="L1367" s="42" t="n"/>
      <c r="M1367" s="42" t="n"/>
      <c r="N1367" s="42" t="n"/>
      <c r="O1367" s="42" t="n"/>
    </row>
    <row r="1368">
      <c r="A1368" s="40" t="n"/>
      <c r="B1368" s="41" t="n"/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</row>
    <row r="1369">
      <c r="A1369" s="40" t="n"/>
      <c r="B1369" s="41" t="n"/>
      <c r="C1369" s="42" t="n"/>
      <c r="D1369" s="42" t="n"/>
      <c r="E1369" s="42" t="n"/>
      <c r="F1369" s="42" t="n"/>
      <c r="G1369" s="42" t="n"/>
      <c r="H1369" s="42" t="n"/>
      <c r="I1369" s="42" t="n"/>
      <c r="J1369" s="42" t="n"/>
      <c r="K1369" s="42" t="n"/>
      <c r="L1369" s="42" t="n"/>
      <c r="M1369" s="42" t="n"/>
      <c r="N1369" s="42" t="n"/>
      <c r="O1369" s="42" t="n"/>
    </row>
    <row r="1370">
      <c r="A1370" s="40" t="n"/>
      <c r="B1370" s="41" t="n"/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</row>
    <row r="1371">
      <c r="A1371" s="40" t="n"/>
      <c r="B1371" s="41" t="n"/>
      <c r="C1371" s="42" t="n"/>
      <c r="D1371" s="42" t="n"/>
      <c r="E1371" s="42" t="n"/>
      <c r="F1371" s="42" t="n"/>
      <c r="G1371" s="42" t="n"/>
      <c r="H1371" s="42" t="n"/>
      <c r="I1371" s="42" t="n"/>
      <c r="J1371" s="42" t="n"/>
      <c r="K1371" s="42" t="n"/>
      <c r="L1371" s="42" t="n"/>
      <c r="M1371" s="42" t="n"/>
      <c r="N1371" s="42" t="n"/>
      <c r="O1371" s="42" t="n"/>
    </row>
    <row r="1372">
      <c r="A1372" s="40" t="n"/>
      <c r="B1372" s="41" t="n"/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</row>
    <row r="1373">
      <c r="A1373" s="40" t="n"/>
      <c r="B1373" s="41" t="n"/>
      <c r="C1373" s="42" t="n"/>
      <c r="D1373" s="42" t="n"/>
      <c r="E1373" s="42" t="n"/>
      <c r="F1373" s="42" t="n"/>
      <c r="G1373" s="42" t="n"/>
      <c r="H1373" s="42" t="n"/>
      <c r="I1373" s="42" t="n"/>
      <c r="J1373" s="42" t="n"/>
      <c r="K1373" s="42" t="n"/>
      <c r="L1373" s="42" t="n"/>
      <c r="M1373" s="42" t="n"/>
      <c r="N1373" s="42" t="n"/>
      <c r="O1373" s="42" t="n"/>
    </row>
    <row r="1374">
      <c r="A1374" s="40" t="n"/>
      <c r="B1374" s="41" t="n"/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</row>
    <row r="1375">
      <c r="A1375" s="40" t="n"/>
      <c r="B1375" s="41" t="n"/>
      <c r="C1375" s="42" t="n"/>
      <c r="D1375" s="42" t="n"/>
      <c r="E1375" s="42" t="n"/>
      <c r="F1375" s="42" t="n"/>
      <c r="G1375" s="42" t="n"/>
      <c r="H1375" s="42" t="n"/>
      <c r="I1375" s="42" t="n"/>
      <c r="J1375" s="42" t="n"/>
      <c r="K1375" s="42" t="n"/>
      <c r="L1375" s="42" t="n"/>
      <c r="M1375" s="42" t="n"/>
      <c r="N1375" s="42" t="n"/>
      <c r="O1375" s="42" t="n"/>
    </row>
    <row r="1376">
      <c r="A1376" s="40" t="n"/>
      <c r="B1376" s="41" t="n"/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</row>
    <row r="1377">
      <c r="A1377" s="40" t="n"/>
      <c r="B1377" s="41" t="n"/>
      <c r="C1377" s="42" t="n"/>
      <c r="D1377" s="42" t="n"/>
      <c r="E1377" s="42" t="n"/>
      <c r="F1377" s="42" t="n"/>
      <c r="G1377" s="42" t="n"/>
      <c r="H1377" s="42" t="n"/>
      <c r="I1377" s="42" t="n"/>
      <c r="J1377" s="42" t="n"/>
      <c r="K1377" s="42" t="n"/>
      <c r="L1377" s="42" t="n"/>
      <c r="M1377" s="42" t="n"/>
      <c r="N1377" s="42" t="n"/>
      <c r="O1377" s="42" t="n"/>
    </row>
    <row r="1378">
      <c r="A1378" s="40" t="n"/>
      <c r="B1378" s="41" t="n"/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</row>
    <row r="1379">
      <c r="A1379" s="40" t="n"/>
      <c r="B1379" s="41" t="n"/>
      <c r="C1379" s="42" t="n"/>
      <c r="D1379" s="42" t="n"/>
      <c r="E1379" s="42" t="n"/>
      <c r="F1379" s="42" t="n"/>
      <c r="G1379" s="42" t="n"/>
      <c r="H1379" s="42" t="n"/>
      <c r="I1379" s="42" t="n"/>
      <c r="J1379" s="42" t="n"/>
      <c r="K1379" s="42" t="n"/>
      <c r="L1379" s="42" t="n"/>
      <c r="M1379" s="42" t="n"/>
      <c r="N1379" s="42" t="n"/>
      <c r="O1379" s="42" t="n"/>
    </row>
    <row r="1380">
      <c r="A1380" s="40" t="n"/>
      <c r="B1380" s="41" t="n"/>
      <c r="C1380" s="42" t="n"/>
      <c r="D1380" s="42" t="n"/>
      <c r="E1380" s="42" t="n"/>
      <c r="F1380" s="42" t="n"/>
      <c r="G1380" s="42" t="n"/>
      <c r="H1380" s="42" t="n"/>
      <c r="I1380" s="42" t="n"/>
      <c r="J1380" s="42" t="n"/>
      <c r="K1380" s="42" t="n"/>
      <c r="L1380" s="42" t="n"/>
      <c r="M1380" s="42" t="n"/>
      <c r="N1380" s="42" t="n"/>
      <c r="O1380" s="42" t="n"/>
    </row>
    <row r="1381">
      <c r="A1381" s="40" t="n"/>
      <c r="B1381" s="41" t="n"/>
      <c r="C1381" s="42" t="n"/>
      <c r="D1381" s="42" t="n"/>
      <c r="E1381" s="42" t="n"/>
      <c r="F1381" s="42" t="n"/>
      <c r="G1381" s="42" t="n"/>
      <c r="H1381" s="42" t="n"/>
      <c r="I1381" s="42" t="n"/>
      <c r="J1381" s="42" t="n"/>
      <c r="K1381" s="42" t="n"/>
      <c r="L1381" s="42" t="n"/>
      <c r="M1381" s="42" t="n"/>
      <c r="N1381" s="42" t="n"/>
      <c r="O1381" s="42" t="n"/>
    </row>
    <row r="1382">
      <c r="A1382" s="40" t="n"/>
      <c r="B1382" s="41" t="n"/>
      <c r="C1382" s="42" t="n"/>
      <c r="D1382" s="42" t="n"/>
      <c r="E1382" s="42" t="n"/>
      <c r="F1382" s="42" t="n"/>
      <c r="G1382" s="42" t="n"/>
      <c r="H1382" s="42" t="n"/>
      <c r="I1382" s="42" t="n"/>
      <c r="J1382" s="42" t="n"/>
      <c r="K1382" s="42" t="n"/>
      <c r="L1382" s="42" t="n"/>
      <c r="M1382" s="42" t="n"/>
      <c r="N1382" s="42" t="n"/>
      <c r="O1382" s="42" t="n"/>
    </row>
    <row r="1383">
      <c r="A1383" s="40" t="n"/>
      <c r="B1383" s="41" t="n"/>
      <c r="C1383" s="42" t="n"/>
      <c r="D1383" s="42" t="n"/>
      <c r="E1383" s="42" t="n"/>
      <c r="F1383" s="42" t="n"/>
      <c r="G1383" s="42" t="n"/>
      <c r="H1383" s="42" t="n"/>
      <c r="I1383" s="42" t="n"/>
      <c r="J1383" s="42" t="n"/>
      <c r="K1383" s="42" t="n"/>
      <c r="L1383" s="42" t="n"/>
      <c r="M1383" s="42" t="n"/>
      <c r="N1383" s="42" t="n"/>
      <c r="O1383" s="42" t="n"/>
    </row>
    <row r="1384">
      <c r="A1384" s="40" t="n"/>
      <c r="B1384" s="41" t="n"/>
      <c r="C1384" s="42" t="n"/>
      <c r="D1384" s="42" t="n"/>
      <c r="E1384" s="42" t="n"/>
      <c r="F1384" s="42" t="n"/>
      <c r="G1384" s="42" t="n"/>
      <c r="H1384" s="42" t="n"/>
      <c r="I1384" s="42" t="n"/>
      <c r="J1384" s="42" t="n"/>
      <c r="K1384" s="42" t="n"/>
      <c r="L1384" s="42" t="n"/>
      <c r="M1384" s="42" t="n"/>
      <c r="N1384" s="42" t="n"/>
      <c r="O1384" s="42" t="n"/>
    </row>
    <row r="1385">
      <c r="A1385" s="40" t="n"/>
      <c r="B1385" s="41" t="n"/>
      <c r="C1385" s="42" t="n"/>
      <c r="D1385" s="42" t="n"/>
      <c r="E1385" s="42" t="n"/>
      <c r="F1385" s="42" t="n"/>
      <c r="G1385" s="42" t="n"/>
      <c r="H1385" s="42" t="n"/>
      <c r="I1385" s="42" t="n"/>
      <c r="J1385" s="42" t="n"/>
      <c r="K1385" s="42" t="n"/>
      <c r="L1385" s="42" t="n"/>
      <c r="M1385" s="42" t="n"/>
      <c r="N1385" s="42" t="n"/>
      <c r="O1385" s="42" t="n"/>
    </row>
    <row r="1386">
      <c r="A1386" s="40" t="n"/>
      <c r="B1386" s="41" t="n"/>
      <c r="C1386" s="42" t="n"/>
      <c r="D1386" s="42" t="n"/>
      <c r="E1386" s="42" t="n"/>
      <c r="F1386" s="42" t="n"/>
      <c r="G1386" s="42" t="n"/>
      <c r="H1386" s="42" t="n"/>
      <c r="I1386" s="42" t="n"/>
      <c r="J1386" s="42" t="n"/>
      <c r="K1386" s="42" t="n"/>
      <c r="L1386" s="42" t="n"/>
      <c r="M1386" s="42" t="n"/>
      <c r="N1386" s="42" t="n"/>
      <c r="O1386" s="42" t="n"/>
    </row>
    <row r="1387">
      <c r="A1387" s="40" t="n"/>
      <c r="B1387" s="41" t="n"/>
      <c r="C1387" s="42" t="n"/>
      <c r="D1387" s="42" t="n"/>
      <c r="E1387" s="42" t="n"/>
      <c r="F1387" s="42" t="n"/>
      <c r="G1387" s="42" t="n"/>
      <c r="H1387" s="42" t="n"/>
      <c r="I1387" s="42" t="n"/>
      <c r="J1387" s="42" t="n"/>
      <c r="K1387" s="42" t="n"/>
      <c r="L1387" s="42" t="n"/>
      <c r="M1387" s="42" t="n"/>
      <c r="N1387" s="42" t="n"/>
      <c r="O1387" s="42" t="n"/>
    </row>
    <row r="1388">
      <c r="A1388" s="40" t="n"/>
      <c r="B1388" s="41" t="n"/>
      <c r="C1388" s="42" t="n"/>
      <c r="D1388" s="42" t="n"/>
      <c r="E1388" s="42" t="n"/>
      <c r="F1388" s="42" t="n"/>
      <c r="G1388" s="42" t="n"/>
      <c r="H1388" s="42" t="n"/>
      <c r="I1388" s="42" t="n"/>
      <c r="J1388" s="42" t="n"/>
      <c r="K1388" s="42" t="n"/>
      <c r="L1388" s="42" t="n"/>
      <c r="M1388" s="42" t="n"/>
      <c r="N1388" s="42" t="n"/>
      <c r="O1388" s="42" t="n"/>
    </row>
    <row r="1389">
      <c r="A1389" s="40" t="n"/>
      <c r="B1389" s="41" t="n"/>
      <c r="C1389" s="42" t="n"/>
      <c r="D1389" s="42" t="n"/>
      <c r="E1389" s="42" t="n"/>
      <c r="F1389" s="42" t="n"/>
      <c r="G1389" s="42" t="n"/>
      <c r="H1389" s="42" t="n"/>
      <c r="I1389" s="42" t="n"/>
      <c r="J1389" s="42" t="n"/>
      <c r="K1389" s="42" t="n"/>
      <c r="L1389" s="42" t="n"/>
      <c r="M1389" s="42" t="n"/>
      <c r="N1389" s="42" t="n"/>
      <c r="O1389" s="42" t="n"/>
    </row>
    <row r="1390">
      <c r="A1390" s="40" t="n"/>
      <c r="B1390" s="41" t="n"/>
      <c r="C1390" s="42" t="n"/>
      <c r="D1390" s="42" t="n"/>
      <c r="E1390" s="42" t="n"/>
      <c r="F1390" s="42" t="n"/>
      <c r="G1390" s="42" t="n"/>
      <c r="H1390" s="42" t="n"/>
      <c r="I1390" s="42" t="n"/>
      <c r="J1390" s="42" t="n"/>
      <c r="K1390" s="42" t="n"/>
      <c r="L1390" s="42" t="n"/>
      <c r="M1390" s="42" t="n"/>
      <c r="N1390" s="42" t="n"/>
      <c r="O1390" s="42" t="n"/>
    </row>
    <row r="1391">
      <c r="A1391" s="40" t="n"/>
      <c r="B1391" s="41" t="n"/>
      <c r="C1391" s="42" t="n"/>
      <c r="D1391" s="42" t="n"/>
      <c r="E1391" s="42" t="n"/>
      <c r="F1391" s="42" t="n"/>
      <c r="G1391" s="42" t="n"/>
      <c r="H1391" s="42" t="n"/>
      <c r="I1391" s="42" t="n"/>
      <c r="J1391" s="42" t="n"/>
      <c r="K1391" s="42" t="n"/>
      <c r="L1391" s="42" t="n"/>
      <c r="M1391" s="42" t="n"/>
      <c r="N1391" s="42" t="n"/>
      <c r="O1391" s="42" t="n"/>
    </row>
    <row r="1392">
      <c r="A1392" s="40" t="n"/>
      <c r="B1392" s="41" t="n"/>
      <c r="C1392" s="42" t="n"/>
      <c r="D1392" s="42" t="n"/>
      <c r="E1392" s="42" t="n"/>
      <c r="F1392" s="42" t="n"/>
      <c r="G1392" s="42" t="n"/>
      <c r="H1392" s="42" t="n"/>
      <c r="I1392" s="42" t="n"/>
      <c r="J1392" s="42" t="n"/>
      <c r="K1392" s="42" t="n"/>
      <c r="L1392" s="42" t="n"/>
      <c r="M1392" s="42" t="n"/>
      <c r="N1392" s="42" t="n"/>
      <c r="O1392" s="42" t="n"/>
    </row>
    <row r="1393">
      <c r="A1393" s="40" t="n"/>
      <c r="B1393" s="41" t="n"/>
      <c r="C1393" s="42" t="n"/>
      <c r="D1393" s="42" t="n"/>
      <c r="E1393" s="42" t="n"/>
      <c r="F1393" s="42" t="n"/>
      <c r="G1393" s="42" t="n"/>
      <c r="H1393" s="42" t="n"/>
      <c r="I1393" s="42" t="n"/>
      <c r="J1393" s="42" t="n"/>
      <c r="K1393" s="42" t="n"/>
      <c r="L1393" s="42" t="n"/>
      <c r="M1393" s="42" t="n"/>
      <c r="N1393" s="42" t="n"/>
      <c r="O1393" s="42" t="n"/>
    </row>
    <row r="1394">
      <c r="A1394" s="40" t="n"/>
      <c r="B1394" s="41" t="n"/>
      <c r="C1394" s="42" t="n"/>
      <c r="D1394" s="42" t="n"/>
      <c r="E1394" s="42" t="n"/>
      <c r="F1394" s="42" t="n"/>
      <c r="G1394" s="42" t="n"/>
      <c r="H1394" s="42" t="n"/>
      <c r="I1394" s="42" t="n"/>
      <c r="J1394" s="42" t="n"/>
      <c r="K1394" s="42" t="n"/>
      <c r="L1394" s="42" t="n"/>
      <c r="M1394" s="42" t="n"/>
      <c r="N1394" s="42" t="n"/>
      <c r="O1394" s="42" t="n"/>
    </row>
    <row r="1395">
      <c r="A1395" s="40" t="n"/>
      <c r="B1395" s="41" t="n"/>
      <c r="C1395" s="42" t="n"/>
      <c r="D1395" s="42" t="n"/>
      <c r="E1395" s="42" t="n"/>
      <c r="F1395" s="42" t="n"/>
      <c r="G1395" s="42" t="n"/>
      <c r="H1395" s="42" t="n"/>
      <c r="I1395" s="42" t="n"/>
      <c r="J1395" s="42" t="n"/>
      <c r="K1395" s="42" t="n"/>
      <c r="L1395" s="42" t="n"/>
      <c r="M1395" s="42" t="n"/>
      <c r="N1395" s="42" t="n"/>
      <c r="O1395" s="42" t="n"/>
    </row>
    <row r="1396">
      <c r="A1396" s="40" t="n"/>
      <c r="B1396" s="41" t="n"/>
      <c r="C1396" s="42" t="n"/>
      <c r="D1396" s="42" t="n"/>
      <c r="E1396" s="42" t="n"/>
      <c r="F1396" s="42" t="n"/>
      <c r="G1396" s="42" t="n"/>
      <c r="H1396" s="42" t="n"/>
      <c r="I1396" s="42" t="n"/>
      <c r="J1396" s="42" t="n"/>
      <c r="K1396" s="42" t="n"/>
      <c r="L1396" s="42" t="n"/>
      <c r="M1396" s="42" t="n"/>
      <c r="N1396" s="42" t="n"/>
      <c r="O1396" s="42" t="n"/>
    </row>
    <row r="1397">
      <c r="A1397" s="40" t="n"/>
      <c r="B1397" s="41" t="n"/>
      <c r="C1397" s="42" t="n"/>
      <c r="D1397" s="42" t="n"/>
      <c r="E1397" s="42" t="n"/>
      <c r="F1397" s="42" t="n"/>
      <c r="G1397" s="42" t="n"/>
      <c r="H1397" s="42" t="n"/>
      <c r="I1397" s="42" t="n"/>
      <c r="J1397" s="42" t="n"/>
      <c r="K1397" s="42" t="n"/>
      <c r="L1397" s="42" t="n"/>
      <c r="M1397" s="42" t="n"/>
      <c r="N1397" s="42" t="n"/>
      <c r="O1397" s="42" t="n"/>
    </row>
    <row r="1398">
      <c r="A1398" s="40" t="n"/>
      <c r="B1398" s="41" t="n"/>
      <c r="C1398" s="42" t="n"/>
      <c r="D1398" s="42" t="n"/>
      <c r="E1398" s="42" t="n"/>
      <c r="F1398" s="42" t="n"/>
      <c r="G1398" s="42" t="n"/>
      <c r="H1398" s="42" t="n"/>
      <c r="I1398" s="42" t="n"/>
      <c r="J1398" s="42" t="n"/>
      <c r="K1398" s="42" t="n"/>
      <c r="L1398" s="42" t="n"/>
      <c r="M1398" s="42" t="n"/>
      <c r="N1398" s="42" t="n"/>
      <c r="O1398" s="42" t="n"/>
    </row>
    <row r="1399">
      <c r="A1399" s="40" t="n"/>
      <c r="B1399" s="41" t="n"/>
      <c r="C1399" s="42" t="n"/>
      <c r="D1399" s="42" t="n"/>
      <c r="E1399" s="42" t="n"/>
      <c r="F1399" s="42" t="n"/>
      <c r="G1399" s="42" t="n"/>
      <c r="H1399" s="42" t="n"/>
      <c r="I1399" s="42" t="n"/>
      <c r="J1399" s="42" t="n"/>
      <c r="K1399" s="42" t="n"/>
      <c r="L1399" s="42" t="n"/>
      <c r="M1399" s="42" t="n"/>
      <c r="N1399" s="42" t="n"/>
      <c r="O1399" s="42" t="n"/>
    </row>
    <row r="1400">
      <c r="A1400" s="40" t="n"/>
      <c r="B1400" s="41" t="n"/>
      <c r="C1400" s="42" t="n"/>
      <c r="D1400" s="42" t="n"/>
      <c r="E1400" s="42" t="n"/>
      <c r="F1400" s="42" t="n"/>
      <c r="G1400" s="42" t="n"/>
      <c r="H1400" s="42" t="n"/>
      <c r="I1400" s="42" t="n"/>
      <c r="J1400" s="42" t="n"/>
      <c r="K1400" s="42" t="n"/>
      <c r="L1400" s="42" t="n"/>
      <c r="M1400" s="42" t="n"/>
      <c r="N1400" s="42" t="n"/>
      <c r="O1400" s="42" t="n"/>
    </row>
    <row r="1401">
      <c r="A1401" s="40" t="n"/>
      <c r="B1401" s="41" t="n"/>
      <c r="C1401" s="42" t="n"/>
      <c r="D1401" s="42" t="n"/>
      <c r="E1401" s="42" t="n"/>
      <c r="F1401" s="42" t="n"/>
      <c r="G1401" s="42" t="n"/>
      <c r="H1401" s="42" t="n"/>
      <c r="I1401" s="42" t="n"/>
      <c r="J1401" s="42" t="n"/>
      <c r="K1401" s="42" t="n"/>
      <c r="L1401" s="42" t="n"/>
      <c r="M1401" s="42" t="n"/>
      <c r="N1401" s="42" t="n"/>
      <c r="O1401" s="42" t="n"/>
    </row>
    <row r="1402">
      <c r="A1402" s="40" t="n"/>
      <c r="B1402" s="41" t="n"/>
      <c r="C1402" s="42" t="n"/>
      <c r="D1402" s="42" t="n"/>
      <c r="E1402" s="42" t="n"/>
      <c r="F1402" s="42" t="n"/>
      <c r="G1402" s="42" t="n"/>
      <c r="H1402" s="42" t="n"/>
      <c r="I1402" s="42" t="n"/>
      <c r="J1402" s="42" t="n"/>
      <c r="K1402" s="42" t="n"/>
      <c r="L1402" s="42" t="n"/>
      <c r="M1402" s="42" t="n"/>
      <c r="N1402" s="42" t="n"/>
      <c r="O1402" s="42" t="n"/>
    </row>
    <row r="1403">
      <c r="A1403" s="40" t="n"/>
      <c r="B1403" s="41" t="n"/>
      <c r="C1403" s="42" t="n"/>
      <c r="D1403" s="42" t="n"/>
      <c r="E1403" s="42" t="n"/>
      <c r="F1403" s="42" t="n"/>
      <c r="G1403" s="42" t="n"/>
      <c r="H1403" s="42" t="n"/>
      <c r="I1403" s="42" t="n"/>
      <c r="J1403" s="42" t="n"/>
      <c r="K1403" s="42" t="n"/>
      <c r="L1403" s="42" t="n"/>
      <c r="M1403" s="42" t="n"/>
      <c r="N1403" s="42" t="n"/>
      <c r="O1403" s="42" t="n"/>
    </row>
    <row r="1404">
      <c r="A1404" s="40" t="n"/>
      <c r="B1404" s="41" t="n"/>
      <c r="C1404" s="42" t="n"/>
      <c r="D1404" s="42" t="n"/>
      <c r="E1404" s="42" t="n"/>
      <c r="F1404" s="42" t="n"/>
      <c r="G1404" s="42" t="n"/>
      <c r="H1404" s="42" t="n"/>
      <c r="I1404" s="42" t="n"/>
      <c r="J1404" s="42" t="n"/>
      <c r="K1404" s="42" t="n"/>
      <c r="L1404" s="42" t="n"/>
      <c r="M1404" s="42" t="n"/>
      <c r="N1404" s="42" t="n"/>
      <c r="O1404" s="42" t="n"/>
    </row>
    <row r="1405">
      <c r="A1405" s="40" t="n"/>
      <c r="B1405" s="41" t="n"/>
      <c r="C1405" s="42" t="n"/>
      <c r="D1405" s="42" t="n"/>
      <c r="E1405" s="42" t="n"/>
      <c r="F1405" s="42" t="n"/>
      <c r="G1405" s="42" t="n"/>
      <c r="H1405" s="42" t="n"/>
      <c r="I1405" s="42" t="n"/>
      <c r="J1405" s="42" t="n"/>
      <c r="K1405" s="42" t="n"/>
      <c r="L1405" s="42" t="n"/>
      <c r="M1405" s="42" t="n"/>
      <c r="N1405" s="42" t="n"/>
      <c r="O1405" s="42" t="n"/>
    </row>
    <row r="1406">
      <c r="A1406" s="40" t="n"/>
      <c r="B1406" s="41" t="n"/>
      <c r="C1406" s="42" t="n"/>
      <c r="D1406" s="42" t="n"/>
      <c r="E1406" s="42" t="n"/>
      <c r="F1406" s="42" t="n"/>
      <c r="G1406" s="42" t="n"/>
      <c r="H1406" s="42" t="n"/>
      <c r="I1406" s="42" t="n"/>
      <c r="J1406" s="42" t="n"/>
      <c r="K1406" s="42" t="n"/>
      <c r="L1406" s="42" t="n"/>
      <c r="M1406" s="42" t="n"/>
      <c r="N1406" s="42" t="n"/>
      <c r="O1406" s="42" t="n"/>
    </row>
    <row r="1407">
      <c r="A1407" s="40" t="n"/>
      <c r="B1407" s="41" t="n"/>
      <c r="C1407" s="42" t="n"/>
      <c r="D1407" s="42" t="n"/>
      <c r="E1407" s="42" t="n"/>
      <c r="F1407" s="42" t="n"/>
      <c r="G1407" s="42" t="n"/>
      <c r="H1407" s="42" t="n"/>
      <c r="I1407" s="42" t="n"/>
      <c r="J1407" s="42" t="n"/>
      <c r="K1407" s="42" t="n"/>
      <c r="L1407" s="42" t="n"/>
      <c r="M1407" s="42" t="n"/>
      <c r="N1407" s="42" t="n"/>
      <c r="O1407" s="42" t="n"/>
    </row>
    <row r="1408">
      <c r="A1408" s="40" t="n"/>
      <c r="B1408" s="41" t="n"/>
      <c r="C1408" s="42" t="n"/>
      <c r="D1408" s="42" t="n"/>
      <c r="E1408" s="42" t="n"/>
      <c r="F1408" s="42" t="n"/>
      <c r="G1408" s="42" t="n"/>
      <c r="H1408" s="42" t="n"/>
      <c r="I1408" s="42" t="n"/>
      <c r="J1408" s="42" t="n"/>
      <c r="K1408" s="42" t="n"/>
      <c r="L1408" s="42" t="n"/>
      <c r="M1408" s="42" t="n"/>
      <c r="N1408" s="42" t="n"/>
      <c r="O1408" s="42" t="n"/>
    </row>
    <row r="1409">
      <c r="A1409" s="40" t="n"/>
      <c r="B1409" s="41" t="n"/>
      <c r="C1409" s="42" t="n"/>
      <c r="D1409" s="42" t="n"/>
      <c r="E1409" s="42" t="n"/>
      <c r="F1409" s="42" t="n"/>
      <c r="G1409" s="42" t="n"/>
      <c r="H1409" s="42" t="n"/>
      <c r="I1409" s="42" t="n"/>
      <c r="J1409" s="42" t="n"/>
      <c r="K1409" s="42" t="n"/>
      <c r="L1409" s="42" t="n"/>
      <c r="M1409" s="42" t="n"/>
      <c r="N1409" s="42" t="n"/>
      <c r="O1409" s="42" t="n"/>
    </row>
    <row r="1410">
      <c r="A1410" s="40" t="n"/>
      <c r="B1410" s="41" t="n"/>
      <c r="C1410" s="42" t="n"/>
      <c r="D1410" s="42" t="n"/>
      <c r="E1410" s="42" t="n"/>
      <c r="F1410" s="42" t="n"/>
      <c r="G1410" s="42" t="n"/>
      <c r="H1410" s="42" t="n"/>
      <c r="I1410" s="42" t="n"/>
      <c r="J1410" s="42" t="n"/>
      <c r="K1410" s="42" t="n"/>
      <c r="L1410" s="42" t="n"/>
      <c r="M1410" s="42" t="n"/>
      <c r="N1410" s="42" t="n"/>
      <c r="O1410" s="42" t="n"/>
    </row>
    <row r="1411">
      <c r="A1411" s="40" t="n"/>
      <c r="B1411" s="41" t="n"/>
      <c r="C1411" s="42" t="n"/>
      <c r="D1411" s="42" t="n"/>
      <c r="E1411" s="42" t="n"/>
      <c r="F1411" s="42" t="n"/>
      <c r="G1411" s="42" t="n"/>
      <c r="H1411" s="42" t="n"/>
      <c r="I1411" s="42" t="n"/>
      <c r="J1411" s="42" t="n"/>
      <c r="K1411" s="42" t="n"/>
      <c r="L1411" s="42" t="n"/>
      <c r="M1411" s="42" t="n"/>
      <c r="N1411" s="42" t="n"/>
      <c r="O1411" s="42" t="n"/>
    </row>
    <row r="1412">
      <c r="A1412" s="40" t="n"/>
      <c r="B1412" s="41" t="n"/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</row>
    <row r="1413">
      <c r="A1413" s="40" t="n"/>
      <c r="B1413" s="41" t="n"/>
      <c r="C1413" s="42" t="n"/>
      <c r="D1413" s="42" t="n"/>
      <c r="E1413" s="42" t="n"/>
      <c r="F1413" s="42" t="n"/>
      <c r="G1413" s="42" t="n"/>
      <c r="H1413" s="42" t="n"/>
      <c r="I1413" s="42" t="n"/>
      <c r="J1413" s="42" t="n"/>
      <c r="K1413" s="42" t="n"/>
      <c r="L1413" s="42" t="n"/>
      <c r="M1413" s="42" t="n"/>
      <c r="N1413" s="42" t="n"/>
      <c r="O1413" s="42" t="n"/>
    </row>
    <row r="1414">
      <c r="A1414" s="40" t="n"/>
      <c r="B1414" s="41" t="n"/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</row>
    <row r="1415">
      <c r="A1415" s="40" t="n"/>
      <c r="B1415" s="41" t="n"/>
      <c r="C1415" s="42" t="n"/>
      <c r="D1415" s="42" t="n"/>
      <c r="E1415" s="42" t="n"/>
      <c r="F1415" s="42" t="n"/>
      <c r="G1415" s="42" t="n"/>
      <c r="H1415" s="42" t="n"/>
      <c r="I1415" s="42" t="n"/>
      <c r="J1415" s="42" t="n"/>
      <c r="K1415" s="42" t="n"/>
      <c r="L1415" s="42" t="n"/>
      <c r="M1415" s="42" t="n"/>
      <c r="N1415" s="42" t="n"/>
      <c r="O1415" s="42" t="n"/>
    </row>
    <row r="1416">
      <c r="A1416" s="40" t="n"/>
      <c r="B1416" s="41" t="n"/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</row>
    <row r="1417">
      <c r="A1417" s="40" t="n"/>
      <c r="B1417" s="41" t="n"/>
      <c r="C1417" s="42" t="n"/>
      <c r="D1417" s="42" t="n"/>
      <c r="E1417" s="42" t="n"/>
      <c r="F1417" s="42" t="n"/>
      <c r="G1417" s="42" t="n"/>
      <c r="H1417" s="42" t="n"/>
      <c r="I1417" s="42" t="n"/>
      <c r="J1417" s="42" t="n"/>
      <c r="K1417" s="42" t="n"/>
      <c r="L1417" s="42" t="n"/>
      <c r="M1417" s="42" t="n"/>
      <c r="N1417" s="42" t="n"/>
      <c r="O1417" s="42" t="n"/>
    </row>
    <row r="1418">
      <c r="A1418" s="40" t="n"/>
      <c r="B1418" s="41" t="n"/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</row>
    <row r="1419">
      <c r="A1419" s="40" t="n"/>
      <c r="B1419" s="41" t="n"/>
      <c r="C1419" s="42" t="n"/>
      <c r="D1419" s="42" t="n"/>
      <c r="E1419" s="42" t="n"/>
      <c r="F1419" s="42" t="n"/>
      <c r="G1419" s="42" t="n"/>
      <c r="H1419" s="42" t="n"/>
      <c r="I1419" s="42" t="n"/>
      <c r="J1419" s="42" t="n"/>
      <c r="K1419" s="42" t="n"/>
      <c r="L1419" s="42" t="n"/>
      <c r="M1419" s="42" t="n"/>
      <c r="N1419" s="42" t="n"/>
      <c r="O1419" s="42" t="n"/>
    </row>
    <row r="1420">
      <c r="A1420" s="40" t="n"/>
      <c r="B1420" s="41" t="n"/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</row>
    <row r="1421">
      <c r="A1421" s="40" t="n"/>
      <c r="B1421" s="41" t="n"/>
      <c r="C1421" s="42" t="n"/>
      <c r="D1421" s="42" t="n"/>
      <c r="E1421" s="42" t="n"/>
      <c r="F1421" s="42" t="n"/>
      <c r="G1421" s="42" t="n"/>
      <c r="H1421" s="42" t="n"/>
      <c r="I1421" s="42" t="n"/>
      <c r="J1421" s="42" t="n"/>
      <c r="K1421" s="42" t="n"/>
      <c r="L1421" s="42" t="n"/>
      <c r="M1421" s="42" t="n"/>
      <c r="N1421" s="42" t="n"/>
      <c r="O1421" s="42" t="n"/>
    </row>
    <row r="1422">
      <c r="A1422" s="40" t="n"/>
      <c r="B1422" s="41" t="n"/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</row>
    <row r="1423">
      <c r="A1423" s="40" t="n"/>
      <c r="B1423" s="41" t="n"/>
      <c r="C1423" s="42" t="n"/>
      <c r="D1423" s="42" t="n"/>
      <c r="E1423" s="42" t="n"/>
      <c r="F1423" s="42" t="n"/>
      <c r="G1423" s="42" t="n"/>
      <c r="H1423" s="42" t="n"/>
      <c r="I1423" s="42" t="n"/>
      <c r="J1423" s="42" t="n"/>
      <c r="K1423" s="42" t="n"/>
      <c r="L1423" s="42" t="n"/>
      <c r="M1423" s="42" t="n"/>
      <c r="N1423" s="42" t="n"/>
      <c r="O1423" s="42" t="n"/>
    </row>
    <row r="1424">
      <c r="A1424" s="40" t="n"/>
      <c r="B1424" s="41" t="n"/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</row>
    <row r="1425">
      <c r="A1425" s="40" t="n"/>
      <c r="B1425" s="41" t="n"/>
      <c r="C1425" s="42" t="n"/>
      <c r="D1425" s="42" t="n"/>
      <c r="E1425" s="42" t="n"/>
      <c r="F1425" s="42" t="n"/>
      <c r="G1425" s="42" t="n"/>
      <c r="H1425" s="42" t="n"/>
      <c r="I1425" s="42" t="n"/>
      <c r="J1425" s="42" t="n"/>
      <c r="K1425" s="42" t="n"/>
      <c r="L1425" s="42" t="n"/>
      <c r="M1425" s="42" t="n"/>
      <c r="N1425" s="42" t="n"/>
      <c r="O1425" s="42" t="n"/>
    </row>
    <row r="1426">
      <c r="A1426" s="40" t="n"/>
      <c r="B1426" s="41" t="n"/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</row>
    <row r="1427">
      <c r="A1427" s="40" t="n"/>
      <c r="B1427" s="41" t="n"/>
      <c r="C1427" s="42" t="n"/>
      <c r="D1427" s="42" t="n"/>
      <c r="E1427" s="42" t="n"/>
      <c r="F1427" s="42" t="n"/>
      <c r="G1427" s="42" t="n"/>
      <c r="H1427" s="42" t="n"/>
      <c r="I1427" s="42" t="n"/>
      <c r="J1427" s="42" t="n"/>
      <c r="K1427" s="42" t="n"/>
      <c r="L1427" s="42" t="n"/>
      <c r="M1427" s="42" t="n"/>
      <c r="N1427" s="42" t="n"/>
      <c r="O1427" s="42" t="n"/>
    </row>
    <row r="1428">
      <c r="A1428" s="40" t="n"/>
      <c r="B1428" s="41" t="n"/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</row>
    <row r="1429">
      <c r="A1429" s="40" t="n"/>
      <c r="B1429" s="41" t="n"/>
      <c r="C1429" s="42" t="n"/>
      <c r="D1429" s="42" t="n"/>
      <c r="E1429" s="42" t="n"/>
      <c r="F1429" s="42" t="n"/>
      <c r="G1429" s="42" t="n"/>
      <c r="H1429" s="42" t="n"/>
      <c r="I1429" s="42" t="n"/>
      <c r="J1429" s="42" t="n"/>
      <c r="K1429" s="42" t="n"/>
      <c r="L1429" s="42" t="n"/>
      <c r="M1429" s="42" t="n"/>
      <c r="N1429" s="42" t="n"/>
      <c r="O1429" s="42" t="n"/>
    </row>
    <row r="1430">
      <c r="A1430" s="40" t="n"/>
      <c r="B1430" s="41" t="n"/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</row>
    <row r="1431">
      <c r="A1431" s="40" t="n"/>
      <c r="B1431" s="41" t="n"/>
      <c r="C1431" s="42" t="n"/>
      <c r="D1431" s="42" t="n"/>
      <c r="E1431" s="42" t="n"/>
      <c r="F1431" s="42" t="n"/>
      <c r="G1431" s="42" t="n"/>
      <c r="H1431" s="42" t="n"/>
      <c r="I1431" s="42" t="n"/>
      <c r="J1431" s="42" t="n"/>
      <c r="K1431" s="42" t="n"/>
      <c r="L1431" s="42" t="n"/>
      <c r="M1431" s="42" t="n"/>
      <c r="N1431" s="42" t="n"/>
      <c r="O1431" s="42" t="n"/>
    </row>
    <row r="1432">
      <c r="A1432" s="40" t="n"/>
      <c r="B1432" s="41" t="n"/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</row>
    <row r="1433">
      <c r="A1433" s="40" t="n"/>
      <c r="B1433" s="41" t="n"/>
      <c r="C1433" s="42" t="n"/>
      <c r="D1433" s="42" t="n"/>
      <c r="E1433" s="42" t="n"/>
      <c r="F1433" s="42" t="n"/>
      <c r="G1433" s="42" t="n"/>
      <c r="H1433" s="42" t="n"/>
      <c r="I1433" s="42" t="n"/>
      <c r="J1433" s="42" t="n"/>
      <c r="K1433" s="42" t="n"/>
      <c r="L1433" s="42" t="n"/>
      <c r="M1433" s="42" t="n"/>
      <c r="N1433" s="42" t="n"/>
      <c r="O1433" s="42" t="n"/>
    </row>
    <row r="1434">
      <c r="A1434" s="40" t="n"/>
      <c r="B1434" s="41" t="n"/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</row>
    <row r="1435">
      <c r="A1435" s="40" t="n"/>
      <c r="B1435" s="41" t="n"/>
      <c r="C1435" s="42" t="n"/>
      <c r="D1435" s="42" t="n"/>
      <c r="E1435" s="42" t="n"/>
      <c r="F1435" s="42" t="n"/>
      <c r="G1435" s="42" t="n"/>
      <c r="H1435" s="42" t="n"/>
      <c r="I1435" s="42" t="n"/>
      <c r="J1435" s="42" t="n"/>
      <c r="K1435" s="42" t="n"/>
      <c r="L1435" s="42" t="n"/>
      <c r="M1435" s="42" t="n"/>
      <c r="N1435" s="42" t="n"/>
      <c r="O1435" s="42" t="n"/>
    </row>
    <row r="1436">
      <c r="A1436" s="40" t="n"/>
      <c r="B1436" s="41" t="n"/>
      <c r="C1436" s="42" t="n"/>
      <c r="D1436" s="42" t="n"/>
      <c r="E1436" s="42" t="n"/>
      <c r="F1436" s="42" t="n"/>
      <c r="G1436" s="42" t="n"/>
      <c r="H1436" s="42" t="n"/>
      <c r="I1436" s="42" t="n"/>
      <c r="J1436" s="42" t="n"/>
      <c r="K1436" s="42" t="n"/>
      <c r="L1436" s="42" t="n"/>
      <c r="M1436" s="42" t="n"/>
      <c r="N1436" s="42" t="n"/>
      <c r="O1436" s="42" t="n"/>
    </row>
    <row r="1437">
      <c r="A1437" s="40" t="n"/>
      <c r="B1437" s="41" t="n"/>
      <c r="C1437" s="42" t="n"/>
      <c r="D1437" s="42" t="n"/>
      <c r="E1437" s="42" t="n"/>
      <c r="F1437" s="42" t="n"/>
      <c r="G1437" s="42" t="n"/>
      <c r="H1437" s="42" t="n"/>
      <c r="I1437" s="42" t="n"/>
      <c r="J1437" s="42" t="n"/>
      <c r="K1437" s="42" t="n"/>
      <c r="L1437" s="42" t="n"/>
      <c r="M1437" s="42" t="n"/>
      <c r="N1437" s="42" t="n"/>
      <c r="O1437" s="42" t="n"/>
    </row>
    <row r="1438">
      <c r="A1438" s="40" t="n"/>
      <c r="B1438" s="41" t="n"/>
      <c r="C1438" s="42" t="n"/>
      <c r="D1438" s="42" t="n"/>
      <c r="E1438" s="42" t="n"/>
      <c r="F1438" s="42" t="n"/>
      <c r="G1438" s="42" t="n"/>
      <c r="H1438" s="42" t="n"/>
      <c r="I1438" s="42" t="n"/>
      <c r="J1438" s="42" t="n"/>
      <c r="K1438" s="42" t="n"/>
      <c r="L1438" s="42" t="n"/>
      <c r="M1438" s="42" t="n"/>
      <c r="N1438" s="42" t="n"/>
      <c r="O1438" s="42" t="n"/>
    </row>
    <row r="1439">
      <c r="A1439" s="40" t="n"/>
      <c r="B1439" s="41" t="n"/>
      <c r="C1439" s="42" t="n"/>
      <c r="D1439" s="42" t="n"/>
      <c r="E1439" s="42" t="n"/>
      <c r="F1439" s="42" t="n"/>
      <c r="G1439" s="42" t="n"/>
      <c r="H1439" s="42" t="n"/>
      <c r="I1439" s="42" t="n"/>
      <c r="J1439" s="42" t="n"/>
      <c r="K1439" s="42" t="n"/>
      <c r="L1439" s="42" t="n"/>
      <c r="M1439" s="42" t="n"/>
      <c r="N1439" s="42" t="n"/>
      <c r="O1439" s="42" t="n"/>
    </row>
    <row r="1440">
      <c r="A1440" s="40" t="n"/>
      <c r="B1440" s="41" t="n"/>
      <c r="C1440" s="42" t="n"/>
      <c r="D1440" s="42" t="n"/>
      <c r="E1440" s="42" t="n"/>
      <c r="F1440" s="42" t="n"/>
      <c r="G1440" s="42" t="n"/>
      <c r="H1440" s="42" t="n"/>
      <c r="I1440" s="42" t="n"/>
      <c r="J1440" s="42" t="n"/>
      <c r="K1440" s="42" t="n"/>
      <c r="L1440" s="42" t="n"/>
      <c r="M1440" s="42" t="n"/>
      <c r="N1440" s="42" t="n"/>
      <c r="O1440" s="42" t="n"/>
    </row>
    <row r="1441">
      <c r="A1441" s="40" t="n"/>
      <c r="B1441" s="41" t="n"/>
      <c r="C1441" s="42" t="n"/>
      <c r="D1441" s="42" t="n"/>
      <c r="E1441" s="42" t="n"/>
      <c r="F1441" s="42" t="n"/>
      <c r="G1441" s="42" t="n"/>
      <c r="H1441" s="42" t="n"/>
      <c r="I1441" s="42" t="n"/>
      <c r="J1441" s="42" t="n"/>
      <c r="K1441" s="42" t="n"/>
      <c r="L1441" s="42" t="n"/>
      <c r="M1441" s="42" t="n"/>
      <c r="N1441" s="42" t="n"/>
      <c r="O1441" s="42" t="n"/>
    </row>
    <row r="1442">
      <c r="A1442" s="40" t="n"/>
      <c r="B1442" s="41" t="n"/>
      <c r="C1442" s="42" t="n"/>
      <c r="D1442" s="42" t="n"/>
      <c r="E1442" s="42" t="n"/>
      <c r="F1442" s="42" t="n"/>
      <c r="G1442" s="42" t="n"/>
      <c r="H1442" s="42" t="n"/>
      <c r="I1442" s="42" t="n"/>
      <c r="J1442" s="42" t="n"/>
      <c r="K1442" s="42" t="n"/>
      <c r="L1442" s="42" t="n"/>
      <c r="M1442" s="42" t="n"/>
      <c r="N1442" s="42" t="n"/>
      <c r="O1442" s="42" t="n"/>
    </row>
    <row r="1443">
      <c r="A1443" s="40" t="n"/>
      <c r="B1443" s="41" t="n"/>
      <c r="C1443" s="42" t="n"/>
      <c r="D1443" s="42" t="n"/>
      <c r="E1443" s="42" t="n"/>
      <c r="F1443" s="42" t="n"/>
      <c r="G1443" s="42" t="n"/>
      <c r="H1443" s="42" t="n"/>
      <c r="I1443" s="42" t="n"/>
      <c r="J1443" s="42" t="n"/>
      <c r="K1443" s="42" t="n"/>
      <c r="L1443" s="42" t="n"/>
      <c r="M1443" s="42" t="n"/>
      <c r="N1443" s="42" t="n"/>
      <c r="O1443" s="42" t="n"/>
    </row>
    <row r="1444">
      <c r="A1444" s="40" t="n"/>
      <c r="B1444" s="41" t="n"/>
      <c r="C1444" s="42" t="n"/>
      <c r="D1444" s="42" t="n"/>
      <c r="E1444" s="42" t="n"/>
      <c r="F1444" s="42" t="n"/>
      <c r="G1444" s="42" t="n"/>
      <c r="H1444" s="42" t="n"/>
      <c r="I1444" s="42" t="n"/>
      <c r="J1444" s="42" t="n"/>
      <c r="K1444" s="42" t="n"/>
      <c r="L1444" s="42" t="n"/>
      <c r="M1444" s="42" t="n"/>
      <c r="N1444" s="42" t="n"/>
      <c r="O1444" s="42" t="n"/>
    </row>
    <row r="1445">
      <c r="A1445" s="40" t="n"/>
      <c r="B1445" s="41" t="n"/>
      <c r="C1445" s="42" t="n"/>
      <c r="D1445" s="42" t="n"/>
      <c r="E1445" s="42" t="n"/>
      <c r="F1445" s="42" t="n"/>
      <c r="G1445" s="42" t="n"/>
      <c r="H1445" s="42" t="n"/>
      <c r="I1445" s="42" t="n"/>
      <c r="J1445" s="42" t="n"/>
      <c r="K1445" s="42" t="n"/>
      <c r="L1445" s="42" t="n"/>
      <c r="M1445" s="42" t="n"/>
      <c r="N1445" s="42" t="n"/>
      <c r="O1445" s="42" t="n"/>
    </row>
    <row r="1446">
      <c r="A1446" s="40" t="n"/>
      <c r="B1446" s="41" t="n"/>
      <c r="C1446" s="42" t="n"/>
      <c r="D1446" s="42" t="n"/>
      <c r="E1446" s="42" t="n"/>
      <c r="F1446" s="42" t="n"/>
      <c r="G1446" s="42" t="n"/>
      <c r="H1446" s="42" t="n"/>
      <c r="I1446" s="42" t="n"/>
      <c r="J1446" s="42" t="n"/>
      <c r="K1446" s="42" t="n"/>
      <c r="L1446" s="42" t="n"/>
      <c r="M1446" s="42" t="n"/>
      <c r="N1446" s="42" t="n"/>
      <c r="O1446" s="42" t="n"/>
    </row>
    <row r="1447">
      <c r="A1447" s="40" t="n"/>
      <c r="B1447" s="41" t="n"/>
      <c r="C1447" s="42" t="n"/>
      <c r="D1447" s="42" t="n"/>
      <c r="E1447" s="42" t="n"/>
      <c r="F1447" s="42" t="n"/>
      <c r="G1447" s="42" t="n"/>
      <c r="H1447" s="42" t="n"/>
      <c r="I1447" s="42" t="n"/>
      <c r="J1447" s="42" t="n"/>
      <c r="K1447" s="42" t="n"/>
      <c r="L1447" s="42" t="n"/>
      <c r="M1447" s="42" t="n"/>
      <c r="N1447" s="42" t="n"/>
      <c r="O1447" s="42" t="n"/>
    </row>
    <row r="1448">
      <c r="A1448" s="40" t="n"/>
      <c r="B1448" s="41" t="n"/>
      <c r="C1448" s="42" t="n"/>
      <c r="D1448" s="42" t="n"/>
      <c r="E1448" s="42" t="n"/>
      <c r="F1448" s="42" t="n"/>
      <c r="G1448" s="42" t="n"/>
      <c r="H1448" s="42" t="n"/>
      <c r="I1448" s="42" t="n"/>
      <c r="J1448" s="42" t="n"/>
      <c r="K1448" s="42" t="n"/>
      <c r="L1448" s="42" t="n"/>
      <c r="M1448" s="42" t="n"/>
      <c r="N1448" s="42" t="n"/>
      <c r="O1448" s="42" t="n"/>
    </row>
    <row r="1449">
      <c r="A1449" s="40" t="n"/>
      <c r="B1449" s="41" t="n"/>
      <c r="C1449" s="42" t="n"/>
      <c r="D1449" s="42" t="n"/>
      <c r="E1449" s="42" t="n"/>
      <c r="F1449" s="42" t="n"/>
      <c r="G1449" s="42" t="n"/>
      <c r="H1449" s="42" t="n"/>
      <c r="I1449" s="42" t="n"/>
      <c r="J1449" s="42" t="n"/>
      <c r="K1449" s="42" t="n"/>
      <c r="L1449" s="42" t="n"/>
      <c r="M1449" s="42" t="n"/>
      <c r="N1449" s="42" t="n"/>
      <c r="O1449" s="42" t="n"/>
    </row>
    <row r="1450">
      <c r="A1450" s="40" t="n"/>
      <c r="B1450" s="41" t="n"/>
      <c r="C1450" s="42" t="n"/>
      <c r="D1450" s="42" t="n"/>
      <c r="E1450" s="42" t="n"/>
      <c r="F1450" s="42" t="n"/>
      <c r="G1450" s="42" t="n"/>
      <c r="H1450" s="42" t="n"/>
      <c r="I1450" s="42" t="n"/>
      <c r="J1450" s="42" t="n"/>
      <c r="K1450" s="42" t="n"/>
      <c r="L1450" s="42" t="n"/>
      <c r="M1450" s="42" t="n"/>
      <c r="N1450" s="42" t="n"/>
      <c r="O1450" s="42" t="n"/>
    </row>
    <row r="1451">
      <c r="A1451" s="40" t="n"/>
      <c r="B1451" s="41" t="n"/>
      <c r="C1451" s="42" t="n"/>
      <c r="D1451" s="42" t="n"/>
      <c r="E1451" s="42" t="n"/>
      <c r="F1451" s="42" t="n"/>
      <c r="G1451" s="42" t="n"/>
      <c r="H1451" s="42" t="n"/>
      <c r="I1451" s="42" t="n"/>
      <c r="J1451" s="42" t="n"/>
      <c r="K1451" s="42" t="n"/>
      <c r="L1451" s="42" t="n"/>
      <c r="M1451" s="42" t="n"/>
      <c r="N1451" s="42" t="n"/>
      <c r="O1451" s="42" t="n"/>
    </row>
    <row r="1452">
      <c r="A1452" s="40" t="n"/>
      <c r="B1452" s="41" t="n"/>
      <c r="C1452" s="42" t="n"/>
      <c r="D1452" s="42" t="n"/>
      <c r="E1452" s="42" t="n"/>
      <c r="F1452" s="42" t="n"/>
      <c r="G1452" s="42" t="n"/>
      <c r="H1452" s="42" t="n"/>
      <c r="I1452" s="42" t="n"/>
      <c r="J1452" s="42" t="n"/>
      <c r="K1452" s="42" t="n"/>
      <c r="L1452" s="42" t="n"/>
      <c r="M1452" s="42" t="n"/>
      <c r="N1452" s="42" t="n"/>
      <c r="O1452" s="42" t="n"/>
    </row>
    <row r="1453">
      <c r="A1453" s="40" t="n"/>
      <c r="B1453" s="41" t="n"/>
      <c r="C1453" s="42" t="n"/>
      <c r="D1453" s="42" t="n"/>
      <c r="E1453" s="42" t="n"/>
      <c r="F1453" s="42" t="n"/>
      <c r="G1453" s="42" t="n"/>
      <c r="H1453" s="42" t="n"/>
      <c r="I1453" s="42" t="n"/>
      <c r="J1453" s="42" t="n"/>
      <c r="K1453" s="42" t="n"/>
      <c r="L1453" s="42" t="n"/>
      <c r="M1453" s="42" t="n"/>
      <c r="N1453" s="42" t="n"/>
      <c r="O1453" s="42" t="n"/>
    </row>
    <row r="1454">
      <c r="A1454" s="40" t="n"/>
      <c r="B1454" s="41" t="n"/>
      <c r="C1454" s="42" t="n"/>
      <c r="D1454" s="42" t="n"/>
      <c r="E1454" s="42" t="n"/>
      <c r="F1454" s="42" t="n"/>
      <c r="G1454" s="42" t="n"/>
      <c r="H1454" s="42" t="n"/>
      <c r="I1454" s="42" t="n"/>
      <c r="J1454" s="42" t="n"/>
      <c r="K1454" s="42" t="n"/>
      <c r="L1454" s="42" t="n"/>
      <c r="M1454" s="42" t="n"/>
      <c r="N1454" s="42" t="n"/>
      <c r="O1454" s="42" t="n"/>
    </row>
    <row r="1455">
      <c r="A1455" s="40" t="n"/>
      <c r="B1455" s="41" t="n"/>
      <c r="C1455" s="42" t="n"/>
      <c r="D1455" s="42" t="n"/>
      <c r="E1455" s="42" t="n"/>
      <c r="F1455" s="42" t="n"/>
      <c r="G1455" s="42" t="n"/>
      <c r="H1455" s="42" t="n"/>
      <c r="I1455" s="42" t="n"/>
      <c r="J1455" s="42" t="n"/>
      <c r="K1455" s="42" t="n"/>
      <c r="L1455" s="42" t="n"/>
      <c r="M1455" s="42" t="n"/>
      <c r="N1455" s="42" t="n"/>
      <c r="O1455" s="42" t="n"/>
    </row>
    <row r="1456">
      <c r="A1456" s="40" t="n"/>
      <c r="B1456" s="41" t="n"/>
      <c r="C1456" s="42" t="n"/>
      <c r="D1456" s="42" t="n"/>
      <c r="E1456" s="42" t="n"/>
      <c r="F1456" s="42" t="n"/>
      <c r="G1456" s="42" t="n"/>
      <c r="H1456" s="42" t="n"/>
      <c r="I1456" s="42" t="n"/>
      <c r="J1456" s="42" t="n"/>
      <c r="K1456" s="42" t="n"/>
      <c r="L1456" s="42" t="n"/>
      <c r="M1456" s="42" t="n"/>
      <c r="N1456" s="42" t="n"/>
      <c r="O1456" s="42" t="n"/>
    </row>
    <row r="1457">
      <c r="A1457" s="40" t="n"/>
      <c r="B1457" s="41" t="n"/>
      <c r="C1457" s="42" t="n"/>
      <c r="D1457" s="42" t="n"/>
      <c r="E1457" s="42" t="n"/>
      <c r="F1457" s="42" t="n"/>
      <c r="G1457" s="42" t="n"/>
      <c r="H1457" s="42" t="n"/>
      <c r="I1457" s="42" t="n"/>
      <c r="J1457" s="42" t="n"/>
      <c r="K1457" s="42" t="n"/>
      <c r="L1457" s="42" t="n"/>
      <c r="M1457" s="42" t="n"/>
      <c r="N1457" s="42" t="n"/>
      <c r="O1457" s="42" t="n"/>
    </row>
    <row r="1458">
      <c r="A1458" s="40" t="n"/>
      <c r="B1458" s="41" t="n"/>
      <c r="C1458" s="42" t="n"/>
      <c r="D1458" s="42" t="n"/>
      <c r="E1458" s="42" t="n"/>
      <c r="F1458" s="42" t="n"/>
      <c r="G1458" s="42" t="n"/>
      <c r="H1458" s="42" t="n"/>
      <c r="I1458" s="42" t="n"/>
      <c r="J1458" s="42" t="n"/>
      <c r="K1458" s="42" t="n"/>
      <c r="L1458" s="42" t="n"/>
      <c r="M1458" s="42" t="n"/>
      <c r="N1458" s="42" t="n"/>
      <c r="O1458" s="42" t="n"/>
    </row>
    <row r="1459">
      <c r="A1459" s="40" t="n"/>
      <c r="B1459" s="41" t="n"/>
      <c r="C1459" s="42" t="n"/>
      <c r="D1459" s="42" t="n"/>
      <c r="E1459" s="42" t="n"/>
      <c r="F1459" s="42" t="n"/>
      <c r="G1459" s="42" t="n"/>
      <c r="H1459" s="42" t="n"/>
      <c r="I1459" s="42" t="n"/>
      <c r="J1459" s="42" t="n"/>
      <c r="K1459" s="42" t="n"/>
      <c r="L1459" s="42" t="n"/>
      <c r="M1459" s="42" t="n"/>
      <c r="N1459" s="42" t="n"/>
      <c r="O1459" s="42" t="n"/>
    </row>
    <row r="1460">
      <c r="A1460" s="40" t="n"/>
      <c r="B1460" s="41" t="n"/>
      <c r="C1460" s="42" t="n"/>
      <c r="D1460" s="42" t="n"/>
      <c r="E1460" s="42" t="n"/>
      <c r="F1460" s="42" t="n"/>
      <c r="G1460" s="42" t="n"/>
      <c r="H1460" s="42" t="n"/>
      <c r="I1460" s="42" t="n"/>
      <c r="J1460" s="42" t="n"/>
      <c r="K1460" s="42" t="n"/>
      <c r="L1460" s="42" t="n"/>
      <c r="M1460" s="42" t="n"/>
      <c r="N1460" s="42" t="n"/>
      <c r="O1460" s="42" t="n"/>
    </row>
    <row r="1461">
      <c r="A1461" s="40" t="n"/>
      <c r="B1461" s="41" t="n"/>
      <c r="C1461" s="42" t="n"/>
      <c r="D1461" s="42" t="n"/>
      <c r="E1461" s="42" t="n"/>
      <c r="F1461" s="42" t="n"/>
      <c r="G1461" s="42" t="n"/>
      <c r="H1461" s="42" t="n"/>
      <c r="I1461" s="42" t="n"/>
      <c r="J1461" s="42" t="n"/>
      <c r="K1461" s="42" t="n"/>
      <c r="L1461" s="42" t="n"/>
      <c r="M1461" s="42" t="n"/>
      <c r="N1461" s="42" t="n"/>
      <c r="O1461" s="42" t="n"/>
    </row>
    <row r="1462">
      <c r="A1462" s="40" t="n"/>
      <c r="B1462" s="41" t="n"/>
      <c r="C1462" s="42" t="n"/>
      <c r="D1462" s="42" t="n"/>
      <c r="E1462" s="42" t="n"/>
      <c r="F1462" s="42" t="n"/>
      <c r="G1462" s="42" t="n"/>
      <c r="H1462" s="42" t="n"/>
      <c r="I1462" s="42" t="n"/>
      <c r="J1462" s="42" t="n"/>
      <c r="K1462" s="42" t="n"/>
      <c r="L1462" s="42" t="n"/>
      <c r="M1462" s="42" t="n"/>
      <c r="N1462" s="42" t="n"/>
      <c r="O1462" s="42" t="n"/>
    </row>
    <row r="1463">
      <c r="A1463" s="40" t="n"/>
      <c r="B1463" s="41" t="n"/>
      <c r="C1463" s="42" t="n"/>
      <c r="D1463" s="42" t="n"/>
      <c r="E1463" s="42" t="n"/>
      <c r="F1463" s="42" t="n"/>
      <c r="G1463" s="42" t="n"/>
      <c r="H1463" s="42" t="n"/>
      <c r="I1463" s="42" t="n"/>
      <c r="J1463" s="42" t="n"/>
      <c r="K1463" s="42" t="n"/>
      <c r="L1463" s="42" t="n"/>
      <c r="M1463" s="42" t="n"/>
      <c r="N1463" s="42" t="n"/>
      <c r="O1463" s="42" t="n"/>
    </row>
    <row r="1464">
      <c r="A1464" s="40" t="n"/>
      <c r="B1464" s="41" t="n"/>
      <c r="C1464" s="42" t="n"/>
      <c r="D1464" s="42" t="n"/>
      <c r="E1464" s="42" t="n"/>
      <c r="F1464" s="42" t="n"/>
      <c r="G1464" s="42" t="n"/>
      <c r="H1464" s="42" t="n"/>
      <c r="I1464" s="42" t="n"/>
      <c r="J1464" s="42" t="n"/>
      <c r="K1464" s="42" t="n"/>
      <c r="L1464" s="42" t="n"/>
      <c r="M1464" s="42" t="n"/>
      <c r="N1464" s="42" t="n"/>
      <c r="O1464" s="42" t="n"/>
    </row>
    <row r="1465">
      <c r="A1465" s="40" t="n"/>
      <c r="B1465" s="41" t="n"/>
      <c r="C1465" s="42" t="n"/>
      <c r="D1465" s="42" t="n"/>
      <c r="E1465" s="42" t="n"/>
      <c r="F1465" s="42" t="n"/>
      <c r="G1465" s="42" t="n"/>
      <c r="H1465" s="42" t="n"/>
      <c r="I1465" s="42" t="n"/>
      <c r="J1465" s="42" t="n"/>
      <c r="K1465" s="42" t="n"/>
      <c r="L1465" s="42" t="n"/>
      <c r="M1465" s="42" t="n"/>
      <c r="N1465" s="42" t="n"/>
      <c r="O1465" s="42" t="n"/>
    </row>
    <row r="1466">
      <c r="A1466" s="40" t="n"/>
      <c r="B1466" s="41" t="n"/>
      <c r="C1466" s="42" t="n"/>
      <c r="D1466" s="42" t="n"/>
      <c r="E1466" s="42" t="n"/>
      <c r="F1466" s="42" t="n"/>
      <c r="G1466" s="42" t="n"/>
      <c r="H1466" s="42" t="n"/>
      <c r="I1466" s="42" t="n"/>
      <c r="J1466" s="42" t="n"/>
      <c r="K1466" s="42" t="n"/>
      <c r="L1466" s="42" t="n"/>
      <c r="M1466" s="42" t="n"/>
      <c r="N1466" s="42" t="n"/>
      <c r="O1466" s="42" t="n"/>
    </row>
    <row r="1467">
      <c r="A1467" s="40" t="n"/>
      <c r="B1467" s="41" t="n"/>
      <c r="C1467" s="42" t="n"/>
      <c r="D1467" s="42" t="n"/>
      <c r="E1467" s="42" t="n"/>
      <c r="F1467" s="42" t="n"/>
      <c r="G1467" s="42" t="n"/>
      <c r="H1467" s="42" t="n"/>
      <c r="I1467" s="42" t="n"/>
      <c r="J1467" s="42" t="n"/>
      <c r="K1467" s="42" t="n"/>
      <c r="L1467" s="42" t="n"/>
      <c r="M1467" s="42" t="n"/>
      <c r="N1467" s="42" t="n"/>
      <c r="O1467" s="42" t="n"/>
    </row>
    <row r="1468">
      <c r="A1468" s="40" t="n"/>
      <c r="B1468" s="41" t="n"/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</row>
    <row r="1469">
      <c r="A1469" s="40" t="n"/>
      <c r="B1469" s="41" t="n"/>
      <c r="C1469" s="42" t="n"/>
      <c r="D1469" s="42" t="n"/>
      <c r="E1469" s="42" t="n"/>
      <c r="F1469" s="42" t="n"/>
      <c r="G1469" s="42" t="n"/>
      <c r="H1469" s="42" t="n"/>
      <c r="I1469" s="42" t="n"/>
      <c r="J1469" s="42" t="n"/>
      <c r="K1469" s="42" t="n"/>
      <c r="L1469" s="42" t="n"/>
      <c r="M1469" s="42" t="n"/>
      <c r="N1469" s="42" t="n"/>
      <c r="O1469" s="42" t="n"/>
    </row>
    <row r="1470">
      <c r="A1470" s="40" t="n"/>
      <c r="B1470" s="41" t="n"/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</row>
    <row r="1471">
      <c r="A1471" s="40" t="n"/>
      <c r="B1471" s="41" t="n"/>
      <c r="C1471" s="42" t="n"/>
      <c r="D1471" s="42" t="n"/>
      <c r="E1471" s="42" t="n"/>
      <c r="F1471" s="42" t="n"/>
      <c r="G1471" s="42" t="n"/>
      <c r="H1471" s="42" t="n"/>
      <c r="I1471" s="42" t="n"/>
      <c r="J1471" s="42" t="n"/>
      <c r="K1471" s="42" t="n"/>
      <c r="L1471" s="42" t="n"/>
      <c r="M1471" s="42" t="n"/>
      <c r="N1471" s="42" t="n"/>
      <c r="O1471" s="42" t="n"/>
    </row>
    <row r="1472">
      <c r="A1472" s="40" t="n"/>
      <c r="B1472" s="41" t="n"/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</row>
    <row r="1473">
      <c r="A1473" s="40" t="n"/>
      <c r="B1473" s="41" t="n"/>
      <c r="C1473" s="42" t="n"/>
      <c r="D1473" s="42" t="n"/>
      <c r="E1473" s="42" t="n"/>
      <c r="F1473" s="42" t="n"/>
      <c r="G1473" s="42" t="n"/>
      <c r="H1473" s="42" t="n"/>
      <c r="I1473" s="42" t="n"/>
      <c r="J1473" s="42" t="n"/>
      <c r="K1473" s="42" t="n"/>
      <c r="L1473" s="42" t="n"/>
      <c r="M1473" s="42" t="n"/>
      <c r="N1473" s="42" t="n"/>
      <c r="O1473" s="42" t="n"/>
    </row>
    <row r="1474">
      <c r="A1474" s="40" t="n"/>
      <c r="B1474" s="41" t="n"/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</row>
    <row r="1475">
      <c r="A1475" s="40" t="n"/>
      <c r="B1475" s="41" t="n"/>
      <c r="C1475" s="42" t="n"/>
      <c r="D1475" s="42" t="n"/>
      <c r="E1475" s="42" t="n"/>
      <c r="F1475" s="42" t="n"/>
      <c r="G1475" s="42" t="n"/>
      <c r="H1475" s="42" t="n"/>
      <c r="I1475" s="42" t="n"/>
      <c r="J1475" s="42" t="n"/>
      <c r="K1475" s="42" t="n"/>
      <c r="L1475" s="42" t="n"/>
      <c r="M1475" s="42" t="n"/>
      <c r="N1475" s="42" t="n"/>
      <c r="O1475" s="42" t="n"/>
    </row>
    <row r="1476">
      <c r="A1476" s="40" t="n"/>
      <c r="B1476" s="41" t="n"/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</row>
    <row r="1477">
      <c r="A1477" s="40" t="n"/>
      <c r="B1477" s="41" t="n"/>
      <c r="C1477" s="42" t="n"/>
      <c r="D1477" s="42" t="n"/>
      <c r="E1477" s="42" t="n"/>
      <c r="F1477" s="42" t="n"/>
      <c r="G1477" s="42" t="n"/>
      <c r="H1477" s="42" t="n"/>
      <c r="I1477" s="42" t="n"/>
      <c r="J1477" s="42" t="n"/>
      <c r="K1477" s="42" t="n"/>
      <c r="L1477" s="42" t="n"/>
      <c r="M1477" s="42" t="n"/>
      <c r="N1477" s="42" t="n"/>
      <c r="O1477" s="42" t="n"/>
    </row>
    <row r="1478">
      <c r="A1478" s="40" t="n"/>
      <c r="B1478" s="41" t="n"/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</row>
    <row r="1479">
      <c r="A1479" s="40" t="n"/>
      <c r="B1479" s="41" t="n"/>
      <c r="C1479" s="42" t="n"/>
      <c r="D1479" s="42" t="n"/>
      <c r="E1479" s="42" t="n"/>
      <c r="F1479" s="42" t="n"/>
      <c r="G1479" s="42" t="n"/>
      <c r="H1479" s="42" t="n"/>
      <c r="I1479" s="42" t="n"/>
      <c r="J1479" s="42" t="n"/>
      <c r="K1479" s="42" t="n"/>
      <c r="L1479" s="42" t="n"/>
      <c r="M1479" s="42" t="n"/>
      <c r="N1479" s="42" t="n"/>
      <c r="O1479" s="42" t="n"/>
    </row>
    <row r="1480">
      <c r="A1480" s="40" t="n"/>
      <c r="B1480" s="41" t="n"/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</row>
    <row r="1481">
      <c r="A1481" s="40" t="n"/>
      <c r="B1481" s="41" t="n"/>
      <c r="C1481" s="42" t="n"/>
      <c r="D1481" s="42" t="n"/>
      <c r="E1481" s="42" t="n"/>
      <c r="F1481" s="42" t="n"/>
      <c r="G1481" s="42" t="n"/>
      <c r="H1481" s="42" t="n"/>
      <c r="I1481" s="42" t="n"/>
      <c r="J1481" s="42" t="n"/>
      <c r="K1481" s="42" t="n"/>
      <c r="L1481" s="42" t="n"/>
      <c r="M1481" s="42" t="n"/>
      <c r="N1481" s="42" t="n"/>
      <c r="O1481" s="42" t="n"/>
    </row>
    <row r="1482">
      <c r="A1482" s="40" t="n"/>
      <c r="B1482" s="41" t="n"/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</row>
    <row r="1483">
      <c r="A1483" s="40" t="n"/>
      <c r="B1483" s="41" t="n"/>
      <c r="C1483" s="42" t="n"/>
      <c r="D1483" s="42" t="n"/>
      <c r="E1483" s="42" t="n"/>
      <c r="F1483" s="42" t="n"/>
      <c r="G1483" s="42" t="n"/>
      <c r="H1483" s="42" t="n"/>
      <c r="I1483" s="42" t="n"/>
      <c r="J1483" s="42" t="n"/>
      <c r="K1483" s="42" t="n"/>
      <c r="L1483" s="42" t="n"/>
      <c r="M1483" s="42" t="n"/>
      <c r="N1483" s="42" t="n"/>
      <c r="O1483" s="42" t="n"/>
    </row>
    <row r="1484">
      <c r="A1484" s="40" t="n"/>
      <c r="B1484" s="41" t="n"/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</row>
    <row r="1485">
      <c r="A1485" s="40" t="n"/>
      <c r="B1485" s="41" t="n"/>
      <c r="C1485" s="42" t="n"/>
      <c r="D1485" s="42" t="n"/>
      <c r="E1485" s="42" t="n"/>
      <c r="F1485" s="42" t="n"/>
      <c r="G1485" s="42" t="n"/>
      <c r="H1485" s="42" t="n"/>
      <c r="I1485" s="42" t="n"/>
      <c r="J1485" s="42" t="n"/>
      <c r="K1485" s="42" t="n"/>
      <c r="L1485" s="42" t="n"/>
      <c r="M1485" s="42" t="n"/>
      <c r="N1485" s="42" t="n"/>
      <c r="O1485" s="42" t="n"/>
    </row>
    <row r="1486">
      <c r="A1486" s="40" t="n"/>
      <c r="B1486" s="41" t="n"/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</row>
    <row r="1487">
      <c r="A1487" s="40" t="n"/>
      <c r="B1487" s="41" t="n"/>
      <c r="C1487" s="42" t="n"/>
      <c r="D1487" s="42" t="n"/>
      <c r="E1487" s="42" t="n"/>
      <c r="F1487" s="42" t="n"/>
      <c r="G1487" s="42" t="n"/>
      <c r="H1487" s="42" t="n"/>
      <c r="I1487" s="42" t="n"/>
      <c r="J1487" s="42" t="n"/>
      <c r="K1487" s="42" t="n"/>
      <c r="L1487" s="42" t="n"/>
      <c r="M1487" s="42" t="n"/>
      <c r="N1487" s="42" t="n"/>
      <c r="O1487" s="42" t="n"/>
    </row>
    <row r="1488">
      <c r="A1488" s="40" t="n"/>
      <c r="B1488" s="41" t="n"/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</row>
    <row r="1489">
      <c r="A1489" s="40" t="n"/>
      <c r="B1489" s="41" t="n"/>
      <c r="C1489" s="42" t="n"/>
      <c r="D1489" s="42" t="n"/>
      <c r="E1489" s="42" t="n"/>
      <c r="F1489" s="42" t="n"/>
      <c r="G1489" s="42" t="n"/>
      <c r="H1489" s="42" t="n"/>
      <c r="I1489" s="42" t="n"/>
      <c r="J1489" s="42" t="n"/>
      <c r="K1489" s="42" t="n"/>
      <c r="L1489" s="42" t="n"/>
      <c r="M1489" s="42" t="n"/>
      <c r="N1489" s="42" t="n"/>
      <c r="O1489" s="42" t="n"/>
    </row>
    <row r="1490">
      <c r="A1490" s="40" t="n"/>
      <c r="B1490" s="41" t="n"/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</row>
    <row r="1491">
      <c r="A1491" s="40" t="n"/>
      <c r="B1491" s="41" t="n"/>
      <c r="C1491" s="42" t="n"/>
      <c r="D1491" s="42" t="n"/>
      <c r="E1491" s="42" t="n"/>
      <c r="F1491" s="42" t="n"/>
      <c r="G1491" s="42" t="n"/>
      <c r="H1491" s="42" t="n"/>
      <c r="I1491" s="42" t="n"/>
      <c r="J1491" s="42" t="n"/>
      <c r="K1491" s="42" t="n"/>
      <c r="L1491" s="42" t="n"/>
      <c r="M1491" s="42" t="n"/>
      <c r="N1491" s="42" t="n"/>
      <c r="O1491" s="42" t="n"/>
    </row>
    <row r="1492">
      <c r="A1492" s="40" t="n"/>
      <c r="B1492" s="41" t="n"/>
      <c r="C1492" s="42" t="n"/>
      <c r="D1492" s="42" t="n"/>
      <c r="E1492" s="42" t="n"/>
      <c r="F1492" s="42" t="n"/>
      <c r="G1492" s="42" t="n"/>
      <c r="H1492" s="42" t="n"/>
      <c r="I1492" s="42" t="n"/>
      <c r="J1492" s="42" t="n"/>
      <c r="K1492" s="42" t="n"/>
      <c r="L1492" s="42" t="n"/>
      <c r="M1492" s="42" t="n"/>
      <c r="N1492" s="42" t="n"/>
      <c r="O1492" s="42" t="n"/>
    </row>
    <row r="1493">
      <c r="A1493" s="40" t="n"/>
      <c r="B1493" s="41" t="n"/>
      <c r="C1493" s="42" t="n"/>
      <c r="D1493" s="42" t="n"/>
      <c r="E1493" s="42" t="n"/>
      <c r="F1493" s="42" t="n"/>
      <c r="G1493" s="42" t="n"/>
      <c r="H1493" s="42" t="n"/>
      <c r="I1493" s="42" t="n"/>
      <c r="J1493" s="42" t="n"/>
      <c r="K1493" s="42" t="n"/>
      <c r="L1493" s="42" t="n"/>
      <c r="M1493" s="42" t="n"/>
      <c r="N1493" s="42" t="n"/>
      <c r="O1493" s="42" t="n"/>
    </row>
    <row r="1494">
      <c r="A1494" s="40" t="n"/>
      <c r="B1494" s="41" t="n"/>
      <c r="C1494" s="42" t="n"/>
      <c r="D1494" s="42" t="n"/>
      <c r="E1494" s="42" t="n"/>
      <c r="F1494" s="42" t="n"/>
      <c r="G1494" s="42" t="n"/>
      <c r="H1494" s="42" t="n"/>
      <c r="I1494" s="42" t="n"/>
      <c r="J1494" s="42" t="n"/>
      <c r="K1494" s="42" t="n"/>
      <c r="L1494" s="42" t="n"/>
      <c r="M1494" s="42" t="n"/>
      <c r="N1494" s="42" t="n"/>
      <c r="O1494" s="42" t="n"/>
    </row>
    <row r="1495">
      <c r="A1495" s="40" t="n"/>
      <c r="B1495" s="41" t="n"/>
      <c r="C1495" s="42" t="n"/>
      <c r="D1495" s="42" t="n"/>
      <c r="E1495" s="42" t="n"/>
      <c r="F1495" s="42" t="n"/>
      <c r="G1495" s="42" t="n"/>
      <c r="H1495" s="42" t="n"/>
      <c r="I1495" s="42" t="n"/>
      <c r="J1495" s="42" t="n"/>
      <c r="K1495" s="42" t="n"/>
      <c r="L1495" s="42" t="n"/>
      <c r="M1495" s="42" t="n"/>
      <c r="N1495" s="42" t="n"/>
      <c r="O1495" s="42" t="n"/>
    </row>
    <row r="1496">
      <c r="A1496" s="40" t="n"/>
      <c r="B1496" s="41" t="n"/>
      <c r="C1496" s="42" t="n"/>
      <c r="D1496" s="42" t="n"/>
      <c r="E1496" s="42" t="n"/>
      <c r="F1496" s="42" t="n"/>
      <c r="G1496" s="42" t="n"/>
      <c r="H1496" s="42" t="n"/>
      <c r="I1496" s="42" t="n"/>
      <c r="J1496" s="42" t="n"/>
      <c r="K1496" s="42" t="n"/>
      <c r="L1496" s="42" t="n"/>
      <c r="M1496" s="42" t="n"/>
      <c r="N1496" s="42" t="n"/>
      <c r="O1496" s="42" t="n"/>
    </row>
    <row r="1497">
      <c r="A1497" s="40" t="n"/>
      <c r="B1497" s="41" t="n"/>
      <c r="C1497" s="42" t="n"/>
      <c r="D1497" s="42" t="n"/>
      <c r="E1497" s="42" t="n"/>
      <c r="F1497" s="42" t="n"/>
      <c r="G1497" s="42" t="n"/>
      <c r="H1497" s="42" t="n"/>
      <c r="I1497" s="42" t="n"/>
      <c r="J1497" s="42" t="n"/>
      <c r="K1497" s="42" t="n"/>
      <c r="L1497" s="42" t="n"/>
      <c r="M1497" s="42" t="n"/>
      <c r="N1497" s="42" t="n"/>
      <c r="O1497" s="42" t="n"/>
    </row>
    <row r="1498">
      <c r="A1498" s="40" t="n"/>
      <c r="B1498" s="41" t="n"/>
      <c r="C1498" s="42" t="n"/>
      <c r="D1498" s="42" t="n"/>
      <c r="E1498" s="42" t="n"/>
      <c r="F1498" s="42" t="n"/>
      <c r="G1498" s="42" t="n"/>
      <c r="H1498" s="42" t="n"/>
      <c r="I1498" s="42" t="n"/>
      <c r="J1498" s="42" t="n"/>
      <c r="K1498" s="42" t="n"/>
      <c r="L1498" s="42" t="n"/>
      <c r="M1498" s="42" t="n"/>
      <c r="N1498" s="42" t="n"/>
      <c r="O1498" s="42" t="n"/>
    </row>
    <row r="1499">
      <c r="A1499" s="40" t="n"/>
      <c r="B1499" s="41" t="n"/>
      <c r="C1499" s="42" t="n"/>
      <c r="D1499" s="42" t="n"/>
      <c r="E1499" s="42" t="n"/>
      <c r="F1499" s="42" t="n"/>
      <c r="G1499" s="42" t="n"/>
      <c r="H1499" s="42" t="n"/>
      <c r="I1499" s="42" t="n"/>
      <c r="J1499" s="42" t="n"/>
      <c r="K1499" s="42" t="n"/>
      <c r="L1499" s="42" t="n"/>
      <c r="M1499" s="42" t="n"/>
      <c r="N1499" s="42" t="n"/>
      <c r="O1499" s="42" t="n"/>
    </row>
    <row r="1500">
      <c r="A1500" s="40" t="n"/>
      <c r="B1500" s="41" t="n"/>
      <c r="C1500" s="42" t="n"/>
      <c r="D1500" s="42" t="n"/>
      <c r="E1500" s="42" t="n"/>
      <c r="F1500" s="42" t="n"/>
      <c r="G1500" s="42" t="n"/>
      <c r="H1500" s="42" t="n"/>
      <c r="I1500" s="42" t="n"/>
      <c r="J1500" s="42" t="n"/>
      <c r="K1500" s="42" t="n"/>
      <c r="L1500" s="42" t="n"/>
      <c r="M1500" s="42" t="n"/>
      <c r="N1500" s="42" t="n"/>
      <c r="O1500" s="42" t="n"/>
    </row>
    <row r="1501">
      <c r="A1501" s="40" t="n"/>
      <c r="B1501" s="41" t="n"/>
      <c r="C1501" s="42" t="n"/>
      <c r="D1501" s="42" t="n"/>
      <c r="E1501" s="42" t="n"/>
      <c r="F1501" s="42" t="n"/>
      <c r="G1501" s="42" t="n"/>
      <c r="H1501" s="42" t="n"/>
      <c r="I1501" s="42" t="n"/>
      <c r="J1501" s="42" t="n"/>
      <c r="K1501" s="42" t="n"/>
      <c r="L1501" s="42" t="n"/>
      <c r="M1501" s="42" t="n"/>
      <c r="N1501" s="42" t="n"/>
      <c r="O1501" s="42" t="n"/>
    </row>
    <row r="1502">
      <c r="A1502" s="40" t="n"/>
      <c r="B1502" s="41" t="n"/>
      <c r="C1502" s="42" t="n"/>
      <c r="D1502" s="42" t="n"/>
      <c r="E1502" s="42" t="n"/>
      <c r="F1502" s="42" t="n"/>
      <c r="G1502" s="42" t="n"/>
      <c r="H1502" s="42" t="n"/>
      <c r="I1502" s="42" t="n"/>
      <c r="J1502" s="42" t="n"/>
      <c r="K1502" s="42" t="n"/>
      <c r="L1502" s="42" t="n"/>
      <c r="M1502" s="42" t="n"/>
      <c r="N1502" s="42" t="n"/>
      <c r="O1502" s="42" t="n"/>
    </row>
    <row r="1503">
      <c r="A1503" s="40" t="n"/>
      <c r="B1503" s="41" t="n"/>
      <c r="C1503" s="42" t="n"/>
      <c r="D1503" s="42" t="n"/>
      <c r="E1503" s="42" t="n"/>
      <c r="F1503" s="42" t="n"/>
      <c r="G1503" s="42" t="n"/>
      <c r="H1503" s="42" t="n"/>
      <c r="I1503" s="42" t="n"/>
      <c r="J1503" s="42" t="n"/>
      <c r="K1503" s="42" t="n"/>
      <c r="L1503" s="42" t="n"/>
      <c r="M1503" s="42" t="n"/>
      <c r="N1503" s="42" t="n"/>
      <c r="O1503" s="42" t="n"/>
    </row>
    <row r="1504">
      <c r="A1504" s="40" t="n"/>
      <c r="B1504" s="41" t="n"/>
      <c r="C1504" s="42" t="n"/>
      <c r="D1504" s="42" t="n"/>
      <c r="E1504" s="42" t="n"/>
      <c r="F1504" s="42" t="n"/>
      <c r="G1504" s="42" t="n"/>
      <c r="H1504" s="42" t="n"/>
      <c r="I1504" s="42" t="n"/>
      <c r="J1504" s="42" t="n"/>
      <c r="K1504" s="42" t="n"/>
      <c r="L1504" s="42" t="n"/>
      <c r="M1504" s="42" t="n"/>
      <c r="N1504" s="42" t="n"/>
      <c r="O1504" s="42" t="n"/>
    </row>
    <row r="1505">
      <c r="A1505" s="40" t="n"/>
      <c r="B1505" s="41" t="n"/>
      <c r="C1505" s="42" t="n"/>
      <c r="D1505" s="42" t="n"/>
      <c r="E1505" s="42" t="n"/>
      <c r="F1505" s="42" t="n"/>
      <c r="G1505" s="42" t="n"/>
      <c r="H1505" s="42" t="n"/>
      <c r="I1505" s="42" t="n"/>
      <c r="J1505" s="42" t="n"/>
      <c r="K1505" s="42" t="n"/>
      <c r="L1505" s="42" t="n"/>
      <c r="M1505" s="42" t="n"/>
      <c r="N1505" s="42" t="n"/>
      <c r="O1505" s="42" t="n"/>
    </row>
    <row r="1506">
      <c r="A1506" s="40" t="n"/>
      <c r="B1506" s="41" t="n"/>
      <c r="C1506" s="42" t="n"/>
      <c r="D1506" s="42" t="n"/>
      <c r="E1506" s="42" t="n"/>
      <c r="F1506" s="42" t="n"/>
      <c r="G1506" s="42" t="n"/>
      <c r="H1506" s="42" t="n"/>
      <c r="I1506" s="42" t="n"/>
      <c r="J1506" s="42" t="n"/>
      <c r="K1506" s="42" t="n"/>
      <c r="L1506" s="42" t="n"/>
      <c r="M1506" s="42" t="n"/>
      <c r="N1506" s="42" t="n"/>
      <c r="O1506" s="42" t="n"/>
    </row>
    <row r="1507">
      <c r="A1507" s="40" t="n"/>
      <c r="B1507" s="41" t="n"/>
      <c r="C1507" s="42" t="n"/>
      <c r="D1507" s="42" t="n"/>
      <c r="E1507" s="42" t="n"/>
      <c r="F1507" s="42" t="n"/>
      <c r="G1507" s="42" t="n"/>
      <c r="H1507" s="42" t="n"/>
      <c r="I1507" s="42" t="n"/>
      <c r="J1507" s="42" t="n"/>
      <c r="K1507" s="42" t="n"/>
      <c r="L1507" s="42" t="n"/>
      <c r="M1507" s="42" t="n"/>
      <c r="N1507" s="42" t="n"/>
      <c r="O1507" s="42" t="n"/>
    </row>
    <row r="1508">
      <c r="A1508" s="40" t="n"/>
      <c r="B1508" s="41" t="n"/>
      <c r="C1508" s="42" t="n"/>
      <c r="D1508" s="42" t="n"/>
      <c r="E1508" s="42" t="n"/>
      <c r="F1508" s="42" t="n"/>
      <c r="G1508" s="42" t="n"/>
      <c r="H1508" s="42" t="n"/>
      <c r="I1508" s="42" t="n"/>
      <c r="J1508" s="42" t="n"/>
      <c r="K1508" s="42" t="n"/>
      <c r="L1508" s="42" t="n"/>
      <c r="M1508" s="42" t="n"/>
      <c r="N1508" s="42" t="n"/>
      <c r="O1508" s="42" t="n"/>
    </row>
    <row r="1509">
      <c r="A1509" s="40" t="n"/>
      <c r="B1509" s="41" t="n"/>
      <c r="C1509" s="42" t="n"/>
      <c r="D1509" s="42" t="n"/>
      <c r="E1509" s="42" t="n"/>
      <c r="F1509" s="42" t="n"/>
      <c r="G1509" s="42" t="n"/>
      <c r="H1509" s="42" t="n"/>
      <c r="I1509" s="42" t="n"/>
      <c r="J1509" s="42" t="n"/>
      <c r="K1509" s="42" t="n"/>
      <c r="L1509" s="42" t="n"/>
      <c r="M1509" s="42" t="n"/>
      <c r="N1509" s="42" t="n"/>
      <c r="O1509" s="42" t="n"/>
    </row>
    <row r="1510">
      <c r="A1510" s="40" t="n"/>
      <c r="B1510" s="41" t="n"/>
      <c r="C1510" s="42" t="n"/>
      <c r="D1510" s="42" t="n"/>
      <c r="E1510" s="42" t="n"/>
      <c r="F1510" s="42" t="n"/>
      <c r="G1510" s="42" t="n"/>
      <c r="H1510" s="42" t="n"/>
      <c r="I1510" s="42" t="n"/>
      <c r="J1510" s="42" t="n"/>
      <c r="K1510" s="42" t="n"/>
      <c r="L1510" s="42" t="n"/>
      <c r="M1510" s="42" t="n"/>
      <c r="N1510" s="42" t="n"/>
      <c r="O1510" s="42" t="n"/>
    </row>
    <row r="1511">
      <c r="A1511" s="40" t="n"/>
      <c r="B1511" s="41" t="n"/>
      <c r="C1511" s="42" t="n"/>
      <c r="D1511" s="42" t="n"/>
      <c r="E1511" s="42" t="n"/>
      <c r="F1511" s="42" t="n"/>
      <c r="G1511" s="42" t="n"/>
      <c r="H1511" s="42" t="n"/>
      <c r="I1511" s="42" t="n"/>
      <c r="J1511" s="42" t="n"/>
      <c r="K1511" s="42" t="n"/>
      <c r="L1511" s="42" t="n"/>
      <c r="M1511" s="42" t="n"/>
      <c r="N1511" s="42" t="n"/>
      <c r="O1511" s="42" t="n"/>
    </row>
    <row r="1512">
      <c r="A1512" s="40" t="n"/>
      <c r="B1512" s="41" t="n"/>
      <c r="C1512" s="42" t="n"/>
      <c r="D1512" s="42" t="n"/>
      <c r="E1512" s="42" t="n"/>
      <c r="F1512" s="42" t="n"/>
      <c r="G1512" s="42" t="n"/>
      <c r="H1512" s="42" t="n"/>
      <c r="I1512" s="42" t="n"/>
      <c r="J1512" s="42" t="n"/>
      <c r="K1512" s="42" t="n"/>
      <c r="L1512" s="42" t="n"/>
      <c r="M1512" s="42" t="n"/>
      <c r="N1512" s="42" t="n"/>
      <c r="O1512" s="42" t="n"/>
    </row>
    <row r="1513">
      <c r="A1513" s="40" t="n"/>
      <c r="B1513" s="41" t="n"/>
      <c r="C1513" s="42" t="n"/>
      <c r="D1513" s="42" t="n"/>
      <c r="E1513" s="42" t="n"/>
      <c r="F1513" s="42" t="n"/>
      <c r="G1513" s="42" t="n"/>
      <c r="H1513" s="42" t="n"/>
      <c r="I1513" s="42" t="n"/>
      <c r="J1513" s="42" t="n"/>
      <c r="K1513" s="42" t="n"/>
      <c r="L1513" s="42" t="n"/>
      <c r="M1513" s="42" t="n"/>
      <c r="N1513" s="42" t="n"/>
      <c r="O1513" s="42" t="n"/>
    </row>
    <row r="1514">
      <c r="A1514" s="40" t="n"/>
      <c r="B1514" s="41" t="n"/>
      <c r="C1514" s="42" t="n"/>
      <c r="D1514" s="42" t="n"/>
      <c r="E1514" s="42" t="n"/>
      <c r="F1514" s="42" t="n"/>
      <c r="G1514" s="42" t="n"/>
      <c r="H1514" s="42" t="n"/>
      <c r="I1514" s="42" t="n"/>
      <c r="J1514" s="42" t="n"/>
      <c r="K1514" s="42" t="n"/>
      <c r="L1514" s="42" t="n"/>
      <c r="M1514" s="42" t="n"/>
      <c r="N1514" s="42" t="n"/>
      <c r="O1514" s="42" t="n"/>
    </row>
    <row r="1515">
      <c r="A1515" s="40" t="n"/>
      <c r="B1515" s="41" t="n"/>
      <c r="C1515" s="42" t="n"/>
      <c r="D1515" s="42" t="n"/>
      <c r="E1515" s="42" t="n"/>
      <c r="F1515" s="42" t="n"/>
      <c r="G1515" s="42" t="n"/>
      <c r="H1515" s="42" t="n"/>
      <c r="I1515" s="42" t="n"/>
      <c r="J1515" s="42" t="n"/>
      <c r="K1515" s="42" t="n"/>
      <c r="L1515" s="42" t="n"/>
      <c r="M1515" s="42" t="n"/>
      <c r="N1515" s="42" t="n"/>
      <c r="O1515" s="42" t="n"/>
    </row>
    <row r="1516">
      <c r="A1516" s="40" t="n"/>
      <c r="B1516" s="41" t="n"/>
      <c r="C1516" s="42" t="n"/>
      <c r="D1516" s="42" t="n"/>
      <c r="E1516" s="42" t="n"/>
      <c r="F1516" s="42" t="n"/>
      <c r="G1516" s="42" t="n"/>
      <c r="H1516" s="42" t="n"/>
      <c r="I1516" s="42" t="n"/>
      <c r="J1516" s="42" t="n"/>
      <c r="K1516" s="42" t="n"/>
      <c r="L1516" s="42" t="n"/>
      <c r="M1516" s="42" t="n"/>
      <c r="N1516" s="42" t="n"/>
      <c r="O1516" s="42" t="n"/>
    </row>
    <row r="1517">
      <c r="A1517" s="40" t="n"/>
      <c r="B1517" s="41" t="n"/>
      <c r="C1517" s="42" t="n"/>
      <c r="D1517" s="42" t="n"/>
      <c r="E1517" s="42" t="n"/>
      <c r="F1517" s="42" t="n"/>
      <c r="G1517" s="42" t="n"/>
      <c r="H1517" s="42" t="n"/>
      <c r="I1517" s="42" t="n"/>
      <c r="J1517" s="42" t="n"/>
      <c r="K1517" s="42" t="n"/>
      <c r="L1517" s="42" t="n"/>
      <c r="M1517" s="42" t="n"/>
      <c r="N1517" s="42" t="n"/>
      <c r="O1517" s="42" t="n"/>
    </row>
    <row r="1518">
      <c r="A1518" s="40" t="n"/>
      <c r="B1518" s="41" t="n"/>
      <c r="C1518" s="42" t="n"/>
      <c r="D1518" s="42" t="n"/>
      <c r="E1518" s="42" t="n"/>
      <c r="F1518" s="42" t="n"/>
      <c r="G1518" s="42" t="n"/>
      <c r="H1518" s="42" t="n"/>
      <c r="I1518" s="42" t="n"/>
      <c r="J1518" s="42" t="n"/>
      <c r="K1518" s="42" t="n"/>
      <c r="L1518" s="42" t="n"/>
      <c r="M1518" s="42" t="n"/>
      <c r="N1518" s="42" t="n"/>
      <c r="O1518" s="42" t="n"/>
    </row>
    <row r="1519">
      <c r="A1519" s="40" t="n"/>
      <c r="B1519" s="41" t="n"/>
      <c r="C1519" s="42" t="n"/>
      <c r="D1519" s="42" t="n"/>
      <c r="E1519" s="42" t="n"/>
      <c r="F1519" s="42" t="n"/>
      <c r="G1519" s="42" t="n"/>
      <c r="H1519" s="42" t="n"/>
      <c r="I1519" s="42" t="n"/>
      <c r="J1519" s="42" t="n"/>
      <c r="K1519" s="42" t="n"/>
      <c r="L1519" s="42" t="n"/>
      <c r="M1519" s="42" t="n"/>
      <c r="N1519" s="42" t="n"/>
      <c r="O1519" s="42" t="n"/>
    </row>
    <row r="1520">
      <c r="A1520" s="40" t="n"/>
      <c r="B1520" s="41" t="n"/>
      <c r="C1520" s="42" t="n"/>
      <c r="D1520" s="42" t="n"/>
      <c r="E1520" s="42" t="n"/>
      <c r="F1520" s="42" t="n"/>
      <c r="G1520" s="42" t="n"/>
      <c r="H1520" s="42" t="n"/>
      <c r="I1520" s="42" t="n"/>
      <c r="J1520" s="42" t="n"/>
      <c r="K1520" s="42" t="n"/>
      <c r="L1520" s="42" t="n"/>
      <c r="M1520" s="42" t="n"/>
      <c r="N1520" s="42" t="n"/>
      <c r="O1520" s="42" t="n"/>
    </row>
    <row r="1521">
      <c r="A1521" s="40" t="n"/>
      <c r="B1521" s="41" t="n"/>
      <c r="C1521" s="42" t="n"/>
      <c r="D1521" s="42" t="n"/>
      <c r="E1521" s="42" t="n"/>
      <c r="F1521" s="42" t="n"/>
      <c r="G1521" s="42" t="n"/>
      <c r="H1521" s="42" t="n"/>
      <c r="I1521" s="42" t="n"/>
      <c r="J1521" s="42" t="n"/>
      <c r="K1521" s="42" t="n"/>
      <c r="L1521" s="42" t="n"/>
      <c r="M1521" s="42" t="n"/>
      <c r="N1521" s="42" t="n"/>
      <c r="O1521" s="42" t="n"/>
    </row>
    <row r="1522">
      <c r="A1522" s="40" t="n"/>
      <c r="B1522" s="41" t="n"/>
      <c r="C1522" s="42" t="n"/>
      <c r="D1522" s="42" t="n"/>
      <c r="E1522" s="42" t="n"/>
      <c r="F1522" s="42" t="n"/>
      <c r="G1522" s="42" t="n"/>
      <c r="H1522" s="42" t="n"/>
      <c r="I1522" s="42" t="n"/>
      <c r="J1522" s="42" t="n"/>
      <c r="K1522" s="42" t="n"/>
      <c r="L1522" s="42" t="n"/>
      <c r="M1522" s="42" t="n"/>
      <c r="N1522" s="42" t="n"/>
      <c r="O1522" s="42" t="n"/>
    </row>
    <row r="1523">
      <c r="A1523" s="40" t="n"/>
      <c r="B1523" s="41" t="n"/>
      <c r="C1523" s="42" t="n"/>
      <c r="D1523" s="42" t="n"/>
      <c r="E1523" s="42" t="n"/>
      <c r="F1523" s="42" t="n"/>
      <c r="G1523" s="42" t="n"/>
      <c r="H1523" s="42" t="n"/>
      <c r="I1523" s="42" t="n"/>
      <c r="J1523" s="42" t="n"/>
      <c r="K1523" s="42" t="n"/>
      <c r="L1523" s="42" t="n"/>
      <c r="M1523" s="42" t="n"/>
      <c r="N1523" s="42" t="n"/>
      <c r="O1523" s="42" t="n"/>
    </row>
    <row r="1524">
      <c r="A1524" s="40" t="n"/>
      <c r="B1524" s="41" t="n"/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</row>
    <row r="1525">
      <c r="A1525" s="40" t="n"/>
      <c r="B1525" s="41" t="n"/>
      <c r="C1525" s="42" t="n"/>
      <c r="D1525" s="42" t="n"/>
      <c r="E1525" s="42" t="n"/>
      <c r="F1525" s="42" t="n"/>
      <c r="G1525" s="42" t="n"/>
      <c r="H1525" s="42" t="n"/>
      <c r="I1525" s="42" t="n"/>
      <c r="J1525" s="42" t="n"/>
      <c r="K1525" s="42" t="n"/>
      <c r="L1525" s="42" t="n"/>
      <c r="M1525" s="42" t="n"/>
      <c r="N1525" s="42" t="n"/>
      <c r="O1525" s="42" t="n"/>
    </row>
    <row r="1526">
      <c r="A1526" s="40" t="n"/>
      <c r="B1526" s="41" t="n"/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</row>
    <row r="1527">
      <c r="A1527" s="40" t="n"/>
      <c r="B1527" s="41" t="n"/>
      <c r="C1527" s="42" t="n"/>
      <c r="D1527" s="42" t="n"/>
      <c r="E1527" s="42" t="n"/>
      <c r="F1527" s="42" t="n"/>
      <c r="G1527" s="42" t="n"/>
      <c r="H1527" s="42" t="n"/>
      <c r="I1527" s="42" t="n"/>
      <c r="J1527" s="42" t="n"/>
      <c r="K1527" s="42" t="n"/>
      <c r="L1527" s="42" t="n"/>
      <c r="M1527" s="42" t="n"/>
      <c r="N1527" s="42" t="n"/>
      <c r="O1527" s="42" t="n"/>
    </row>
    <row r="1528">
      <c r="A1528" s="40" t="n"/>
      <c r="B1528" s="41" t="n"/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</row>
    <row r="1529">
      <c r="A1529" s="40" t="n"/>
      <c r="B1529" s="41" t="n"/>
      <c r="C1529" s="42" t="n"/>
      <c r="D1529" s="42" t="n"/>
      <c r="E1529" s="42" t="n"/>
      <c r="F1529" s="42" t="n"/>
      <c r="G1529" s="42" t="n"/>
      <c r="H1529" s="42" t="n"/>
      <c r="I1529" s="42" t="n"/>
      <c r="J1529" s="42" t="n"/>
      <c r="K1529" s="42" t="n"/>
      <c r="L1529" s="42" t="n"/>
      <c r="M1529" s="42" t="n"/>
      <c r="N1529" s="42" t="n"/>
      <c r="O1529" s="42" t="n"/>
    </row>
    <row r="1530">
      <c r="A1530" s="40" t="n"/>
      <c r="B1530" s="41" t="n"/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</row>
    <row r="1531">
      <c r="A1531" s="40" t="n"/>
      <c r="B1531" s="41" t="n"/>
      <c r="C1531" s="42" t="n"/>
      <c r="D1531" s="42" t="n"/>
      <c r="E1531" s="42" t="n"/>
      <c r="F1531" s="42" t="n"/>
      <c r="G1531" s="42" t="n"/>
      <c r="H1531" s="42" t="n"/>
      <c r="I1531" s="42" t="n"/>
      <c r="J1531" s="42" t="n"/>
      <c r="K1531" s="42" t="n"/>
      <c r="L1531" s="42" t="n"/>
      <c r="M1531" s="42" t="n"/>
      <c r="N1531" s="42" t="n"/>
      <c r="O1531" s="42" t="n"/>
    </row>
    <row r="1532">
      <c r="A1532" s="40" t="n"/>
      <c r="B1532" s="41" t="n"/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</row>
    <row r="1533">
      <c r="A1533" s="40" t="n"/>
      <c r="B1533" s="41" t="n"/>
      <c r="C1533" s="42" t="n"/>
      <c r="D1533" s="42" t="n"/>
      <c r="E1533" s="42" t="n"/>
      <c r="F1533" s="42" t="n"/>
      <c r="G1533" s="42" t="n"/>
      <c r="H1533" s="42" t="n"/>
      <c r="I1533" s="42" t="n"/>
      <c r="J1533" s="42" t="n"/>
      <c r="K1533" s="42" t="n"/>
      <c r="L1533" s="42" t="n"/>
      <c r="M1533" s="42" t="n"/>
      <c r="N1533" s="42" t="n"/>
      <c r="O1533" s="42" t="n"/>
    </row>
    <row r="1534">
      <c r="A1534" s="40" t="n"/>
      <c r="B1534" s="41" t="n"/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</row>
    <row r="1535">
      <c r="A1535" s="40" t="n"/>
      <c r="B1535" s="41" t="n"/>
      <c r="C1535" s="42" t="n"/>
      <c r="D1535" s="42" t="n"/>
      <c r="E1535" s="42" t="n"/>
      <c r="F1535" s="42" t="n"/>
      <c r="G1535" s="42" t="n"/>
      <c r="H1535" s="42" t="n"/>
      <c r="I1535" s="42" t="n"/>
      <c r="J1535" s="42" t="n"/>
      <c r="K1535" s="42" t="n"/>
      <c r="L1535" s="42" t="n"/>
      <c r="M1535" s="42" t="n"/>
      <c r="N1535" s="42" t="n"/>
      <c r="O1535" s="42" t="n"/>
    </row>
    <row r="1536">
      <c r="A1536" s="40" t="n"/>
      <c r="B1536" s="41" t="n"/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</row>
    <row r="1537">
      <c r="A1537" s="40" t="n"/>
      <c r="B1537" s="41" t="n"/>
      <c r="C1537" s="42" t="n"/>
      <c r="D1537" s="42" t="n"/>
      <c r="E1537" s="42" t="n"/>
      <c r="F1537" s="42" t="n"/>
      <c r="G1537" s="42" t="n"/>
      <c r="H1537" s="42" t="n"/>
      <c r="I1537" s="42" t="n"/>
      <c r="J1537" s="42" t="n"/>
      <c r="K1537" s="42" t="n"/>
      <c r="L1537" s="42" t="n"/>
      <c r="M1537" s="42" t="n"/>
      <c r="N1537" s="42" t="n"/>
      <c r="O1537" s="42" t="n"/>
    </row>
    <row r="1538">
      <c r="A1538" s="40" t="n"/>
      <c r="B1538" s="41" t="n"/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</row>
    <row r="1539">
      <c r="A1539" s="40" t="n"/>
      <c r="B1539" s="41" t="n"/>
      <c r="C1539" s="42" t="n"/>
      <c r="D1539" s="42" t="n"/>
      <c r="E1539" s="42" t="n"/>
      <c r="F1539" s="42" t="n"/>
      <c r="G1539" s="42" t="n"/>
      <c r="H1539" s="42" t="n"/>
      <c r="I1539" s="42" t="n"/>
      <c r="J1539" s="42" t="n"/>
      <c r="K1539" s="42" t="n"/>
      <c r="L1539" s="42" t="n"/>
      <c r="M1539" s="42" t="n"/>
      <c r="N1539" s="42" t="n"/>
      <c r="O1539" s="42" t="n"/>
    </row>
    <row r="1540">
      <c r="A1540" s="40" t="n"/>
      <c r="B1540" s="41" t="n"/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</row>
    <row r="1541">
      <c r="A1541" s="40" t="n"/>
      <c r="B1541" s="41" t="n"/>
      <c r="C1541" s="42" t="n"/>
      <c r="D1541" s="42" t="n"/>
      <c r="E1541" s="42" t="n"/>
      <c r="F1541" s="42" t="n"/>
      <c r="G1541" s="42" t="n"/>
      <c r="H1541" s="42" t="n"/>
      <c r="I1541" s="42" t="n"/>
      <c r="J1541" s="42" t="n"/>
      <c r="K1541" s="42" t="n"/>
      <c r="L1541" s="42" t="n"/>
      <c r="M1541" s="42" t="n"/>
      <c r="N1541" s="42" t="n"/>
      <c r="O1541" s="42" t="n"/>
    </row>
    <row r="1542">
      <c r="A1542" s="40" t="n"/>
      <c r="B1542" s="41" t="n"/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</row>
    <row r="1543">
      <c r="A1543" s="40" t="n"/>
      <c r="B1543" s="41" t="n"/>
      <c r="C1543" s="42" t="n"/>
      <c r="D1543" s="42" t="n"/>
      <c r="E1543" s="42" t="n"/>
      <c r="F1543" s="42" t="n"/>
      <c r="G1543" s="42" t="n"/>
      <c r="H1543" s="42" t="n"/>
      <c r="I1543" s="42" t="n"/>
      <c r="J1543" s="42" t="n"/>
      <c r="K1543" s="42" t="n"/>
      <c r="L1543" s="42" t="n"/>
      <c r="M1543" s="42" t="n"/>
      <c r="N1543" s="42" t="n"/>
      <c r="O1543" s="42" t="n"/>
    </row>
    <row r="1544">
      <c r="A1544" s="40" t="n"/>
      <c r="B1544" s="41" t="n"/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</row>
    <row r="1545">
      <c r="A1545" s="40" t="n"/>
      <c r="B1545" s="41" t="n"/>
      <c r="C1545" s="42" t="n"/>
      <c r="D1545" s="42" t="n"/>
      <c r="E1545" s="42" t="n"/>
      <c r="F1545" s="42" t="n"/>
      <c r="G1545" s="42" t="n"/>
      <c r="H1545" s="42" t="n"/>
      <c r="I1545" s="42" t="n"/>
      <c r="J1545" s="42" t="n"/>
      <c r="K1545" s="42" t="n"/>
      <c r="L1545" s="42" t="n"/>
      <c r="M1545" s="42" t="n"/>
      <c r="N1545" s="42" t="n"/>
      <c r="O1545" s="42" t="n"/>
    </row>
    <row r="1546">
      <c r="A1546" s="40" t="n"/>
      <c r="B1546" s="41" t="n"/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</row>
    <row r="1547">
      <c r="A1547" s="40" t="n"/>
      <c r="B1547" s="41" t="n"/>
      <c r="C1547" s="42" t="n"/>
      <c r="D1547" s="42" t="n"/>
      <c r="E1547" s="42" t="n"/>
      <c r="F1547" s="42" t="n"/>
      <c r="G1547" s="42" t="n"/>
      <c r="H1547" s="42" t="n"/>
      <c r="I1547" s="42" t="n"/>
      <c r="J1547" s="42" t="n"/>
      <c r="K1547" s="42" t="n"/>
      <c r="L1547" s="42" t="n"/>
      <c r="M1547" s="42" t="n"/>
      <c r="N1547" s="42" t="n"/>
      <c r="O1547" s="42" t="n"/>
    </row>
    <row r="1548">
      <c r="A1548" s="40" t="n"/>
      <c r="B1548" s="41" t="n"/>
      <c r="C1548" s="42" t="n"/>
      <c r="D1548" s="42" t="n"/>
      <c r="E1548" s="42" t="n"/>
      <c r="F1548" s="42" t="n"/>
      <c r="G1548" s="42" t="n"/>
      <c r="H1548" s="42" t="n"/>
      <c r="I1548" s="42" t="n"/>
      <c r="J1548" s="42" t="n"/>
      <c r="K1548" s="42" t="n"/>
      <c r="L1548" s="42" t="n"/>
      <c r="M1548" s="42" t="n"/>
      <c r="N1548" s="42" t="n"/>
      <c r="O1548" s="42" t="n"/>
    </row>
    <row r="1549">
      <c r="A1549" s="40" t="n"/>
      <c r="B1549" s="41" t="n"/>
      <c r="C1549" s="42" t="n"/>
      <c r="D1549" s="42" t="n"/>
      <c r="E1549" s="42" t="n"/>
      <c r="F1549" s="42" t="n"/>
      <c r="G1549" s="42" t="n"/>
      <c r="H1549" s="42" t="n"/>
      <c r="I1549" s="42" t="n"/>
      <c r="J1549" s="42" t="n"/>
      <c r="K1549" s="42" t="n"/>
      <c r="L1549" s="42" t="n"/>
      <c r="M1549" s="42" t="n"/>
      <c r="N1549" s="42" t="n"/>
      <c r="O1549" s="42" t="n"/>
    </row>
    <row r="1550">
      <c r="A1550" s="40" t="n"/>
      <c r="B1550" s="41" t="n"/>
      <c r="C1550" s="42" t="n"/>
      <c r="D1550" s="42" t="n"/>
      <c r="E1550" s="42" t="n"/>
      <c r="F1550" s="42" t="n"/>
      <c r="G1550" s="42" t="n"/>
      <c r="H1550" s="42" t="n"/>
      <c r="I1550" s="42" t="n"/>
      <c r="J1550" s="42" t="n"/>
      <c r="K1550" s="42" t="n"/>
      <c r="L1550" s="42" t="n"/>
      <c r="M1550" s="42" t="n"/>
      <c r="N1550" s="42" t="n"/>
      <c r="O1550" s="42" t="n"/>
    </row>
    <row r="1551">
      <c r="A1551" s="40" t="n"/>
      <c r="B1551" s="41" t="n"/>
      <c r="C1551" s="42" t="n"/>
      <c r="D1551" s="42" t="n"/>
      <c r="E1551" s="42" t="n"/>
      <c r="F1551" s="42" t="n"/>
      <c r="G1551" s="42" t="n"/>
      <c r="H1551" s="42" t="n"/>
      <c r="I1551" s="42" t="n"/>
      <c r="J1551" s="42" t="n"/>
      <c r="K1551" s="42" t="n"/>
      <c r="L1551" s="42" t="n"/>
      <c r="M1551" s="42" t="n"/>
      <c r="N1551" s="42" t="n"/>
      <c r="O1551" s="42" t="n"/>
    </row>
    <row r="1552">
      <c r="A1552" s="40" t="n"/>
      <c r="B1552" s="41" t="n"/>
      <c r="C1552" s="42" t="n"/>
      <c r="D1552" s="42" t="n"/>
      <c r="E1552" s="42" t="n"/>
      <c r="F1552" s="42" t="n"/>
      <c r="G1552" s="42" t="n"/>
      <c r="H1552" s="42" t="n"/>
      <c r="I1552" s="42" t="n"/>
      <c r="J1552" s="42" t="n"/>
      <c r="K1552" s="42" t="n"/>
      <c r="L1552" s="42" t="n"/>
      <c r="M1552" s="42" t="n"/>
      <c r="N1552" s="42" t="n"/>
      <c r="O1552" s="42" t="n"/>
    </row>
    <row r="1553">
      <c r="A1553" s="40" t="n"/>
      <c r="B1553" s="41" t="n"/>
      <c r="C1553" s="42" t="n"/>
      <c r="D1553" s="42" t="n"/>
      <c r="E1553" s="42" t="n"/>
      <c r="F1553" s="42" t="n"/>
      <c r="G1553" s="42" t="n"/>
      <c r="H1553" s="42" t="n"/>
      <c r="I1553" s="42" t="n"/>
      <c r="J1553" s="42" t="n"/>
      <c r="K1553" s="42" t="n"/>
      <c r="L1553" s="42" t="n"/>
      <c r="M1553" s="42" t="n"/>
      <c r="N1553" s="42" t="n"/>
      <c r="O1553" s="42" t="n"/>
    </row>
    <row r="1554">
      <c r="A1554" s="40" t="n"/>
      <c r="B1554" s="41" t="n"/>
      <c r="C1554" s="42" t="n"/>
      <c r="D1554" s="42" t="n"/>
      <c r="E1554" s="42" t="n"/>
      <c r="F1554" s="42" t="n"/>
      <c r="G1554" s="42" t="n"/>
      <c r="H1554" s="42" t="n"/>
      <c r="I1554" s="42" t="n"/>
      <c r="J1554" s="42" t="n"/>
      <c r="K1554" s="42" t="n"/>
      <c r="L1554" s="42" t="n"/>
      <c r="M1554" s="42" t="n"/>
      <c r="N1554" s="42" t="n"/>
      <c r="O1554" s="42" t="n"/>
    </row>
    <row r="1555">
      <c r="A1555" s="40" t="n"/>
      <c r="B1555" s="41" t="n"/>
      <c r="C1555" s="42" t="n"/>
      <c r="D1555" s="42" t="n"/>
      <c r="E1555" s="42" t="n"/>
      <c r="F1555" s="42" t="n"/>
      <c r="G1555" s="42" t="n"/>
      <c r="H1555" s="42" t="n"/>
      <c r="I1555" s="42" t="n"/>
      <c r="J1555" s="42" t="n"/>
      <c r="K1555" s="42" t="n"/>
      <c r="L1555" s="42" t="n"/>
      <c r="M1555" s="42" t="n"/>
      <c r="N1555" s="42" t="n"/>
      <c r="O1555" s="42" t="n"/>
    </row>
    <row r="1556">
      <c r="A1556" s="40" t="n"/>
      <c r="B1556" s="41" t="n"/>
      <c r="C1556" s="42" t="n"/>
      <c r="D1556" s="42" t="n"/>
      <c r="E1556" s="42" t="n"/>
      <c r="F1556" s="42" t="n"/>
      <c r="G1556" s="42" t="n"/>
      <c r="H1556" s="42" t="n"/>
      <c r="I1556" s="42" t="n"/>
      <c r="J1556" s="42" t="n"/>
      <c r="K1556" s="42" t="n"/>
      <c r="L1556" s="42" t="n"/>
      <c r="M1556" s="42" t="n"/>
      <c r="N1556" s="42" t="n"/>
      <c r="O1556" s="42" t="n"/>
    </row>
    <row r="1557">
      <c r="A1557" s="40" t="n"/>
      <c r="B1557" s="41" t="n"/>
      <c r="C1557" s="42" t="n"/>
      <c r="D1557" s="42" t="n"/>
      <c r="E1557" s="42" t="n"/>
      <c r="F1557" s="42" t="n"/>
      <c r="G1557" s="42" t="n"/>
      <c r="H1557" s="42" t="n"/>
      <c r="I1557" s="42" t="n"/>
      <c r="J1557" s="42" t="n"/>
      <c r="K1557" s="42" t="n"/>
      <c r="L1557" s="42" t="n"/>
      <c r="M1557" s="42" t="n"/>
      <c r="N1557" s="42" t="n"/>
      <c r="O1557" s="42" t="n"/>
    </row>
    <row r="1558">
      <c r="A1558" s="40" t="n"/>
      <c r="B1558" s="41" t="n"/>
      <c r="C1558" s="42" t="n"/>
      <c r="D1558" s="42" t="n"/>
      <c r="E1558" s="42" t="n"/>
      <c r="F1558" s="42" t="n"/>
      <c r="G1558" s="42" t="n"/>
      <c r="H1558" s="42" t="n"/>
      <c r="I1558" s="42" t="n"/>
      <c r="J1558" s="42" t="n"/>
      <c r="K1558" s="42" t="n"/>
      <c r="L1558" s="42" t="n"/>
      <c r="M1558" s="42" t="n"/>
      <c r="N1558" s="42" t="n"/>
      <c r="O1558" s="42" t="n"/>
    </row>
    <row r="1559">
      <c r="A1559" s="40" t="n"/>
      <c r="B1559" s="41" t="n"/>
      <c r="C1559" s="42" t="n"/>
      <c r="D1559" s="42" t="n"/>
      <c r="E1559" s="42" t="n"/>
      <c r="F1559" s="42" t="n"/>
      <c r="G1559" s="42" t="n"/>
      <c r="H1559" s="42" t="n"/>
      <c r="I1559" s="42" t="n"/>
      <c r="J1559" s="42" t="n"/>
      <c r="K1559" s="42" t="n"/>
      <c r="L1559" s="42" t="n"/>
      <c r="M1559" s="42" t="n"/>
      <c r="N1559" s="42" t="n"/>
      <c r="O1559" s="42" t="n"/>
    </row>
    <row r="1560">
      <c r="A1560" s="40" t="n"/>
      <c r="B1560" s="41" t="n"/>
      <c r="C1560" s="42" t="n"/>
      <c r="D1560" s="42" t="n"/>
      <c r="E1560" s="42" t="n"/>
      <c r="F1560" s="42" t="n"/>
      <c r="G1560" s="42" t="n"/>
      <c r="H1560" s="42" t="n"/>
      <c r="I1560" s="42" t="n"/>
      <c r="J1560" s="42" t="n"/>
      <c r="K1560" s="42" t="n"/>
      <c r="L1560" s="42" t="n"/>
      <c r="M1560" s="42" t="n"/>
      <c r="N1560" s="42" t="n"/>
      <c r="O1560" s="42" t="n"/>
    </row>
    <row r="1561">
      <c r="A1561" s="40" t="n"/>
      <c r="B1561" s="41" t="n"/>
      <c r="C1561" s="42" t="n"/>
      <c r="D1561" s="42" t="n"/>
      <c r="E1561" s="42" t="n"/>
      <c r="F1561" s="42" t="n"/>
      <c r="G1561" s="42" t="n"/>
      <c r="H1561" s="42" t="n"/>
      <c r="I1561" s="42" t="n"/>
      <c r="J1561" s="42" t="n"/>
      <c r="K1561" s="42" t="n"/>
      <c r="L1561" s="42" t="n"/>
      <c r="M1561" s="42" t="n"/>
      <c r="N1561" s="42" t="n"/>
      <c r="O1561" s="42" t="n"/>
    </row>
    <row r="1562">
      <c r="A1562" s="40" t="n"/>
      <c r="B1562" s="41" t="n"/>
      <c r="C1562" s="42" t="n"/>
      <c r="D1562" s="42" t="n"/>
      <c r="E1562" s="42" t="n"/>
      <c r="F1562" s="42" t="n"/>
      <c r="G1562" s="42" t="n"/>
      <c r="H1562" s="42" t="n"/>
      <c r="I1562" s="42" t="n"/>
      <c r="J1562" s="42" t="n"/>
      <c r="K1562" s="42" t="n"/>
      <c r="L1562" s="42" t="n"/>
      <c r="M1562" s="42" t="n"/>
      <c r="N1562" s="42" t="n"/>
      <c r="O1562" s="42" t="n"/>
    </row>
    <row r="1563">
      <c r="A1563" s="40" t="n"/>
      <c r="B1563" s="41" t="n"/>
      <c r="C1563" s="42" t="n"/>
      <c r="D1563" s="42" t="n"/>
      <c r="E1563" s="42" t="n"/>
      <c r="F1563" s="42" t="n"/>
      <c r="G1563" s="42" t="n"/>
      <c r="H1563" s="42" t="n"/>
      <c r="I1563" s="42" t="n"/>
      <c r="J1563" s="42" t="n"/>
      <c r="K1563" s="42" t="n"/>
      <c r="L1563" s="42" t="n"/>
      <c r="M1563" s="42" t="n"/>
      <c r="N1563" s="42" t="n"/>
      <c r="O1563" s="42" t="n"/>
    </row>
    <row r="1564">
      <c r="A1564" s="40" t="n"/>
      <c r="B1564" s="41" t="n"/>
      <c r="C1564" s="42" t="n"/>
      <c r="D1564" s="42" t="n"/>
      <c r="E1564" s="42" t="n"/>
      <c r="F1564" s="42" t="n"/>
      <c r="G1564" s="42" t="n"/>
      <c r="H1564" s="42" t="n"/>
      <c r="I1564" s="42" t="n"/>
      <c r="J1564" s="42" t="n"/>
      <c r="K1564" s="42" t="n"/>
      <c r="L1564" s="42" t="n"/>
      <c r="M1564" s="42" t="n"/>
      <c r="N1564" s="42" t="n"/>
      <c r="O1564" s="42" t="n"/>
    </row>
    <row r="1565">
      <c r="A1565" s="40" t="n"/>
      <c r="B1565" s="41" t="n"/>
      <c r="C1565" s="42" t="n"/>
      <c r="D1565" s="42" t="n"/>
      <c r="E1565" s="42" t="n"/>
      <c r="F1565" s="42" t="n"/>
      <c r="G1565" s="42" t="n"/>
      <c r="H1565" s="42" t="n"/>
      <c r="I1565" s="42" t="n"/>
      <c r="J1565" s="42" t="n"/>
      <c r="K1565" s="42" t="n"/>
      <c r="L1565" s="42" t="n"/>
      <c r="M1565" s="42" t="n"/>
      <c r="N1565" s="42" t="n"/>
      <c r="O1565" s="42" t="n"/>
    </row>
    <row r="1566">
      <c r="A1566" s="40" t="n"/>
      <c r="B1566" s="41" t="n"/>
      <c r="C1566" s="42" t="n"/>
      <c r="D1566" s="42" t="n"/>
      <c r="E1566" s="42" t="n"/>
      <c r="F1566" s="42" t="n"/>
      <c r="G1566" s="42" t="n"/>
      <c r="H1566" s="42" t="n"/>
      <c r="I1566" s="42" t="n"/>
      <c r="J1566" s="42" t="n"/>
      <c r="K1566" s="42" t="n"/>
      <c r="L1566" s="42" t="n"/>
      <c r="M1566" s="42" t="n"/>
      <c r="N1566" s="42" t="n"/>
      <c r="O1566" s="42" t="n"/>
    </row>
    <row r="1567">
      <c r="A1567" s="40" t="n"/>
      <c r="B1567" s="41" t="n"/>
      <c r="C1567" s="42" t="n"/>
      <c r="D1567" s="42" t="n"/>
      <c r="E1567" s="42" t="n"/>
      <c r="F1567" s="42" t="n"/>
      <c r="G1567" s="42" t="n"/>
      <c r="H1567" s="42" t="n"/>
      <c r="I1567" s="42" t="n"/>
      <c r="J1567" s="42" t="n"/>
      <c r="K1567" s="42" t="n"/>
      <c r="L1567" s="42" t="n"/>
      <c r="M1567" s="42" t="n"/>
      <c r="N1567" s="42" t="n"/>
      <c r="O1567" s="42" t="n"/>
    </row>
    <row r="1568">
      <c r="A1568" s="40" t="n"/>
      <c r="B1568" s="41" t="n"/>
      <c r="C1568" s="42" t="n"/>
      <c r="D1568" s="42" t="n"/>
      <c r="E1568" s="42" t="n"/>
      <c r="F1568" s="42" t="n"/>
      <c r="G1568" s="42" t="n"/>
      <c r="H1568" s="42" t="n"/>
      <c r="I1568" s="42" t="n"/>
      <c r="J1568" s="42" t="n"/>
      <c r="K1568" s="42" t="n"/>
      <c r="L1568" s="42" t="n"/>
      <c r="M1568" s="42" t="n"/>
      <c r="N1568" s="42" t="n"/>
      <c r="O1568" s="42" t="n"/>
    </row>
    <row r="1569">
      <c r="A1569" s="40" t="n"/>
      <c r="B1569" s="41" t="n"/>
      <c r="C1569" s="42" t="n"/>
      <c r="D1569" s="42" t="n"/>
      <c r="E1569" s="42" t="n"/>
      <c r="F1569" s="42" t="n"/>
      <c r="G1569" s="42" t="n"/>
      <c r="H1569" s="42" t="n"/>
      <c r="I1569" s="42" t="n"/>
      <c r="J1569" s="42" t="n"/>
      <c r="K1569" s="42" t="n"/>
      <c r="L1569" s="42" t="n"/>
      <c r="M1569" s="42" t="n"/>
      <c r="N1569" s="42" t="n"/>
      <c r="O1569" s="42" t="n"/>
    </row>
    <row r="1570">
      <c r="A1570" s="40" t="n"/>
      <c r="B1570" s="41" t="n"/>
      <c r="C1570" s="42" t="n"/>
      <c r="D1570" s="42" t="n"/>
      <c r="E1570" s="42" t="n"/>
      <c r="F1570" s="42" t="n"/>
      <c r="G1570" s="42" t="n"/>
      <c r="H1570" s="42" t="n"/>
      <c r="I1570" s="42" t="n"/>
      <c r="J1570" s="42" t="n"/>
      <c r="K1570" s="42" t="n"/>
      <c r="L1570" s="42" t="n"/>
      <c r="M1570" s="42" t="n"/>
      <c r="N1570" s="42" t="n"/>
      <c r="O1570" s="42" t="n"/>
    </row>
    <row r="1571">
      <c r="A1571" s="40" t="n"/>
      <c r="B1571" s="41" t="n"/>
      <c r="C1571" s="42" t="n"/>
      <c r="D1571" s="42" t="n"/>
      <c r="E1571" s="42" t="n"/>
      <c r="F1571" s="42" t="n"/>
      <c r="G1571" s="42" t="n"/>
      <c r="H1571" s="42" t="n"/>
      <c r="I1571" s="42" t="n"/>
      <c r="J1571" s="42" t="n"/>
      <c r="K1571" s="42" t="n"/>
      <c r="L1571" s="42" t="n"/>
      <c r="M1571" s="42" t="n"/>
      <c r="N1571" s="42" t="n"/>
      <c r="O1571" s="42" t="n"/>
    </row>
    <row r="1572">
      <c r="A1572" s="40" t="n"/>
      <c r="B1572" s="41" t="n"/>
      <c r="C1572" s="42" t="n"/>
      <c r="D1572" s="42" t="n"/>
      <c r="E1572" s="42" t="n"/>
      <c r="F1572" s="42" t="n"/>
      <c r="G1572" s="42" t="n"/>
      <c r="H1572" s="42" t="n"/>
      <c r="I1572" s="42" t="n"/>
      <c r="J1572" s="42" t="n"/>
      <c r="K1572" s="42" t="n"/>
      <c r="L1572" s="42" t="n"/>
      <c r="M1572" s="42" t="n"/>
      <c r="N1572" s="42" t="n"/>
      <c r="O1572" s="42" t="n"/>
    </row>
    <row r="1573">
      <c r="A1573" s="40" t="n"/>
      <c r="B1573" s="41" t="n"/>
      <c r="C1573" s="42" t="n"/>
      <c r="D1573" s="42" t="n"/>
      <c r="E1573" s="42" t="n"/>
      <c r="F1573" s="42" t="n"/>
      <c r="G1573" s="42" t="n"/>
      <c r="H1573" s="42" t="n"/>
      <c r="I1573" s="42" t="n"/>
      <c r="J1573" s="42" t="n"/>
      <c r="K1573" s="42" t="n"/>
      <c r="L1573" s="42" t="n"/>
      <c r="M1573" s="42" t="n"/>
      <c r="N1573" s="42" t="n"/>
      <c r="O1573" s="42" t="n"/>
    </row>
    <row r="1574">
      <c r="A1574" s="40" t="n"/>
      <c r="B1574" s="41" t="n"/>
      <c r="C1574" s="42" t="n"/>
      <c r="D1574" s="42" t="n"/>
      <c r="E1574" s="42" t="n"/>
      <c r="F1574" s="42" t="n"/>
      <c r="G1574" s="42" t="n"/>
      <c r="H1574" s="42" t="n"/>
      <c r="I1574" s="42" t="n"/>
      <c r="J1574" s="42" t="n"/>
      <c r="K1574" s="42" t="n"/>
      <c r="L1574" s="42" t="n"/>
      <c r="M1574" s="42" t="n"/>
      <c r="N1574" s="42" t="n"/>
      <c r="O1574" s="42" t="n"/>
    </row>
    <row r="1575">
      <c r="A1575" s="40" t="n"/>
      <c r="B1575" s="41" t="n"/>
      <c r="C1575" s="42" t="n"/>
      <c r="D1575" s="42" t="n"/>
      <c r="E1575" s="42" t="n"/>
      <c r="F1575" s="42" t="n"/>
      <c r="G1575" s="42" t="n"/>
      <c r="H1575" s="42" t="n"/>
      <c r="I1575" s="42" t="n"/>
      <c r="J1575" s="42" t="n"/>
      <c r="K1575" s="42" t="n"/>
      <c r="L1575" s="42" t="n"/>
      <c r="M1575" s="42" t="n"/>
      <c r="N1575" s="42" t="n"/>
      <c r="O1575" s="42" t="n"/>
    </row>
    <row r="1576">
      <c r="A1576" s="40" t="n"/>
      <c r="B1576" s="41" t="n"/>
      <c r="C1576" s="42" t="n"/>
      <c r="D1576" s="42" t="n"/>
      <c r="E1576" s="42" t="n"/>
      <c r="F1576" s="42" t="n"/>
      <c r="G1576" s="42" t="n"/>
      <c r="H1576" s="42" t="n"/>
      <c r="I1576" s="42" t="n"/>
      <c r="J1576" s="42" t="n"/>
      <c r="K1576" s="42" t="n"/>
      <c r="L1576" s="42" t="n"/>
      <c r="M1576" s="42" t="n"/>
      <c r="N1576" s="42" t="n"/>
      <c r="O1576" s="42" t="n"/>
    </row>
    <row r="1577">
      <c r="A1577" s="40" t="n"/>
      <c r="B1577" s="41" t="n"/>
      <c r="C1577" s="42" t="n"/>
      <c r="D1577" s="42" t="n"/>
      <c r="E1577" s="42" t="n"/>
      <c r="F1577" s="42" t="n"/>
      <c r="G1577" s="42" t="n"/>
      <c r="H1577" s="42" t="n"/>
      <c r="I1577" s="42" t="n"/>
      <c r="J1577" s="42" t="n"/>
      <c r="K1577" s="42" t="n"/>
      <c r="L1577" s="42" t="n"/>
      <c r="M1577" s="42" t="n"/>
      <c r="N1577" s="42" t="n"/>
      <c r="O1577" s="42" t="n"/>
    </row>
    <row r="1578">
      <c r="A1578" s="40" t="n"/>
      <c r="B1578" s="41" t="n"/>
      <c r="C1578" s="42" t="n"/>
      <c r="D1578" s="42" t="n"/>
      <c r="E1578" s="42" t="n"/>
      <c r="F1578" s="42" t="n"/>
      <c r="G1578" s="42" t="n"/>
      <c r="H1578" s="42" t="n"/>
      <c r="I1578" s="42" t="n"/>
      <c r="J1578" s="42" t="n"/>
      <c r="K1578" s="42" t="n"/>
      <c r="L1578" s="42" t="n"/>
      <c r="M1578" s="42" t="n"/>
      <c r="N1578" s="42" t="n"/>
      <c r="O1578" s="42" t="n"/>
    </row>
    <row r="1579">
      <c r="A1579" s="40" t="n"/>
      <c r="B1579" s="41" t="n"/>
      <c r="C1579" s="42" t="n"/>
      <c r="D1579" s="42" t="n"/>
      <c r="E1579" s="42" t="n"/>
      <c r="F1579" s="42" t="n"/>
      <c r="G1579" s="42" t="n"/>
      <c r="H1579" s="42" t="n"/>
      <c r="I1579" s="42" t="n"/>
      <c r="J1579" s="42" t="n"/>
      <c r="K1579" s="42" t="n"/>
      <c r="L1579" s="42" t="n"/>
      <c r="M1579" s="42" t="n"/>
      <c r="N1579" s="42" t="n"/>
      <c r="O1579" s="42" t="n"/>
    </row>
    <row r="1580">
      <c r="A1580" s="40" t="n"/>
      <c r="B1580" s="41" t="n"/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</row>
    <row r="1581">
      <c r="A1581" s="40" t="n"/>
      <c r="B1581" s="41" t="n"/>
      <c r="C1581" s="42" t="n"/>
      <c r="D1581" s="42" t="n"/>
      <c r="E1581" s="42" t="n"/>
      <c r="F1581" s="42" t="n"/>
      <c r="G1581" s="42" t="n"/>
      <c r="H1581" s="42" t="n"/>
      <c r="I1581" s="42" t="n"/>
      <c r="J1581" s="42" t="n"/>
      <c r="K1581" s="42" t="n"/>
      <c r="L1581" s="42" t="n"/>
      <c r="M1581" s="42" t="n"/>
      <c r="N1581" s="42" t="n"/>
      <c r="O1581" s="42" t="n"/>
    </row>
    <row r="1582">
      <c r="A1582" s="40" t="n"/>
      <c r="B1582" s="41" t="n"/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</row>
    <row r="1583">
      <c r="A1583" s="40" t="n"/>
      <c r="B1583" s="41" t="n"/>
      <c r="C1583" s="42" t="n"/>
      <c r="D1583" s="42" t="n"/>
      <c r="E1583" s="42" t="n"/>
      <c r="F1583" s="42" t="n"/>
      <c r="G1583" s="42" t="n"/>
      <c r="H1583" s="42" t="n"/>
      <c r="I1583" s="42" t="n"/>
      <c r="J1583" s="42" t="n"/>
      <c r="K1583" s="42" t="n"/>
      <c r="L1583" s="42" t="n"/>
      <c r="M1583" s="42" t="n"/>
      <c r="N1583" s="42" t="n"/>
      <c r="O1583" s="42" t="n"/>
    </row>
    <row r="1584">
      <c r="A1584" s="40" t="n"/>
      <c r="B1584" s="41" t="n"/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</row>
    <row r="1585">
      <c r="A1585" s="40" t="n"/>
      <c r="B1585" s="41" t="n"/>
      <c r="C1585" s="42" t="n"/>
      <c r="D1585" s="42" t="n"/>
      <c r="E1585" s="42" t="n"/>
      <c r="F1585" s="42" t="n"/>
      <c r="G1585" s="42" t="n"/>
      <c r="H1585" s="42" t="n"/>
      <c r="I1585" s="42" t="n"/>
      <c r="J1585" s="42" t="n"/>
      <c r="K1585" s="42" t="n"/>
      <c r="L1585" s="42" t="n"/>
      <c r="M1585" s="42" t="n"/>
      <c r="N1585" s="42" t="n"/>
      <c r="O1585" s="42" t="n"/>
    </row>
    <row r="1586">
      <c r="A1586" s="40" t="n"/>
      <c r="B1586" s="41" t="n"/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</row>
    <row r="1587">
      <c r="A1587" s="40" t="n"/>
      <c r="B1587" s="41" t="n"/>
      <c r="C1587" s="42" t="n"/>
      <c r="D1587" s="42" t="n"/>
      <c r="E1587" s="42" t="n"/>
      <c r="F1587" s="42" t="n"/>
      <c r="G1587" s="42" t="n"/>
      <c r="H1587" s="42" t="n"/>
      <c r="I1587" s="42" t="n"/>
      <c r="J1587" s="42" t="n"/>
      <c r="K1587" s="42" t="n"/>
      <c r="L1587" s="42" t="n"/>
      <c r="M1587" s="42" t="n"/>
      <c r="N1587" s="42" t="n"/>
      <c r="O1587" s="42" t="n"/>
    </row>
    <row r="1588">
      <c r="A1588" s="40" t="n"/>
      <c r="B1588" s="41" t="n"/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</row>
    <row r="1589">
      <c r="A1589" s="40" t="n"/>
      <c r="B1589" s="41" t="n"/>
      <c r="C1589" s="42" t="n"/>
      <c r="D1589" s="42" t="n"/>
      <c r="E1589" s="42" t="n"/>
      <c r="F1589" s="42" t="n"/>
      <c r="G1589" s="42" t="n"/>
      <c r="H1589" s="42" t="n"/>
      <c r="I1589" s="42" t="n"/>
      <c r="J1589" s="42" t="n"/>
      <c r="K1589" s="42" t="n"/>
      <c r="L1589" s="42" t="n"/>
      <c r="M1589" s="42" t="n"/>
      <c r="N1589" s="42" t="n"/>
      <c r="O1589" s="42" t="n"/>
    </row>
    <row r="1590">
      <c r="A1590" s="40" t="n"/>
      <c r="B1590" s="41" t="n"/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</row>
    <row r="1591">
      <c r="A1591" s="40" t="n"/>
      <c r="B1591" s="41" t="n"/>
      <c r="C1591" s="42" t="n"/>
      <c r="D1591" s="42" t="n"/>
      <c r="E1591" s="42" t="n"/>
      <c r="F1591" s="42" t="n"/>
      <c r="G1591" s="42" t="n"/>
      <c r="H1591" s="42" t="n"/>
      <c r="I1591" s="42" t="n"/>
      <c r="J1591" s="42" t="n"/>
      <c r="K1591" s="42" t="n"/>
      <c r="L1591" s="42" t="n"/>
      <c r="M1591" s="42" t="n"/>
      <c r="N1591" s="42" t="n"/>
      <c r="O1591" s="42" t="n"/>
    </row>
    <row r="1592">
      <c r="A1592" s="40" t="n"/>
      <c r="B1592" s="41" t="n"/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</row>
    <row r="1593">
      <c r="A1593" s="40" t="n"/>
      <c r="B1593" s="41" t="n"/>
      <c r="C1593" s="42" t="n"/>
      <c r="D1593" s="42" t="n"/>
      <c r="E1593" s="42" t="n"/>
      <c r="F1593" s="42" t="n"/>
      <c r="G1593" s="42" t="n"/>
      <c r="H1593" s="42" t="n"/>
      <c r="I1593" s="42" t="n"/>
      <c r="J1593" s="42" t="n"/>
      <c r="K1593" s="42" t="n"/>
      <c r="L1593" s="42" t="n"/>
      <c r="M1593" s="42" t="n"/>
      <c r="N1593" s="42" t="n"/>
      <c r="O1593" s="42" t="n"/>
    </row>
    <row r="1594">
      <c r="A1594" s="40" t="n"/>
      <c r="B1594" s="41" t="n"/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</row>
    <row r="1595">
      <c r="A1595" s="40" t="n"/>
      <c r="B1595" s="41" t="n"/>
      <c r="C1595" s="42" t="n"/>
      <c r="D1595" s="42" t="n"/>
      <c r="E1595" s="42" t="n"/>
      <c r="F1595" s="42" t="n"/>
      <c r="G1595" s="42" t="n"/>
      <c r="H1595" s="42" t="n"/>
      <c r="I1595" s="42" t="n"/>
      <c r="J1595" s="42" t="n"/>
      <c r="K1595" s="42" t="n"/>
      <c r="L1595" s="42" t="n"/>
      <c r="M1595" s="42" t="n"/>
      <c r="N1595" s="42" t="n"/>
      <c r="O1595" s="42" t="n"/>
    </row>
    <row r="1596">
      <c r="A1596" s="40" t="n"/>
      <c r="B1596" s="41" t="n"/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</row>
    <row r="1597">
      <c r="A1597" s="40" t="n"/>
      <c r="B1597" s="41" t="n"/>
      <c r="C1597" s="42" t="n"/>
      <c r="D1597" s="42" t="n"/>
      <c r="E1597" s="42" t="n"/>
      <c r="F1597" s="42" t="n"/>
      <c r="G1597" s="42" t="n"/>
      <c r="H1597" s="42" t="n"/>
      <c r="I1597" s="42" t="n"/>
      <c r="J1597" s="42" t="n"/>
      <c r="K1597" s="42" t="n"/>
      <c r="L1597" s="42" t="n"/>
      <c r="M1597" s="42" t="n"/>
      <c r="N1597" s="42" t="n"/>
      <c r="O1597" s="42" t="n"/>
    </row>
    <row r="1598">
      <c r="A1598" s="40" t="n"/>
      <c r="B1598" s="41" t="n"/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</row>
    <row r="1599">
      <c r="A1599" s="40" t="n"/>
      <c r="B1599" s="41" t="n"/>
      <c r="C1599" s="42" t="n"/>
      <c r="D1599" s="42" t="n"/>
      <c r="E1599" s="42" t="n"/>
      <c r="F1599" s="42" t="n"/>
      <c r="G1599" s="42" t="n"/>
      <c r="H1599" s="42" t="n"/>
      <c r="I1599" s="42" t="n"/>
      <c r="J1599" s="42" t="n"/>
      <c r="K1599" s="42" t="n"/>
      <c r="L1599" s="42" t="n"/>
      <c r="M1599" s="42" t="n"/>
      <c r="N1599" s="42" t="n"/>
      <c r="O1599" s="42" t="n"/>
    </row>
    <row r="1600">
      <c r="A1600" s="40" t="n"/>
      <c r="B1600" s="41" t="n"/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</row>
    <row r="1601">
      <c r="A1601" s="40" t="n"/>
      <c r="B1601" s="41" t="n"/>
      <c r="C1601" s="42" t="n"/>
      <c r="D1601" s="42" t="n"/>
      <c r="E1601" s="42" t="n"/>
      <c r="F1601" s="42" t="n"/>
      <c r="G1601" s="42" t="n"/>
      <c r="H1601" s="42" t="n"/>
      <c r="I1601" s="42" t="n"/>
      <c r="J1601" s="42" t="n"/>
      <c r="K1601" s="42" t="n"/>
      <c r="L1601" s="42" t="n"/>
      <c r="M1601" s="42" t="n"/>
      <c r="N1601" s="42" t="n"/>
      <c r="O1601" s="42" t="n"/>
    </row>
    <row r="1602">
      <c r="A1602" s="40" t="n"/>
      <c r="B1602" s="41" t="n"/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</row>
    <row r="1603">
      <c r="A1603" s="40" t="n"/>
      <c r="B1603" s="41" t="n"/>
      <c r="C1603" s="42" t="n"/>
      <c r="D1603" s="42" t="n"/>
      <c r="E1603" s="42" t="n"/>
      <c r="F1603" s="42" t="n"/>
      <c r="G1603" s="42" t="n"/>
      <c r="H1603" s="42" t="n"/>
      <c r="I1603" s="42" t="n"/>
      <c r="J1603" s="42" t="n"/>
      <c r="K1603" s="42" t="n"/>
      <c r="L1603" s="42" t="n"/>
      <c r="M1603" s="42" t="n"/>
      <c r="N1603" s="42" t="n"/>
      <c r="O1603" s="42" t="n"/>
    </row>
    <row r="1604">
      <c r="A1604" s="40" t="n"/>
      <c r="B1604" s="41" t="n"/>
      <c r="C1604" s="42" t="n"/>
      <c r="D1604" s="42" t="n"/>
      <c r="E1604" s="42" t="n"/>
      <c r="F1604" s="42" t="n"/>
      <c r="G1604" s="42" t="n"/>
      <c r="H1604" s="42" t="n"/>
      <c r="I1604" s="42" t="n"/>
      <c r="J1604" s="42" t="n"/>
      <c r="K1604" s="42" t="n"/>
      <c r="L1604" s="42" t="n"/>
      <c r="M1604" s="42" t="n"/>
      <c r="N1604" s="42" t="n"/>
      <c r="O1604" s="42" t="n"/>
    </row>
    <row r="1605">
      <c r="A1605" s="40" t="n"/>
      <c r="B1605" s="41" t="n"/>
      <c r="C1605" s="42" t="n"/>
      <c r="D1605" s="42" t="n"/>
      <c r="E1605" s="42" t="n"/>
      <c r="F1605" s="42" t="n"/>
      <c r="G1605" s="42" t="n"/>
      <c r="H1605" s="42" t="n"/>
      <c r="I1605" s="42" t="n"/>
      <c r="J1605" s="42" t="n"/>
      <c r="K1605" s="42" t="n"/>
      <c r="L1605" s="42" t="n"/>
      <c r="M1605" s="42" t="n"/>
      <c r="N1605" s="42" t="n"/>
      <c r="O1605" s="42" t="n"/>
    </row>
    <row r="1606">
      <c r="A1606" s="40" t="n"/>
      <c r="B1606" s="41" t="n"/>
      <c r="C1606" s="42" t="n"/>
      <c r="D1606" s="42" t="n"/>
      <c r="E1606" s="42" t="n"/>
      <c r="F1606" s="42" t="n"/>
      <c r="G1606" s="42" t="n"/>
      <c r="H1606" s="42" t="n"/>
      <c r="I1606" s="42" t="n"/>
      <c r="J1606" s="42" t="n"/>
      <c r="K1606" s="42" t="n"/>
      <c r="L1606" s="42" t="n"/>
      <c r="M1606" s="42" t="n"/>
      <c r="N1606" s="42" t="n"/>
      <c r="O1606" s="42" t="n"/>
    </row>
    <row r="1607">
      <c r="A1607" s="40" t="n"/>
      <c r="B1607" s="41" t="n"/>
      <c r="C1607" s="42" t="n"/>
      <c r="D1607" s="42" t="n"/>
      <c r="E1607" s="42" t="n"/>
      <c r="F1607" s="42" t="n"/>
      <c r="G1607" s="42" t="n"/>
      <c r="H1607" s="42" t="n"/>
      <c r="I1607" s="42" t="n"/>
      <c r="J1607" s="42" t="n"/>
      <c r="K1607" s="42" t="n"/>
      <c r="L1607" s="42" t="n"/>
      <c r="M1607" s="42" t="n"/>
      <c r="N1607" s="42" t="n"/>
      <c r="O1607" s="42" t="n"/>
    </row>
    <row r="1608">
      <c r="A1608" s="40" t="n"/>
      <c r="B1608" s="41" t="n"/>
      <c r="C1608" s="42" t="n"/>
      <c r="D1608" s="42" t="n"/>
      <c r="E1608" s="42" t="n"/>
      <c r="F1608" s="42" t="n"/>
      <c r="G1608" s="42" t="n"/>
      <c r="H1608" s="42" t="n"/>
      <c r="I1608" s="42" t="n"/>
      <c r="J1608" s="42" t="n"/>
      <c r="K1608" s="42" t="n"/>
      <c r="L1608" s="42" t="n"/>
      <c r="M1608" s="42" t="n"/>
      <c r="N1608" s="42" t="n"/>
      <c r="O1608" s="42" t="n"/>
    </row>
    <row r="1609">
      <c r="A1609" s="40" t="n"/>
      <c r="B1609" s="41" t="n"/>
      <c r="C1609" s="42" t="n"/>
      <c r="D1609" s="42" t="n"/>
      <c r="E1609" s="42" t="n"/>
      <c r="F1609" s="42" t="n"/>
      <c r="G1609" s="42" t="n"/>
      <c r="H1609" s="42" t="n"/>
      <c r="I1609" s="42" t="n"/>
      <c r="J1609" s="42" t="n"/>
      <c r="K1609" s="42" t="n"/>
      <c r="L1609" s="42" t="n"/>
      <c r="M1609" s="42" t="n"/>
      <c r="N1609" s="42" t="n"/>
      <c r="O1609" s="42" t="n"/>
    </row>
    <row r="1610">
      <c r="A1610" s="40" t="n"/>
      <c r="B1610" s="41" t="n"/>
      <c r="C1610" s="42" t="n"/>
      <c r="D1610" s="42" t="n"/>
      <c r="E1610" s="42" t="n"/>
      <c r="F1610" s="42" t="n"/>
      <c r="G1610" s="42" t="n"/>
      <c r="H1610" s="42" t="n"/>
      <c r="I1610" s="42" t="n"/>
      <c r="J1610" s="42" t="n"/>
      <c r="K1610" s="42" t="n"/>
      <c r="L1610" s="42" t="n"/>
      <c r="M1610" s="42" t="n"/>
      <c r="N1610" s="42" t="n"/>
      <c r="O1610" s="42" t="n"/>
    </row>
    <row r="1611">
      <c r="A1611" s="40" t="n"/>
      <c r="B1611" s="41" t="n"/>
      <c r="C1611" s="42" t="n"/>
      <c r="D1611" s="42" t="n"/>
      <c r="E1611" s="42" t="n"/>
      <c r="F1611" s="42" t="n"/>
      <c r="G1611" s="42" t="n"/>
      <c r="H1611" s="42" t="n"/>
      <c r="I1611" s="42" t="n"/>
      <c r="J1611" s="42" t="n"/>
      <c r="K1611" s="42" t="n"/>
      <c r="L1611" s="42" t="n"/>
      <c r="M1611" s="42" t="n"/>
      <c r="N1611" s="42" t="n"/>
      <c r="O1611" s="42" t="n"/>
    </row>
    <row r="1612">
      <c r="A1612" s="40" t="n"/>
      <c r="B1612" s="41" t="n"/>
      <c r="C1612" s="42" t="n"/>
      <c r="D1612" s="42" t="n"/>
      <c r="E1612" s="42" t="n"/>
      <c r="F1612" s="42" t="n"/>
      <c r="G1612" s="42" t="n"/>
      <c r="H1612" s="42" t="n"/>
      <c r="I1612" s="42" t="n"/>
      <c r="J1612" s="42" t="n"/>
      <c r="K1612" s="42" t="n"/>
      <c r="L1612" s="42" t="n"/>
      <c r="M1612" s="42" t="n"/>
      <c r="N1612" s="42" t="n"/>
      <c r="O1612" s="42" t="n"/>
    </row>
    <row r="1613">
      <c r="A1613" s="40" t="n"/>
      <c r="B1613" s="41" t="n"/>
      <c r="C1613" s="42" t="n"/>
      <c r="D1613" s="42" t="n"/>
      <c r="E1613" s="42" t="n"/>
      <c r="F1613" s="42" t="n"/>
      <c r="G1613" s="42" t="n"/>
      <c r="H1613" s="42" t="n"/>
      <c r="I1613" s="42" t="n"/>
      <c r="J1613" s="42" t="n"/>
      <c r="K1613" s="42" t="n"/>
      <c r="L1613" s="42" t="n"/>
      <c r="M1613" s="42" t="n"/>
      <c r="N1613" s="42" t="n"/>
      <c r="O1613" s="42" t="n"/>
    </row>
    <row r="1614">
      <c r="A1614" s="40" t="n"/>
      <c r="B1614" s="41" t="n"/>
      <c r="C1614" s="42" t="n"/>
      <c r="D1614" s="42" t="n"/>
      <c r="E1614" s="42" t="n"/>
      <c r="F1614" s="42" t="n"/>
      <c r="G1614" s="42" t="n"/>
      <c r="H1614" s="42" t="n"/>
      <c r="I1614" s="42" t="n"/>
      <c r="J1614" s="42" t="n"/>
      <c r="K1614" s="42" t="n"/>
      <c r="L1614" s="42" t="n"/>
      <c r="M1614" s="42" t="n"/>
      <c r="N1614" s="42" t="n"/>
      <c r="O1614" s="42" t="n"/>
    </row>
    <row r="1615">
      <c r="A1615" s="40" t="n"/>
      <c r="B1615" s="41" t="n"/>
      <c r="C1615" s="42" t="n"/>
      <c r="D1615" s="42" t="n"/>
      <c r="E1615" s="42" t="n"/>
      <c r="F1615" s="42" t="n"/>
      <c r="G1615" s="42" t="n"/>
      <c r="H1615" s="42" t="n"/>
      <c r="I1615" s="42" t="n"/>
      <c r="J1615" s="42" t="n"/>
      <c r="K1615" s="42" t="n"/>
      <c r="L1615" s="42" t="n"/>
      <c r="M1615" s="42" t="n"/>
      <c r="N1615" s="42" t="n"/>
      <c r="O1615" s="42" t="n"/>
    </row>
    <row r="1616">
      <c r="A1616" s="40" t="n"/>
      <c r="B1616" s="41" t="n"/>
      <c r="C1616" s="42" t="n"/>
      <c r="D1616" s="42" t="n"/>
      <c r="E1616" s="42" t="n"/>
      <c r="F1616" s="42" t="n"/>
      <c r="G1616" s="42" t="n"/>
      <c r="H1616" s="42" t="n"/>
      <c r="I1616" s="42" t="n"/>
      <c r="J1616" s="42" t="n"/>
      <c r="K1616" s="42" t="n"/>
      <c r="L1616" s="42" t="n"/>
      <c r="M1616" s="42" t="n"/>
      <c r="N1616" s="42" t="n"/>
      <c r="O1616" s="42" t="n"/>
    </row>
    <row r="1617">
      <c r="A1617" s="40" t="n"/>
      <c r="B1617" s="41" t="n"/>
      <c r="C1617" s="42" t="n"/>
      <c r="D1617" s="42" t="n"/>
      <c r="E1617" s="42" t="n"/>
      <c r="F1617" s="42" t="n"/>
      <c r="G1617" s="42" t="n"/>
      <c r="H1617" s="42" t="n"/>
      <c r="I1617" s="42" t="n"/>
      <c r="J1617" s="42" t="n"/>
      <c r="K1617" s="42" t="n"/>
      <c r="L1617" s="42" t="n"/>
      <c r="M1617" s="42" t="n"/>
      <c r="N1617" s="42" t="n"/>
      <c r="O1617" s="42" t="n"/>
    </row>
    <row r="1618">
      <c r="A1618" s="40" t="n"/>
      <c r="B1618" s="41" t="n"/>
      <c r="C1618" s="42" t="n"/>
      <c r="D1618" s="42" t="n"/>
      <c r="E1618" s="42" t="n"/>
      <c r="F1618" s="42" t="n"/>
      <c r="G1618" s="42" t="n"/>
      <c r="H1618" s="42" t="n"/>
      <c r="I1618" s="42" t="n"/>
      <c r="J1618" s="42" t="n"/>
      <c r="K1618" s="42" t="n"/>
      <c r="L1618" s="42" t="n"/>
      <c r="M1618" s="42" t="n"/>
      <c r="N1618" s="42" t="n"/>
      <c r="O1618" s="42" t="n"/>
    </row>
    <row r="1619">
      <c r="A1619" s="40" t="n"/>
      <c r="B1619" s="41" t="n"/>
      <c r="C1619" s="42" t="n"/>
      <c r="D1619" s="42" t="n"/>
      <c r="E1619" s="42" t="n"/>
      <c r="F1619" s="42" t="n"/>
      <c r="G1619" s="42" t="n"/>
      <c r="H1619" s="42" t="n"/>
      <c r="I1619" s="42" t="n"/>
      <c r="J1619" s="42" t="n"/>
      <c r="K1619" s="42" t="n"/>
      <c r="L1619" s="42" t="n"/>
      <c r="M1619" s="42" t="n"/>
      <c r="N1619" s="42" t="n"/>
      <c r="O1619" s="42" t="n"/>
    </row>
    <row r="1620">
      <c r="A1620" s="40" t="n"/>
      <c r="B1620" s="41" t="n"/>
      <c r="C1620" s="42" t="n"/>
      <c r="D1620" s="42" t="n"/>
      <c r="E1620" s="42" t="n"/>
      <c r="F1620" s="42" t="n"/>
      <c r="G1620" s="42" t="n"/>
      <c r="H1620" s="42" t="n"/>
      <c r="I1620" s="42" t="n"/>
      <c r="J1620" s="42" t="n"/>
      <c r="K1620" s="42" t="n"/>
      <c r="L1620" s="42" t="n"/>
      <c r="M1620" s="42" t="n"/>
      <c r="N1620" s="42" t="n"/>
      <c r="O1620" s="42" t="n"/>
    </row>
    <row r="1621">
      <c r="A1621" s="40" t="n"/>
      <c r="B1621" s="41" t="n"/>
      <c r="C1621" s="42" t="n"/>
      <c r="D1621" s="42" t="n"/>
      <c r="E1621" s="42" t="n"/>
      <c r="F1621" s="42" t="n"/>
      <c r="G1621" s="42" t="n"/>
      <c r="H1621" s="42" t="n"/>
      <c r="I1621" s="42" t="n"/>
      <c r="J1621" s="42" t="n"/>
      <c r="K1621" s="42" t="n"/>
      <c r="L1621" s="42" t="n"/>
      <c r="M1621" s="42" t="n"/>
      <c r="N1621" s="42" t="n"/>
      <c r="O1621" s="42" t="n"/>
    </row>
    <row r="1622">
      <c r="A1622" s="40" t="n"/>
      <c r="B1622" s="41" t="n"/>
      <c r="C1622" s="42" t="n"/>
      <c r="D1622" s="42" t="n"/>
      <c r="E1622" s="42" t="n"/>
      <c r="F1622" s="42" t="n"/>
      <c r="G1622" s="42" t="n"/>
      <c r="H1622" s="42" t="n"/>
      <c r="I1622" s="42" t="n"/>
      <c r="J1622" s="42" t="n"/>
      <c r="K1622" s="42" t="n"/>
      <c r="L1622" s="42" t="n"/>
      <c r="M1622" s="42" t="n"/>
      <c r="N1622" s="42" t="n"/>
      <c r="O1622" s="42" t="n"/>
    </row>
    <row r="1623">
      <c r="A1623" s="40" t="n"/>
      <c r="B1623" s="41" t="n"/>
      <c r="C1623" s="42" t="n"/>
      <c r="D1623" s="42" t="n"/>
      <c r="E1623" s="42" t="n"/>
      <c r="F1623" s="42" t="n"/>
      <c r="G1623" s="42" t="n"/>
      <c r="H1623" s="42" t="n"/>
      <c r="I1623" s="42" t="n"/>
      <c r="J1623" s="42" t="n"/>
      <c r="K1623" s="42" t="n"/>
      <c r="L1623" s="42" t="n"/>
      <c r="M1623" s="42" t="n"/>
      <c r="N1623" s="42" t="n"/>
      <c r="O1623" s="42" t="n"/>
    </row>
    <row r="1624">
      <c r="A1624" s="40" t="n"/>
      <c r="B1624" s="41" t="n"/>
      <c r="C1624" s="42" t="n"/>
      <c r="D1624" s="42" t="n"/>
      <c r="E1624" s="42" t="n"/>
      <c r="F1624" s="42" t="n"/>
      <c r="G1624" s="42" t="n"/>
      <c r="H1624" s="42" t="n"/>
      <c r="I1624" s="42" t="n"/>
      <c r="J1624" s="42" t="n"/>
      <c r="K1624" s="42" t="n"/>
      <c r="L1624" s="42" t="n"/>
      <c r="M1624" s="42" t="n"/>
      <c r="N1624" s="42" t="n"/>
      <c r="O1624" s="42" t="n"/>
    </row>
    <row r="1625">
      <c r="A1625" s="40" t="n"/>
      <c r="B1625" s="41" t="n"/>
      <c r="C1625" s="42" t="n"/>
      <c r="D1625" s="42" t="n"/>
      <c r="E1625" s="42" t="n"/>
      <c r="F1625" s="42" t="n"/>
      <c r="G1625" s="42" t="n"/>
      <c r="H1625" s="42" t="n"/>
      <c r="I1625" s="42" t="n"/>
      <c r="J1625" s="42" t="n"/>
      <c r="K1625" s="42" t="n"/>
      <c r="L1625" s="42" t="n"/>
      <c r="M1625" s="42" t="n"/>
      <c r="N1625" s="42" t="n"/>
      <c r="O1625" s="42" t="n"/>
    </row>
    <row r="1626">
      <c r="A1626" s="40" t="n"/>
      <c r="B1626" s="41" t="n"/>
      <c r="C1626" s="42" t="n"/>
      <c r="D1626" s="42" t="n"/>
      <c r="E1626" s="42" t="n"/>
      <c r="F1626" s="42" t="n"/>
      <c r="G1626" s="42" t="n"/>
      <c r="H1626" s="42" t="n"/>
      <c r="I1626" s="42" t="n"/>
      <c r="J1626" s="42" t="n"/>
      <c r="K1626" s="42" t="n"/>
      <c r="L1626" s="42" t="n"/>
      <c r="M1626" s="42" t="n"/>
      <c r="N1626" s="42" t="n"/>
      <c r="O1626" s="42" t="n"/>
    </row>
    <row r="1627">
      <c r="A1627" s="40" t="n"/>
      <c r="B1627" s="41" t="n"/>
      <c r="C1627" s="42" t="n"/>
      <c r="D1627" s="42" t="n"/>
      <c r="E1627" s="42" t="n"/>
      <c r="F1627" s="42" t="n"/>
      <c r="G1627" s="42" t="n"/>
      <c r="H1627" s="42" t="n"/>
      <c r="I1627" s="42" t="n"/>
      <c r="J1627" s="42" t="n"/>
      <c r="K1627" s="42" t="n"/>
      <c r="L1627" s="42" t="n"/>
      <c r="M1627" s="42" t="n"/>
      <c r="N1627" s="42" t="n"/>
      <c r="O1627" s="42" t="n"/>
    </row>
    <row r="1628">
      <c r="A1628" s="40" t="n"/>
      <c r="B1628" s="41" t="n"/>
      <c r="C1628" s="42" t="n"/>
      <c r="D1628" s="42" t="n"/>
      <c r="E1628" s="42" t="n"/>
      <c r="F1628" s="42" t="n"/>
      <c r="G1628" s="42" t="n"/>
      <c r="H1628" s="42" t="n"/>
      <c r="I1628" s="42" t="n"/>
      <c r="J1628" s="42" t="n"/>
      <c r="K1628" s="42" t="n"/>
      <c r="L1628" s="42" t="n"/>
      <c r="M1628" s="42" t="n"/>
      <c r="N1628" s="42" t="n"/>
      <c r="O1628" s="42" t="n"/>
    </row>
    <row r="1629">
      <c r="A1629" s="40" t="n"/>
      <c r="B1629" s="41" t="n"/>
      <c r="C1629" s="42" t="n"/>
      <c r="D1629" s="42" t="n"/>
      <c r="E1629" s="42" t="n"/>
      <c r="F1629" s="42" t="n"/>
      <c r="G1629" s="42" t="n"/>
      <c r="H1629" s="42" t="n"/>
      <c r="I1629" s="42" t="n"/>
      <c r="J1629" s="42" t="n"/>
      <c r="K1629" s="42" t="n"/>
      <c r="L1629" s="42" t="n"/>
      <c r="M1629" s="42" t="n"/>
      <c r="N1629" s="42" t="n"/>
      <c r="O1629" s="42" t="n"/>
    </row>
    <row r="1630">
      <c r="A1630" s="40" t="n"/>
      <c r="B1630" s="41" t="n"/>
      <c r="C1630" s="42" t="n"/>
      <c r="D1630" s="42" t="n"/>
      <c r="E1630" s="42" t="n"/>
      <c r="F1630" s="42" t="n"/>
      <c r="G1630" s="42" t="n"/>
      <c r="H1630" s="42" t="n"/>
      <c r="I1630" s="42" t="n"/>
      <c r="J1630" s="42" t="n"/>
      <c r="K1630" s="42" t="n"/>
      <c r="L1630" s="42" t="n"/>
      <c r="M1630" s="42" t="n"/>
      <c r="N1630" s="42" t="n"/>
      <c r="O1630" s="42" t="n"/>
    </row>
    <row r="1631">
      <c r="A1631" s="40" t="n"/>
      <c r="B1631" s="41" t="n"/>
      <c r="C1631" s="42" t="n"/>
      <c r="D1631" s="42" t="n"/>
      <c r="E1631" s="42" t="n"/>
      <c r="F1631" s="42" t="n"/>
      <c r="G1631" s="42" t="n"/>
      <c r="H1631" s="42" t="n"/>
      <c r="I1631" s="42" t="n"/>
      <c r="J1631" s="42" t="n"/>
      <c r="K1631" s="42" t="n"/>
      <c r="L1631" s="42" t="n"/>
      <c r="M1631" s="42" t="n"/>
      <c r="N1631" s="42" t="n"/>
      <c r="O1631" s="42" t="n"/>
    </row>
    <row r="1632">
      <c r="A1632" s="40" t="n"/>
      <c r="B1632" s="41" t="n"/>
      <c r="C1632" s="42" t="n"/>
      <c r="D1632" s="42" t="n"/>
      <c r="E1632" s="42" t="n"/>
      <c r="F1632" s="42" t="n"/>
      <c r="G1632" s="42" t="n"/>
      <c r="H1632" s="42" t="n"/>
      <c r="I1632" s="42" t="n"/>
      <c r="J1632" s="42" t="n"/>
      <c r="K1632" s="42" t="n"/>
      <c r="L1632" s="42" t="n"/>
      <c r="M1632" s="42" t="n"/>
      <c r="N1632" s="42" t="n"/>
      <c r="O1632" s="42" t="n"/>
    </row>
    <row r="1633">
      <c r="A1633" s="40" t="n"/>
      <c r="B1633" s="41" t="n"/>
      <c r="C1633" s="42" t="n"/>
      <c r="D1633" s="42" t="n"/>
      <c r="E1633" s="42" t="n"/>
      <c r="F1633" s="42" t="n"/>
      <c r="G1633" s="42" t="n"/>
      <c r="H1633" s="42" t="n"/>
      <c r="I1633" s="42" t="n"/>
      <c r="J1633" s="42" t="n"/>
      <c r="K1633" s="42" t="n"/>
      <c r="L1633" s="42" t="n"/>
      <c r="M1633" s="42" t="n"/>
      <c r="N1633" s="42" t="n"/>
      <c r="O1633" s="42" t="n"/>
    </row>
    <row r="1634">
      <c r="A1634" s="40" t="n"/>
      <c r="B1634" s="41" t="n"/>
      <c r="C1634" s="42" t="n"/>
      <c r="D1634" s="42" t="n"/>
      <c r="E1634" s="42" t="n"/>
      <c r="F1634" s="42" t="n"/>
      <c r="G1634" s="42" t="n"/>
      <c r="H1634" s="42" t="n"/>
      <c r="I1634" s="42" t="n"/>
      <c r="J1634" s="42" t="n"/>
      <c r="K1634" s="42" t="n"/>
      <c r="L1634" s="42" t="n"/>
      <c r="M1634" s="42" t="n"/>
      <c r="N1634" s="42" t="n"/>
      <c r="O1634" s="42" t="n"/>
    </row>
    <row r="1635">
      <c r="A1635" s="40" t="n"/>
      <c r="B1635" s="41" t="n"/>
      <c r="C1635" s="42" t="n"/>
      <c r="D1635" s="42" t="n"/>
      <c r="E1635" s="42" t="n"/>
      <c r="F1635" s="42" t="n"/>
      <c r="G1635" s="42" t="n"/>
      <c r="H1635" s="42" t="n"/>
      <c r="I1635" s="42" t="n"/>
      <c r="J1635" s="42" t="n"/>
      <c r="K1635" s="42" t="n"/>
      <c r="L1635" s="42" t="n"/>
      <c r="M1635" s="42" t="n"/>
      <c r="N1635" s="42" t="n"/>
      <c r="O1635" s="42" t="n"/>
    </row>
    <row r="1636">
      <c r="A1636" s="40" t="n"/>
      <c r="B1636" s="41" t="n"/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</row>
    <row r="1637">
      <c r="A1637" s="40" t="n"/>
      <c r="B1637" s="41" t="n"/>
      <c r="C1637" s="42" t="n"/>
      <c r="D1637" s="42" t="n"/>
      <c r="E1637" s="42" t="n"/>
      <c r="F1637" s="42" t="n"/>
      <c r="G1637" s="42" t="n"/>
      <c r="H1637" s="42" t="n"/>
      <c r="I1637" s="42" t="n"/>
      <c r="J1637" s="42" t="n"/>
      <c r="K1637" s="42" t="n"/>
      <c r="L1637" s="42" t="n"/>
      <c r="M1637" s="42" t="n"/>
      <c r="N1637" s="42" t="n"/>
      <c r="O1637" s="42" t="n"/>
    </row>
    <row r="1638">
      <c r="A1638" s="40" t="n"/>
      <c r="B1638" s="41" t="n"/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</row>
    <row r="1639">
      <c r="A1639" s="40" t="n"/>
      <c r="B1639" s="41" t="n"/>
      <c r="C1639" s="42" t="n"/>
      <c r="D1639" s="42" t="n"/>
      <c r="E1639" s="42" t="n"/>
      <c r="F1639" s="42" t="n"/>
      <c r="G1639" s="42" t="n"/>
      <c r="H1639" s="42" t="n"/>
      <c r="I1639" s="42" t="n"/>
      <c r="J1639" s="42" t="n"/>
      <c r="K1639" s="42" t="n"/>
      <c r="L1639" s="42" t="n"/>
      <c r="M1639" s="42" t="n"/>
      <c r="N1639" s="42" t="n"/>
      <c r="O1639" s="42" t="n"/>
    </row>
    <row r="1640">
      <c r="A1640" s="40" t="n"/>
      <c r="B1640" s="41" t="n"/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</row>
    <row r="1641">
      <c r="A1641" s="40" t="n"/>
      <c r="B1641" s="41" t="n"/>
      <c r="C1641" s="42" t="n"/>
      <c r="D1641" s="42" t="n"/>
      <c r="E1641" s="42" t="n"/>
      <c r="F1641" s="42" t="n"/>
      <c r="G1641" s="42" t="n"/>
      <c r="H1641" s="42" t="n"/>
      <c r="I1641" s="42" t="n"/>
      <c r="J1641" s="42" t="n"/>
      <c r="K1641" s="42" t="n"/>
      <c r="L1641" s="42" t="n"/>
      <c r="M1641" s="42" t="n"/>
      <c r="N1641" s="42" t="n"/>
      <c r="O1641" s="42" t="n"/>
    </row>
    <row r="1642">
      <c r="A1642" s="40" t="n"/>
      <c r="B1642" s="41" t="n"/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</row>
    <row r="1643">
      <c r="A1643" s="40" t="n"/>
      <c r="B1643" s="41" t="n"/>
      <c r="C1643" s="42" t="n"/>
      <c r="D1643" s="42" t="n"/>
      <c r="E1643" s="42" t="n"/>
      <c r="F1643" s="42" t="n"/>
      <c r="G1643" s="42" t="n"/>
      <c r="H1643" s="42" t="n"/>
      <c r="I1643" s="42" t="n"/>
      <c r="J1643" s="42" t="n"/>
      <c r="K1643" s="42" t="n"/>
      <c r="L1643" s="42" t="n"/>
      <c r="M1643" s="42" t="n"/>
      <c r="N1643" s="42" t="n"/>
      <c r="O1643" s="42" t="n"/>
    </row>
    <row r="1644">
      <c r="A1644" s="40" t="n"/>
      <c r="B1644" s="41" t="n"/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</row>
    <row r="1645">
      <c r="A1645" s="40" t="n"/>
      <c r="B1645" s="41" t="n"/>
      <c r="C1645" s="42" t="n"/>
      <c r="D1645" s="42" t="n"/>
      <c r="E1645" s="42" t="n"/>
      <c r="F1645" s="42" t="n"/>
      <c r="G1645" s="42" t="n"/>
      <c r="H1645" s="42" t="n"/>
      <c r="I1645" s="42" t="n"/>
      <c r="J1645" s="42" t="n"/>
      <c r="K1645" s="42" t="n"/>
      <c r="L1645" s="42" t="n"/>
      <c r="M1645" s="42" t="n"/>
      <c r="N1645" s="42" t="n"/>
      <c r="O1645" s="42" t="n"/>
    </row>
    <row r="1646">
      <c r="A1646" s="40" t="n"/>
      <c r="B1646" s="41" t="n"/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</row>
    <row r="1647">
      <c r="A1647" s="40" t="n"/>
      <c r="B1647" s="41" t="n"/>
      <c r="C1647" s="42" t="n"/>
      <c r="D1647" s="42" t="n"/>
      <c r="E1647" s="42" t="n"/>
      <c r="F1647" s="42" t="n"/>
      <c r="G1647" s="42" t="n"/>
      <c r="H1647" s="42" t="n"/>
      <c r="I1647" s="42" t="n"/>
      <c r="J1647" s="42" t="n"/>
      <c r="K1647" s="42" t="n"/>
      <c r="L1647" s="42" t="n"/>
      <c r="M1647" s="42" t="n"/>
      <c r="N1647" s="42" t="n"/>
      <c r="O1647" s="42" t="n"/>
    </row>
    <row r="1648">
      <c r="A1648" s="40" t="n"/>
      <c r="B1648" s="41" t="n"/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</row>
    <row r="1649">
      <c r="A1649" s="40" t="n"/>
      <c r="B1649" s="41" t="n"/>
      <c r="C1649" s="42" t="n"/>
      <c r="D1649" s="42" t="n"/>
      <c r="E1649" s="42" t="n"/>
      <c r="F1649" s="42" t="n"/>
      <c r="G1649" s="42" t="n"/>
      <c r="H1649" s="42" t="n"/>
      <c r="I1649" s="42" t="n"/>
      <c r="J1649" s="42" t="n"/>
      <c r="K1649" s="42" t="n"/>
      <c r="L1649" s="42" t="n"/>
      <c r="M1649" s="42" t="n"/>
      <c r="N1649" s="42" t="n"/>
      <c r="O1649" s="42" t="n"/>
    </row>
    <row r="1650">
      <c r="A1650" s="40" t="n"/>
      <c r="B1650" s="41" t="n"/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</row>
    <row r="1651">
      <c r="A1651" s="40" t="n"/>
      <c r="B1651" s="41" t="n"/>
      <c r="C1651" s="42" t="n"/>
      <c r="D1651" s="42" t="n"/>
      <c r="E1651" s="42" t="n"/>
      <c r="F1651" s="42" t="n"/>
      <c r="G1651" s="42" t="n"/>
      <c r="H1651" s="42" t="n"/>
      <c r="I1651" s="42" t="n"/>
      <c r="J1651" s="42" t="n"/>
      <c r="K1651" s="42" t="n"/>
      <c r="L1651" s="42" t="n"/>
      <c r="M1651" s="42" t="n"/>
      <c r="N1651" s="42" t="n"/>
      <c r="O1651" s="42" t="n"/>
    </row>
    <row r="1652">
      <c r="A1652" s="40" t="n"/>
      <c r="B1652" s="41" t="n"/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</row>
    <row r="1653">
      <c r="A1653" s="40" t="n"/>
      <c r="B1653" s="41" t="n"/>
      <c r="C1653" s="42" t="n"/>
      <c r="D1653" s="42" t="n"/>
      <c r="E1653" s="42" t="n"/>
      <c r="F1653" s="42" t="n"/>
      <c r="G1653" s="42" t="n"/>
      <c r="H1653" s="42" t="n"/>
      <c r="I1653" s="42" t="n"/>
      <c r="J1653" s="42" t="n"/>
      <c r="K1653" s="42" t="n"/>
      <c r="L1653" s="42" t="n"/>
      <c r="M1653" s="42" t="n"/>
      <c r="N1653" s="42" t="n"/>
      <c r="O1653" s="42" t="n"/>
    </row>
    <row r="1654">
      <c r="A1654" s="40" t="n"/>
      <c r="B1654" s="41" t="n"/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</row>
    <row r="1655">
      <c r="A1655" s="40" t="n"/>
      <c r="B1655" s="41" t="n"/>
      <c r="C1655" s="42" t="n"/>
      <c r="D1655" s="42" t="n"/>
      <c r="E1655" s="42" t="n"/>
      <c r="F1655" s="42" t="n"/>
      <c r="G1655" s="42" t="n"/>
      <c r="H1655" s="42" t="n"/>
      <c r="I1655" s="42" t="n"/>
      <c r="J1655" s="42" t="n"/>
      <c r="K1655" s="42" t="n"/>
      <c r="L1655" s="42" t="n"/>
      <c r="M1655" s="42" t="n"/>
      <c r="N1655" s="42" t="n"/>
      <c r="O1655" s="42" t="n"/>
    </row>
    <row r="1656">
      <c r="A1656" s="40" t="n"/>
      <c r="B1656" s="41" t="n"/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</row>
    <row r="1657">
      <c r="A1657" s="40" t="n"/>
      <c r="B1657" s="41" t="n"/>
      <c r="C1657" s="42" t="n"/>
      <c r="D1657" s="42" t="n"/>
      <c r="E1657" s="42" t="n"/>
      <c r="F1657" s="42" t="n"/>
      <c r="G1657" s="42" t="n"/>
      <c r="H1657" s="42" t="n"/>
      <c r="I1657" s="42" t="n"/>
      <c r="J1657" s="42" t="n"/>
      <c r="K1657" s="42" t="n"/>
      <c r="L1657" s="42" t="n"/>
      <c r="M1657" s="42" t="n"/>
      <c r="N1657" s="42" t="n"/>
      <c r="O1657" s="42" t="n"/>
    </row>
    <row r="1658">
      <c r="A1658" s="40" t="n"/>
      <c r="B1658" s="41" t="n"/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</row>
    <row r="1659">
      <c r="A1659" s="40" t="n"/>
      <c r="B1659" s="41" t="n"/>
      <c r="C1659" s="42" t="n"/>
      <c r="D1659" s="42" t="n"/>
      <c r="E1659" s="42" t="n"/>
      <c r="F1659" s="42" t="n"/>
      <c r="G1659" s="42" t="n"/>
      <c r="H1659" s="42" t="n"/>
      <c r="I1659" s="42" t="n"/>
      <c r="J1659" s="42" t="n"/>
      <c r="K1659" s="42" t="n"/>
      <c r="L1659" s="42" t="n"/>
      <c r="M1659" s="42" t="n"/>
      <c r="N1659" s="42" t="n"/>
      <c r="O1659" s="42" t="n"/>
    </row>
    <row r="1660">
      <c r="A1660" s="40" t="n"/>
      <c r="B1660" s="41" t="n"/>
      <c r="C1660" s="42" t="n"/>
      <c r="D1660" s="42" t="n"/>
      <c r="E1660" s="42" t="n"/>
      <c r="F1660" s="42" t="n"/>
      <c r="G1660" s="42" t="n"/>
      <c r="H1660" s="42" t="n"/>
      <c r="I1660" s="42" t="n"/>
      <c r="J1660" s="42" t="n"/>
      <c r="K1660" s="42" t="n"/>
      <c r="L1660" s="42" t="n"/>
      <c r="M1660" s="42" t="n"/>
      <c r="N1660" s="42" t="n"/>
      <c r="O1660" s="42" t="n"/>
    </row>
    <row r="1661">
      <c r="A1661" s="40" t="n"/>
      <c r="B1661" s="41" t="n"/>
      <c r="C1661" s="42" t="n"/>
      <c r="D1661" s="42" t="n"/>
      <c r="E1661" s="42" t="n"/>
      <c r="F1661" s="42" t="n"/>
      <c r="G1661" s="42" t="n"/>
      <c r="H1661" s="42" t="n"/>
      <c r="I1661" s="42" t="n"/>
      <c r="J1661" s="42" t="n"/>
      <c r="K1661" s="42" t="n"/>
      <c r="L1661" s="42" t="n"/>
      <c r="M1661" s="42" t="n"/>
      <c r="N1661" s="42" t="n"/>
      <c r="O1661" s="42" t="n"/>
    </row>
    <row r="1662">
      <c r="A1662" s="40" t="n"/>
      <c r="B1662" s="41" t="n"/>
      <c r="C1662" s="42" t="n"/>
      <c r="D1662" s="42" t="n"/>
      <c r="E1662" s="42" t="n"/>
      <c r="F1662" s="42" t="n"/>
      <c r="G1662" s="42" t="n"/>
      <c r="H1662" s="42" t="n"/>
      <c r="I1662" s="42" t="n"/>
      <c r="J1662" s="42" t="n"/>
      <c r="K1662" s="42" t="n"/>
      <c r="L1662" s="42" t="n"/>
      <c r="M1662" s="42" t="n"/>
      <c r="N1662" s="42" t="n"/>
      <c r="O1662" s="42" t="n"/>
    </row>
    <row r="1663">
      <c r="A1663" s="40" t="n"/>
      <c r="B1663" s="41" t="n"/>
      <c r="C1663" s="42" t="n"/>
      <c r="D1663" s="42" t="n"/>
      <c r="E1663" s="42" t="n"/>
      <c r="F1663" s="42" t="n"/>
      <c r="G1663" s="42" t="n"/>
      <c r="H1663" s="42" t="n"/>
      <c r="I1663" s="42" t="n"/>
      <c r="J1663" s="42" t="n"/>
      <c r="K1663" s="42" t="n"/>
      <c r="L1663" s="42" t="n"/>
      <c r="M1663" s="42" t="n"/>
      <c r="N1663" s="42" t="n"/>
      <c r="O1663" s="42" t="n"/>
    </row>
    <row r="1664">
      <c r="A1664" s="40" t="n"/>
      <c r="B1664" s="41" t="n"/>
      <c r="C1664" s="42" t="n"/>
      <c r="D1664" s="42" t="n"/>
      <c r="E1664" s="42" t="n"/>
      <c r="F1664" s="42" t="n"/>
      <c r="G1664" s="42" t="n"/>
      <c r="H1664" s="42" t="n"/>
      <c r="I1664" s="42" t="n"/>
      <c r="J1664" s="42" t="n"/>
      <c r="K1664" s="42" t="n"/>
      <c r="L1664" s="42" t="n"/>
      <c r="M1664" s="42" t="n"/>
      <c r="N1664" s="42" t="n"/>
      <c r="O1664" s="42" t="n"/>
    </row>
    <row r="1665">
      <c r="A1665" s="40" t="n"/>
      <c r="B1665" s="41" t="n"/>
      <c r="C1665" s="42" t="n"/>
      <c r="D1665" s="42" t="n"/>
      <c r="E1665" s="42" t="n"/>
      <c r="F1665" s="42" t="n"/>
      <c r="G1665" s="42" t="n"/>
      <c r="H1665" s="42" t="n"/>
      <c r="I1665" s="42" t="n"/>
      <c r="J1665" s="42" t="n"/>
      <c r="K1665" s="42" t="n"/>
      <c r="L1665" s="42" t="n"/>
      <c r="M1665" s="42" t="n"/>
      <c r="N1665" s="42" t="n"/>
      <c r="O1665" s="42" t="n"/>
    </row>
    <row r="1666">
      <c r="A1666" s="40" t="n"/>
      <c r="B1666" s="41" t="n"/>
      <c r="C1666" s="42" t="n"/>
      <c r="D1666" s="42" t="n"/>
      <c r="E1666" s="42" t="n"/>
      <c r="F1666" s="42" t="n"/>
      <c r="G1666" s="42" t="n"/>
      <c r="H1666" s="42" t="n"/>
      <c r="I1666" s="42" t="n"/>
      <c r="J1666" s="42" t="n"/>
      <c r="K1666" s="42" t="n"/>
      <c r="L1666" s="42" t="n"/>
      <c r="M1666" s="42" t="n"/>
      <c r="N1666" s="42" t="n"/>
      <c r="O1666" s="42" t="n"/>
    </row>
    <row r="1667">
      <c r="A1667" s="40" t="n"/>
      <c r="B1667" s="41" t="n"/>
      <c r="C1667" s="42" t="n"/>
      <c r="D1667" s="42" t="n"/>
      <c r="E1667" s="42" t="n"/>
      <c r="F1667" s="42" t="n"/>
      <c r="G1667" s="42" t="n"/>
      <c r="H1667" s="42" t="n"/>
      <c r="I1667" s="42" t="n"/>
      <c r="J1667" s="42" t="n"/>
      <c r="K1667" s="42" t="n"/>
      <c r="L1667" s="42" t="n"/>
      <c r="M1667" s="42" t="n"/>
      <c r="N1667" s="42" t="n"/>
      <c r="O1667" s="42" t="n"/>
    </row>
    <row r="1668">
      <c r="A1668" s="40" t="n"/>
      <c r="B1668" s="41" t="n"/>
      <c r="C1668" s="42" t="n"/>
      <c r="D1668" s="42" t="n"/>
      <c r="E1668" s="42" t="n"/>
      <c r="F1668" s="42" t="n"/>
      <c r="G1668" s="42" t="n"/>
      <c r="H1668" s="42" t="n"/>
      <c r="I1668" s="42" t="n"/>
      <c r="J1668" s="42" t="n"/>
      <c r="K1668" s="42" t="n"/>
      <c r="L1668" s="42" t="n"/>
      <c r="M1668" s="42" t="n"/>
      <c r="N1668" s="42" t="n"/>
      <c r="O1668" s="42" t="n"/>
    </row>
    <row r="1669">
      <c r="A1669" s="40" t="n"/>
      <c r="B1669" s="41" t="n"/>
      <c r="C1669" s="42" t="n"/>
      <c r="D1669" s="42" t="n"/>
      <c r="E1669" s="42" t="n"/>
      <c r="F1669" s="42" t="n"/>
      <c r="G1669" s="42" t="n"/>
      <c r="H1669" s="42" t="n"/>
      <c r="I1669" s="42" t="n"/>
      <c r="J1669" s="42" t="n"/>
      <c r="K1669" s="42" t="n"/>
      <c r="L1669" s="42" t="n"/>
      <c r="M1669" s="42" t="n"/>
      <c r="N1669" s="42" t="n"/>
      <c r="O1669" s="42" t="n"/>
    </row>
    <row r="1670">
      <c r="A1670" s="40" t="n"/>
      <c r="B1670" s="41" t="n"/>
      <c r="C1670" s="42" t="n"/>
      <c r="D1670" s="42" t="n"/>
      <c r="E1670" s="42" t="n"/>
      <c r="F1670" s="42" t="n"/>
      <c r="G1670" s="42" t="n"/>
      <c r="H1670" s="42" t="n"/>
      <c r="I1670" s="42" t="n"/>
      <c r="J1670" s="42" t="n"/>
      <c r="K1670" s="42" t="n"/>
      <c r="L1670" s="42" t="n"/>
      <c r="M1670" s="42" t="n"/>
      <c r="N1670" s="42" t="n"/>
      <c r="O1670" s="42" t="n"/>
    </row>
    <row r="1671">
      <c r="A1671" s="40" t="n"/>
      <c r="B1671" s="41" t="n"/>
      <c r="C1671" s="42" t="n"/>
      <c r="D1671" s="42" t="n"/>
      <c r="E1671" s="42" t="n"/>
      <c r="F1671" s="42" t="n"/>
      <c r="G1671" s="42" t="n"/>
      <c r="H1671" s="42" t="n"/>
      <c r="I1671" s="42" t="n"/>
      <c r="J1671" s="42" t="n"/>
      <c r="K1671" s="42" t="n"/>
      <c r="L1671" s="42" t="n"/>
      <c r="M1671" s="42" t="n"/>
      <c r="N1671" s="42" t="n"/>
      <c r="O1671" s="42" t="n"/>
    </row>
    <row r="1672">
      <c r="A1672" s="40" t="n"/>
      <c r="B1672" s="41" t="n"/>
      <c r="C1672" s="42" t="n"/>
      <c r="D1672" s="42" t="n"/>
      <c r="E1672" s="42" t="n"/>
      <c r="F1672" s="42" t="n"/>
      <c r="G1672" s="42" t="n"/>
      <c r="H1672" s="42" t="n"/>
      <c r="I1672" s="42" t="n"/>
      <c r="J1672" s="42" t="n"/>
      <c r="K1672" s="42" t="n"/>
      <c r="L1672" s="42" t="n"/>
      <c r="M1672" s="42" t="n"/>
      <c r="N1672" s="42" t="n"/>
      <c r="O1672" s="42" t="n"/>
    </row>
    <row r="1673">
      <c r="A1673" s="40" t="n"/>
      <c r="B1673" s="41" t="n"/>
      <c r="C1673" s="42" t="n"/>
      <c r="D1673" s="42" t="n"/>
      <c r="E1673" s="42" t="n"/>
      <c r="F1673" s="42" t="n"/>
      <c r="G1673" s="42" t="n"/>
      <c r="H1673" s="42" t="n"/>
      <c r="I1673" s="42" t="n"/>
      <c r="J1673" s="42" t="n"/>
      <c r="K1673" s="42" t="n"/>
      <c r="L1673" s="42" t="n"/>
      <c r="M1673" s="42" t="n"/>
      <c r="N1673" s="42" t="n"/>
      <c r="O1673" s="42" t="n"/>
    </row>
    <row r="1674">
      <c r="A1674" s="40" t="n"/>
      <c r="B1674" s="41" t="n"/>
      <c r="C1674" s="42" t="n"/>
      <c r="D1674" s="42" t="n"/>
      <c r="E1674" s="42" t="n"/>
      <c r="F1674" s="42" t="n"/>
      <c r="G1674" s="42" t="n"/>
      <c r="H1674" s="42" t="n"/>
      <c r="I1674" s="42" t="n"/>
      <c r="J1674" s="42" t="n"/>
      <c r="K1674" s="42" t="n"/>
      <c r="L1674" s="42" t="n"/>
      <c r="M1674" s="42" t="n"/>
      <c r="N1674" s="42" t="n"/>
      <c r="O1674" s="42" t="n"/>
    </row>
    <row r="1675">
      <c r="A1675" s="40" t="n"/>
      <c r="B1675" s="41" t="n"/>
      <c r="C1675" s="42" t="n"/>
      <c r="D1675" s="42" t="n"/>
      <c r="E1675" s="42" t="n"/>
      <c r="F1675" s="42" t="n"/>
      <c r="G1675" s="42" t="n"/>
      <c r="H1675" s="42" t="n"/>
      <c r="I1675" s="42" t="n"/>
      <c r="J1675" s="42" t="n"/>
      <c r="K1675" s="42" t="n"/>
      <c r="L1675" s="42" t="n"/>
      <c r="M1675" s="42" t="n"/>
      <c r="N1675" s="42" t="n"/>
      <c r="O1675" s="42" t="n"/>
    </row>
    <row r="1676">
      <c r="A1676" s="40" t="n"/>
      <c r="B1676" s="41" t="n"/>
      <c r="C1676" s="42" t="n"/>
      <c r="D1676" s="42" t="n"/>
      <c r="E1676" s="42" t="n"/>
      <c r="F1676" s="42" t="n"/>
      <c r="G1676" s="42" t="n"/>
      <c r="H1676" s="42" t="n"/>
      <c r="I1676" s="42" t="n"/>
      <c r="J1676" s="42" t="n"/>
      <c r="K1676" s="42" t="n"/>
      <c r="L1676" s="42" t="n"/>
      <c r="M1676" s="42" t="n"/>
      <c r="N1676" s="42" t="n"/>
      <c r="O1676" s="42" t="n"/>
    </row>
    <row r="1677">
      <c r="A1677" s="40" t="n"/>
      <c r="B1677" s="41" t="n"/>
      <c r="C1677" s="42" t="n"/>
      <c r="D1677" s="42" t="n"/>
      <c r="E1677" s="42" t="n"/>
      <c r="F1677" s="42" t="n"/>
      <c r="G1677" s="42" t="n"/>
      <c r="H1677" s="42" t="n"/>
      <c r="I1677" s="42" t="n"/>
      <c r="J1677" s="42" t="n"/>
      <c r="K1677" s="42" t="n"/>
      <c r="L1677" s="42" t="n"/>
      <c r="M1677" s="42" t="n"/>
      <c r="N1677" s="42" t="n"/>
      <c r="O1677" s="42" t="n"/>
    </row>
    <row r="1678">
      <c r="A1678" s="40" t="n"/>
      <c r="B1678" s="41" t="n"/>
      <c r="C1678" s="42" t="n"/>
      <c r="D1678" s="42" t="n"/>
      <c r="E1678" s="42" t="n"/>
      <c r="F1678" s="42" t="n"/>
      <c r="G1678" s="42" t="n"/>
      <c r="H1678" s="42" t="n"/>
      <c r="I1678" s="42" t="n"/>
      <c r="J1678" s="42" t="n"/>
      <c r="K1678" s="42" t="n"/>
      <c r="L1678" s="42" t="n"/>
      <c r="M1678" s="42" t="n"/>
      <c r="N1678" s="42" t="n"/>
      <c r="O1678" s="42" t="n"/>
    </row>
    <row r="1679">
      <c r="A1679" s="40" t="n"/>
      <c r="B1679" s="41" t="n"/>
      <c r="C1679" s="42" t="n"/>
      <c r="D1679" s="42" t="n"/>
      <c r="E1679" s="42" t="n"/>
      <c r="F1679" s="42" t="n"/>
      <c r="G1679" s="42" t="n"/>
      <c r="H1679" s="42" t="n"/>
      <c r="I1679" s="42" t="n"/>
      <c r="J1679" s="42" t="n"/>
      <c r="K1679" s="42" t="n"/>
      <c r="L1679" s="42" t="n"/>
      <c r="M1679" s="42" t="n"/>
      <c r="N1679" s="42" t="n"/>
      <c r="O1679" s="42" t="n"/>
    </row>
    <row r="1680">
      <c r="A1680" s="40" t="n"/>
      <c r="B1680" s="41" t="n"/>
      <c r="C1680" s="42" t="n"/>
      <c r="D1680" s="42" t="n"/>
      <c r="E1680" s="42" t="n"/>
      <c r="F1680" s="42" t="n"/>
      <c r="G1680" s="42" t="n"/>
      <c r="H1680" s="42" t="n"/>
      <c r="I1680" s="42" t="n"/>
      <c r="J1680" s="42" t="n"/>
      <c r="K1680" s="42" t="n"/>
      <c r="L1680" s="42" t="n"/>
      <c r="M1680" s="42" t="n"/>
      <c r="N1680" s="42" t="n"/>
      <c r="O1680" s="42" t="n"/>
    </row>
    <row r="1681">
      <c r="A1681" s="40" t="n"/>
      <c r="B1681" s="41" t="n"/>
      <c r="C1681" s="42" t="n"/>
      <c r="D1681" s="42" t="n"/>
      <c r="E1681" s="42" t="n"/>
      <c r="F1681" s="42" t="n"/>
      <c r="G1681" s="42" t="n"/>
      <c r="H1681" s="42" t="n"/>
      <c r="I1681" s="42" t="n"/>
      <c r="J1681" s="42" t="n"/>
      <c r="K1681" s="42" t="n"/>
      <c r="L1681" s="42" t="n"/>
      <c r="M1681" s="42" t="n"/>
      <c r="N1681" s="42" t="n"/>
      <c r="O1681" s="42" t="n"/>
    </row>
    <row r="1682">
      <c r="A1682" s="40" t="n"/>
      <c r="B1682" s="41" t="n"/>
      <c r="C1682" s="42" t="n"/>
      <c r="D1682" s="42" t="n"/>
      <c r="E1682" s="42" t="n"/>
      <c r="F1682" s="42" t="n"/>
      <c r="G1682" s="42" t="n"/>
      <c r="H1682" s="42" t="n"/>
      <c r="I1682" s="42" t="n"/>
      <c r="J1682" s="42" t="n"/>
      <c r="K1682" s="42" t="n"/>
      <c r="L1682" s="42" t="n"/>
      <c r="M1682" s="42" t="n"/>
      <c r="N1682" s="42" t="n"/>
      <c r="O1682" s="42" t="n"/>
    </row>
    <row r="1683">
      <c r="A1683" s="40" t="n"/>
      <c r="B1683" s="41" t="n"/>
      <c r="C1683" s="42" t="n"/>
      <c r="D1683" s="42" t="n"/>
      <c r="E1683" s="42" t="n"/>
      <c r="F1683" s="42" t="n"/>
      <c r="G1683" s="42" t="n"/>
      <c r="H1683" s="42" t="n"/>
      <c r="I1683" s="42" t="n"/>
      <c r="J1683" s="42" t="n"/>
      <c r="K1683" s="42" t="n"/>
      <c r="L1683" s="42" t="n"/>
      <c r="M1683" s="42" t="n"/>
      <c r="N1683" s="42" t="n"/>
      <c r="O1683" s="42" t="n"/>
    </row>
    <row r="1684">
      <c r="A1684" s="40" t="n"/>
      <c r="B1684" s="41" t="n"/>
      <c r="C1684" s="42" t="n"/>
      <c r="D1684" s="42" t="n"/>
      <c r="E1684" s="42" t="n"/>
      <c r="F1684" s="42" t="n"/>
      <c r="G1684" s="42" t="n"/>
      <c r="H1684" s="42" t="n"/>
      <c r="I1684" s="42" t="n"/>
      <c r="J1684" s="42" t="n"/>
      <c r="K1684" s="42" t="n"/>
      <c r="L1684" s="42" t="n"/>
      <c r="M1684" s="42" t="n"/>
      <c r="N1684" s="42" t="n"/>
      <c r="O1684" s="42" t="n"/>
    </row>
    <row r="1685">
      <c r="A1685" s="40" t="n"/>
      <c r="B1685" s="41" t="n"/>
      <c r="C1685" s="42" t="n"/>
      <c r="D1685" s="42" t="n"/>
      <c r="E1685" s="42" t="n"/>
      <c r="F1685" s="42" t="n"/>
      <c r="G1685" s="42" t="n"/>
      <c r="H1685" s="42" t="n"/>
      <c r="I1685" s="42" t="n"/>
      <c r="J1685" s="42" t="n"/>
      <c r="K1685" s="42" t="n"/>
      <c r="L1685" s="42" t="n"/>
      <c r="M1685" s="42" t="n"/>
      <c r="N1685" s="42" t="n"/>
      <c r="O1685" s="42" t="n"/>
    </row>
    <row r="1686">
      <c r="A1686" s="40" t="n"/>
      <c r="B1686" s="41" t="n"/>
      <c r="C1686" s="42" t="n"/>
      <c r="D1686" s="42" t="n"/>
      <c r="E1686" s="42" t="n"/>
      <c r="F1686" s="42" t="n"/>
      <c r="G1686" s="42" t="n"/>
      <c r="H1686" s="42" t="n"/>
      <c r="I1686" s="42" t="n"/>
      <c r="J1686" s="42" t="n"/>
      <c r="K1686" s="42" t="n"/>
      <c r="L1686" s="42" t="n"/>
      <c r="M1686" s="42" t="n"/>
      <c r="N1686" s="42" t="n"/>
      <c r="O1686" s="42" t="n"/>
    </row>
    <row r="1687">
      <c r="A1687" s="40" t="n"/>
      <c r="B1687" s="41" t="n"/>
      <c r="C1687" s="42" t="n"/>
      <c r="D1687" s="42" t="n"/>
      <c r="E1687" s="42" t="n"/>
      <c r="F1687" s="42" t="n"/>
      <c r="G1687" s="42" t="n"/>
      <c r="H1687" s="42" t="n"/>
      <c r="I1687" s="42" t="n"/>
      <c r="J1687" s="42" t="n"/>
      <c r="K1687" s="42" t="n"/>
      <c r="L1687" s="42" t="n"/>
      <c r="M1687" s="42" t="n"/>
      <c r="N1687" s="42" t="n"/>
      <c r="O1687" s="42" t="n"/>
    </row>
    <row r="1688">
      <c r="A1688" s="40" t="n"/>
      <c r="B1688" s="41" t="n"/>
      <c r="C1688" s="42" t="n"/>
      <c r="D1688" s="42" t="n"/>
      <c r="E1688" s="42" t="n"/>
      <c r="F1688" s="42" t="n"/>
      <c r="G1688" s="42" t="n"/>
      <c r="H1688" s="42" t="n"/>
      <c r="I1688" s="42" t="n"/>
      <c r="J1688" s="42" t="n"/>
      <c r="K1688" s="42" t="n"/>
      <c r="L1688" s="42" t="n"/>
      <c r="M1688" s="42" t="n"/>
      <c r="N1688" s="42" t="n"/>
      <c r="O1688" s="42" t="n"/>
    </row>
    <row r="1689">
      <c r="A1689" s="40" t="n"/>
      <c r="B1689" s="41" t="n"/>
      <c r="C1689" s="42" t="n"/>
      <c r="D1689" s="42" t="n"/>
      <c r="E1689" s="42" t="n"/>
      <c r="F1689" s="42" t="n"/>
      <c r="G1689" s="42" t="n"/>
      <c r="H1689" s="42" t="n"/>
      <c r="I1689" s="42" t="n"/>
      <c r="J1689" s="42" t="n"/>
      <c r="K1689" s="42" t="n"/>
      <c r="L1689" s="42" t="n"/>
      <c r="M1689" s="42" t="n"/>
      <c r="N1689" s="42" t="n"/>
      <c r="O1689" s="42" t="n"/>
    </row>
    <row r="1690">
      <c r="A1690" s="40" t="n"/>
      <c r="B1690" s="41" t="n"/>
      <c r="C1690" s="42" t="n"/>
      <c r="D1690" s="42" t="n"/>
      <c r="E1690" s="42" t="n"/>
      <c r="F1690" s="42" t="n"/>
      <c r="G1690" s="42" t="n"/>
      <c r="H1690" s="42" t="n"/>
      <c r="I1690" s="42" t="n"/>
      <c r="J1690" s="42" t="n"/>
      <c r="K1690" s="42" t="n"/>
      <c r="L1690" s="42" t="n"/>
      <c r="M1690" s="42" t="n"/>
      <c r="N1690" s="42" t="n"/>
      <c r="O1690" s="42" t="n"/>
    </row>
    <row r="1691">
      <c r="A1691" s="40" t="n"/>
      <c r="B1691" s="41" t="n"/>
      <c r="C1691" s="42" t="n"/>
      <c r="D1691" s="42" t="n"/>
      <c r="E1691" s="42" t="n"/>
      <c r="F1691" s="42" t="n"/>
      <c r="G1691" s="42" t="n"/>
      <c r="H1691" s="42" t="n"/>
      <c r="I1691" s="42" t="n"/>
      <c r="J1691" s="42" t="n"/>
      <c r="K1691" s="42" t="n"/>
      <c r="L1691" s="42" t="n"/>
      <c r="M1691" s="42" t="n"/>
      <c r="N1691" s="42" t="n"/>
      <c r="O1691" s="42" t="n"/>
    </row>
    <row r="1692">
      <c r="A1692" s="40" t="n"/>
      <c r="B1692" s="41" t="n"/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</row>
    <row r="1693">
      <c r="A1693" s="40" t="n"/>
      <c r="B1693" s="41" t="n"/>
      <c r="C1693" s="42" t="n"/>
      <c r="D1693" s="42" t="n"/>
      <c r="E1693" s="42" t="n"/>
      <c r="F1693" s="42" t="n"/>
      <c r="G1693" s="42" t="n"/>
      <c r="H1693" s="42" t="n"/>
      <c r="I1693" s="42" t="n"/>
      <c r="J1693" s="42" t="n"/>
      <c r="K1693" s="42" t="n"/>
      <c r="L1693" s="42" t="n"/>
      <c r="M1693" s="42" t="n"/>
      <c r="N1693" s="42" t="n"/>
      <c r="O1693" s="42" t="n"/>
    </row>
    <row r="1694">
      <c r="A1694" s="40" t="n"/>
      <c r="B1694" s="41" t="n"/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</row>
    <row r="1695">
      <c r="A1695" s="40" t="n"/>
      <c r="B1695" s="41" t="n"/>
      <c r="C1695" s="42" t="n"/>
      <c r="D1695" s="42" t="n"/>
      <c r="E1695" s="42" t="n"/>
      <c r="F1695" s="42" t="n"/>
      <c r="G1695" s="42" t="n"/>
      <c r="H1695" s="42" t="n"/>
      <c r="I1695" s="42" t="n"/>
      <c r="J1695" s="42" t="n"/>
      <c r="K1695" s="42" t="n"/>
      <c r="L1695" s="42" t="n"/>
      <c r="M1695" s="42" t="n"/>
      <c r="N1695" s="42" t="n"/>
      <c r="O1695" s="42" t="n"/>
    </row>
    <row r="1696">
      <c r="A1696" s="40" t="n"/>
      <c r="B1696" s="41" t="n"/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</row>
    <row r="1697">
      <c r="A1697" s="40" t="n"/>
      <c r="B1697" s="41" t="n"/>
      <c r="C1697" s="42" t="n"/>
      <c r="D1697" s="42" t="n"/>
      <c r="E1697" s="42" t="n"/>
      <c r="F1697" s="42" t="n"/>
      <c r="G1697" s="42" t="n"/>
      <c r="H1697" s="42" t="n"/>
      <c r="I1697" s="42" t="n"/>
      <c r="J1697" s="42" t="n"/>
      <c r="K1697" s="42" t="n"/>
      <c r="L1697" s="42" t="n"/>
      <c r="M1697" s="42" t="n"/>
      <c r="N1697" s="42" t="n"/>
      <c r="O1697" s="42" t="n"/>
    </row>
    <row r="1698">
      <c r="A1698" s="40" t="n"/>
      <c r="B1698" s="41" t="n"/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</row>
    <row r="1699">
      <c r="A1699" s="40" t="n"/>
      <c r="B1699" s="41" t="n"/>
      <c r="C1699" s="42" t="n"/>
      <c r="D1699" s="42" t="n"/>
      <c r="E1699" s="42" t="n"/>
      <c r="F1699" s="42" t="n"/>
      <c r="G1699" s="42" t="n"/>
      <c r="H1699" s="42" t="n"/>
      <c r="I1699" s="42" t="n"/>
      <c r="J1699" s="42" t="n"/>
      <c r="K1699" s="42" t="n"/>
      <c r="L1699" s="42" t="n"/>
      <c r="M1699" s="42" t="n"/>
      <c r="N1699" s="42" t="n"/>
      <c r="O1699" s="42" t="n"/>
    </row>
    <row r="1700">
      <c r="A1700" s="40" t="n"/>
      <c r="B1700" s="41" t="n"/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</row>
    <row r="1701">
      <c r="A1701" s="40" t="n"/>
      <c r="B1701" s="41" t="n"/>
      <c r="C1701" s="42" t="n"/>
      <c r="D1701" s="42" t="n"/>
      <c r="E1701" s="42" t="n"/>
      <c r="F1701" s="42" t="n"/>
      <c r="G1701" s="42" t="n"/>
      <c r="H1701" s="42" t="n"/>
      <c r="I1701" s="42" t="n"/>
      <c r="J1701" s="42" t="n"/>
      <c r="K1701" s="42" t="n"/>
      <c r="L1701" s="42" t="n"/>
      <c r="M1701" s="42" t="n"/>
      <c r="N1701" s="42" t="n"/>
      <c r="O1701" s="42" t="n"/>
    </row>
    <row r="1702">
      <c r="A1702" s="40" t="n"/>
      <c r="B1702" s="41" t="n"/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</row>
    <row r="1703">
      <c r="A1703" s="40" t="n"/>
      <c r="B1703" s="41" t="n"/>
      <c r="C1703" s="42" t="n"/>
      <c r="D1703" s="42" t="n"/>
      <c r="E1703" s="42" t="n"/>
      <c r="F1703" s="42" t="n"/>
      <c r="G1703" s="42" t="n"/>
      <c r="H1703" s="42" t="n"/>
      <c r="I1703" s="42" t="n"/>
      <c r="J1703" s="42" t="n"/>
      <c r="K1703" s="42" t="n"/>
      <c r="L1703" s="42" t="n"/>
      <c r="M1703" s="42" t="n"/>
      <c r="N1703" s="42" t="n"/>
      <c r="O1703" s="42" t="n"/>
    </row>
    <row r="1704">
      <c r="A1704" s="40" t="n"/>
      <c r="B1704" s="41" t="n"/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</row>
    <row r="1705">
      <c r="A1705" s="40" t="n"/>
      <c r="B1705" s="41" t="n"/>
      <c r="C1705" s="42" t="n"/>
      <c r="D1705" s="42" t="n"/>
      <c r="E1705" s="42" t="n"/>
      <c r="F1705" s="42" t="n"/>
      <c r="G1705" s="42" t="n"/>
      <c r="H1705" s="42" t="n"/>
      <c r="I1705" s="42" t="n"/>
      <c r="J1705" s="42" t="n"/>
      <c r="K1705" s="42" t="n"/>
      <c r="L1705" s="42" t="n"/>
      <c r="M1705" s="42" t="n"/>
      <c r="N1705" s="42" t="n"/>
      <c r="O1705" s="42" t="n"/>
    </row>
    <row r="1706">
      <c r="A1706" s="40" t="n"/>
      <c r="B1706" s="41" t="n"/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</row>
    <row r="1707">
      <c r="A1707" s="40" t="n"/>
      <c r="B1707" s="41" t="n"/>
      <c r="C1707" s="42" t="n"/>
      <c r="D1707" s="42" t="n"/>
      <c r="E1707" s="42" t="n"/>
      <c r="F1707" s="42" t="n"/>
      <c r="G1707" s="42" t="n"/>
      <c r="H1707" s="42" t="n"/>
      <c r="I1707" s="42" t="n"/>
      <c r="J1707" s="42" t="n"/>
      <c r="K1707" s="42" t="n"/>
      <c r="L1707" s="42" t="n"/>
      <c r="M1707" s="42" t="n"/>
      <c r="N1707" s="42" t="n"/>
      <c r="O1707" s="42" t="n"/>
    </row>
    <row r="1708">
      <c r="A1708" s="40" t="n"/>
      <c r="B1708" s="41" t="n"/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</row>
    <row r="1709">
      <c r="A1709" s="40" t="n"/>
      <c r="B1709" s="41" t="n"/>
      <c r="C1709" s="42" t="n"/>
      <c r="D1709" s="42" t="n"/>
      <c r="E1709" s="42" t="n"/>
      <c r="F1709" s="42" t="n"/>
      <c r="G1709" s="42" t="n"/>
      <c r="H1709" s="42" t="n"/>
      <c r="I1709" s="42" t="n"/>
      <c r="J1709" s="42" t="n"/>
      <c r="K1709" s="42" t="n"/>
      <c r="L1709" s="42" t="n"/>
      <c r="M1709" s="42" t="n"/>
      <c r="N1709" s="42" t="n"/>
      <c r="O1709" s="42" t="n"/>
    </row>
    <row r="1710">
      <c r="A1710" s="40" t="n"/>
      <c r="B1710" s="41" t="n"/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</row>
    <row r="1711">
      <c r="A1711" s="40" t="n"/>
      <c r="B1711" s="41" t="n"/>
      <c r="C1711" s="42" t="n"/>
      <c r="D1711" s="42" t="n"/>
      <c r="E1711" s="42" t="n"/>
      <c r="F1711" s="42" t="n"/>
      <c r="G1711" s="42" t="n"/>
      <c r="H1711" s="42" t="n"/>
      <c r="I1711" s="42" t="n"/>
      <c r="J1711" s="42" t="n"/>
      <c r="K1711" s="42" t="n"/>
      <c r="L1711" s="42" t="n"/>
      <c r="M1711" s="42" t="n"/>
      <c r="N1711" s="42" t="n"/>
      <c r="O1711" s="42" t="n"/>
    </row>
    <row r="1712">
      <c r="A1712" s="40" t="n"/>
      <c r="B1712" s="41" t="n"/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</row>
    <row r="1713">
      <c r="A1713" s="40" t="n"/>
      <c r="B1713" s="41" t="n"/>
      <c r="C1713" s="42" t="n"/>
      <c r="D1713" s="42" t="n"/>
      <c r="E1713" s="42" t="n"/>
      <c r="F1713" s="42" t="n"/>
      <c r="G1713" s="42" t="n"/>
      <c r="H1713" s="42" t="n"/>
      <c r="I1713" s="42" t="n"/>
      <c r="J1713" s="42" t="n"/>
      <c r="K1713" s="42" t="n"/>
      <c r="L1713" s="42" t="n"/>
      <c r="M1713" s="42" t="n"/>
      <c r="N1713" s="42" t="n"/>
      <c r="O1713" s="42" t="n"/>
    </row>
    <row r="1714">
      <c r="A1714" s="40" t="n"/>
      <c r="B1714" s="41" t="n"/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</row>
    <row r="1715">
      <c r="A1715" s="40" t="n"/>
      <c r="B1715" s="41" t="n"/>
      <c r="C1715" s="42" t="n"/>
      <c r="D1715" s="42" t="n"/>
      <c r="E1715" s="42" t="n"/>
      <c r="F1715" s="42" t="n"/>
      <c r="G1715" s="42" t="n"/>
      <c r="H1715" s="42" t="n"/>
      <c r="I1715" s="42" t="n"/>
      <c r="J1715" s="42" t="n"/>
      <c r="K1715" s="42" t="n"/>
      <c r="L1715" s="42" t="n"/>
      <c r="M1715" s="42" t="n"/>
      <c r="N1715" s="42" t="n"/>
      <c r="O1715" s="42" t="n"/>
    </row>
    <row r="1716">
      <c r="A1716" s="40" t="n"/>
      <c r="B1716" s="41" t="n"/>
      <c r="C1716" s="42" t="n"/>
      <c r="D1716" s="42" t="n"/>
      <c r="E1716" s="42" t="n"/>
      <c r="F1716" s="42" t="n"/>
      <c r="G1716" s="42" t="n"/>
      <c r="H1716" s="42" t="n"/>
      <c r="I1716" s="42" t="n"/>
      <c r="J1716" s="42" t="n"/>
      <c r="K1716" s="42" t="n"/>
      <c r="L1716" s="42" t="n"/>
      <c r="M1716" s="42" t="n"/>
      <c r="N1716" s="42" t="n"/>
      <c r="O1716" s="42" t="n"/>
    </row>
    <row r="1717">
      <c r="A1717" s="40" t="n"/>
      <c r="B1717" s="41" t="n"/>
      <c r="C1717" s="42" t="n"/>
      <c r="D1717" s="42" t="n"/>
      <c r="E1717" s="42" t="n"/>
      <c r="F1717" s="42" t="n"/>
      <c r="G1717" s="42" t="n"/>
      <c r="H1717" s="42" t="n"/>
      <c r="I1717" s="42" t="n"/>
      <c r="J1717" s="42" t="n"/>
      <c r="K1717" s="42" t="n"/>
      <c r="L1717" s="42" t="n"/>
      <c r="M1717" s="42" t="n"/>
      <c r="N1717" s="42" t="n"/>
      <c r="O1717" s="42" t="n"/>
    </row>
    <row r="1718">
      <c r="A1718" s="40" t="n"/>
      <c r="B1718" s="41" t="n"/>
      <c r="C1718" s="42" t="n"/>
      <c r="D1718" s="42" t="n"/>
      <c r="E1718" s="42" t="n"/>
      <c r="F1718" s="42" t="n"/>
      <c r="G1718" s="42" t="n"/>
      <c r="H1718" s="42" t="n"/>
      <c r="I1718" s="42" t="n"/>
      <c r="J1718" s="42" t="n"/>
      <c r="K1718" s="42" t="n"/>
      <c r="L1718" s="42" t="n"/>
      <c r="M1718" s="42" t="n"/>
      <c r="N1718" s="42" t="n"/>
      <c r="O1718" s="42" t="n"/>
    </row>
    <row r="1719">
      <c r="A1719" s="40" t="n"/>
      <c r="B1719" s="41" t="n"/>
      <c r="C1719" s="42" t="n"/>
      <c r="D1719" s="42" t="n"/>
      <c r="E1719" s="42" t="n"/>
      <c r="F1719" s="42" t="n"/>
      <c r="G1719" s="42" t="n"/>
      <c r="H1719" s="42" t="n"/>
      <c r="I1719" s="42" t="n"/>
      <c r="J1719" s="42" t="n"/>
      <c r="K1719" s="42" t="n"/>
      <c r="L1719" s="42" t="n"/>
      <c r="M1719" s="42" t="n"/>
      <c r="N1719" s="42" t="n"/>
      <c r="O1719" s="42" t="n"/>
    </row>
    <row r="1720">
      <c r="A1720" s="40" t="n"/>
      <c r="B1720" s="41" t="n"/>
      <c r="C1720" s="42" t="n"/>
      <c r="D1720" s="42" t="n"/>
      <c r="E1720" s="42" t="n"/>
      <c r="F1720" s="42" t="n"/>
      <c r="G1720" s="42" t="n"/>
      <c r="H1720" s="42" t="n"/>
      <c r="I1720" s="42" t="n"/>
      <c r="J1720" s="42" t="n"/>
      <c r="K1720" s="42" t="n"/>
      <c r="L1720" s="42" t="n"/>
      <c r="M1720" s="42" t="n"/>
      <c r="N1720" s="42" t="n"/>
      <c r="O1720" s="42" t="n"/>
    </row>
    <row r="1721">
      <c r="A1721" s="40" t="n"/>
      <c r="B1721" s="41" t="n"/>
      <c r="C1721" s="42" t="n"/>
      <c r="D1721" s="42" t="n"/>
      <c r="E1721" s="42" t="n"/>
      <c r="F1721" s="42" t="n"/>
      <c r="G1721" s="42" t="n"/>
      <c r="H1721" s="42" t="n"/>
      <c r="I1721" s="42" t="n"/>
      <c r="J1721" s="42" t="n"/>
      <c r="K1721" s="42" t="n"/>
      <c r="L1721" s="42" t="n"/>
      <c r="M1721" s="42" t="n"/>
      <c r="N1721" s="42" t="n"/>
      <c r="O1721" s="42" t="n"/>
    </row>
    <row r="1722">
      <c r="A1722" s="40" t="n"/>
      <c r="B1722" s="41" t="n"/>
      <c r="C1722" s="42" t="n"/>
      <c r="D1722" s="42" t="n"/>
      <c r="E1722" s="42" t="n"/>
      <c r="F1722" s="42" t="n"/>
      <c r="G1722" s="42" t="n"/>
      <c r="H1722" s="42" t="n"/>
      <c r="I1722" s="42" t="n"/>
      <c r="J1722" s="42" t="n"/>
      <c r="K1722" s="42" t="n"/>
      <c r="L1722" s="42" t="n"/>
      <c r="M1722" s="42" t="n"/>
      <c r="N1722" s="42" t="n"/>
      <c r="O1722" s="42" t="n"/>
    </row>
    <row r="1723">
      <c r="A1723" s="40" t="n"/>
      <c r="B1723" s="41" t="n"/>
      <c r="C1723" s="42" t="n"/>
      <c r="D1723" s="42" t="n"/>
      <c r="E1723" s="42" t="n"/>
      <c r="F1723" s="42" t="n"/>
      <c r="G1723" s="42" t="n"/>
      <c r="H1723" s="42" t="n"/>
      <c r="I1723" s="42" t="n"/>
      <c r="J1723" s="42" t="n"/>
      <c r="K1723" s="42" t="n"/>
      <c r="L1723" s="42" t="n"/>
      <c r="M1723" s="42" t="n"/>
      <c r="N1723" s="42" t="n"/>
      <c r="O1723" s="42" t="n"/>
    </row>
    <row r="1724">
      <c r="A1724" s="40" t="n"/>
      <c r="B1724" s="41" t="n"/>
      <c r="C1724" s="42" t="n"/>
      <c r="D1724" s="42" t="n"/>
      <c r="E1724" s="42" t="n"/>
      <c r="F1724" s="42" t="n"/>
      <c r="G1724" s="42" t="n"/>
      <c r="H1724" s="42" t="n"/>
      <c r="I1724" s="42" t="n"/>
      <c r="J1724" s="42" t="n"/>
      <c r="K1724" s="42" t="n"/>
      <c r="L1724" s="42" t="n"/>
      <c r="M1724" s="42" t="n"/>
      <c r="N1724" s="42" t="n"/>
      <c r="O1724" s="42" t="n"/>
    </row>
    <row r="1725">
      <c r="A1725" s="40" t="n"/>
      <c r="B1725" s="41" t="n"/>
      <c r="C1725" s="42" t="n"/>
      <c r="D1725" s="42" t="n"/>
      <c r="E1725" s="42" t="n"/>
      <c r="F1725" s="42" t="n"/>
      <c r="G1725" s="42" t="n"/>
      <c r="H1725" s="42" t="n"/>
      <c r="I1725" s="42" t="n"/>
      <c r="J1725" s="42" t="n"/>
      <c r="K1725" s="42" t="n"/>
      <c r="L1725" s="42" t="n"/>
      <c r="M1725" s="42" t="n"/>
      <c r="N1725" s="42" t="n"/>
      <c r="O1725" s="42" t="n"/>
    </row>
    <row r="1726">
      <c r="A1726" s="40" t="n"/>
      <c r="B1726" s="41" t="n"/>
      <c r="C1726" s="42" t="n"/>
      <c r="D1726" s="42" t="n"/>
      <c r="E1726" s="42" t="n"/>
      <c r="F1726" s="42" t="n"/>
      <c r="G1726" s="42" t="n"/>
      <c r="H1726" s="42" t="n"/>
      <c r="I1726" s="42" t="n"/>
      <c r="J1726" s="42" t="n"/>
      <c r="K1726" s="42" t="n"/>
      <c r="L1726" s="42" t="n"/>
      <c r="M1726" s="42" t="n"/>
      <c r="N1726" s="42" t="n"/>
      <c r="O1726" s="42" t="n"/>
    </row>
    <row r="1727">
      <c r="A1727" s="40" t="n"/>
      <c r="B1727" s="41" t="n"/>
      <c r="C1727" s="42" t="n"/>
      <c r="D1727" s="42" t="n"/>
      <c r="E1727" s="42" t="n"/>
      <c r="F1727" s="42" t="n"/>
      <c r="G1727" s="42" t="n"/>
      <c r="H1727" s="42" t="n"/>
      <c r="I1727" s="42" t="n"/>
      <c r="J1727" s="42" t="n"/>
      <c r="K1727" s="42" t="n"/>
      <c r="L1727" s="42" t="n"/>
      <c r="M1727" s="42" t="n"/>
      <c r="N1727" s="42" t="n"/>
      <c r="O1727" s="42" t="n"/>
    </row>
    <row r="1728">
      <c r="A1728" s="40" t="n"/>
      <c r="B1728" s="41" t="n"/>
      <c r="C1728" s="42" t="n"/>
      <c r="D1728" s="42" t="n"/>
      <c r="E1728" s="42" t="n"/>
      <c r="F1728" s="42" t="n"/>
      <c r="G1728" s="42" t="n"/>
      <c r="H1728" s="42" t="n"/>
      <c r="I1728" s="42" t="n"/>
      <c r="J1728" s="42" t="n"/>
      <c r="K1728" s="42" t="n"/>
      <c r="L1728" s="42" t="n"/>
      <c r="M1728" s="42" t="n"/>
      <c r="N1728" s="42" t="n"/>
      <c r="O1728" s="42" t="n"/>
    </row>
    <row r="1729">
      <c r="A1729" s="40" t="n"/>
      <c r="B1729" s="41" t="n"/>
      <c r="C1729" s="42" t="n"/>
      <c r="D1729" s="42" t="n"/>
      <c r="E1729" s="42" t="n"/>
      <c r="F1729" s="42" t="n"/>
      <c r="G1729" s="42" t="n"/>
      <c r="H1729" s="42" t="n"/>
      <c r="I1729" s="42" t="n"/>
      <c r="J1729" s="42" t="n"/>
      <c r="K1729" s="42" t="n"/>
      <c r="L1729" s="42" t="n"/>
      <c r="M1729" s="42" t="n"/>
      <c r="N1729" s="42" t="n"/>
      <c r="O1729" s="42" t="n"/>
    </row>
    <row r="1730">
      <c r="A1730" s="40" t="n"/>
      <c r="B1730" s="41" t="n"/>
      <c r="C1730" s="42" t="n"/>
      <c r="D1730" s="42" t="n"/>
      <c r="E1730" s="42" t="n"/>
      <c r="F1730" s="42" t="n"/>
      <c r="G1730" s="42" t="n"/>
      <c r="H1730" s="42" t="n"/>
      <c r="I1730" s="42" t="n"/>
      <c r="J1730" s="42" t="n"/>
      <c r="K1730" s="42" t="n"/>
      <c r="L1730" s="42" t="n"/>
      <c r="M1730" s="42" t="n"/>
      <c r="N1730" s="42" t="n"/>
      <c r="O1730" s="42" t="n"/>
    </row>
    <row r="1731">
      <c r="A1731" s="40" t="n"/>
      <c r="B1731" s="41" t="n"/>
      <c r="C1731" s="42" t="n"/>
      <c r="D1731" s="42" t="n"/>
      <c r="E1731" s="42" t="n"/>
      <c r="F1731" s="42" t="n"/>
      <c r="G1731" s="42" t="n"/>
      <c r="H1731" s="42" t="n"/>
      <c r="I1731" s="42" t="n"/>
      <c r="J1731" s="42" t="n"/>
      <c r="K1731" s="42" t="n"/>
      <c r="L1731" s="42" t="n"/>
      <c r="M1731" s="42" t="n"/>
      <c r="N1731" s="42" t="n"/>
      <c r="O1731" s="42" t="n"/>
    </row>
    <row r="1732">
      <c r="A1732" s="40" t="n"/>
      <c r="B1732" s="41" t="n"/>
      <c r="C1732" s="42" t="n"/>
      <c r="D1732" s="42" t="n"/>
      <c r="E1732" s="42" t="n"/>
      <c r="F1732" s="42" t="n"/>
      <c r="G1732" s="42" t="n"/>
      <c r="H1732" s="42" t="n"/>
      <c r="I1732" s="42" t="n"/>
      <c r="J1732" s="42" t="n"/>
      <c r="K1732" s="42" t="n"/>
      <c r="L1732" s="42" t="n"/>
      <c r="M1732" s="42" t="n"/>
      <c r="N1732" s="42" t="n"/>
      <c r="O1732" s="42" t="n"/>
    </row>
    <row r="1733">
      <c r="A1733" s="40" t="n"/>
      <c r="B1733" s="41" t="n"/>
      <c r="C1733" s="42" t="n"/>
      <c r="D1733" s="42" t="n"/>
      <c r="E1733" s="42" t="n"/>
      <c r="F1733" s="42" t="n"/>
      <c r="G1733" s="42" t="n"/>
      <c r="H1733" s="42" t="n"/>
      <c r="I1733" s="42" t="n"/>
      <c r="J1733" s="42" t="n"/>
      <c r="K1733" s="42" t="n"/>
      <c r="L1733" s="42" t="n"/>
      <c r="M1733" s="42" t="n"/>
      <c r="N1733" s="42" t="n"/>
      <c r="O1733" s="42" t="n"/>
    </row>
    <row r="1734">
      <c r="A1734" s="40" t="n"/>
      <c r="B1734" s="41" t="n"/>
      <c r="C1734" s="42" t="n"/>
      <c r="D1734" s="42" t="n"/>
      <c r="E1734" s="42" t="n"/>
      <c r="F1734" s="42" t="n"/>
      <c r="G1734" s="42" t="n"/>
      <c r="H1734" s="42" t="n"/>
      <c r="I1734" s="42" t="n"/>
      <c r="J1734" s="42" t="n"/>
      <c r="K1734" s="42" t="n"/>
      <c r="L1734" s="42" t="n"/>
      <c r="M1734" s="42" t="n"/>
      <c r="N1734" s="42" t="n"/>
      <c r="O1734" s="42" t="n"/>
    </row>
    <row r="1735">
      <c r="A1735" s="40" t="n"/>
      <c r="B1735" s="41" t="n"/>
      <c r="C1735" s="42" t="n"/>
      <c r="D1735" s="42" t="n"/>
      <c r="E1735" s="42" t="n"/>
      <c r="F1735" s="42" t="n"/>
      <c r="G1735" s="42" t="n"/>
      <c r="H1735" s="42" t="n"/>
      <c r="I1735" s="42" t="n"/>
      <c r="J1735" s="42" t="n"/>
      <c r="K1735" s="42" t="n"/>
      <c r="L1735" s="42" t="n"/>
      <c r="M1735" s="42" t="n"/>
      <c r="N1735" s="42" t="n"/>
      <c r="O1735" s="42" t="n"/>
    </row>
    <row r="1736">
      <c r="A1736" s="40" t="n"/>
      <c r="B1736" s="41" t="n"/>
      <c r="C1736" s="42" t="n"/>
      <c r="D1736" s="42" t="n"/>
      <c r="E1736" s="42" t="n"/>
      <c r="F1736" s="42" t="n"/>
      <c r="G1736" s="42" t="n"/>
      <c r="H1736" s="42" t="n"/>
      <c r="I1736" s="42" t="n"/>
      <c r="J1736" s="42" t="n"/>
      <c r="K1736" s="42" t="n"/>
      <c r="L1736" s="42" t="n"/>
      <c r="M1736" s="42" t="n"/>
      <c r="N1736" s="42" t="n"/>
      <c r="O1736" s="42" t="n"/>
    </row>
    <row r="1737">
      <c r="A1737" s="40" t="n"/>
      <c r="B1737" s="41" t="n"/>
      <c r="C1737" s="42" t="n"/>
      <c r="D1737" s="42" t="n"/>
      <c r="E1737" s="42" t="n"/>
      <c r="F1737" s="42" t="n"/>
      <c r="G1737" s="42" t="n"/>
      <c r="H1737" s="42" t="n"/>
      <c r="I1737" s="42" t="n"/>
      <c r="J1737" s="42" t="n"/>
      <c r="K1737" s="42" t="n"/>
      <c r="L1737" s="42" t="n"/>
      <c r="M1737" s="42" t="n"/>
      <c r="N1737" s="42" t="n"/>
      <c r="O1737" s="42" t="n"/>
    </row>
    <row r="1738">
      <c r="A1738" s="40" t="n"/>
      <c r="B1738" s="41" t="n"/>
      <c r="C1738" s="42" t="n"/>
      <c r="D1738" s="42" t="n"/>
      <c r="E1738" s="42" t="n"/>
      <c r="F1738" s="42" t="n"/>
      <c r="G1738" s="42" t="n"/>
      <c r="H1738" s="42" t="n"/>
      <c r="I1738" s="42" t="n"/>
      <c r="J1738" s="42" t="n"/>
      <c r="K1738" s="42" t="n"/>
      <c r="L1738" s="42" t="n"/>
      <c r="M1738" s="42" t="n"/>
      <c r="N1738" s="42" t="n"/>
      <c r="O1738" s="42" t="n"/>
    </row>
    <row r="1739">
      <c r="A1739" s="40" t="n"/>
      <c r="B1739" s="41" t="n"/>
      <c r="C1739" s="42" t="n"/>
      <c r="D1739" s="42" t="n"/>
      <c r="E1739" s="42" t="n"/>
      <c r="F1739" s="42" t="n"/>
      <c r="G1739" s="42" t="n"/>
      <c r="H1739" s="42" t="n"/>
      <c r="I1739" s="42" t="n"/>
      <c r="J1739" s="42" t="n"/>
      <c r="K1739" s="42" t="n"/>
      <c r="L1739" s="42" t="n"/>
      <c r="M1739" s="42" t="n"/>
      <c r="N1739" s="42" t="n"/>
      <c r="O1739" s="42" t="n"/>
    </row>
    <row r="1740">
      <c r="A1740" s="40" t="n"/>
      <c r="B1740" s="41" t="n"/>
      <c r="C1740" s="42" t="n"/>
      <c r="D1740" s="42" t="n"/>
      <c r="E1740" s="42" t="n"/>
      <c r="F1740" s="42" t="n"/>
      <c r="G1740" s="42" t="n"/>
      <c r="H1740" s="42" t="n"/>
      <c r="I1740" s="42" t="n"/>
      <c r="J1740" s="42" t="n"/>
      <c r="K1740" s="42" t="n"/>
      <c r="L1740" s="42" t="n"/>
      <c r="M1740" s="42" t="n"/>
      <c r="N1740" s="42" t="n"/>
      <c r="O1740" s="42" t="n"/>
    </row>
    <row r="1741">
      <c r="A1741" s="40" t="n"/>
      <c r="B1741" s="41" t="n"/>
      <c r="C1741" s="42" t="n"/>
      <c r="D1741" s="42" t="n"/>
      <c r="E1741" s="42" t="n"/>
      <c r="F1741" s="42" t="n"/>
      <c r="G1741" s="42" t="n"/>
      <c r="H1741" s="42" t="n"/>
      <c r="I1741" s="42" t="n"/>
      <c r="J1741" s="42" t="n"/>
      <c r="K1741" s="42" t="n"/>
      <c r="L1741" s="42" t="n"/>
      <c r="M1741" s="42" t="n"/>
      <c r="N1741" s="42" t="n"/>
      <c r="O1741" s="42" t="n"/>
    </row>
    <row r="1742">
      <c r="A1742" s="40" t="n"/>
      <c r="B1742" s="41" t="n"/>
      <c r="C1742" s="42" t="n"/>
      <c r="D1742" s="42" t="n"/>
      <c r="E1742" s="42" t="n"/>
      <c r="F1742" s="42" t="n"/>
      <c r="G1742" s="42" t="n"/>
      <c r="H1742" s="42" t="n"/>
      <c r="I1742" s="42" t="n"/>
      <c r="J1742" s="42" t="n"/>
      <c r="K1742" s="42" t="n"/>
      <c r="L1742" s="42" t="n"/>
      <c r="M1742" s="42" t="n"/>
      <c r="N1742" s="42" t="n"/>
      <c r="O1742" s="42" t="n"/>
    </row>
    <row r="1743">
      <c r="A1743" s="40" t="n"/>
      <c r="B1743" s="41" t="n"/>
      <c r="C1743" s="42" t="n"/>
      <c r="D1743" s="42" t="n"/>
      <c r="E1743" s="42" t="n"/>
      <c r="F1743" s="42" t="n"/>
      <c r="G1743" s="42" t="n"/>
      <c r="H1743" s="42" t="n"/>
      <c r="I1743" s="42" t="n"/>
      <c r="J1743" s="42" t="n"/>
      <c r="K1743" s="42" t="n"/>
      <c r="L1743" s="42" t="n"/>
      <c r="M1743" s="42" t="n"/>
      <c r="N1743" s="42" t="n"/>
      <c r="O1743" s="42" t="n"/>
    </row>
    <row r="1744">
      <c r="A1744" s="40" t="n"/>
      <c r="B1744" s="41" t="n"/>
      <c r="C1744" s="42" t="n"/>
      <c r="D1744" s="42" t="n"/>
      <c r="E1744" s="42" t="n"/>
      <c r="F1744" s="42" t="n"/>
      <c r="G1744" s="42" t="n"/>
      <c r="H1744" s="42" t="n"/>
      <c r="I1744" s="42" t="n"/>
      <c r="J1744" s="42" t="n"/>
      <c r="K1744" s="42" t="n"/>
      <c r="L1744" s="42" t="n"/>
      <c r="M1744" s="42" t="n"/>
      <c r="N1744" s="42" t="n"/>
      <c r="O1744" s="42" t="n"/>
    </row>
    <row r="1745">
      <c r="A1745" s="40" t="n"/>
      <c r="B1745" s="41" t="n"/>
      <c r="C1745" s="42" t="n"/>
      <c r="D1745" s="42" t="n"/>
      <c r="E1745" s="42" t="n"/>
      <c r="F1745" s="42" t="n"/>
      <c r="G1745" s="42" t="n"/>
      <c r="H1745" s="42" t="n"/>
      <c r="I1745" s="42" t="n"/>
      <c r="J1745" s="42" t="n"/>
      <c r="K1745" s="42" t="n"/>
      <c r="L1745" s="42" t="n"/>
      <c r="M1745" s="42" t="n"/>
      <c r="N1745" s="42" t="n"/>
      <c r="O1745" s="42" t="n"/>
    </row>
    <row r="1746">
      <c r="A1746" s="40" t="n"/>
      <c r="B1746" s="41" t="n"/>
      <c r="C1746" s="42" t="n"/>
      <c r="D1746" s="42" t="n"/>
      <c r="E1746" s="42" t="n"/>
      <c r="F1746" s="42" t="n"/>
      <c r="G1746" s="42" t="n"/>
      <c r="H1746" s="42" t="n"/>
      <c r="I1746" s="42" t="n"/>
      <c r="J1746" s="42" t="n"/>
      <c r="K1746" s="42" t="n"/>
      <c r="L1746" s="42" t="n"/>
      <c r="M1746" s="42" t="n"/>
      <c r="N1746" s="42" t="n"/>
      <c r="O1746" s="42" t="n"/>
    </row>
    <row r="1747">
      <c r="A1747" s="40" t="n"/>
      <c r="B1747" s="41" t="n"/>
      <c r="C1747" s="42" t="n"/>
      <c r="D1747" s="42" t="n"/>
      <c r="E1747" s="42" t="n"/>
      <c r="F1747" s="42" t="n"/>
      <c r="G1747" s="42" t="n"/>
      <c r="H1747" s="42" t="n"/>
      <c r="I1747" s="42" t="n"/>
      <c r="J1747" s="42" t="n"/>
      <c r="K1747" s="42" t="n"/>
      <c r="L1747" s="42" t="n"/>
      <c r="M1747" s="42" t="n"/>
      <c r="N1747" s="42" t="n"/>
      <c r="O1747" s="42" t="n"/>
    </row>
    <row r="1748">
      <c r="A1748" s="40" t="n"/>
      <c r="B1748" s="41" t="n"/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</row>
    <row r="1749">
      <c r="A1749" s="40" t="n"/>
      <c r="B1749" s="41" t="n"/>
      <c r="C1749" s="42" t="n"/>
      <c r="D1749" s="42" t="n"/>
      <c r="E1749" s="42" t="n"/>
      <c r="F1749" s="42" t="n"/>
      <c r="G1749" s="42" t="n"/>
      <c r="H1749" s="42" t="n"/>
      <c r="I1749" s="42" t="n"/>
      <c r="J1749" s="42" t="n"/>
      <c r="K1749" s="42" t="n"/>
      <c r="L1749" s="42" t="n"/>
      <c r="M1749" s="42" t="n"/>
      <c r="N1749" s="42" t="n"/>
      <c r="O1749" s="42" t="n"/>
    </row>
    <row r="1750">
      <c r="A1750" s="40" t="n"/>
      <c r="B1750" s="41" t="n"/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</row>
    <row r="1751">
      <c r="A1751" s="40" t="n"/>
      <c r="B1751" s="41" t="n"/>
      <c r="C1751" s="42" t="n"/>
      <c r="D1751" s="42" t="n"/>
      <c r="E1751" s="42" t="n"/>
      <c r="F1751" s="42" t="n"/>
      <c r="G1751" s="42" t="n"/>
      <c r="H1751" s="42" t="n"/>
      <c r="I1751" s="42" t="n"/>
      <c r="J1751" s="42" t="n"/>
      <c r="K1751" s="42" t="n"/>
      <c r="L1751" s="42" t="n"/>
      <c r="M1751" s="42" t="n"/>
      <c r="N1751" s="42" t="n"/>
      <c r="O1751" s="42" t="n"/>
    </row>
    <row r="1752">
      <c r="A1752" s="40" t="n"/>
      <c r="B1752" s="41" t="n"/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</row>
    <row r="1753">
      <c r="A1753" s="40" t="n"/>
      <c r="B1753" s="41" t="n"/>
      <c r="C1753" s="42" t="n"/>
      <c r="D1753" s="42" t="n"/>
      <c r="E1753" s="42" t="n"/>
      <c r="F1753" s="42" t="n"/>
      <c r="G1753" s="42" t="n"/>
      <c r="H1753" s="42" t="n"/>
      <c r="I1753" s="42" t="n"/>
      <c r="J1753" s="42" t="n"/>
      <c r="K1753" s="42" t="n"/>
      <c r="L1753" s="42" t="n"/>
      <c r="M1753" s="42" t="n"/>
      <c r="N1753" s="42" t="n"/>
      <c r="O1753" s="42" t="n"/>
    </row>
    <row r="1754">
      <c r="A1754" s="40" t="n"/>
      <c r="B1754" s="41" t="n"/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</row>
    <row r="1755">
      <c r="A1755" s="40" t="n"/>
      <c r="B1755" s="41" t="n"/>
      <c r="C1755" s="42" t="n"/>
      <c r="D1755" s="42" t="n"/>
      <c r="E1755" s="42" t="n"/>
      <c r="F1755" s="42" t="n"/>
      <c r="G1755" s="42" t="n"/>
      <c r="H1755" s="42" t="n"/>
      <c r="I1755" s="42" t="n"/>
      <c r="J1755" s="42" t="n"/>
      <c r="K1755" s="42" t="n"/>
      <c r="L1755" s="42" t="n"/>
      <c r="M1755" s="42" t="n"/>
      <c r="N1755" s="42" t="n"/>
      <c r="O1755" s="42" t="n"/>
    </row>
    <row r="1756">
      <c r="A1756" s="40" t="n"/>
      <c r="B1756" s="41" t="n"/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</row>
    <row r="1757">
      <c r="A1757" s="40" t="n"/>
      <c r="B1757" s="41" t="n"/>
      <c r="C1757" s="42" t="n"/>
      <c r="D1757" s="42" t="n"/>
      <c r="E1757" s="42" t="n"/>
      <c r="F1757" s="42" t="n"/>
      <c r="G1757" s="42" t="n"/>
      <c r="H1757" s="42" t="n"/>
      <c r="I1757" s="42" t="n"/>
      <c r="J1757" s="42" t="n"/>
      <c r="K1757" s="42" t="n"/>
      <c r="L1757" s="42" t="n"/>
      <c r="M1757" s="42" t="n"/>
      <c r="N1757" s="42" t="n"/>
      <c r="O1757" s="42" t="n"/>
    </row>
    <row r="1758">
      <c r="A1758" s="40" t="n"/>
      <c r="B1758" s="41" t="n"/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</row>
    <row r="1759">
      <c r="A1759" s="40" t="n"/>
      <c r="B1759" s="41" t="n"/>
      <c r="C1759" s="42" t="n"/>
      <c r="D1759" s="42" t="n"/>
      <c r="E1759" s="42" t="n"/>
      <c r="F1759" s="42" t="n"/>
      <c r="G1759" s="42" t="n"/>
      <c r="H1759" s="42" t="n"/>
      <c r="I1759" s="42" t="n"/>
      <c r="J1759" s="42" t="n"/>
      <c r="K1759" s="42" t="n"/>
      <c r="L1759" s="42" t="n"/>
      <c r="M1759" s="42" t="n"/>
      <c r="N1759" s="42" t="n"/>
      <c r="O1759" s="42" t="n"/>
    </row>
    <row r="1760">
      <c r="A1760" s="40" t="n"/>
      <c r="B1760" s="41" t="n"/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</row>
    <row r="1761">
      <c r="A1761" s="40" t="n"/>
      <c r="B1761" s="41" t="n"/>
      <c r="C1761" s="42" t="n"/>
      <c r="D1761" s="42" t="n"/>
      <c r="E1761" s="42" t="n"/>
      <c r="F1761" s="42" t="n"/>
      <c r="G1761" s="42" t="n"/>
      <c r="H1761" s="42" t="n"/>
      <c r="I1761" s="42" t="n"/>
      <c r="J1761" s="42" t="n"/>
      <c r="K1761" s="42" t="n"/>
      <c r="L1761" s="42" t="n"/>
      <c r="M1761" s="42" t="n"/>
      <c r="N1761" s="42" t="n"/>
      <c r="O1761" s="42" t="n"/>
    </row>
    <row r="1762">
      <c r="A1762" s="40" t="n"/>
      <c r="B1762" s="41" t="n"/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</row>
    <row r="1763">
      <c r="A1763" s="40" t="n"/>
      <c r="B1763" s="41" t="n"/>
      <c r="C1763" s="42" t="n"/>
      <c r="D1763" s="42" t="n"/>
      <c r="E1763" s="42" t="n"/>
      <c r="F1763" s="42" t="n"/>
      <c r="G1763" s="42" t="n"/>
      <c r="H1763" s="42" t="n"/>
      <c r="I1763" s="42" t="n"/>
      <c r="J1763" s="42" t="n"/>
      <c r="K1763" s="42" t="n"/>
      <c r="L1763" s="42" t="n"/>
      <c r="M1763" s="42" t="n"/>
      <c r="N1763" s="42" t="n"/>
      <c r="O1763" s="42" t="n"/>
    </row>
    <row r="1764">
      <c r="A1764" s="40" t="n"/>
      <c r="B1764" s="41" t="n"/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</row>
    <row r="1765">
      <c r="A1765" s="40" t="n"/>
      <c r="B1765" s="41" t="n"/>
      <c r="C1765" s="42" t="n"/>
      <c r="D1765" s="42" t="n"/>
      <c r="E1765" s="42" t="n"/>
      <c r="F1765" s="42" t="n"/>
      <c r="G1765" s="42" t="n"/>
      <c r="H1765" s="42" t="n"/>
      <c r="I1765" s="42" t="n"/>
      <c r="J1765" s="42" t="n"/>
      <c r="K1765" s="42" t="n"/>
      <c r="L1765" s="42" t="n"/>
      <c r="M1765" s="42" t="n"/>
      <c r="N1765" s="42" t="n"/>
      <c r="O1765" s="42" t="n"/>
    </row>
    <row r="1766">
      <c r="A1766" s="40" t="n"/>
      <c r="B1766" s="41" t="n"/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</row>
    <row r="1767">
      <c r="A1767" s="40" t="n"/>
      <c r="B1767" s="41" t="n"/>
      <c r="C1767" s="42" t="n"/>
      <c r="D1767" s="42" t="n"/>
      <c r="E1767" s="42" t="n"/>
      <c r="F1767" s="42" t="n"/>
      <c r="G1767" s="42" t="n"/>
      <c r="H1767" s="42" t="n"/>
      <c r="I1767" s="42" t="n"/>
      <c r="J1767" s="42" t="n"/>
      <c r="K1767" s="42" t="n"/>
      <c r="L1767" s="42" t="n"/>
      <c r="M1767" s="42" t="n"/>
      <c r="N1767" s="42" t="n"/>
      <c r="O1767" s="42" t="n"/>
    </row>
    <row r="1768">
      <c r="A1768" s="40" t="n"/>
      <c r="B1768" s="41" t="n"/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</row>
    <row r="1769">
      <c r="A1769" s="40" t="n"/>
      <c r="B1769" s="41" t="n"/>
      <c r="C1769" s="42" t="n"/>
      <c r="D1769" s="42" t="n"/>
      <c r="E1769" s="42" t="n"/>
      <c r="F1769" s="42" t="n"/>
      <c r="G1769" s="42" t="n"/>
      <c r="H1769" s="42" t="n"/>
      <c r="I1769" s="42" t="n"/>
      <c r="J1769" s="42" t="n"/>
      <c r="K1769" s="42" t="n"/>
      <c r="L1769" s="42" t="n"/>
      <c r="M1769" s="42" t="n"/>
      <c r="N1769" s="42" t="n"/>
      <c r="O1769" s="42" t="n"/>
    </row>
    <row r="1770">
      <c r="A1770" s="40" t="n"/>
      <c r="B1770" s="41" t="n"/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</row>
    <row r="1771">
      <c r="A1771" s="40" t="n"/>
      <c r="B1771" s="41" t="n"/>
      <c r="C1771" s="42" t="n"/>
      <c r="D1771" s="42" t="n"/>
      <c r="E1771" s="42" t="n"/>
      <c r="F1771" s="42" t="n"/>
      <c r="G1771" s="42" t="n"/>
      <c r="H1771" s="42" t="n"/>
      <c r="I1771" s="42" t="n"/>
      <c r="J1771" s="42" t="n"/>
      <c r="K1771" s="42" t="n"/>
      <c r="L1771" s="42" t="n"/>
      <c r="M1771" s="42" t="n"/>
      <c r="N1771" s="42" t="n"/>
      <c r="O1771" s="42" t="n"/>
    </row>
    <row r="1772">
      <c r="A1772" s="40" t="n"/>
      <c r="B1772" s="41" t="n"/>
      <c r="C1772" s="42" t="n"/>
      <c r="D1772" s="42" t="n"/>
      <c r="E1772" s="42" t="n"/>
      <c r="F1772" s="42" t="n"/>
      <c r="G1772" s="42" t="n"/>
      <c r="H1772" s="42" t="n"/>
      <c r="I1772" s="42" t="n"/>
      <c r="J1772" s="42" t="n"/>
      <c r="K1772" s="42" t="n"/>
      <c r="L1772" s="42" t="n"/>
      <c r="M1772" s="42" t="n"/>
      <c r="N1772" s="42" t="n"/>
      <c r="O1772" s="42" t="n"/>
    </row>
    <row r="1773">
      <c r="A1773" s="40" t="n"/>
      <c r="B1773" s="41" t="n"/>
      <c r="C1773" s="42" t="n"/>
      <c r="D1773" s="42" t="n"/>
      <c r="E1773" s="42" t="n"/>
      <c r="F1773" s="42" t="n"/>
      <c r="G1773" s="42" t="n"/>
      <c r="H1773" s="42" t="n"/>
      <c r="I1773" s="42" t="n"/>
      <c r="J1773" s="42" t="n"/>
      <c r="K1773" s="42" t="n"/>
      <c r="L1773" s="42" t="n"/>
      <c r="M1773" s="42" t="n"/>
      <c r="N1773" s="42" t="n"/>
      <c r="O1773" s="42" t="n"/>
    </row>
    <row r="1774">
      <c r="A1774" s="40" t="n"/>
      <c r="B1774" s="41" t="n"/>
      <c r="C1774" s="42" t="n"/>
      <c r="D1774" s="42" t="n"/>
      <c r="E1774" s="42" t="n"/>
      <c r="F1774" s="42" t="n"/>
      <c r="G1774" s="42" t="n"/>
      <c r="H1774" s="42" t="n"/>
      <c r="I1774" s="42" t="n"/>
      <c r="J1774" s="42" t="n"/>
      <c r="K1774" s="42" t="n"/>
      <c r="L1774" s="42" t="n"/>
      <c r="M1774" s="42" t="n"/>
      <c r="N1774" s="42" t="n"/>
      <c r="O1774" s="42" t="n"/>
    </row>
    <row r="1775">
      <c r="A1775" s="40" t="n"/>
      <c r="B1775" s="41" t="n"/>
      <c r="C1775" s="42" t="n"/>
      <c r="D1775" s="42" t="n"/>
      <c r="E1775" s="42" t="n"/>
      <c r="F1775" s="42" t="n"/>
      <c r="G1775" s="42" t="n"/>
      <c r="H1775" s="42" t="n"/>
      <c r="I1775" s="42" t="n"/>
      <c r="J1775" s="42" t="n"/>
      <c r="K1775" s="42" t="n"/>
      <c r="L1775" s="42" t="n"/>
      <c r="M1775" s="42" t="n"/>
      <c r="N1775" s="42" t="n"/>
      <c r="O1775" s="42" t="n"/>
    </row>
    <row r="1776">
      <c r="A1776" s="40" t="n"/>
      <c r="B1776" s="41" t="n"/>
      <c r="C1776" s="42" t="n"/>
      <c r="D1776" s="42" t="n"/>
      <c r="E1776" s="42" t="n"/>
      <c r="F1776" s="42" t="n"/>
      <c r="G1776" s="42" t="n"/>
      <c r="H1776" s="42" t="n"/>
      <c r="I1776" s="42" t="n"/>
      <c r="J1776" s="42" t="n"/>
      <c r="K1776" s="42" t="n"/>
      <c r="L1776" s="42" t="n"/>
      <c r="M1776" s="42" t="n"/>
      <c r="N1776" s="42" t="n"/>
      <c r="O1776" s="42" t="n"/>
    </row>
    <row r="1777">
      <c r="A1777" s="40" t="n"/>
      <c r="B1777" s="41" t="n"/>
      <c r="C1777" s="42" t="n"/>
      <c r="D1777" s="42" t="n"/>
      <c r="E1777" s="42" t="n"/>
      <c r="F1777" s="42" t="n"/>
      <c r="G1777" s="42" t="n"/>
      <c r="H1777" s="42" t="n"/>
      <c r="I1777" s="42" t="n"/>
      <c r="J1777" s="42" t="n"/>
      <c r="K1777" s="42" t="n"/>
      <c r="L1777" s="42" t="n"/>
      <c r="M1777" s="42" t="n"/>
      <c r="N1777" s="42" t="n"/>
      <c r="O1777" s="42" t="n"/>
    </row>
    <row r="1778">
      <c r="A1778" s="40" t="n"/>
      <c r="B1778" s="41" t="n"/>
      <c r="C1778" s="42" t="n"/>
      <c r="D1778" s="42" t="n"/>
      <c r="E1778" s="42" t="n"/>
      <c r="F1778" s="42" t="n"/>
      <c r="G1778" s="42" t="n"/>
      <c r="H1778" s="42" t="n"/>
      <c r="I1778" s="42" t="n"/>
      <c r="J1778" s="42" t="n"/>
      <c r="K1778" s="42" t="n"/>
      <c r="L1778" s="42" t="n"/>
      <c r="M1778" s="42" t="n"/>
      <c r="N1778" s="42" t="n"/>
      <c r="O1778" s="42" t="n"/>
    </row>
    <row r="1779">
      <c r="A1779" s="40" t="n"/>
      <c r="B1779" s="41" t="n"/>
      <c r="C1779" s="42" t="n"/>
      <c r="D1779" s="42" t="n"/>
      <c r="E1779" s="42" t="n"/>
      <c r="F1779" s="42" t="n"/>
      <c r="G1779" s="42" t="n"/>
      <c r="H1779" s="42" t="n"/>
      <c r="I1779" s="42" t="n"/>
      <c r="J1779" s="42" t="n"/>
      <c r="K1779" s="42" t="n"/>
      <c r="L1779" s="42" t="n"/>
      <c r="M1779" s="42" t="n"/>
      <c r="N1779" s="42" t="n"/>
      <c r="O1779" s="42" t="n"/>
    </row>
    <row r="1780">
      <c r="A1780" s="40" t="n"/>
      <c r="B1780" s="41" t="n"/>
      <c r="C1780" s="42" t="n"/>
      <c r="D1780" s="42" t="n"/>
      <c r="E1780" s="42" t="n"/>
      <c r="F1780" s="42" t="n"/>
      <c r="G1780" s="42" t="n"/>
      <c r="H1780" s="42" t="n"/>
      <c r="I1780" s="42" t="n"/>
      <c r="J1780" s="42" t="n"/>
      <c r="K1780" s="42" t="n"/>
      <c r="L1780" s="42" t="n"/>
      <c r="M1780" s="42" t="n"/>
      <c r="N1780" s="42" t="n"/>
      <c r="O1780" s="42" t="n"/>
    </row>
    <row r="1781">
      <c r="A1781" s="40" t="n"/>
      <c r="B1781" s="41" t="n"/>
      <c r="C1781" s="42" t="n"/>
      <c r="D1781" s="42" t="n"/>
      <c r="E1781" s="42" t="n"/>
      <c r="F1781" s="42" t="n"/>
      <c r="G1781" s="42" t="n"/>
      <c r="H1781" s="42" t="n"/>
      <c r="I1781" s="42" t="n"/>
      <c r="J1781" s="42" t="n"/>
      <c r="K1781" s="42" t="n"/>
      <c r="L1781" s="42" t="n"/>
      <c r="M1781" s="42" t="n"/>
      <c r="N1781" s="42" t="n"/>
      <c r="O1781" s="42" t="n"/>
    </row>
    <row r="1782">
      <c r="A1782" s="40" t="n"/>
      <c r="B1782" s="41" t="n"/>
      <c r="C1782" s="42" t="n"/>
      <c r="D1782" s="42" t="n"/>
      <c r="E1782" s="42" t="n"/>
      <c r="F1782" s="42" t="n"/>
      <c r="G1782" s="42" t="n"/>
      <c r="H1782" s="42" t="n"/>
      <c r="I1782" s="42" t="n"/>
      <c r="J1782" s="42" t="n"/>
      <c r="K1782" s="42" t="n"/>
      <c r="L1782" s="42" t="n"/>
      <c r="M1782" s="42" t="n"/>
      <c r="N1782" s="42" t="n"/>
      <c r="O1782" s="42" t="n"/>
    </row>
    <row r="1783">
      <c r="A1783" s="40" t="n"/>
      <c r="B1783" s="41" t="n"/>
      <c r="C1783" s="42" t="n"/>
      <c r="D1783" s="42" t="n"/>
      <c r="E1783" s="42" t="n"/>
      <c r="F1783" s="42" t="n"/>
      <c r="G1783" s="42" t="n"/>
      <c r="H1783" s="42" t="n"/>
      <c r="I1783" s="42" t="n"/>
      <c r="J1783" s="42" t="n"/>
      <c r="K1783" s="42" t="n"/>
      <c r="L1783" s="42" t="n"/>
      <c r="M1783" s="42" t="n"/>
      <c r="N1783" s="42" t="n"/>
      <c r="O1783" s="42" t="n"/>
    </row>
    <row r="1784">
      <c r="A1784" s="40" t="n"/>
      <c r="B1784" s="41" t="n"/>
      <c r="C1784" s="42" t="n"/>
      <c r="D1784" s="42" t="n"/>
      <c r="E1784" s="42" t="n"/>
      <c r="F1784" s="42" t="n"/>
      <c r="G1784" s="42" t="n"/>
      <c r="H1784" s="42" t="n"/>
      <c r="I1784" s="42" t="n"/>
      <c r="J1784" s="42" t="n"/>
      <c r="K1784" s="42" t="n"/>
      <c r="L1784" s="42" t="n"/>
      <c r="M1784" s="42" t="n"/>
      <c r="N1784" s="42" t="n"/>
      <c r="O1784" s="42" t="n"/>
    </row>
    <row r="1785">
      <c r="A1785" s="40" t="n"/>
      <c r="B1785" s="41" t="n"/>
      <c r="C1785" s="42" t="n"/>
      <c r="D1785" s="42" t="n"/>
      <c r="E1785" s="42" t="n"/>
      <c r="F1785" s="42" t="n"/>
      <c r="G1785" s="42" t="n"/>
      <c r="H1785" s="42" t="n"/>
      <c r="I1785" s="42" t="n"/>
      <c r="J1785" s="42" t="n"/>
      <c r="K1785" s="42" t="n"/>
      <c r="L1785" s="42" t="n"/>
      <c r="M1785" s="42" t="n"/>
      <c r="N1785" s="42" t="n"/>
      <c r="O1785" s="42" t="n"/>
    </row>
    <row r="1786">
      <c r="A1786" s="40" t="n"/>
      <c r="B1786" s="41" t="n"/>
      <c r="C1786" s="42" t="n"/>
      <c r="D1786" s="42" t="n"/>
      <c r="E1786" s="42" t="n"/>
      <c r="F1786" s="42" t="n"/>
      <c r="G1786" s="42" t="n"/>
      <c r="H1786" s="42" t="n"/>
      <c r="I1786" s="42" t="n"/>
      <c r="J1786" s="42" t="n"/>
      <c r="K1786" s="42" t="n"/>
      <c r="L1786" s="42" t="n"/>
      <c r="M1786" s="42" t="n"/>
      <c r="N1786" s="42" t="n"/>
      <c r="O1786" s="42" t="n"/>
    </row>
    <row r="1787">
      <c r="A1787" s="40" t="n"/>
      <c r="B1787" s="41" t="n"/>
      <c r="C1787" s="42" t="n"/>
      <c r="D1787" s="42" t="n"/>
      <c r="E1787" s="42" t="n"/>
      <c r="F1787" s="42" t="n"/>
      <c r="G1787" s="42" t="n"/>
      <c r="H1787" s="42" t="n"/>
      <c r="I1787" s="42" t="n"/>
      <c r="J1787" s="42" t="n"/>
      <c r="K1787" s="42" t="n"/>
      <c r="L1787" s="42" t="n"/>
      <c r="M1787" s="42" t="n"/>
      <c r="N1787" s="42" t="n"/>
      <c r="O1787" s="42" t="n"/>
    </row>
    <row r="1788">
      <c r="A1788" s="40" t="n"/>
      <c r="B1788" s="41" t="n"/>
      <c r="C1788" s="42" t="n"/>
      <c r="D1788" s="42" t="n"/>
      <c r="E1788" s="42" t="n"/>
      <c r="F1788" s="42" t="n"/>
      <c r="G1788" s="42" t="n"/>
      <c r="H1788" s="42" t="n"/>
      <c r="I1788" s="42" t="n"/>
      <c r="J1788" s="42" t="n"/>
      <c r="K1788" s="42" t="n"/>
      <c r="L1788" s="42" t="n"/>
      <c r="M1788" s="42" t="n"/>
      <c r="N1788" s="42" t="n"/>
      <c r="O1788" s="42" t="n"/>
    </row>
    <row r="1789">
      <c r="A1789" s="40" t="n"/>
      <c r="B1789" s="41" t="n"/>
      <c r="C1789" s="42" t="n"/>
      <c r="D1789" s="42" t="n"/>
      <c r="E1789" s="42" t="n"/>
      <c r="F1789" s="42" t="n"/>
      <c r="G1789" s="42" t="n"/>
      <c r="H1789" s="42" t="n"/>
      <c r="I1789" s="42" t="n"/>
      <c r="J1789" s="42" t="n"/>
      <c r="K1789" s="42" t="n"/>
      <c r="L1789" s="42" t="n"/>
      <c r="M1789" s="42" t="n"/>
      <c r="N1789" s="42" t="n"/>
      <c r="O1789" s="42" t="n"/>
    </row>
    <row r="1790">
      <c r="A1790" s="40" t="n"/>
      <c r="B1790" s="41" t="n"/>
      <c r="C1790" s="42" t="n"/>
      <c r="D1790" s="42" t="n"/>
      <c r="E1790" s="42" t="n"/>
      <c r="F1790" s="42" t="n"/>
      <c r="G1790" s="42" t="n"/>
      <c r="H1790" s="42" t="n"/>
      <c r="I1790" s="42" t="n"/>
      <c r="J1790" s="42" t="n"/>
      <c r="K1790" s="42" t="n"/>
      <c r="L1790" s="42" t="n"/>
      <c r="M1790" s="42" t="n"/>
      <c r="N1790" s="42" t="n"/>
      <c r="O1790" s="42" t="n"/>
    </row>
    <row r="1791">
      <c r="A1791" s="40" t="n"/>
      <c r="B1791" s="41" t="n"/>
      <c r="C1791" s="42" t="n"/>
      <c r="D1791" s="42" t="n"/>
      <c r="E1791" s="42" t="n"/>
      <c r="F1791" s="42" t="n"/>
      <c r="G1791" s="42" t="n"/>
      <c r="H1791" s="42" t="n"/>
      <c r="I1791" s="42" t="n"/>
      <c r="J1791" s="42" t="n"/>
      <c r="K1791" s="42" t="n"/>
      <c r="L1791" s="42" t="n"/>
      <c r="M1791" s="42" t="n"/>
      <c r="N1791" s="42" t="n"/>
      <c r="O1791" s="42" t="n"/>
    </row>
    <row r="1792">
      <c r="A1792" s="40" t="n"/>
      <c r="B1792" s="41" t="n"/>
      <c r="C1792" s="42" t="n"/>
      <c r="D1792" s="42" t="n"/>
      <c r="E1792" s="42" t="n"/>
      <c r="F1792" s="42" t="n"/>
      <c r="G1792" s="42" t="n"/>
      <c r="H1792" s="42" t="n"/>
      <c r="I1792" s="42" t="n"/>
      <c r="J1792" s="42" t="n"/>
      <c r="K1792" s="42" t="n"/>
      <c r="L1792" s="42" t="n"/>
      <c r="M1792" s="42" t="n"/>
      <c r="N1792" s="42" t="n"/>
      <c r="O1792" s="42" t="n"/>
    </row>
    <row r="1793">
      <c r="A1793" s="40" t="n"/>
      <c r="B1793" s="41" t="n"/>
      <c r="C1793" s="42" t="n"/>
      <c r="D1793" s="42" t="n"/>
      <c r="E1793" s="42" t="n"/>
      <c r="F1793" s="42" t="n"/>
      <c r="G1793" s="42" t="n"/>
      <c r="H1793" s="42" t="n"/>
      <c r="I1793" s="42" t="n"/>
      <c r="J1793" s="42" t="n"/>
      <c r="K1793" s="42" t="n"/>
      <c r="L1793" s="42" t="n"/>
      <c r="M1793" s="42" t="n"/>
      <c r="N1793" s="42" t="n"/>
      <c r="O1793" s="42" t="n"/>
    </row>
    <row r="1794">
      <c r="A1794" s="40" t="n"/>
      <c r="B1794" s="41" t="n"/>
      <c r="C1794" s="42" t="n"/>
      <c r="D1794" s="42" t="n"/>
      <c r="E1794" s="42" t="n"/>
      <c r="F1794" s="42" t="n"/>
      <c r="G1794" s="42" t="n"/>
      <c r="H1794" s="42" t="n"/>
      <c r="I1794" s="42" t="n"/>
      <c r="J1794" s="42" t="n"/>
      <c r="K1794" s="42" t="n"/>
      <c r="L1794" s="42" t="n"/>
      <c r="M1794" s="42" t="n"/>
      <c r="N1794" s="42" t="n"/>
      <c r="O1794" s="42" t="n"/>
    </row>
    <row r="1795">
      <c r="A1795" s="40" t="n"/>
      <c r="B1795" s="41" t="n"/>
      <c r="C1795" s="42" t="n"/>
      <c r="D1795" s="42" t="n"/>
      <c r="E1795" s="42" t="n"/>
      <c r="F1795" s="42" t="n"/>
      <c r="G1795" s="42" t="n"/>
      <c r="H1795" s="42" t="n"/>
      <c r="I1795" s="42" t="n"/>
      <c r="J1795" s="42" t="n"/>
      <c r="K1795" s="42" t="n"/>
      <c r="L1795" s="42" t="n"/>
      <c r="M1795" s="42" t="n"/>
      <c r="N1795" s="42" t="n"/>
      <c r="O1795" s="42" t="n"/>
    </row>
    <row r="1796">
      <c r="A1796" s="40" t="n"/>
      <c r="B1796" s="41" t="n"/>
      <c r="C1796" s="42" t="n"/>
      <c r="D1796" s="42" t="n"/>
      <c r="E1796" s="42" t="n"/>
      <c r="F1796" s="42" t="n"/>
      <c r="G1796" s="42" t="n"/>
      <c r="H1796" s="42" t="n"/>
      <c r="I1796" s="42" t="n"/>
      <c r="J1796" s="42" t="n"/>
      <c r="K1796" s="42" t="n"/>
      <c r="L1796" s="42" t="n"/>
      <c r="M1796" s="42" t="n"/>
      <c r="N1796" s="42" t="n"/>
      <c r="O1796" s="42" t="n"/>
    </row>
    <row r="1797">
      <c r="A1797" s="40" t="n"/>
      <c r="B1797" s="41" t="n"/>
      <c r="C1797" s="42" t="n"/>
      <c r="D1797" s="42" t="n"/>
      <c r="E1797" s="42" t="n"/>
      <c r="F1797" s="42" t="n"/>
      <c r="G1797" s="42" t="n"/>
      <c r="H1797" s="42" t="n"/>
      <c r="I1797" s="42" t="n"/>
      <c r="J1797" s="42" t="n"/>
      <c r="K1797" s="42" t="n"/>
      <c r="L1797" s="42" t="n"/>
      <c r="M1797" s="42" t="n"/>
      <c r="N1797" s="42" t="n"/>
      <c r="O1797" s="42" t="n"/>
    </row>
    <row r="1798">
      <c r="A1798" s="40" t="n"/>
      <c r="B1798" s="41" t="n"/>
      <c r="C1798" s="42" t="n"/>
      <c r="D1798" s="42" t="n"/>
      <c r="E1798" s="42" t="n"/>
      <c r="F1798" s="42" t="n"/>
      <c r="G1798" s="42" t="n"/>
      <c r="H1798" s="42" t="n"/>
      <c r="I1798" s="42" t="n"/>
      <c r="J1798" s="42" t="n"/>
      <c r="K1798" s="42" t="n"/>
      <c r="L1798" s="42" t="n"/>
      <c r="M1798" s="42" t="n"/>
      <c r="N1798" s="42" t="n"/>
      <c r="O1798" s="42" t="n"/>
    </row>
    <row r="1799">
      <c r="A1799" s="40" t="n"/>
      <c r="B1799" s="41" t="n"/>
      <c r="C1799" s="42" t="n"/>
      <c r="D1799" s="42" t="n"/>
      <c r="E1799" s="42" t="n"/>
      <c r="F1799" s="42" t="n"/>
      <c r="G1799" s="42" t="n"/>
      <c r="H1799" s="42" t="n"/>
      <c r="I1799" s="42" t="n"/>
      <c r="J1799" s="42" t="n"/>
      <c r="K1799" s="42" t="n"/>
      <c r="L1799" s="42" t="n"/>
      <c r="M1799" s="42" t="n"/>
      <c r="N1799" s="42" t="n"/>
      <c r="O1799" s="42" t="n"/>
    </row>
    <row r="1800">
      <c r="A1800" s="40" t="n"/>
      <c r="B1800" s="41" t="n"/>
      <c r="C1800" s="42" t="n"/>
      <c r="D1800" s="42" t="n"/>
      <c r="E1800" s="42" t="n"/>
      <c r="F1800" s="42" t="n"/>
      <c r="G1800" s="42" t="n"/>
      <c r="H1800" s="42" t="n"/>
      <c r="I1800" s="42" t="n"/>
      <c r="J1800" s="42" t="n"/>
      <c r="K1800" s="42" t="n"/>
      <c r="L1800" s="42" t="n"/>
      <c r="M1800" s="42" t="n"/>
      <c r="N1800" s="42" t="n"/>
      <c r="O1800" s="42" t="n"/>
    </row>
    <row r="1801">
      <c r="A1801" s="40" t="n"/>
      <c r="B1801" s="41" t="n"/>
      <c r="C1801" s="42" t="n"/>
      <c r="D1801" s="42" t="n"/>
      <c r="E1801" s="42" t="n"/>
      <c r="F1801" s="42" t="n"/>
      <c r="G1801" s="42" t="n"/>
      <c r="H1801" s="42" t="n"/>
      <c r="I1801" s="42" t="n"/>
      <c r="J1801" s="42" t="n"/>
      <c r="K1801" s="42" t="n"/>
      <c r="L1801" s="42" t="n"/>
      <c r="M1801" s="42" t="n"/>
      <c r="N1801" s="42" t="n"/>
      <c r="O1801" s="42" t="n"/>
    </row>
    <row r="1802">
      <c r="A1802" s="40" t="n"/>
      <c r="B1802" s="41" t="n"/>
      <c r="C1802" s="42" t="n"/>
      <c r="D1802" s="42" t="n"/>
      <c r="E1802" s="42" t="n"/>
      <c r="F1802" s="42" t="n"/>
      <c r="G1802" s="42" t="n"/>
      <c r="H1802" s="42" t="n"/>
      <c r="I1802" s="42" t="n"/>
      <c r="J1802" s="42" t="n"/>
      <c r="K1802" s="42" t="n"/>
      <c r="L1802" s="42" t="n"/>
      <c r="M1802" s="42" t="n"/>
      <c r="N1802" s="42" t="n"/>
      <c r="O1802" s="42" t="n"/>
    </row>
    <row r="1803">
      <c r="A1803" s="40" t="n"/>
      <c r="B1803" s="41" t="n"/>
      <c r="C1803" s="42" t="n"/>
      <c r="D1803" s="42" t="n"/>
      <c r="E1803" s="42" t="n"/>
      <c r="F1803" s="42" t="n"/>
      <c r="G1803" s="42" t="n"/>
      <c r="H1803" s="42" t="n"/>
      <c r="I1803" s="42" t="n"/>
      <c r="J1803" s="42" t="n"/>
      <c r="K1803" s="42" t="n"/>
      <c r="L1803" s="42" t="n"/>
      <c r="M1803" s="42" t="n"/>
      <c r="N1803" s="42" t="n"/>
      <c r="O1803" s="42" t="n"/>
    </row>
    <row r="1804">
      <c r="A1804" s="40" t="n"/>
      <c r="B1804" s="41" t="n"/>
      <c r="C1804" s="42" t="n"/>
      <c r="D1804" s="42" t="n"/>
      <c r="E1804" s="42" t="n"/>
      <c r="F1804" s="42" t="n"/>
      <c r="G1804" s="42" t="n"/>
      <c r="H1804" s="42" t="n"/>
      <c r="I1804" s="42" t="n"/>
      <c r="J1804" s="42" t="n"/>
      <c r="K1804" s="42" t="n"/>
      <c r="L1804" s="42" t="n"/>
      <c r="M1804" s="42" t="n"/>
      <c r="N1804" s="42" t="n"/>
      <c r="O1804" s="42" t="n"/>
    </row>
    <row r="1805">
      <c r="A1805" s="40" t="n"/>
      <c r="B1805" s="41" t="n"/>
      <c r="C1805" s="42" t="n"/>
      <c r="D1805" s="42" t="n"/>
      <c r="E1805" s="42" t="n"/>
      <c r="F1805" s="42" t="n"/>
      <c r="G1805" s="42" t="n"/>
      <c r="H1805" s="42" t="n"/>
      <c r="I1805" s="42" t="n"/>
      <c r="J1805" s="42" t="n"/>
      <c r="K1805" s="42" t="n"/>
      <c r="L1805" s="42" t="n"/>
      <c r="M1805" s="42" t="n"/>
      <c r="N1805" s="42" t="n"/>
      <c r="O1805" s="42" t="n"/>
    </row>
    <row r="1806">
      <c r="A1806" s="40" t="n"/>
      <c r="B1806" s="41" t="n"/>
      <c r="C1806" s="42" t="n"/>
      <c r="D1806" s="42" t="n"/>
      <c r="E1806" s="42" t="n"/>
      <c r="F1806" s="42" t="n"/>
      <c r="G1806" s="42" t="n"/>
      <c r="H1806" s="42" t="n"/>
      <c r="I1806" s="42" t="n"/>
      <c r="J1806" s="42" t="n"/>
      <c r="K1806" s="42" t="n"/>
      <c r="L1806" s="42" t="n"/>
      <c r="M1806" s="42" t="n"/>
      <c r="N1806" s="42" t="n"/>
      <c r="O1806" s="42" t="n"/>
    </row>
    <row r="1807">
      <c r="A1807" s="40" t="n"/>
      <c r="B1807" s="41" t="n"/>
      <c r="C1807" s="42" t="n"/>
      <c r="D1807" s="42" t="n"/>
      <c r="E1807" s="42" t="n"/>
      <c r="F1807" s="42" t="n"/>
      <c r="G1807" s="42" t="n"/>
      <c r="H1807" s="42" t="n"/>
      <c r="I1807" s="42" t="n"/>
      <c r="J1807" s="42" t="n"/>
      <c r="K1807" s="42" t="n"/>
      <c r="L1807" s="42" t="n"/>
      <c r="M1807" s="42" t="n"/>
      <c r="N1807" s="42" t="n"/>
      <c r="O1807" s="42" t="n"/>
    </row>
    <row r="1808">
      <c r="A1808" s="40" t="n"/>
      <c r="B1808" s="41" t="n"/>
      <c r="C1808" s="42" t="n"/>
      <c r="D1808" s="42" t="n"/>
      <c r="E1808" s="42" t="n"/>
      <c r="F1808" s="42" t="n"/>
      <c r="G1808" s="42" t="n"/>
      <c r="H1808" s="42" t="n"/>
      <c r="I1808" s="42" t="n"/>
      <c r="J1808" s="42" t="n"/>
      <c r="K1808" s="42" t="n"/>
      <c r="L1808" s="42" t="n"/>
      <c r="M1808" s="42" t="n"/>
      <c r="N1808" s="42" t="n"/>
      <c r="O1808" s="42" t="n"/>
    </row>
    <row r="1809">
      <c r="A1809" s="40" t="n"/>
      <c r="B1809" s="41" t="n"/>
      <c r="C1809" s="42" t="n"/>
      <c r="D1809" s="42" t="n"/>
      <c r="E1809" s="42" t="n"/>
      <c r="F1809" s="42" t="n"/>
      <c r="G1809" s="42" t="n"/>
      <c r="H1809" s="42" t="n"/>
      <c r="I1809" s="42" t="n"/>
      <c r="J1809" s="42" t="n"/>
      <c r="K1809" s="42" t="n"/>
      <c r="L1809" s="42" t="n"/>
      <c r="M1809" s="42" t="n"/>
      <c r="N1809" s="42" t="n"/>
      <c r="O1809" s="42" t="n"/>
    </row>
    <row r="1810">
      <c r="A1810" s="40" t="n"/>
      <c r="B1810" s="41" t="n"/>
      <c r="C1810" s="42" t="n"/>
      <c r="D1810" s="42" t="n"/>
      <c r="E1810" s="42" t="n"/>
      <c r="F1810" s="42" t="n"/>
      <c r="G1810" s="42" t="n"/>
      <c r="H1810" s="42" t="n"/>
      <c r="I1810" s="42" t="n"/>
      <c r="J1810" s="42" t="n"/>
      <c r="K1810" s="42" t="n"/>
      <c r="L1810" s="42" t="n"/>
      <c r="M1810" s="42" t="n"/>
      <c r="N1810" s="42" t="n"/>
      <c r="O1810" s="42" t="n"/>
    </row>
    <row r="1811">
      <c r="A1811" s="40" t="n"/>
      <c r="B1811" s="41" t="n"/>
      <c r="C1811" s="42" t="n"/>
      <c r="D1811" s="42" t="n"/>
      <c r="E1811" s="42" t="n"/>
      <c r="F1811" s="42" t="n"/>
      <c r="G1811" s="42" t="n"/>
      <c r="H1811" s="42" t="n"/>
      <c r="I1811" s="42" t="n"/>
      <c r="J1811" s="42" t="n"/>
      <c r="K1811" s="42" t="n"/>
      <c r="L1811" s="42" t="n"/>
      <c r="M1811" s="42" t="n"/>
      <c r="N1811" s="42" t="n"/>
      <c r="O1811" s="42" t="n"/>
    </row>
    <row r="1812">
      <c r="A1812" s="40" t="n"/>
      <c r="B1812" s="41" t="n"/>
      <c r="C1812" s="42" t="n"/>
      <c r="D1812" s="42" t="n"/>
      <c r="E1812" s="42" t="n"/>
      <c r="F1812" s="42" t="n"/>
      <c r="G1812" s="42" t="n"/>
      <c r="H1812" s="42" t="n"/>
      <c r="I1812" s="42" t="n"/>
      <c r="J1812" s="42" t="n"/>
      <c r="K1812" s="42" t="n"/>
      <c r="L1812" s="42" t="n"/>
      <c r="M1812" s="42" t="n"/>
      <c r="N1812" s="42" t="n"/>
      <c r="O1812" s="42" t="n"/>
    </row>
    <row r="1813">
      <c r="A1813" s="40" t="n"/>
      <c r="B1813" s="41" t="n"/>
      <c r="C1813" s="42" t="n"/>
      <c r="D1813" s="42" t="n"/>
      <c r="E1813" s="42" t="n"/>
      <c r="F1813" s="42" t="n"/>
      <c r="G1813" s="42" t="n"/>
      <c r="H1813" s="42" t="n"/>
      <c r="I1813" s="42" t="n"/>
      <c r="J1813" s="42" t="n"/>
      <c r="K1813" s="42" t="n"/>
      <c r="L1813" s="42" t="n"/>
      <c r="M1813" s="42" t="n"/>
      <c r="N1813" s="42" t="n"/>
      <c r="O1813" s="42" t="n"/>
    </row>
    <row r="1814">
      <c r="A1814" s="40" t="n"/>
      <c r="B1814" s="41" t="n"/>
      <c r="C1814" s="42" t="n"/>
      <c r="D1814" s="42" t="n"/>
      <c r="E1814" s="42" t="n"/>
      <c r="F1814" s="42" t="n"/>
      <c r="G1814" s="42" t="n"/>
      <c r="H1814" s="42" t="n"/>
      <c r="I1814" s="42" t="n"/>
      <c r="J1814" s="42" t="n"/>
      <c r="K1814" s="42" t="n"/>
      <c r="L1814" s="42" t="n"/>
      <c r="M1814" s="42" t="n"/>
      <c r="N1814" s="42" t="n"/>
      <c r="O1814" s="42" t="n"/>
    </row>
    <row r="1815">
      <c r="A1815" s="40" t="n"/>
      <c r="B1815" s="41" t="n"/>
      <c r="C1815" s="42" t="n"/>
      <c r="D1815" s="42" t="n"/>
      <c r="E1815" s="42" t="n"/>
      <c r="F1815" s="42" t="n"/>
      <c r="G1815" s="42" t="n"/>
      <c r="H1815" s="42" t="n"/>
      <c r="I1815" s="42" t="n"/>
      <c r="J1815" s="42" t="n"/>
      <c r="K1815" s="42" t="n"/>
      <c r="L1815" s="42" t="n"/>
      <c r="M1815" s="42" t="n"/>
      <c r="N1815" s="42" t="n"/>
      <c r="O1815" s="42" t="n"/>
    </row>
    <row r="1816">
      <c r="A1816" s="40" t="n"/>
      <c r="B1816" s="41" t="n"/>
      <c r="C1816" s="42" t="n"/>
      <c r="D1816" s="42" t="n"/>
      <c r="E1816" s="42" t="n"/>
      <c r="F1816" s="42" t="n"/>
      <c r="G1816" s="42" t="n"/>
      <c r="H1816" s="42" t="n"/>
      <c r="I1816" s="42" t="n"/>
      <c r="J1816" s="42" t="n"/>
      <c r="K1816" s="42" t="n"/>
      <c r="L1816" s="42" t="n"/>
      <c r="M1816" s="42" t="n"/>
      <c r="N1816" s="42" t="n"/>
      <c r="O1816" s="42" t="n"/>
    </row>
    <row r="1817">
      <c r="A1817" s="40" t="n"/>
      <c r="B1817" s="41" t="n"/>
      <c r="C1817" s="42" t="n"/>
      <c r="D1817" s="42" t="n"/>
      <c r="E1817" s="42" t="n"/>
      <c r="F1817" s="42" t="n"/>
      <c r="G1817" s="42" t="n"/>
      <c r="H1817" s="42" t="n"/>
      <c r="I1817" s="42" t="n"/>
      <c r="J1817" s="42" t="n"/>
      <c r="K1817" s="42" t="n"/>
      <c r="L1817" s="42" t="n"/>
      <c r="M1817" s="42" t="n"/>
      <c r="N1817" s="42" t="n"/>
      <c r="O1817" s="42" t="n"/>
    </row>
    <row r="1818">
      <c r="A1818" s="40" t="n"/>
      <c r="B1818" s="41" t="n"/>
      <c r="C1818" s="42" t="n"/>
      <c r="D1818" s="42" t="n"/>
      <c r="E1818" s="42" t="n"/>
      <c r="F1818" s="42" t="n"/>
      <c r="G1818" s="42" t="n"/>
      <c r="H1818" s="42" t="n"/>
      <c r="I1818" s="42" t="n"/>
      <c r="J1818" s="42" t="n"/>
      <c r="K1818" s="42" t="n"/>
      <c r="L1818" s="42" t="n"/>
      <c r="M1818" s="42" t="n"/>
      <c r="N1818" s="42" t="n"/>
      <c r="O1818" s="42" t="n"/>
    </row>
    <row r="1819">
      <c r="A1819" s="40" t="n"/>
      <c r="B1819" s="41" t="n"/>
      <c r="C1819" s="42" t="n"/>
      <c r="D1819" s="42" t="n"/>
      <c r="E1819" s="42" t="n"/>
      <c r="F1819" s="42" t="n"/>
      <c r="G1819" s="42" t="n"/>
      <c r="H1819" s="42" t="n"/>
      <c r="I1819" s="42" t="n"/>
      <c r="J1819" s="42" t="n"/>
      <c r="K1819" s="42" t="n"/>
      <c r="L1819" s="42" t="n"/>
      <c r="M1819" s="42" t="n"/>
      <c r="N1819" s="42" t="n"/>
      <c r="O1819" s="42" t="n"/>
    </row>
    <row r="1820">
      <c r="A1820" s="40" t="n"/>
      <c r="B1820" s="41" t="n"/>
      <c r="C1820" s="42" t="n"/>
      <c r="D1820" s="42" t="n"/>
      <c r="E1820" s="42" t="n"/>
      <c r="F1820" s="42" t="n"/>
      <c r="G1820" s="42" t="n"/>
      <c r="H1820" s="42" t="n"/>
      <c r="I1820" s="42" t="n"/>
      <c r="J1820" s="42" t="n"/>
      <c r="K1820" s="42" t="n"/>
      <c r="L1820" s="42" t="n"/>
      <c r="M1820" s="42" t="n"/>
      <c r="N1820" s="42" t="n"/>
      <c r="O1820" s="42" t="n"/>
    </row>
    <row r="1821">
      <c r="A1821" s="40" t="n"/>
      <c r="B1821" s="41" t="n"/>
      <c r="C1821" s="42" t="n"/>
      <c r="D1821" s="42" t="n"/>
      <c r="E1821" s="42" t="n"/>
      <c r="F1821" s="42" t="n"/>
      <c r="G1821" s="42" t="n"/>
      <c r="H1821" s="42" t="n"/>
      <c r="I1821" s="42" t="n"/>
      <c r="J1821" s="42" t="n"/>
      <c r="K1821" s="42" t="n"/>
      <c r="L1821" s="42" t="n"/>
      <c r="M1821" s="42" t="n"/>
      <c r="N1821" s="42" t="n"/>
      <c r="O1821" s="42" t="n"/>
    </row>
    <row r="1822">
      <c r="A1822" s="40" t="n"/>
      <c r="B1822" s="41" t="n"/>
      <c r="C1822" s="42" t="n"/>
      <c r="D1822" s="42" t="n"/>
      <c r="E1822" s="42" t="n"/>
      <c r="F1822" s="42" t="n"/>
      <c r="G1822" s="42" t="n"/>
      <c r="H1822" s="42" t="n"/>
      <c r="I1822" s="42" t="n"/>
      <c r="J1822" s="42" t="n"/>
      <c r="K1822" s="42" t="n"/>
      <c r="L1822" s="42" t="n"/>
      <c r="M1822" s="42" t="n"/>
      <c r="N1822" s="42" t="n"/>
      <c r="O1822" s="42" t="n"/>
    </row>
    <row r="1823">
      <c r="A1823" s="40" t="n"/>
      <c r="B1823" s="41" t="n"/>
      <c r="C1823" s="42" t="n"/>
      <c r="D1823" s="42" t="n"/>
      <c r="E1823" s="42" t="n"/>
      <c r="F1823" s="42" t="n"/>
      <c r="G1823" s="42" t="n"/>
      <c r="H1823" s="42" t="n"/>
      <c r="I1823" s="42" t="n"/>
      <c r="J1823" s="42" t="n"/>
      <c r="K1823" s="42" t="n"/>
      <c r="L1823" s="42" t="n"/>
      <c r="M1823" s="42" t="n"/>
      <c r="N1823" s="42" t="n"/>
      <c r="O1823" s="42" t="n"/>
    </row>
    <row r="1824">
      <c r="A1824" s="40" t="n"/>
      <c r="B1824" s="41" t="n"/>
      <c r="C1824" s="42" t="n"/>
      <c r="D1824" s="42" t="n"/>
      <c r="E1824" s="42" t="n"/>
      <c r="F1824" s="42" t="n"/>
      <c r="G1824" s="42" t="n"/>
      <c r="H1824" s="42" t="n"/>
      <c r="I1824" s="42" t="n"/>
      <c r="J1824" s="42" t="n"/>
      <c r="K1824" s="42" t="n"/>
      <c r="L1824" s="42" t="n"/>
      <c r="M1824" s="42" t="n"/>
      <c r="N1824" s="42" t="n"/>
      <c r="O1824" s="42" t="n"/>
    </row>
    <row r="1825">
      <c r="A1825" s="40" t="n"/>
      <c r="B1825" s="41" t="n"/>
      <c r="C1825" s="42" t="n"/>
      <c r="D1825" s="42" t="n"/>
      <c r="E1825" s="42" t="n"/>
      <c r="F1825" s="42" t="n"/>
      <c r="G1825" s="42" t="n"/>
      <c r="H1825" s="42" t="n"/>
      <c r="I1825" s="42" t="n"/>
      <c r="J1825" s="42" t="n"/>
      <c r="K1825" s="42" t="n"/>
      <c r="L1825" s="42" t="n"/>
      <c r="M1825" s="42" t="n"/>
      <c r="N1825" s="42" t="n"/>
      <c r="O1825" s="42" t="n"/>
    </row>
    <row r="1826">
      <c r="A1826" s="40" t="n"/>
      <c r="B1826" s="41" t="n"/>
      <c r="C1826" s="42" t="n"/>
      <c r="D1826" s="42" t="n"/>
      <c r="E1826" s="42" t="n"/>
      <c r="F1826" s="42" t="n"/>
      <c r="G1826" s="42" t="n"/>
      <c r="H1826" s="42" t="n"/>
      <c r="I1826" s="42" t="n"/>
      <c r="J1826" s="42" t="n"/>
      <c r="K1826" s="42" t="n"/>
      <c r="L1826" s="42" t="n"/>
      <c r="M1826" s="42" t="n"/>
      <c r="N1826" s="42" t="n"/>
      <c r="O1826" s="42" t="n"/>
    </row>
    <row r="1827">
      <c r="A1827" s="40" t="n"/>
      <c r="B1827" s="41" t="n"/>
      <c r="C1827" s="42" t="n"/>
      <c r="D1827" s="42" t="n"/>
      <c r="E1827" s="42" t="n"/>
      <c r="F1827" s="42" t="n"/>
      <c r="G1827" s="42" t="n"/>
      <c r="H1827" s="42" t="n"/>
      <c r="I1827" s="42" t="n"/>
      <c r="J1827" s="42" t="n"/>
      <c r="K1827" s="42" t="n"/>
      <c r="L1827" s="42" t="n"/>
      <c r="M1827" s="42" t="n"/>
      <c r="N1827" s="42" t="n"/>
      <c r="O1827" s="42" t="n"/>
    </row>
    <row r="1828">
      <c r="A1828" s="40" t="n"/>
      <c r="B1828" s="41" t="n"/>
      <c r="C1828" s="42" t="n"/>
      <c r="D1828" s="42" t="n"/>
      <c r="E1828" s="42" t="n"/>
      <c r="F1828" s="42" t="n"/>
      <c r="G1828" s="42" t="n"/>
      <c r="H1828" s="42" t="n"/>
      <c r="I1828" s="42" t="n"/>
      <c r="J1828" s="42" t="n"/>
      <c r="K1828" s="42" t="n"/>
      <c r="L1828" s="42" t="n"/>
      <c r="M1828" s="42" t="n"/>
      <c r="N1828" s="42" t="n"/>
      <c r="O1828" s="42" t="n"/>
    </row>
    <row r="1829">
      <c r="A1829" s="40" t="n"/>
      <c r="B1829" s="41" t="n"/>
      <c r="C1829" s="42" t="n"/>
      <c r="D1829" s="42" t="n"/>
      <c r="E1829" s="42" t="n"/>
      <c r="F1829" s="42" t="n"/>
      <c r="G1829" s="42" t="n"/>
      <c r="H1829" s="42" t="n"/>
      <c r="I1829" s="42" t="n"/>
      <c r="J1829" s="42" t="n"/>
      <c r="K1829" s="42" t="n"/>
      <c r="L1829" s="42" t="n"/>
      <c r="M1829" s="42" t="n"/>
      <c r="N1829" s="42" t="n"/>
      <c r="O1829" s="42" t="n"/>
    </row>
    <row r="1830">
      <c r="A1830" s="40" t="n"/>
      <c r="B1830" s="41" t="n"/>
      <c r="C1830" s="42" t="n"/>
      <c r="D1830" s="42" t="n"/>
      <c r="E1830" s="42" t="n"/>
      <c r="F1830" s="42" t="n"/>
      <c r="G1830" s="42" t="n"/>
      <c r="H1830" s="42" t="n"/>
      <c r="I1830" s="42" t="n"/>
      <c r="J1830" s="42" t="n"/>
      <c r="K1830" s="42" t="n"/>
      <c r="L1830" s="42" t="n"/>
      <c r="M1830" s="42" t="n"/>
      <c r="N1830" s="42" t="n"/>
      <c r="O1830" s="42" t="n"/>
    </row>
    <row r="1831">
      <c r="A1831" s="40" t="n"/>
      <c r="B1831" s="41" t="n"/>
      <c r="C1831" s="42" t="n"/>
      <c r="D1831" s="42" t="n"/>
      <c r="E1831" s="42" t="n"/>
      <c r="F1831" s="42" t="n"/>
      <c r="G1831" s="42" t="n"/>
      <c r="H1831" s="42" t="n"/>
      <c r="I1831" s="42" t="n"/>
      <c r="J1831" s="42" t="n"/>
      <c r="K1831" s="42" t="n"/>
      <c r="L1831" s="42" t="n"/>
      <c r="M1831" s="42" t="n"/>
      <c r="N1831" s="42" t="n"/>
      <c r="O1831" s="42" t="n"/>
    </row>
    <row r="1832">
      <c r="A1832" s="40" t="n"/>
      <c r="B1832" s="41" t="n"/>
      <c r="C1832" s="42" t="n"/>
      <c r="D1832" s="42" t="n"/>
      <c r="E1832" s="42" t="n"/>
      <c r="F1832" s="42" t="n"/>
      <c r="G1832" s="42" t="n"/>
      <c r="H1832" s="42" t="n"/>
      <c r="I1832" s="42" t="n"/>
      <c r="J1832" s="42" t="n"/>
      <c r="K1832" s="42" t="n"/>
      <c r="L1832" s="42" t="n"/>
      <c r="M1832" s="42" t="n"/>
      <c r="N1832" s="42" t="n"/>
      <c r="O1832" s="42" t="n"/>
    </row>
    <row r="1833">
      <c r="A1833" s="40" t="n"/>
      <c r="B1833" s="41" t="n"/>
      <c r="C1833" s="42" t="n"/>
      <c r="D1833" s="42" t="n"/>
      <c r="E1833" s="42" t="n"/>
      <c r="F1833" s="42" t="n"/>
      <c r="G1833" s="42" t="n"/>
      <c r="H1833" s="42" t="n"/>
      <c r="I1833" s="42" t="n"/>
      <c r="J1833" s="42" t="n"/>
      <c r="K1833" s="42" t="n"/>
      <c r="L1833" s="42" t="n"/>
      <c r="M1833" s="42" t="n"/>
      <c r="N1833" s="42" t="n"/>
      <c r="O1833" s="42" t="n"/>
    </row>
    <row r="1834">
      <c r="A1834" s="40" t="n"/>
      <c r="B1834" s="41" t="n"/>
      <c r="C1834" s="42" t="n"/>
      <c r="D1834" s="42" t="n"/>
      <c r="E1834" s="42" t="n"/>
      <c r="F1834" s="42" t="n"/>
      <c r="G1834" s="42" t="n"/>
      <c r="H1834" s="42" t="n"/>
      <c r="I1834" s="42" t="n"/>
      <c r="J1834" s="42" t="n"/>
      <c r="K1834" s="42" t="n"/>
      <c r="L1834" s="42" t="n"/>
      <c r="M1834" s="42" t="n"/>
      <c r="N1834" s="42" t="n"/>
      <c r="O1834" s="42" t="n"/>
    </row>
    <row r="1835">
      <c r="A1835" s="40" t="n"/>
      <c r="B1835" s="41" t="n"/>
      <c r="C1835" s="42" t="n"/>
      <c r="D1835" s="42" t="n"/>
      <c r="E1835" s="42" t="n"/>
      <c r="F1835" s="42" t="n"/>
      <c r="G1835" s="42" t="n"/>
      <c r="H1835" s="42" t="n"/>
      <c r="I1835" s="42" t="n"/>
      <c r="J1835" s="42" t="n"/>
      <c r="K1835" s="42" t="n"/>
      <c r="L1835" s="42" t="n"/>
      <c r="M1835" s="42" t="n"/>
      <c r="N1835" s="42" t="n"/>
      <c r="O1835" s="42" t="n"/>
    </row>
    <row r="1836">
      <c r="A1836" s="40" t="n"/>
      <c r="B1836" s="41" t="n"/>
      <c r="C1836" s="42" t="n"/>
      <c r="D1836" s="42" t="n"/>
      <c r="E1836" s="42" t="n"/>
      <c r="F1836" s="42" t="n"/>
      <c r="G1836" s="42" t="n"/>
      <c r="H1836" s="42" t="n"/>
      <c r="I1836" s="42" t="n"/>
      <c r="J1836" s="42" t="n"/>
      <c r="K1836" s="42" t="n"/>
      <c r="L1836" s="42" t="n"/>
      <c r="M1836" s="42" t="n"/>
      <c r="N1836" s="42" t="n"/>
      <c r="O1836" s="42" t="n"/>
    </row>
    <row r="1837">
      <c r="A1837" s="40" t="n"/>
      <c r="B1837" s="41" t="n"/>
      <c r="C1837" s="42" t="n"/>
      <c r="D1837" s="42" t="n"/>
      <c r="E1837" s="42" t="n"/>
      <c r="F1837" s="42" t="n"/>
      <c r="G1837" s="42" t="n"/>
      <c r="H1837" s="42" t="n"/>
      <c r="I1837" s="42" t="n"/>
      <c r="J1837" s="42" t="n"/>
      <c r="K1837" s="42" t="n"/>
      <c r="L1837" s="42" t="n"/>
      <c r="M1837" s="42" t="n"/>
      <c r="N1837" s="42" t="n"/>
      <c r="O1837" s="42" t="n"/>
    </row>
    <row r="1838">
      <c r="A1838" s="40" t="n"/>
      <c r="B1838" s="41" t="n"/>
      <c r="C1838" s="42" t="n"/>
      <c r="D1838" s="42" t="n"/>
      <c r="E1838" s="42" t="n"/>
      <c r="F1838" s="42" t="n"/>
      <c r="G1838" s="42" t="n"/>
      <c r="H1838" s="42" t="n"/>
      <c r="I1838" s="42" t="n"/>
      <c r="J1838" s="42" t="n"/>
      <c r="K1838" s="42" t="n"/>
      <c r="L1838" s="42" t="n"/>
      <c r="M1838" s="42" t="n"/>
      <c r="N1838" s="42" t="n"/>
      <c r="O1838" s="42" t="n"/>
    </row>
    <row r="1839">
      <c r="A1839" s="40" t="n"/>
      <c r="B1839" s="41" t="n"/>
      <c r="C1839" s="42" t="n"/>
      <c r="D1839" s="42" t="n"/>
      <c r="E1839" s="42" t="n"/>
      <c r="F1839" s="42" t="n"/>
      <c r="G1839" s="42" t="n"/>
      <c r="H1839" s="42" t="n"/>
      <c r="I1839" s="42" t="n"/>
      <c r="J1839" s="42" t="n"/>
      <c r="K1839" s="42" t="n"/>
      <c r="L1839" s="42" t="n"/>
      <c r="M1839" s="42" t="n"/>
      <c r="N1839" s="42" t="n"/>
      <c r="O1839" s="42" t="n"/>
    </row>
    <row r="1840">
      <c r="A1840" s="40" t="n"/>
      <c r="B1840" s="41" t="n"/>
      <c r="C1840" s="42" t="n"/>
      <c r="D1840" s="42" t="n"/>
      <c r="E1840" s="42" t="n"/>
      <c r="F1840" s="42" t="n"/>
      <c r="G1840" s="42" t="n"/>
      <c r="H1840" s="42" t="n"/>
      <c r="I1840" s="42" t="n"/>
      <c r="J1840" s="42" t="n"/>
      <c r="K1840" s="42" t="n"/>
      <c r="L1840" s="42" t="n"/>
      <c r="M1840" s="42" t="n"/>
      <c r="N1840" s="42" t="n"/>
      <c r="O1840" s="42" t="n"/>
    </row>
    <row r="1841">
      <c r="A1841" s="40" t="n"/>
      <c r="B1841" s="41" t="n"/>
      <c r="C1841" s="42" t="n"/>
      <c r="D1841" s="42" t="n"/>
      <c r="E1841" s="42" t="n"/>
      <c r="F1841" s="42" t="n"/>
      <c r="G1841" s="42" t="n"/>
      <c r="H1841" s="42" t="n"/>
      <c r="I1841" s="42" t="n"/>
      <c r="J1841" s="42" t="n"/>
      <c r="K1841" s="42" t="n"/>
      <c r="L1841" s="42" t="n"/>
      <c r="M1841" s="42" t="n"/>
      <c r="N1841" s="42" t="n"/>
      <c r="O1841" s="42" t="n"/>
    </row>
    <row r="1842">
      <c r="A1842" s="40" t="n"/>
      <c r="B1842" s="41" t="n"/>
      <c r="C1842" s="42" t="n"/>
      <c r="D1842" s="42" t="n"/>
      <c r="E1842" s="42" t="n"/>
      <c r="F1842" s="42" t="n"/>
      <c r="G1842" s="42" t="n"/>
      <c r="H1842" s="42" t="n"/>
      <c r="I1842" s="42" t="n"/>
      <c r="J1842" s="42" t="n"/>
      <c r="K1842" s="42" t="n"/>
      <c r="L1842" s="42" t="n"/>
      <c r="M1842" s="42" t="n"/>
      <c r="N1842" s="42" t="n"/>
      <c r="O1842" s="42" t="n"/>
    </row>
    <row r="1843">
      <c r="A1843" s="40" t="n"/>
      <c r="B1843" s="41" t="n"/>
      <c r="C1843" s="42" t="n"/>
      <c r="D1843" s="42" t="n"/>
      <c r="E1843" s="42" t="n"/>
      <c r="F1843" s="42" t="n"/>
      <c r="G1843" s="42" t="n"/>
      <c r="H1843" s="42" t="n"/>
      <c r="I1843" s="42" t="n"/>
      <c r="J1843" s="42" t="n"/>
      <c r="K1843" s="42" t="n"/>
      <c r="L1843" s="42" t="n"/>
      <c r="M1843" s="42" t="n"/>
      <c r="N1843" s="42" t="n"/>
      <c r="O1843" s="42" t="n"/>
    </row>
    <row r="1844">
      <c r="A1844" s="40" t="n"/>
      <c r="B1844" s="41" t="n"/>
      <c r="C1844" s="42" t="n"/>
      <c r="D1844" s="42" t="n"/>
      <c r="E1844" s="42" t="n"/>
      <c r="F1844" s="42" t="n"/>
      <c r="G1844" s="42" t="n"/>
      <c r="H1844" s="42" t="n"/>
      <c r="I1844" s="42" t="n"/>
      <c r="J1844" s="42" t="n"/>
      <c r="K1844" s="42" t="n"/>
      <c r="L1844" s="42" t="n"/>
      <c r="M1844" s="42" t="n"/>
      <c r="N1844" s="42" t="n"/>
      <c r="O1844" s="42" t="n"/>
    </row>
    <row r="1845">
      <c r="A1845" s="40" t="n"/>
      <c r="B1845" s="41" t="n"/>
      <c r="C1845" s="42" t="n"/>
      <c r="D1845" s="42" t="n"/>
      <c r="E1845" s="42" t="n"/>
      <c r="F1845" s="42" t="n"/>
      <c r="G1845" s="42" t="n"/>
      <c r="H1845" s="42" t="n"/>
      <c r="I1845" s="42" t="n"/>
      <c r="J1845" s="42" t="n"/>
      <c r="K1845" s="42" t="n"/>
      <c r="L1845" s="42" t="n"/>
      <c r="M1845" s="42" t="n"/>
      <c r="N1845" s="42" t="n"/>
      <c r="O1845" s="42" t="n"/>
    </row>
    <row r="1846">
      <c r="A1846" s="40" t="n"/>
      <c r="B1846" s="41" t="n"/>
      <c r="C1846" s="42" t="n"/>
      <c r="D1846" s="42" t="n"/>
      <c r="E1846" s="42" t="n"/>
      <c r="F1846" s="42" t="n"/>
      <c r="G1846" s="42" t="n"/>
      <c r="H1846" s="42" t="n"/>
      <c r="I1846" s="42" t="n"/>
      <c r="J1846" s="42" t="n"/>
      <c r="K1846" s="42" t="n"/>
      <c r="L1846" s="42" t="n"/>
      <c r="M1846" s="42" t="n"/>
      <c r="N1846" s="42" t="n"/>
      <c r="O1846" s="42" t="n"/>
    </row>
    <row r="1847">
      <c r="A1847" s="40" t="n"/>
      <c r="B1847" s="41" t="n"/>
      <c r="C1847" s="42" t="n"/>
      <c r="D1847" s="42" t="n"/>
      <c r="E1847" s="42" t="n"/>
      <c r="F1847" s="42" t="n"/>
      <c r="G1847" s="42" t="n"/>
      <c r="H1847" s="42" t="n"/>
      <c r="I1847" s="42" t="n"/>
      <c r="J1847" s="42" t="n"/>
      <c r="K1847" s="42" t="n"/>
      <c r="L1847" s="42" t="n"/>
      <c r="M1847" s="42" t="n"/>
      <c r="N1847" s="42" t="n"/>
      <c r="O1847" s="42" t="n"/>
    </row>
    <row r="1848">
      <c r="A1848" s="40" t="n"/>
      <c r="B1848" s="41" t="n"/>
      <c r="C1848" s="42" t="n"/>
      <c r="D1848" s="42" t="n"/>
      <c r="E1848" s="42" t="n"/>
      <c r="F1848" s="42" t="n"/>
      <c r="G1848" s="42" t="n"/>
      <c r="H1848" s="42" t="n"/>
      <c r="I1848" s="42" t="n"/>
      <c r="J1848" s="42" t="n"/>
      <c r="K1848" s="42" t="n"/>
      <c r="L1848" s="42" t="n"/>
      <c r="M1848" s="42" t="n"/>
      <c r="N1848" s="42" t="n"/>
      <c r="O1848" s="42" t="n"/>
    </row>
    <row r="1849">
      <c r="A1849" s="40" t="n"/>
      <c r="B1849" s="41" t="n"/>
      <c r="C1849" s="42" t="n"/>
      <c r="D1849" s="42" t="n"/>
      <c r="E1849" s="42" t="n"/>
      <c r="F1849" s="42" t="n"/>
      <c r="G1849" s="42" t="n"/>
      <c r="H1849" s="42" t="n"/>
      <c r="I1849" s="42" t="n"/>
      <c r="J1849" s="42" t="n"/>
      <c r="K1849" s="42" t="n"/>
      <c r="L1849" s="42" t="n"/>
      <c r="M1849" s="42" t="n"/>
      <c r="N1849" s="42" t="n"/>
      <c r="O1849" s="42" t="n"/>
    </row>
    <row r="1850">
      <c r="A1850" s="40" t="n"/>
      <c r="B1850" s="41" t="n"/>
      <c r="C1850" s="42" t="n"/>
      <c r="D1850" s="42" t="n"/>
      <c r="E1850" s="42" t="n"/>
      <c r="F1850" s="42" t="n"/>
      <c r="G1850" s="42" t="n"/>
      <c r="H1850" s="42" t="n"/>
      <c r="I1850" s="42" t="n"/>
      <c r="J1850" s="42" t="n"/>
      <c r="K1850" s="42" t="n"/>
      <c r="L1850" s="42" t="n"/>
      <c r="M1850" s="42" t="n"/>
      <c r="N1850" s="42" t="n"/>
      <c r="O1850" s="42" t="n"/>
    </row>
    <row r="1851">
      <c r="A1851" s="40" t="n"/>
      <c r="B1851" s="41" t="n"/>
      <c r="C1851" s="42" t="n"/>
      <c r="D1851" s="42" t="n"/>
      <c r="E1851" s="42" t="n"/>
      <c r="F1851" s="42" t="n"/>
      <c r="G1851" s="42" t="n"/>
      <c r="H1851" s="42" t="n"/>
      <c r="I1851" s="42" t="n"/>
      <c r="J1851" s="42" t="n"/>
      <c r="K1851" s="42" t="n"/>
      <c r="L1851" s="42" t="n"/>
      <c r="M1851" s="42" t="n"/>
      <c r="N1851" s="42" t="n"/>
      <c r="O1851" s="42" t="n"/>
    </row>
    <row r="1852">
      <c r="A1852" s="40" t="n"/>
      <c r="B1852" s="41" t="n"/>
      <c r="C1852" s="42" t="n"/>
      <c r="D1852" s="42" t="n"/>
      <c r="E1852" s="42" t="n"/>
      <c r="F1852" s="42" t="n"/>
      <c r="G1852" s="42" t="n"/>
      <c r="H1852" s="42" t="n"/>
      <c r="I1852" s="42" t="n"/>
      <c r="J1852" s="42" t="n"/>
      <c r="K1852" s="42" t="n"/>
      <c r="L1852" s="42" t="n"/>
      <c r="M1852" s="42" t="n"/>
      <c r="N1852" s="42" t="n"/>
      <c r="O1852" s="42" t="n"/>
    </row>
    <row r="1853">
      <c r="A1853" s="40" t="n"/>
      <c r="B1853" s="41" t="n"/>
      <c r="C1853" s="42" t="n"/>
      <c r="D1853" s="42" t="n"/>
      <c r="E1853" s="42" t="n"/>
      <c r="F1853" s="42" t="n"/>
      <c r="G1853" s="42" t="n"/>
      <c r="H1853" s="42" t="n"/>
      <c r="I1853" s="42" t="n"/>
      <c r="J1853" s="42" t="n"/>
      <c r="K1853" s="42" t="n"/>
      <c r="L1853" s="42" t="n"/>
      <c r="M1853" s="42" t="n"/>
      <c r="N1853" s="42" t="n"/>
      <c r="O1853" s="42" t="n"/>
    </row>
    <row r="1854">
      <c r="A1854" s="40" t="n"/>
      <c r="B1854" s="41" t="n"/>
      <c r="C1854" s="42" t="n"/>
      <c r="D1854" s="42" t="n"/>
      <c r="E1854" s="42" t="n"/>
      <c r="F1854" s="42" t="n"/>
      <c r="G1854" s="42" t="n"/>
      <c r="H1854" s="42" t="n"/>
      <c r="I1854" s="42" t="n"/>
      <c r="J1854" s="42" t="n"/>
      <c r="K1854" s="42" t="n"/>
      <c r="L1854" s="42" t="n"/>
      <c r="M1854" s="42" t="n"/>
      <c r="N1854" s="42" t="n"/>
      <c r="O1854" s="42" t="n"/>
    </row>
    <row r="1855">
      <c r="A1855" s="40" t="n"/>
      <c r="B1855" s="41" t="n"/>
      <c r="C1855" s="42" t="n"/>
      <c r="D1855" s="42" t="n"/>
      <c r="E1855" s="42" t="n"/>
      <c r="F1855" s="42" t="n"/>
      <c r="G1855" s="42" t="n"/>
      <c r="H1855" s="42" t="n"/>
      <c r="I1855" s="42" t="n"/>
      <c r="J1855" s="42" t="n"/>
      <c r="K1855" s="42" t="n"/>
      <c r="L1855" s="42" t="n"/>
      <c r="M1855" s="42" t="n"/>
      <c r="N1855" s="42" t="n"/>
      <c r="O1855" s="42" t="n"/>
    </row>
    <row r="1856">
      <c r="A1856" s="40" t="n"/>
      <c r="B1856" s="41" t="n"/>
      <c r="C1856" s="42" t="n"/>
      <c r="D1856" s="42" t="n"/>
      <c r="E1856" s="42" t="n"/>
      <c r="F1856" s="42" t="n"/>
      <c r="G1856" s="42" t="n"/>
      <c r="H1856" s="42" t="n"/>
      <c r="I1856" s="42" t="n"/>
      <c r="J1856" s="42" t="n"/>
      <c r="K1856" s="42" t="n"/>
      <c r="L1856" s="42" t="n"/>
      <c r="M1856" s="42" t="n"/>
      <c r="N1856" s="42" t="n"/>
      <c r="O1856" s="42" t="n"/>
    </row>
    <row r="1857">
      <c r="A1857" s="40" t="n"/>
      <c r="B1857" s="41" t="n"/>
      <c r="C1857" s="42" t="n"/>
      <c r="D1857" s="42" t="n"/>
      <c r="E1857" s="42" t="n"/>
      <c r="F1857" s="42" t="n"/>
      <c r="G1857" s="42" t="n"/>
      <c r="H1857" s="42" t="n"/>
      <c r="I1857" s="42" t="n"/>
      <c r="J1857" s="42" t="n"/>
      <c r="K1857" s="42" t="n"/>
      <c r="L1857" s="42" t="n"/>
      <c r="M1857" s="42" t="n"/>
      <c r="N1857" s="42" t="n"/>
      <c r="O1857" s="42" t="n"/>
    </row>
    <row r="1858">
      <c r="A1858" s="40" t="n"/>
      <c r="B1858" s="41" t="n"/>
      <c r="C1858" s="42" t="n"/>
      <c r="D1858" s="42" t="n"/>
      <c r="E1858" s="42" t="n"/>
      <c r="F1858" s="42" t="n"/>
      <c r="G1858" s="42" t="n"/>
      <c r="H1858" s="42" t="n"/>
      <c r="I1858" s="42" t="n"/>
      <c r="J1858" s="42" t="n"/>
      <c r="K1858" s="42" t="n"/>
      <c r="L1858" s="42" t="n"/>
      <c r="M1858" s="42" t="n"/>
      <c r="N1858" s="42" t="n"/>
      <c r="O1858" s="42" t="n"/>
    </row>
    <row r="1859">
      <c r="A1859" s="40" t="n"/>
      <c r="B1859" s="41" t="n"/>
      <c r="C1859" s="42" t="n"/>
      <c r="D1859" s="42" t="n"/>
      <c r="E1859" s="42" t="n"/>
      <c r="F1859" s="42" t="n"/>
      <c r="G1859" s="42" t="n"/>
      <c r="H1859" s="42" t="n"/>
      <c r="I1859" s="42" t="n"/>
      <c r="J1859" s="42" t="n"/>
      <c r="K1859" s="42" t="n"/>
      <c r="L1859" s="42" t="n"/>
      <c r="M1859" s="42" t="n"/>
      <c r="N1859" s="42" t="n"/>
      <c r="O1859" s="42" t="n"/>
    </row>
    <row r="1860">
      <c r="A1860" s="40" t="n"/>
      <c r="B1860" s="41" t="n"/>
      <c r="C1860" s="42" t="n"/>
      <c r="D1860" s="42" t="n"/>
      <c r="E1860" s="42" t="n"/>
      <c r="F1860" s="42" t="n"/>
      <c r="G1860" s="42" t="n"/>
      <c r="H1860" s="42" t="n"/>
      <c r="I1860" s="42" t="n"/>
      <c r="J1860" s="42" t="n"/>
      <c r="K1860" s="42" t="n"/>
      <c r="L1860" s="42" t="n"/>
      <c r="M1860" s="42" t="n"/>
      <c r="N1860" s="42" t="n"/>
      <c r="O1860" s="42" t="n"/>
    </row>
    <row r="1861">
      <c r="A1861" s="40" t="n"/>
      <c r="B1861" s="41" t="n"/>
      <c r="C1861" s="42" t="n"/>
      <c r="D1861" s="42" t="n"/>
      <c r="E1861" s="42" t="n"/>
      <c r="F1861" s="42" t="n"/>
      <c r="G1861" s="42" t="n"/>
      <c r="H1861" s="42" t="n"/>
      <c r="I1861" s="42" t="n"/>
      <c r="J1861" s="42" t="n"/>
      <c r="K1861" s="42" t="n"/>
      <c r="L1861" s="42" t="n"/>
      <c r="M1861" s="42" t="n"/>
      <c r="N1861" s="42" t="n"/>
      <c r="O1861" s="42" t="n"/>
    </row>
    <row r="1862">
      <c r="A1862" s="40" t="n"/>
      <c r="B1862" s="41" t="n"/>
      <c r="C1862" s="42" t="n"/>
      <c r="D1862" s="42" t="n"/>
      <c r="E1862" s="42" t="n"/>
      <c r="F1862" s="42" t="n"/>
      <c r="G1862" s="42" t="n"/>
      <c r="H1862" s="42" t="n"/>
      <c r="I1862" s="42" t="n"/>
      <c r="J1862" s="42" t="n"/>
      <c r="K1862" s="42" t="n"/>
      <c r="L1862" s="42" t="n"/>
      <c r="M1862" s="42" t="n"/>
      <c r="N1862" s="42" t="n"/>
      <c r="O1862" s="42" t="n"/>
    </row>
    <row r="1863">
      <c r="A1863" s="40" t="n"/>
      <c r="B1863" s="41" t="n"/>
      <c r="C1863" s="42" t="n"/>
      <c r="D1863" s="42" t="n"/>
      <c r="E1863" s="42" t="n"/>
      <c r="F1863" s="42" t="n"/>
      <c r="G1863" s="42" t="n"/>
      <c r="H1863" s="42" t="n"/>
      <c r="I1863" s="42" t="n"/>
      <c r="J1863" s="42" t="n"/>
      <c r="K1863" s="42" t="n"/>
      <c r="L1863" s="42" t="n"/>
      <c r="M1863" s="42" t="n"/>
      <c r="N1863" s="42" t="n"/>
      <c r="O1863" s="42" t="n"/>
    </row>
    <row r="1864">
      <c r="A1864" s="40" t="n"/>
      <c r="B1864" s="41" t="n"/>
      <c r="C1864" s="42" t="n"/>
      <c r="D1864" s="42" t="n"/>
      <c r="E1864" s="42" t="n"/>
      <c r="F1864" s="42" t="n"/>
      <c r="G1864" s="42" t="n"/>
      <c r="H1864" s="42" t="n"/>
      <c r="I1864" s="42" t="n"/>
      <c r="J1864" s="42" t="n"/>
      <c r="K1864" s="42" t="n"/>
      <c r="L1864" s="42" t="n"/>
      <c r="M1864" s="42" t="n"/>
      <c r="N1864" s="42" t="n"/>
      <c r="O1864" s="42" t="n"/>
    </row>
    <row r="1865">
      <c r="A1865" s="40" t="n"/>
      <c r="B1865" s="41" t="n"/>
      <c r="C1865" s="42" t="n"/>
      <c r="D1865" s="42" t="n"/>
      <c r="E1865" s="42" t="n"/>
      <c r="F1865" s="42" t="n"/>
      <c r="G1865" s="42" t="n"/>
      <c r="H1865" s="42" t="n"/>
      <c r="I1865" s="42" t="n"/>
      <c r="J1865" s="42" t="n"/>
      <c r="K1865" s="42" t="n"/>
      <c r="L1865" s="42" t="n"/>
      <c r="M1865" s="42" t="n"/>
      <c r="N1865" s="42" t="n"/>
      <c r="O1865" s="42" t="n"/>
    </row>
    <row r="1866">
      <c r="A1866" s="40" t="n"/>
      <c r="B1866" s="41" t="n"/>
      <c r="C1866" s="42" t="n"/>
      <c r="D1866" s="42" t="n"/>
      <c r="E1866" s="42" t="n"/>
      <c r="F1866" s="42" t="n"/>
      <c r="G1866" s="42" t="n"/>
      <c r="H1866" s="42" t="n"/>
      <c r="I1866" s="42" t="n"/>
      <c r="J1866" s="42" t="n"/>
      <c r="K1866" s="42" t="n"/>
      <c r="L1866" s="42" t="n"/>
      <c r="M1866" s="42" t="n"/>
      <c r="N1866" s="42" t="n"/>
      <c r="O1866" s="42" t="n"/>
    </row>
    <row r="1867">
      <c r="A1867" s="40" t="n"/>
      <c r="B1867" s="41" t="n"/>
      <c r="C1867" s="42" t="n"/>
      <c r="D1867" s="42" t="n"/>
      <c r="E1867" s="42" t="n"/>
      <c r="F1867" s="42" t="n"/>
      <c r="G1867" s="42" t="n"/>
      <c r="H1867" s="42" t="n"/>
      <c r="I1867" s="42" t="n"/>
      <c r="J1867" s="42" t="n"/>
      <c r="K1867" s="42" t="n"/>
      <c r="L1867" s="42" t="n"/>
      <c r="M1867" s="42" t="n"/>
      <c r="N1867" s="42" t="n"/>
      <c r="O1867" s="42" t="n"/>
    </row>
    <row r="1868">
      <c r="A1868" s="40" t="n"/>
      <c r="B1868" s="41" t="n"/>
      <c r="C1868" s="42" t="n"/>
      <c r="D1868" s="42" t="n"/>
      <c r="E1868" s="42" t="n"/>
      <c r="F1868" s="42" t="n"/>
      <c r="G1868" s="42" t="n"/>
      <c r="H1868" s="42" t="n"/>
      <c r="I1868" s="42" t="n"/>
      <c r="J1868" s="42" t="n"/>
      <c r="K1868" s="42" t="n"/>
      <c r="L1868" s="42" t="n"/>
      <c r="M1868" s="42" t="n"/>
      <c r="N1868" s="42" t="n"/>
      <c r="O1868" s="42" t="n"/>
    </row>
    <row r="1869">
      <c r="A1869" s="40" t="n"/>
      <c r="B1869" s="41" t="n"/>
      <c r="C1869" s="42" t="n"/>
      <c r="D1869" s="42" t="n"/>
      <c r="E1869" s="42" t="n"/>
      <c r="F1869" s="42" t="n"/>
      <c r="G1869" s="42" t="n"/>
      <c r="H1869" s="42" t="n"/>
      <c r="I1869" s="42" t="n"/>
      <c r="J1869" s="42" t="n"/>
      <c r="K1869" s="42" t="n"/>
      <c r="L1869" s="42" t="n"/>
      <c r="M1869" s="42" t="n"/>
      <c r="N1869" s="42" t="n"/>
      <c r="O1869" s="42" t="n"/>
    </row>
    <row r="1870">
      <c r="A1870" s="40" t="n"/>
      <c r="B1870" s="41" t="n"/>
      <c r="C1870" s="42" t="n"/>
      <c r="D1870" s="42" t="n"/>
      <c r="E1870" s="42" t="n"/>
      <c r="F1870" s="42" t="n"/>
      <c r="G1870" s="42" t="n"/>
      <c r="H1870" s="42" t="n"/>
      <c r="I1870" s="42" t="n"/>
      <c r="J1870" s="42" t="n"/>
      <c r="K1870" s="42" t="n"/>
      <c r="L1870" s="42" t="n"/>
      <c r="M1870" s="42" t="n"/>
      <c r="N1870" s="42" t="n"/>
      <c r="O1870" s="42" t="n"/>
    </row>
    <row r="1871">
      <c r="A1871" s="40" t="n"/>
      <c r="B1871" s="41" t="n"/>
      <c r="C1871" s="42" t="n"/>
      <c r="D1871" s="42" t="n"/>
      <c r="E1871" s="42" t="n"/>
      <c r="F1871" s="42" t="n"/>
      <c r="G1871" s="42" t="n"/>
      <c r="H1871" s="42" t="n"/>
      <c r="I1871" s="42" t="n"/>
      <c r="J1871" s="42" t="n"/>
      <c r="K1871" s="42" t="n"/>
      <c r="L1871" s="42" t="n"/>
      <c r="M1871" s="42" t="n"/>
      <c r="N1871" s="42" t="n"/>
      <c r="O1871" s="42" t="n"/>
    </row>
    <row r="1872">
      <c r="A1872" s="40" t="n"/>
      <c r="B1872" s="41" t="n"/>
      <c r="C1872" s="42" t="n"/>
      <c r="D1872" s="42" t="n"/>
      <c r="E1872" s="42" t="n"/>
      <c r="F1872" s="42" t="n"/>
      <c r="G1872" s="42" t="n"/>
      <c r="H1872" s="42" t="n"/>
      <c r="I1872" s="42" t="n"/>
      <c r="J1872" s="42" t="n"/>
      <c r="K1872" s="42" t="n"/>
      <c r="L1872" s="42" t="n"/>
      <c r="M1872" s="42" t="n"/>
      <c r="N1872" s="42" t="n"/>
      <c r="O1872" s="42" t="n"/>
    </row>
    <row r="1873">
      <c r="A1873" s="40" t="n"/>
      <c r="B1873" s="41" t="n"/>
      <c r="C1873" s="42" t="n"/>
      <c r="D1873" s="42" t="n"/>
      <c r="E1873" s="42" t="n"/>
      <c r="F1873" s="42" t="n"/>
      <c r="G1873" s="42" t="n"/>
      <c r="H1873" s="42" t="n"/>
      <c r="I1873" s="42" t="n"/>
      <c r="J1873" s="42" t="n"/>
      <c r="K1873" s="42" t="n"/>
      <c r="L1873" s="42" t="n"/>
      <c r="M1873" s="42" t="n"/>
      <c r="N1873" s="42" t="n"/>
      <c r="O1873" s="42" t="n"/>
    </row>
    <row r="1874">
      <c r="A1874" s="40" t="n"/>
      <c r="B1874" s="41" t="n"/>
      <c r="C1874" s="42" t="n"/>
      <c r="D1874" s="42" t="n"/>
      <c r="E1874" s="42" t="n"/>
      <c r="F1874" s="42" t="n"/>
      <c r="G1874" s="42" t="n"/>
      <c r="H1874" s="42" t="n"/>
      <c r="I1874" s="42" t="n"/>
      <c r="J1874" s="42" t="n"/>
      <c r="K1874" s="42" t="n"/>
      <c r="L1874" s="42" t="n"/>
      <c r="M1874" s="42" t="n"/>
      <c r="N1874" s="42" t="n"/>
      <c r="O1874" s="42" t="n"/>
    </row>
    <row r="1875">
      <c r="A1875" s="40" t="n"/>
      <c r="B1875" s="41" t="n"/>
      <c r="C1875" s="42" t="n"/>
      <c r="D1875" s="42" t="n"/>
      <c r="E1875" s="42" t="n"/>
      <c r="F1875" s="42" t="n"/>
      <c r="G1875" s="42" t="n"/>
      <c r="H1875" s="42" t="n"/>
      <c r="I1875" s="42" t="n"/>
      <c r="J1875" s="42" t="n"/>
      <c r="K1875" s="42" t="n"/>
      <c r="L1875" s="42" t="n"/>
      <c r="M1875" s="42" t="n"/>
      <c r="N1875" s="42" t="n"/>
      <c r="O1875" s="42" t="n"/>
    </row>
    <row r="1876">
      <c r="A1876" s="40" t="n"/>
      <c r="B1876" s="41" t="n"/>
      <c r="C1876" s="42" t="n"/>
      <c r="D1876" s="42" t="n"/>
      <c r="E1876" s="42" t="n"/>
      <c r="F1876" s="42" t="n"/>
      <c r="G1876" s="42" t="n"/>
      <c r="H1876" s="42" t="n"/>
      <c r="I1876" s="42" t="n"/>
      <c r="J1876" s="42" t="n"/>
      <c r="K1876" s="42" t="n"/>
      <c r="L1876" s="42" t="n"/>
      <c r="M1876" s="42" t="n"/>
      <c r="N1876" s="42" t="n"/>
      <c r="O1876" s="42" t="n"/>
    </row>
    <row r="1877">
      <c r="A1877" s="40" t="n"/>
      <c r="B1877" s="41" t="n"/>
      <c r="C1877" s="42" t="n"/>
      <c r="D1877" s="42" t="n"/>
      <c r="E1877" s="42" t="n"/>
      <c r="F1877" s="42" t="n"/>
      <c r="G1877" s="42" t="n"/>
      <c r="H1877" s="42" t="n"/>
      <c r="I1877" s="42" t="n"/>
      <c r="J1877" s="42" t="n"/>
      <c r="K1877" s="42" t="n"/>
      <c r="L1877" s="42" t="n"/>
      <c r="M1877" s="42" t="n"/>
      <c r="N1877" s="42" t="n"/>
      <c r="O1877" s="42" t="n"/>
    </row>
    <row r="1878">
      <c r="A1878" s="40" t="n"/>
      <c r="B1878" s="41" t="n"/>
      <c r="C1878" s="42" t="n"/>
      <c r="D1878" s="42" t="n"/>
      <c r="E1878" s="42" t="n"/>
      <c r="F1878" s="42" t="n"/>
      <c r="G1878" s="42" t="n"/>
      <c r="H1878" s="42" t="n"/>
      <c r="I1878" s="42" t="n"/>
      <c r="J1878" s="42" t="n"/>
      <c r="K1878" s="42" t="n"/>
      <c r="L1878" s="42" t="n"/>
      <c r="M1878" s="42" t="n"/>
      <c r="N1878" s="42" t="n"/>
      <c r="O1878" s="42" t="n"/>
    </row>
    <row r="1879">
      <c r="A1879" s="40" t="n"/>
      <c r="B1879" s="41" t="n"/>
      <c r="C1879" s="42" t="n"/>
      <c r="D1879" s="42" t="n"/>
      <c r="E1879" s="42" t="n"/>
      <c r="F1879" s="42" t="n"/>
      <c r="G1879" s="42" t="n"/>
      <c r="H1879" s="42" t="n"/>
      <c r="I1879" s="42" t="n"/>
      <c r="J1879" s="42" t="n"/>
      <c r="K1879" s="42" t="n"/>
      <c r="L1879" s="42" t="n"/>
      <c r="M1879" s="42" t="n"/>
      <c r="N1879" s="42" t="n"/>
      <c r="O1879" s="42" t="n"/>
    </row>
    <row r="1880">
      <c r="A1880" s="40" t="n"/>
      <c r="B1880" s="41" t="n"/>
      <c r="C1880" s="42" t="n"/>
      <c r="D1880" s="42" t="n"/>
      <c r="E1880" s="42" t="n"/>
      <c r="F1880" s="42" t="n"/>
      <c r="G1880" s="42" t="n"/>
      <c r="H1880" s="42" t="n"/>
      <c r="I1880" s="42" t="n"/>
      <c r="J1880" s="42" t="n"/>
      <c r="K1880" s="42" t="n"/>
      <c r="L1880" s="42" t="n"/>
      <c r="M1880" s="42" t="n"/>
      <c r="N1880" s="42" t="n"/>
      <c r="O1880" s="42" t="n"/>
    </row>
    <row r="1881">
      <c r="A1881" s="40" t="n"/>
      <c r="B1881" s="41" t="n"/>
      <c r="C1881" s="42" t="n"/>
      <c r="D1881" s="42" t="n"/>
      <c r="E1881" s="42" t="n"/>
      <c r="F1881" s="42" t="n"/>
      <c r="G1881" s="42" t="n"/>
      <c r="H1881" s="42" t="n"/>
      <c r="I1881" s="42" t="n"/>
      <c r="J1881" s="42" t="n"/>
      <c r="K1881" s="42" t="n"/>
      <c r="L1881" s="42" t="n"/>
      <c r="M1881" s="42" t="n"/>
      <c r="N1881" s="42" t="n"/>
      <c r="O1881" s="42" t="n"/>
    </row>
    <row r="1882">
      <c r="A1882" s="40" t="n"/>
      <c r="B1882" s="41" t="n"/>
      <c r="C1882" s="42" t="n"/>
      <c r="D1882" s="42" t="n"/>
      <c r="E1882" s="42" t="n"/>
      <c r="F1882" s="42" t="n"/>
      <c r="G1882" s="42" t="n"/>
      <c r="H1882" s="42" t="n"/>
      <c r="I1882" s="42" t="n"/>
      <c r="J1882" s="42" t="n"/>
      <c r="K1882" s="42" t="n"/>
      <c r="L1882" s="42" t="n"/>
      <c r="M1882" s="42" t="n"/>
      <c r="N1882" s="42" t="n"/>
      <c r="O1882" s="42" t="n"/>
    </row>
    <row r="1883">
      <c r="A1883" s="40" t="n"/>
      <c r="B1883" s="41" t="n"/>
      <c r="C1883" s="42" t="n"/>
      <c r="D1883" s="42" t="n"/>
      <c r="E1883" s="42" t="n"/>
      <c r="F1883" s="42" t="n"/>
      <c r="G1883" s="42" t="n"/>
      <c r="H1883" s="42" t="n"/>
      <c r="I1883" s="42" t="n"/>
      <c r="J1883" s="42" t="n"/>
      <c r="K1883" s="42" t="n"/>
      <c r="L1883" s="42" t="n"/>
      <c r="M1883" s="42" t="n"/>
      <c r="N1883" s="42" t="n"/>
      <c r="O1883" s="42" t="n"/>
    </row>
    <row r="1884">
      <c r="A1884" s="40" t="n"/>
      <c r="B1884" s="41" t="n"/>
      <c r="C1884" s="42" t="n"/>
      <c r="D1884" s="42" t="n"/>
      <c r="E1884" s="42" t="n"/>
      <c r="F1884" s="42" t="n"/>
      <c r="G1884" s="42" t="n"/>
      <c r="H1884" s="42" t="n"/>
      <c r="I1884" s="42" t="n"/>
      <c r="J1884" s="42" t="n"/>
      <c r="K1884" s="42" t="n"/>
      <c r="L1884" s="42" t="n"/>
      <c r="M1884" s="42" t="n"/>
      <c r="N1884" s="42" t="n"/>
      <c r="O1884" s="42" t="n"/>
    </row>
    <row r="1885">
      <c r="A1885" s="40" t="n"/>
      <c r="B1885" s="41" t="n"/>
      <c r="C1885" s="42" t="n"/>
      <c r="D1885" s="42" t="n"/>
      <c r="E1885" s="42" t="n"/>
      <c r="F1885" s="42" t="n"/>
      <c r="G1885" s="42" t="n"/>
      <c r="H1885" s="42" t="n"/>
      <c r="I1885" s="42" t="n"/>
      <c r="J1885" s="42" t="n"/>
      <c r="K1885" s="42" t="n"/>
      <c r="L1885" s="42" t="n"/>
      <c r="M1885" s="42" t="n"/>
      <c r="N1885" s="42" t="n"/>
      <c r="O1885" s="42" t="n"/>
    </row>
    <row r="1886">
      <c r="A1886" s="40" t="n"/>
      <c r="B1886" s="41" t="n"/>
      <c r="C1886" s="42" t="n"/>
      <c r="D1886" s="42" t="n"/>
      <c r="E1886" s="42" t="n"/>
      <c r="F1886" s="42" t="n"/>
      <c r="G1886" s="42" t="n"/>
      <c r="H1886" s="42" t="n"/>
      <c r="I1886" s="42" t="n"/>
      <c r="J1886" s="42" t="n"/>
      <c r="K1886" s="42" t="n"/>
      <c r="L1886" s="42" t="n"/>
      <c r="M1886" s="42" t="n"/>
      <c r="N1886" s="42" t="n"/>
      <c r="O1886" s="42" t="n"/>
    </row>
    <row r="1887">
      <c r="A1887" s="40" t="n"/>
      <c r="B1887" s="41" t="n"/>
      <c r="C1887" s="42" t="n"/>
      <c r="D1887" s="42" t="n"/>
      <c r="E1887" s="42" t="n"/>
      <c r="F1887" s="42" t="n"/>
      <c r="G1887" s="42" t="n"/>
      <c r="H1887" s="42" t="n"/>
      <c r="I1887" s="42" t="n"/>
      <c r="J1887" s="42" t="n"/>
      <c r="K1887" s="42" t="n"/>
      <c r="L1887" s="42" t="n"/>
      <c r="M1887" s="42" t="n"/>
      <c r="N1887" s="42" t="n"/>
      <c r="O1887" s="42" t="n"/>
    </row>
    <row r="1888">
      <c r="A1888" s="40" t="n"/>
      <c r="B1888" s="41" t="n"/>
      <c r="C1888" s="42" t="n"/>
      <c r="D1888" s="42" t="n"/>
      <c r="E1888" s="42" t="n"/>
      <c r="F1888" s="42" t="n"/>
      <c r="G1888" s="42" t="n"/>
      <c r="H1888" s="42" t="n"/>
      <c r="I1888" s="42" t="n"/>
      <c r="J1888" s="42" t="n"/>
      <c r="K1888" s="42" t="n"/>
      <c r="L1888" s="42" t="n"/>
      <c r="M1888" s="42" t="n"/>
      <c r="N1888" s="42" t="n"/>
      <c r="O1888" s="42" t="n"/>
    </row>
    <row r="1889">
      <c r="A1889" s="40" t="n"/>
      <c r="B1889" s="41" t="n"/>
      <c r="C1889" s="42" t="n"/>
      <c r="D1889" s="42" t="n"/>
      <c r="E1889" s="42" t="n"/>
      <c r="F1889" s="42" t="n"/>
      <c r="G1889" s="42" t="n"/>
      <c r="H1889" s="42" t="n"/>
      <c r="I1889" s="42" t="n"/>
      <c r="J1889" s="42" t="n"/>
      <c r="K1889" s="42" t="n"/>
      <c r="L1889" s="42" t="n"/>
      <c r="M1889" s="42" t="n"/>
      <c r="N1889" s="42" t="n"/>
      <c r="O1889" s="42" t="n"/>
    </row>
    <row r="1890">
      <c r="A1890" s="40" t="n"/>
      <c r="B1890" s="41" t="n"/>
      <c r="C1890" s="42" t="n"/>
      <c r="D1890" s="42" t="n"/>
      <c r="E1890" s="42" t="n"/>
      <c r="F1890" s="42" t="n"/>
      <c r="G1890" s="42" t="n"/>
      <c r="H1890" s="42" t="n"/>
      <c r="I1890" s="42" t="n"/>
      <c r="J1890" s="42" t="n"/>
      <c r="K1890" s="42" t="n"/>
      <c r="L1890" s="42" t="n"/>
      <c r="M1890" s="42" t="n"/>
      <c r="N1890" s="42" t="n"/>
      <c r="O1890" s="42" t="n"/>
    </row>
    <row r="1891">
      <c r="A1891" s="40" t="n"/>
      <c r="B1891" s="41" t="n"/>
      <c r="C1891" s="42" t="n"/>
      <c r="D1891" s="42" t="n"/>
      <c r="E1891" s="42" t="n"/>
      <c r="F1891" s="42" t="n"/>
      <c r="G1891" s="42" t="n"/>
      <c r="H1891" s="42" t="n"/>
      <c r="I1891" s="42" t="n"/>
      <c r="J1891" s="42" t="n"/>
      <c r="K1891" s="42" t="n"/>
      <c r="L1891" s="42" t="n"/>
      <c r="M1891" s="42" t="n"/>
      <c r="N1891" s="42" t="n"/>
      <c r="O1891" s="42" t="n"/>
    </row>
    <row r="1892">
      <c r="A1892" s="40" t="n"/>
      <c r="B1892" s="41" t="n"/>
      <c r="C1892" s="42" t="n"/>
      <c r="D1892" s="42" t="n"/>
      <c r="E1892" s="42" t="n"/>
      <c r="F1892" s="42" t="n"/>
      <c r="G1892" s="42" t="n"/>
      <c r="H1892" s="42" t="n"/>
      <c r="I1892" s="42" t="n"/>
      <c r="J1892" s="42" t="n"/>
      <c r="K1892" s="42" t="n"/>
      <c r="L1892" s="42" t="n"/>
      <c r="M1892" s="42" t="n"/>
      <c r="N1892" s="42" t="n"/>
      <c r="O1892" s="42" t="n"/>
    </row>
    <row r="1893">
      <c r="A1893" s="40" t="n"/>
      <c r="B1893" s="41" t="n"/>
      <c r="C1893" s="42" t="n"/>
      <c r="D1893" s="42" t="n"/>
      <c r="E1893" s="42" t="n"/>
      <c r="F1893" s="42" t="n"/>
      <c r="G1893" s="42" t="n"/>
      <c r="H1893" s="42" t="n"/>
      <c r="I1893" s="42" t="n"/>
      <c r="J1893" s="42" t="n"/>
      <c r="K1893" s="42" t="n"/>
      <c r="L1893" s="42" t="n"/>
      <c r="M1893" s="42" t="n"/>
      <c r="N1893" s="42" t="n"/>
      <c r="O1893" s="42" t="n"/>
    </row>
    <row r="1894">
      <c r="A1894" s="40" t="n"/>
      <c r="B1894" s="41" t="n"/>
      <c r="C1894" s="42" t="n"/>
      <c r="D1894" s="42" t="n"/>
      <c r="E1894" s="42" t="n"/>
      <c r="F1894" s="42" t="n"/>
      <c r="G1894" s="42" t="n"/>
      <c r="H1894" s="42" t="n"/>
      <c r="I1894" s="42" t="n"/>
      <c r="J1894" s="42" t="n"/>
      <c r="K1894" s="42" t="n"/>
      <c r="L1894" s="42" t="n"/>
      <c r="M1894" s="42" t="n"/>
      <c r="N1894" s="42" t="n"/>
      <c r="O1894" s="42" t="n"/>
    </row>
    <row r="1895">
      <c r="A1895" s="40" t="n"/>
      <c r="B1895" s="41" t="n"/>
      <c r="C1895" s="42" t="n"/>
      <c r="D1895" s="42" t="n"/>
      <c r="E1895" s="42" t="n"/>
      <c r="F1895" s="42" t="n"/>
      <c r="G1895" s="42" t="n"/>
      <c r="H1895" s="42" t="n"/>
      <c r="I1895" s="42" t="n"/>
      <c r="J1895" s="42" t="n"/>
      <c r="K1895" s="42" t="n"/>
      <c r="L1895" s="42" t="n"/>
      <c r="M1895" s="42" t="n"/>
      <c r="N1895" s="42" t="n"/>
      <c r="O1895" s="42" t="n"/>
    </row>
    <row r="1896">
      <c r="A1896" s="40" t="n"/>
      <c r="B1896" s="41" t="n"/>
      <c r="C1896" s="42" t="n"/>
      <c r="D1896" s="42" t="n"/>
      <c r="E1896" s="42" t="n"/>
      <c r="F1896" s="42" t="n"/>
      <c r="G1896" s="42" t="n"/>
      <c r="H1896" s="42" t="n"/>
      <c r="I1896" s="42" t="n"/>
      <c r="J1896" s="42" t="n"/>
      <c r="K1896" s="42" t="n"/>
      <c r="L1896" s="42" t="n"/>
      <c r="M1896" s="42" t="n"/>
      <c r="N1896" s="42" t="n"/>
      <c r="O1896" s="42" t="n"/>
    </row>
    <row r="1897">
      <c r="A1897" s="40" t="n"/>
      <c r="B1897" s="41" t="n"/>
      <c r="C1897" s="42" t="n"/>
      <c r="D1897" s="42" t="n"/>
      <c r="E1897" s="42" t="n"/>
      <c r="F1897" s="42" t="n"/>
      <c r="G1897" s="42" t="n"/>
      <c r="H1897" s="42" t="n"/>
      <c r="I1897" s="42" t="n"/>
      <c r="J1897" s="42" t="n"/>
      <c r="K1897" s="42" t="n"/>
      <c r="L1897" s="42" t="n"/>
      <c r="M1897" s="42" t="n"/>
      <c r="N1897" s="42" t="n"/>
      <c r="O1897" s="42" t="n"/>
    </row>
    <row r="1898">
      <c r="A1898" s="40" t="n"/>
      <c r="B1898" s="41" t="n"/>
      <c r="C1898" s="42" t="n"/>
      <c r="D1898" s="42" t="n"/>
      <c r="E1898" s="42" t="n"/>
      <c r="F1898" s="42" t="n"/>
      <c r="G1898" s="42" t="n"/>
      <c r="H1898" s="42" t="n"/>
      <c r="I1898" s="42" t="n"/>
      <c r="J1898" s="42" t="n"/>
      <c r="K1898" s="42" t="n"/>
      <c r="L1898" s="42" t="n"/>
      <c r="M1898" s="42" t="n"/>
      <c r="N1898" s="42" t="n"/>
      <c r="O1898" s="42" t="n"/>
    </row>
    <row r="1899">
      <c r="A1899" s="40" t="n"/>
      <c r="B1899" s="41" t="n"/>
      <c r="C1899" s="42" t="n"/>
      <c r="D1899" s="42" t="n"/>
      <c r="E1899" s="42" t="n"/>
      <c r="F1899" s="42" t="n"/>
      <c r="G1899" s="42" t="n"/>
      <c r="H1899" s="42" t="n"/>
      <c r="I1899" s="42" t="n"/>
      <c r="J1899" s="42" t="n"/>
      <c r="K1899" s="42" t="n"/>
      <c r="L1899" s="42" t="n"/>
      <c r="M1899" s="42" t="n"/>
      <c r="N1899" s="42" t="n"/>
      <c r="O1899" s="42" t="n"/>
    </row>
    <row r="1900">
      <c r="A1900" s="40" t="n"/>
      <c r="B1900" s="41" t="n"/>
      <c r="C1900" s="42" t="n"/>
      <c r="D1900" s="42" t="n"/>
      <c r="E1900" s="42" t="n"/>
      <c r="F1900" s="42" t="n"/>
      <c r="G1900" s="42" t="n"/>
      <c r="H1900" s="42" t="n"/>
      <c r="I1900" s="42" t="n"/>
      <c r="J1900" s="42" t="n"/>
      <c r="K1900" s="42" t="n"/>
      <c r="L1900" s="42" t="n"/>
      <c r="M1900" s="42" t="n"/>
      <c r="N1900" s="42" t="n"/>
      <c r="O1900" s="42" t="n"/>
    </row>
    <row r="1901">
      <c r="A1901" s="40" t="n"/>
      <c r="B1901" s="41" t="n"/>
      <c r="C1901" s="42" t="n"/>
      <c r="D1901" s="42" t="n"/>
      <c r="E1901" s="42" t="n"/>
      <c r="F1901" s="42" t="n"/>
      <c r="G1901" s="42" t="n"/>
      <c r="H1901" s="42" t="n"/>
      <c r="I1901" s="42" t="n"/>
      <c r="J1901" s="42" t="n"/>
      <c r="K1901" s="42" t="n"/>
      <c r="L1901" s="42" t="n"/>
      <c r="M1901" s="42" t="n"/>
      <c r="N1901" s="42" t="n"/>
      <c r="O1901" s="42" t="n"/>
    </row>
    <row r="1902">
      <c r="A1902" s="40" t="n"/>
      <c r="B1902" s="41" t="n"/>
      <c r="C1902" s="42" t="n"/>
      <c r="D1902" s="42" t="n"/>
      <c r="E1902" s="42" t="n"/>
      <c r="F1902" s="42" t="n"/>
      <c r="G1902" s="42" t="n"/>
      <c r="H1902" s="42" t="n"/>
      <c r="I1902" s="42" t="n"/>
      <c r="J1902" s="42" t="n"/>
      <c r="K1902" s="42" t="n"/>
      <c r="L1902" s="42" t="n"/>
      <c r="M1902" s="42" t="n"/>
      <c r="N1902" s="42" t="n"/>
      <c r="O1902" s="42" t="n"/>
    </row>
    <row r="1903">
      <c r="A1903" s="40" t="n"/>
      <c r="B1903" s="41" t="n"/>
      <c r="C1903" s="42" t="n"/>
      <c r="D1903" s="42" t="n"/>
      <c r="E1903" s="42" t="n"/>
      <c r="F1903" s="42" t="n"/>
      <c r="G1903" s="42" t="n"/>
      <c r="H1903" s="42" t="n"/>
      <c r="I1903" s="42" t="n"/>
      <c r="J1903" s="42" t="n"/>
      <c r="K1903" s="42" t="n"/>
      <c r="L1903" s="42" t="n"/>
      <c r="M1903" s="42" t="n"/>
      <c r="N1903" s="42" t="n"/>
      <c r="O1903" s="42" t="n"/>
    </row>
    <row r="1904">
      <c r="A1904" s="40" t="n"/>
      <c r="B1904" s="41" t="n"/>
      <c r="C1904" s="42" t="n"/>
      <c r="D1904" s="42" t="n"/>
      <c r="E1904" s="42" t="n"/>
      <c r="F1904" s="42" t="n"/>
      <c r="G1904" s="42" t="n"/>
      <c r="H1904" s="42" t="n"/>
      <c r="I1904" s="42" t="n"/>
      <c r="J1904" s="42" t="n"/>
      <c r="K1904" s="42" t="n"/>
      <c r="L1904" s="42" t="n"/>
      <c r="M1904" s="42" t="n"/>
      <c r="N1904" s="42" t="n"/>
      <c r="O1904" s="42" t="n"/>
    </row>
    <row r="1905">
      <c r="A1905" s="40" t="n"/>
      <c r="B1905" s="41" t="n"/>
      <c r="C1905" s="42" t="n"/>
      <c r="D1905" s="42" t="n"/>
      <c r="E1905" s="42" t="n"/>
      <c r="F1905" s="42" t="n"/>
      <c r="G1905" s="42" t="n"/>
      <c r="H1905" s="42" t="n"/>
      <c r="I1905" s="42" t="n"/>
      <c r="J1905" s="42" t="n"/>
      <c r="K1905" s="42" t="n"/>
      <c r="L1905" s="42" t="n"/>
      <c r="M1905" s="42" t="n"/>
      <c r="N1905" s="42" t="n"/>
      <c r="O1905" s="42" t="n"/>
    </row>
    <row r="1906">
      <c r="A1906" s="40" t="n"/>
      <c r="B1906" s="41" t="n"/>
      <c r="C1906" s="42" t="n"/>
      <c r="D1906" s="42" t="n"/>
      <c r="E1906" s="42" t="n"/>
      <c r="F1906" s="42" t="n"/>
      <c r="G1906" s="42" t="n"/>
      <c r="H1906" s="42" t="n"/>
      <c r="I1906" s="42" t="n"/>
      <c r="J1906" s="42" t="n"/>
      <c r="K1906" s="42" t="n"/>
      <c r="L1906" s="42" t="n"/>
      <c r="M1906" s="42" t="n"/>
      <c r="N1906" s="42" t="n"/>
      <c r="O1906" s="42" t="n"/>
    </row>
    <row r="1907">
      <c r="A1907" s="40" t="n"/>
      <c r="B1907" s="41" t="n"/>
      <c r="C1907" s="42" t="n"/>
      <c r="D1907" s="42" t="n"/>
      <c r="E1907" s="42" t="n"/>
      <c r="F1907" s="42" t="n"/>
      <c r="G1907" s="42" t="n"/>
      <c r="H1907" s="42" t="n"/>
      <c r="I1907" s="42" t="n"/>
      <c r="J1907" s="42" t="n"/>
      <c r="K1907" s="42" t="n"/>
      <c r="L1907" s="42" t="n"/>
      <c r="M1907" s="42" t="n"/>
      <c r="N1907" s="42" t="n"/>
      <c r="O1907" s="42" t="n"/>
    </row>
    <row r="1908">
      <c r="A1908" s="40" t="n"/>
      <c r="B1908" s="41" t="n"/>
      <c r="C1908" s="42" t="n"/>
      <c r="D1908" s="42" t="n"/>
      <c r="E1908" s="42" t="n"/>
      <c r="F1908" s="42" t="n"/>
      <c r="G1908" s="42" t="n"/>
      <c r="H1908" s="42" t="n"/>
      <c r="I1908" s="42" t="n"/>
      <c r="J1908" s="42" t="n"/>
      <c r="K1908" s="42" t="n"/>
      <c r="L1908" s="42" t="n"/>
      <c r="M1908" s="42" t="n"/>
      <c r="N1908" s="42" t="n"/>
      <c r="O1908" s="42" t="n"/>
    </row>
    <row r="1909">
      <c r="A1909" s="40" t="n"/>
      <c r="B1909" s="41" t="n"/>
      <c r="C1909" s="42" t="n"/>
      <c r="D1909" s="42" t="n"/>
      <c r="E1909" s="42" t="n"/>
      <c r="F1909" s="42" t="n"/>
      <c r="G1909" s="42" t="n"/>
      <c r="H1909" s="42" t="n"/>
      <c r="I1909" s="42" t="n"/>
      <c r="J1909" s="42" t="n"/>
      <c r="K1909" s="42" t="n"/>
      <c r="L1909" s="42" t="n"/>
      <c r="M1909" s="42" t="n"/>
      <c r="N1909" s="42" t="n"/>
      <c r="O1909" s="42" t="n"/>
    </row>
    <row r="1910">
      <c r="A1910" s="40" t="n"/>
      <c r="B1910" s="41" t="n"/>
      <c r="C1910" s="42" t="n"/>
      <c r="D1910" s="42" t="n"/>
      <c r="E1910" s="42" t="n"/>
      <c r="F1910" s="42" t="n"/>
      <c r="G1910" s="42" t="n"/>
      <c r="H1910" s="42" t="n"/>
      <c r="I1910" s="42" t="n"/>
      <c r="J1910" s="42" t="n"/>
      <c r="K1910" s="42" t="n"/>
      <c r="L1910" s="42" t="n"/>
      <c r="M1910" s="42" t="n"/>
      <c r="N1910" s="42" t="n"/>
      <c r="O1910" s="42" t="n"/>
    </row>
    <row r="1911">
      <c r="A1911" s="40" t="n"/>
      <c r="B1911" s="41" t="n"/>
      <c r="C1911" s="42" t="n"/>
      <c r="D1911" s="42" t="n"/>
      <c r="E1911" s="42" t="n"/>
      <c r="F1911" s="42" t="n"/>
      <c r="G1911" s="42" t="n"/>
      <c r="H1911" s="42" t="n"/>
      <c r="I1911" s="42" t="n"/>
      <c r="J1911" s="42" t="n"/>
      <c r="K1911" s="42" t="n"/>
      <c r="L1911" s="42" t="n"/>
      <c r="M1911" s="42" t="n"/>
      <c r="N1911" s="42" t="n"/>
      <c r="O1911" s="42" t="n"/>
    </row>
    <row r="1912">
      <c r="A1912" s="40" t="n"/>
      <c r="B1912" s="41" t="n"/>
      <c r="C1912" s="42" t="n"/>
      <c r="D1912" s="42" t="n"/>
      <c r="E1912" s="42" t="n"/>
      <c r="F1912" s="42" t="n"/>
      <c r="G1912" s="42" t="n"/>
      <c r="H1912" s="42" t="n"/>
      <c r="I1912" s="42" t="n"/>
      <c r="J1912" s="42" t="n"/>
      <c r="K1912" s="42" t="n"/>
      <c r="L1912" s="42" t="n"/>
      <c r="M1912" s="42" t="n"/>
      <c r="N1912" s="42" t="n"/>
      <c r="O1912" s="42" t="n"/>
    </row>
    <row r="1913">
      <c r="A1913" s="40" t="n"/>
      <c r="B1913" s="41" t="n"/>
      <c r="C1913" s="42" t="n"/>
      <c r="D1913" s="42" t="n"/>
      <c r="E1913" s="42" t="n"/>
      <c r="F1913" s="42" t="n"/>
      <c r="G1913" s="42" t="n"/>
      <c r="H1913" s="42" t="n"/>
      <c r="I1913" s="42" t="n"/>
      <c r="J1913" s="42" t="n"/>
      <c r="K1913" s="42" t="n"/>
      <c r="L1913" s="42" t="n"/>
      <c r="M1913" s="42" t="n"/>
      <c r="N1913" s="42" t="n"/>
      <c r="O1913" s="42" t="n"/>
    </row>
    <row r="1914">
      <c r="A1914" s="40" t="n"/>
      <c r="B1914" s="41" t="n"/>
      <c r="C1914" s="42" t="n"/>
      <c r="D1914" s="42" t="n"/>
      <c r="E1914" s="42" t="n"/>
      <c r="F1914" s="42" t="n"/>
      <c r="G1914" s="42" t="n"/>
      <c r="H1914" s="42" t="n"/>
      <c r="I1914" s="42" t="n"/>
      <c r="J1914" s="42" t="n"/>
      <c r="K1914" s="42" t="n"/>
      <c r="L1914" s="42" t="n"/>
      <c r="M1914" s="42" t="n"/>
      <c r="N1914" s="42" t="n"/>
      <c r="O1914" s="42" t="n"/>
    </row>
    <row r="1915">
      <c r="A1915" s="40" t="n"/>
      <c r="B1915" s="41" t="n"/>
      <c r="C1915" s="42" t="n"/>
      <c r="D1915" s="42" t="n"/>
      <c r="E1915" s="42" t="n"/>
      <c r="F1915" s="42" t="n"/>
      <c r="G1915" s="42" t="n"/>
      <c r="H1915" s="42" t="n"/>
      <c r="I1915" s="42" t="n"/>
      <c r="J1915" s="42" t="n"/>
      <c r="K1915" s="42" t="n"/>
      <c r="L1915" s="42" t="n"/>
      <c r="M1915" s="42" t="n"/>
      <c r="N1915" s="42" t="n"/>
      <c r="O1915" s="42" t="n"/>
    </row>
    <row r="1916">
      <c r="A1916" s="40" t="n"/>
      <c r="B1916" s="41" t="n"/>
      <c r="C1916" s="42" t="n"/>
      <c r="D1916" s="42" t="n"/>
      <c r="E1916" s="42" t="n"/>
      <c r="F1916" s="42" t="n"/>
      <c r="G1916" s="42" t="n"/>
      <c r="H1916" s="42" t="n"/>
      <c r="I1916" s="42" t="n"/>
      <c r="J1916" s="42" t="n"/>
      <c r="K1916" s="42" t="n"/>
      <c r="L1916" s="42" t="n"/>
      <c r="M1916" s="42" t="n"/>
      <c r="N1916" s="42" t="n"/>
      <c r="O1916" s="42" t="n"/>
    </row>
    <row r="1917">
      <c r="A1917" s="40" t="n"/>
      <c r="B1917" s="41" t="n"/>
      <c r="C1917" s="42" t="n"/>
      <c r="D1917" s="42" t="n"/>
      <c r="E1917" s="42" t="n"/>
      <c r="F1917" s="42" t="n"/>
      <c r="G1917" s="42" t="n"/>
      <c r="H1917" s="42" t="n"/>
      <c r="I1917" s="42" t="n"/>
      <c r="J1917" s="42" t="n"/>
      <c r="K1917" s="42" t="n"/>
      <c r="L1917" s="42" t="n"/>
      <c r="M1917" s="42" t="n"/>
      <c r="N1917" s="42" t="n"/>
      <c r="O1917" s="42" t="n"/>
    </row>
    <row r="1918">
      <c r="A1918" s="40" t="n"/>
      <c r="B1918" s="41" t="n"/>
      <c r="C1918" s="42" t="n"/>
      <c r="D1918" s="42" t="n"/>
      <c r="E1918" s="42" t="n"/>
      <c r="F1918" s="42" t="n"/>
      <c r="G1918" s="42" t="n"/>
      <c r="H1918" s="42" t="n"/>
      <c r="I1918" s="42" t="n"/>
      <c r="J1918" s="42" t="n"/>
      <c r="K1918" s="42" t="n"/>
      <c r="L1918" s="42" t="n"/>
      <c r="M1918" s="42" t="n"/>
      <c r="N1918" s="42" t="n"/>
      <c r="O1918" s="42" t="n"/>
    </row>
    <row r="1919">
      <c r="A1919" s="40" t="n"/>
      <c r="B1919" s="41" t="n"/>
      <c r="C1919" s="42" t="n"/>
      <c r="D1919" s="42" t="n"/>
      <c r="E1919" s="42" t="n"/>
      <c r="F1919" s="42" t="n"/>
      <c r="G1919" s="42" t="n"/>
      <c r="H1919" s="42" t="n"/>
      <c r="I1919" s="42" t="n"/>
      <c r="J1919" s="42" t="n"/>
      <c r="K1919" s="42" t="n"/>
      <c r="L1919" s="42" t="n"/>
      <c r="M1919" s="42" t="n"/>
      <c r="N1919" s="42" t="n"/>
      <c r="O1919" s="42" t="n"/>
    </row>
    <row r="1920">
      <c r="A1920" s="40" t="n"/>
      <c r="B1920" s="41" t="n"/>
      <c r="C1920" s="42" t="n"/>
      <c r="D1920" s="42" t="n"/>
      <c r="E1920" s="42" t="n"/>
      <c r="F1920" s="42" t="n"/>
      <c r="G1920" s="42" t="n"/>
      <c r="H1920" s="42" t="n"/>
      <c r="I1920" s="42" t="n"/>
      <c r="J1920" s="42" t="n"/>
      <c r="K1920" s="42" t="n"/>
      <c r="L1920" s="42" t="n"/>
      <c r="M1920" s="42" t="n"/>
      <c r="N1920" s="42" t="n"/>
      <c r="O1920" s="42" t="n"/>
    </row>
    <row r="1921">
      <c r="A1921" s="40" t="n"/>
      <c r="B1921" s="41" t="n"/>
      <c r="C1921" s="42" t="n"/>
      <c r="D1921" s="42" t="n"/>
      <c r="E1921" s="42" t="n"/>
      <c r="F1921" s="42" t="n"/>
      <c r="G1921" s="42" t="n"/>
      <c r="H1921" s="42" t="n"/>
      <c r="I1921" s="42" t="n"/>
      <c r="J1921" s="42" t="n"/>
      <c r="K1921" s="42" t="n"/>
      <c r="L1921" s="42" t="n"/>
      <c r="M1921" s="42" t="n"/>
      <c r="N1921" s="42" t="n"/>
      <c r="O1921" s="42" t="n"/>
    </row>
    <row r="1922">
      <c r="A1922" s="40" t="n"/>
      <c r="B1922" s="41" t="n"/>
      <c r="C1922" s="42" t="n"/>
      <c r="D1922" s="42" t="n"/>
      <c r="E1922" s="42" t="n"/>
      <c r="F1922" s="42" t="n"/>
      <c r="G1922" s="42" t="n"/>
      <c r="H1922" s="42" t="n"/>
      <c r="I1922" s="42" t="n"/>
      <c r="J1922" s="42" t="n"/>
      <c r="K1922" s="42" t="n"/>
      <c r="L1922" s="42" t="n"/>
      <c r="M1922" s="42" t="n"/>
      <c r="N1922" s="42" t="n"/>
      <c r="O1922" s="42" t="n"/>
    </row>
    <row r="1923">
      <c r="A1923" s="40" t="n"/>
      <c r="B1923" s="41" t="n"/>
      <c r="C1923" s="42" t="n"/>
      <c r="D1923" s="42" t="n"/>
      <c r="E1923" s="42" t="n"/>
      <c r="F1923" s="42" t="n"/>
      <c r="G1923" s="42" t="n"/>
      <c r="H1923" s="42" t="n"/>
      <c r="I1923" s="42" t="n"/>
      <c r="J1923" s="42" t="n"/>
      <c r="K1923" s="42" t="n"/>
      <c r="L1923" s="42" t="n"/>
      <c r="M1923" s="42" t="n"/>
      <c r="N1923" s="42" t="n"/>
      <c r="O1923" s="42" t="n"/>
    </row>
    <row r="1924">
      <c r="A1924" s="40" t="n"/>
      <c r="B1924" s="41" t="n"/>
      <c r="C1924" s="42" t="n"/>
      <c r="D1924" s="42" t="n"/>
      <c r="E1924" s="42" t="n"/>
      <c r="F1924" s="42" t="n"/>
      <c r="G1924" s="42" t="n"/>
      <c r="H1924" s="42" t="n"/>
      <c r="I1924" s="42" t="n"/>
      <c r="J1924" s="42" t="n"/>
      <c r="K1924" s="42" t="n"/>
      <c r="L1924" s="42" t="n"/>
      <c r="M1924" s="42" t="n"/>
      <c r="N1924" s="42" t="n"/>
      <c r="O1924" s="42" t="n"/>
    </row>
    <row r="1925">
      <c r="A1925" s="40" t="n"/>
      <c r="B1925" s="41" t="n"/>
      <c r="C1925" s="42" t="n"/>
      <c r="D1925" s="42" t="n"/>
      <c r="E1925" s="42" t="n"/>
      <c r="F1925" s="42" t="n"/>
      <c r="G1925" s="42" t="n"/>
      <c r="H1925" s="42" t="n"/>
      <c r="I1925" s="42" t="n"/>
      <c r="J1925" s="42" t="n"/>
      <c r="K1925" s="42" t="n"/>
      <c r="L1925" s="42" t="n"/>
      <c r="M1925" s="42" t="n"/>
      <c r="N1925" s="42" t="n"/>
      <c r="O1925" s="42" t="n"/>
    </row>
    <row r="1926">
      <c r="A1926" s="40" t="n"/>
      <c r="B1926" s="41" t="n"/>
      <c r="C1926" s="42" t="n"/>
      <c r="D1926" s="42" t="n"/>
      <c r="E1926" s="42" t="n"/>
      <c r="F1926" s="42" t="n"/>
      <c r="G1926" s="42" t="n"/>
      <c r="H1926" s="42" t="n"/>
      <c r="I1926" s="42" t="n"/>
      <c r="J1926" s="42" t="n"/>
      <c r="K1926" s="42" t="n"/>
      <c r="L1926" s="42" t="n"/>
      <c r="M1926" s="42" t="n"/>
      <c r="N1926" s="42" t="n"/>
      <c r="O1926" s="42" t="n"/>
    </row>
    <row r="1927">
      <c r="A1927" s="40" t="n"/>
      <c r="B1927" s="41" t="n"/>
      <c r="C1927" s="42" t="n"/>
      <c r="D1927" s="42" t="n"/>
      <c r="E1927" s="42" t="n"/>
      <c r="F1927" s="42" t="n"/>
      <c r="G1927" s="42" t="n"/>
      <c r="H1927" s="42" t="n"/>
      <c r="I1927" s="42" t="n"/>
      <c r="J1927" s="42" t="n"/>
      <c r="K1927" s="42" t="n"/>
      <c r="L1927" s="42" t="n"/>
      <c r="M1927" s="42" t="n"/>
      <c r="N1927" s="42" t="n"/>
      <c r="O1927" s="42" t="n"/>
    </row>
    <row r="1928">
      <c r="A1928" s="40" t="n"/>
      <c r="B1928" s="41" t="n"/>
      <c r="C1928" s="42" t="n"/>
      <c r="D1928" s="42" t="n"/>
      <c r="E1928" s="42" t="n"/>
      <c r="F1928" s="42" t="n"/>
      <c r="G1928" s="42" t="n"/>
      <c r="H1928" s="42" t="n"/>
      <c r="I1928" s="42" t="n"/>
      <c r="J1928" s="42" t="n"/>
      <c r="K1928" s="42" t="n"/>
      <c r="L1928" s="42" t="n"/>
      <c r="M1928" s="42" t="n"/>
      <c r="N1928" s="42" t="n"/>
      <c r="O1928" s="42" t="n"/>
    </row>
    <row r="1929">
      <c r="A1929" s="40" t="n"/>
      <c r="B1929" s="41" t="n"/>
      <c r="C1929" s="42" t="n"/>
      <c r="D1929" s="42" t="n"/>
      <c r="E1929" s="42" t="n"/>
      <c r="F1929" s="42" t="n"/>
      <c r="G1929" s="42" t="n"/>
      <c r="H1929" s="42" t="n"/>
      <c r="I1929" s="42" t="n"/>
      <c r="J1929" s="42" t="n"/>
      <c r="K1929" s="42" t="n"/>
      <c r="L1929" s="42" t="n"/>
      <c r="M1929" s="42" t="n"/>
      <c r="N1929" s="42" t="n"/>
      <c r="O1929" s="42" t="n"/>
    </row>
    <row r="1930">
      <c r="A1930" s="40" t="n"/>
      <c r="B1930" s="41" t="n"/>
      <c r="C1930" s="42" t="n"/>
      <c r="D1930" s="42" t="n"/>
      <c r="E1930" s="42" t="n"/>
      <c r="F1930" s="42" t="n"/>
      <c r="G1930" s="42" t="n"/>
      <c r="H1930" s="42" t="n"/>
      <c r="I1930" s="42" t="n"/>
      <c r="J1930" s="42" t="n"/>
      <c r="K1930" s="42" t="n"/>
      <c r="L1930" s="42" t="n"/>
      <c r="M1930" s="42" t="n"/>
      <c r="N1930" s="42" t="n"/>
      <c r="O1930" s="42" t="n"/>
    </row>
    <row r="1931">
      <c r="A1931" s="40" t="n"/>
      <c r="B1931" s="41" t="n"/>
      <c r="C1931" s="42" t="n"/>
      <c r="D1931" s="42" t="n"/>
      <c r="E1931" s="42" t="n"/>
      <c r="F1931" s="42" t="n"/>
      <c r="G1931" s="42" t="n"/>
      <c r="H1931" s="42" t="n"/>
      <c r="I1931" s="42" t="n"/>
      <c r="J1931" s="42" t="n"/>
      <c r="K1931" s="42" t="n"/>
      <c r="L1931" s="42" t="n"/>
      <c r="M1931" s="42" t="n"/>
      <c r="N1931" s="42" t="n"/>
      <c r="O1931" s="42" t="n"/>
    </row>
    <row r="1932">
      <c r="A1932" s="40" t="n"/>
      <c r="B1932" s="41" t="n"/>
      <c r="C1932" s="42" t="n"/>
      <c r="D1932" s="42" t="n"/>
      <c r="E1932" s="42" t="n"/>
      <c r="F1932" s="42" t="n"/>
      <c r="G1932" s="42" t="n"/>
      <c r="H1932" s="42" t="n"/>
      <c r="I1932" s="42" t="n"/>
      <c r="J1932" s="42" t="n"/>
      <c r="K1932" s="42" t="n"/>
      <c r="L1932" s="42" t="n"/>
      <c r="M1932" s="42" t="n"/>
      <c r="N1932" s="42" t="n"/>
      <c r="O1932" s="42" t="n"/>
    </row>
    <row r="1933">
      <c r="A1933" s="40" t="n"/>
      <c r="B1933" s="41" t="n"/>
      <c r="C1933" s="42" t="n"/>
      <c r="D1933" s="42" t="n"/>
      <c r="E1933" s="42" t="n"/>
      <c r="F1933" s="42" t="n"/>
      <c r="G1933" s="42" t="n"/>
      <c r="H1933" s="42" t="n"/>
      <c r="I1933" s="42" t="n"/>
      <c r="J1933" s="42" t="n"/>
      <c r="K1933" s="42" t="n"/>
      <c r="L1933" s="42" t="n"/>
      <c r="M1933" s="42" t="n"/>
      <c r="N1933" s="42" t="n"/>
      <c r="O1933" s="42" t="n"/>
    </row>
    <row r="1934">
      <c r="A1934" s="40" t="n"/>
      <c r="B1934" s="41" t="n"/>
      <c r="C1934" s="42" t="n"/>
      <c r="D1934" s="42" t="n"/>
      <c r="E1934" s="42" t="n"/>
      <c r="F1934" s="42" t="n"/>
      <c r="G1934" s="42" t="n"/>
      <c r="H1934" s="42" t="n"/>
      <c r="I1934" s="42" t="n"/>
      <c r="J1934" s="42" t="n"/>
      <c r="K1934" s="42" t="n"/>
      <c r="L1934" s="42" t="n"/>
      <c r="M1934" s="42" t="n"/>
      <c r="N1934" s="42" t="n"/>
      <c r="O1934" s="42" t="n"/>
    </row>
    <row r="1935">
      <c r="A1935" s="40" t="n"/>
      <c r="B1935" s="41" t="n"/>
      <c r="C1935" s="42" t="n"/>
      <c r="D1935" s="42" t="n"/>
      <c r="E1935" s="42" t="n"/>
      <c r="F1935" s="42" t="n"/>
      <c r="G1935" s="42" t="n"/>
      <c r="H1935" s="42" t="n"/>
      <c r="I1935" s="42" t="n"/>
      <c r="J1935" s="42" t="n"/>
      <c r="K1935" s="42" t="n"/>
      <c r="L1935" s="42" t="n"/>
      <c r="M1935" s="42" t="n"/>
      <c r="N1935" s="42" t="n"/>
      <c r="O1935" s="42" t="n"/>
    </row>
    <row r="1936">
      <c r="A1936" s="40" t="n"/>
      <c r="B1936" s="41" t="n"/>
      <c r="C1936" s="42" t="n"/>
      <c r="D1936" s="42" t="n"/>
      <c r="E1936" s="42" t="n"/>
      <c r="F1936" s="42" t="n"/>
      <c r="G1936" s="42" t="n"/>
      <c r="H1936" s="42" t="n"/>
      <c r="I1936" s="42" t="n"/>
      <c r="J1936" s="42" t="n"/>
      <c r="K1936" s="42" t="n"/>
      <c r="L1936" s="42" t="n"/>
      <c r="M1936" s="42" t="n"/>
      <c r="N1936" s="42" t="n"/>
      <c r="O1936" s="42" t="n"/>
    </row>
    <row r="1937">
      <c r="A1937" s="40" t="n"/>
      <c r="B1937" s="41" t="n"/>
      <c r="C1937" s="42" t="n"/>
      <c r="D1937" s="42" t="n"/>
      <c r="E1937" s="42" t="n"/>
      <c r="F1937" s="42" t="n"/>
      <c r="G1937" s="42" t="n"/>
      <c r="H1937" s="42" t="n"/>
      <c r="I1937" s="42" t="n"/>
      <c r="J1937" s="42" t="n"/>
      <c r="K1937" s="42" t="n"/>
      <c r="L1937" s="42" t="n"/>
      <c r="M1937" s="42" t="n"/>
      <c r="N1937" s="42" t="n"/>
      <c r="O1937" s="42" t="n"/>
    </row>
    <row r="1938">
      <c r="A1938" s="40" t="n"/>
      <c r="B1938" s="41" t="n"/>
      <c r="C1938" s="42" t="n"/>
      <c r="D1938" s="42" t="n"/>
      <c r="E1938" s="42" t="n"/>
      <c r="F1938" s="42" t="n"/>
      <c r="G1938" s="42" t="n"/>
      <c r="H1938" s="42" t="n"/>
      <c r="I1938" s="42" t="n"/>
      <c r="J1938" s="42" t="n"/>
      <c r="K1938" s="42" t="n"/>
      <c r="L1938" s="42" t="n"/>
      <c r="M1938" s="42" t="n"/>
      <c r="N1938" s="42" t="n"/>
      <c r="O1938" s="42" t="n"/>
    </row>
    <row r="1939">
      <c r="A1939" s="40" t="n"/>
      <c r="B1939" s="41" t="n"/>
      <c r="C1939" s="42" t="n"/>
      <c r="D1939" s="42" t="n"/>
      <c r="E1939" s="42" t="n"/>
      <c r="F1939" s="42" t="n"/>
      <c r="G1939" s="42" t="n"/>
      <c r="H1939" s="42" t="n"/>
      <c r="I1939" s="42" t="n"/>
      <c r="J1939" s="42" t="n"/>
      <c r="K1939" s="42" t="n"/>
      <c r="L1939" s="42" t="n"/>
      <c r="M1939" s="42" t="n"/>
      <c r="N1939" s="42" t="n"/>
      <c r="O1939" s="42" t="n"/>
    </row>
    <row r="1940">
      <c r="A1940" s="40" t="n"/>
      <c r="B1940" s="41" t="n"/>
      <c r="C1940" s="42" t="n"/>
      <c r="D1940" s="42" t="n"/>
      <c r="E1940" s="42" t="n"/>
      <c r="F1940" s="42" t="n"/>
      <c r="G1940" s="42" t="n"/>
      <c r="H1940" s="42" t="n"/>
      <c r="I1940" s="42" t="n"/>
      <c r="J1940" s="42" t="n"/>
      <c r="K1940" s="42" t="n"/>
      <c r="L1940" s="42" t="n"/>
      <c r="M1940" s="42" t="n"/>
      <c r="N1940" s="42" t="n"/>
      <c r="O1940" s="42" t="n"/>
    </row>
    <row r="1941">
      <c r="A1941" s="40" t="n"/>
      <c r="B1941" s="41" t="n"/>
      <c r="C1941" s="42" t="n"/>
      <c r="D1941" s="42" t="n"/>
      <c r="E1941" s="42" t="n"/>
      <c r="F1941" s="42" t="n"/>
      <c r="G1941" s="42" t="n"/>
      <c r="H1941" s="42" t="n"/>
      <c r="I1941" s="42" t="n"/>
      <c r="J1941" s="42" t="n"/>
      <c r="K1941" s="42" t="n"/>
      <c r="L1941" s="42" t="n"/>
      <c r="M1941" s="42" t="n"/>
      <c r="N1941" s="42" t="n"/>
      <c r="O1941" s="42" t="n"/>
    </row>
    <row r="1942">
      <c r="A1942" s="40" t="n"/>
      <c r="B1942" s="41" t="n"/>
      <c r="C1942" s="42" t="n"/>
      <c r="D1942" s="42" t="n"/>
      <c r="E1942" s="42" t="n"/>
      <c r="F1942" s="42" t="n"/>
      <c r="G1942" s="42" t="n"/>
      <c r="H1942" s="42" t="n"/>
      <c r="I1942" s="42" t="n"/>
      <c r="J1942" s="42" t="n"/>
      <c r="K1942" s="42" t="n"/>
      <c r="L1942" s="42" t="n"/>
      <c r="M1942" s="42" t="n"/>
      <c r="N1942" s="42" t="n"/>
      <c r="O1942" s="42" t="n"/>
    </row>
    <row r="1943">
      <c r="A1943" s="40" t="n"/>
      <c r="B1943" s="41" t="n"/>
      <c r="C1943" s="42" t="n"/>
      <c r="D1943" s="42" t="n"/>
      <c r="E1943" s="42" t="n"/>
      <c r="F1943" s="42" t="n"/>
      <c r="G1943" s="42" t="n"/>
      <c r="H1943" s="42" t="n"/>
      <c r="I1943" s="42" t="n"/>
      <c r="J1943" s="42" t="n"/>
      <c r="K1943" s="42" t="n"/>
      <c r="L1943" s="42" t="n"/>
      <c r="M1943" s="42" t="n"/>
      <c r="N1943" s="42" t="n"/>
      <c r="O1943" s="42" t="n"/>
    </row>
    <row r="1944">
      <c r="A1944" s="40" t="n"/>
      <c r="B1944" s="41" t="n"/>
      <c r="C1944" s="42" t="n"/>
      <c r="D1944" s="42" t="n"/>
      <c r="E1944" s="42" t="n"/>
      <c r="F1944" s="42" t="n"/>
      <c r="G1944" s="42" t="n"/>
      <c r="H1944" s="42" t="n"/>
      <c r="I1944" s="42" t="n"/>
      <c r="J1944" s="42" t="n"/>
      <c r="K1944" s="42" t="n"/>
      <c r="L1944" s="42" t="n"/>
      <c r="M1944" s="42" t="n"/>
      <c r="N1944" s="42" t="n"/>
      <c r="O1944" s="42" t="n"/>
    </row>
    <row r="1945">
      <c r="A1945" s="40" t="n"/>
      <c r="B1945" s="41" t="n"/>
      <c r="C1945" s="42" t="n"/>
      <c r="D1945" s="42" t="n"/>
      <c r="E1945" s="42" t="n"/>
      <c r="F1945" s="42" t="n"/>
      <c r="G1945" s="42" t="n"/>
      <c r="H1945" s="42" t="n"/>
      <c r="I1945" s="42" t="n"/>
      <c r="J1945" s="42" t="n"/>
      <c r="K1945" s="42" t="n"/>
      <c r="L1945" s="42" t="n"/>
      <c r="M1945" s="42" t="n"/>
      <c r="N1945" s="42" t="n"/>
      <c r="O1945" s="42" t="n"/>
    </row>
    <row r="1946">
      <c r="A1946" s="40" t="n"/>
      <c r="B1946" s="41" t="n"/>
      <c r="C1946" s="42" t="n"/>
      <c r="D1946" s="42" t="n"/>
      <c r="E1946" s="42" t="n"/>
      <c r="F1946" s="42" t="n"/>
      <c r="G1946" s="42" t="n"/>
      <c r="H1946" s="42" t="n"/>
      <c r="I1946" s="42" t="n"/>
      <c r="J1946" s="42" t="n"/>
      <c r="K1946" s="42" t="n"/>
      <c r="L1946" s="42" t="n"/>
      <c r="M1946" s="42" t="n"/>
      <c r="N1946" s="42" t="n"/>
      <c r="O1946" s="42" t="n"/>
    </row>
    <row r="1947">
      <c r="A1947" s="40" t="n"/>
      <c r="B1947" s="41" t="n"/>
      <c r="C1947" s="42" t="n"/>
      <c r="D1947" s="42" t="n"/>
      <c r="E1947" s="42" t="n"/>
      <c r="F1947" s="42" t="n"/>
      <c r="G1947" s="42" t="n"/>
      <c r="H1947" s="42" t="n"/>
      <c r="I1947" s="42" t="n"/>
      <c r="J1947" s="42" t="n"/>
      <c r="K1947" s="42" t="n"/>
      <c r="L1947" s="42" t="n"/>
      <c r="M1947" s="42" t="n"/>
      <c r="N1947" s="42" t="n"/>
      <c r="O1947" s="42" t="n"/>
    </row>
    <row r="1948">
      <c r="A1948" s="40" t="n"/>
      <c r="B1948" s="41" t="n"/>
      <c r="C1948" s="42" t="n"/>
      <c r="D1948" s="42" t="n"/>
      <c r="E1948" s="42" t="n"/>
      <c r="F1948" s="42" t="n"/>
      <c r="G1948" s="42" t="n"/>
      <c r="H1948" s="42" t="n"/>
      <c r="I1948" s="42" t="n"/>
      <c r="J1948" s="42" t="n"/>
      <c r="K1948" s="42" t="n"/>
      <c r="L1948" s="42" t="n"/>
      <c r="M1948" s="42" t="n"/>
      <c r="N1948" s="42" t="n"/>
      <c r="O1948" s="42" t="n"/>
    </row>
    <row r="1949">
      <c r="A1949" s="40" t="n"/>
      <c r="B1949" s="41" t="n"/>
      <c r="C1949" s="42" t="n"/>
      <c r="D1949" s="42" t="n"/>
      <c r="E1949" s="42" t="n"/>
      <c r="F1949" s="42" t="n"/>
      <c r="G1949" s="42" t="n"/>
      <c r="H1949" s="42" t="n"/>
      <c r="I1949" s="42" t="n"/>
      <c r="J1949" s="42" t="n"/>
      <c r="K1949" s="42" t="n"/>
      <c r="L1949" s="42" t="n"/>
      <c r="M1949" s="42" t="n"/>
      <c r="N1949" s="42" t="n"/>
      <c r="O1949" s="42" t="n"/>
    </row>
    <row r="1950">
      <c r="A1950" s="40" t="n"/>
      <c r="B1950" s="41" t="n"/>
      <c r="C1950" s="42" t="n"/>
      <c r="D1950" s="42" t="n"/>
      <c r="E1950" s="42" t="n"/>
      <c r="F1950" s="42" t="n"/>
      <c r="G1950" s="42" t="n"/>
      <c r="H1950" s="42" t="n"/>
      <c r="I1950" s="42" t="n"/>
      <c r="J1950" s="42" t="n"/>
      <c r="K1950" s="42" t="n"/>
      <c r="L1950" s="42" t="n"/>
      <c r="M1950" s="42" t="n"/>
      <c r="N1950" s="42" t="n"/>
      <c r="O1950" s="42" t="n"/>
    </row>
    <row r="1951">
      <c r="A1951" s="40" t="n"/>
      <c r="B1951" s="41" t="n"/>
      <c r="C1951" s="42" t="n"/>
      <c r="D1951" s="42" t="n"/>
      <c r="E1951" s="42" t="n"/>
      <c r="F1951" s="42" t="n"/>
      <c r="G1951" s="42" t="n"/>
      <c r="H1951" s="42" t="n"/>
      <c r="I1951" s="42" t="n"/>
      <c r="J1951" s="42" t="n"/>
      <c r="K1951" s="42" t="n"/>
      <c r="L1951" s="42" t="n"/>
      <c r="M1951" s="42" t="n"/>
      <c r="N1951" s="42" t="n"/>
      <c r="O1951" s="42" t="n"/>
    </row>
    <row r="1952">
      <c r="A1952" s="40" t="n"/>
      <c r="B1952" s="41" t="n"/>
      <c r="C1952" s="42" t="n"/>
      <c r="D1952" s="42" t="n"/>
      <c r="E1952" s="42" t="n"/>
      <c r="F1952" s="42" t="n"/>
      <c r="G1952" s="42" t="n"/>
      <c r="H1952" s="42" t="n"/>
      <c r="I1952" s="42" t="n"/>
      <c r="J1952" s="42" t="n"/>
      <c r="K1952" s="42" t="n"/>
      <c r="L1952" s="42" t="n"/>
      <c r="M1952" s="42" t="n"/>
      <c r="N1952" s="42" t="n"/>
      <c r="O1952" s="42" t="n"/>
    </row>
    <row r="1953">
      <c r="A1953" s="40" t="n"/>
      <c r="B1953" s="41" t="n"/>
      <c r="C1953" s="42" t="n"/>
      <c r="D1953" s="42" t="n"/>
      <c r="E1953" s="42" t="n"/>
      <c r="F1953" s="42" t="n"/>
      <c r="G1953" s="42" t="n"/>
      <c r="H1953" s="42" t="n"/>
      <c r="I1953" s="42" t="n"/>
      <c r="J1953" s="42" t="n"/>
      <c r="K1953" s="42" t="n"/>
      <c r="L1953" s="42" t="n"/>
      <c r="M1953" s="42" t="n"/>
      <c r="N1953" s="42" t="n"/>
      <c r="O1953" s="42" t="n"/>
    </row>
    <row r="1954">
      <c r="A1954" s="40" t="n"/>
      <c r="B1954" s="41" t="n"/>
      <c r="C1954" s="42" t="n"/>
      <c r="D1954" s="42" t="n"/>
      <c r="E1954" s="42" t="n"/>
      <c r="F1954" s="42" t="n"/>
      <c r="G1954" s="42" t="n"/>
      <c r="H1954" s="42" t="n"/>
      <c r="I1954" s="42" t="n"/>
      <c r="J1954" s="42" t="n"/>
      <c r="K1954" s="42" t="n"/>
      <c r="L1954" s="42" t="n"/>
      <c r="M1954" s="42" t="n"/>
      <c r="N1954" s="42" t="n"/>
      <c r="O1954" s="42" t="n"/>
    </row>
    <row r="1955">
      <c r="A1955" s="40" t="n"/>
      <c r="B1955" s="41" t="n"/>
      <c r="C1955" s="42" t="n"/>
      <c r="D1955" s="42" t="n"/>
      <c r="E1955" s="42" t="n"/>
      <c r="F1955" s="42" t="n"/>
      <c r="G1955" s="42" t="n"/>
      <c r="H1955" s="42" t="n"/>
      <c r="I1955" s="42" t="n"/>
      <c r="J1955" s="42" t="n"/>
      <c r="K1955" s="42" t="n"/>
      <c r="L1955" s="42" t="n"/>
      <c r="M1955" s="42" t="n"/>
      <c r="N1955" s="42" t="n"/>
      <c r="O1955" s="42" t="n"/>
    </row>
    <row r="1956">
      <c r="A1956" s="40" t="n"/>
      <c r="B1956" s="41" t="n"/>
      <c r="C1956" s="42" t="n"/>
      <c r="D1956" s="42" t="n"/>
      <c r="E1956" s="42" t="n"/>
      <c r="F1956" s="42" t="n"/>
      <c r="G1956" s="42" t="n"/>
      <c r="H1956" s="42" t="n"/>
      <c r="I1956" s="42" t="n"/>
      <c r="J1956" s="42" t="n"/>
      <c r="K1956" s="42" t="n"/>
      <c r="L1956" s="42" t="n"/>
      <c r="M1956" s="42" t="n"/>
      <c r="N1956" s="42" t="n"/>
      <c r="O1956" s="42" t="n"/>
    </row>
    <row r="1957">
      <c r="A1957" s="40" t="n"/>
      <c r="B1957" s="41" t="n"/>
      <c r="C1957" s="42" t="n"/>
      <c r="D1957" s="42" t="n"/>
      <c r="E1957" s="42" t="n"/>
      <c r="F1957" s="42" t="n"/>
      <c r="G1957" s="42" t="n"/>
      <c r="H1957" s="42" t="n"/>
      <c r="I1957" s="42" t="n"/>
      <c r="J1957" s="42" t="n"/>
      <c r="K1957" s="42" t="n"/>
      <c r="L1957" s="42" t="n"/>
      <c r="M1957" s="42" t="n"/>
      <c r="N1957" s="42" t="n"/>
      <c r="O1957" s="42" t="n"/>
    </row>
    <row r="1958">
      <c r="A1958" s="40" t="n"/>
      <c r="B1958" s="41" t="n"/>
      <c r="C1958" s="42" t="n"/>
      <c r="D1958" s="42" t="n"/>
      <c r="E1958" s="42" t="n"/>
      <c r="F1958" s="42" t="n"/>
      <c r="G1958" s="42" t="n"/>
      <c r="H1958" s="42" t="n"/>
      <c r="I1958" s="42" t="n"/>
      <c r="J1958" s="42" t="n"/>
      <c r="K1958" s="42" t="n"/>
      <c r="L1958" s="42" t="n"/>
      <c r="M1958" s="42" t="n"/>
      <c r="N1958" s="42" t="n"/>
      <c r="O1958" s="42" t="n"/>
    </row>
    <row r="1959">
      <c r="A1959" s="40" t="n"/>
      <c r="B1959" s="41" t="n"/>
      <c r="C1959" s="42" t="n"/>
      <c r="D1959" s="42" t="n"/>
      <c r="E1959" s="42" t="n"/>
      <c r="F1959" s="42" t="n"/>
      <c r="G1959" s="42" t="n"/>
      <c r="H1959" s="42" t="n"/>
      <c r="I1959" s="42" t="n"/>
      <c r="J1959" s="42" t="n"/>
      <c r="K1959" s="42" t="n"/>
      <c r="L1959" s="42" t="n"/>
      <c r="M1959" s="42" t="n"/>
      <c r="N1959" s="42" t="n"/>
      <c r="O1959" s="42" t="n"/>
    </row>
    <row r="1960">
      <c r="A1960" s="40" t="n"/>
      <c r="B1960" s="41" t="n"/>
      <c r="C1960" s="42" t="n"/>
      <c r="D1960" s="42" t="n"/>
      <c r="E1960" s="42" t="n"/>
      <c r="F1960" s="42" t="n"/>
      <c r="G1960" s="42" t="n"/>
      <c r="H1960" s="42" t="n"/>
      <c r="I1960" s="42" t="n"/>
      <c r="J1960" s="42" t="n"/>
      <c r="K1960" s="42" t="n"/>
      <c r="L1960" s="42" t="n"/>
      <c r="M1960" s="42" t="n"/>
      <c r="N1960" s="42" t="n"/>
      <c r="O1960" s="42" t="n"/>
    </row>
    <row r="1961">
      <c r="A1961" s="40" t="n"/>
      <c r="B1961" s="41" t="n"/>
      <c r="C1961" s="42" t="n"/>
      <c r="D1961" s="42" t="n"/>
      <c r="E1961" s="42" t="n"/>
      <c r="F1961" s="42" t="n"/>
      <c r="G1961" s="42" t="n"/>
      <c r="H1961" s="42" t="n"/>
      <c r="I1961" s="42" t="n"/>
      <c r="J1961" s="42" t="n"/>
      <c r="K1961" s="42" t="n"/>
      <c r="L1961" s="42" t="n"/>
      <c r="M1961" s="42" t="n"/>
      <c r="N1961" s="42" t="n"/>
      <c r="O1961" s="42" t="n"/>
    </row>
    <row r="1962">
      <c r="A1962" s="40" t="n"/>
      <c r="B1962" s="41" t="n"/>
      <c r="C1962" s="42" t="n"/>
      <c r="D1962" s="42" t="n"/>
      <c r="E1962" s="42" t="n"/>
      <c r="F1962" s="42" t="n"/>
      <c r="G1962" s="42" t="n"/>
      <c r="H1962" s="42" t="n"/>
      <c r="I1962" s="42" t="n"/>
      <c r="J1962" s="42" t="n"/>
      <c r="K1962" s="42" t="n"/>
      <c r="L1962" s="42" t="n"/>
      <c r="M1962" s="42" t="n"/>
      <c r="N1962" s="42" t="n"/>
      <c r="O1962" s="42" t="n"/>
    </row>
    <row r="1963">
      <c r="A1963" s="40" t="n"/>
      <c r="B1963" s="41" t="n"/>
      <c r="C1963" s="42" t="n"/>
      <c r="D1963" s="42" t="n"/>
      <c r="E1963" s="42" t="n"/>
      <c r="F1963" s="42" t="n"/>
      <c r="G1963" s="42" t="n"/>
      <c r="H1963" s="42" t="n"/>
      <c r="I1963" s="42" t="n"/>
      <c r="J1963" s="42" t="n"/>
      <c r="K1963" s="42" t="n"/>
      <c r="L1963" s="42" t="n"/>
      <c r="M1963" s="42" t="n"/>
      <c r="N1963" s="42" t="n"/>
      <c r="O1963" s="42" t="n"/>
    </row>
    <row r="1964">
      <c r="A1964" s="40" t="n"/>
      <c r="B1964" s="41" t="n"/>
      <c r="C1964" s="42" t="n"/>
      <c r="D1964" s="42" t="n"/>
      <c r="E1964" s="42" t="n"/>
      <c r="F1964" s="42" t="n"/>
      <c r="G1964" s="42" t="n"/>
      <c r="H1964" s="42" t="n"/>
      <c r="I1964" s="42" t="n"/>
      <c r="J1964" s="42" t="n"/>
      <c r="K1964" s="42" t="n"/>
      <c r="L1964" s="42" t="n"/>
      <c r="M1964" s="42" t="n"/>
      <c r="N1964" s="42" t="n"/>
      <c r="O1964" s="42" t="n"/>
    </row>
    <row r="1965">
      <c r="A1965" s="40" t="n"/>
      <c r="B1965" s="41" t="n"/>
      <c r="C1965" s="42" t="n"/>
      <c r="D1965" s="42" t="n"/>
      <c r="E1965" s="42" t="n"/>
      <c r="F1965" s="42" t="n"/>
      <c r="G1965" s="42" t="n"/>
      <c r="H1965" s="42" t="n"/>
      <c r="I1965" s="42" t="n"/>
      <c r="J1965" s="42" t="n"/>
      <c r="K1965" s="42" t="n"/>
      <c r="L1965" s="42" t="n"/>
      <c r="M1965" s="42" t="n"/>
      <c r="N1965" s="42" t="n"/>
      <c r="O1965" s="42" t="n"/>
    </row>
    <row r="1966">
      <c r="A1966" s="40" t="n"/>
      <c r="B1966" s="41" t="n"/>
      <c r="C1966" s="42" t="n"/>
      <c r="D1966" s="42" t="n"/>
      <c r="E1966" s="42" t="n"/>
      <c r="F1966" s="42" t="n"/>
      <c r="G1966" s="42" t="n"/>
      <c r="H1966" s="42" t="n"/>
      <c r="I1966" s="42" t="n"/>
      <c r="J1966" s="42" t="n"/>
      <c r="K1966" s="42" t="n"/>
      <c r="L1966" s="42" t="n"/>
      <c r="M1966" s="42" t="n"/>
      <c r="N1966" s="42" t="n"/>
      <c r="O1966" s="42" t="n"/>
    </row>
    <row r="1967">
      <c r="A1967" s="40" t="n"/>
      <c r="B1967" s="41" t="n"/>
      <c r="C1967" s="42" t="n"/>
      <c r="D1967" s="42" t="n"/>
      <c r="E1967" s="42" t="n"/>
      <c r="F1967" s="42" t="n"/>
      <c r="G1967" s="42" t="n"/>
      <c r="H1967" s="42" t="n"/>
      <c r="I1967" s="42" t="n"/>
      <c r="J1967" s="42" t="n"/>
      <c r="K1967" s="42" t="n"/>
      <c r="L1967" s="42" t="n"/>
      <c r="M1967" s="42" t="n"/>
      <c r="N1967" s="42" t="n"/>
      <c r="O1967" s="42" t="n"/>
    </row>
    <row r="1968">
      <c r="A1968" s="40" t="n"/>
      <c r="B1968" s="41" t="n"/>
      <c r="C1968" s="42" t="n"/>
      <c r="D1968" s="42" t="n"/>
      <c r="E1968" s="42" t="n"/>
      <c r="F1968" s="42" t="n"/>
      <c r="G1968" s="42" t="n"/>
      <c r="H1968" s="42" t="n"/>
      <c r="I1968" s="42" t="n"/>
      <c r="J1968" s="42" t="n"/>
      <c r="K1968" s="42" t="n"/>
      <c r="L1968" s="42" t="n"/>
      <c r="M1968" s="42" t="n"/>
      <c r="N1968" s="42" t="n"/>
      <c r="O1968" s="42" t="n"/>
    </row>
    <row r="1969">
      <c r="A1969" s="40" t="n"/>
      <c r="B1969" s="41" t="n"/>
      <c r="C1969" s="42" t="n"/>
      <c r="D1969" s="42" t="n"/>
      <c r="E1969" s="42" t="n"/>
      <c r="F1969" s="42" t="n"/>
      <c r="G1969" s="42" t="n"/>
      <c r="H1969" s="42" t="n"/>
      <c r="I1969" s="42" t="n"/>
      <c r="J1969" s="42" t="n"/>
      <c r="K1969" s="42" t="n"/>
      <c r="L1969" s="42" t="n"/>
      <c r="M1969" s="42" t="n"/>
      <c r="N1969" s="42" t="n"/>
      <c r="O1969" s="42" t="n"/>
    </row>
    <row r="1970">
      <c r="A1970" s="40" t="n"/>
      <c r="B1970" s="41" t="n"/>
      <c r="C1970" s="42" t="n"/>
      <c r="D1970" s="42" t="n"/>
      <c r="E1970" s="42" t="n"/>
      <c r="F1970" s="42" t="n"/>
      <c r="G1970" s="42" t="n"/>
      <c r="H1970" s="42" t="n"/>
      <c r="I1970" s="42" t="n"/>
      <c r="J1970" s="42" t="n"/>
      <c r="K1970" s="42" t="n"/>
      <c r="L1970" s="42" t="n"/>
      <c r="M1970" s="42" t="n"/>
      <c r="N1970" s="42" t="n"/>
      <c r="O1970" s="42" t="n"/>
    </row>
    <row r="1971">
      <c r="A1971" s="40" t="n"/>
      <c r="B1971" s="41" t="n"/>
      <c r="C1971" s="42" t="n"/>
      <c r="D1971" s="42" t="n"/>
      <c r="E1971" s="42" t="n"/>
      <c r="F1971" s="42" t="n"/>
      <c r="G1971" s="42" t="n"/>
      <c r="H1971" s="42" t="n"/>
      <c r="I1971" s="42" t="n"/>
      <c r="J1971" s="42" t="n"/>
      <c r="K1971" s="42" t="n"/>
      <c r="L1971" s="42" t="n"/>
      <c r="M1971" s="42" t="n"/>
      <c r="N1971" s="42" t="n"/>
      <c r="O1971" s="42" t="n"/>
    </row>
    <row r="1972">
      <c r="A1972" s="40" t="n"/>
      <c r="B1972" s="41" t="n"/>
      <c r="C1972" s="42" t="n"/>
      <c r="D1972" s="42" t="n"/>
      <c r="E1972" s="42" t="n"/>
      <c r="F1972" s="42" t="n"/>
      <c r="G1972" s="42" t="n"/>
      <c r="H1972" s="42" t="n"/>
      <c r="I1972" s="42" t="n"/>
      <c r="J1972" s="42" t="n"/>
      <c r="K1972" s="42" t="n"/>
      <c r="L1972" s="42" t="n"/>
      <c r="M1972" s="42" t="n"/>
      <c r="N1972" s="42" t="n"/>
      <c r="O1972" s="42" t="n"/>
    </row>
    <row r="1973">
      <c r="A1973" s="40" t="n"/>
      <c r="B1973" s="41" t="n"/>
      <c r="C1973" s="42" t="n"/>
      <c r="D1973" s="42" t="n"/>
      <c r="E1973" s="42" t="n"/>
      <c r="F1973" s="42" t="n"/>
      <c r="G1973" s="42" t="n"/>
      <c r="H1973" s="42" t="n"/>
      <c r="I1973" s="42" t="n"/>
      <c r="J1973" s="42" t="n"/>
      <c r="K1973" s="42" t="n"/>
      <c r="L1973" s="42" t="n"/>
      <c r="M1973" s="42" t="n"/>
      <c r="N1973" s="42" t="n"/>
      <c r="O1973" s="42" t="n"/>
    </row>
    <row r="1974">
      <c r="A1974" s="40" t="n"/>
      <c r="B1974" s="41" t="n"/>
      <c r="C1974" s="42" t="n"/>
      <c r="D1974" s="42" t="n"/>
      <c r="E1974" s="42" t="n"/>
      <c r="F1974" s="42" t="n"/>
      <c r="G1974" s="42" t="n"/>
      <c r="H1974" s="42" t="n"/>
      <c r="I1974" s="42" t="n"/>
      <c r="J1974" s="42" t="n"/>
      <c r="K1974" s="42" t="n"/>
      <c r="L1974" s="42" t="n"/>
      <c r="M1974" s="42" t="n"/>
      <c r="N1974" s="42" t="n"/>
      <c r="O1974" s="42" t="n"/>
    </row>
    <row r="1975">
      <c r="A1975" s="40" t="n"/>
      <c r="B1975" s="41" t="n"/>
      <c r="C1975" s="42" t="n"/>
      <c r="D1975" s="42" t="n"/>
      <c r="E1975" s="42" t="n"/>
      <c r="F1975" s="42" t="n"/>
      <c r="G1975" s="42" t="n"/>
      <c r="H1975" s="42" t="n"/>
      <c r="I1975" s="42" t="n"/>
      <c r="J1975" s="42" t="n"/>
      <c r="K1975" s="42" t="n"/>
      <c r="L1975" s="42" t="n"/>
      <c r="M1975" s="42" t="n"/>
      <c r="N1975" s="42" t="n"/>
      <c r="O1975" s="42" t="n"/>
    </row>
    <row r="1976">
      <c r="A1976" s="40" t="n"/>
      <c r="B1976" s="41" t="n"/>
      <c r="C1976" s="42" t="n"/>
      <c r="D1976" s="42" t="n"/>
      <c r="E1976" s="42" t="n"/>
      <c r="F1976" s="42" t="n"/>
      <c r="G1976" s="42" t="n"/>
      <c r="H1976" s="42" t="n"/>
      <c r="I1976" s="42" t="n"/>
      <c r="J1976" s="42" t="n"/>
      <c r="K1976" s="42" t="n"/>
      <c r="L1976" s="42" t="n"/>
      <c r="M1976" s="42" t="n"/>
      <c r="N1976" s="42" t="n"/>
      <c r="O1976" s="42" t="n"/>
    </row>
    <row r="1977">
      <c r="A1977" s="40" t="n"/>
      <c r="B1977" s="41" t="n"/>
      <c r="C1977" s="42" t="n"/>
      <c r="D1977" s="42" t="n"/>
      <c r="E1977" s="42" t="n"/>
      <c r="F1977" s="42" t="n"/>
      <c r="G1977" s="42" t="n"/>
      <c r="H1977" s="42" t="n"/>
      <c r="I1977" s="42" t="n"/>
      <c r="J1977" s="42" t="n"/>
      <c r="K1977" s="42" t="n"/>
      <c r="L1977" s="42" t="n"/>
      <c r="M1977" s="42" t="n"/>
      <c r="N1977" s="42" t="n"/>
      <c r="O1977" s="42" t="n"/>
    </row>
    <row r="1978">
      <c r="A1978" s="40" t="n"/>
      <c r="B1978" s="41" t="n"/>
      <c r="C1978" s="42" t="n"/>
      <c r="D1978" s="42" t="n"/>
      <c r="E1978" s="42" t="n"/>
      <c r="F1978" s="42" t="n"/>
      <c r="G1978" s="42" t="n"/>
      <c r="H1978" s="42" t="n"/>
      <c r="I1978" s="42" t="n"/>
      <c r="J1978" s="42" t="n"/>
      <c r="K1978" s="42" t="n"/>
      <c r="L1978" s="42" t="n"/>
      <c r="M1978" s="42" t="n"/>
      <c r="N1978" s="42" t="n"/>
      <c r="O1978" s="42" t="n"/>
    </row>
    <row r="1979">
      <c r="A1979" s="40" t="n"/>
      <c r="B1979" s="41" t="n"/>
      <c r="C1979" s="42" t="n"/>
      <c r="D1979" s="42" t="n"/>
      <c r="E1979" s="42" t="n"/>
      <c r="F1979" s="42" t="n"/>
      <c r="G1979" s="42" t="n"/>
      <c r="H1979" s="42" t="n"/>
      <c r="I1979" s="42" t="n"/>
      <c r="J1979" s="42" t="n"/>
      <c r="K1979" s="42" t="n"/>
      <c r="L1979" s="42" t="n"/>
      <c r="M1979" s="42" t="n"/>
      <c r="N1979" s="42" t="n"/>
      <c r="O1979" s="42" t="n"/>
    </row>
    <row r="1980">
      <c r="A1980" s="40" t="n"/>
      <c r="B1980" s="41" t="n"/>
      <c r="C1980" s="42" t="n"/>
      <c r="D1980" s="42" t="n"/>
      <c r="E1980" s="42" t="n"/>
      <c r="F1980" s="42" t="n"/>
      <c r="G1980" s="42" t="n"/>
      <c r="H1980" s="42" t="n"/>
      <c r="I1980" s="42" t="n"/>
      <c r="J1980" s="42" t="n"/>
      <c r="K1980" s="42" t="n"/>
      <c r="L1980" s="42" t="n"/>
      <c r="M1980" s="42" t="n"/>
      <c r="N1980" s="42" t="n"/>
      <c r="O1980" s="42" t="n"/>
    </row>
    <row r="1981">
      <c r="A1981" s="40" t="n"/>
      <c r="B1981" s="41" t="n"/>
      <c r="C1981" s="42" t="n"/>
      <c r="D1981" s="42" t="n"/>
      <c r="E1981" s="42" t="n"/>
      <c r="F1981" s="42" t="n"/>
      <c r="G1981" s="42" t="n"/>
      <c r="H1981" s="42" t="n"/>
      <c r="I1981" s="42" t="n"/>
      <c r="J1981" s="42" t="n"/>
      <c r="K1981" s="42" t="n"/>
      <c r="L1981" s="42" t="n"/>
      <c r="M1981" s="42" t="n"/>
      <c r="N1981" s="42" t="n"/>
      <c r="O1981" s="42" t="n"/>
    </row>
    <row r="1982">
      <c r="A1982" s="40" t="n"/>
      <c r="B1982" s="41" t="n"/>
      <c r="C1982" s="42" t="n"/>
      <c r="D1982" s="42" t="n"/>
      <c r="E1982" s="42" t="n"/>
      <c r="F1982" s="42" t="n"/>
      <c r="G1982" s="42" t="n"/>
      <c r="H1982" s="42" t="n"/>
      <c r="I1982" s="42" t="n"/>
      <c r="J1982" s="42" t="n"/>
      <c r="K1982" s="42" t="n"/>
      <c r="L1982" s="42" t="n"/>
      <c r="M1982" s="42" t="n"/>
      <c r="N1982" s="42" t="n"/>
      <c r="O1982" s="42" t="n"/>
    </row>
    <row r="1983">
      <c r="A1983" s="40" t="n"/>
      <c r="B1983" s="41" t="n"/>
      <c r="C1983" s="42" t="n"/>
      <c r="D1983" s="42" t="n"/>
      <c r="E1983" s="42" t="n"/>
      <c r="F1983" s="42" t="n"/>
      <c r="G1983" s="42" t="n"/>
      <c r="H1983" s="42" t="n"/>
      <c r="I1983" s="42" t="n"/>
      <c r="J1983" s="42" t="n"/>
      <c r="K1983" s="42" t="n"/>
      <c r="L1983" s="42" t="n"/>
      <c r="M1983" s="42" t="n"/>
      <c r="N1983" s="42" t="n"/>
      <c r="O1983" s="42" t="n"/>
    </row>
    <row r="1984">
      <c r="A1984" s="40" t="n"/>
      <c r="B1984" s="41" t="n"/>
      <c r="C1984" s="42" t="n"/>
      <c r="D1984" s="42" t="n"/>
      <c r="E1984" s="42" t="n"/>
      <c r="F1984" s="42" t="n"/>
      <c r="G1984" s="42" t="n"/>
      <c r="H1984" s="42" t="n"/>
      <c r="I1984" s="42" t="n"/>
      <c r="J1984" s="42" t="n"/>
      <c r="K1984" s="42" t="n"/>
      <c r="L1984" s="42" t="n"/>
      <c r="M1984" s="42" t="n"/>
      <c r="N1984" s="42" t="n"/>
      <c r="O1984" s="42" t="n"/>
    </row>
    <row r="1985">
      <c r="A1985" s="40" t="n"/>
      <c r="B1985" s="41" t="n"/>
      <c r="C1985" s="42" t="n"/>
      <c r="D1985" s="42" t="n"/>
      <c r="E1985" s="42" t="n"/>
      <c r="F1985" s="42" t="n"/>
      <c r="G1985" s="42" t="n"/>
      <c r="H1985" s="42" t="n"/>
      <c r="I1985" s="42" t="n"/>
      <c r="J1985" s="42" t="n"/>
      <c r="K1985" s="42" t="n"/>
      <c r="L1985" s="42" t="n"/>
      <c r="M1985" s="42" t="n"/>
      <c r="N1985" s="42" t="n"/>
      <c r="O1985" s="42" t="n"/>
    </row>
    <row r="1986">
      <c r="A1986" s="40" t="n"/>
      <c r="B1986" s="41" t="n"/>
      <c r="C1986" s="42" t="n"/>
      <c r="D1986" s="42" t="n"/>
      <c r="E1986" s="42" t="n"/>
      <c r="F1986" s="42" t="n"/>
      <c r="G1986" s="42" t="n"/>
      <c r="H1986" s="42" t="n"/>
      <c r="I1986" s="42" t="n"/>
      <c r="J1986" s="42" t="n"/>
      <c r="K1986" s="42" t="n"/>
      <c r="L1986" s="42" t="n"/>
      <c r="M1986" s="42" t="n"/>
      <c r="N1986" s="42" t="n"/>
      <c r="O1986" s="42" t="n"/>
    </row>
    <row r="1987">
      <c r="A1987" s="40" t="n"/>
      <c r="B1987" s="41" t="n"/>
      <c r="C1987" s="42" t="n"/>
      <c r="D1987" s="42" t="n"/>
      <c r="E1987" s="42" t="n"/>
      <c r="F1987" s="42" t="n"/>
      <c r="G1987" s="42" t="n"/>
      <c r="H1987" s="42" t="n"/>
      <c r="I1987" s="42" t="n"/>
      <c r="J1987" s="42" t="n"/>
      <c r="K1987" s="42" t="n"/>
      <c r="L1987" s="42" t="n"/>
      <c r="M1987" s="42" t="n"/>
      <c r="N1987" s="42" t="n"/>
      <c r="O1987" s="42" t="n"/>
    </row>
    <row r="1988">
      <c r="A1988" s="40" t="n"/>
      <c r="B1988" s="41" t="n"/>
      <c r="C1988" s="42" t="n"/>
      <c r="D1988" s="42" t="n"/>
      <c r="E1988" s="42" t="n"/>
      <c r="F1988" s="42" t="n"/>
      <c r="G1988" s="42" t="n"/>
      <c r="H1988" s="42" t="n"/>
      <c r="I1988" s="42" t="n"/>
      <c r="J1988" s="42" t="n"/>
      <c r="K1988" s="42" t="n"/>
      <c r="L1988" s="42" t="n"/>
      <c r="M1988" s="42" t="n"/>
      <c r="N1988" s="42" t="n"/>
      <c r="O1988" s="42" t="n"/>
    </row>
    <row r="1989">
      <c r="A1989" s="40" t="n"/>
      <c r="B1989" s="41" t="n"/>
      <c r="C1989" s="42" t="n"/>
      <c r="D1989" s="42" t="n"/>
      <c r="E1989" s="42" t="n"/>
      <c r="F1989" s="42" t="n"/>
      <c r="G1989" s="42" t="n"/>
      <c r="H1989" s="42" t="n"/>
      <c r="I1989" s="42" t="n"/>
      <c r="J1989" s="42" t="n"/>
      <c r="K1989" s="42" t="n"/>
      <c r="L1989" s="42" t="n"/>
      <c r="M1989" s="42" t="n"/>
      <c r="N1989" s="42" t="n"/>
      <c r="O1989" s="42" t="n"/>
    </row>
    <row r="1990">
      <c r="A1990" s="40" t="n"/>
      <c r="B1990" s="41" t="n"/>
      <c r="C1990" s="42" t="n"/>
      <c r="D1990" s="42" t="n"/>
      <c r="E1990" s="42" t="n"/>
      <c r="F1990" s="42" t="n"/>
      <c r="G1990" s="42" t="n"/>
      <c r="H1990" s="42" t="n"/>
      <c r="I1990" s="42" t="n"/>
      <c r="J1990" s="42" t="n"/>
      <c r="K1990" s="42" t="n"/>
      <c r="L1990" s="42" t="n"/>
      <c r="M1990" s="42" t="n"/>
      <c r="N1990" s="42" t="n"/>
      <c r="O1990" s="42" t="n"/>
    </row>
    <row r="1991">
      <c r="A1991" s="40" t="n"/>
      <c r="B1991" s="41" t="n"/>
      <c r="C1991" s="42" t="n"/>
      <c r="D1991" s="42" t="n"/>
      <c r="E1991" s="42" t="n"/>
      <c r="F1991" s="42" t="n"/>
      <c r="G1991" s="42" t="n"/>
      <c r="H1991" s="42" t="n"/>
      <c r="I1991" s="42" t="n"/>
      <c r="J1991" s="42" t="n"/>
      <c r="K1991" s="42" t="n"/>
      <c r="L1991" s="42" t="n"/>
      <c r="M1991" s="42" t="n"/>
      <c r="N1991" s="42" t="n"/>
      <c r="O1991" s="42" t="n"/>
    </row>
    <row r="1992">
      <c r="A1992" s="40" t="n"/>
      <c r="B1992" s="41" t="n"/>
      <c r="C1992" s="42" t="n"/>
      <c r="D1992" s="42" t="n"/>
      <c r="E1992" s="42" t="n"/>
      <c r="F1992" s="42" t="n"/>
      <c r="G1992" s="42" t="n"/>
      <c r="H1992" s="42" t="n"/>
      <c r="I1992" s="42" t="n"/>
      <c r="J1992" s="42" t="n"/>
      <c r="K1992" s="42" t="n"/>
      <c r="L1992" s="42" t="n"/>
      <c r="M1992" s="42" t="n"/>
      <c r="N1992" s="42" t="n"/>
      <c r="O1992" s="42" t="n"/>
    </row>
    <row r="1993">
      <c r="A1993" s="40" t="n"/>
      <c r="B1993" s="41" t="n"/>
      <c r="C1993" s="42" t="n"/>
      <c r="D1993" s="42" t="n"/>
      <c r="E1993" s="42" t="n"/>
      <c r="F1993" s="42" t="n"/>
      <c r="G1993" s="42" t="n"/>
      <c r="H1993" s="42" t="n"/>
      <c r="I1993" s="42" t="n"/>
      <c r="J1993" s="42" t="n"/>
      <c r="K1993" s="42" t="n"/>
      <c r="L1993" s="42" t="n"/>
      <c r="M1993" s="42" t="n"/>
      <c r="N1993" s="42" t="n"/>
      <c r="O1993" s="42" t="n"/>
    </row>
    <row r="1994">
      <c r="A1994" s="40" t="n"/>
      <c r="B1994" s="41" t="n"/>
      <c r="C1994" s="42" t="n"/>
      <c r="D1994" s="42" t="n"/>
      <c r="E1994" s="42" t="n"/>
      <c r="F1994" s="42" t="n"/>
      <c r="G1994" s="42" t="n"/>
      <c r="H1994" s="42" t="n"/>
      <c r="I1994" s="42" t="n"/>
      <c r="J1994" s="42" t="n"/>
      <c r="K1994" s="42" t="n"/>
      <c r="L1994" s="42" t="n"/>
      <c r="M1994" s="42" t="n"/>
      <c r="N1994" s="42" t="n"/>
      <c r="O1994" s="42" t="n"/>
    </row>
    <row r="1995">
      <c r="A1995" s="40" t="n"/>
      <c r="B1995" s="41" t="n"/>
      <c r="C1995" s="42" t="n"/>
      <c r="D1995" s="42" t="n"/>
      <c r="E1995" s="42" t="n"/>
      <c r="F1995" s="42" t="n"/>
      <c r="G1995" s="42" t="n"/>
      <c r="H1995" s="42" t="n"/>
      <c r="I1995" s="42" t="n"/>
      <c r="J1995" s="42" t="n"/>
      <c r="K1995" s="42" t="n"/>
      <c r="L1995" s="42" t="n"/>
      <c r="M1995" s="42" t="n"/>
      <c r="N1995" s="42" t="n"/>
      <c r="O1995" s="42" t="n"/>
    </row>
    <row r="1996">
      <c r="A1996" s="40" t="n"/>
      <c r="B1996" s="41" t="n"/>
      <c r="C1996" s="42" t="n"/>
      <c r="D1996" s="42" t="n"/>
      <c r="E1996" s="42" t="n"/>
      <c r="F1996" s="42" t="n"/>
      <c r="G1996" s="42" t="n"/>
      <c r="H1996" s="42" t="n"/>
      <c r="I1996" s="42" t="n"/>
      <c r="J1996" s="42" t="n"/>
      <c r="K1996" s="42" t="n"/>
      <c r="L1996" s="42" t="n"/>
      <c r="M1996" s="42" t="n"/>
      <c r="N1996" s="42" t="n"/>
      <c r="O1996" s="42" t="n"/>
    </row>
    <row r="1997">
      <c r="A1997" s="40" t="n"/>
      <c r="B1997" s="41" t="n"/>
      <c r="C1997" s="42" t="n"/>
      <c r="D1997" s="42" t="n"/>
      <c r="E1997" s="42" t="n"/>
      <c r="F1997" s="42" t="n"/>
      <c r="G1997" s="42" t="n"/>
      <c r="H1997" s="42" t="n"/>
      <c r="I1997" s="42" t="n"/>
      <c r="J1997" s="42" t="n"/>
      <c r="K1997" s="42" t="n"/>
      <c r="L1997" s="42" t="n"/>
      <c r="M1997" s="42" t="n"/>
      <c r="N1997" s="42" t="n"/>
      <c r="O1997" s="42" t="n"/>
    </row>
    <row r="1998">
      <c r="A1998" s="40" t="n"/>
      <c r="B1998" s="41" t="n"/>
      <c r="C1998" s="42" t="n"/>
      <c r="D1998" s="42" t="n"/>
      <c r="E1998" s="42" t="n"/>
      <c r="F1998" s="42" t="n"/>
      <c r="G1998" s="42" t="n"/>
      <c r="H1998" s="42" t="n"/>
      <c r="I1998" s="42" t="n"/>
      <c r="J1998" s="42" t="n"/>
      <c r="K1998" s="42" t="n"/>
      <c r="L1998" s="42" t="n"/>
      <c r="M1998" s="42" t="n"/>
      <c r="N1998" s="42" t="n"/>
      <c r="O1998" s="42" t="n"/>
    </row>
    <row r="1999">
      <c r="A1999" s="40" t="n"/>
      <c r="B1999" s="41" t="n"/>
      <c r="C1999" s="42" t="n"/>
      <c r="D1999" s="42" t="n"/>
      <c r="E1999" s="42" t="n"/>
      <c r="F1999" s="42" t="n"/>
      <c r="G1999" s="42" t="n"/>
      <c r="H1999" s="42" t="n"/>
      <c r="I1999" s="42" t="n"/>
      <c r="J1999" s="42" t="n"/>
      <c r="K1999" s="42" t="n"/>
      <c r="L1999" s="42" t="n"/>
      <c r="M1999" s="42" t="n"/>
      <c r="N1999" s="42" t="n"/>
      <c r="O1999" s="42" t="n"/>
    </row>
    <row r="2000">
      <c r="A2000" s="40" t="n"/>
      <c r="B2000" s="41" t="n"/>
      <c r="C2000" s="42" t="n"/>
      <c r="D2000" s="42" t="n"/>
      <c r="E2000" s="42" t="n"/>
      <c r="F2000" s="42" t="n"/>
      <c r="G2000" s="42" t="n"/>
      <c r="H2000" s="42" t="n"/>
      <c r="I2000" s="42" t="n"/>
      <c r="J2000" s="42" t="n"/>
      <c r="K2000" s="42" t="n"/>
      <c r="L2000" s="42" t="n"/>
      <c r="M2000" s="42" t="n"/>
      <c r="N2000" s="42" t="n"/>
      <c r="O2000" s="42" t="n"/>
    </row>
    <row r="2001">
      <c r="A2001" s="40" t="n"/>
      <c r="B2001" s="41" t="n"/>
      <c r="C2001" s="42" t="n"/>
      <c r="D2001" s="42" t="n"/>
      <c r="E2001" s="42" t="n"/>
      <c r="F2001" s="42" t="n"/>
      <c r="G2001" s="42" t="n"/>
      <c r="H2001" s="42" t="n"/>
      <c r="I2001" s="42" t="n"/>
      <c r="J2001" s="42" t="n"/>
      <c r="K2001" s="42" t="n"/>
      <c r="L2001" s="42" t="n"/>
      <c r="M2001" s="42" t="n"/>
      <c r="N2001" s="42" t="n"/>
      <c r="O2001" s="42" t="n"/>
    </row>
    <row r="2002">
      <c r="A2002" s="40" t="n"/>
      <c r="B2002" s="41" t="n"/>
      <c r="C2002" s="42" t="n"/>
      <c r="D2002" s="42" t="n"/>
      <c r="E2002" s="42" t="n"/>
      <c r="F2002" s="42" t="n"/>
      <c r="G2002" s="42" t="n"/>
      <c r="H2002" s="42" t="n"/>
      <c r="I2002" s="42" t="n"/>
      <c r="J2002" s="42" t="n"/>
      <c r="K2002" s="42" t="n"/>
      <c r="L2002" s="42" t="n"/>
      <c r="M2002" s="42" t="n"/>
      <c r="N2002" s="42" t="n"/>
      <c r="O2002" s="42" t="n"/>
    </row>
    <row r="2003">
      <c r="A2003" s="40" t="n"/>
      <c r="B2003" s="41" t="n"/>
      <c r="C2003" s="42" t="n"/>
      <c r="D2003" s="42" t="n"/>
      <c r="E2003" s="42" t="n"/>
      <c r="F2003" s="42" t="n"/>
      <c r="G2003" s="42" t="n"/>
      <c r="H2003" s="42" t="n"/>
      <c r="I2003" s="42" t="n"/>
      <c r="J2003" s="42" t="n"/>
      <c r="K2003" s="42" t="n"/>
      <c r="L2003" s="42" t="n"/>
      <c r="M2003" s="42" t="n"/>
      <c r="N2003" s="42" t="n"/>
      <c r="O2003" s="42" t="n"/>
    </row>
    <row r="2004">
      <c r="A2004" s="40" t="n"/>
      <c r="B2004" s="41" t="n"/>
      <c r="C2004" s="42" t="n"/>
      <c r="D2004" s="42" t="n"/>
      <c r="E2004" s="42" t="n"/>
      <c r="F2004" s="42" t="n"/>
      <c r="G2004" s="42" t="n"/>
      <c r="H2004" s="42" t="n"/>
      <c r="I2004" s="42" t="n"/>
      <c r="J2004" s="42" t="n"/>
      <c r="K2004" s="42" t="n"/>
      <c r="L2004" s="42" t="n"/>
      <c r="M2004" s="42" t="n"/>
      <c r="N2004" s="42" t="n"/>
      <c r="O2004" s="42" t="n"/>
    </row>
    <row r="2005">
      <c r="A2005" s="40" t="n"/>
      <c r="B2005" s="41" t="n"/>
      <c r="C2005" s="42" t="n"/>
      <c r="D2005" s="42" t="n"/>
      <c r="E2005" s="42" t="n"/>
      <c r="F2005" s="42" t="n"/>
      <c r="G2005" s="42" t="n"/>
      <c r="H2005" s="42" t="n"/>
      <c r="I2005" s="42" t="n"/>
      <c r="J2005" s="42" t="n"/>
      <c r="K2005" s="42" t="n"/>
      <c r="L2005" s="42" t="n"/>
      <c r="M2005" s="42" t="n"/>
      <c r="N2005" s="42" t="n"/>
      <c r="O2005" s="42" t="n"/>
    </row>
    <row r="2006">
      <c r="A2006" s="40" t="n"/>
      <c r="B2006" s="41" t="n"/>
      <c r="C2006" s="42" t="n"/>
      <c r="D2006" s="42" t="n"/>
      <c r="E2006" s="42" t="n"/>
      <c r="F2006" s="42" t="n"/>
      <c r="G2006" s="42" t="n"/>
      <c r="H2006" s="42" t="n"/>
      <c r="I2006" s="42" t="n"/>
      <c r="J2006" s="42" t="n"/>
      <c r="K2006" s="42" t="n"/>
      <c r="L2006" s="42" t="n"/>
      <c r="M2006" s="42" t="n"/>
      <c r="N2006" s="42" t="n"/>
      <c r="O2006" s="42" t="n"/>
    </row>
    <row r="2007">
      <c r="A2007" s="40" t="n"/>
      <c r="B2007" s="41" t="n"/>
      <c r="C2007" s="42" t="n"/>
      <c r="D2007" s="42" t="n"/>
      <c r="E2007" s="42" t="n"/>
      <c r="F2007" s="42" t="n"/>
      <c r="G2007" s="42" t="n"/>
      <c r="H2007" s="42" t="n"/>
      <c r="I2007" s="42" t="n"/>
      <c r="J2007" s="42" t="n"/>
      <c r="K2007" s="42" t="n"/>
      <c r="L2007" s="42" t="n"/>
      <c r="M2007" s="42" t="n"/>
      <c r="N2007" s="42" t="n"/>
      <c r="O2007" s="42" t="n"/>
    </row>
    <row r="2008">
      <c r="A2008" s="40" t="n"/>
      <c r="B2008" s="41" t="n"/>
      <c r="C2008" s="42" t="n"/>
      <c r="D2008" s="42" t="n"/>
      <c r="E2008" s="42" t="n"/>
      <c r="F2008" s="42" t="n"/>
      <c r="G2008" s="42" t="n"/>
      <c r="H2008" s="42" t="n"/>
      <c r="I2008" s="42" t="n"/>
      <c r="J2008" s="42" t="n"/>
      <c r="K2008" s="42" t="n"/>
      <c r="L2008" s="42" t="n"/>
      <c r="M2008" s="42" t="n"/>
      <c r="N2008" s="42" t="n"/>
      <c r="O2008" s="42" t="n"/>
    </row>
    <row r="2009">
      <c r="A2009" s="40" t="n"/>
      <c r="B2009" s="41" t="n"/>
      <c r="C2009" s="42" t="n"/>
      <c r="D2009" s="42" t="n"/>
      <c r="E2009" s="42" t="n"/>
      <c r="F2009" s="42" t="n"/>
      <c r="G2009" s="42" t="n"/>
      <c r="H2009" s="42" t="n"/>
      <c r="I2009" s="42" t="n"/>
      <c r="J2009" s="42" t="n"/>
      <c r="K2009" s="42" t="n"/>
      <c r="L2009" s="42" t="n"/>
      <c r="M2009" s="42" t="n"/>
      <c r="N2009" s="42" t="n"/>
      <c r="O2009" s="42" t="n"/>
    </row>
    <row r="2010">
      <c r="A2010" s="40" t="n"/>
      <c r="B2010" s="41" t="n"/>
      <c r="C2010" s="42" t="n"/>
      <c r="D2010" s="42" t="n"/>
      <c r="E2010" s="42" t="n"/>
      <c r="F2010" s="42" t="n"/>
      <c r="G2010" s="42" t="n"/>
      <c r="H2010" s="42" t="n"/>
      <c r="I2010" s="42" t="n"/>
      <c r="J2010" s="42" t="n"/>
      <c r="K2010" s="42" t="n"/>
      <c r="L2010" s="42" t="n"/>
      <c r="M2010" s="42" t="n"/>
      <c r="N2010" s="42" t="n"/>
      <c r="O2010" s="42" t="n"/>
    </row>
    <row r="2011">
      <c r="A2011" s="40" t="n"/>
      <c r="B2011" s="41" t="n"/>
      <c r="C2011" s="42" t="n"/>
      <c r="D2011" s="42" t="n"/>
      <c r="E2011" s="42" t="n"/>
      <c r="F2011" s="42" t="n"/>
      <c r="G2011" s="42" t="n"/>
      <c r="H2011" s="42" t="n"/>
      <c r="I2011" s="42" t="n"/>
      <c r="J2011" s="42" t="n"/>
      <c r="K2011" s="42" t="n"/>
      <c r="L2011" s="42" t="n"/>
      <c r="M2011" s="42" t="n"/>
      <c r="N2011" s="42" t="n"/>
      <c r="O2011" s="42" t="n"/>
    </row>
    <row r="2012">
      <c r="A2012" s="40" t="n"/>
      <c r="B2012" s="41" t="n"/>
      <c r="C2012" s="42" t="n"/>
      <c r="D2012" s="42" t="n"/>
      <c r="E2012" s="42" t="n"/>
      <c r="F2012" s="42" t="n"/>
      <c r="G2012" s="42" t="n"/>
      <c r="H2012" s="42" t="n"/>
      <c r="I2012" s="42" t="n"/>
      <c r="J2012" s="42" t="n"/>
      <c r="K2012" s="42" t="n"/>
      <c r="L2012" s="42" t="n"/>
      <c r="M2012" s="42" t="n"/>
      <c r="N2012" s="42" t="n"/>
      <c r="O2012" s="42" t="n"/>
    </row>
    <row r="2013">
      <c r="A2013" s="40" t="n"/>
      <c r="B2013" s="41" t="n"/>
      <c r="C2013" s="42" t="n"/>
      <c r="D2013" s="42" t="n"/>
      <c r="E2013" s="42" t="n"/>
      <c r="F2013" s="42" t="n"/>
      <c r="G2013" s="42" t="n"/>
      <c r="H2013" s="42" t="n"/>
      <c r="I2013" s="42" t="n"/>
      <c r="J2013" s="42" t="n"/>
      <c r="K2013" s="42" t="n"/>
      <c r="L2013" s="42" t="n"/>
      <c r="M2013" s="42" t="n"/>
      <c r="N2013" s="42" t="n"/>
      <c r="O2013" s="42" t="n"/>
    </row>
    <row r="2014">
      <c r="A2014" s="40" t="n"/>
      <c r="B2014" s="41" t="n"/>
      <c r="C2014" s="42" t="n"/>
      <c r="D2014" s="42" t="n"/>
      <c r="E2014" s="42" t="n"/>
      <c r="F2014" s="42" t="n"/>
      <c r="G2014" s="42" t="n"/>
      <c r="H2014" s="42" t="n"/>
      <c r="I2014" s="42" t="n"/>
      <c r="J2014" s="42" t="n"/>
      <c r="K2014" s="42" t="n"/>
      <c r="L2014" s="42" t="n"/>
      <c r="M2014" s="42" t="n"/>
      <c r="N2014" s="42" t="n"/>
      <c r="O2014" s="42" t="n"/>
    </row>
    <row r="2015">
      <c r="A2015" s="40" t="n"/>
      <c r="B2015" s="41" t="n"/>
      <c r="C2015" s="42" t="n"/>
      <c r="D2015" s="42" t="n"/>
      <c r="E2015" s="42" t="n"/>
      <c r="F2015" s="42" t="n"/>
      <c r="G2015" s="42" t="n"/>
      <c r="H2015" s="42" t="n"/>
      <c r="I2015" s="42" t="n"/>
      <c r="J2015" s="42" t="n"/>
      <c r="K2015" s="42" t="n"/>
      <c r="L2015" s="42" t="n"/>
      <c r="M2015" s="42" t="n"/>
      <c r="N2015" s="42" t="n"/>
      <c r="O2015" s="42" t="n"/>
    </row>
    <row r="2016">
      <c r="A2016" s="40" t="n"/>
      <c r="B2016" s="41" t="n"/>
      <c r="C2016" s="42" t="n"/>
      <c r="D2016" s="42" t="n"/>
      <c r="E2016" s="42" t="n"/>
      <c r="F2016" s="42" t="n"/>
      <c r="G2016" s="42" t="n"/>
      <c r="H2016" s="42" t="n"/>
      <c r="I2016" s="42" t="n"/>
      <c r="J2016" s="42" t="n"/>
      <c r="K2016" s="42" t="n"/>
      <c r="L2016" s="42" t="n"/>
      <c r="M2016" s="42" t="n"/>
      <c r="N2016" s="42" t="n"/>
      <c r="O2016" s="42" t="n"/>
    </row>
    <row r="2017">
      <c r="A2017" s="40" t="n"/>
      <c r="B2017" s="41" t="n"/>
      <c r="C2017" s="42" t="n"/>
      <c r="D2017" s="42" t="n"/>
      <c r="E2017" s="42" t="n"/>
      <c r="F2017" s="42" t="n"/>
      <c r="G2017" s="42" t="n"/>
      <c r="H2017" s="42" t="n"/>
      <c r="I2017" s="42" t="n"/>
      <c r="J2017" s="42" t="n"/>
      <c r="K2017" s="42" t="n"/>
      <c r="L2017" s="42" t="n"/>
      <c r="M2017" s="42" t="n"/>
      <c r="N2017" s="42" t="n"/>
      <c r="O2017" s="42" t="n"/>
    </row>
    <row r="2018">
      <c r="A2018" s="40" t="n"/>
      <c r="B2018" s="41" t="n"/>
      <c r="C2018" s="42" t="n"/>
      <c r="D2018" s="42" t="n"/>
      <c r="E2018" s="42" t="n"/>
      <c r="F2018" s="42" t="n"/>
      <c r="G2018" s="42" t="n"/>
      <c r="H2018" s="42" t="n"/>
      <c r="I2018" s="42" t="n"/>
      <c r="J2018" s="42" t="n"/>
      <c r="K2018" s="42" t="n"/>
      <c r="L2018" s="42" t="n"/>
      <c r="M2018" s="42" t="n"/>
      <c r="N2018" s="42" t="n"/>
      <c r="O2018" s="42" t="n"/>
    </row>
    <row r="2019">
      <c r="A2019" s="40" t="n"/>
      <c r="B2019" s="41" t="n"/>
      <c r="C2019" s="42" t="n"/>
      <c r="D2019" s="42" t="n"/>
      <c r="E2019" s="42" t="n"/>
      <c r="F2019" s="42" t="n"/>
      <c r="G2019" s="42" t="n"/>
      <c r="H2019" s="42" t="n"/>
      <c r="I2019" s="42" t="n"/>
      <c r="J2019" s="42" t="n"/>
      <c r="K2019" s="42" t="n"/>
      <c r="L2019" s="42" t="n"/>
      <c r="M2019" s="42" t="n"/>
      <c r="N2019" s="42" t="n"/>
      <c r="O2019" s="42" t="n"/>
    </row>
    <row r="2020">
      <c r="A2020" s="40" t="n"/>
      <c r="B2020" s="41" t="n"/>
      <c r="C2020" s="42" t="n"/>
      <c r="D2020" s="42" t="n"/>
      <c r="E2020" s="42" t="n"/>
      <c r="F2020" s="42" t="n"/>
      <c r="G2020" s="42" t="n"/>
      <c r="H2020" s="42" t="n"/>
      <c r="I2020" s="42" t="n"/>
      <c r="J2020" s="42" t="n"/>
      <c r="K2020" s="42" t="n"/>
      <c r="L2020" s="42" t="n"/>
      <c r="M2020" s="42" t="n"/>
      <c r="N2020" s="42" t="n"/>
      <c r="O2020" s="42" t="n"/>
    </row>
    <row r="2021">
      <c r="A2021" s="40" t="n"/>
      <c r="B2021" s="41" t="n"/>
      <c r="C2021" s="42" t="n"/>
      <c r="D2021" s="42" t="n"/>
      <c r="E2021" s="42" t="n"/>
      <c r="F2021" s="42" t="n"/>
      <c r="G2021" s="42" t="n"/>
      <c r="H2021" s="42" t="n"/>
      <c r="I2021" s="42" t="n"/>
      <c r="J2021" s="42" t="n"/>
      <c r="K2021" s="42" t="n"/>
      <c r="L2021" s="42" t="n"/>
      <c r="M2021" s="42" t="n"/>
      <c r="N2021" s="42" t="n"/>
      <c r="O2021" s="42" t="n"/>
    </row>
    <row r="2022">
      <c r="A2022" s="40" t="n"/>
      <c r="B2022" s="41" t="n"/>
      <c r="C2022" s="42" t="n"/>
      <c r="D2022" s="42" t="n"/>
      <c r="E2022" s="42" t="n"/>
      <c r="F2022" s="42" t="n"/>
      <c r="G2022" s="42" t="n"/>
      <c r="H2022" s="42" t="n"/>
      <c r="I2022" s="42" t="n"/>
      <c r="J2022" s="42" t="n"/>
      <c r="K2022" s="42" t="n"/>
      <c r="L2022" s="42" t="n"/>
      <c r="M2022" s="42" t="n"/>
      <c r="N2022" s="42" t="n"/>
      <c r="O2022" s="42" t="n"/>
    </row>
    <row r="2023">
      <c r="A2023" s="40" t="n"/>
      <c r="B2023" s="41" t="n"/>
      <c r="C2023" s="42" t="n"/>
      <c r="D2023" s="42" t="n"/>
      <c r="E2023" s="42" t="n"/>
      <c r="F2023" s="42" t="n"/>
      <c r="G2023" s="42" t="n"/>
      <c r="H2023" s="42" t="n"/>
      <c r="I2023" s="42" t="n"/>
      <c r="J2023" s="42" t="n"/>
      <c r="K2023" s="42" t="n"/>
      <c r="L2023" s="42" t="n"/>
      <c r="M2023" s="42" t="n"/>
      <c r="N2023" s="42" t="n"/>
      <c r="O2023" s="42" t="n"/>
    </row>
    <row r="2024">
      <c r="A2024" s="40" t="n"/>
      <c r="B2024" s="41" t="n"/>
      <c r="C2024" s="42" t="n"/>
      <c r="D2024" s="42" t="n"/>
      <c r="E2024" s="42" t="n"/>
      <c r="F2024" s="42" t="n"/>
      <c r="G2024" s="42" t="n"/>
      <c r="H2024" s="42" t="n"/>
      <c r="I2024" s="42" t="n"/>
      <c r="J2024" s="42" t="n"/>
      <c r="K2024" s="42" t="n"/>
      <c r="L2024" s="42" t="n"/>
      <c r="M2024" s="42" t="n"/>
      <c r="N2024" s="42" t="n"/>
      <c r="O2024" s="42" t="n"/>
    </row>
    <row r="2025">
      <c r="A2025" s="40" t="n"/>
      <c r="B2025" s="41" t="n"/>
      <c r="C2025" s="42" t="n"/>
      <c r="D2025" s="42" t="n"/>
      <c r="E2025" s="42" t="n"/>
      <c r="F2025" s="42" t="n"/>
      <c r="G2025" s="42" t="n"/>
      <c r="H2025" s="42" t="n"/>
      <c r="I2025" s="42" t="n"/>
      <c r="J2025" s="42" t="n"/>
      <c r="K2025" s="42" t="n"/>
      <c r="L2025" s="42" t="n"/>
      <c r="M2025" s="42" t="n"/>
      <c r="N2025" s="42" t="n"/>
      <c r="O2025" s="42" t="n"/>
    </row>
    <row r="2026">
      <c r="A2026" s="40" t="n"/>
      <c r="B2026" s="41" t="n"/>
      <c r="C2026" s="42" t="n"/>
      <c r="D2026" s="42" t="n"/>
      <c r="E2026" s="42" t="n"/>
      <c r="F2026" s="42" t="n"/>
      <c r="G2026" s="42" t="n"/>
      <c r="H2026" s="42" t="n"/>
      <c r="I2026" s="42" t="n"/>
      <c r="J2026" s="42" t="n"/>
      <c r="K2026" s="42" t="n"/>
      <c r="L2026" s="42" t="n"/>
      <c r="M2026" s="42" t="n"/>
      <c r="N2026" s="42" t="n"/>
      <c r="O2026" s="42" t="n"/>
    </row>
    <row r="2027">
      <c r="A2027" s="40" t="n"/>
      <c r="B2027" s="41" t="n"/>
      <c r="C2027" s="42" t="n"/>
      <c r="D2027" s="42" t="n"/>
      <c r="E2027" s="42" t="n"/>
      <c r="F2027" s="42" t="n"/>
      <c r="G2027" s="42" t="n"/>
      <c r="H2027" s="42" t="n"/>
      <c r="I2027" s="42" t="n"/>
      <c r="J2027" s="42" t="n"/>
      <c r="K2027" s="42" t="n"/>
      <c r="L2027" s="42" t="n"/>
      <c r="M2027" s="42" t="n"/>
      <c r="N2027" s="42" t="n"/>
      <c r="O2027" s="42" t="n"/>
    </row>
    <row r="2028">
      <c r="A2028" s="40" t="n"/>
      <c r="B2028" s="41" t="n"/>
      <c r="C2028" s="42" t="n"/>
      <c r="D2028" s="42" t="n"/>
      <c r="E2028" s="42" t="n"/>
      <c r="F2028" s="42" t="n"/>
      <c r="G2028" s="42" t="n"/>
      <c r="H2028" s="42" t="n"/>
      <c r="I2028" s="42" t="n"/>
      <c r="J2028" s="42" t="n"/>
      <c r="K2028" s="42" t="n"/>
      <c r="L2028" s="42" t="n"/>
      <c r="M2028" s="42" t="n"/>
      <c r="N2028" s="42" t="n"/>
      <c r="O2028" s="42" t="n"/>
    </row>
    <row r="2029">
      <c r="A2029" s="40" t="n"/>
      <c r="B2029" s="41" t="n"/>
      <c r="C2029" s="42" t="n"/>
      <c r="D2029" s="42" t="n"/>
      <c r="E2029" s="42" t="n"/>
      <c r="F2029" s="42" t="n"/>
      <c r="G2029" s="42" t="n"/>
      <c r="H2029" s="42" t="n"/>
      <c r="I2029" s="42" t="n"/>
      <c r="J2029" s="42" t="n"/>
      <c r="K2029" s="42" t="n"/>
      <c r="L2029" s="42" t="n"/>
      <c r="M2029" s="42" t="n"/>
      <c r="N2029" s="42" t="n"/>
      <c r="O2029" s="42" t="n"/>
    </row>
    <row r="2030">
      <c r="A2030" s="40" t="n"/>
      <c r="B2030" s="41" t="n"/>
      <c r="C2030" s="42" t="n"/>
      <c r="D2030" s="42" t="n"/>
      <c r="E2030" s="42" t="n"/>
      <c r="F2030" s="42" t="n"/>
      <c r="G2030" s="42" t="n"/>
      <c r="H2030" s="42" t="n"/>
      <c r="I2030" s="42" t="n"/>
      <c r="J2030" s="42" t="n"/>
      <c r="K2030" s="42" t="n"/>
      <c r="L2030" s="42" t="n"/>
      <c r="M2030" s="42" t="n"/>
      <c r="N2030" s="42" t="n"/>
      <c r="O2030" s="42" t="n"/>
    </row>
    <row r="2031">
      <c r="A2031" s="40" t="n"/>
      <c r="B2031" s="41" t="n"/>
      <c r="C2031" s="42" t="n"/>
      <c r="D2031" s="42" t="n"/>
      <c r="E2031" s="42" t="n"/>
      <c r="F2031" s="42" t="n"/>
      <c r="G2031" s="42" t="n"/>
      <c r="H2031" s="42" t="n"/>
      <c r="I2031" s="42" t="n"/>
      <c r="J2031" s="42" t="n"/>
      <c r="K2031" s="42" t="n"/>
      <c r="L2031" s="42" t="n"/>
      <c r="M2031" s="42" t="n"/>
      <c r="N2031" s="42" t="n"/>
      <c r="O2031" s="42" t="n"/>
    </row>
    <row r="2032">
      <c r="A2032" s="40" t="n"/>
      <c r="B2032" s="41" t="n"/>
      <c r="C2032" s="42" t="n"/>
      <c r="D2032" s="42" t="n"/>
      <c r="E2032" s="42" t="n"/>
      <c r="F2032" s="42" t="n"/>
      <c r="G2032" s="42" t="n"/>
      <c r="H2032" s="42" t="n"/>
      <c r="I2032" s="42" t="n"/>
      <c r="J2032" s="42" t="n"/>
      <c r="K2032" s="42" t="n"/>
      <c r="L2032" s="42" t="n"/>
      <c r="M2032" s="42" t="n"/>
      <c r="N2032" s="42" t="n"/>
      <c r="O2032" s="42" t="n"/>
    </row>
    <row r="2033">
      <c r="A2033" s="40" t="n"/>
      <c r="B2033" s="41" t="n"/>
      <c r="C2033" s="42" t="n"/>
      <c r="D2033" s="42" t="n"/>
      <c r="E2033" s="42" t="n"/>
      <c r="F2033" s="42" t="n"/>
      <c r="G2033" s="42" t="n"/>
      <c r="H2033" s="42" t="n"/>
      <c r="I2033" s="42" t="n"/>
      <c r="J2033" s="42" t="n"/>
      <c r="K2033" s="42" t="n"/>
      <c r="L2033" s="42" t="n"/>
      <c r="M2033" s="42" t="n"/>
      <c r="N2033" s="42" t="n"/>
      <c r="O2033" s="42" t="n"/>
    </row>
    <row r="2034">
      <c r="A2034" s="40" t="n"/>
      <c r="B2034" s="41" t="n"/>
      <c r="C2034" s="42" t="n"/>
      <c r="D2034" s="42" t="n"/>
      <c r="E2034" s="42" t="n"/>
      <c r="F2034" s="42" t="n"/>
      <c r="G2034" s="42" t="n"/>
      <c r="H2034" s="42" t="n"/>
      <c r="I2034" s="42" t="n"/>
      <c r="J2034" s="42" t="n"/>
      <c r="K2034" s="42" t="n"/>
      <c r="L2034" s="42" t="n"/>
      <c r="M2034" s="42" t="n"/>
      <c r="N2034" s="42" t="n"/>
      <c r="O2034" s="42" t="n"/>
    </row>
    <row r="2035">
      <c r="A2035" s="40" t="n"/>
      <c r="B2035" s="41" t="n"/>
      <c r="C2035" s="42" t="n"/>
      <c r="D2035" s="42" t="n"/>
      <c r="E2035" s="42" t="n"/>
      <c r="F2035" s="42" t="n"/>
      <c r="G2035" s="42" t="n"/>
      <c r="H2035" s="42" t="n"/>
      <c r="I2035" s="42" t="n"/>
      <c r="J2035" s="42" t="n"/>
      <c r="K2035" s="42" t="n"/>
      <c r="L2035" s="42" t="n"/>
      <c r="M2035" s="42" t="n"/>
      <c r="N2035" s="42" t="n"/>
      <c r="O2035" s="42" t="n"/>
    </row>
    <row r="2036">
      <c r="A2036" s="40" t="n"/>
      <c r="B2036" s="41" t="n"/>
      <c r="C2036" s="42" t="n"/>
      <c r="D2036" s="42" t="n"/>
      <c r="E2036" s="42" t="n"/>
      <c r="F2036" s="42" t="n"/>
      <c r="G2036" s="42" t="n"/>
      <c r="H2036" s="42" t="n"/>
      <c r="I2036" s="42" t="n"/>
      <c r="J2036" s="42" t="n"/>
      <c r="K2036" s="42" t="n"/>
      <c r="L2036" s="42" t="n"/>
      <c r="M2036" s="42" t="n"/>
      <c r="N2036" s="42" t="n"/>
      <c r="O2036" s="42" t="n"/>
    </row>
    <row r="2037">
      <c r="A2037" s="40" t="n"/>
      <c r="B2037" s="41" t="n"/>
      <c r="C2037" s="42" t="n"/>
      <c r="D2037" s="42" t="n"/>
      <c r="E2037" s="42" t="n"/>
      <c r="F2037" s="42" t="n"/>
      <c r="G2037" s="42" t="n"/>
      <c r="H2037" s="42" t="n"/>
      <c r="I2037" s="42" t="n"/>
      <c r="J2037" s="42" t="n"/>
      <c r="K2037" s="42" t="n"/>
      <c r="L2037" s="42" t="n"/>
      <c r="M2037" s="42" t="n"/>
      <c r="N2037" s="42" t="n"/>
      <c r="O2037" s="42" t="n"/>
    </row>
    <row r="2038">
      <c r="A2038" s="40" t="n"/>
      <c r="B2038" s="41" t="n"/>
      <c r="C2038" s="42" t="n"/>
      <c r="D2038" s="42" t="n"/>
      <c r="E2038" s="42" t="n"/>
      <c r="F2038" s="42" t="n"/>
      <c r="G2038" s="42" t="n"/>
      <c r="H2038" s="42" t="n"/>
      <c r="I2038" s="42" t="n"/>
      <c r="J2038" s="42" t="n"/>
      <c r="K2038" s="42" t="n"/>
      <c r="L2038" s="42" t="n"/>
      <c r="M2038" s="42" t="n"/>
      <c r="N2038" s="42" t="n"/>
      <c r="O2038" s="42" t="n"/>
    </row>
    <row r="2039">
      <c r="A2039" s="40" t="n"/>
      <c r="B2039" s="41" t="n"/>
      <c r="C2039" s="42" t="n"/>
      <c r="D2039" s="42" t="n"/>
      <c r="E2039" s="42" t="n"/>
      <c r="F2039" s="42" t="n"/>
      <c r="G2039" s="42" t="n"/>
      <c r="H2039" s="42" t="n"/>
      <c r="I2039" s="42" t="n"/>
      <c r="J2039" s="42" t="n"/>
      <c r="K2039" s="42" t="n"/>
      <c r="L2039" s="42" t="n"/>
      <c r="M2039" s="42" t="n"/>
      <c r="N2039" s="42" t="n"/>
      <c r="O2039" s="42" t="n"/>
    </row>
    <row r="2040">
      <c r="A2040" s="40" t="n"/>
      <c r="B2040" s="41" t="n"/>
      <c r="C2040" s="42" t="n"/>
      <c r="D2040" s="42" t="n"/>
      <c r="E2040" s="42" t="n"/>
      <c r="F2040" s="42" t="n"/>
      <c r="G2040" s="42" t="n"/>
      <c r="H2040" s="42" t="n"/>
      <c r="I2040" s="42" t="n"/>
      <c r="J2040" s="42" t="n"/>
      <c r="K2040" s="42" t="n"/>
      <c r="L2040" s="42" t="n"/>
      <c r="M2040" s="42" t="n"/>
      <c r="N2040" s="42" t="n"/>
      <c r="O2040" s="42" t="n"/>
    </row>
    <row r="2041">
      <c r="A2041" s="40" t="n"/>
      <c r="B2041" s="41" t="n"/>
      <c r="C2041" s="42" t="n"/>
      <c r="D2041" s="42" t="n"/>
      <c r="E2041" s="42" t="n"/>
      <c r="F2041" s="42" t="n"/>
      <c r="G2041" s="42" t="n"/>
      <c r="H2041" s="42" t="n"/>
      <c r="I2041" s="42" t="n"/>
      <c r="J2041" s="42" t="n"/>
      <c r="K2041" s="42" t="n"/>
      <c r="L2041" s="42" t="n"/>
      <c r="M2041" s="42" t="n"/>
      <c r="N2041" s="42" t="n"/>
      <c r="O2041" s="42" t="n"/>
    </row>
    <row r="2042">
      <c r="A2042" s="40" t="n"/>
      <c r="B2042" s="41" t="n"/>
      <c r="C2042" s="42" t="n"/>
      <c r="D2042" s="42" t="n"/>
      <c r="E2042" s="42" t="n"/>
      <c r="F2042" s="42" t="n"/>
      <c r="G2042" s="42" t="n"/>
      <c r="H2042" s="42" t="n"/>
      <c r="I2042" s="42" t="n"/>
      <c r="J2042" s="42" t="n"/>
      <c r="K2042" s="42" t="n"/>
      <c r="L2042" s="42" t="n"/>
      <c r="M2042" s="42" t="n"/>
      <c r="N2042" s="42" t="n"/>
      <c r="O2042" s="42" t="n"/>
    </row>
    <row r="2043">
      <c r="A2043" s="40" t="n"/>
      <c r="B2043" s="41" t="n"/>
      <c r="C2043" s="42" t="n"/>
      <c r="D2043" s="42" t="n"/>
      <c r="E2043" s="42" t="n"/>
      <c r="F2043" s="42" t="n"/>
      <c r="G2043" s="42" t="n"/>
      <c r="H2043" s="42" t="n"/>
      <c r="I2043" s="42" t="n"/>
      <c r="J2043" s="42" t="n"/>
      <c r="K2043" s="42" t="n"/>
      <c r="L2043" s="42" t="n"/>
      <c r="M2043" s="42" t="n"/>
      <c r="N2043" s="42" t="n"/>
      <c r="O2043" s="42" t="n"/>
    </row>
    <row r="2044">
      <c r="A2044" s="40" t="n"/>
      <c r="B2044" s="41" t="n"/>
      <c r="C2044" s="42" t="n"/>
      <c r="D2044" s="42" t="n"/>
      <c r="E2044" s="42" t="n"/>
      <c r="F2044" s="42" t="n"/>
      <c r="G2044" s="42" t="n"/>
      <c r="H2044" s="42" t="n"/>
      <c r="I2044" s="42" t="n"/>
      <c r="J2044" s="42" t="n"/>
      <c r="K2044" s="42" t="n"/>
      <c r="L2044" s="42" t="n"/>
      <c r="M2044" s="42" t="n"/>
      <c r="N2044" s="42" t="n"/>
      <c r="O2044" s="42" t="n"/>
    </row>
    <row r="2045">
      <c r="A2045" s="40" t="n"/>
      <c r="B2045" s="41" t="n"/>
      <c r="C2045" s="42" t="n"/>
      <c r="D2045" s="42" t="n"/>
      <c r="E2045" s="42" t="n"/>
      <c r="F2045" s="42" t="n"/>
      <c r="G2045" s="42" t="n"/>
      <c r="H2045" s="42" t="n"/>
      <c r="I2045" s="42" t="n"/>
      <c r="J2045" s="42" t="n"/>
      <c r="K2045" s="42" t="n"/>
      <c r="L2045" s="42" t="n"/>
      <c r="M2045" s="42" t="n"/>
      <c r="N2045" s="42" t="n"/>
      <c r="O2045" s="42" t="n"/>
    </row>
    <row r="2046">
      <c r="A2046" s="40" t="n"/>
      <c r="B2046" s="41" t="n"/>
      <c r="C2046" s="42" t="n"/>
      <c r="D2046" s="42" t="n"/>
      <c r="E2046" s="42" t="n"/>
      <c r="F2046" s="42" t="n"/>
      <c r="G2046" s="42" t="n"/>
      <c r="H2046" s="42" t="n"/>
      <c r="I2046" s="42" t="n"/>
      <c r="J2046" s="42" t="n"/>
      <c r="K2046" s="42" t="n"/>
      <c r="L2046" s="42" t="n"/>
      <c r="M2046" s="42" t="n"/>
      <c r="N2046" s="42" t="n"/>
      <c r="O2046" s="42" t="n"/>
    </row>
    <row r="2047">
      <c r="A2047" s="40" t="n"/>
      <c r="B2047" s="41" t="n"/>
      <c r="C2047" s="42" t="n"/>
      <c r="D2047" s="42" t="n"/>
      <c r="E2047" s="42" t="n"/>
      <c r="F2047" s="42" t="n"/>
      <c r="G2047" s="42" t="n"/>
      <c r="H2047" s="42" t="n"/>
      <c r="I2047" s="42" t="n"/>
      <c r="J2047" s="42" t="n"/>
      <c r="K2047" s="42" t="n"/>
      <c r="L2047" s="42" t="n"/>
      <c r="M2047" s="42" t="n"/>
      <c r="N2047" s="42" t="n"/>
      <c r="O2047" s="42" t="n"/>
    </row>
    <row r="2048">
      <c r="A2048" s="40" t="n"/>
      <c r="B2048" s="41" t="n"/>
      <c r="C2048" s="42" t="n"/>
      <c r="D2048" s="42" t="n"/>
      <c r="E2048" s="42" t="n"/>
      <c r="F2048" s="42" t="n"/>
      <c r="G2048" s="42" t="n"/>
      <c r="H2048" s="42" t="n"/>
      <c r="I2048" s="42" t="n"/>
      <c r="J2048" s="42" t="n"/>
      <c r="K2048" s="42" t="n"/>
      <c r="L2048" s="42" t="n"/>
      <c r="M2048" s="42" t="n"/>
      <c r="N2048" s="42" t="n"/>
      <c r="O2048" s="42" t="n"/>
    </row>
    <row r="2049">
      <c r="A2049" s="40" t="n"/>
      <c r="B2049" s="41" t="n"/>
      <c r="C2049" s="42" t="n"/>
      <c r="D2049" s="42" t="n"/>
      <c r="E2049" s="42" t="n"/>
      <c r="F2049" s="42" t="n"/>
      <c r="G2049" s="42" t="n"/>
      <c r="H2049" s="42" t="n"/>
      <c r="I2049" s="42" t="n"/>
      <c r="J2049" s="42" t="n"/>
      <c r="K2049" s="42" t="n"/>
      <c r="L2049" s="42" t="n"/>
      <c r="M2049" s="42" t="n"/>
      <c r="N2049" s="42" t="n"/>
      <c r="O2049" s="42" t="n"/>
    </row>
    <row r="2050">
      <c r="A2050" s="40" t="n"/>
      <c r="B2050" s="41" t="n"/>
      <c r="C2050" s="42" t="n"/>
      <c r="D2050" s="42" t="n"/>
      <c r="E2050" s="42" t="n"/>
      <c r="F2050" s="42" t="n"/>
      <c r="G2050" s="42" t="n"/>
      <c r="H2050" s="42" t="n"/>
      <c r="I2050" s="42" t="n"/>
      <c r="J2050" s="42" t="n"/>
      <c r="K2050" s="42" t="n"/>
      <c r="L2050" s="42" t="n"/>
      <c r="M2050" s="42" t="n"/>
      <c r="N2050" s="42" t="n"/>
      <c r="O2050" s="42" t="n"/>
    </row>
    <row r="2051">
      <c r="A2051" s="40" t="n"/>
      <c r="B2051" s="41" t="n"/>
      <c r="C2051" s="42" t="n"/>
      <c r="D2051" s="42" t="n"/>
      <c r="E2051" s="42" t="n"/>
      <c r="F2051" s="42" t="n"/>
      <c r="G2051" s="42" t="n"/>
      <c r="H2051" s="42" t="n"/>
      <c r="I2051" s="42" t="n"/>
      <c r="J2051" s="42" t="n"/>
      <c r="K2051" s="42" t="n"/>
      <c r="L2051" s="42" t="n"/>
      <c r="M2051" s="42" t="n"/>
      <c r="N2051" s="42" t="n"/>
      <c r="O2051" s="42" t="n"/>
    </row>
    <row r="2052">
      <c r="A2052" s="40" t="n"/>
      <c r="B2052" s="41" t="n"/>
      <c r="C2052" s="42" t="n"/>
      <c r="D2052" s="42" t="n"/>
      <c r="E2052" s="42" t="n"/>
      <c r="F2052" s="42" t="n"/>
      <c r="G2052" s="42" t="n"/>
      <c r="H2052" s="42" t="n"/>
      <c r="I2052" s="42" t="n"/>
      <c r="J2052" s="42" t="n"/>
      <c r="K2052" s="42" t="n"/>
      <c r="L2052" s="42" t="n"/>
      <c r="M2052" s="42" t="n"/>
      <c r="N2052" s="42" t="n"/>
      <c r="O2052" s="42" t="n"/>
    </row>
    <row r="2053">
      <c r="A2053" s="40" t="n"/>
      <c r="B2053" s="41" t="n"/>
      <c r="C2053" s="42" t="n"/>
      <c r="D2053" s="42" t="n"/>
      <c r="E2053" s="42" t="n"/>
      <c r="F2053" s="42" t="n"/>
      <c r="G2053" s="42" t="n"/>
      <c r="H2053" s="42" t="n"/>
      <c r="I2053" s="42" t="n"/>
      <c r="J2053" s="42" t="n"/>
      <c r="K2053" s="42" t="n"/>
      <c r="L2053" s="42" t="n"/>
      <c r="M2053" s="42" t="n"/>
      <c r="N2053" s="42" t="n"/>
      <c r="O2053" s="42" t="n"/>
    </row>
    <row r="2054">
      <c r="A2054" s="40" t="n"/>
      <c r="B2054" s="41" t="n"/>
      <c r="C2054" s="42" t="n"/>
      <c r="D2054" s="42" t="n"/>
      <c r="E2054" s="42" t="n"/>
      <c r="F2054" s="42" t="n"/>
      <c r="G2054" s="42" t="n"/>
      <c r="H2054" s="42" t="n"/>
      <c r="I2054" s="42" t="n"/>
      <c r="J2054" s="42" t="n"/>
      <c r="K2054" s="42" t="n"/>
      <c r="L2054" s="42" t="n"/>
      <c r="M2054" s="42" t="n"/>
      <c r="N2054" s="42" t="n"/>
      <c r="O2054" s="42" t="n"/>
    </row>
    <row r="2055">
      <c r="A2055" s="40" t="n"/>
      <c r="B2055" s="41" t="n"/>
      <c r="C2055" s="42" t="n"/>
      <c r="D2055" s="42" t="n"/>
      <c r="E2055" s="42" t="n"/>
      <c r="F2055" s="42" t="n"/>
      <c r="G2055" s="42" t="n"/>
      <c r="H2055" s="42" t="n"/>
      <c r="I2055" s="42" t="n"/>
      <c r="J2055" s="42" t="n"/>
      <c r="K2055" s="42" t="n"/>
      <c r="L2055" s="42" t="n"/>
      <c r="M2055" s="42" t="n"/>
      <c r="N2055" s="42" t="n"/>
      <c r="O2055" s="42" t="n"/>
    </row>
    <row r="2056">
      <c r="A2056" s="40" t="n"/>
      <c r="B2056" s="41" t="n"/>
      <c r="C2056" s="42" t="n"/>
      <c r="D2056" s="42" t="n"/>
      <c r="E2056" s="42" t="n"/>
      <c r="F2056" s="42" t="n"/>
      <c r="G2056" s="42" t="n"/>
      <c r="H2056" s="42" t="n"/>
      <c r="I2056" s="42" t="n"/>
      <c r="J2056" s="42" t="n"/>
      <c r="K2056" s="42" t="n"/>
      <c r="L2056" s="42" t="n"/>
      <c r="M2056" s="42" t="n"/>
      <c r="N2056" s="42" t="n"/>
      <c r="O2056" s="42" t="n"/>
    </row>
    <row r="2057">
      <c r="A2057" s="40" t="n"/>
      <c r="B2057" s="41" t="n"/>
      <c r="C2057" s="42" t="n"/>
      <c r="D2057" s="42" t="n"/>
      <c r="E2057" s="42" t="n"/>
      <c r="F2057" s="42" t="n"/>
      <c r="G2057" s="42" t="n"/>
      <c r="H2057" s="42" t="n"/>
      <c r="I2057" s="42" t="n"/>
      <c r="J2057" s="42" t="n"/>
      <c r="K2057" s="42" t="n"/>
      <c r="L2057" s="42" t="n"/>
      <c r="M2057" s="42" t="n"/>
      <c r="N2057" s="42" t="n"/>
      <c r="O2057" s="42" t="n"/>
    </row>
    <row r="2058">
      <c r="A2058" s="40" t="n"/>
      <c r="B2058" s="41" t="n"/>
      <c r="C2058" s="42" t="n"/>
      <c r="D2058" s="42" t="n"/>
      <c r="E2058" s="42" t="n"/>
      <c r="F2058" s="42" t="n"/>
      <c r="G2058" s="42" t="n"/>
      <c r="H2058" s="42" t="n"/>
      <c r="I2058" s="42" t="n"/>
      <c r="J2058" s="42" t="n"/>
      <c r="K2058" s="42" t="n"/>
      <c r="L2058" s="42" t="n"/>
      <c r="M2058" s="42" t="n"/>
      <c r="N2058" s="42" t="n"/>
      <c r="O2058" s="42" t="n"/>
    </row>
    <row r="2059">
      <c r="A2059" s="40" t="n"/>
      <c r="B2059" s="41" t="n"/>
      <c r="C2059" s="42" t="n"/>
      <c r="D2059" s="42" t="n"/>
      <c r="E2059" s="42" t="n"/>
      <c r="F2059" s="42" t="n"/>
      <c r="G2059" s="42" t="n"/>
      <c r="H2059" s="42" t="n"/>
      <c r="I2059" s="42" t="n"/>
      <c r="J2059" s="42" t="n"/>
      <c r="K2059" s="42" t="n"/>
      <c r="L2059" s="42" t="n"/>
      <c r="M2059" s="42" t="n"/>
      <c r="N2059" s="42" t="n"/>
      <c r="O2059" s="42" t="n"/>
    </row>
    <row r="2060">
      <c r="A2060" s="40" t="n"/>
      <c r="B2060" s="41" t="n"/>
      <c r="C2060" s="42" t="n"/>
      <c r="D2060" s="42" t="n"/>
      <c r="E2060" s="42" t="n"/>
      <c r="F2060" s="42" t="n"/>
      <c r="G2060" s="42" t="n"/>
      <c r="H2060" s="42" t="n"/>
      <c r="I2060" s="42" t="n"/>
      <c r="J2060" s="42" t="n"/>
      <c r="K2060" s="42" t="n"/>
      <c r="L2060" s="42" t="n"/>
      <c r="M2060" s="42" t="n"/>
      <c r="N2060" s="42" t="n"/>
      <c r="O2060" s="42" t="n"/>
    </row>
    <row r="2061">
      <c r="A2061" s="40" t="n"/>
      <c r="B2061" s="41" t="n"/>
      <c r="C2061" s="42" t="n"/>
      <c r="D2061" s="42" t="n"/>
      <c r="E2061" s="42" t="n"/>
      <c r="F2061" s="42" t="n"/>
      <c r="G2061" s="42" t="n"/>
      <c r="H2061" s="42" t="n"/>
      <c r="I2061" s="42" t="n"/>
      <c r="J2061" s="42" t="n"/>
      <c r="K2061" s="42" t="n"/>
      <c r="L2061" s="42" t="n"/>
      <c r="M2061" s="42" t="n"/>
      <c r="N2061" s="42" t="n"/>
      <c r="O2061" s="42" t="n"/>
    </row>
    <row r="2062">
      <c r="A2062" s="40" t="n"/>
      <c r="B2062" s="41" t="n"/>
      <c r="C2062" s="42" t="n"/>
      <c r="D2062" s="42" t="n"/>
      <c r="E2062" s="42" t="n"/>
      <c r="F2062" s="42" t="n"/>
      <c r="G2062" s="42" t="n"/>
      <c r="H2062" s="42" t="n"/>
      <c r="I2062" s="42" t="n"/>
      <c r="J2062" s="42" t="n"/>
      <c r="K2062" s="42" t="n"/>
      <c r="L2062" s="42" t="n"/>
      <c r="M2062" s="42" t="n"/>
      <c r="N2062" s="42" t="n"/>
      <c r="O2062" s="42" t="n"/>
    </row>
    <row r="2063">
      <c r="A2063" s="40" t="n"/>
      <c r="B2063" s="41" t="n"/>
      <c r="C2063" s="42" t="n"/>
      <c r="D2063" s="42" t="n"/>
      <c r="E2063" s="42" t="n"/>
      <c r="F2063" s="42" t="n"/>
      <c r="G2063" s="42" t="n"/>
      <c r="H2063" s="42" t="n"/>
      <c r="I2063" s="42" t="n"/>
      <c r="J2063" s="42" t="n"/>
      <c r="K2063" s="42" t="n"/>
      <c r="L2063" s="42" t="n"/>
      <c r="M2063" s="42" t="n"/>
      <c r="N2063" s="42" t="n"/>
      <c r="O2063" s="42" t="n"/>
    </row>
    <row r="2064">
      <c r="A2064" s="40" t="n"/>
      <c r="B2064" s="41" t="n"/>
      <c r="C2064" s="42" t="n"/>
      <c r="D2064" s="42" t="n"/>
      <c r="E2064" s="42" t="n"/>
      <c r="F2064" s="42" t="n"/>
      <c r="G2064" s="42" t="n"/>
      <c r="H2064" s="42" t="n"/>
      <c r="I2064" s="42" t="n"/>
      <c r="J2064" s="42" t="n"/>
      <c r="K2064" s="42" t="n"/>
      <c r="L2064" s="42" t="n"/>
      <c r="M2064" s="42" t="n"/>
      <c r="N2064" s="42" t="n"/>
      <c r="O2064" s="42" t="n"/>
    </row>
    <row r="2065">
      <c r="A2065" s="40" t="n"/>
      <c r="B2065" s="41" t="n"/>
      <c r="C2065" s="42" t="n"/>
      <c r="D2065" s="42" t="n"/>
      <c r="E2065" s="42" t="n"/>
      <c r="F2065" s="42" t="n"/>
      <c r="G2065" s="42" t="n"/>
      <c r="H2065" s="42" t="n"/>
      <c r="I2065" s="42" t="n"/>
      <c r="J2065" s="42" t="n"/>
      <c r="K2065" s="42" t="n"/>
      <c r="L2065" s="42" t="n"/>
      <c r="M2065" s="42" t="n"/>
      <c r="N2065" s="42" t="n"/>
      <c r="O2065" s="42" t="n"/>
    </row>
    <row r="2066">
      <c r="A2066" s="40" t="n"/>
      <c r="B2066" s="41" t="n"/>
      <c r="C2066" s="42" t="n"/>
      <c r="D2066" s="42" t="n"/>
      <c r="E2066" s="42" t="n"/>
      <c r="F2066" s="42" t="n"/>
      <c r="G2066" s="42" t="n"/>
      <c r="H2066" s="42" t="n"/>
      <c r="I2066" s="42" t="n"/>
      <c r="J2066" s="42" t="n"/>
      <c r="K2066" s="42" t="n"/>
      <c r="L2066" s="42" t="n"/>
      <c r="M2066" s="42" t="n"/>
      <c r="N2066" s="42" t="n"/>
      <c r="O2066" s="42" t="n"/>
    </row>
    <row r="2067">
      <c r="A2067" s="40" t="n"/>
      <c r="B2067" s="41" t="n"/>
      <c r="C2067" s="42" t="n"/>
      <c r="D2067" s="42" t="n"/>
      <c r="E2067" s="42" t="n"/>
      <c r="F2067" s="42" t="n"/>
      <c r="G2067" s="42" t="n"/>
      <c r="H2067" s="42" t="n"/>
      <c r="I2067" s="42" t="n"/>
      <c r="J2067" s="42" t="n"/>
      <c r="K2067" s="42" t="n"/>
      <c r="L2067" s="42" t="n"/>
      <c r="M2067" s="42" t="n"/>
      <c r="N2067" s="42" t="n"/>
      <c r="O2067" s="42" t="n"/>
    </row>
    <row r="2068">
      <c r="A2068" s="40" t="n"/>
      <c r="B2068" s="41" t="n"/>
      <c r="C2068" s="42" t="n"/>
      <c r="D2068" s="42" t="n"/>
      <c r="E2068" s="42" t="n"/>
      <c r="F2068" s="42" t="n"/>
      <c r="G2068" s="42" t="n"/>
      <c r="H2068" s="42" t="n"/>
      <c r="I2068" s="42" t="n"/>
      <c r="J2068" s="42" t="n"/>
      <c r="K2068" s="42" t="n"/>
      <c r="L2068" s="42" t="n"/>
      <c r="M2068" s="42" t="n"/>
      <c r="N2068" s="42" t="n"/>
      <c r="O2068" s="42" t="n"/>
    </row>
    <row r="2069">
      <c r="A2069" s="40" t="n"/>
      <c r="B2069" s="41" t="n"/>
      <c r="C2069" s="42" t="n"/>
      <c r="D2069" s="42" t="n"/>
      <c r="E2069" s="42" t="n"/>
      <c r="F2069" s="42" t="n"/>
      <c r="G2069" s="42" t="n"/>
      <c r="H2069" s="42" t="n"/>
      <c r="I2069" s="42" t="n"/>
      <c r="J2069" s="42" t="n"/>
      <c r="K2069" s="42" t="n"/>
      <c r="L2069" s="42" t="n"/>
      <c r="M2069" s="42" t="n"/>
      <c r="N2069" s="42" t="n"/>
      <c r="O2069" s="42" t="n"/>
    </row>
    <row r="2070">
      <c r="A2070" s="40" t="n"/>
      <c r="B2070" s="41" t="n"/>
      <c r="C2070" s="42" t="n"/>
      <c r="D2070" s="42" t="n"/>
      <c r="E2070" s="42" t="n"/>
      <c r="F2070" s="42" t="n"/>
      <c r="G2070" s="42" t="n"/>
      <c r="H2070" s="42" t="n"/>
      <c r="I2070" s="42" t="n"/>
      <c r="J2070" s="42" t="n"/>
      <c r="K2070" s="42" t="n"/>
      <c r="L2070" s="42" t="n"/>
      <c r="M2070" s="42" t="n"/>
      <c r="N2070" s="42" t="n"/>
      <c r="O2070" s="42" t="n"/>
    </row>
    <row r="2071">
      <c r="A2071" s="40" t="n"/>
      <c r="B2071" s="41" t="n"/>
      <c r="C2071" s="42" t="n"/>
      <c r="D2071" s="42" t="n"/>
      <c r="E2071" s="42" t="n"/>
      <c r="F2071" s="42" t="n"/>
      <c r="G2071" s="42" t="n"/>
      <c r="H2071" s="42" t="n"/>
      <c r="I2071" s="42" t="n"/>
      <c r="J2071" s="42" t="n"/>
      <c r="K2071" s="42" t="n"/>
      <c r="L2071" s="42" t="n"/>
      <c r="M2071" s="42" t="n"/>
      <c r="N2071" s="42" t="n"/>
      <c r="O2071" s="42" t="n"/>
    </row>
    <row r="2072">
      <c r="A2072" s="40" t="n"/>
      <c r="B2072" s="41" t="n"/>
      <c r="C2072" s="42" t="n"/>
      <c r="D2072" s="42" t="n"/>
      <c r="E2072" s="42" t="n"/>
      <c r="F2072" s="42" t="n"/>
      <c r="G2072" s="42" t="n"/>
      <c r="H2072" s="42" t="n"/>
      <c r="I2072" s="42" t="n"/>
      <c r="J2072" s="42" t="n"/>
      <c r="K2072" s="42" t="n"/>
      <c r="L2072" s="42" t="n"/>
      <c r="M2072" s="42" t="n"/>
      <c r="N2072" s="42" t="n"/>
      <c r="O2072" s="42" t="n"/>
    </row>
    <row r="2073">
      <c r="A2073" s="40" t="n"/>
      <c r="B2073" s="41" t="n"/>
      <c r="C2073" s="42" t="n"/>
      <c r="D2073" s="42" t="n"/>
      <c r="E2073" s="42" t="n"/>
      <c r="F2073" s="42" t="n"/>
      <c r="G2073" s="42" t="n"/>
      <c r="H2073" s="42" t="n"/>
      <c r="I2073" s="42" t="n"/>
      <c r="J2073" s="42" t="n"/>
      <c r="K2073" s="42" t="n"/>
      <c r="L2073" s="42" t="n"/>
      <c r="M2073" s="42" t="n"/>
      <c r="N2073" s="42" t="n"/>
      <c r="O2073" s="42" t="n"/>
    </row>
    <row r="2074">
      <c r="A2074" s="40" t="n"/>
      <c r="B2074" s="41" t="n"/>
      <c r="C2074" s="42" t="n"/>
      <c r="D2074" s="42" t="n"/>
      <c r="E2074" s="42" t="n"/>
      <c r="F2074" s="42" t="n"/>
      <c r="G2074" s="42" t="n"/>
      <c r="H2074" s="42" t="n"/>
      <c r="I2074" s="42" t="n"/>
      <c r="J2074" s="42" t="n"/>
      <c r="K2074" s="42" t="n"/>
      <c r="L2074" s="42" t="n"/>
      <c r="M2074" s="42" t="n"/>
      <c r="N2074" s="42" t="n"/>
      <c r="O2074" s="42" t="n"/>
    </row>
    <row r="2075">
      <c r="A2075" s="40" t="n"/>
      <c r="B2075" s="41" t="n"/>
      <c r="C2075" s="42" t="n"/>
      <c r="D2075" s="42" t="n"/>
      <c r="E2075" s="42" t="n"/>
      <c r="F2075" s="42" t="n"/>
      <c r="G2075" s="42" t="n"/>
      <c r="H2075" s="42" t="n"/>
      <c r="I2075" s="42" t="n"/>
      <c r="J2075" s="42" t="n"/>
      <c r="K2075" s="42" t="n"/>
      <c r="L2075" s="42" t="n"/>
      <c r="M2075" s="42" t="n"/>
      <c r="N2075" s="42" t="n"/>
      <c r="O2075" s="42" t="n"/>
    </row>
    <row r="2076">
      <c r="A2076" s="40" t="n"/>
      <c r="B2076" s="41" t="n"/>
      <c r="C2076" s="42" t="n"/>
      <c r="D2076" s="42" t="n"/>
      <c r="E2076" s="42" t="n"/>
      <c r="F2076" s="42" t="n"/>
      <c r="G2076" s="42" t="n"/>
      <c r="H2076" s="42" t="n"/>
      <c r="I2076" s="42" t="n"/>
      <c r="J2076" s="42" t="n"/>
      <c r="K2076" s="42" t="n"/>
      <c r="L2076" s="42" t="n"/>
      <c r="M2076" s="42" t="n"/>
      <c r="N2076" s="42" t="n"/>
      <c r="O2076" s="42" t="n"/>
    </row>
    <row r="2077">
      <c r="A2077" s="40" t="n"/>
      <c r="B2077" s="41" t="n"/>
      <c r="C2077" s="42" t="n"/>
      <c r="D2077" s="42" t="n"/>
      <c r="E2077" s="42" t="n"/>
      <c r="F2077" s="42" t="n"/>
      <c r="G2077" s="42" t="n"/>
      <c r="H2077" s="42" t="n"/>
      <c r="I2077" s="42" t="n"/>
      <c r="J2077" s="42" t="n"/>
      <c r="K2077" s="42" t="n"/>
      <c r="L2077" s="42" t="n"/>
      <c r="M2077" s="42" t="n"/>
      <c r="N2077" s="42" t="n"/>
      <c r="O2077" s="42" t="n"/>
    </row>
    <row r="2078">
      <c r="A2078" s="40" t="n"/>
      <c r="B2078" s="41" t="n"/>
      <c r="C2078" s="42" t="n"/>
      <c r="D2078" s="42" t="n"/>
      <c r="E2078" s="42" t="n"/>
      <c r="F2078" s="42" t="n"/>
      <c r="G2078" s="42" t="n"/>
      <c r="H2078" s="42" t="n"/>
      <c r="I2078" s="42" t="n"/>
      <c r="J2078" s="42" t="n"/>
      <c r="K2078" s="42" t="n"/>
      <c r="L2078" s="42" t="n"/>
      <c r="M2078" s="42" t="n"/>
      <c r="N2078" s="42" t="n"/>
      <c r="O2078" s="42" t="n"/>
    </row>
    <row r="2079">
      <c r="A2079" s="40" t="n"/>
      <c r="B2079" s="41" t="n"/>
      <c r="C2079" s="42" t="n"/>
      <c r="D2079" s="42" t="n"/>
      <c r="E2079" s="42" t="n"/>
      <c r="F2079" s="42" t="n"/>
      <c r="G2079" s="42" t="n"/>
      <c r="H2079" s="42" t="n"/>
      <c r="I2079" s="42" t="n"/>
      <c r="J2079" s="42" t="n"/>
      <c r="K2079" s="42" t="n"/>
      <c r="L2079" s="42" t="n"/>
      <c r="M2079" s="42" t="n"/>
      <c r="N2079" s="42" t="n"/>
      <c r="O2079" s="42" t="n"/>
    </row>
    <row r="2080">
      <c r="A2080" s="40" t="n"/>
      <c r="B2080" s="41" t="n"/>
      <c r="C2080" s="42" t="n"/>
      <c r="D2080" s="42" t="n"/>
      <c r="E2080" s="42" t="n"/>
      <c r="F2080" s="42" t="n"/>
      <c r="G2080" s="42" t="n"/>
      <c r="H2080" s="42" t="n"/>
      <c r="I2080" s="42" t="n"/>
      <c r="J2080" s="42" t="n"/>
      <c r="K2080" s="42" t="n"/>
      <c r="L2080" s="42" t="n"/>
      <c r="M2080" s="42" t="n"/>
      <c r="N2080" s="42" t="n"/>
      <c r="O2080" s="42" t="n"/>
    </row>
    <row r="2081">
      <c r="A2081" s="40" t="n"/>
      <c r="B2081" s="41" t="n"/>
      <c r="C2081" s="42" t="n"/>
      <c r="D2081" s="42" t="n"/>
      <c r="E2081" s="42" t="n"/>
      <c r="F2081" s="42" t="n"/>
      <c r="G2081" s="42" t="n"/>
      <c r="H2081" s="42" t="n"/>
      <c r="I2081" s="42" t="n"/>
      <c r="J2081" s="42" t="n"/>
      <c r="K2081" s="42" t="n"/>
      <c r="L2081" s="42" t="n"/>
      <c r="M2081" s="42" t="n"/>
      <c r="N2081" s="42" t="n"/>
      <c r="O2081" s="42" t="n"/>
    </row>
    <row r="2082">
      <c r="A2082" s="40" t="n"/>
      <c r="B2082" s="41" t="n"/>
      <c r="C2082" s="42" t="n"/>
      <c r="D2082" s="42" t="n"/>
      <c r="E2082" s="42" t="n"/>
      <c r="F2082" s="42" t="n"/>
      <c r="G2082" s="42" t="n"/>
      <c r="H2082" s="42" t="n"/>
      <c r="I2082" s="42" t="n"/>
      <c r="J2082" s="42" t="n"/>
      <c r="K2082" s="42" t="n"/>
      <c r="L2082" s="42" t="n"/>
      <c r="M2082" s="42" t="n"/>
      <c r="N2082" s="42" t="n"/>
      <c r="O2082" s="42" t="n"/>
    </row>
    <row r="2083">
      <c r="A2083" s="40" t="n"/>
      <c r="B2083" s="41" t="n"/>
      <c r="C2083" s="42" t="n"/>
      <c r="D2083" s="42" t="n"/>
      <c r="E2083" s="42" t="n"/>
      <c r="F2083" s="42" t="n"/>
      <c r="G2083" s="42" t="n"/>
      <c r="H2083" s="42" t="n"/>
      <c r="I2083" s="42" t="n"/>
      <c r="J2083" s="42" t="n"/>
      <c r="K2083" s="42" t="n"/>
      <c r="L2083" s="42" t="n"/>
      <c r="M2083" s="42" t="n"/>
      <c r="N2083" s="42" t="n"/>
      <c r="O2083" s="42" t="n"/>
    </row>
    <row r="2084">
      <c r="A2084" s="40" t="n"/>
      <c r="B2084" s="41" t="n"/>
      <c r="C2084" s="42" t="n"/>
      <c r="D2084" s="42" t="n"/>
      <c r="E2084" s="42" t="n"/>
      <c r="F2084" s="42" t="n"/>
      <c r="G2084" s="42" t="n"/>
      <c r="H2084" s="42" t="n"/>
      <c r="I2084" s="42" t="n"/>
      <c r="J2084" s="42" t="n"/>
      <c r="K2084" s="42" t="n"/>
      <c r="L2084" s="42" t="n"/>
      <c r="M2084" s="42" t="n"/>
      <c r="N2084" s="42" t="n"/>
      <c r="O2084" s="42" t="n"/>
    </row>
    <row r="2085">
      <c r="A2085" s="40" t="n"/>
      <c r="B2085" s="41" t="n"/>
      <c r="C2085" s="42" t="n"/>
      <c r="D2085" s="42" t="n"/>
      <c r="E2085" s="42" t="n"/>
      <c r="F2085" s="42" t="n"/>
      <c r="G2085" s="42" t="n"/>
      <c r="H2085" s="42" t="n"/>
      <c r="I2085" s="42" t="n"/>
      <c r="J2085" s="42" t="n"/>
      <c r="K2085" s="42" t="n"/>
      <c r="L2085" s="42" t="n"/>
      <c r="M2085" s="42" t="n"/>
      <c r="N2085" s="42" t="n"/>
      <c r="O2085" s="42" t="n"/>
    </row>
    <row r="2086">
      <c r="A2086" s="40" t="n"/>
      <c r="B2086" s="41" t="n"/>
      <c r="C2086" s="42" t="n"/>
      <c r="D2086" s="42" t="n"/>
      <c r="E2086" s="42" t="n"/>
      <c r="F2086" s="42" t="n"/>
      <c r="G2086" s="42" t="n"/>
      <c r="H2086" s="42" t="n"/>
      <c r="I2086" s="42" t="n"/>
      <c r="J2086" s="42" t="n"/>
      <c r="K2086" s="42" t="n"/>
      <c r="L2086" s="42" t="n"/>
      <c r="M2086" s="42" t="n"/>
      <c r="N2086" s="42" t="n"/>
      <c r="O2086" s="42" t="n"/>
    </row>
    <row r="2087">
      <c r="A2087" s="40" t="n"/>
      <c r="B2087" s="41" t="n"/>
      <c r="C2087" s="42" t="n"/>
      <c r="D2087" s="42" t="n"/>
      <c r="E2087" s="42" t="n"/>
      <c r="F2087" s="42" t="n"/>
      <c r="G2087" s="42" t="n"/>
      <c r="H2087" s="42" t="n"/>
      <c r="I2087" s="42" t="n"/>
      <c r="J2087" s="42" t="n"/>
      <c r="K2087" s="42" t="n"/>
      <c r="L2087" s="42" t="n"/>
      <c r="M2087" s="42" t="n"/>
      <c r="N2087" s="42" t="n"/>
      <c r="O2087" s="42" t="n"/>
    </row>
    <row r="2088">
      <c r="A2088" s="40" t="n"/>
      <c r="B2088" s="41" t="n"/>
      <c r="C2088" s="42" t="n"/>
      <c r="D2088" s="42" t="n"/>
      <c r="E2088" s="42" t="n"/>
      <c r="F2088" s="42" t="n"/>
      <c r="G2088" s="42" t="n"/>
      <c r="H2088" s="42" t="n"/>
      <c r="I2088" s="42" t="n"/>
      <c r="J2088" s="42" t="n"/>
      <c r="K2088" s="42" t="n"/>
      <c r="L2088" s="42" t="n"/>
      <c r="M2088" s="42" t="n"/>
      <c r="N2088" s="42" t="n"/>
      <c r="O2088" s="42" t="n"/>
    </row>
    <row r="2089">
      <c r="A2089" s="40" t="n"/>
      <c r="B2089" s="41" t="n"/>
      <c r="C2089" s="42" t="n"/>
      <c r="D2089" s="42" t="n"/>
      <c r="E2089" s="42" t="n"/>
      <c r="F2089" s="42" t="n"/>
      <c r="G2089" s="42" t="n"/>
      <c r="H2089" s="42" t="n"/>
      <c r="I2089" s="42" t="n"/>
      <c r="J2089" s="42" t="n"/>
      <c r="K2089" s="42" t="n"/>
      <c r="L2089" s="42" t="n"/>
      <c r="M2089" s="42" t="n"/>
      <c r="N2089" s="42" t="n"/>
      <c r="O2089" s="42" t="n"/>
    </row>
    <row r="2090">
      <c r="A2090" s="40" t="n"/>
      <c r="B2090" s="41" t="n"/>
      <c r="C2090" s="42" t="n"/>
      <c r="D2090" s="42" t="n"/>
      <c r="E2090" s="42" t="n"/>
      <c r="F2090" s="42" t="n"/>
      <c r="G2090" s="42" t="n"/>
      <c r="H2090" s="42" t="n"/>
      <c r="I2090" s="42" t="n"/>
      <c r="J2090" s="42" t="n"/>
      <c r="K2090" s="42" t="n"/>
      <c r="L2090" s="42" t="n"/>
      <c r="M2090" s="42" t="n"/>
      <c r="N2090" s="42" t="n"/>
      <c r="O2090" s="42" t="n"/>
    </row>
    <row r="2091">
      <c r="A2091" s="40" t="n"/>
      <c r="B2091" s="41" t="n"/>
      <c r="C2091" s="42" t="n"/>
      <c r="D2091" s="42" t="n"/>
      <c r="E2091" s="42" t="n"/>
      <c r="F2091" s="42" t="n"/>
      <c r="G2091" s="42" t="n"/>
      <c r="H2091" s="42" t="n"/>
      <c r="I2091" s="42" t="n"/>
      <c r="J2091" s="42" t="n"/>
      <c r="K2091" s="42" t="n"/>
      <c r="L2091" s="42" t="n"/>
      <c r="M2091" s="42" t="n"/>
      <c r="N2091" s="42" t="n"/>
      <c r="O2091" s="42" t="n"/>
    </row>
    <row r="2092">
      <c r="A2092" s="40" t="n"/>
      <c r="B2092" s="41" t="n"/>
      <c r="C2092" s="42" t="n"/>
      <c r="D2092" s="42" t="n"/>
      <c r="E2092" s="42" t="n"/>
      <c r="F2092" s="42" t="n"/>
      <c r="G2092" s="42" t="n"/>
      <c r="H2092" s="42" t="n"/>
      <c r="I2092" s="42" t="n"/>
      <c r="J2092" s="42" t="n"/>
      <c r="K2092" s="42" t="n"/>
      <c r="L2092" s="42" t="n"/>
      <c r="M2092" s="42" t="n"/>
      <c r="N2092" s="42" t="n"/>
      <c r="O2092" s="42" t="n"/>
    </row>
    <row r="2093">
      <c r="A2093" s="40" t="n"/>
      <c r="B2093" s="41" t="n"/>
      <c r="C2093" s="42" t="n"/>
      <c r="D2093" s="42" t="n"/>
      <c r="E2093" s="42" t="n"/>
      <c r="F2093" s="42" t="n"/>
      <c r="G2093" s="42" t="n"/>
      <c r="H2093" s="42" t="n"/>
      <c r="I2093" s="42" t="n"/>
      <c r="J2093" s="42" t="n"/>
      <c r="K2093" s="42" t="n"/>
      <c r="L2093" s="42" t="n"/>
      <c r="M2093" s="42" t="n"/>
      <c r="N2093" s="42" t="n"/>
      <c r="O2093" s="42" t="n"/>
    </row>
    <row r="2094">
      <c r="A2094" s="40" t="n"/>
      <c r="B2094" s="41" t="n"/>
      <c r="C2094" s="42" t="n"/>
      <c r="D2094" s="42" t="n"/>
      <c r="E2094" s="42" t="n"/>
      <c r="F2094" s="42" t="n"/>
      <c r="G2094" s="42" t="n"/>
      <c r="H2094" s="42" t="n"/>
      <c r="I2094" s="42" t="n"/>
      <c r="J2094" s="42" t="n"/>
      <c r="K2094" s="42" t="n"/>
      <c r="L2094" s="42" t="n"/>
      <c r="M2094" s="42" t="n"/>
      <c r="N2094" s="42" t="n"/>
      <c r="O2094" s="42" t="n"/>
    </row>
    <row r="2095">
      <c r="A2095" s="40" t="n"/>
      <c r="B2095" s="41" t="n"/>
      <c r="C2095" s="42" t="n"/>
      <c r="D2095" s="42" t="n"/>
      <c r="E2095" s="42" t="n"/>
      <c r="F2095" s="42" t="n"/>
      <c r="G2095" s="42" t="n"/>
      <c r="H2095" s="42" t="n"/>
      <c r="I2095" s="42" t="n"/>
      <c r="J2095" s="42" t="n"/>
      <c r="K2095" s="42" t="n"/>
      <c r="L2095" s="42" t="n"/>
      <c r="M2095" s="42" t="n"/>
      <c r="N2095" s="42" t="n"/>
      <c r="O2095" s="42" t="n"/>
    </row>
    <row r="2096">
      <c r="A2096" s="40" t="n"/>
      <c r="B2096" s="41" t="n"/>
      <c r="C2096" s="42" t="n"/>
      <c r="D2096" s="42" t="n"/>
      <c r="E2096" s="42" t="n"/>
      <c r="F2096" s="42" t="n"/>
      <c r="G2096" s="42" t="n"/>
      <c r="H2096" s="42" t="n"/>
      <c r="I2096" s="42" t="n"/>
      <c r="J2096" s="42" t="n"/>
      <c r="K2096" s="42" t="n"/>
      <c r="L2096" s="42" t="n"/>
      <c r="M2096" s="42" t="n"/>
      <c r="N2096" s="42" t="n"/>
      <c r="O2096" s="42" t="n"/>
    </row>
    <row r="2097">
      <c r="A2097" s="40" t="n"/>
      <c r="B2097" s="41" t="n"/>
      <c r="C2097" s="42" t="n"/>
      <c r="D2097" s="42" t="n"/>
      <c r="E2097" s="42" t="n"/>
      <c r="F2097" s="42" t="n"/>
      <c r="G2097" s="42" t="n"/>
      <c r="H2097" s="42" t="n"/>
      <c r="I2097" s="42" t="n"/>
      <c r="J2097" s="42" t="n"/>
      <c r="K2097" s="42" t="n"/>
      <c r="L2097" s="42" t="n"/>
      <c r="M2097" s="42" t="n"/>
      <c r="N2097" s="42" t="n"/>
      <c r="O2097" s="42" t="n"/>
    </row>
    <row r="2098">
      <c r="A2098" s="40" t="n"/>
      <c r="B2098" s="41" t="n"/>
      <c r="C2098" s="42" t="n"/>
      <c r="D2098" s="42" t="n"/>
      <c r="E2098" s="42" t="n"/>
      <c r="F2098" s="42" t="n"/>
      <c r="G2098" s="42" t="n"/>
      <c r="H2098" s="42" t="n"/>
      <c r="I2098" s="42" t="n"/>
      <c r="J2098" s="42" t="n"/>
      <c r="K2098" s="42" t="n"/>
      <c r="L2098" s="42" t="n"/>
      <c r="M2098" s="42" t="n"/>
      <c r="N2098" s="42" t="n"/>
      <c r="O2098" s="42" t="n"/>
    </row>
    <row r="2099">
      <c r="A2099" s="40" t="n"/>
      <c r="B2099" s="41" t="n"/>
      <c r="C2099" s="42" t="n"/>
      <c r="D2099" s="42" t="n"/>
      <c r="E2099" s="42" t="n"/>
      <c r="F2099" s="42" t="n"/>
      <c r="G2099" s="42" t="n"/>
      <c r="H2099" s="42" t="n"/>
      <c r="I2099" s="42" t="n"/>
      <c r="J2099" s="42" t="n"/>
      <c r="K2099" s="42" t="n"/>
      <c r="L2099" s="42" t="n"/>
      <c r="M2099" s="42" t="n"/>
      <c r="N2099" s="42" t="n"/>
      <c r="O2099" s="42" t="n"/>
    </row>
    <row r="2100">
      <c r="A2100" s="40" t="n"/>
      <c r="B2100" s="41" t="n"/>
      <c r="C2100" s="42" t="n"/>
      <c r="D2100" s="42" t="n"/>
      <c r="E2100" s="42" t="n"/>
      <c r="F2100" s="42" t="n"/>
      <c r="G2100" s="42" t="n"/>
      <c r="H2100" s="42" t="n"/>
      <c r="I2100" s="42" t="n"/>
      <c r="J2100" s="42" t="n"/>
      <c r="K2100" s="42" t="n"/>
      <c r="L2100" s="42" t="n"/>
      <c r="M2100" s="42" t="n"/>
      <c r="N2100" s="42" t="n"/>
      <c r="O2100" s="42" t="n"/>
    </row>
    <row r="2101">
      <c r="A2101" s="40" t="n"/>
      <c r="B2101" s="41" t="n"/>
      <c r="C2101" s="42" t="n"/>
      <c r="D2101" s="42" t="n"/>
      <c r="E2101" s="42" t="n"/>
      <c r="F2101" s="42" t="n"/>
      <c r="G2101" s="42" t="n"/>
      <c r="H2101" s="42" t="n"/>
      <c r="I2101" s="42" t="n"/>
      <c r="J2101" s="42" t="n"/>
      <c r="K2101" s="42" t="n"/>
      <c r="L2101" s="42" t="n"/>
      <c r="M2101" s="42" t="n"/>
      <c r="N2101" s="42" t="n"/>
      <c r="O2101" s="42" t="n"/>
    </row>
    <row r="2102">
      <c r="A2102" s="40" t="n"/>
      <c r="B2102" s="41" t="n"/>
      <c r="C2102" s="42" t="n"/>
      <c r="D2102" s="42" t="n"/>
      <c r="E2102" s="42" t="n"/>
      <c r="F2102" s="42" t="n"/>
      <c r="G2102" s="42" t="n"/>
      <c r="H2102" s="42" t="n"/>
      <c r="I2102" s="42" t="n"/>
      <c r="J2102" s="42" t="n"/>
      <c r="K2102" s="42" t="n"/>
      <c r="L2102" s="42" t="n"/>
      <c r="M2102" s="42" t="n"/>
      <c r="N2102" s="42" t="n"/>
      <c r="O2102" s="42" t="n"/>
    </row>
    <row r="2103">
      <c r="A2103" s="40" t="n"/>
      <c r="B2103" s="41" t="n"/>
      <c r="C2103" s="42" t="n"/>
      <c r="D2103" s="42" t="n"/>
      <c r="E2103" s="42" t="n"/>
      <c r="F2103" s="42" t="n"/>
      <c r="G2103" s="42" t="n"/>
      <c r="H2103" s="42" t="n"/>
      <c r="I2103" s="42" t="n"/>
      <c r="J2103" s="42" t="n"/>
      <c r="K2103" s="42" t="n"/>
      <c r="L2103" s="42" t="n"/>
      <c r="M2103" s="42" t="n"/>
      <c r="N2103" s="42" t="n"/>
      <c r="O2103" s="42" t="n"/>
    </row>
    <row r="2104">
      <c r="A2104" s="40" t="n"/>
      <c r="B2104" s="41" t="n"/>
      <c r="C2104" s="42" t="n"/>
      <c r="D2104" s="42" t="n"/>
      <c r="E2104" s="42" t="n"/>
      <c r="F2104" s="42" t="n"/>
      <c r="G2104" s="42" t="n"/>
      <c r="H2104" s="42" t="n"/>
      <c r="I2104" s="42" t="n"/>
      <c r="J2104" s="42" t="n"/>
      <c r="K2104" s="42" t="n"/>
      <c r="L2104" s="42" t="n"/>
      <c r="M2104" s="42" t="n"/>
      <c r="N2104" s="42" t="n"/>
      <c r="O2104" s="42" t="n"/>
    </row>
    <row r="2105">
      <c r="A2105" s="40" t="n"/>
      <c r="B2105" s="41" t="n"/>
      <c r="C2105" s="42" t="n"/>
      <c r="D2105" s="42" t="n"/>
      <c r="E2105" s="42" t="n"/>
      <c r="F2105" s="42" t="n"/>
      <c r="G2105" s="42" t="n"/>
      <c r="H2105" s="42" t="n"/>
      <c r="I2105" s="42" t="n"/>
      <c r="J2105" s="42" t="n"/>
      <c r="K2105" s="42" t="n"/>
      <c r="L2105" s="42" t="n"/>
      <c r="M2105" s="42" t="n"/>
      <c r="N2105" s="42" t="n"/>
      <c r="O2105" s="42" t="n"/>
    </row>
    <row r="2106">
      <c r="A2106" s="40" t="n"/>
      <c r="B2106" s="41" t="n"/>
      <c r="C2106" s="42" t="n"/>
      <c r="D2106" s="42" t="n"/>
      <c r="E2106" s="42" t="n"/>
      <c r="F2106" s="42" t="n"/>
      <c r="G2106" s="42" t="n"/>
      <c r="H2106" s="42" t="n"/>
      <c r="I2106" s="42" t="n"/>
      <c r="J2106" s="42" t="n"/>
      <c r="K2106" s="42" t="n"/>
      <c r="L2106" s="42" t="n"/>
      <c r="M2106" s="42" t="n"/>
      <c r="N2106" s="42" t="n"/>
      <c r="O2106" s="42" t="n"/>
    </row>
    <row r="2107">
      <c r="A2107" s="40" t="n"/>
      <c r="B2107" s="41" t="n"/>
      <c r="C2107" s="42" t="n"/>
      <c r="D2107" s="42" t="n"/>
      <c r="E2107" s="42" t="n"/>
      <c r="F2107" s="42" t="n"/>
      <c r="G2107" s="42" t="n"/>
      <c r="H2107" s="42" t="n"/>
      <c r="I2107" s="42" t="n"/>
      <c r="J2107" s="42" t="n"/>
      <c r="K2107" s="42" t="n"/>
      <c r="L2107" s="42" t="n"/>
      <c r="M2107" s="42" t="n"/>
      <c r="N2107" s="42" t="n"/>
      <c r="O2107" s="42" t="n"/>
    </row>
    <row r="2108">
      <c r="A2108" s="40" t="n"/>
      <c r="B2108" s="41" t="n"/>
      <c r="C2108" s="42" t="n"/>
      <c r="D2108" s="42" t="n"/>
      <c r="E2108" s="42" t="n"/>
      <c r="F2108" s="42" t="n"/>
      <c r="G2108" s="42" t="n"/>
      <c r="H2108" s="42" t="n"/>
      <c r="I2108" s="42" t="n"/>
      <c r="J2108" s="42" t="n"/>
      <c r="K2108" s="42" t="n"/>
      <c r="L2108" s="42" t="n"/>
      <c r="M2108" s="42" t="n"/>
      <c r="N2108" s="42" t="n"/>
      <c r="O2108" s="42" t="n"/>
    </row>
    <row r="2109">
      <c r="A2109" s="40" t="n"/>
      <c r="B2109" s="41" t="n"/>
      <c r="C2109" s="42" t="n"/>
      <c r="D2109" s="42" t="n"/>
      <c r="E2109" s="42" t="n"/>
      <c r="F2109" s="42" t="n"/>
      <c r="G2109" s="42" t="n"/>
      <c r="H2109" s="42" t="n"/>
      <c r="I2109" s="42" t="n"/>
      <c r="J2109" s="42" t="n"/>
      <c r="K2109" s="42" t="n"/>
      <c r="L2109" s="42" t="n"/>
      <c r="M2109" s="42" t="n"/>
      <c r="N2109" s="42" t="n"/>
      <c r="O2109" s="42" t="n"/>
    </row>
    <row r="2110">
      <c r="A2110" s="40" t="n"/>
      <c r="B2110" s="41" t="n"/>
      <c r="C2110" s="42" t="n"/>
      <c r="D2110" s="42" t="n"/>
      <c r="E2110" s="42" t="n"/>
      <c r="F2110" s="42" t="n"/>
      <c r="G2110" s="42" t="n"/>
      <c r="H2110" s="42" t="n"/>
      <c r="I2110" s="42" t="n"/>
      <c r="J2110" s="42" t="n"/>
      <c r="K2110" s="42" t="n"/>
      <c r="L2110" s="42" t="n"/>
      <c r="M2110" s="42" t="n"/>
      <c r="N2110" s="42" t="n"/>
      <c r="O2110" s="42" t="n"/>
    </row>
    <row r="2111">
      <c r="A2111" s="40" t="n"/>
      <c r="B2111" s="41" t="n"/>
      <c r="C2111" s="42" t="n"/>
      <c r="D2111" s="42" t="n"/>
      <c r="E2111" s="42" t="n"/>
      <c r="F2111" s="42" t="n"/>
      <c r="G2111" s="42" t="n"/>
      <c r="H2111" s="42" t="n"/>
      <c r="I2111" s="42" t="n"/>
      <c r="J2111" s="42" t="n"/>
      <c r="K2111" s="42" t="n"/>
      <c r="L2111" s="42" t="n"/>
      <c r="M2111" s="42" t="n"/>
      <c r="N2111" s="42" t="n"/>
      <c r="O2111" s="42" t="n"/>
    </row>
    <row r="2112">
      <c r="A2112" s="40" t="n"/>
      <c r="B2112" s="41" t="n"/>
      <c r="C2112" s="42" t="n"/>
      <c r="D2112" s="42" t="n"/>
      <c r="E2112" s="42" t="n"/>
      <c r="F2112" s="42" t="n"/>
      <c r="G2112" s="42" t="n"/>
      <c r="H2112" s="42" t="n"/>
      <c r="I2112" s="42" t="n"/>
      <c r="J2112" s="42" t="n"/>
      <c r="K2112" s="42" t="n"/>
      <c r="L2112" s="42" t="n"/>
      <c r="M2112" s="42" t="n"/>
      <c r="N2112" s="42" t="n"/>
      <c r="O2112" s="42" t="n"/>
    </row>
    <row r="2113">
      <c r="A2113" s="40" t="n"/>
      <c r="B2113" s="41" t="n"/>
      <c r="C2113" s="42" t="n"/>
      <c r="D2113" s="42" t="n"/>
      <c r="E2113" s="42" t="n"/>
      <c r="F2113" s="42" t="n"/>
      <c r="G2113" s="42" t="n"/>
      <c r="H2113" s="42" t="n"/>
      <c r="I2113" s="42" t="n"/>
      <c r="J2113" s="42" t="n"/>
      <c r="K2113" s="42" t="n"/>
      <c r="L2113" s="42" t="n"/>
      <c r="M2113" s="42" t="n"/>
      <c r="N2113" s="42" t="n"/>
      <c r="O2113" s="42" t="n"/>
    </row>
    <row r="2114">
      <c r="A2114" s="40" t="n"/>
      <c r="B2114" s="41" t="n"/>
      <c r="C2114" s="42" t="n"/>
      <c r="D2114" s="42" t="n"/>
      <c r="E2114" s="42" t="n"/>
      <c r="F2114" s="42" t="n"/>
      <c r="G2114" s="42" t="n"/>
      <c r="H2114" s="42" t="n"/>
      <c r="I2114" s="42" t="n"/>
      <c r="J2114" s="42" t="n"/>
      <c r="K2114" s="42" t="n"/>
      <c r="L2114" s="42" t="n"/>
      <c r="M2114" s="42" t="n"/>
      <c r="N2114" s="42" t="n"/>
      <c r="O2114" s="42" t="n"/>
    </row>
    <row r="2115">
      <c r="A2115" s="40" t="n"/>
      <c r="B2115" s="41" t="n"/>
      <c r="C2115" s="42" t="n"/>
      <c r="D2115" s="42" t="n"/>
      <c r="E2115" s="42" t="n"/>
      <c r="F2115" s="42" t="n"/>
      <c r="G2115" s="42" t="n"/>
      <c r="H2115" s="42" t="n"/>
      <c r="I2115" s="42" t="n"/>
      <c r="J2115" s="42" t="n"/>
      <c r="K2115" s="42" t="n"/>
      <c r="L2115" s="42" t="n"/>
      <c r="M2115" s="42" t="n"/>
      <c r="N2115" s="42" t="n"/>
      <c r="O2115" s="42" t="n"/>
    </row>
    <row r="2116">
      <c r="A2116" s="40" t="n"/>
      <c r="B2116" s="41" t="n"/>
      <c r="C2116" s="42" t="n"/>
      <c r="D2116" s="42" t="n"/>
      <c r="E2116" s="42" t="n"/>
      <c r="F2116" s="42" t="n"/>
      <c r="G2116" s="42" t="n"/>
      <c r="H2116" s="42" t="n"/>
      <c r="I2116" s="42" t="n"/>
      <c r="J2116" s="42" t="n"/>
      <c r="K2116" s="42" t="n"/>
      <c r="L2116" s="42" t="n"/>
      <c r="M2116" s="42" t="n"/>
      <c r="N2116" s="42" t="n"/>
      <c r="O2116" s="42" t="n"/>
    </row>
    <row r="2117">
      <c r="A2117" s="40" t="n"/>
      <c r="B2117" s="41" t="n"/>
      <c r="C2117" s="42" t="n"/>
      <c r="D2117" s="42" t="n"/>
      <c r="E2117" s="42" t="n"/>
      <c r="F2117" s="42" t="n"/>
      <c r="G2117" s="42" t="n"/>
      <c r="H2117" s="42" t="n"/>
      <c r="I2117" s="42" t="n"/>
      <c r="J2117" s="42" t="n"/>
      <c r="K2117" s="42" t="n"/>
      <c r="L2117" s="42" t="n"/>
      <c r="M2117" s="42" t="n"/>
      <c r="N2117" s="42" t="n"/>
      <c r="O2117" s="42" t="n"/>
    </row>
    <row r="2118">
      <c r="A2118" s="40" t="n"/>
      <c r="B2118" s="41" t="n"/>
      <c r="C2118" s="42" t="n"/>
      <c r="D2118" s="42" t="n"/>
      <c r="E2118" s="42" t="n"/>
      <c r="F2118" s="42" t="n"/>
      <c r="G2118" s="42" t="n"/>
      <c r="H2118" s="42" t="n"/>
      <c r="I2118" s="42" t="n"/>
      <c r="J2118" s="42" t="n"/>
      <c r="K2118" s="42" t="n"/>
      <c r="L2118" s="42" t="n"/>
      <c r="M2118" s="42" t="n"/>
      <c r="N2118" s="42" t="n"/>
      <c r="O2118" s="42" t="n"/>
    </row>
    <row r="2119">
      <c r="A2119" s="40" t="n"/>
      <c r="B2119" s="41" t="n"/>
      <c r="C2119" s="42" t="n"/>
      <c r="D2119" s="42" t="n"/>
      <c r="E2119" s="42" t="n"/>
      <c r="F2119" s="42" t="n"/>
      <c r="G2119" s="42" t="n"/>
      <c r="H2119" s="42" t="n"/>
      <c r="I2119" s="42" t="n"/>
      <c r="J2119" s="42" t="n"/>
      <c r="K2119" s="42" t="n"/>
      <c r="L2119" s="42" t="n"/>
      <c r="M2119" s="42" t="n"/>
      <c r="N2119" s="42" t="n"/>
      <c r="O2119" s="42" t="n"/>
    </row>
    <row r="2120">
      <c r="A2120" s="40" t="n"/>
      <c r="B2120" s="41" t="n"/>
      <c r="C2120" s="42" t="n"/>
      <c r="D2120" s="42" t="n"/>
      <c r="E2120" s="42" t="n"/>
      <c r="F2120" s="42" t="n"/>
      <c r="G2120" s="42" t="n"/>
      <c r="H2120" s="42" t="n"/>
      <c r="I2120" s="42" t="n"/>
      <c r="J2120" s="42" t="n"/>
      <c r="K2120" s="42" t="n"/>
      <c r="L2120" s="42" t="n"/>
      <c r="M2120" s="42" t="n"/>
      <c r="N2120" s="42" t="n"/>
      <c r="O2120" s="42" t="n"/>
    </row>
    <row r="2121">
      <c r="A2121" s="40" t="n"/>
      <c r="B2121" s="41" t="n"/>
      <c r="C2121" s="42" t="n"/>
      <c r="D2121" s="42" t="n"/>
      <c r="E2121" s="42" t="n"/>
      <c r="F2121" s="42" t="n"/>
      <c r="G2121" s="42" t="n"/>
      <c r="H2121" s="42" t="n"/>
      <c r="I2121" s="42" t="n"/>
      <c r="J2121" s="42" t="n"/>
      <c r="K2121" s="42" t="n"/>
      <c r="L2121" s="42" t="n"/>
      <c r="M2121" s="42" t="n"/>
      <c r="N2121" s="42" t="n"/>
      <c r="O2121" s="42" t="n"/>
    </row>
    <row r="2122">
      <c r="A2122" s="40" t="n"/>
      <c r="B2122" s="41" t="n"/>
      <c r="C2122" s="42" t="n"/>
      <c r="D2122" s="42" t="n"/>
      <c r="E2122" s="42" t="n"/>
      <c r="F2122" s="42" t="n"/>
      <c r="G2122" s="42" t="n"/>
      <c r="H2122" s="42" t="n"/>
      <c r="I2122" s="42" t="n"/>
      <c r="J2122" s="42" t="n"/>
      <c r="K2122" s="42" t="n"/>
      <c r="L2122" s="42" t="n"/>
      <c r="M2122" s="42" t="n"/>
      <c r="N2122" s="42" t="n"/>
      <c r="O2122" s="42" t="n"/>
    </row>
    <row r="2123">
      <c r="A2123" s="40" t="n"/>
      <c r="B2123" s="41" t="n"/>
      <c r="C2123" s="42" t="n"/>
      <c r="D2123" s="42" t="n"/>
      <c r="E2123" s="42" t="n"/>
      <c r="F2123" s="42" t="n"/>
      <c r="G2123" s="42" t="n"/>
      <c r="H2123" s="42" t="n"/>
      <c r="I2123" s="42" t="n"/>
      <c r="J2123" s="42" t="n"/>
      <c r="K2123" s="42" t="n"/>
      <c r="L2123" s="42" t="n"/>
      <c r="M2123" s="42" t="n"/>
      <c r="N2123" s="42" t="n"/>
      <c r="O2123" s="42" t="n"/>
    </row>
    <row r="2124">
      <c r="A2124" s="40" t="n"/>
      <c r="B2124" s="41" t="n"/>
      <c r="C2124" s="42" t="n"/>
      <c r="D2124" s="42" t="n"/>
      <c r="E2124" s="42" t="n"/>
      <c r="F2124" s="42" t="n"/>
      <c r="G2124" s="42" t="n"/>
      <c r="H2124" s="42" t="n"/>
      <c r="I2124" s="42" t="n"/>
      <c r="J2124" s="42" t="n"/>
      <c r="K2124" s="42" t="n"/>
      <c r="L2124" s="42" t="n"/>
      <c r="M2124" s="42" t="n"/>
      <c r="N2124" s="42" t="n"/>
      <c r="O2124" s="42" t="n"/>
    </row>
    <row r="2125">
      <c r="A2125" s="40" t="n"/>
      <c r="B2125" s="41" t="n"/>
      <c r="C2125" s="42" t="n"/>
      <c r="D2125" s="42" t="n"/>
      <c r="E2125" s="42" t="n"/>
      <c r="F2125" s="42" t="n"/>
      <c r="G2125" s="42" t="n"/>
      <c r="H2125" s="42" t="n"/>
      <c r="I2125" s="42" t="n"/>
      <c r="J2125" s="42" t="n"/>
      <c r="K2125" s="42" t="n"/>
      <c r="L2125" s="42" t="n"/>
      <c r="M2125" s="42" t="n"/>
      <c r="N2125" s="42" t="n"/>
      <c r="O2125" s="42" t="n"/>
    </row>
    <row r="2126">
      <c r="A2126" s="40" t="n"/>
      <c r="B2126" s="41" t="n"/>
      <c r="C2126" s="42" t="n"/>
      <c r="D2126" s="42" t="n"/>
      <c r="E2126" s="42" t="n"/>
      <c r="F2126" s="42" t="n"/>
      <c r="G2126" s="42" t="n"/>
      <c r="H2126" s="42" t="n"/>
      <c r="I2126" s="42" t="n"/>
      <c r="J2126" s="42" t="n"/>
      <c r="K2126" s="42" t="n"/>
      <c r="L2126" s="42" t="n"/>
      <c r="M2126" s="42" t="n"/>
      <c r="N2126" s="42" t="n"/>
      <c r="O2126" s="42" t="n"/>
    </row>
    <row r="2127">
      <c r="A2127" s="40" t="n"/>
      <c r="B2127" s="41" t="n"/>
      <c r="C2127" s="42" t="n"/>
      <c r="D2127" s="42" t="n"/>
      <c r="E2127" s="42" t="n"/>
      <c r="F2127" s="42" t="n"/>
      <c r="G2127" s="42" t="n"/>
      <c r="H2127" s="42" t="n"/>
      <c r="I2127" s="42" t="n"/>
      <c r="J2127" s="42" t="n"/>
      <c r="K2127" s="42" t="n"/>
      <c r="L2127" s="42" t="n"/>
      <c r="M2127" s="42" t="n"/>
      <c r="N2127" s="42" t="n"/>
      <c r="O2127" s="42" t="n"/>
    </row>
    <row r="2128">
      <c r="A2128" s="40" t="n"/>
      <c r="B2128" s="41" t="n"/>
      <c r="C2128" s="42" t="n"/>
      <c r="D2128" s="42" t="n"/>
      <c r="E2128" s="42" t="n"/>
      <c r="F2128" s="42" t="n"/>
      <c r="G2128" s="42" t="n"/>
      <c r="H2128" s="42" t="n"/>
      <c r="I2128" s="42" t="n"/>
      <c r="J2128" s="42" t="n"/>
      <c r="K2128" s="42" t="n"/>
      <c r="L2128" s="42" t="n"/>
      <c r="M2128" s="42" t="n"/>
      <c r="N2128" s="42" t="n"/>
      <c r="O2128" s="42" t="n"/>
    </row>
    <row r="2129">
      <c r="A2129" s="40" t="n"/>
      <c r="B2129" s="41" t="n"/>
      <c r="C2129" s="42" t="n"/>
      <c r="D2129" s="42" t="n"/>
      <c r="E2129" s="42" t="n"/>
      <c r="F2129" s="42" t="n"/>
      <c r="G2129" s="42" t="n"/>
      <c r="H2129" s="42" t="n"/>
      <c r="I2129" s="42" t="n"/>
      <c r="J2129" s="42" t="n"/>
      <c r="K2129" s="42" t="n"/>
      <c r="L2129" s="42" t="n"/>
      <c r="M2129" s="42" t="n"/>
      <c r="N2129" s="42" t="n"/>
      <c r="O2129" s="42" t="n"/>
    </row>
    <row r="2130">
      <c r="A2130" s="40" t="n"/>
      <c r="B2130" s="41" t="n"/>
      <c r="C2130" s="42" t="n"/>
      <c r="D2130" s="42" t="n"/>
      <c r="E2130" s="42" t="n"/>
      <c r="F2130" s="42" t="n"/>
      <c r="G2130" s="42" t="n"/>
      <c r="H2130" s="42" t="n"/>
      <c r="I2130" s="42" t="n"/>
      <c r="J2130" s="42" t="n"/>
      <c r="K2130" s="42" t="n"/>
      <c r="L2130" s="42" t="n"/>
      <c r="M2130" s="42" t="n"/>
      <c r="N2130" s="42" t="n"/>
      <c r="O2130" s="42" t="n"/>
    </row>
    <row r="2131">
      <c r="A2131" s="40" t="n"/>
      <c r="B2131" s="41" t="n"/>
      <c r="C2131" s="42" t="n"/>
      <c r="D2131" s="42" t="n"/>
      <c r="E2131" s="42" t="n"/>
      <c r="F2131" s="42" t="n"/>
      <c r="G2131" s="42" t="n"/>
      <c r="H2131" s="42" t="n"/>
      <c r="I2131" s="42" t="n"/>
      <c r="J2131" s="42" t="n"/>
      <c r="K2131" s="42" t="n"/>
      <c r="L2131" s="42" t="n"/>
      <c r="M2131" s="42" t="n"/>
      <c r="N2131" s="42" t="n"/>
      <c r="O2131" s="42" t="n"/>
    </row>
    <row r="2132">
      <c r="A2132" s="40" t="n"/>
      <c r="B2132" s="41" t="n"/>
      <c r="C2132" s="42" t="n"/>
      <c r="D2132" s="42" t="n"/>
      <c r="E2132" s="42" t="n"/>
      <c r="F2132" s="42" t="n"/>
      <c r="G2132" s="42" t="n"/>
      <c r="H2132" s="42" t="n"/>
      <c r="I2132" s="42" t="n"/>
      <c r="J2132" s="42" t="n"/>
      <c r="K2132" s="42" t="n"/>
      <c r="L2132" s="42" t="n"/>
      <c r="M2132" s="42" t="n"/>
      <c r="N2132" s="42" t="n"/>
      <c r="O2132" s="42" t="n"/>
    </row>
    <row r="2133">
      <c r="A2133" s="40" t="n"/>
      <c r="B2133" s="41" t="n"/>
      <c r="C2133" s="42" t="n"/>
      <c r="D2133" s="42" t="n"/>
      <c r="E2133" s="42" t="n"/>
      <c r="F2133" s="42" t="n"/>
      <c r="G2133" s="42" t="n"/>
      <c r="H2133" s="42" t="n"/>
      <c r="I2133" s="42" t="n"/>
      <c r="J2133" s="42" t="n"/>
      <c r="K2133" s="42" t="n"/>
      <c r="L2133" s="42" t="n"/>
      <c r="M2133" s="42" t="n"/>
      <c r="N2133" s="42" t="n"/>
      <c r="O2133" s="42" t="n"/>
    </row>
    <row r="2134">
      <c r="A2134" s="40" t="n"/>
      <c r="B2134" s="41" t="n"/>
      <c r="C2134" s="42" t="n"/>
      <c r="D2134" s="42" t="n"/>
      <c r="E2134" s="42" t="n"/>
      <c r="F2134" s="42" t="n"/>
      <c r="G2134" s="42" t="n"/>
      <c r="H2134" s="42" t="n"/>
      <c r="I2134" s="42" t="n"/>
      <c r="J2134" s="42" t="n"/>
      <c r="K2134" s="42" t="n"/>
      <c r="L2134" s="42" t="n"/>
      <c r="M2134" s="42" t="n"/>
      <c r="N2134" s="42" t="n"/>
      <c r="O2134" s="42" t="n"/>
    </row>
    <row r="2135">
      <c r="A2135" s="40" t="n"/>
      <c r="B2135" s="41" t="n"/>
      <c r="C2135" s="42" t="n"/>
      <c r="D2135" s="42" t="n"/>
      <c r="E2135" s="42" t="n"/>
      <c r="F2135" s="42" t="n"/>
      <c r="G2135" s="42" t="n"/>
      <c r="H2135" s="42" t="n"/>
      <c r="I2135" s="42" t="n"/>
      <c r="J2135" s="42" t="n"/>
      <c r="K2135" s="42" t="n"/>
      <c r="L2135" s="42" t="n"/>
      <c r="M2135" s="42" t="n"/>
      <c r="N2135" s="42" t="n"/>
      <c r="O2135" s="42" t="n"/>
    </row>
    <row r="2136">
      <c r="A2136" s="40" t="n"/>
      <c r="B2136" s="41" t="n"/>
      <c r="C2136" s="42" t="n"/>
      <c r="D2136" s="42" t="n"/>
      <c r="E2136" s="42" t="n"/>
      <c r="F2136" s="42" t="n"/>
      <c r="G2136" s="42" t="n"/>
      <c r="H2136" s="42" t="n"/>
      <c r="I2136" s="42" t="n"/>
      <c r="J2136" s="42" t="n"/>
      <c r="K2136" s="42" t="n"/>
      <c r="L2136" s="42" t="n"/>
      <c r="M2136" s="42" t="n"/>
      <c r="N2136" s="42" t="n"/>
      <c r="O2136" s="42" t="n"/>
    </row>
    <row r="2137">
      <c r="A2137" s="40" t="n"/>
      <c r="B2137" s="41" t="n"/>
      <c r="C2137" s="42" t="n"/>
      <c r="D2137" s="42" t="n"/>
      <c r="E2137" s="42" t="n"/>
      <c r="F2137" s="42" t="n"/>
      <c r="G2137" s="42" t="n"/>
      <c r="H2137" s="42" t="n"/>
      <c r="I2137" s="42" t="n"/>
      <c r="J2137" s="42" t="n"/>
      <c r="K2137" s="42" t="n"/>
      <c r="L2137" s="42" t="n"/>
      <c r="M2137" s="42" t="n"/>
      <c r="N2137" s="42" t="n"/>
      <c r="O2137" s="42" t="n"/>
    </row>
    <row r="2138">
      <c r="A2138" s="40" t="n"/>
      <c r="B2138" s="41" t="n"/>
      <c r="C2138" s="42" t="n"/>
      <c r="D2138" s="42" t="n"/>
      <c r="E2138" s="42" t="n"/>
      <c r="F2138" s="42" t="n"/>
      <c r="G2138" s="42" t="n"/>
      <c r="H2138" s="42" t="n"/>
      <c r="I2138" s="42" t="n"/>
      <c r="J2138" s="42" t="n"/>
      <c r="K2138" s="42" t="n"/>
      <c r="L2138" s="42" t="n"/>
      <c r="M2138" s="42" t="n"/>
      <c r="N2138" s="42" t="n"/>
      <c r="O2138" s="42" t="n"/>
    </row>
    <row r="2139">
      <c r="A2139" s="40" t="n"/>
      <c r="B2139" s="41" t="n"/>
      <c r="C2139" s="42" t="n"/>
      <c r="D2139" s="42" t="n"/>
      <c r="E2139" s="42" t="n"/>
      <c r="F2139" s="42" t="n"/>
      <c r="G2139" s="42" t="n"/>
      <c r="H2139" s="42" t="n"/>
      <c r="I2139" s="42" t="n"/>
      <c r="J2139" s="42" t="n"/>
      <c r="K2139" s="42" t="n"/>
      <c r="L2139" s="42" t="n"/>
      <c r="M2139" s="42" t="n"/>
      <c r="N2139" s="42" t="n"/>
      <c r="O2139" s="42" t="n"/>
    </row>
    <row r="2140">
      <c r="A2140" s="40" t="n"/>
      <c r="B2140" s="41" t="n"/>
      <c r="C2140" s="42" t="n"/>
      <c r="D2140" s="42" t="n"/>
      <c r="E2140" s="42" t="n"/>
      <c r="F2140" s="42" t="n"/>
      <c r="G2140" s="42" t="n"/>
      <c r="H2140" s="42" t="n"/>
      <c r="I2140" s="42" t="n"/>
      <c r="J2140" s="42" t="n"/>
      <c r="K2140" s="42" t="n"/>
      <c r="L2140" s="42" t="n"/>
      <c r="M2140" s="42" t="n"/>
      <c r="N2140" s="42" t="n"/>
      <c r="O2140" s="42" t="n"/>
    </row>
    <row r="2141">
      <c r="A2141" s="40" t="n"/>
      <c r="B2141" s="41" t="n"/>
      <c r="C2141" s="42" t="n"/>
      <c r="D2141" s="42" t="n"/>
      <c r="E2141" s="42" t="n"/>
      <c r="F2141" s="42" t="n"/>
      <c r="G2141" s="42" t="n"/>
      <c r="H2141" s="42" t="n"/>
      <c r="I2141" s="42" t="n"/>
      <c r="J2141" s="42" t="n"/>
      <c r="K2141" s="42" t="n"/>
      <c r="L2141" s="42" t="n"/>
      <c r="M2141" s="42" t="n"/>
      <c r="N2141" s="42" t="n"/>
      <c r="O2141" s="42" t="n"/>
    </row>
    <row r="2142">
      <c r="A2142" s="40" t="n"/>
      <c r="B2142" s="41" t="n"/>
      <c r="C2142" s="42" t="n"/>
      <c r="D2142" s="42" t="n"/>
      <c r="E2142" s="42" t="n"/>
      <c r="F2142" s="42" t="n"/>
      <c r="G2142" s="42" t="n"/>
      <c r="H2142" s="42" t="n"/>
      <c r="I2142" s="42" t="n"/>
      <c r="J2142" s="42" t="n"/>
      <c r="K2142" s="42" t="n"/>
      <c r="L2142" s="42" t="n"/>
      <c r="M2142" s="42" t="n"/>
      <c r="N2142" s="42" t="n"/>
      <c r="O2142" s="42" t="n"/>
    </row>
    <row r="2143">
      <c r="A2143" s="40" t="n"/>
      <c r="B2143" s="41" t="n"/>
      <c r="C2143" s="42" t="n"/>
      <c r="D2143" s="42" t="n"/>
      <c r="E2143" s="42" t="n"/>
      <c r="F2143" s="42" t="n"/>
      <c r="G2143" s="42" t="n"/>
      <c r="H2143" s="42" t="n"/>
      <c r="I2143" s="42" t="n"/>
      <c r="J2143" s="42" t="n"/>
      <c r="K2143" s="42" t="n"/>
      <c r="L2143" s="42" t="n"/>
      <c r="M2143" s="42" t="n"/>
      <c r="N2143" s="42" t="n"/>
      <c r="O2143" s="42" t="n"/>
    </row>
    <row r="2144">
      <c r="A2144" s="40" t="n"/>
      <c r="B2144" s="41" t="n"/>
      <c r="C2144" s="42" t="n"/>
      <c r="D2144" s="42" t="n"/>
      <c r="E2144" s="42" t="n"/>
      <c r="F2144" s="42" t="n"/>
      <c r="G2144" s="42" t="n"/>
      <c r="H2144" s="42" t="n"/>
      <c r="I2144" s="42" t="n"/>
      <c r="J2144" s="42" t="n"/>
      <c r="K2144" s="42" t="n"/>
      <c r="L2144" s="42" t="n"/>
      <c r="M2144" s="42" t="n"/>
      <c r="N2144" s="42" t="n"/>
      <c r="O2144" s="42" t="n"/>
    </row>
    <row r="2145">
      <c r="A2145" s="40" t="n"/>
      <c r="B2145" s="41" t="n"/>
      <c r="C2145" s="42" t="n"/>
      <c r="D2145" s="42" t="n"/>
      <c r="E2145" s="42" t="n"/>
      <c r="F2145" s="42" t="n"/>
      <c r="G2145" s="42" t="n"/>
      <c r="H2145" s="42" t="n"/>
      <c r="I2145" s="42" t="n"/>
      <c r="J2145" s="42" t="n"/>
      <c r="K2145" s="42" t="n"/>
      <c r="L2145" s="42" t="n"/>
      <c r="M2145" s="42" t="n"/>
      <c r="N2145" s="42" t="n"/>
      <c r="O2145" s="42" t="n"/>
    </row>
    <row r="2146">
      <c r="A2146" s="40" t="n"/>
      <c r="B2146" s="41" t="n"/>
      <c r="C2146" s="42" t="n"/>
      <c r="D2146" s="42" t="n"/>
      <c r="E2146" s="42" t="n"/>
      <c r="F2146" s="42" t="n"/>
      <c r="G2146" s="42" t="n"/>
      <c r="H2146" s="42" t="n"/>
      <c r="I2146" s="42" t="n"/>
      <c r="J2146" s="42" t="n"/>
      <c r="K2146" s="42" t="n"/>
      <c r="L2146" s="42" t="n"/>
      <c r="M2146" s="42" t="n"/>
      <c r="N2146" s="42" t="n"/>
      <c r="O2146" s="42" t="n"/>
    </row>
    <row r="2147">
      <c r="A2147" s="40" t="n"/>
      <c r="B2147" s="41" t="n"/>
      <c r="C2147" s="42" t="n"/>
      <c r="D2147" s="42" t="n"/>
      <c r="E2147" s="42" t="n"/>
      <c r="F2147" s="42" t="n"/>
      <c r="G2147" s="42" t="n"/>
      <c r="H2147" s="42" t="n"/>
      <c r="I2147" s="42" t="n"/>
      <c r="J2147" s="42" t="n"/>
      <c r="K2147" s="42" t="n"/>
      <c r="L2147" s="42" t="n"/>
      <c r="M2147" s="42" t="n"/>
      <c r="N2147" s="42" t="n"/>
      <c r="O2147" s="42" t="n"/>
    </row>
    <row r="2148">
      <c r="A2148" s="40" t="n"/>
      <c r="B2148" s="41" t="n"/>
      <c r="C2148" s="42" t="n"/>
      <c r="D2148" s="42" t="n"/>
      <c r="E2148" s="42" t="n"/>
      <c r="F2148" s="42" t="n"/>
      <c r="G2148" s="42" t="n"/>
      <c r="H2148" s="42" t="n"/>
      <c r="I2148" s="42" t="n"/>
      <c r="J2148" s="42" t="n"/>
      <c r="K2148" s="42" t="n"/>
      <c r="L2148" s="42" t="n"/>
      <c r="M2148" s="42" t="n"/>
      <c r="N2148" s="42" t="n"/>
      <c r="O2148" s="42" t="n"/>
    </row>
    <row r="2149">
      <c r="A2149" s="40" t="n"/>
      <c r="B2149" s="41" t="n"/>
      <c r="C2149" s="42" t="n"/>
      <c r="D2149" s="42" t="n"/>
      <c r="E2149" s="42" t="n"/>
      <c r="F2149" s="42" t="n"/>
      <c r="G2149" s="42" t="n"/>
      <c r="H2149" s="42" t="n"/>
      <c r="I2149" s="42" t="n"/>
      <c r="J2149" s="42" t="n"/>
      <c r="K2149" s="42" t="n"/>
      <c r="L2149" s="42" t="n"/>
      <c r="M2149" s="42" t="n"/>
      <c r="N2149" s="42" t="n"/>
      <c r="O2149" s="42" t="n"/>
    </row>
    <row r="2150">
      <c r="A2150" s="40" t="n"/>
      <c r="B2150" s="41" t="n"/>
      <c r="C2150" s="42" t="n"/>
      <c r="D2150" s="42" t="n"/>
      <c r="E2150" s="42" t="n"/>
      <c r="F2150" s="42" t="n"/>
      <c r="G2150" s="42" t="n"/>
      <c r="H2150" s="42" t="n"/>
      <c r="I2150" s="42" t="n"/>
      <c r="J2150" s="42" t="n"/>
      <c r="K2150" s="42" t="n"/>
      <c r="L2150" s="42" t="n"/>
      <c r="M2150" s="42" t="n"/>
      <c r="N2150" s="42" t="n"/>
      <c r="O2150" s="42" t="n"/>
    </row>
    <row r="2151">
      <c r="A2151" s="40" t="n"/>
      <c r="B2151" s="41" t="n"/>
      <c r="C2151" s="42" t="n"/>
      <c r="D2151" s="42" t="n"/>
      <c r="E2151" s="42" t="n"/>
      <c r="F2151" s="42" t="n"/>
      <c r="G2151" s="42" t="n"/>
      <c r="H2151" s="42" t="n"/>
      <c r="I2151" s="42" t="n"/>
      <c r="J2151" s="42" t="n"/>
      <c r="K2151" s="42" t="n"/>
      <c r="L2151" s="42" t="n"/>
      <c r="M2151" s="42" t="n"/>
      <c r="N2151" s="42" t="n"/>
      <c r="O2151" s="42" t="n"/>
    </row>
    <row r="2152">
      <c r="A2152" s="40" t="n"/>
      <c r="B2152" s="41" t="n"/>
      <c r="C2152" s="42" t="n"/>
      <c r="D2152" s="42" t="n"/>
      <c r="E2152" s="42" t="n"/>
      <c r="F2152" s="42" t="n"/>
      <c r="G2152" s="42" t="n"/>
      <c r="H2152" s="42" t="n"/>
      <c r="I2152" s="42" t="n"/>
      <c r="J2152" s="42" t="n"/>
      <c r="K2152" s="42" t="n"/>
      <c r="L2152" s="42" t="n"/>
      <c r="M2152" s="42" t="n"/>
      <c r="N2152" s="42" t="n"/>
      <c r="O2152" s="42" t="n"/>
    </row>
    <row r="2153">
      <c r="A2153" s="40" t="n"/>
      <c r="B2153" s="41" t="n"/>
      <c r="C2153" s="42" t="n"/>
      <c r="D2153" s="42" t="n"/>
      <c r="E2153" s="42" t="n"/>
      <c r="F2153" s="42" t="n"/>
      <c r="G2153" s="42" t="n"/>
      <c r="H2153" s="42" t="n"/>
      <c r="I2153" s="42" t="n"/>
      <c r="J2153" s="42" t="n"/>
      <c r="K2153" s="42" t="n"/>
      <c r="L2153" s="42" t="n"/>
      <c r="M2153" s="42" t="n"/>
      <c r="N2153" s="42" t="n"/>
      <c r="O2153" s="42" t="n"/>
    </row>
    <row r="2154">
      <c r="A2154" s="40" t="n"/>
      <c r="B2154" s="41" t="n"/>
      <c r="C2154" s="42" t="n"/>
      <c r="D2154" s="42" t="n"/>
      <c r="E2154" s="42" t="n"/>
      <c r="F2154" s="42" t="n"/>
      <c r="G2154" s="42" t="n"/>
      <c r="H2154" s="42" t="n"/>
      <c r="I2154" s="42" t="n"/>
      <c r="J2154" s="42" t="n"/>
      <c r="K2154" s="42" t="n"/>
      <c r="L2154" s="42" t="n"/>
      <c r="M2154" s="42" t="n"/>
      <c r="N2154" s="42" t="n"/>
      <c r="O2154" s="42" t="n"/>
    </row>
    <row r="2155">
      <c r="A2155" s="40" t="n"/>
      <c r="B2155" s="41" t="n"/>
      <c r="C2155" s="42" t="n"/>
      <c r="D2155" s="42" t="n"/>
      <c r="E2155" s="42" t="n"/>
      <c r="F2155" s="42" t="n"/>
      <c r="G2155" s="42" t="n"/>
      <c r="H2155" s="42" t="n"/>
      <c r="I2155" s="42" t="n"/>
      <c r="J2155" s="42" t="n"/>
      <c r="K2155" s="42" t="n"/>
      <c r="L2155" s="42" t="n"/>
      <c r="M2155" s="42" t="n"/>
      <c r="N2155" s="42" t="n"/>
      <c r="O2155" s="42" t="n"/>
    </row>
    <row r="2156">
      <c r="A2156" s="40" t="n"/>
      <c r="B2156" s="41" t="n"/>
      <c r="C2156" s="42" t="n"/>
      <c r="D2156" s="42" t="n"/>
      <c r="E2156" s="42" t="n"/>
      <c r="F2156" s="42" t="n"/>
      <c r="G2156" s="42" t="n"/>
      <c r="H2156" s="42" t="n"/>
      <c r="I2156" s="42" t="n"/>
      <c r="J2156" s="42" t="n"/>
      <c r="K2156" s="42" t="n"/>
      <c r="L2156" s="42" t="n"/>
      <c r="M2156" s="42" t="n"/>
      <c r="N2156" s="42" t="n"/>
      <c r="O2156" s="42" t="n"/>
    </row>
    <row r="2157">
      <c r="A2157" s="40" t="n"/>
      <c r="B2157" s="41" t="n"/>
      <c r="C2157" s="42" t="n"/>
      <c r="D2157" s="42" t="n"/>
      <c r="E2157" s="42" t="n"/>
      <c r="F2157" s="42" t="n"/>
      <c r="G2157" s="42" t="n"/>
      <c r="H2157" s="42" t="n"/>
      <c r="I2157" s="42" t="n"/>
      <c r="J2157" s="42" t="n"/>
      <c r="K2157" s="42" t="n"/>
      <c r="L2157" s="42" t="n"/>
      <c r="M2157" s="42" t="n"/>
      <c r="N2157" s="42" t="n"/>
      <c r="O2157" s="42" t="n"/>
    </row>
    <row r="2158">
      <c r="A2158" s="40" t="n"/>
      <c r="B2158" s="41" t="n"/>
      <c r="C2158" s="42" t="n"/>
      <c r="D2158" s="42" t="n"/>
      <c r="E2158" s="42" t="n"/>
      <c r="F2158" s="42" t="n"/>
      <c r="G2158" s="42" t="n"/>
      <c r="H2158" s="42" t="n"/>
      <c r="I2158" s="42" t="n"/>
      <c r="J2158" s="42" t="n"/>
      <c r="K2158" s="42" t="n"/>
      <c r="L2158" s="42" t="n"/>
      <c r="M2158" s="42" t="n"/>
      <c r="N2158" s="42" t="n"/>
      <c r="O2158" s="42" t="n"/>
    </row>
    <row r="2159">
      <c r="A2159" s="40" t="n"/>
      <c r="B2159" s="41" t="n"/>
      <c r="C2159" s="42" t="n"/>
      <c r="D2159" s="42" t="n"/>
      <c r="E2159" s="42" t="n"/>
      <c r="F2159" s="42" t="n"/>
      <c r="G2159" s="42" t="n"/>
      <c r="H2159" s="42" t="n"/>
      <c r="I2159" s="42" t="n"/>
      <c r="J2159" s="42" t="n"/>
      <c r="K2159" s="42" t="n"/>
      <c r="L2159" s="42" t="n"/>
      <c r="M2159" s="42" t="n"/>
      <c r="N2159" s="42" t="n"/>
      <c r="O2159" s="42" t="n"/>
    </row>
    <row r="2160">
      <c r="A2160" s="40" t="n"/>
      <c r="B2160" s="41" t="n"/>
      <c r="C2160" s="42" t="n"/>
      <c r="D2160" s="42" t="n"/>
      <c r="E2160" s="42" t="n"/>
      <c r="F2160" s="42" t="n"/>
      <c r="G2160" s="42" t="n"/>
      <c r="H2160" s="42" t="n"/>
      <c r="I2160" s="42" t="n"/>
      <c r="J2160" s="42" t="n"/>
      <c r="K2160" s="42" t="n"/>
      <c r="L2160" s="42" t="n"/>
      <c r="M2160" s="42" t="n"/>
      <c r="N2160" s="42" t="n"/>
      <c r="O2160" s="42" t="n"/>
    </row>
    <row r="2161">
      <c r="A2161" s="40" t="n"/>
      <c r="B2161" s="41" t="n"/>
      <c r="C2161" s="42" t="n"/>
      <c r="D2161" s="42" t="n"/>
      <c r="E2161" s="42" t="n"/>
      <c r="F2161" s="42" t="n"/>
      <c r="G2161" s="42" t="n"/>
      <c r="H2161" s="42" t="n"/>
      <c r="I2161" s="42" t="n"/>
      <c r="J2161" s="42" t="n"/>
      <c r="K2161" s="42" t="n"/>
      <c r="L2161" s="42" t="n"/>
      <c r="M2161" s="42" t="n"/>
      <c r="N2161" s="42" t="n"/>
      <c r="O2161" s="42" t="n"/>
    </row>
    <row r="2162">
      <c r="A2162" s="40" t="n"/>
      <c r="B2162" s="41" t="n"/>
      <c r="C2162" s="42" t="n"/>
      <c r="D2162" s="42" t="n"/>
      <c r="E2162" s="42" t="n"/>
      <c r="F2162" s="42" t="n"/>
      <c r="G2162" s="42" t="n"/>
      <c r="H2162" s="42" t="n"/>
      <c r="I2162" s="42" t="n"/>
      <c r="J2162" s="42" t="n"/>
      <c r="K2162" s="42" t="n"/>
      <c r="L2162" s="42" t="n"/>
      <c r="M2162" s="42" t="n"/>
      <c r="N2162" s="42" t="n"/>
      <c r="O2162" s="42" t="n"/>
    </row>
    <row r="2163">
      <c r="A2163" s="40" t="n"/>
      <c r="B2163" s="41" t="n"/>
      <c r="C2163" s="42" t="n"/>
      <c r="D2163" s="42" t="n"/>
      <c r="E2163" s="42" t="n"/>
      <c r="F2163" s="42" t="n"/>
      <c r="G2163" s="42" t="n"/>
      <c r="H2163" s="42" t="n"/>
      <c r="I2163" s="42" t="n"/>
      <c r="J2163" s="42" t="n"/>
      <c r="K2163" s="42" t="n"/>
      <c r="L2163" s="42" t="n"/>
      <c r="M2163" s="42" t="n"/>
      <c r="N2163" s="42" t="n"/>
      <c r="O2163" s="42" t="n"/>
    </row>
    <row r="2164">
      <c r="A2164" s="40" t="n"/>
      <c r="B2164" s="41" t="n"/>
      <c r="C2164" s="42" t="n"/>
      <c r="D2164" s="42" t="n"/>
      <c r="E2164" s="42" t="n"/>
      <c r="F2164" s="42" t="n"/>
      <c r="G2164" s="42" t="n"/>
      <c r="H2164" s="42" t="n"/>
      <c r="I2164" s="42" t="n"/>
      <c r="J2164" s="42" t="n"/>
      <c r="K2164" s="42" t="n"/>
      <c r="L2164" s="42" t="n"/>
      <c r="M2164" s="42" t="n"/>
      <c r="N2164" s="42" t="n"/>
      <c r="O2164" s="42" t="n"/>
    </row>
    <row r="2165">
      <c r="A2165" s="40" t="n"/>
      <c r="B2165" s="41" t="n"/>
      <c r="C2165" s="42" t="n"/>
      <c r="D2165" s="42" t="n"/>
      <c r="E2165" s="42" t="n"/>
      <c r="F2165" s="42" t="n"/>
      <c r="G2165" s="42" t="n"/>
      <c r="H2165" s="42" t="n"/>
      <c r="I2165" s="42" t="n"/>
      <c r="J2165" s="42" t="n"/>
      <c r="K2165" s="42" t="n"/>
      <c r="L2165" s="42" t="n"/>
      <c r="M2165" s="42" t="n"/>
      <c r="N2165" s="42" t="n"/>
      <c r="O2165" s="42" t="n"/>
    </row>
    <row r="2166">
      <c r="A2166" s="40" t="n"/>
      <c r="B2166" s="41" t="n"/>
      <c r="C2166" s="42" t="n"/>
      <c r="D2166" s="42" t="n"/>
      <c r="E2166" s="42" t="n"/>
      <c r="F2166" s="42" t="n"/>
      <c r="G2166" s="42" t="n"/>
      <c r="H2166" s="42" t="n"/>
      <c r="I2166" s="42" t="n"/>
      <c r="J2166" s="42" t="n"/>
      <c r="K2166" s="42" t="n"/>
      <c r="L2166" s="42" t="n"/>
      <c r="M2166" s="42" t="n"/>
      <c r="N2166" s="42" t="n"/>
      <c r="O2166" s="42" t="n"/>
    </row>
    <row r="2167">
      <c r="A2167" s="40" t="n"/>
      <c r="B2167" s="41" t="n"/>
      <c r="C2167" s="42" t="n"/>
      <c r="D2167" s="42" t="n"/>
      <c r="E2167" s="42" t="n"/>
      <c r="F2167" s="42" t="n"/>
      <c r="G2167" s="42" t="n"/>
      <c r="H2167" s="42" t="n"/>
      <c r="I2167" s="42" t="n"/>
      <c r="J2167" s="42" t="n"/>
      <c r="K2167" s="42" t="n"/>
      <c r="L2167" s="42" t="n"/>
      <c r="M2167" s="42" t="n"/>
      <c r="N2167" s="42" t="n"/>
      <c r="O2167" s="42" t="n"/>
    </row>
    <row r="2168">
      <c r="A2168" s="40" t="n"/>
      <c r="B2168" s="41" t="n"/>
      <c r="C2168" s="42" t="n"/>
      <c r="D2168" s="42" t="n"/>
      <c r="E2168" s="42" t="n"/>
      <c r="F2168" s="42" t="n"/>
      <c r="G2168" s="42" t="n"/>
      <c r="H2168" s="42" t="n"/>
      <c r="I2168" s="42" t="n"/>
      <c r="J2168" s="42" t="n"/>
      <c r="K2168" s="42" t="n"/>
      <c r="L2168" s="42" t="n"/>
      <c r="M2168" s="42" t="n"/>
      <c r="N2168" s="42" t="n"/>
      <c r="O2168" s="42" t="n"/>
    </row>
    <row r="2169">
      <c r="A2169" s="40" t="n"/>
      <c r="B2169" s="41" t="n"/>
      <c r="C2169" s="42" t="n"/>
      <c r="D2169" s="42" t="n"/>
      <c r="E2169" s="42" t="n"/>
      <c r="F2169" s="42" t="n"/>
      <c r="G2169" s="42" t="n"/>
      <c r="H2169" s="42" t="n"/>
      <c r="I2169" s="42" t="n"/>
      <c r="J2169" s="42" t="n"/>
      <c r="K2169" s="42" t="n"/>
      <c r="L2169" s="42" t="n"/>
      <c r="M2169" s="42" t="n"/>
      <c r="N2169" s="42" t="n"/>
      <c r="O2169" s="42" t="n"/>
    </row>
    <row r="2170">
      <c r="A2170" s="40" t="n"/>
      <c r="B2170" s="41" t="n"/>
      <c r="C2170" s="42" t="n"/>
      <c r="D2170" s="42" t="n"/>
      <c r="E2170" s="42" t="n"/>
      <c r="F2170" s="42" t="n"/>
      <c r="G2170" s="42" t="n"/>
      <c r="H2170" s="42" t="n"/>
      <c r="I2170" s="42" t="n"/>
      <c r="J2170" s="42" t="n"/>
      <c r="K2170" s="42" t="n"/>
      <c r="L2170" s="42" t="n"/>
      <c r="M2170" s="42" t="n"/>
      <c r="N2170" s="42" t="n"/>
      <c r="O2170" s="42" t="n"/>
    </row>
    <row r="2171">
      <c r="A2171" s="40" t="n"/>
      <c r="B2171" s="41" t="n"/>
      <c r="C2171" s="42" t="n"/>
      <c r="D2171" s="42" t="n"/>
      <c r="E2171" s="42" t="n"/>
      <c r="F2171" s="42" t="n"/>
      <c r="G2171" s="42" t="n"/>
      <c r="H2171" s="42" t="n"/>
      <c r="I2171" s="42" t="n"/>
      <c r="J2171" s="42" t="n"/>
      <c r="K2171" s="42" t="n"/>
      <c r="L2171" s="42" t="n"/>
      <c r="M2171" s="42" t="n"/>
      <c r="N2171" s="42" t="n"/>
      <c r="O2171" s="42" t="n"/>
    </row>
    <row r="2172">
      <c r="A2172" s="40" t="n"/>
      <c r="B2172" s="41" t="n"/>
      <c r="C2172" s="42" t="n"/>
      <c r="D2172" s="42" t="n"/>
      <c r="E2172" s="42" t="n"/>
      <c r="F2172" s="42" t="n"/>
      <c r="G2172" s="42" t="n"/>
      <c r="H2172" s="42" t="n"/>
      <c r="I2172" s="42" t="n"/>
      <c r="J2172" s="42" t="n"/>
      <c r="K2172" s="42" t="n"/>
      <c r="L2172" s="42" t="n"/>
      <c r="M2172" s="42" t="n"/>
      <c r="N2172" s="42" t="n"/>
      <c r="O2172" s="42" t="n"/>
    </row>
    <row r="2173">
      <c r="A2173" s="40" t="n"/>
      <c r="B2173" s="41" t="n"/>
      <c r="C2173" s="42" t="n"/>
      <c r="D2173" s="42" t="n"/>
      <c r="E2173" s="42" t="n"/>
      <c r="F2173" s="42" t="n"/>
      <c r="G2173" s="42" t="n"/>
      <c r="H2173" s="42" t="n"/>
      <c r="I2173" s="42" t="n"/>
      <c r="J2173" s="42" t="n"/>
      <c r="K2173" s="42" t="n"/>
      <c r="L2173" s="42" t="n"/>
      <c r="M2173" s="42" t="n"/>
      <c r="N2173" s="42" t="n"/>
      <c r="O2173" s="42" t="n"/>
    </row>
    <row r="2174">
      <c r="A2174" s="40" t="n"/>
      <c r="B2174" s="41" t="n"/>
      <c r="C2174" s="42" t="n"/>
      <c r="D2174" s="42" t="n"/>
      <c r="E2174" s="42" t="n"/>
      <c r="F2174" s="42" t="n"/>
      <c r="G2174" s="42" t="n"/>
      <c r="H2174" s="42" t="n"/>
      <c r="I2174" s="42" t="n"/>
      <c r="J2174" s="42" t="n"/>
      <c r="K2174" s="42" t="n"/>
      <c r="L2174" s="42" t="n"/>
      <c r="M2174" s="42" t="n"/>
      <c r="N2174" s="42" t="n"/>
      <c r="O2174" s="42" t="n"/>
    </row>
    <row r="2175">
      <c r="A2175" s="40" t="n"/>
      <c r="B2175" s="41" t="n"/>
      <c r="C2175" s="42" t="n"/>
      <c r="D2175" s="42" t="n"/>
      <c r="E2175" s="42" t="n"/>
      <c r="F2175" s="42" t="n"/>
      <c r="G2175" s="42" t="n"/>
      <c r="H2175" s="42" t="n"/>
      <c r="I2175" s="42" t="n"/>
      <c r="J2175" s="42" t="n"/>
      <c r="K2175" s="42" t="n"/>
      <c r="L2175" s="42" t="n"/>
      <c r="M2175" s="42" t="n"/>
      <c r="N2175" s="42" t="n"/>
      <c r="O2175" s="42" t="n"/>
    </row>
    <row r="2176">
      <c r="A2176" s="40" t="n"/>
      <c r="B2176" s="41" t="n"/>
      <c r="C2176" s="42" t="n"/>
      <c r="D2176" s="42" t="n"/>
      <c r="E2176" s="42" t="n"/>
      <c r="F2176" s="42" t="n"/>
      <c r="G2176" s="42" t="n"/>
      <c r="H2176" s="42" t="n"/>
      <c r="I2176" s="42" t="n"/>
      <c r="J2176" s="42" t="n"/>
      <c r="K2176" s="42" t="n"/>
      <c r="L2176" s="42" t="n"/>
      <c r="M2176" s="42" t="n"/>
      <c r="N2176" s="42" t="n"/>
      <c r="O2176" s="42" t="n"/>
    </row>
    <row r="2177">
      <c r="A2177" s="40" t="n"/>
      <c r="B2177" s="41" t="n"/>
      <c r="C2177" s="42" t="n"/>
      <c r="D2177" s="42" t="n"/>
      <c r="E2177" s="42" t="n"/>
      <c r="F2177" s="42" t="n"/>
      <c r="G2177" s="42" t="n"/>
      <c r="H2177" s="42" t="n"/>
      <c r="I2177" s="42" t="n"/>
      <c r="J2177" s="42" t="n"/>
      <c r="K2177" s="42" t="n"/>
      <c r="L2177" s="42" t="n"/>
      <c r="M2177" s="42" t="n"/>
      <c r="N2177" s="42" t="n"/>
      <c r="O2177" s="42" t="n"/>
    </row>
    <row r="2178">
      <c r="A2178" s="40" t="n"/>
      <c r="B2178" s="41" t="n"/>
      <c r="C2178" s="42" t="n"/>
      <c r="D2178" s="42" t="n"/>
      <c r="E2178" s="42" t="n"/>
      <c r="F2178" s="42" t="n"/>
      <c r="G2178" s="42" t="n"/>
      <c r="H2178" s="42" t="n"/>
      <c r="I2178" s="42" t="n"/>
      <c r="J2178" s="42" t="n"/>
      <c r="K2178" s="42" t="n"/>
      <c r="L2178" s="42" t="n"/>
      <c r="M2178" s="42" t="n"/>
      <c r="N2178" s="42" t="n"/>
      <c r="O2178" s="42" t="n"/>
    </row>
    <row r="2179">
      <c r="A2179" s="40" t="n"/>
      <c r="B2179" s="41" t="n"/>
      <c r="C2179" s="42" t="n"/>
      <c r="D2179" s="42" t="n"/>
      <c r="E2179" s="42" t="n"/>
      <c r="F2179" s="42" t="n"/>
      <c r="G2179" s="42" t="n"/>
      <c r="H2179" s="42" t="n"/>
      <c r="I2179" s="42" t="n"/>
      <c r="J2179" s="42" t="n"/>
      <c r="K2179" s="42" t="n"/>
      <c r="L2179" s="42" t="n"/>
      <c r="M2179" s="42" t="n"/>
      <c r="N2179" s="42" t="n"/>
      <c r="O2179" s="42" t="n"/>
    </row>
    <row r="2180">
      <c r="A2180" s="40" t="n"/>
      <c r="B2180" s="41" t="n"/>
      <c r="C2180" s="42" t="n"/>
      <c r="D2180" s="42" t="n"/>
      <c r="E2180" s="42" t="n"/>
      <c r="F2180" s="42" t="n"/>
      <c r="G2180" s="42" t="n"/>
      <c r="H2180" s="42" t="n"/>
      <c r="I2180" s="42" t="n"/>
      <c r="J2180" s="42" t="n"/>
      <c r="K2180" s="42" t="n"/>
      <c r="L2180" s="42" t="n"/>
      <c r="M2180" s="42" t="n"/>
      <c r="N2180" s="42" t="n"/>
      <c r="O2180" s="42" t="n"/>
    </row>
    <row r="2181">
      <c r="A2181" s="40" t="n"/>
      <c r="B2181" s="41" t="n"/>
      <c r="C2181" s="42" t="n"/>
      <c r="D2181" s="42" t="n"/>
      <c r="E2181" s="42" t="n"/>
      <c r="F2181" s="42" t="n"/>
      <c r="G2181" s="42" t="n"/>
      <c r="H2181" s="42" t="n"/>
      <c r="I2181" s="42" t="n"/>
      <c r="J2181" s="42" t="n"/>
      <c r="K2181" s="42" t="n"/>
      <c r="L2181" s="42" t="n"/>
      <c r="M2181" s="42" t="n"/>
      <c r="N2181" s="42" t="n"/>
      <c r="O2181" s="42" t="n"/>
    </row>
    <row r="2182">
      <c r="A2182" s="40" t="n"/>
      <c r="B2182" s="41" t="n"/>
      <c r="C2182" s="42" t="n"/>
      <c r="D2182" s="42" t="n"/>
      <c r="E2182" s="42" t="n"/>
      <c r="F2182" s="42" t="n"/>
      <c r="G2182" s="42" t="n"/>
      <c r="H2182" s="42" t="n"/>
      <c r="I2182" s="42" t="n"/>
      <c r="J2182" s="42" t="n"/>
      <c r="K2182" s="42" t="n"/>
      <c r="L2182" s="42" t="n"/>
      <c r="M2182" s="42" t="n"/>
      <c r="N2182" s="42" t="n"/>
      <c r="O2182" s="42" t="n"/>
    </row>
    <row r="2183">
      <c r="A2183" s="40" t="n"/>
      <c r="B2183" s="41" t="n"/>
      <c r="C2183" s="42" t="n"/>
      <c r="D2183" s="42" t="n"/>
      <c r="E2183" s="42" t="n"/>
      <c r="F2183" s="42" t="n"/>
      <c r="G2183" s="42" t="n"/>
      <c r="H2183" s="42" t="n"/>
      <c r="I2183" s="42" t="n"/>
      <c r="J2183" s="42" t="n"/>
      <c r="K2183" s="42" t="n"/>
      <c r="L2183" s="42" t="n"/>
      <c r="M2183" s="42" t="n"/>
      <c r="N2183" s="42" t="n"/>
      <c r="O2183" s="42" t="n"/>
    </row>
    <row r="2184">
      <c r="A2184" s="40" t="n"/>
      <c r="B2184" s="41" t="n"/>
      <c r="C2184" s="42" t="n"/>
      <c r="D2184" s="42" t="n"/>
      <c r="E2184" s="42" t="n"/>
      <c r="F2184" s="42" t="n"/>
      <c r="G2184" s="42" t="n"/>
      <c r="H2184" s="42" t="n"/>
      <c r="I2184" s="42" t="n"/>
      <c r="J2184" s="42" t="n"/>
      <c r="K2184" s="42" t="n"/>
      <c r="L2184" s="42" t="n"/>
      <c r="M2184" s="42" t="n"/>
      <c r="N2184" s="42" t="n"/>
      <c r="O2184" s="42" t="n"/>
    </row>
    <row r="2185">
      <c r="A2185" s="40" t="n"/>
      <c r="B2185" s="41" t="n"/>
      <c r="C2185" s="42" t="n"/>
      <c r="D2185" s="42" t="n"/>
      <c r="E2185" s="42" t="n"/>
      <c r="F2185" s="42" t="n"/>
      <c r="G2185" s="42" t="n"/>
      <c r="H2185" s="42" t="n"/>
      <c r="I2185" s="42" t="n"/>
      <c r="J2185" s="42" t="n"/>
      <c r="K2185" s="42" t="n"/>
      <c r="L2185" s="42" t="n"/>
      <c r="M2185" s="42" t="n"/>
      <c r="N2185" s="42" t="n"/>
      <c r="O2185" s="42" t="n"/>
    </row>
    <row r="2186">
      <c r="A2186" s="40" t="n"/>
      <c r="B2186" s="41" t="n"/>
      <c r="C2186" s="42" t="n"/>
      <c r="D2186" s="42" t="n"/>
      <c r="E2186" s="42" t="n"/>
      <c r="F2186" s="42" t="n"/>
      <c r="G2186" s="42" t="n"/>
      <c r="H2186" s="42" t="n"/>
      <c r="I2186" s="42" t="n"/>
      <c r="J2186" s="42" t="n"/>
      <c r="K2186" s="42" t="n"/>
      <c r="L2186" s="42" t="n"/>
      <c r="M2186" s="42" t="n"/>
      <c r="N2186" s="42" t="n"/>
      <c r="O2186" s="42" t="n"/>
    </row>
    <row r="2187">
      <c r="A2187" s="40" t="n"/>
      <c r="B2187" s="41" t="n"/>
      <c r="C2187" s="42" t="n"/>
      <c r="D2187" s="42" t="n"/>
      <c r="E2187" s="42" t="n"/>
      <c r="F2187" s="42" t="n"/>
      <c r="G2187" s="42" t="n"/>
      <c r="H2187" s="42" t="n"/>
      <c r="I2187" s="42" t="n"/>
      <c r="J2187" s="42" t="n"/>
      <c r="K2187" s="42" t="n"/>
      <c r="L2187" s="42" t="n"/>
      <c r="M2187" s="42" t="n"/>
      <c r="N2187" s="42" t="n"/>
      <c r="O2187" s="42" t="n"/>
    </row>
    <row r="2188">
      <c r="A2188" s="40" t="n"/>
      <c r="B2188" s="41" t="n"/>
      <c r="C2188" s="42" t="n"/>
      <c r="D2188" s="42" t="n"/>
      <c r="E2188" s="42" t="n"/>
      <c r="F2188" s="42" t="n"/>
      <c r="G2188" s="42" t="n"/>
      <c r="H2188" s="42" t="n"/>
      <c r="I2188" s="42" t="n"/>
      <c r="J2188" s="42" t="n"/>
      <c r="K2188" s="42" t="n"/>
      <c r="L2188" s="42" t="n"/>
      <c r="M2188" s="42" t="n"/>
      <c r="N2188" s="42" t="n"/>
      <c r="O2188" s="42" t="n"/>
    </row>
    <row r="2189">
      <c r="A2189" s="40" t="n"/>
      <c r="B2189" s="41" t="n"/>
      <c r="C2189" s="42" t="n"/>
      <c r="D2189" s="42" t="n"/>
      <c r="E2189" s="42" t="n"/>
      <c r="F2189" s="42" t="n"/>
      <c r="G2189" s="42" t="n"/>
      <c r="H2189" s="42" t="n"/>
      <c r="I2189" s="42" t="n"/>
      <c r="J2189" s="42" t="n"/>
      <c r="K2189" s="42" t="n"/>
      <c r="L2189" s="42" t="n"/>
      <c r="M2189" s="42" t="n"/>
      <c r="N2189" s="42" t="n"/>
      <c r="O2189" s="42" t="n"/>
    </row>
    <row r="2190">
      <c r="A2190" s="40" t="n"/>
      <c r="B2190" s="41" t="n"/>
      <c r="C2190" s="42" t="n"/>
      <c r="D2190" s="42" t="n"/>
      <c r="E2190" s="42" t="n"/>
      <c r="F2190" s="42" t="n"/>
      <c r="G2190" s="42" t="n"/>
      <c r="H2190" s="42" t="n"/>
      <c r="I2190" s="42" t="n"/>
      <c r="J2190" s="42" t="n"/>
      <c r="K2190" s="42" t="n"/>
      <c r="L2190" s="42" t="n"/>
      <c r="M2190" s="42" t="n"/>
      <c r="N2190" s="42" t="n"/>
      <c r="O2190" s="42" t="n"/>
    </row>
    <row r="2191">
      <c r="A2191" s="40" t="n"/>
      <c r="B2191" s="41" t="n"/>
      <c r="C2191" s="42" t="n"/>
      <c r="D2191" s="42" t="n"/>
      <c r="E2191" s="42" t="n"/>
      <c r="F2191" s="42" t="n"/>
      <c r="G2191" s="42" t="n"/>
      <c r="H2191" s="42" t="n"/>
      <c r="I2191" s="42" t="n"/>
      <c r="J2191" s="42" t="n"/>
      <c r="K2191" s="42" t="n"/>
      <c r="L2191" s="42" t="n"/>
      <c r="M2191" s="42" t="n"/>
      <c r="N2191" s="42" t="n"/>
      <c r="O2191" s="42" t="n"/>
    </row>
    <row r="2192">
      <c r="A2192" s="40" t="n"/>
      <c r="B2192" s="41" t="n"/>
      <c r="C2192" s="42" t="n"/>
      <c r="D2192" s="42" t="n"/>
      <c r="E2192" s="42" t="n"/>
      <c r="F2192" s="42" t="n"/>
      <c r="G2192" s="42" t="n"/>
      <c r="H2192" s="42" t="n"/>
      <c r="I2192" s="42" t="n"/>
      <c r="J2192" s="42" t="n"/>
      <c r="K2192" s="42" t="n"/>
      <c r="L2192" s="42" t="n"/>
      <c r="M2192" s="42" t="n"/>
      <c r="N2192" s="42" t="n"/>
      <c r="O2192" s="42" t="n"/>
    </row>
    <row r="2193">
      <c r="A2193" s="40" t="n"/>
      <c r="B2193" s="41" t="n"/>
      <c r="C2193" s="42" t="n"/>
      <c r="D2193" s="42" t="n"/>
      <c r="E2193" s="42" t="n"/>
      <c r="F2193" s="42" t="n"/>
      <c r="G2193" s="42" t="n"/>
      <c r="H2193" s="42" t="n"/>
      <c r="I2193" s="42" t="n"/>
      <c r="J2193" s="42" t="n"/>
      <c r="K2193" s="42" t="n"/>
      <c r="L2193" s="42" t="n"/>
      <c r="M2193" s="42" t="n"/>
      <c r="N2193" s="42" t="n"/>
      <c r="O2193" s="42" t="n"/>
    </row>
    <row r="2194">
      <c r="A2194" s="40" t="n"/>
      <c r="B2194" s="41" t="n"/>
      <c r="C2194" s="42" t="n"/>
      <c r="D2194" s="42" t="n"/>
      <c r="E2194" s="42" t="n"/>
      <c r="F2194" s="42" t="n"/>
      <c r="G2194" s="42" t="n"/>
      <c r="H2194" s="42" t="n"/>
      <c r="I2194" s="42" t="n"/>
      <c r="J2194" s="42" t="n"/>
      <c r="K2194" s="42" t="n"/>
      <c r="L2194" s="42" t="n"/>
      <c r="M2194" s="42" t="n"/>
      <c r="N2194" s="42" t="n"/>
      <c r="O2194" s="42" t="n"/>
    </row>
    <row r="2195">
      <c r="A2195" s="40" t="n"/>
      <c r="B2195" s="41" t="n"/>
      <c r="C2195" s="42" t="n"/>
      <c r="D2195" s="42" t="n"/>
      <c r="E2195" s="42" t="n"/>
      <c r="F2195" s="42" t="n"/>
      <c r="G2195" s="42" t="n"/>
      <c r="H2195" s="42" t="n"/>
      <c r="I2195" s="42" t="n"/>
      <c r="J2195" s="42" t="n"/>
      <c r="K2195" s="42" t="n"/>
      <c r="L2195" s="42" t="n"/>
      <c r="M2195" s="42" t="n"/>
      <c r="N2195" s="42" t="n"/>
      <c r="O2195" s="42" t="n"/>
    </row>
    <row r="2196">
      <c r="A2196" s="40" t="n"/>
      <c r="B2196" s="41" t="n"/>
      <c r="C2196" s="42" t="n"/>
      <c r="D2196" s="42" t="n"/>
      <c r="E2196" s="42" t="n"/>
      <c r="F2196" s="42" t="n"/>
      <c r="G2196" s="42" t="n"/>
      <c r="H2196" s="42" t="n"/>
      <c r="I2196" s="42" t="n"/>
      <c r="J2196" s="42" t="n"/>
      <c r="K2196" s="42" t="n"/>
      <c r="L2196" s="42" t="n"/>
      <c r="M2196" s="42" t="n"/>
      <c r="N2196" s="42" t="n"/>
      <c r="O2196" s="42" t="n"/>
    </row>
    <row r="2197">
      <c r="A2197" s="40" t="n"/>
      <c r="B2197" s="41" t="n"/>
      <c r="C2197" s="42" t="n"/>
      <c r="D2197" s="42" t="n"/>
      <c r="E2197" s="42" t="n"/>
      <c r="F2197" s="42" t="n"/>
      <c r="G2197" s="42" t="n"/>
      <c r="H2197" s="42" t="n"/>
      <c r="I2197" s="42" t="n"/>
      <c r="J2197" s="42" t="n"/>
      <c r="K2197" s="42" t="n"/>
      <c r="L2197" s="42" t="n"/>
      <c r="M2197" s="42" t="n"/>
      <c r="N2197" s="42" t="n"/>
      <c r="O2197" s="42" t="n"/>
    </row>
    <row r="2198">
      <c r="A2198" s="40" t="n"/>
      <c r="B2198" s="41" t="n"/>
      <c r="C2198" s="42" t="n"/>
      <c r="D2198" s="42" t="n"/>
      <c r="E2198" s="42" t="n"/>
      <c r="F2198" s="42" t="n"/>
      <c r="G2198" s="42" t="n"/>
      <c r="H2198" s="42" t="n"/>
      <c r="I2198" s="42" t="n"/>
      <c r="J2198" s="42" t="n"/>
      <c r="K2198" s="42" t="n"/>
      <c r="L2198" s="42" t="n"/>
      <c r="M2198" s="42" t="n"/>
      <c r="N2198" s="42" t="n"/>
      <c r="O2198" s="42" t="n"/>
    </row>
    <row r="2199">
      <c r="A2199" s="40" t="n"/>
      <c r="B2199" s="41" t="n"/>
      <c r="C2199" s="42" t="n"/>
      <c r="D2199" s="42" t="n"/>
      <c r="E2199" s="42" t="n"/>
      <c r="F2199" s="42" t="n"/>
      <c r="G2199" s="42" t="n"/>
      <c r="H2199" s="42" t="n"/>
      <c r="I2199" s="42" t="n"/>
      <c r="J2199" s="42" t="n"/>
      <c r="K2199" s="42" t="n"/>
      <c r="L2199" s="42" t="n"/>
      <c r="M2199" s="42" t="n"/>
      <c r="N2199" s="42" t="n"/>
      <c r="O2199" s="42" t="n"/>
    </row>
    <row r="2200">
      <c r="A2200" s="40" t="n"/>
      <c r="B2200" s="41" t="n"/>
      <c r="C2200" s="42" t="n"/>
      <c r="D2200" s="42" t="n"/>
      <c r="E2200" s="42" t="n"/>
      <c r="F2200" s="42" t="n"/>
      <c r="G2200" s="42" t="n"/>
      <c r="H2200" s="42" t="n"/>
      <c r="I2200" s="42" t="n"/>
      <c r="J2200" s="42" t="n"/>
      <c r="K2200" s="42" t="n"/>
      <c r="L2200" s="42" t="n"/>
      <c r="M2200" s="42" t="n"/>
      <c r="N2200" s="42" t="n"/>
      <c r="O2200" s="42" t="n"/>
    </row>
    <row r="2201">
      <c r="A2201" s="40" t="n"/>
      <c r="B2201" s="41" t="n"/>
      <c r="C2201" s="42" t="n"/>
      <c r="D2201" s="42" t="n"/>
      <c r="E2201" s="42" t="n"/>
      <c r="F2201" s="42" t="n"/>
      <c r="G2201" s="42" t="n"/>
      <c r="H2201" s="42" t="n"/>
      <c r="I2201" s="42" t="n"/>
      <c r="J2201" s="42" t="n"/>
      <c r="K2201" s="42" t="n"/>
      <c r="L2201" s="42" t="n"/>
      <c r="M2201" s="42" t="n"/>
      <c r="N2201" s="42" t="n"/>
      <c r="O2201" s="42" t="n"/>
    </row>
    <row r="2202">
      <c r="A2202" s="40" t="n"/>
      <c r="B2202" s="41" t="n"/>
      <c r="C2202" s="42" t="n"/>
      <c r="D2202" s="42" t="n"/>
      <c r="E2202" s="42" t="n"/>
      <c r="F2202" s="42" t="n"/>
      <c r="G2202" s="42" t="n"/>
      <c r="H2202" s="42" t="n"/>
      <c r="I2202" s="42" t="n"/>
      <c r="J2202" s="42" t="n"/>
      <c r="K2202" s="42" t="n"/>
      <c r="L2202" s="42" t="n"/>
      <c r="M2202" s="42" t="n"/>
      <c r="N2202" s="42" t="n"/>
      <c r="O2202" s="42" t="n"/>
    </row>
    <row r="2203">
      <c r="A2203" s="40" t="n"/>
      <c r="B2203" s="41" t="n"/>
      <c r="C2203" s="42" t="n"/>
      <c r="D2203" s="42" t="n"/>
      <c r="E2203" s="42" t="n"/>
      <c r="F2203" s="42" t="n"/>
      <c r="G2203" s="42" t="n"/>
      <c r="H2203" s="42" t="n"/>
      <c r="I2203" s="42" t="n"/>
      <c r="J2203" s="42" t="n"/>
      <c r="K2203" s="42" t="n"/>
      <c r="L2203" s="42" t="n"/>
      <c r="M2203" s="42" t="n"/>
      <c r="N2203" s="42" t="n"/>
      <c r="O2203" s="42" t="n"/>
    </row>
    <row r="2204">
      <c r="A2204" s="40" t="n"/>
      <c r="B2204" s="41" t="n"/>
      <c r="C2204" s="42" t="n"/>
      <c r="D2204" s="42" t="n"/>
      <c r="E2204" s="42" t="n"/>
      <c r="F2204" s="42" t="n"/>
      <c r="G2204" s="42" t="n"/>
      <c r="H2204" s="42" t="n"/>
      <c r="I2204" s="42" t="n"/>
      <c r="J2204" s="42" t="n"/>
      <c r="K2204" s="42" t="n"/>
      <c r="L2204" s="42" t="n"/>
      <c r="M2204" s="42" t="n"/>
      <c r="N2204" s="42" t="n"/>
      <c r="O2204" s="42" t="n"/>
    </row>
    <row r="2205">
      <c r="A2205" s="40" t="n"/>
      <c r="B2205" s="41" t="n"/>
      <c r="C2205" s="42" t="n"/>
      <c r="D2205" s="42" t="n"/>
      <c r="E2205" s="42" t="n"/>
      <c r="F2205" s="42" t="n"/>
      <c r="G2205" s="42" t="n"/>
      <c r="H2205" s="42" t="n"/>
      <c r="I2205" s="42" t="n"/>
      <c r="J2205" s="42" t="n"/>
      <c r="K2205" s="42" t="n"/>
      <c r="L2205" s="42" t="n"/>
      <c r="M2205" s="42" t="n"/>
      <c r="N2205" s="42" t="n"/>
      <c r="O2205" s="42" t="n"/>
    </row>
    <row r="2206">
      <c r="A2206" s="40" t="n"/>
      <c r="B2206" s="41" t="n"/>
      <c r="C2206" s="42" t="n"/>
      <c r="D2206" s="42" t="n"/>
      <c r="E2206" s="42" t="n"/>
      <c r="F2206" s="42" t="n"/>
      <c r="G2206" s="42" t="n"/>
      <c r="H2206" s="42" t="n"/>
      <c r="I2206" s="42" t="n"/>
      <c r="J2206" s="42" t="n"/>
      <c r="K2206" s="42" t="n"/>
      <c r="L2206" s="42" t="n"/>
      <c r="M2206" s="42" t="n"/>
      <c r="N2206" s="42" t="n"/>
      <c r="O2206" s="42" t="n"/>
    </row>
    <row r="2207">
      <c r="A2207" s="40" t="n"/>
      <c r="B2207" s="41" t="n"/>
      <c r="C2207" s="42" t="n"/>
      <c r="D2207" s="42" t="n"/>
      <c r="E2207" s="42" t="n"/>
      <c r="F2207" s="42" t="n"/>
      <c r="G2207" s="42" t="n"/>
      <c r="H2207" s="42" t="n"/>
      <c r="I2207" s="42" t="n"/>
      <c r="J2207" s="42" t="n"/>
      <c r="K2207" s="42" t="n"/>
      <c r="L2207" s="42" t="n"/>
      <c r="M2207" s="42" t="n"/>
      <c r="N2207" s="42" t="n"/>
      <c r="O2207" s="42" t="n"/>
    </row>
    <row r="2208">
      <c r="A2208" s="40" t="n"/>
      <c r="B2208" s="41" t="n"/>
      <c r="C2208" s="42" t="n"/>
      <c r="D2208" s="42" t="n"/>
      <c r="E2208" s="42" t="n"/>
      <c r="F2208" s="42" t="n"/>
      <c r="G2208" s="42" t="n"/>
      <c r="H2208" s="42" t="n"/>
      <c r="I2208" s="42" t="n"/>
      <c r="J2208" s="42" t="n"/>
      <c r="K2208" s="42" t="n"/>
      <c r="L2208" s="42" t="n"/>
      <c r="M2208" s="42" t="n"/>
      <c r="N2208" s="42" t="n"/>
      <c r="O2208" s="42" t="n"/>
    </row>
    <row r="2209">
      <c r="A2209" s="40" t="n"/>
      <c r="B2209" s="41" t="n"/>
      <c r="C2209" s="42" t="n"/>
      <c r="D2209" s="42" t="n"/>
      <c r="E2209" s="42" t="n"/>
      <c r="F2209" s="42" t="n"/>
      <c r="G2209" s="42" t="n"/>
      <c r="H2209" s="42" t="n"/>
      <c r="I2209" s="42" t="n"/>
      <c r="J2209" s="42" t="n"/>
      <c r="K2209" s="42" t="n"/>
      <c r="L2209" s="42" t="n"/>
      <c r="M2209" s="42" t="n"/>
      <c r="N2209" s="42" t="n"/>
      <c r="O2209" s="42" t="n"/>
    </row>
    <row r="2210">
      <c r="A2210" s="40" t="n"/>
      <c r="B2210" s="41" t="n"/>
      <c r="C2210" s="42" t="n"/>
      <c r="D2210" s="42" t="n"/>
      <c r="E2210" s="42" t="n"/>
      <c r="F2210" s="42" t="n"/>
      <c r="G2210" s="42" t="n"/>
      <c r="H2210" s="42" t="n"/>
      <c r="I2210" s="42" t="n"/>
      <c r="J2210" s="42" t="n"/>
      <c r="K2210" s="42" t="n"/>
      <c r="L2210" s="42" t="n"/>
      <c r="M2210" s="42" t="n"/>
      <c r="N2210" s="42" t="n"/>
      <c r="O2210" s="42" t="n"/>
    </row>
    <row r="2211">
      <c r="A2211" s="40" t="n"/>
      <c r="B2211" s="41" t="n"/>
      <c r="C2211" s="42" t="n"/>
      <c r="D2211" s="42" t="n"/>
      <c r="E2211" s="42" t="n"/>
      <c r="F2211" s="42" t="n"/>
      <c r="G2211" s="42" t="n"/>
      <c r="H2211" s="42" t="n"/>
      <c r="I2211" s="42" t="n"/>
      <c r="J2211" s="42" t="n"/>
      <c r="K2211" s="42" t="n"/>
      <c r="L2211" s="42" t="n"/>
      <c r="M2211" s="42" t="n"/>
      <c r="N2211" s="42" t="n"/>
      <c r="O2211" s="42" t="n"/>
    </row>
    <row r="2212">
      <c r="A2212" s="40" t="n"/>
      <c r="B2212" s="41" t="n"/>
      <c r="C2212" s="42" t="n"/>
      <c r="D2212" s="42" t="n"/>
      <c r="E2212" s="42" t="n"/>
      <c r="F2212" s="42" t="n"/>
      <c r="G2212" s="42" t="n"/>
      <c r="H2212" s="42" t="n"/>
      <c r="I2212" s="42" t="n"/>
      <c r="J2212" s="42" t="n"/>
      <c r="K2212" s="42" t="n"/>
      <c r="L2212" s="42" t="n"/>
      <c r="M2212" s="42" t="n"/>
      <c r="N2212" s="42" t="n"/>
      <c r="O2212" s="42" t="n"/>
    </row>
    <row r="2213">
      <c r="A2213" s="40" t="n"/>
      <c r="B2213" s="41" t="n"/>
      <c r="C2213" s="42" t="n"/>
      <c r="D2213" s="42" t="n"/>
      <c r="E2213" s="42" t="n"/>
      <c r="F2213" s="42" t="n"/>
      <c r="G2213" s="42" t="n"/>
      <c r="H2213" s="42" t="n"/>
      <c r="I2213" s="42" t="n"/>
      <c r="J2213" s="42" t="n"/>
      <c r="K2213" s="42" t="n"/>
      <c r="L2213" s="42" t="n"/>
      <c r="M2213" s="42" t="n"/>
      <c r="N2213" s="42" t="n"/>
      <c r="O2213" s="42" t="n"/>
    </row>
    <row r="2214">
      <c r="A2214" s="40" t="n"/>
      <c r="B2214" s="41" t="n"/>
      <c r="C2214" s="42" t="n"/>
      <c r="D2214" s="42" t="n"/>
      <c r="E2214" s="42" t="n"/>
      <c r="F2214" s="42" t="n"/>
      <c r="G2214" s="42" t="n"/>
      <c r="H2214" s="42" t="n"/>
      <c r="I2214" s="42" t="n"/>
      <c r="J2214" s="42" t="n"/>
      <c r="K2214" s="42" t="n"/>
      <c r="L2214" s="42" t="n"/>
      <c r="M2214" s="42" t="n"/>
      <c r="N2214" s="42" t="n"/>
      <c r="O2214" s="42" t="n"/>
    </row>
    <row r="2215">
      <c r="A2215" s="40" t="n"/>
      <c r="B2215" s="41" t="n"/>
      <c r="C2215" s="42" t="n"/>
      <c r="D2215" s="42" t="n"/>
      <c r="E2215" s="42" t="n"/>
      <c r="F2215" s="42" t="n"/>
      <c r="G2215" s="42" t="n"/>
      <c r="H2215" s="42" t="n"/>
      <c r="I2215" s="42" t="n"/>
      <c r="J2215" s="42" t="n"/>
      <c r="K2215" s="42" t="n"/>
      <c r="L2215" s="42" t="n"/>
      <c r="M2215" s="42" t="n"/>
      <c r="N2215" s="42" t="n"/>
      <c r="O2215" s="42" t="n"/>
    </row>
    <row r="2216">
      <c r="A2216" s="40" t="n"/>
      <c r="B2216" s="41" t="n"/>
      <c r="C2216" s="42" t="n"/>
      <c r="D2216" s="42" t="n"/>
      <c r="E2216" s="42" t="n"/>
      <c r="F2216" s="42" t="n"/>
      <c r="G2216" s="42" t="n"/>
      <c r="H2216" s="42" t="n"/>
      <c r="I2216" s="42" t="n"/>
      <c r="J2216" s="42" t="n"/>
      <c r="K2216" s="42" t="n"/>
      <c r="L2216" s="42" t="n"/>
      <c r="M2216" s="42" t="n"/>
      <c r="N2216" s="42" t="n"/>
      <c r="O2216" s="42" t="n"/>
    </row>
    <row r="2217">
      <c r="A2217" s="40" t="n"/>
      <c r="B2217" s="41" t="n"/>
      <c r="C2217" s="42" t="n"/>
      <c r="D2217" s="42" t="n"/>
      <c r="E2217" s="42" t="n"/>
      <c r="F2217" s="42" t="n"/>
      <c r="G2217" s="42" t="n"/>
      <c r="H2217" s="42" t="n"/>
      <c r="I2217" s="42" t="n"/>
      <c r="J2217" s="42" t="n"/>
      <c r="K2217" s="42" t="n"/>
      <c r="L2217" s="42" t="n"/>
      <c r="M2217" s="42" t="n"/>
      <c r="N2217" s="42" t="n"/>
      <c r="O2217" s="42" t="n"/>
    </row>
    <row r="2218">
      <c r="A2218" s="40" t="n"/>
      <c r="B2218" s="41" t="n"/>
      <c r="C2218" s="42" t="n"/>
      <c r="D2218" s="42" t="n"/>
      <c r="E2218" s="42" t="n"/>
      <c r="F2218" s="42" t="n"/>
      <c r="G2218" s="42" t="n"/>
      <c r="H2218" s="42" t="n"/>
      <c r="I2218" s="42" t="n"/>
      <c r="J2218" s="42" t="n"/>
      <c r="K2218" s="42" t="n"/>
      <c r="L2218" s="42" t="n"/>
      <c r="M2218" s="42" t="n"/>
      <c r="N2218" s="42" t="n"/>
      <c r="O2218" s="42" t="n"/>
    </row>
    <row r="2219">
      <c r="A2219" s="40" t="n"/>
      <c r="B2219" s="41" t="n"/>
      <c r="C2219" s="42" t="n"/>
      <c r="D2219" s="42" t="n"/>
      <c r="E2219" s="42" t="n"/>
      <c r="F2219" s="42" t="n"/>
      <c r="G2219" s="42" t="n"/>
      <c r="H2219" s="42" t="n"/>
      <c r="I2219" s="42" t="n"/>
      <c r="J2219" s="42" t="n"/>
      <c r="K2219" s="42" t="n"/>
      <c r="L2219" s="42" t="n"/>
      <c r="M2219" s="42" t="n"/>
      <c r="N2219" s="42" t="n"/>
      <c r="O2219" s="42" t="n"/>
    </row>
    <row r="2220">
      <c r="A2220" s="40" t="n"/>
      <c r="B2220" s="41" t="n"/>
      <c r="C2220" s="42" t="n"/>
      <c r="D2220" s="42" t="n"/>
      <c r="E2220" s="42" t="n"/>
      <c r="F2220" s="42" t="n"/>
      <c r="G2220" s="42" t="n"/>
      <c r="H2220" s="42" t="n"/>
      <c r="I2220" s="42" t="n"/>
      <c r="J2220" s="42" t="n"/>
      <c r="K2220" s="42" t="n"/>
      <c r="L2220" s="42" t="n"/>
      <c r="M2220" s="42" t="n"/>
      <c r="N2220" s="42" t="n"/>
      <c r="O2220" s="42" t="n"/>
    </row>
    <row r="2221">
      <c r="A2221" s="40" t="n"/>
      <c r="B2221" s="41" t="n"/>
      <c r="C2221" s="42" t="n"/>
      <c r="D2221" s="42" t="n"/>
      <c r="E2221" s="42" t="n"/>
      <c r="F2221" s="42" t="n"/>
      <c r="G2221" s="42" t="n"/>
      <c r="H2221" s="42" t="n"/>
      <c r="I2221" s="42" t="n"/>
      <c r="J2221" s="42" t="n"/>
      <c r="K2221" s="42" t="n"/>
      <c r="L2221" s="42" t="n"/>
      <c r="M2221" s="42" t="n"/>
      <c r="N2221" s="42" t="n"/>
      <c r="O2221" s="42" t="n"/>
    </row>
    <row r="2222">
      <c r="A2222" s="40" t="n"/>
      <c r="B2222" s="41" t="n"/>
      <c r="C2222" s="42" t="n"/>
      <c r="D2222" s="42" t="n"/>
      <c r="E2222" s="42" t="n"/>
      <c r="F2222" s="42" t="n"/>
      <c r="G2222" s="42" t="n"/>
      <c r="H2222" s="42" t="n"/>
      <c r="I2222" s="42" t="n"/>
      <c r="J2222" s="42" t="n"/>
      <c r="K2222" s="42" t="n"/>
      <c r="L2222" s="42" t="n"/>
      <c r="M2222" s="42" t="n"/>
      <c r="N2222" s="42" t="n"/>
      <c r="O2222" s="42" t="n"/>
    </row>
    <row r="2223">
      <c r="A2223" s="40" t="n"/>
      <c r="B2223" s="41" t="n"/>
      <c r="C2223" s="42" t="n"/>
      <c r="D2223" s="42" t="n"/>
      <c r="E2223" s="42" t="n"/>
      <c r="F2223" s="42" t="n"/>
      <c r="G2223" s="42" t="n"/>
      <c r="H2223" s="42" t="n"/>
      <c r="I2223" s="42" t="n"/>
      <c r="J2223" s="42" t="n"/>
      <c r="K2223" s="42" t="n"/>
      <c r="L2223" s="42" t="n"/>
      <c r="M2223" s="42" t="n"/>
      <c r="N2223" s="42" t="n"/>
      <c r="O2223" s="42" t="n"/>
    </row>
    <row r="2224">
      <c r="A2224" s="40" t="n"/>
      <c r="B2224" s="41" t="n"/>
      <c r="C2224" s="42" t="n"/>
      <c r="D2224" s="42" t="n"/>
      <c r="E2224" s="42" t="n"/>
      <c r="F2224" s="42" t="n"/>
      <c r="G2224" s="42" t="n"/>
      <c r="H2224" s="42" t="n"/>
      <c r="I2224" s="42" t="n"/>
      <c r="J2224" s="42" t="n"/>
      <c r="K2224" s="42" t="n"/>
      <c r="L2224" s="42" t="n"/>
      <c r="M2224" s="42" t="n"/>
      <c r="N2224" s="42" t="n"/>
      <c r="O2224" s="42" t="n"/>
    </row>
    <row r="2225">
      <c r="A2225" s="40" t="n"/>
      <c r="B2225" s="41" t="n"/>
      <c r="C2225" s="42" t="n"/>
      <c r="D2225" s="42" t="n"/>
      <c r="E2225" s="42" t="n"/>
      <c r="F2225" s="42" t="n"/>
      <c r="G2225" s="42" t="n"/>
      <c r="H2225" s="42" t="n"/>
      <c r="I2225" s="42" t="n"/>
      <c r="J2225" s="42" t="n"/>
      <c r="K2225" s="42" t="n"/>
      <c r="L2225" s="42" t="n"/>
      <c r="M2225" s="42" t="n"/>
      <c r="N2225" s="42" t="n"/>
      <c r="O2225" s="42" t="n"/>
    </row>
    <row r="2226">
      <c r="A2226" s="40" t="n"/>
      <c r="B2226" s="41" t="n"/>
      <c r="C2226" s="42" t="n"/>
      <c r="D2226" s="42" t="n"/>
      <c r="E2226" s="42" t="n"/>
      <c r="F2226" s="42" t="n"/>
      <c r="G2226" s="42" t="n"/>
      <c r="H2226" s="42" t="n"/>
      <c r="I2226" s="42" t="n"/>
      <c r="J2226" s="42" t="n"/>
      <c r="K2226" s="42" t="n"/>
      <c r="L2226" s="42" t="n"/>
      <c r="M2226" s="42" t="n"/>
      <c r="N2226" s="42" t="n"/>
      <c r="O2226" s="42" t="n"/>
    </row>
    <row r="2227">
      <c r="A2227" s="40" t="n"/>
      <c r="B2227" s="41" t="n"/>
      <c r="C2227" s="42" t="n"/>
      <c r="D2227" s="42" t="n"/>
      <c r="E2227" s="42" t="n"/>
      <c r="F2227" s="42" t="n"/>
      <c r="G2227" s="42" t="n"/>
      <c r="H2227" s="42" t="n"/>
      <c r="I2227" s="42" t="n"/>
      <c r="J2227" s="42" t="n"/>
      <c r="K2227" s="42" t="n"/>
      <c r="L2227" s="42" t="n"/>
      <c r="M2227" s="42" t="n"/>
      <c r="N2227" s="42" t="n"/>
      <c r="O2227" s="42" t="n"/>
    </row>
    <row r="2228">
      <c r="A2228" s="40" t="n"/>
      <c r="B2228" s="41" t="n"/>
      <c r="C2228" s="42" t="n"/>
      <c r="D2228" s="42" t="n"/>
      <c r="E2228" s="42" t="n"/>
      <c r="F2228" s="42" t="n"/>
      <c r="G2228" s="42" t="n"/>
      <c r="H2228" s="42" t="n"/>
      <c r="I2228" s="42" t="n"/>
      <c r="J2228" s="42" t="n"/>
      <c r="K2228" s="42" t="n"/>
      <c r="L2228" s="42" t="n"/>
      <c r="M2228" s="42" t="n"/>
      <c r="N2228" s="42" t="n"/>
      <c r="O2228" s="42" t="n"/>
    </row>
    <row r="2229">
      <c r="A2229" s="40" t="n"/>
      <c r="B2229" s="41" t="n"/>
      <c r="C2229" s="42" t="n"/>
      <c r="D2229" s="42" t="n"/>
      <c r="E2229" s="42" t="n"/>
      <c r="F2229" s="42" t="n"/>
      <c r="G2229" s="42" t="n"/>
      <c r="H2229" s="42" t="n"/>
      <c r="I2229" s="42" t="n"/>
      <c r="J2229" s="42" t="n"/>
      <c r="K2229" s="42" t="n"/>
      <c r="L2229" s="42" t="n"/>
      <c r="M2229" s="42" t="n"/>
      <c r="N2229" s="42" t="n"/>
      <c r="O2229" s="42" t="n"/>
    </row>
    <row r="2230">
      <c r="A2230" s="40" t="n"/>
      <c r="B2230" s="41" t="n"/>
      <c r="C2230" s="42" t="n"/>
      <c r="D2230" s="42" t="n"/>
      <c r="E2230" s="42" t="n"/>
      <c r="F2230" s="42" t="n"/>
      <c r="G2230" s="42" t="n"/>
      <c r="H2230" s="42" t="n"/>
      <c r="I2230" s="42" t="n"/>
      <c r="J2230" s="42" t="n"/>
      <c r="K2230" s="42" t="n"/>
      <c r="L2230" s="42" t="n"/>
      <c r="M2230" s="42" t="n"/>
      <c r="N2230" s="42" t="n"/>
      <c r="O2230" s="42" t="n"/>
    </row>
    <row r="2231">
      <c r="A2231" s="40" t="n"/>
      <c r="B2231" s="41" t="n"/>
      <c r="C2231" s="42" t="n"/>
      <c r="D2231" s="42" t="n"/>
      <c r="E2231" s="42" t="n"/>
      <c r="F2231" s="42" t="n"/>
      <c r="G2231" s="42" t="n"/>
      <c r="H2231" s="42" t="n"/>
      <c r="I2231" s="42" t="n"/>
      <c r="J2231" s="42" t="n"/>
      <c r="K2231" s="42" t="n"/>
      <c r="L2231" s="42" t="n"/>
      <c r="M2231" s="42" t="n"/>
      <c r="N2231" s="42" t="n"/>
      <c r="O2231" s="42" t="n"/>
    </row>
    <row r="2232">
      <c r="A2232" s="40" t="n"/>
      <c r="B2232" s="41" t="n"/>
      <c r="C2232" s="42" t="n"/>
      <c r="D2232" s="42" t="n"/>
      <c r="E2232" s="42" t="n"/>
      <c r="F2232" s="42" t="n"/>
      <c r="G2232" s="42" t="n"/>
      <c r="H2232" s="42" t="n"/>
      <c r="I2232" s="42" t="n"/>
      <c r="J2232" s="42" t="n"/>
      <c r="K2232" s="42" t="n"/>
      <c r="L2232" s="42" t="n"/>
      <c r="M2232" s="42" t="n"/>
      <c r="N2232" s="42" t="n"/>
      <c r="O2232" s="42" t="n"/>
    </row>
    <row r="2233">
      <c r="A2233" s="40" t="n"/>
      <c r="B2233" s="41" t="n"/>
      <c r="C2233" s="42" t="n"/>
      <c r="D2233" s="42" t="n"/>
      <c r="E2233" s="42" t="n"/>
      <c r="F2233" s="42" t="n"/>
      <c r="G2233" s="42" t="n"/>
      <c r="H2233" s="42" t="n"/>
      <c r="I2233" s="42" t="n"/>
      <c r="J2233" s="42" t="n"/>
      <c r="K2233" s="42" t="n"/>
      <c r="L2233" s="42" t="n"/>
      <c r="M2233" s="42" t="n"/>
      <c r="N2233" s="42" t="n"/>
      <c r="O2233" s="42" t="n"/>
    </row>
    <row r="2234">
      <c r="A2234" s="40" t="n"/>
      <c r="B2234" s="41" t="n"/>
      <c r="C2234" s="42" t="n"/>
      <c r="D2234" s="42" t="n"/>
      <c r="E2234" s="42" t="n"/>
      <c r="F2234" s="42" t="n"/>
      <c r="G2234" s="42" t="n"/>
      <c r="H2234" s="42" t="n"/>
      <c r="I2234" s="42" t="n"/>
      <c r="J2234" s="42" t="n"/>
      <c r="K2234" s="42" t="n"/>
      <c r="L2234" s="42" t="n"/>
      <c r="M2234" s="42" t="n"/>
      <c r="N2234" s="42" t="n"/>
      <c r="O2234" s="42" t="n"/>
    </row>
    <row r="2235">
      <c r="A2235" s="40" t="n"/>
      <c r="B2235" s="41" t="n"/>
      <c r="C2235" s="42" t="n"/>
      <c r="D2235" s="42" t="n"/>
      <c r="E2235" s="42" t="n"/>
      <c r="F2235" s="42" t="n"/>
      <c r="G2235" s="42" t="n"/>
      <c r="H2235" s="42" t="n"/>
      <c r="I2235" s="42" t="n"/>
      <c r="J2235" s="42" t="n"/>
      <c r="K2235" s="42" t="n"/>
      <c r="L2235" s="42" t="n"/>
      <c r="M2235" s="42" t="n"/>
      <c r="N2235" s="42" t="n"/>
      <c r="O2235" s="42" t="n"/>
    </row>
    <row r="2236">
      <c r="A2236" s="40" t="n"/>
      <c r="B2236" s="41" t="n"/>
      <c r="C2236" s="42" t="n"/>
      <c r="D2236" s="42" t="n"/>
      <c r="E2236" s="42" t="n"/>
      <c r="F2236" s="42" t="n"/>
      <c r="G2236" s="42" t="n"/>
      <c r="H2236" s="42" t="n"/>
      <c r="I2236" s="42" t="n"/>
      <c r="J2236" s="42" t="n"/>
      <c r="K2236" s="42" t="n"/>
      <c r="L2236" s="42" t="n"/>
      <c r="M2236" s="42" t="n"/>
      <c r="N2236" s="42" t="n"/>
      <c r="O2236" s="42" t="n"/>
    </row>
    <row r="2237">
      <c r="A2237" s="40" t="n"/>
      <c r="B2237" s="41" t="n"/>
      <c r="C2237" s="42" t="n"/>
      <c r="D2237" s="42" t="n"/>
      <c r="E2237" s="42" t="n"/>
      <c r="F2237" s="42" t="n"/>
      <c r="G2237" s="42" t="n"/>
      <c r="H2237" s="42" t="n"/>
      <c r="I2237" s="42" t="n"/>
      <c r="J2237" s="42" t="n"/>
      <c r="K2237" s="42" t="n"/>
      <c r="L2237" s="42" t="n"/>
      <c r="M2237" s="42" t="n"/>
      <c r="N2237" s="42" t="n"/>
      <c r="O2237" s="42" t="n"/>
    </row>
    <row r="2238">
      <c r="A2238" s="40" t="n"/>
      <c r="B2238" s="41" t="n"/>
      <c r="C2238" s="42" t="n"/>
      <c r="D2238" s="42" t="n"/>
      <c r="E2238" s="42" t="n"/>
      <c r="F2238" s="42" t="n"/>
      <c r="G2238" s="42" t="n"/>
      <c r="H2238" s="42" t="n"/>
      <c r="I2238" s="42" t="n"/>
      <c r="J2238" s="42" t="n"/>
      <c r="K2238" s="42" t="n"/>
      <c r="L2238" s="42" t="n"/>
      <c r="M2238" s="42" t="n"/>
      <c r="N2238" s="42" t="n"/>
      <c r="O2238" s="42" t="n"/>
    </row>
    <row r="2239">
      <c r="A2239" s="40" t="n"/>
      <c r="B2239" s="41" t="n"/>
      <c r="C2239" s="42" t="n"/>
      <c r="D2239" s="42" t="n"/>
      <c r="E2239" s="42" t="n"/>
      <c r="F2239" s="42" t="n"/>
      <c r="G2239" s="42" t="n"/>
      <c r="H2239" s="42" t="n"/>
      <c r="I2239" s="42" t="n"/>
      <c r="J2239" s="42" t="n"/>
      <c r="K2239" s="42" t="n"/>
      <c r="L2239" s="42" t="n"/>
      <c r="M2239" s="42" t="n"/>
      <c r="N2239" s="42" t="n"/>
      <c r="O2239" s="42" t="n"/>
    </row>
    <row r="2240">
      <c r="A2240" s="40" t="n"/>
      <c r="B2240" s="41" t="n"/>
      <c r="C2240" s="42" t="n"/>
      <c r="D2240" s="42" t="n"/>
      <c r="E2240" s="42" t="n"/>
      <c r="F2240" s="42" t="n"/>
      <c r="G2240" s="42" t="n"/>
      <c r="H2240" s="42" t="n"/>
      <c r="I2240" s="42" t="n"/>
      <c r="J2240" s="42" t="n"/>
      <c r="K2240" s="42" t="n"/>
      <c r="L2240" s="42" t="n"/>
      <c r="M2240" s="42" t="n"/>
      <c r="N2240" s="42" t="n"/>
      <c r="O2240" s="42" t="n"/>
    </row>
    <row r="2241">
      <c r="A2241" s="40" t="n"/>
      <c r="B2241" s="41" t="n"/>
      <c r="C2241" s="42" t="n"/>
      <c r="D2241" s="42" t="n"/>
      <c r="E2241" s="42" t="n"/>
      <c r="F2241" s="42" t="n"/>
      <c r="G2241" s="42" t="n"/>
      <c r="H2241" s="42" t="n"/>
      <c r="I2241" s="42" t="n"/>
      <c r="J2241" s="42" t="n"/>
      <c r="K2241" s="42" t="n"/>
      <c r="L2241" s="42" t="n"/>
      <c r="M2241" s="42" t="n"/>
      <c r="N2241" s="42" t="n"/>
      <c r="O2241" s="42" t="n"/>
    </row>
    <row r="2242">
      <c r="A2242" s="40" t="n"/>
      <c r="B2242" s="41" t="n"/>
      <c r="C2242" s="42" t="n"/>
      <c r="D2242" s="42" t="n"/>
      <c r="E2242" s="42" t="n"/>
      <c r="F2242" s="42" t="n"/>
      <c r="G2242" s="42" t="n"/>
      <c r="H2242" s="42" t="n"/>
      <c r="I2242" s="42" t="n"/>
      <c r="J2242" s="42" t="n"/>
      <c r="K2242" s="42" t="n"/>
      <c r="L2242" s="42" t="n"/>
      <c r="M2242" s="42" t="n"/>
      <c r="N2242" s="42" t="n"/>
      <c r="O2242" s="42" t="n"/>
    </row>
    <row r="2243">
      <c r="A2243" s="40" t="n"/>
      <c r="B2243" s="41" t="n"/>
      <c r="C2243" s="42" t="n"/>
      <c r="D2243" s="42" t="n"/>
      <c r="E2243" s="42" t="n"/>
      <c r="F2243" s="42" t="n"/>
      <c r="G2243" s="42" t="n"/>
      <c r="H2243" s="42" t="n"/>
      <c r="I2243" s="42" t="n"/>
      <c r="J2243" s="42" t="n"/>
      <c r="K2243" s="42" t="n"/>
      <c r="L2243" s="42" t="n"/>
      <c r="M2243" s="42" t="n"/>
      <c r="N2243" s="42" t="n"/>
      <c r="O2243" s="42" t="n"/>
    </row>
    <row r="2244">
      <c r="A2244" s="40" t="n"/>
      <c r="B2244" s="41" t="n"/>
      <c r="C2244" s="42" t="n"/>
      <c r="D2244" s="42" t="n"/>
      <c r="E2244" s="42" t="n"/>
      <c r="F2244" s="42" t="n"/>
      <c r="G2244" s="42" t="n"/>
      <c r="H2244" s="42" t="n"/>
      <c r="I2244" s="42" t="n"/>
      <c r="J2244" s="42" t="n"/>
      <c r="K2244" s="42" t="n"/>
      <c r="L2244" s="42" t="n"/>
      <c r="M2244" s="42" t="n"/>
      <c r="N2244" s="42" t="n"/>
      <c r="O2244" s="42" t="n"/>
    </row>
    <row r="2245">
      <c r="A2245" s="40" t="n"/>
      <c r="B2245" s="41" t="n"/>
      <c r="C2245" s="42" t="n"/>
      <c r="D2245" s="42" t="n"/>
      <c r="E2245" s="42" t="n"/>
      <c r="F2245" s="42" t="n"/>
      <c r="G2245" s="42" t="n"/>
      <c r="H2245" s="42" t="n"/>
      <c r="I2245" s="42" t="n"/>
      <c r="J2245" s="42" t="n"/>
      <c r="K2245" s="42" t="n"/>
      <c r="L2245" s="42" t="n"/>
      <c r="M2245" s="42" t="n"/>
      <c r="N2245" s="42" t="n"/>
      <c r="O2245" s="42" t="n"/>
    </row>
    <row r="2246">
      <c r="A2246" s="40" t="n"/>
      <c r="B2246" s="41" t="n"/>
      <c r="C2246" s="42" t="n"/>
      <c r="D2246" s="42" t="n"/>
      <c r="E2246" s="42" t="n"/>
      <c r="F2246" s="42" t="n"/>
      <c r="G2246" s="42" t="n"/>
      <c r="H2246" s="42" t="n"/>
      <c r="I2246" s="42" t="n"/>
      <c r="J2246" s="42" t="n"/>
      <c r="K2246" s="42" t="n"/>
      <c r="L2246" s="42" t="n"/>
      <c r="M2246" s="42" t="n"/>
      <c r="N2246" s="42" t="n"/>
      <c r="O2246" s="42" t="n"/>
    </row>
    <row r="2247">
      <c r="A2247" s="40" t="n"/>
      <c r="B2247" s="41" t="n"/>
      <c r="C2247" s="42" t="n"/>
      <c r="D2247" s="42" t="n"/>
      <c r="E2247" s="42" t="n"/>
      <c r="F2247" s="42" t="n"/>
      <c r="G2247" s="42" t="n"/>
      <c r="H2247" s="42" t="n"/>
      <c r="I2247" s="42" t="n"/>
      <c r="J2247" s="42" t="n"/>
      <c r="K2247" s="42" t="n"/>
      <c r="L2247" s="42" t="n"/>
      <c r="M2247" s="42" t="n"/>
      <c r="N2247" s="42" t="n"/>
      <c r="O2247" s="42" t="n"/>
    </row>
    <row r="2248">
      <c r="A2248" s="40" t="n"/>
      <c r="B2248" s="41" t="n"/>
      <c r="C2248" s="42" t="n"/>
      <c r="D2248" s="42" t="n"/>
      <c r="E2248" s="42" t="n"/>
      <c r="F2248" s="42" t="n"/>
      <c r="G2248" s="42" t="n"/>
      <c r="H2248" s="42" t="n"/>
      <c r="I2248" s="42" t="n"/>
      <c r="J2248" s="42" t="n"/>
      <c r="K2248" s="42" t="n"/>
      <c r="L2248" s="42" t="n"/>
      <c r="M2248" s="42" t="n"/>
      <c r="N2248" s="42" t="n"/>
      <c r="O2248" s="42" t="n"/>
    </row>
    <row r="2249">
      <c r="A2249" s="40" t="n"/>
      <c r="B2249" s="41" t="n"/>
      <c r="C2249" s="42" t="n"/>
      <c r="D2249" s="42" t="n"/>
      <c r="E2249" s="42" t="n"/>
      <c r="F2249" s="42" t="n"/>
      <c r="G2249" s="42" t="n"/>
      <c r="H2249" s="42" t="n"/>
      <c r="I2249" s="42" t="n"/>
      <c r="J2249" s="42" t="n"/>
      <c r="K2249" s="42" t="n"/>
      <c r="L2249" s="42" t="n"/>
      <c r="M2249" s="42" t="n"/>
      <c r="N2249" s="42" t="n"/>
      <c r="O2249" s="42" t="n"/>
    </row>
    <row r="2250">
      <c r="A2250" s="40" t="n"/>
      <c r="B2250" s="41" t="n"/>
      <c r="C2250" s="42" t="n"/>
      <c r="D2250" s="42" t="n"/>
      <c r="E2250" s="42" t="n"/>
      <c r="F2250" s="42" t="n"/>
      <c r="G2250" s="42" t="n"/>
      <c r="H2250" s="42" t="n"/>
      <c r="I2250" s="42" t="n"/>
      <c r="J2250" s="42" t="n"/>
      <c r="K2250" s="42" t="n"/>
      <c r="L2250" s="42" t="n"/>
      <c r="M2250" s="42" t="n"/>
      <c r="N2250" s="42" t="n"/>
      <c r="O2250" s="42" t="n"/>
    </row>
    <row r="2251">
      <c r="A2251" s="40" t="n"/>
      <c r="B2251" s="41" t="n"/>
      <c r="C2251" s="42" t="n"/>
      <c r="D2251" s="42" t="n"/>
      <c r="E2251" s="42" t="n"/>
      <c r="F2251" s="42" t="n"/>
      <c r="G2251" s="42" t="n"/>
      <c r="H2251" s="42" t="n"/>
      <c r="I2251" s="42" t="n"/>
      <c r="J2251" s="42" t="n"/>
      <c r="K2251" s="42" t="n"/>
      <c r="L2251" s="42" t="n"/>
      <c r="M2251" s="42" t="n"/>
      <c r="N2251" s="42" t="n"/>
      <c r="O2251" s="42" t="n"/>
    </row>
    <row r="2252">
      <c r="A2252" s="40" t="n"/>
      <c r="B2252" s="41" t="n"/>
      <c r="C2252" s="42" t="n"/>
      <c r="D2252" s="42" t="n"/>
      <c r="E2252" s="42" t="n"/>
      <c r="F2252" s="42" t="n"/>
      <c r="G2252" s="42" t="n"/>
      <c r="H2252" s="42" t="n"/>
      <c r="I2252" s="42" t="n"/>
      <c r="J2252" s="42" t="n"/>
      <c r="K2252" s="42" t="n"/>
      <c r="L2252" s="42" t="n"/>
      <c r="M2252" s="42" t="n"/>
      <c r="N2252" s="42" t="n"/>
      <c r="O2252" s="42" t="n"/>
    </row>
    <row r="2253">
      <c r="A2253" s="40" t="n"/>
      <c r="B2253" s="41" t="n"/>
      <c r="C2253" s="42" t="n"/>
      <c r="D2253" s="42" t="n"/>
      <c r="E2253" s="42" t="n"/>
      <c r="F2253" s="42" t="n"/>
      <c r="G2253" s="42" t="n"/>
      <c r="H2253" s="42" t="n"/>
      <c r="I2253" s="42" t="n"/>
      <c r="J2253" s="42" t="n"/>
      <c r="K2253" s="42" t="n"/>
      <c r="L2253" s="42" t="n"/>
      <c r="M2253" s="42" t="n"/>
      <c r="N2253" s="42" t="n"/>
      <c r="O2253" s="42" t="n"/>
    </row>
    <row r="2254">
      <c r="A2254" s="40" t="n"/>
      <c r="B2254" s="41" t="n"/>
      <c r="C2254" s="42" t="n"/>
      <c r="D2254" s="42" t="n"/>
      <c r="E2254" s="42" t="n"/>
      <c r="F2254" s="42" t="n"/>
      <c r="G2254" s="42" t="n"/>
      <c r="H2254" s="42" t="n"/>
      <c r="I2254" s="42" t="n"/>
      <c r="J2254" s="42" t="n"/>
      <c r="K2254" s="42" t="n"/>
      <c r="L2254" s="42" t="n"/>
      <c r="M2254" s="42" t="n"/>
      <c r="N2254" s="42" t="n"/>
      <c r="O2254" s="42" t="n"/>
    </row>
    <row r="2255">
      <c r="A2255" s="40" t="n"/>
      <c r="B2255" s="41" t="n"/>
      <c r="C2255" s="42" t="n"/>
      <c r="D2255" s="42" t="n"/>
      <c r="E2255" s="42" t="n"/>
      <c r="F2255" s="42" t="n"/>
      <c r="G2255" s="42" t="n"/>
      <c r="H2255" s="42" t="n"/>
      <c r="I2255" s="42" t="n"/>
      <c r="J2255" s="42" t="n"/>
      <c r="K2255" s="42" t="n"/>
      <c r="L2255" s="42" t="n"/>
      <c r="M2255" s="42" t="n"/>
      <c r="N2255" s="42" t="n"/>
      <c r="O2255" s="42" t="n"/>
    </row>
    <row r="2256">
      <c r="A2256" s="40" t="n"/>
      <c r="B2256" s="41" t="n"/>
      <c r="C2256" s="42" t="n"/>
      <c r="D2256" s="42" t="n"/>
      <c r="E2256" s="42" t="n"/>
      <c r="F2256" s="42" t="n"/>
      <c r="G2256" s="42" t="n"/>
      <c r="H2256" s="42" t="n"/>
      <c r="I2256" s="42" t="n"/>
      <c r="J2256" s="42" t="n"/>
      <c r="K2256" s="42" t="n"/>
      <c r="L2256" s="42" t="n"/>
      <c r="M2256" s="42" t="n"/>
      <c r="N2256" s="42" t="n"/>
      <c r="O2256" s="42" t="n"/>
    </row>
    <row r="2257">
      <c r="A2257" s="40" t="n"/>
      <c r="B2257" s="41" t="n"/>
      <c r="C2257" s="42" t="n"/>
      <c r="D2257" s="42" t="n"/>
      <c r="E2257" s="42" t="n"/>
      <c r="F2257" s="42" t="n"/>
      <c r="G2257" s="42" t="n"/>
      <c r="H2257" s="42" t="n"/>
      <c r="I2257" s="42" t="n"/>
      <c r="J2257" s="42" t="n"/>
      <c r="K2257" s="42" t="n"/>
      <c r="L2257" s="42" t="n"/>
      <c r="M2257" s="42" t="n"/>
      <c r="N2257" s="42" t="n"/>
      <c r="O2257" s="42" t="n"/>
    </row>
    <row r="2258">
      <c r="A2258" s="40" t="n"/>
      <c r="B2258" s="41" t="n"/>
      <c r="C2258" s="42" t="n"/>
      <c r="D2258" s="42" t="n"/>
      <c r="E2258" s="42" t="n"/>
      <c r="F2258" s="42" t="n"/>
      <c r="G2258" s="42" t="n"/>
      <c r="H2258" s="42" t="n"/>
      <c r="I2258" s="42" t="n"/>
      <c r="J2258" s="42" t="n"/>
      <c r="K2258" s="42" t="n"/>
      <c r="L2258" s="42" t="n"/>
      <c r="M2258" s="42" t="n"/>
      <c r="N2258" s="42" t="n"/>
      <c r="O2258" s="42" t="n"/>
    </row>
    <row r="2259">
      <c r="A2259" s="40" t="n"/>
      <c r="B2259" s="41" t="n"/>
      <c r="C2259" s="42" t="n"/>
      <c r="D2259" s="42" t="n"/>
      <c r="E2259" s="42" t="n"/>
      <c r="F2259" s="42" t="n"/>
      <c r="G2259" s="42" t="n"/>
      <c r="H2259" s="42" t="n"/>
      <c r="I2259" s="42" t="n"/>
      <c r="J2259" s="42" t="n"/>
      <c r="K2259" s="42" t="n"/>
      <c r="L2259" s="42" t="n"/>
      <c r="M2259" s="42" t="n"/>
      <c r="N2259" s="42" t="n"/>
      <c r="O2259" s="42" t="n"/>
    </row>
    <row r="2260">
      <c r="A2260" s="40" t="n"/>
      <c r="B2260" s="41" t="n"/>
      <c r="C2260" s="42" t="n"/>
      <c r="D2260" s="42" t="n"/>
      <c r="E2260" s="42" t="n"/>
      <c r="F2260" s="42" t="n"/>
      <c r="G2260" s="42" t="n"/>
      <c r="H2260" s="42" t="n"/>
      <c r="I2260" s="42" t="n"/>
      <c r="J2260" s="42" t="n"/>
      <c r="K2260" s="42" t="n"/>
      <c r="L2260" s="42" t="n"/>
      <c r="M2260" s="42" t="n"/>
      <c r="N2260" s="42" t="n"/>
      <c r="O2260" s="42" t="n"/>
    </row>
    <row r="2261">
      <c r="A2261" s="40" t="n"/>
      <c r="B2261" s="41" t="n"/>
      <c r="C2261" s="42" t="n"/>
      <c r="D2261" s="42" t="n"/>
      <c r="E2261" s="42" t="n"/>
      <c r="F2261" s="42" t="n"/>
      <c r="G2261" s="42" t="n"/>
      <c r="H2261" s="42" t="n"/>
      <c r="I2261" s="42" t="n"/>
      <c r="J2261" s="42" t="n"/>
      <c r="K2261" s="42" t="n"/>
      <c r="L2261" s="42" t="n"/>
      <c r="M2261" s="42" t="n"/>
      <c r="N2261" s="42" t="n"/>
      <c r="O2261" s="42" t="n"/>
    </row>
    <row r="2262">
      <c r="A2262" s="40" t="n"/>
      <c r="B2262" s="41" t="n"/>
      <c r="C2262" s="42" t="n"/>
      <c r="D2262" s="42" t="n"/>
      <c r="E2262" s="42" t="n"/>
      <c r="F2262" s="42" t="n"/>
      <c r="G2262" s="42" t="n"/>
      <c r="H2262" s="42" t="n"/>
      <c r="I2262" s="42" t="n"/>
      <c r="J2262" s="42" t="n"/>
      <c r="K2262" s="42" t="n"/>
      <c r="L2262" s="42" t="n"/>
      <c r="M2262" s="42" t="n"/>
      <c r="N2262" s="42" t="n"/>
      <c r="O2262" s="42" t="n"/>
    </row>
    <row r="2263">
      <c r="A2263" s="40" t="n"/>
      <c r="B2263" s="41" t="n"/>
      <c r="C2263" s="42" t="n"/>
      <c r="D2263" s="42" t="n"/>
      <c r="E2263" s="42" t="n"/>
      <c r="F2263" s="42" t="n"/>
      <c r="G2263" s="42" t="n"/>
      <c r="H2263" s="42" t="n"/>
      <c r="I2263" s="42" t="n"/>
      <c r="J2263" s="42" t="n"/>
      <c r="K2263" s="42" t="n"/>
      <c r="L2263" s="42" t="n"/>
      <c r="M2263" s="42" t="n"/>
      <c r="N2263" s="42" t="n"/>
      <c r="O2263" s="42" t="n"/>
    </row>
    <row r="2264">
      <c r="A2264" s="40" t="n"/>
      <c r="B2264" s="41" t="n"/>
      <c r="C2264" s="42" t="n"/>
      <c r="D2264" s="42" t="n"/>
      <c r="E2264" s="42" t="n"/>
      <c r="F2264" s="42" t="n"/>
      <c r="G2264" s="42" t="n"/>
      <c r="H2264" s="42" t="n"/>
      <c r="I2264" s="42" t="n"/>
      <c r="J2264" s="42" t="n"/>
      <c r="K2264" s="42" t="n"/>
      <c r="L2264" s="42" t="n"/>
      <c r="M2264" s="42" t="n"/>
      <c r="N2264" s="42" t="n"/>
      <c r="O2264" s="42" t="n"/>
    </row>
    <row r="2265">
      <c r="A2265" s="40" t="n"/>
      <c r="B2265" s="41" t="n"/>
      <c r="C2265" s="42" t="n"/>
      <c r="D2265" s="42" t="n"/>
      <c r="E2265" s="42" t="n"/>
      <c r="F2265" s="42" t="n"/>
      <c r="G2265" s="42" t="n"/>
      <c r="H2265" s="42" t="n"/>
      <c r="I2265" s="42" t="n"/>
      <c r="J2265" s="42" t="n"/>
      <c r="K2265" s="42" t="n"/>
      <c r="L2265" s="42" t="n"/>
      <c r="M2265" s="42" t="n"/>
      <c r="N2265" s="42" t="n"/>
      <c r="O2265" s="42" t="n"/>
    </row>
    <row r="2266">
      <c r="A2266" s="40" t="n"/>
      <c r="B2266" s="41" t="n"/>
      <c r="C2266" s="42" t="n"/>
      <c r="D2266" s="42" t="n"/>
      <c r="E2266" s="42" t="n"/>
      <c r="F2266" s="42" t="n"/>
      <c r="G2266" s="42" t="n"/>
      <c r="H2266" s="42" t="n"/>
      <c r="I2266" s="42" t="n"/>
      <c r="J2266" s="42" t="n"/>
      <c r="K2266" s="42" t="n"/>
      <c r="L2266" s="42" t="n"/>
      <c r="M2266" s="42" t="n"/>
      <c r="N2266" s="42" t="n"/>
      <c r="O2266" s="42" t="n"/>
    </row>
    <row r="2267">
      <c r="A2267" s="40" t="n"/>
      <c r="B2267" s="41" t="n"/>
      <c r="C2267" s="42" t="n"/>
      <c r="D2267" s="42" t="n"/>
      <c r="E2267" s="42" t="n"/>
      <c r="F2267" s="42" t="n"/>
      <c r="G2267" s="42" t="n"/>
      <c r="H2267" s="42" t="n"/>
      <c r="I2267" s="42" t="n"/>
      <c r="J2267" s="42" t="n"/>
      <c r="K2267" s="42" t="n"/>
      <c r="L2267" s="42" t="n"/>
      <c r="M2267" s="42" t="n"/>
      <c r="N2267" s="42" t="n"/>
      <c r="O2267" s="42" t="n"/>
    </row>
    <row r="2268">
      <c r="A2268" s="40" t="n"/>
      <c r="B2268" s="41" t="n"/>
      <c r="C2268" s="42" t="n"/>
      <c r="D2268" s="42" t="n"/>
      <c r="E2268" s="42" t="n"/>
      <c r="F2268" s="42" t="n"/>
      <c r="G2268" s="42" t="n"/>
      <c r="H2268" s="42" t="n"/>
      <c r="I2268" s="42" t="n"/>
      <c r="J2268" s="42" t="n"/>
      <c r="K2268" s="42" t="n"/>
      <c r="L2268" s="42" t="n"/>
      <c r="M2268" s="42" t="n"/>
      <c r="N2268" s="42" t="n"/>
      <c r="O2268" s="42" t="n"/>
    </row>
    <row r="2269">
      <c r="A2269" s="40" t="n"/>
      <c r="B2269" s="41" t="n"/>
      <c r="C2269" s="42" t="n"/>
      <c r="D2269" s="42" t="n"/>
      <c r="E2269" s="42" t="n"/>
      <c r="F2269" s="42" t="n"/>
      <c r="G2269" s="42" t="n"/>
      <c r="H2269" s="42" t="n"/>
      <c r="I2269" s="42" t="n"/>
      <c r="J2269" s="42" t="n"/>
      <c r="K2269" s="42" t="n"/>
      <c r="L2269" s="42" t="n"/>
      <c r="M2269" s="42" t="n"/>
      <c r="N2269" s="42" t="n"/>
      <c r="O2269" s="42" t="n"/>
    </row>
    <row r="2270">
      <c r="A2270" s="40" t="n"/>
      <c r="B2270" s="41" t="n"/>
      <c r="C2270" s="42" t="n"/>
      <c r="D2270" s="42" t="n"/>
      <c r="E2270" s="42" t="n"/>
      <c r="F2270" s="42" t="n"/>
      <c r="G2270" s="42" t="n"/>
      <c r="H2270" s="42" t="n"/>
      <c r="I2270" s="42" t="n"/>
      <c r="J2270" s="42" t="n"/>
      <c r="K2270" s="42" t="n"/>
      <c r="L2270" s="42" t="n"/>
      <c r="M2270" s="42" t="n"/>
      <c r="N2270" s="42" t="n"/>
      <c r="O2270" s="42" t="n"/>
    </row>
    <row r="2271">
      <c r="A2271" s="40" t="n"/>
      <c r="B2271" s="41" t="n"/>
      <c r="C2271" s="42" t="n"/>
      <c r="D2271" s="42" t="n"/>
      <c r="E2271" s="42" t="n"/>
      <c r="F2271" s="42" t="n"/>
      <c r="G2271" s="42" t="n"/>
      <c r="H2271" s="42" t="n"/>
      <c r="I2271" s="42" t="n"/>
      <c r="J2271" s="42" t="n"/>
      <c r="K2271" s="42" t="n"/>
      <c r="L2271" s="42" t="n"/>
      <c r="M2271" s="42" t="n"/>
      <c r="N2271" s="42" t="n"/>
      <c r="O2271" s="42" t="n"/>
    </row>
    <row r="2272">
      <c r="A2272" s="40" t="n"/>
      <c r="B2272" s="41" t="n"/>
      <c r="C2272" s="42" t="n"/>
      <c r="D2272" s="42" t="n"/>
      <c r="E2272" s="42" t="n"/>
      <c r="F2272" s="42" t="n"/>
      <c r="G2272" s="42" t="n"/>
      <c r="H2272" s="42" t="n"/>
      <c r="I2272" s="42" t="n"/>
      <c r="J2272" s="42" t="n"/>
      <c r="K2272" s="42" t="n"/>
      <c r="L2272" s="42" t="n"/>
      <c r="M2272" s="42" t="n"/>
      <c r="N2272" s="42" t="n"/>
      <c r="O2272" s="42" t="n"/>
    </row>
    <row r="2273">
      <c r="A2273" s="40" t="n"/>
      <c r="B2273" s="41" t="n"/>
      <c r="C2273" s="42" t="n"/>
      <c r="D2273" s="42" t="n"/>
      <c r="E2273" s="42" t="n"/>
      <c r="F2273" s="42" t="n"/>
      <c r="G2273" s="42" t="n"/>
      <c r="H2273" s="42" t="n"/>
      <c r="I2273" s="42" t="n"/>
      <c r="J2273" s="42" t="n"/>
      <c r="K2273" s="42" t="n"/>
      <c r="L2273" s="42" t="n"/>
      <c r="M2273" s="42" t="n"/>
      <c r="N2273" s="42" t="n"/>
      <c r="O2273" s="42" t="n"/>
    </row>
    <row r="2274">
      <c r="A2274" s="40" t="n"/>
      <c r="B2274" s="41" t="n"/>
      <c r="C2274" s="42" t="n"/>
      <c r="D2274" s="42" t="n"/>
      <c r="E2274" s="42" t="n"/>
      <c r="F2274" s="42" t="n"/>
      <c r="G2274" s="42" t="n"/>
      <c r="H2274" s="42" t="n"/>
      <c r="I2274" s="42" t="n"/>
      <c r="J2274" s="42" t="n"/>
      <c r="K2274" s="42" t="n"/>
      <c r="L2274" s="42" t="n"/>
      <c r="M2274" s="42" t="n"/>
      <c r="N2274" s="42" t="n"/>
      <c r="O2274" s="42" t="n"/>
    </row>
    <row r="2275">
      <c r="A2275" s="40" t="n"/>
      <c r="B2275" s="41" t="n"/>
      <c r="C2275" s="42" t="n"/>
      <c r="D2275" s="42" t="n"/>
      <c r="E2275" s="42" t="n"/>
      <c r="F2275" s="42" t="n"/>
      <c r="G2275" s="42" t="n"/>
      <c r="H2275" s="42" t="n"/>
      <c r="I2275" s="42" t="n"/>
      <c r="J2275" s="42" t="n"/>
      <c r="K2275" s="42" t="n"/>
      <c r="L2275" s="42" t="n"/>
      <c r="M2275" s="42" t="n"/>
      <c r="N2275" s="42" t="n"/>
      <c r="O2275" s="42" t="n"/>
    </row>
    <row r="2276">
      <c r="A2276" s="40" t="n"/>
      <c r="B2276" s="41" t="n"/>
      <c r="C2276" s="42" t="n"/>
      <c r="D2276" s="42" t="n"/>
      <c r="E2276" s="42" t="n"/>
      <c r="F2276" s="42" t="n"/>
      <c r="G2276" s="42" t="n"/>
      <c r="H2276" s="42" t="n"/>
      <c r="I2276" s="42" t="n"/>
      <c r="J2276" s="42" t="n"/>
      <c r="K2276" s="42" t="n"/>
      <c r="L2276" s="42" t="n"/>
      <c r="M2276" s="42" t="n"/>
      <c r="N2276" s="42" t="n"/>
      <c r="O2276" s="42" t="n"/>
    </row>
    <row r="2277">
      <c r="A2277" s="40" t="n"/>
      <c r="B2277" s="41" t="n"/>
      <c r="C2277" s="42" t="n"/>
      <c r="D2277" s="42" t="n"/>
      <c r="E2277" s="42" t="n"/>
      <c r="F2277" s="42" t="n"/>
      <c r="G2277" s="42" t="n"/>
      <c r="H2277" s="42" t="n"/>
      <c r="I2277" s="42" t="n"/>
      <c r="J2277" s="42" t="n"/>
      <c r="K2277" s="42" t="n"/>
      <c r="L2277" s="42" t="n"/>
      <c r="M2277" s="42" t="n"/>
      <c r="N2277" s="42" t="n"/>
      <c r="O2277" s="42" t="n"/>
    </row>
    <row r="2278">
      <c r="A2278" s="40" t="n"/>
      <c r="B2278" s="41" t="n"/>
      <c r="C2278" s="42" t="n"/>
      <c r="D2278" s="42" t="n"/>
      <c r="E2278" s="42" t="n"/>
      <c r="F2278" s="42" t="n"/>
      <c r="G2278" s="42" t="n"/>
      <c r="H2278" s="42" t="n"/>
      <c r="I2278" s="42" t="n"/>
      <c r="J2278" s="42" t="n"/>
      <c r="K2278" s="42" t="n"/>
      <c r="L2278" s="42" t="n"/>
      <c r="M2278" s="42" t="n"/>
      <c r="N2278" s="42" t="n"/>
      <c r="O2278" s="42" t="n"/>
    </row>
    <row r="2279">
      <c r="A2279" s="40" t="n"/>
      <c r="B2279" s="41" t="n"/>
      <c r="C2279" s="42" t="n"/>
      <c r="D2279" s="42" t="n"/>
      <c r="E2279" s="42" t="n"/>
      <c r="F2279" s="42" t="n"/>
      <c r="G2279" s="42" t="n"/>
      <c r="H2279" s="42" t="n"/>
      <c r="I2279" s="42" t="n"/>
      <c r="J2279" s="42" t="n"/>
      <c r="K2279" s="42" t="n"/>
      <c r="L2279" s="42" t="n"/>
      <c r="M2279" s="42" t="n"/>
      <c r="N2279" s="42" t="n"/>
      <c r="O2279" s="42" t="n"/>
    </row>
    <row r="2280">
      <c r="A2280" s="40" t="n"/>
      <c r="B2280" s="41" t="n"/>
      <c r="C2280" s="42" t="n"/>
      <c r="D2280" s="42" t="n"/>
      <c r="E2280" s="42" t="n"/>
      <c r="F2280" s="42" t="n"/>
      <c r="G2280" s="42" t="n"/>
      <c r="H2280" s="42" t="n"/>
      <c r="I2280" s="42" t="n"/>
      <c r="J2280" s="42" t="n"/>
      <c r="K2280" s="42" t="n"/>
      <c r="L2280" s="42" t="n"/>
      <c r="M2280" s="42" t="n"/>
      <c r="N2280" s="42" t="n"/>
      <c r="O2280" s="42" t="n"/>
    </row>
    <row r="2281">
      <c r="A2281" s="40" t="n"/>
      <c r="B2281" s="41" t="n"/>
      <c r="C2281" s="42" t="n"/>
      <c r="D2281" s="42" t="n"/>
      <c r="E2281" s="42" t="n"/>
      <c r="F2281" s="42" t="n"/>
      <c r="G2281" s="42" t="n"/>
      <c r="H2281" s="42" t="n"/>
      <c r="I2281" s="42" t="n"/>
      <c r="J2281" s="42" t="n"/>
      <c r="K2281" s="42" t="n"/>
      <c r="L2281" s="42" t="n"/>
      <c r="M2281" s="42" t="n"/>
      <c r="N2281" s="42" t="n"/>
      <c r="O2281" s="42" t="n"/>
    </row>
    <row r="2282">
      <c r="A2282" s="40" t="n"/>
      <c r="B2282" s="41" t="n"/>
      <c r="C2282" s="42" t="n"/>
      <c r="D2282" s="42" t="n"/>
      <c r="E2282" s="42" t="n"/>
      <c r="F2282" s="42" t="n"/>
      <c r="G2282" s="42" t="n"/>
      <c r="H2282" s="42" t="n"/>
      <c r="I2282" s="42" t="n"/>
      <c r="J2282" s="42" t="n"/>
      <c r="K2282" s="42" t="n"/>
      <c r="L2282" s="42" t="n"/>
      <c r="M2282" s="42" t="n"/>
      <c r="N2282" s="42" t="n"/>
      <c r="O2282" s="42" t="n"/>
    </row>
    <row r="2283">
      <c r="A2283" s="40" t="n"/>
      <c r="B2283" s="41" t="n"/>
      <c r="C2283" s="42" t="n"/>
      <c r="D2283" s="42" t="n"/>
      <c r="E2283" s="42" t="n"/>
      <c r="F2283" s="42" t="n"/>
      <c r="G2283" s="42" t="n"/>
      <c r="H2283" s="42" t="n"/>
      <c r="I2283" s="42" t="n"/>
      <c r="J2283" s="42" t="n"/>
      <c r="K2283" s="42" t="n"/>
      <c r="L2283" s="42" t="n"/>
      <c r="M2283" s="42" t="n"/>
      <c r="N2283" s="42" t="n"/>
      <c r="O2283" s="42" t="n"/>
    </row>
    <row r="2284">
      <c r="A2284" s="40" t="n"/>
      <c r="B2284" s="41" t="n"/>
      <c r="C2284" s="42" t="n"/>
      <c r="D2284" s="42" t="n"/>
      <c r="E2284" s="42" t="n"/>
      <c r="F2284" s="42" t="n"/>
      <c r="G2284" s="42" t="n"/>
      <c r="H2284" s="42" t="n"/>
      <c r="I2284" s="42" t="n"/>
      <c r="J2284" s="42" t="n"/>
      <c r="K2284" s="42" t="n"/>
      <c r="L2284" s="42" t="n"/>
      <c r="M2284" s="42" t="n"/>
      <c r="N2284" s="42" t="n"/>
      <c r="O2284" s="42" t="n"/>
    </row>
    <row r="2285">
      <c r="A2285" s="40" t="n"/>
      <c r="B2285" s="41" t="n"/>
      <c r="C2285" s="42" t="n"/>
      <c r="D2285" s="42" t="n"/>
      <c r="E2285" s="42" t="n"/>
      <c r="F2285" s="42" t="n"/>
      <c r="G2285" s="42" t="n"/>
      <c r="H2285" s="42" t="n"/>
      <c r="I2285" s="42" t="n"/>
      <c r="J2285" s="42" t="n"/>
      <c r="K2285" s="42" t="n"/>
      <c r="L2285" s="42" t="n"/>
      <c r="M2285" s="42" t="n"/>
      <c r="N2285" s="42" t="n"/>
      <c r="O2285" s="42" t="n"/>
    </row>
    <row r="2286">
      <c r="A2286" s="40" t="n"/>
      <c r="B2286" s="41" t="n"/>
      <c r="C2286" s="42" t="n"/>
      <c r="D2286" s="42" t="n"/>
      <c r="E2286" s="42" t="n"/>
      <c r="F2286" s="42" t="n"/>
      <c r="G2286" s="42" t="n"/>
      <c r="H2286" s="42" t="n"/>
      <c r="I2286" s="42" t="n"/>
      <c r="J2286" s="42" t="n"/>
      <c r="K2286" s="42" t="n"/>
      <c r="L2286" s="42" t="n"/>
      <c r="M2286" s="42" t="n"/>
      <c r="N2286" s="42" t="n"/>
      <c r="O2286" s="42" t="n"/>
    </row>
    <row r="2287">
      <c r="A2287" s="40" t="n"/>
      <c r="B2287" s="41" t="n"/>
      <c r="C2287" s="42" t="n"/>
      <c r="D2287" s="42" t="n"/>
      <c r="E2287" s="42" t="n"/>
      <c r="F2287" s="42" t="n"/>
      <c r="G2287" s="42" t="n"/>
      <c r="H2287" s="42" t="n"/>
      <c r="I2287" s="42" t="n"/>
      <c r="J2287" s="42" t="n"/>
      <c r="K2287" s="42" t="n"/>
      <c r="L2287" s="42" t="n"/>
      <c r="M2287" s="42" t="n"/>
      <c r="N2287" s="42" t="n"/>
      <c r="O2287" s="42" t="n"/>
    </row>
    <row r="2288">
      <c r="A2288" s="40" t="n"/>
      <c r="B2288" s="41" t="n"/>
      <c r="C2288" s="42" t="n"/>
      <c r="D2288" s="42" t="n"/>
      <c r="E2288" s="42" t="n"/>
      <c r="F2288" s="42" t="n"/>
      <c r="G2288" s="42" t="n"/>
      <c r="H2288" s="42" t="n"/>
      <c r="I2288" s="42" t="n"/>
      <c r="J2288" s="42" t="n"/>
      <c r="K2288" s="42" t="n"/>
      <c r="L2288" s="42" t="n"/>
      <c r="M2288" s="42" t="n"/>
      <c r="N2288" s="42" t="n"/>
      <c r="O2288" s="42" t="n"/>
    </row>
    <row r="2289">
      <c r="A2289" s="40" t="n"/>
      <c r="B2289" s="41" t="n"/>
      <c r="C2289" s="42" t="n"/>
      <c r="D2289" s="42" t="n"/>
      <c r="E2289" s="42" t="n"/>
      <c r="F2289" s="42" t="n"/>
      <c r="G2289" s="42" t="n"/>
      <c r="H2289" s="42" t="n"/>
      <c r="I2289" s="42" t="n"/>
      <c r="J2289" s="42" t="n"/>
      <c r="K2289" s="42" t="n"/>
      <c r="L2289" s="42" t="n"/>
      <c r="M2289" s="42" t="n"/>
      <c r="N2289" s="42" t="n"/>
      <c r="O2289" s="42" t="n"/>
    </row>
    <row r="2290">
      <c r="A2290" s="40" t="n"/>
      <c r="B2290" s="41" t="n"/>
      <c r="C2290" s="42" t="n"/>
      <c r="D2290" s="42" t="n"/>
      <c r="E2290" s="42" t="n"/>
      <c r="F2290" s="42" t="n"/>
      <c r="G2290" s="42" t="n"/>
      <c r="H2290" s="42" t="n"/>
      <c r="I2290" s="42" t="n"/>
      <c r="J2290" s="42" t="n"/>
      <c r="K2290" s="42" t="n"/>
      <c r="L2290" s="42" t="n"/>
      <c r="M2290" s="42" t="n"/>
      <c r="N2290" s="42" t="n"/>
      <c r="O2290" s="42" t="n"/>
    </row>
    <row r="2291">
      <c r="A2291" s="40" t="n"/>
      <c r="B2291" s="41" t="n"/>
      <c r="C2291" s="42" t="n"/>
      <c r="D2291" s="42" t="n"/>
      <c r="E2291" s="42" t="n"/>
      <c r="F2291" s="42" t="n"/>
      <c r="G2291" s="42" t="n"/>
      <c r="H2291" s="42" t="n"/>
      <c r="I2291" s="42" t="n"/>
      <c r="J2291" s="42" t="n"/>
      <c r="K2291" s="42" t="n"/>
      <c r="L2291" s="42" t="n"/>
      <c r="M2291" s="42" t="n"/>
      <c r="N2291" s="42" t="n"/>
      <c r="O2291" s="42" t="n"/>
    </row>
    <row r="2292">
      <c r="A2292" s="40" t="n"/>
      <c r="B2292" s="41" t="n"/>
      <c r="C2292" s="42" t="n"/>
      <c r="D2292" s="42" t="n"/>
      <c r="E2292" s="42" t="n"/>
      <c r="F2292" s="42" t="n"/>
      <c r="G2292" s="42" t="n"/>
      <c r="H2292" s="42" t="n"/>
      <c r="I2292" s="42" t="n"/>
      <c r="J2292" s="42" t="n"/>
      <c r="K2292" s="42" t="n"/>
      <c r="L2292" s="42" t="n"/>
      <c r="M2292" s="42" t="n"/>
      <c r="N2292" s="42" t="n"/>
      <c r="O2292" s="42" t="n"/>
    </row>
    <row r="2293">
      <c r="A2293" s="40" t="n"/>
      <c r="B2293" s="41" t="n"/>
      <c r="C2293" s="42" t="n"/>
      <c r="D2293" s="42" t="n"/>
      <c r="E2293" s="42" t="n"/>
      <c r="F2293" s="42" t="n"/>
      <c r="G2293" s="42" t="n"/>
      <c r="H2293" s="42" t="n"/>
      <c r="I2293" s="42" t="n"/>
      <c r="J2293" s="42" t="n"/>
      <c r="K2293" s="42" t="n"/>
      <c r="L2293" s="42" t="n"/>
      <c r="M2293" s="42" t="n"/>
      <c r="N2293" s="42" t="n"/>
      <c r="O2293" s="42" t="n"/>
    </row>
    <row r="2294">
      <c r="A2294" s="40" t="n"/>
      <c r="B2294" s="41" t="n"/>
      <c r="C2294" s="42" t="n"/>
      <c r="D2294" s="42" t="n"/>
      <c r="E2294" s="42" t="n"/>
      <c r="F2294" s="42" t="n"/>
      <c r="G2294" s="42" t="n"/>
      <c r="H2294" s="42" t="n"/>
      <c r="I2294" s="42" t="n"/>
      <c r="J2294" s="42" t="n"/>
      <c r="K2294" s="42" t="n"/>
      <c r="L2294" s="42" t="n"/>
      <c r="M2294" s="42" t="n"/>
      <c r="N2294" s="42" t="n"/>
      <c r="O2294" s="42" t="n"/>
    </row>
    <row r="2295">
      <c r="A2295" s="40" t="n"/>
      <c r="B2295" s="41" t="n"/>
      <c r="C2295" s="42" t="n"/>
      <c r="D2295" s="42" t="n"/>
      <c r="E2295" s="42" t="n"/>
      <c r="F2295" s="42" t="n"/>
      <c r="G2295" s="42" t="n"/>
      <c r="H2295" s="42" t="n"/>
      <c r="I2295" s="42" t="n"/>
      <c r="J2295" s="42" t="n"/>
      <c r="K2295" s="42" t="n"/>
      <c r="L2295" s="42" t="n"/>
      <c r="M2295" s="42" t="n"/>
      <c r="N2295" s="42" t="n"/>
      <c r="O2295" s="42" t="n"/>
    </row>
    <row r="2296">
      <c r="A2296" s="40" t="n"/>
      <c r="B2296" s="41" t="n"/>
      <c r="C2296" s="42" t="n"/>
      <c r="D2296" s="42" t="n"/>
      <c r="E2296" s="42" t="n"/>
      <c r="F2296" s="42" t="n"/>
      <c r="G2296" s="42" t="n"/>
      <c r="H2296" s="42" t="n"/>
      <c r="I2296" s="42" t="n"/>
      <c r="J2296" s="42" t="n"/>
      <c r="K2296" s="42" t="n"/>
      <c r="L2296" s="42" t="n"/>
      <c r="M2296" s="42" t="n"/>
      <c r="N2296" s="42" t="n"/>
      <c r="O2296" s="42" t="n"/>
    </row>
    <row r="2297">
      <c r="A2297" s="40" t="n"/>
      <c r="B2297" s="41" t="n"/>
      <c r="C2297" s="42" t="n"/>
      <c r="D2297" s="42" t="n"/>
      <c r="E2297" s="42" t="n"/>
      <c r="F2297" s="42" t="n"/>
      <c r="G2297" s="42" t="n"/>
      <c r="H2297" s="42" t="n"/>
      <c r="I2297" s="42" t="n"/>
      <c r="J2297" s="42" t="n"/>
      <c r="K2297" s="42" t="n"/>
      <c r="L2297" s="42" t="n"/>
      <c r="M2297" s="42" t="n"/>
      <c r="N2297" s="42" t="n"/>
      <c r="O2297" s="42" t="n"/>
    </row>
    <row r="2298">
      <c r="A2298" s="40" t="n"/>
      <c r="B2298" s="41" t="n"/>
      <c r="C2298" s="42" t="n"/>
      <c r="D2298" s="42" t="n"/>
      <c r="E2298" s="42" t="n"/>
      <c r="F2298" s="42" t="n"/>
      <c r="G2298" s="42" t="n"/>
      <c r="H2298" s="42" t="n"/>
      <c r="I2298" s="42" t="n"/>
      <c r="J2298" s="42" t="n"/>
      <c r="K2298" s="42" t="n"/>
      <c r="L2298" s="42" t="n"/>
      <c r="M2298" s="42" t="n"/>
      <c r="N2298" s="42" t="n"/>
      <c r="O2298" s="42" t="n"/>
    </row>
    <row r="2299">
      <c r="A2299" s="40" t="n"/>
      <c r="B2299" s="41" t="n"/>
      <c r="C2299" s="42" t="n"/>
      <c r="D2299" s="42" t="n"/>
      <c r="E2299" s="42" t="n"/>
      <c r="F2299" s="42" t="n"/>
      <c r="G2299" s="42" t="n"/>
      <c r="H2299" s="42" t="n"/>
      <c r="I2299" s="42" t="n"/>
      <c r="J2299" s="42" t="n"/>
      <c r="K2299" s="42" t="n"/>
      <c r="L2299" s="42" t="n"/>
      <c r="M2299" s="42" t="n"/>
      <c r="N2299" s="42" t="n"/>
      <c r="O2299" s="42" t="n"/>
    </row>
    <row r="2300">
      <c r="A2300" s="40" t="n"/>
      <c r="B2300" s="41" t="n"/>
      <c r="C2300" s="42" t="n"/>
      <c r="D2300" s="42" t="n"/>
      <c r="E2300" s="42" t="n"/>
      <c r="F2300" s="42" t="n"/>
      <c r="G2300" s="42" t="n"/>
      <c r="H2300" s="42" t="n"/>
      <c r="I2300" s="42" t="n"/>
      <c r="J2300" s="42" t="n"/>
      <c r="K2300" s="42" t="n"/>
      <c r="L2300" s="42" t="n"/>
      <c r="M2300" s="42" t="n"/>
      <c r="N2300" s="42" t="n"/>
      <c r="O2300" s="42" t="n"/>
    </row>
    <row r="2301">
      <c r="A2301" s="40" t="n"/>
      <c r="B2301" s="41" t="n"/>
      <c r="C2301" s="42" t="n"/>
      <c r="D2301" s="42" t="n"/>
      <c r="E2301" s="42" t="n"/>
      <c r="F2301" s="42" t="n"/>
      <c r="G2301" s="42" t="n"/>
      <c r="H2301" s="42" t="n"/>
      <c r="I2301" s="42" t="n"/>
      <c r="J2301" s="42" t="n"/>
      <c r="K2301" s="42" t="n"/>
      <c r="L2301" s="42" t="n"/>
      <c r="M2301" s="42" t="n"/>
      <c r="N2301" s="42" t="n"/>
      <c r="O2301" s="42" t="n"/>
    </row>
    <row r="2302">
      <c r="A2302" s="40" t="n"/>
      <c r="B2302" s="41" t="n"/>
      <c r="C2302" s="42" t="n"/>
      <c r="D2302" s="42" t="n"/>
      <c r="E2302" s="42" t="n"/>
      <c r="F2302" s="42" t="n"/>
      <c r="G2302" s="42" t="n"/>
      <c r="H2302" s="42" t="n"/>
      <c r="I2302" s="42" t="n"/>
      <c r="J2302" s="42" t="n"/>
      <c r="K2302" s="42" t="n"/>
      <c r="L2302" s="42" t="n"/>
      <c r="M2302" s="42" t="n"/>
      <c r="N2302" s="42" t="n"/>
      <c r="O2302" s="42" t="n"/>
    </row>
    <row r="2303">
      <c r="A2303" s="40" t="n"/>
      <c r="B2303" s="41" t="n"/>
      <c r="C2303" s="42" t="n"/>
      <c r="D2303" s="42" t="n"/>
      <c r="E2303" s="42" t="n"/>
      <c r="F2303" s="42" t="n"/>
      <c r="G2303" s="42" t="n"/>
      <c r="H2303" s="42" t="n"/>
      <c r="I2303" s="42" t="n"/>
      <c r="J2303" s="42" t="n"/>
      <c r="K2303" s="42" t="n"/>
      <c r="L2303" s="42" t="n"/>
      <c r="M2303" s="42" t="n"/>
      <c r="N2303" s="42" t="n"/>
      <c r="O2303" s="42" t="n"/>
    </row>
    <row r="2304">
      <c r="A2304" s="40" t="n"/>
      <c r="B2304" s="41" t="n"/>
      <c r="C2304" s="42" t="n"/>
      <c r="D2304" s="42" t="n"/>
      <c r="E2304" s="42" t="n"/>
      <c r="F2304" s="42" t="n"/>
      <c r="G2304" s="42" t="n"/>
      <c r="H2304" s="42" t="n"/>
      <c r="I2304" s="42" t="n"/>
      <c r="J2304" s="42" t="n"/>
      <c r="K2304" s="42" t="n"/>
      <c r="L2304" s="42" t="n"/>
      <c r="M2304" s="42" t="n"/>
      <c r="N2304" s="42" t="n"/>
      <c r="O2304" s="42" t="n"/>
    </row>
    <row r="2305">
      <c r="A2305" s="40" t="n"/>
      <c r="B2305" s="41" t="n"/>
      <c r="C2305" s="42" t="n"/>
      <c r="D2305" s="42" t="n"/>
      <c r="E2305" s="42" t="n"/>
      <c r="F2305" s="42" t="n"/>
      <c r="G2305" s="42" t="n"/>
      <c r="H2305" s="42" t="n"/>
      <c r="I2305" s="42" t="n"/>
      <c r="J2305" s="42" t="n"/>
      <c r="K2305" s="42" t="n"/>
      <c r="L2305" s="42" t="n"/>
      <c r="M2305" s="42" t="n"/>
      <c r="N2305" s="42" t="n"/>
      <c r="O2305" s="42" t="n"/>
    </row>
    <row r="2306">
      <c r="A2306" s="40" t="n"/>
      <c r="B2306" s="41" t="n"/>
      <c r="C2306" s="42" t="n"/>
      <c r="D2306" s="42" t="n"/>
      <c r="E2306" s="42" t="n"/>
      <c r="F2306" s="42" t="n"/>
      <c r="G2306" s="42" t="n"/>
      <c r="H2306" s="42" t="n"/>
      <c r="I2306" s="42" t="n"/>
      <c r="J2306" s="42" t="n"/>
      <c r="K2306" s="42" t="n"/>
      <c r="L2306" s="42" t="n"/>
      <c r="M2306" s="42" t="n"/>
      <c r="N2306" s="42" t="n"/>
      <c r="O2306" s="42" t="n"/>
    </row>
    <row r="2307">
      <c r="A2307" s="40" t="n"/>
      <c r="B2307" s="41" t="n"/>
      <c r="C2307" s="42" t="n"/>
      <c r="D2307" s="42" t="n"/>
      <c r="E2307" s="42" t="n"/>
      <c r="F2307" s="42" t="n"/>
      <c r="G2307" s="42" t="n"/>
      <c r="H2307" s="42" t="n"/>
      <c r="I2307" s="42" t="n"/>
      <c r="J2307" s="42" t="n"/>
      <c r="K2307" s="42" t="n"/>
      <c r="L2307" s="42" t="n"/>
      <c r="M2307" s="42" t="n"/>
      <c r="N2307" s="42" t="n"/>
      <c r="O2307" s="42" t="n"/>
    </row>
    <row r="2308">
      <c r="A2308" s="40" t="n"/>
      <c r="B2308" s="41" t="n"/>
      <c r="C2308" s="42" t="n"/>
      <c r="D2308" s="42" t="n"/>
      <c r="E2308" s="42" t="n"/>
      <c r="F2308" s="42" t="n"/>
      <c r="G2308" s="42" t="n"/>
      <c r="H2308" s="42" t="n"/>
      <c r="I2308" s="42" t="n"/>
      <c r="J2308" s="42" t="n"/>
      <c r="K2308" s="42" t="n"/>
      <c r="L2308" s="42" t="n"/>
      <c r="M2308" s="42" t="n"/>
      <c r="N2308" s="42" t="n"/>
      <c r="O2308" s="42" t="n"/>
    </row>
    <row r="2309">
      <c r="A2309" s="40" t="n"/>
      <c r="B2309" s="41" t="n"/>
      <c r="C2309" s="42" t="n"/>
      <c r="D2309" s="42" t="n"/>
      <c r="E2309" s="42" t="n"/>
      <c r="F2309" s="42" t="n"/>
      <c r="G2309" s="42" t="n"/>
      <c r="H2309" s="42" t="n"/>
      <c r="I2309" s="42" t="n"/>
      <c r="J2309" s="42" t="n"/>
      <c r="K2309" s="42" t="n"/>
      <c r="L2309" s="42" t="n"/>
      <c r="M2309" s="42" t="n"/>
      <c r="N2309" s="42" t="n"/>
      <c r="O2309" s="42" t="n"/>
    </row>
    <row r="2310">
      <c r="A2310" s="40" t="n"/>
      <c r="B2310" s="41" t="n"/>
      <c r="C2310" s="42" t="n"/>
      <c r="D2310" s="42" t="n"/>
      <c r="E2310" s="42" t="n"/>
      <c r="F2310" s="42" t="n"/>
      <c r="G2310" s="42" t="n"/>
      <c r="H2310" s="42" t="n"/>
      <c r="I2310" s="42" t="n"/>
      <c r="J2310" s="42" t="n"/>
      <c r="K2310" s="42" t="n"/>
      <c r="L2310" s="42" t="n"/>
      <c r="M2310" s="42" t="n"/>
      <c r="N2310" s="42" t="n"/>
      <c r="O2310" s="42" t="n"/>
    </row>
    <row r="2311">
      <c r="A2311" s="40" t="n"/>
      <c r="B2311" s="41" t="n"/>
      <c r="C2311" s="42" t="n"/>
      <c r="D2311" s="42" t="n"/>
      <c r="E2311" s="42" t="n"/>
      <c r="F2311" s="42" t="n"/>
      <c r="G2311" s="42" t="n"/>
      <c r="H2311" s="42" t="n"/>
      <c r="I2311" s="42" t="n"/>
      <c r="J2311" s="42" t="n"/>
      <c r="K2311" s="42" t="n"/>
      <c r="L2311" s="42" t="n"/>
      <c r="M2311" s="42" t="n"/>
      <c r="N2311" s="42" t="n"/>
      <c r="O2311" s="42" t="n"/>
    </row>
    <row r="2312">
      <c r="A2312" s="40" t="n"/>
      <c r="B2312" s="41" t="n"/>
      <c r="C2312" s="42" t="n"/>
      <c r="D2312" s="42" t="n"/>
      <c r="E2312" s="42" t="n"/>
      <c r="F2312" s="42" t="n"/>
      <c r="G2312" s="42" t="n"/>
      <c r="H2312" s="42" t="n"/>
      <c r="I2312" s="42" t="n"/>
      <c r="J2312" s="42" t="n"/>
      <c r="K2312" s="42" t="n"/>
      <c r="L2312" s="42" t="n"/>
      <c r="M2312" s="42" t="n"/>
      <c r="N2312" s="42" t="n"/>
      <c r="O2312" s="42" t="n"/>
    </row>
    <row r="2313">
      <c r="A2313" s="40" t="n"/>
      <c r="B2313" s="41" t="n"/>
      <c r="C2313" s="42" t="n"/>
      <c r="D2313" s="42" t="n"/>
      <c r="E2313" s="42" t="n"/>
      <c r="F2313" s="42" t="n"/>
      <c r="G2313" s="42" t="n"/>
      <c r="H2313" s="42" t="n"/>
      <c r="I2313" s="42" t="n"/>
      <c r="J2313" s="42" t="n"/>
      <c r="K2313" s="42" t="n"/>
      <c r="L2313" s="42" t="n"/>
      <c r="M2313" s="42" t="n"/>
      <c r="N2313" s="42" t="n"/>
      <c r="O2313" s="42" t="n"/>
    </row>
    <row r="2314">
      <c r="A2314" s="40" t="n"/>
      <c r="B2314" s="41" t="n"/>
      <c r="C2314" s="42" t="n"/>
      <c r="D2314" s="42" t="n"/>
      <c r="E2314" s="42" t="n"/>
      <c r="F2314" s="42" t="n"/>
      <c r="G2314" s="42" t="n"/>
      <c r="H2314" s="42" t="n"/>
      <c r="I2314" s="42" t="n"/>
      <c r="J2314" s="42" t="n"/>
      <c r="K2314" s="42" t="n"/>
      <c r="L2314" s="42" t="n"/>
      <c r="M2314" s="42" t="n"/>
      <c r="N2314" s="42" t="n"/>
      <c r="O2314" s="42" t="n"/>
    </row>
    <row r="2315">
      <c r="A2315" s="40" t="n"/>
      <c r="B2315" s="41" t="n"/>
      <c r="C2315" s="42" t="n"/>
      <c r="D2315" s="42" t="n"/>
      <c r="E2315" s="42" t="n"/>
      <c r="F2315" s="42" t="n"/>
      <c r="G2315" s="42" t="n"/>
      <c r="H2315" s="42" t="n"/>
      <c r="I2315" s="42" t="n"/>
      <c r="J2315" s="42" t="n"/>
      <c r="K2315" s="42" t="n"/>
      <c r="L2315" s="42" t="n"/>
      <c r="M2315" s="42" t="n"/>
      <c r="N2315" s="42" t="n"/>
      <c r="O2315" s="42" t="n"/>
    </row>
    <row r="2316">
      <c r="A2316" s="40" t="n"/>
      <c r="B2316" s="41" t="n"/>
      <c r="C2316" s="42" t="n"/>
      <c r="D2316" s="42" t="n"/>
      <c r="E2316" s="42" t="n"/>
      <c r="F2316" s="42" t="n"/>
      <c r="G2316" s="42" t="n"/>
      <c r="H2316" s="42" t="n"/>
      <c r="I2316" s="42" t="n"/>
      <c r="J2316" s="42" t="n"/>
      <c r="K2316" s="42" t="n"/>
      <c r="L2316" s="42" t="n"/>
      <c r="M2316" s="42" t="n"/>
      <c r="N2316" s="42" t="n"/>
      <c r="O2316" s="42" t="n"/>
    </row>
    <row r="2317">
      <c r="A2317" s="40" t="n"/>
      <c r="B2317" s="41" t="n"/>
      <c r="C2317" s="42" t="n"/>
      <c r="D2317" s="42" t="n"/>
      <c r="E2317" s="42" t="n"/>
      <c r="F2317" s="42" t="n"/>
      <c r="G2317" s="42" t="n"/>
      <c r="H2317" s="42" t="n"/>
      <c r="I2317" s="42" t="n"/>
      <c r="J2317" s="42" t="n"/>
      <c r="K2317" s="42" t="n"/>
      <c r="L2317" s="42" t="n"/>
      <c r="M2317" s="42" t="n"/>
      <c r="N2317" s="42" t="n"/>
      <c r="O2317" s="42" t="n"/>
    </row>
    <row r="2318">
      <c r="A2318" s="40" t="n"/>
      <c r="B2318" s="41" t="n"/>
      <c r="C2318" s="42" t="n"/>
      <c r="D2318" s="42" t="n"/>
      <c r="E2318" s="42" t="n"/>
      <c r="F2318" s="42" t="n"/>
      <c r="G2318" s="42" t="n"/>
      <c r="H2318" s="42" t="n"/>
      <c r="I2318" s="42" t="n"/>
      <c r="J2318" s="42" t="n"/>
      <c r="K2318" s="42" t="n"/>
      <c r="L2318" s="42" t="n"/>
      <c r="M2318" s="42" t="n"/>
      <c r="N2318" s="42" t="n"/>
      <c r="O2318" s="42" t="n"/>
    </row>
    <row r="2319">
      <c r="A2319" s="40" t="n"/>
      <c r="B2319" s="41" t="n"/>
      <c r="C2319" s="42" t="n"/>
      <c r="D2319" s="42" t="n"/>
      <c r="E2319" s="42" t="n"/>
      <c r="F2319" s="42" t="n"/>
      <c r="G2319" s="42" t="n"/>
      <c r="H2319" s="42" t="n"/>
      <c r="I2319" s="42" t="n"/>
      <c r="J2319" s="42" t="n"/>
      <c r="K2319" s="42" t="n"/>
      <c r="L2319" s="42" t="n"/>
      <c r="M2319" s="42" t="n"/>
      <c r="N2319" s="42" t="n"/>
      <c r="O2319" s="42" t="n"/>
    </row>
    <row r="2320">
      <c r="A2320" s="40" t="n"/>
      <c r="B2320" s="41" t="n"/>
      <c r="C2320" s="42" t="n"/>
      <c r="D2320" s="42" t="n"/>
      <c r="E2320" s="42" t="n"/>
      <c r="F2320" s="42" t="n"/>
      <c r="G2320" s="42" t="n"/>
      <c r="H2320" s="42" t="n"/>
      <c r="I2320" s="42" t="n"/>
      <c r="J2320" s="42" t="n"/>
      <c r="K2320" s="42" t="n"/>
      <c r="L2320" s="42" t="n"/>
      <c r="M2320" s="42" t="n"/>
      <c r="N2320" s="42" t="n"/>
      <c r="O2320" s="42" t="n"/>
    </row>
    <row r="2321">
      <c r="A2321" s="40" t="n"/>
      <c r="B2321" s="41" t="n"/>
      <c r="C2321" s="42" t="n"/>
      <c r="D2321" s="42" t="n"/>
      <c r="E2321" s="42" t="n"/>
      <c r="F2321" s="42" t="n"/>
      <c r="G2321" s="42" t="n"/>
      <c r="H2321" s="42" t="n"/>
      <c r="I2321" s="42" t="n"/>
      <c r="J2321" s="42" t="n"/>
      <c r="K2321" s="42" t="n"/>
      <c r="L2321" s="42" t="n"/>
      <c r="M2321" s="42" t="n"/>
      <c r="N2321" s="42" t="n"/>
      <c r="O2321" s="42" t="n"/>
    </row>
    <row r="2322">
      <c r="A2322" s="40" t="n"/>
      <c r="B2322" s="41" t="n"/>
      <c r="C2322" s="42" t="n"/>
      <c r="D2322" s="42" t="n"/>
      <c r="E2322" s="42" t="n"/>
      <c r="F2322" s="42" t="n"/>
      <c r="G2322" s="42" t="n"/>
      <c r="H2322" s="42" t="n"/>
      <c r="I2322" s="42" t="n"/>
      <c r="J2322" s="42" t="n"/>
      <c r="K2322" s="42" t="n"/>
      <c r="L2322" s="42" t="n"/>
      <c r="M2322" s="42" t="n"/>
      <c r="N2322" s="42" t="n"/>
      <c r="O2322" s="42" t="n"/>
    </row>
    <row r="2323">
      <c r="A2323" s="40" t="n"/>
      <c r="B2323" s="41" t="n"/>
      <c r="C2323" s="42" t="n"/>
      <c r="D2323" s="42" t="n"/>
      <c r="E2323" s="42" t="n"/>
      <c r="F2323" s="42" t="n"/>
      <c r="G2323" s="42" t="n"/>
      <c r="H2323" s="42" t="n"/>
      <c r="I2323" s="42" t="n"/>
      <c r="J2323" s="42" t="n"/>
      <c r="K2323" s="42" t="n"/>
      <c r="L2323" s="42" t="n"/>
      <c r="M2323" s="42" t="n"/>
      <c r="N2323" s="42" t="n"/>
      <c r="O2323" s="42" t="n"/>
    </row>
    <row r="2324">
      <c r="A2324" s="40" t="n"/>
      <c r="B2324" s="41" t="n"/>
      <c r="C2324" s="42" t="n"/>
      <c r="D2324" s="42" t="n"/>
      <c r="E2324" s="42" t="n"/>
      <c r="F2324" s="42" t="n"/>
      <c r="G2324" s="42" t="n"/>
      <c r="H2324" s="42" t="n"/>
      <c r="I2324" s="42" t="n"/>
      <c r="J2324" s="42" t="n"/>
      <c r="K2324" s="42" t="n"/>
      <c r="L2324" s="42" t="n"/>
      <c r="M2324" s="42" t="n"/>
      <c r="N2324" s="42" t="n"/>
      <c r="O2324" s="42" t="n"/>
    </row>
    <row r="2325">
      <c r="A2325" s="40" t="n"/>
      <c r="B2325" s="41" t="n"/>
      <c r="C2325" s="42" t="n"/>
      <c r="D2325" s="42" t="n"/>
      <c r="E2325" s="42" t="n"/>
      <c r="F2325" s="42" t="n"/>
      <c r="G2325" s="42" t="n"/>
      <c r="H2325" s="42" t="n"/>
      <c r="I2325" s="42" t="n"/>
      <c r="J2325" s="42" t="n"/>
      <c r="K2325" s="42" t="n"/>
      <c r="L2325" s="42" t="n"/>
      <c r="M2325" s="42" t="n"/>
      <c r="N2325" s="42" t="n"/>
      <c r="O2325" s="42" t="n"/>
    </row>
    <row r="2326">
      <c r="A2326" s="40" t="n"/>
      <c r="B2326" s="41" t="n"/>
      <c r="C2326" s="42" t="n"/>
      <c r="D2326" s="42" t="n"/>
      <c r="E2326" s="42" t="n"/>
      <c r="F2326" s="42" t="n"/>
      <c r="G2326" s="42" t="n"/>
      <c r="H2326" s="42" t="n"/>
      <c r="I2326" s="42" t="n"/>
      <c r="J2326" s="42" t="n"/>
      <c r="K2326" s="42" t="n"/>
      <c r="L2326" s="42" t="n"/>
      <c r="M2326" s="42" t="n"/>
      <c r="N2326" s="42" t="n"/>
      <c r="O2326" s="42" t="n"/>
    </row>
    <row r="2327">
      <c r="A2327" s="40" t="n"/>
      <c r="B2327" s="41" t="n"/>
      <c r="C2327" s="42" t="n"/>
      <c r="D2327" s="42" t="n"/>
      <c r="E2327" s="42" t="n"/>
      <c r="F2327" s="42" t="n"/>
      <c r="G2327" s="42" t="n"/>
      <c r="H2327" s="42" t="n"/>
      <c r="I2327" s="42" t="n"/>
      <c r="J2327" s="42" t="n"/>
      <c r="K2327" s="42" t="n"/>
      <c r="L2327" s="42" t="n"/>
      <c r="M2327" s="42" t="n"/>
      <c r="N2327" s="42" t="n"/>
      <c r="O2327" s="42" t="n"/>
    </row>
    <row r="2328">
      <c r="A2328" s="40" t="n"/>
      <c r="B2328" s="41" t="n"/>
      <c r="C2328" s="42" t="n"/>
      <c r="D2328" s="42" t="n"/>
      <c r="E2328" s="42" t="n"/>
      <c r="F2328" s="42" t="n"/>
      <c r="G2328" s="42" t="n"/>
      <c r="H2328" s="42" t="n"/>
      <c r="I2328" s="42" t="n"/>
      <c r="J2328" s="42" t="n"/>
      <c r="K2328" s="42" t="n"/>
      <c r="L2328" s="42" t="n"/>
      <c r="M2328" s="42" t="n"/>
      <c r="N2328" s="42" t="n"/>
      <c r="O2328" s="42" t="n"/>
    </row>
    <row r="2329">
      <c r="A2329" s="40" t="n"/>
      <c r="B2329" s="41" t="n"/>
      <c r="C2329" s="42" t="n"/>
      <c r="D2329" s="42" t="n"/>
      <c r="E2329" s="42" t="n"/>
      <c r="F2329" s="42" t="n"/>
      <c r="G2329" s="42" t="n"/>
      <c r="H2329" s="42" t="n"/>
      <c r="I2329" s="42" t="n"/>
      <c r="J2329" s="42" t="n"/>
      <c r="K2329" s="42" t="n"/>
      <c r="L2329" s="42" t="n"/>
      <c r="M2329" s="42" t="n"/>
      <c r="N2329" s="42" t="n"/>
      <c r="O2329" s="42" t="n"/>
    </row>
    <row r="2330">
      <c r="A2330" s="40" t="n"/>
      <c r="B2330" s="41" t="n"/>
      <c r="C2330" s="42" t="n"/>
      <c r="D2330" s="42" t="n"/>
      <c r="E2330" s="42" t="n"/>
      <c r="F2330" s="42" t="n"/>
      <c r="G2330" s="42" t="n"/>
      <c r="H2330" s="42" t="n"/>
      <c r="I2330" s="42" t="n"/>
      <c r="J2330" s="42" t="n"/>
      <c r="K2330" s="42" t="n"/>
      <c r="L2330" s="42" t="n"/>
      <c r="M2330" s="42" t="n"/>
      <c r="N2330" s="42" t="n"/>
      <c r="O2330" s="42" t="n"/>
    </row>
    <row r="2331">
      <c r="A2331" s="40" t="n"/>
      <c r="B2331" s="41" t="n"/>
      <c r="C2331" s="42" t="n"/>
      <c r="D2331" s="42" t="n"/>
      <c r="E2331" s="42" t="n"/>
      <c r="F2331" s="42" t="n"/>
      <c r="G2331" s="42" t="n"/>
      <c r="H2331" s="42" t="n"/>
      <c r="I2331" s="42" t="n"/>
      <c r="J2331" s="42" t="n"/>
      <c r="K2331" s="42" t="n"/>
      <c r="L2331" s="42" t="n"/>
      <c r="M2331" s="42" t="n"/>
      <c r="N2331" s="42" t="n"/>
      <c r="O2331" s="42" t="n"/>
    </row>
    <row r="2332">
      <c r="A2332" s="40" t="n"/>
      <c r="B2332" s="41" t="n"/>
      <c r="C2332" s="42" t="n"/>
      <c r="D2332" s="42" t="n"/>
      <c r="E2332" s="42" t="n"/>
      <c r="F2332" s="42" t="n"/>
      <c r="G2332" s="42" t="n"/>
      <c r="H2332" s="42" t="n"/>
      <c r="I2332" s="42" t="n"/>
      <c r="J2332" s="42" t="n"/>
      <c r="K2332" s="42" t="n"/>
      <c r="L2332" s="42" t="n"/>
      <c r="M2332" s="42" t="n"/>
      <c r="N2332" s="42" t="n"/>
      <c r="O2332" s="42" t="n"/>
    </row>
    <row r="2333">
      <c r="A2333" s="40" t="n"/>
      <c r="B2333" s="41" t="n"/>
      <c r="C2333" s="42" t="n"/>
      <c r="D2333" s="42" t="n"/>
      <c r="E2333" s="42" t="n"/>
      <c r="F2333" s="42" t="n"/>
      <c r="G2333" s="42" t="n"/>
      <c r="H2333" s="42" t="n"/>
      <c r="I2333" s="42" t="n"/>
      <c r="J2333" s="42" t="n"/>
      <c r="K2333" s="42" t="n"/>
      <c r="L2333" s="42" t="n"/>
      <c r="M2333" s="42" t="n"/>
      <c r="N2333" s="42" t="n"/>
      <c r="O2333" s="42" t="n"/>
    </row>
    <row r="2334">
      <c r="A2334" s="40" t="n"/>
      <c r="B2334" s="41" t="n"/>
      <c r="C2334" s="42" t="n"/>
      <c r="D2334" s="42" t="n"/>
      <c r="E2334" s="42" t="n"/>
      <c r="F2334" s="42" t="n"/>
      <c r="G2334" s="42" t="n"/>
      <c r="H2334" s="42" t="n"/>
      <c r="I2334" s="42" t="n"/>
      <c r="J2334" s="42" t="n"/>
      <c r="K2334" s="42" t="n"/>
      <c r="L2334" s="42" t="n"/>
      <c r="M2334" s="42" t="n"/>
      <c r="N2334" s="42" t="n"/>
      <c r="O2334" s="42" t="n"/>
    </row>
    <row r="2335">
      <c r="A2335" s="40" t="n"/>
      <c r="B2335" s="41" t="n"/>
      <c r="C2335" s="42" t="n"/>
      <c r="D2335" s="42" t="n"/>
      <c r="E2335" s="42" t="n"/>
      <c r="F2335" s="42" t="n"/>
      <c r="G2335" s="42" t="n"/>
      <c r="H2335" s="42" t="n"/>
      <c r="I2335" s="42" t="n"/>
      <c r="J2335" s="42" t="n"/>
      <c r="K2335" s="42" t="n"/>
      <c r="L2335" s="42" t="n"/>
      <c r="M2335" s="42" t="n"/>
      <c r="N2335" s="42" t="n"/>
      <c r="O2335" s="42" t="n"/>
    </row>
    <row r="2336">
      <c r="A2336" s="40" t="n"/>
      <c r="B2336" s="41" t="n"/>
      <c r="C2336" s="42" t="n"/>
      <c r="D2336" s="42" t="n"/>
      <c r="E2336" s="42" t="n"/>
      <c r="F2336" s="42" t="n"/>
      <c r="G2336" s="42" t="n"/>
      <c r="H2336" s="42" t="n"/>
      <c r="I2336" s="42" t="n"/>
      <c r="J2336" s="42" t="n"/>
      <c r="K2336" s="42" t="n"/>
      <c r="L2336" s="42" t="n"/>
      <c r="M2336" s="42" t="n"/>
      <c r="N2336" s="42" t="n"/>
      <c r="O2336" s="42" t="n"/>
    </row>
    <row r="2337">
      <c r="A2337" s="40" t="n"/>
      <c r="B2337" s="41" t="n"/>
      <c r="C2337" s="42" t="n"/>
      <c r="D2337" s="42" t="n"/>
      <c r="E2337" s="42" t="n"/>
      <c r="F2337" s="42" t="n"/>
      <c r="G2337" s="42" t="n"/>
      <c r="H2337" s="42" t="n"/>
      <c r="I2337" s="42" t="n"/>
      <c r="J2337" s="42" t="n"/>
      <c r="K2337" s="42" t="n"/>
      <c r="L2337" s="42" t="n"/>
      <c r="M2337" s="42" t="n"/>
      <c r="N2337" s="42" t="n"/>
      <c r="O2337" s="42" t="n"/>
    </row>
    <row r="2338">
      <c r="A2338" s="40" t="n"/>
      <c r="B2338" s="41" t="n"/>
      <c r="C2338" s="42" t="n"/>
      <c r="D2338" s="42" t="n"/>
      <c r="E2338" s="42" t="n"/>
      <c r="F2338" s="42" t="n"/>
      <c r="G2338" s="42" t="n"/>
      <c r="H2338" s="42" t="n"/>
      <c r="I2338" s="42" t="n"/>
      <c r="J2338" s="42" t="n"/>
      <c r="K2338" s="42" t="n"/>
      <c r="L2338" s="42" t="n"/>
      <c r="M2338" s="42" t="n"/>
      <c r="N2338" s="42" t="n"/>
      <c r="O2338" s="42" t="n"/>
    </row>
    <row r="2339">
      <c r="A2339" s="40" t="n"/>
      <c r="B2339" s="41" t="n"/>
      <c r="C2339" s="42" t="n"/>
      <c r="D2339" s="42" t="n"/>
      <c r="E2339" s="42" t="n"/>
      <c r="F2339" s="42" t="n"/>
      <c r="G2339" s="42" t="n"/>
      <c r="H2339" s="42" t="n"/>
      <c r="I2339" s="42" t="n"/>
      <c r="J2339" s="42" t="n"/>
      <c r="K2339" s="42" t="n"/>
      <c r="L2339" s="42" t="n"/>
      <c r="M2339" s="42" t="n"/>
      <c r="N2339" s="42" t="n"/>
      <c r="O2339" s="42" t="n"/>
    </row>
    <row r="2340">
      <c r="A2340" s="40" t="n"/>
      <c r="B2340" s="41" t="n"/>
      <c r="C2340" s="42" t="n"/>
      <c r="D2340" s="42" t="n"/>
      <c r="E2340" s="42" t="n"/>
      <c r="F2340" s="42" t="n"/>
      <c r="G2340" s="42" t="n"/>
      <c r="H2340" s="42" t="n"/>
      <c r="I2340" s="42" t="n"/>
      <c r="J2340" s="42" t="n"/>
      <c r="K2340" s="42" t="n"/>
      <c r="L2340" s="42" t="n"/>
      <c r="M2340" s="42" t="n"/>
      <c r="N2340" s="42" t="n"/>
      <c r="O2340" s="42" t="n"/>
    </row>
    <row r="2341">
      <c r="A2341" s="40" t="n"/>
      <c r="B2341" s="41" t="n"/>
      <c r="C2341" s="42" t="n"/>
      <c r="D2341" s="42" t="n"/>
      <c r="E2341" s="42" t="n"/>
      <c r="F2341" s="42" t="n"/>
      <c r="G2341" s="42" t="n"/>
      <c r="H2341" s="42" t="n"/>
      <c r="I2341" s="42" t="n"/>
      <c r="J2341" s="42" t="n"/>
      <c r="K2341" s="42" t="n"/>
      <c r="L2341" s="42" t="n"/>
      <c r="M2341" s="42" t="n"/>
      <c r="N2341" s="42" t="n"/>
      <c r="O2341" s="42" t="n"/>
    </row>
    <row r="2342">
      <c r="A2342" s="40" t="n"/>
      <c r="B2342" s="41" t="n"/>
      <c r="C2342" s="42" t="n"/>
      <c r="D2342" s="42" t="n"/>
      <c r="E2342" s="42" t="n"/>
      <c r="F2342" s="42" t="n"/>
      <c r="G2342" s="42" t="n"/>
      <c r="H2342" s="42" t="n"/>
      <c r="I2342" s="42" t="n"/>
      <c r="J2342" s="42" t="n"/>
      <c r="K2342" s="42" t="n"/>
      <c r="L2342" s="42" t="n"/>
      <c r="M2342" s="42" t="n"/>
      <c r="N2342" s="42" t="n"/>
      <c r="O2342" s="42" t="n"/>
    </row>
    <row r="2343">
      <c r="A2343" s="40" t="n"/>
      <c r="B2343" s="41" t="n"/>
      <c r="C2343" s="42" t="n"/>
      <c r="D2343" s="42" t="n"/>
      <c r="E2343" s="42" t="n"/>
      <c r="F2343" s="42" t="n"/>
      <c r="G2343" s="42" t="n"/>
      <c r="H2343" s="42" t="n"/>
      <c r="I2343" s="42" t="n"/>
      <c r="J2343" s="42" t="n"/>
      <c r="K2343" s="42" t="n"/>
      <c r="L2343" s="42" t="n"/>
      <c r="M2343" s="42" t="n"/>
      <c r="N2343" s="42" t="n"/>
      <c r="O2343" s="42" t="n"/>
    </row>
    <row r="2344">
      <c r="A2344" s="40" t="n"/>
      <c r="B2344" s="41" t="n"/>
      <c r="C2344" s="42" t="n"/>
      <c r="D2344" s="42" t="n"/>
      <c r="E2344" s="42" t="n"/>
      <c r="F2344" s="42" t="n"/>
      <c r="G2344" s="42" t="n"/>
      <c r="H2344" s="42" t="n"/>
      <c r="I2344" s="42" t="n"/>
      <c r="J2344" s="42" t="n"/>
      <c r="K2344" s="42" t="n"/>
      <c r="L2344" s="42" t="n"/>
      <c r="M2344" s="42" t="n"/>
      <c r="N2344" s="42" t="n"/>
      <c r="O2344" s="42" t="n"/>
    </row>
    <row r="2345">
      <c r="A2345" s="40" t="n"/>
      <c r="B2345" s="41" t="n"/>
      <c r="C2345" s="42" t="n"/>
      <c r="D2345" s="42" t="n"/>
      <c r="E2345" s="42" t="n"/>
      <c r="F2345" s="42" t="n"/>
      <c r="G2345" s="42" t="n"/>
      <c r="H2345" s="42" t="n"/>
      <c r="I2345" s="42" t="n"/>
      <c r="J2345" s="42" t="n"/>
      <c r="K2345" s="42" t="n"/>
      <c r="L2345" s="42" t="n"/>
      <c r="M2345" s="42" t="n"/>
      <c r="N2345" s="42" t="n"/>
      <c r="O2345" s="42" t="n"/>
    </row>
    <row r="2346">
      <c r="A2346" s="40" t="n"/>
      <c r="B2346" s="41" t="n"/>
      <c r="C2346" s="42" t="n"/>
      <c r="D2346" s="42" t="n"/>
      <c r="E2346" s="42" t="n"/>
      <c r="F2346" s="42" t="n"/>
      <c r="G2346" s="42" t="n"/>
      <c r="H2346" s="42" t="n"/>
      <c r="I2346" s="42" t="n"/>
      <c r="J2346" s="42" t="n"/>
      <c r="K2346" s="42" t="n"/>
      <c r="L2346" s="42" t="n"/>
      <c r="M2346" s="42" t="n"/>
      <c r="N2346" s="42" t="n"/>
      <c r="O2346" s="42" t="n"/>
    </row>
    <row r="2347">
      <c r="A2347" s="40" t="n"/>
      <c r="B2347" s="41" t="n"/>
      <c r="C2347" s="42" t="n"/>
      <c r="D2347" s="42" t="n"/>
      <c r="E2347" s="42" t="n"/>
      <c r="F2347" s="42" t="n"/>
      <c r="G2347" s="42" t="n"/>
      <c r="H2347" s="42" t="n"/>
      <c r="I2347" s="42" t="n"/>
      <c r="J2347" s="42" t="n"/>
      <c r="K2347" s="42" t="n"/>
      <c r="L2347" s="42" t="n"/>
      <c r="M2347" s="42" t="n"/>
      <c r="N2347" s="42" t="n"/>
      <c r="O2347" s="42" t="n"/>
    </row>
    <row r="2348">
      <c r="A2348" s="40" t="n"/>
      <c r="B2348" s="41" t="n"/>
      <c r="C2348" s="42" t="n"/>
      <c r="D2348" s="42" t="n"/>
      <c r="E2348" s="42" t="n"/>
      <c r="F2348" s="42" t="n"/>
      <c r="G2348" s="42" t="n"/>
      <c r="H2348" s="42" t="n"/>
      <c r="I2348" s="42" t="n"/>
      <c r="J2348" s="42" t="n"/>
      <c r="K2348" s="42" t="n"/>
      <c r="L2348" s="42" t="n"/>
      <c r="M2348" s="42" t="n"/>
      <c r="N2348" s="42" t="n"/>
      <c r="O2348" s="42" t="n"/>
    </row>
    <row r="2349">
      <c r="A2349" s="40" t="n"/>
      <c r="B2349" s="41" t="n"/>
      <c r="C2349" s="42" t="n"/>
      <c r="D2349" s="42" t="n"/>
      <c r="E2349" s="42" t="n"/>
      <c r="F2349" s="42" t="n"/>
      <c r="G2349" s="42" t="n"/>
      <c r="H2349" s="42" t="n"/>
      <c r="I2349" s="42" t="n"/>
      <c r="J2349" s="42" t="n"/>
      <c r="K2349" s="42" t="n"/>
      <c r="L2349" s="42" t="n"/>
      <c r="M2349" s="42" t="n"/>
      <c r="N2349" s="42" t="n"/>
      <c r="O2349" s="42" t="n"/>
    </row>
    <row r="2350">
      <c r="A2350" s="40" t="n"/>
      <c r="B2350" s="41" t="n"/>
      <c r="C2350" s="42" t="n"/>
      <c r="D2350" s="42" t="n"/>
      <c r="E2350" s="42" t="n"/>
      <c r="F2350" s="42" t="n"/>
      <c r="G2350" s="42" t="n"/>
      <c r="H2350" s="42" t="n"/>
      <c r="I2350" s="42" t="n"/>
      <c r="J2350" s="42" t="n"/>
      <c r="K2350" s="42" t="n"/>
      <c r="L2350" s="42" t="n"/>
      <c r="M2350" s="42" t="n"/>
      <c r="N2350" s="42" t="n"/>
      <c r="O2350" s="42" t="n"/>
    </row>
    <row r="2351">
      <c r="A2351" s="40" t="n"/>
      <c r="B2351" s="41" t="n"/>
      <c r="C2351" s="42" t="n"/>
      <c r="D2351" s="42" t="n"/>
      <c r="E2351" s="42" t="n"/>
      <c r="F2351" s="42" t="n"/>
      <c r="G2351" s="42" t="n"/>
      <c r="H2351" s="42" t="n"/>
      <c r="I2351" s="42" t="n"/>
      <c r="J2351" s="42" t="n"/>
      <c r="K2351" s="42" t="n"/>
      <c r="L2351" s="42" t="n"/>
      <c r="M2351" s="42" t="n"/>
      <c r="N2351" s="42" t="n"/>
      <c r="O2351" s="42" t="n"/>
    </row>
    <row r="2352">
      <c r="A2352" s="40" t="n"/>
      <c r="B2352" s="41" t="n"/>
      <c r="C2352" s="42" t="n"/>
      <c r="D2352" s="42" t="n"/>
      <c r="E2352" s="42" t="n"/>
      <c r="F2352" s="42" t="n"/>
      <c r="G2352" s="42" t="n"/>
      <c r="H2352" s="42" t="n"/>
      <c r="I2352" s="42" t="n"/>
      <c r="J2352" s="42" t="n"/>
      <c r="K2352" s="42" t="n"/>
      <c r="L2352" s="42" t="n"/>
      <c r="M2352" s="42" t="n"/>
      <c r="N2352" s="42" t="n"/>
      <c r="O2352" s="42" t="n"/>
    </row>
    <row r="2353">
      <c r="A2353" s="40" t="n"/>
      <c r="B2353" s="41" t="n"/>
      <c r="C2353" s="42" t="n"/>
      <c r="D2353" s="42" t="n"/>
      <c r="E2353" s="42" t="n"/>
      <c r="F2353" s="42" t="n"/>
      <c r="G2353" s="42" t="n"/>
      <c r="H2353" s="42" t="n"/>
      <c r="I2353" s="42" t="n"/>
      <c r="J2353" s="42" t="n"/>
      <c r="K2353" s="42" t="n"/>
      <c r="L2353" s="42" t="n"/>
      <c r="M2353" s="42" t="n"/>
      <c r="N2353" s="42" t="n"/>
      <c r="O2353" s="42" t="n"/>
    </row>
    <row r="2354">
      <c r="A2354" s="40" t="n"/>
      <c r="B2354" s="41" t="n"/>
      <c r="C2354" s="42" t="n"/>
      <c r="D2354" s="42" t="n"/>
      <c r="E2354" s="42" t="n"/>
      <c r="F2354" s="42" t="n"/>
      <c r="G2354" s="42" t="n"/>
      <c r="H2354" s="42" t="n"/>
      <c r="I2354" s="42" t="n"/>
      <c r="J2354" s="42" t="n"/>
      <c r="K2354" s="42" t="n"/>
      <c r="L2354" s="42" t="n"/>
      <c r="M2354" s="42" t="n"/>
      <c r="N2354" s="42" t="n"/>
      <c r="O2354" s="42" t="n"/>
    </row>
    <row r="2355">
      <c r="A2355" s="40" t="n"/>
      <c r="B2355" s="41" t="n"/>
      <c r="C2355" s="42" t="n"/>
      <c r="D2355" s="42" t="n"/>
      <c r="E2355" s="42" t="n"/>
      <c r="F2355" s="42" t="n"/>
      <c r="G2355" s="42" t="n"/>
      <c r="H2355" s="42" t="n"/>
      <c r="I2355" s="42" t="n"/>
      <c r="J2355" s="42" t="n"/>
      <c r="K2355" s="42" t="n"/>
      <c r="L2355" s="42" t="n"/>
      <c r="M2355" s="42" t="n"/>
      <c r="N2355" s="42" t="n"/>
      <c r="O2355" s="42" t="n"/>
    </row>
    <row r="2356">
      <c r="A2356" s="40" t="n"/>
      <c r="B2356" s="41" t="n"/>
      <c r="C2356" s="42" t="n"/>
      <c r="D2356" s="42" t="n"/>
      <c r="E2356" s="42" t="n"/>
      <c r="F2356" s="42" t="n"/>
      <c r="G2356" s="42" t="n"/>
      <c r="H2356" s="42" t="n"/>
      <c r="I2356" s="42" t="n"/>
      <c r="J2356" s="42" t="n"/>
      <c r="K2356" s="42" t="n"/>
      <c r="L2356" s="42" t="n"/>
      <c r="M2356" s="42" t="n"/>
      <c r="N2356" s="42" t="n"/>
      <c r="O2356" s="42" t="n"/>
    </row>
    <row r="2357">
      <c r="A2357" s="40" t="n"/>
      <c r="B2357" s="41" t="n"/>
      <c r="C2357" s="42" t="n"/>
      <c r="D2357" s="42" t="n"/>
      <c r="E2357" s="42" t="n"/>
      <c r="F2357" s="42" t="n"/>
      <c r="G2357" s="42" t="n"/>
      <c r="H2357" s="42" t="n"/>
      <c r="I2357" s="42" t="n"/>
      <c r="J2357" s="42" t="n"/>
      <c r="K2357" s="42" t="n"/>
      <c r="L2357" s="42" t="n"/>
      <c r="M2357" s="42" t="n"/>
      <c r="N2357" s="42" t="n"/>
      <c r="O2357" s="42" t="n"/>
    </row>
    <row r="2358">
      <c r="A2358" s="40" t="n"/>
      <c r="B2358" s="41" t="n"/>
      <c r="C2358" s="42" t="n"/>
      <c r="D2358" s="42" t="n"/>
      <c r="E2358" s="42" t="n"/>
      <c r="F2358" s="42" t="n"/>
      <c r="G2358" s="42" t="n"/>
      <c r="H2358" s="42" t="n"/>
      <c r="I2358" s="42" t="n"/>
      <c r="J2358" s="42" t="n"/>
      <c r="K2358" s="42" t="n"/>
      <c r="L2358" s="42" t="n"/>
      <c r="M2358" s="42" t="n"/>
      <c r="N2358" s="42" t="n"/>
      <c r="O2358" s="42" t="n"/>
    </row>
    <row r="2359">
      <c r="A2359" s="40" t="n"/>
      <c r="B2359" s="41" t="n"/>
      <c r="C2359" s="42" t="n"/>
      <c r="D2359" s="42" t="n"/>
      <c r="E2359" s="42" t="n"/>
      <c r="F2359" s="42" t="n"/>
      <c r="G2359" s="42" t="n"/>
      <c r="H2359" s="42" t="n"/>
      <c r="I2359" s="42" t="n"/>
      <c r="J2359" s="42" t="n"/>
      <c r="K2359" s="42" t="n"/>
      <c r="L2359" s="42" t="n"/>
      <c r="M2359" s="42" t="n"/>
      <c r="N2359" s="42" t="n"/>
      <c r="O2359" s="42" t="n"/>
    </row>
    <row r="2360">
      <c r="A2360" s="40" t="n"/>
      <c r="B2360" s="41" t="n"/>
      <c r="C2360" s="42" t="n"/>
      <c r="D2360" s="42" t="n"/>
      <c r="E2360" s="42" t="n"/>
      <c r="F2360" s="42" t="n"/>
      <c r="G2360" s="42" t="n"/>
      <c r="H2360" s="42" t="n"/>
      <c r="I2360" s="42" t="n"/>
      <c r="J2360" s="42" t="n"/>
      <c r="K2360" s="42" t="n"/>
      <c r="L2360" s="42" t="n"/>
      <c r="M2360" s="42" t="n"/>
      <c r="N2360" s="42" t="n"/>
      <c r="O2360" s="42" t="n"/>
    </row>
    <row r="2361">
      <c r="A2361" s="40" t="n"/>
      <c r="B2361" s="41" t="n"/>
      <c r="C2361" s="42" t="n"/>
      <c r="D2361" s="42" t="n"/>
      <c r="E2361" s="42" t="n"/>
      <c r="F2361" s="42" t="n"/>
      <c r="G2361" s="42" t="n"/>
      <c r="H2361" s="42" t="n"/>
      <c r="I2361" s="42" t="n"/>
      <c r="J2361" s="42" t="n"/>
      <c r="K2361" s="42" t="n"/>
      <c r="L2361" s="42" t="n"/>
      <c r="M2361" s="42" t="n"/>
      <c r="N2361" s="42" t="n"/>
      <c r="O2361" s="42" t="n"/>
    </row>
    <row r="2362">
      <c r="A2362" s="40" t="n"/>
      <c r="B2362" s="41" t="n"/>
      <c r="C2362" s="42" t="n"/>
      <c r="D2362" s="42" t="n"/>
      <c r="E2362" s="42" t="n"/>
      <c r="F2362" s="42" t="n"/>
      <c r="G2362" s="42" t="n"/>
      <c r="H2362" s="42" t="n"/>
      <c r="I2362" s="42" t="n"/>
      <c r="J2362" s="42" t="n"/>
      <c r="K2362" s="42" t="n"/>
      <c r="L2362" s="42" t="n"/>
      <c r="M2362" s="42" t="n"/>
      <c r="N2362" s="42" t="n"/>
      <c r="O2362" s="42" t="n"/>
    </row>
    <row r="2363">
      <c r="A2363" s="40" t="n"/>
      <c r="B2363" s="41" t="n"/>
      <c r="C2363" s="42" t="n"/>
      <c r="D2363" s="42" t="n"/>
      <c r="E2363" s="42" t="n"/>
      <c r="F2363" s="42" t="n"/>
      <c r="G2363" s="42" t="n"/>
      <c r="H2363" s="42" t="n"/>
      <c r="I2363" s="42" t="n"/>
      <c r="J2363" s="42" t="n"/>
      <c r="K2363" s="42" t="n"/>
      <c r="L2363" s="42" t="n"/>
      <c r="M2363" s="42" t="n"/>
      <c r="N2363" s="42" t="n"/>
      <c r="O2363" s="42" t="n"/>
    </row>
    <row r="2364">
      <c r="A2364" s="40" t="n"/>
      <c r="B2364" s="41" t="n"/>
      <c r="C2364" s="42" t="n"/>
      <c r="D2364" s="42" t="n"/>
      <c r="E2364" s="42" t="n"/>
      <c r="F2364" s="42" t="n"/>
      <c r="G2364" s="42" t="n"/>
      <c r="H2364" s="42" t="n"/>
      <c r="I2364" s="42" t="n"/>
      <c r="J2364" s="42" t="n"/>
      <c r="K2364" s="42" t="n"/>
      <c r="L2364" s="42" t="n"/>
      <c r="M2364" s="42" t="n"/>
      <c r="N2364" s="42" t="n"/>
      <c r="O2364" s="42" t="n"/>
    </row>
    <row r="2365">
      <c r="A2365" s="40" t="n"/>
      <c r="B2365" s="41" t="n"/>
      <c r="C2365" s="42" t="n"/>
      <c r="D2365" s="42" t="n"/>
      <c r="E2365" s="42" t="n"/>
      <c r="F2365" s="42" t="n"/>
      <c r="G2365" s="42" t="n"/>
      <c r="H2365" s="42" t="n"/>
      <c r="I2365" s="42" t="n"/>
      <c r="J2365" s="42" t="n"/>
      <c r="K2365" s="42" t="n"/>
      <c r="L2365" s="42" t="n"/>
      <c r="M2365" s="42" t="n"/>
      <c r="N2365" s="42" t="n"/>
      <c r="O2365" s="42" t="n"/>
    </row>
    <row r="2366">
      <c r="A2366" s="40" t="n"/>
      <c r="B2366" s="41" t="n"/>
      <c r="C2366" s="42" t="n"/>
      <c r="D2366" s="42" t="n"/>
      <c r="E2366" s="42" t="n"/>
      <c r="F2366" s="42" t="n"/>
      <c r="G2366" s="42" t="n"/>
      <c r="H2366" s="42" t="n"/>
      <c r="I2366" s="42" t="n"/>
      <c r="J2366" s="42" t="n"/>
      <c r="K2366" s="42" t="n"/>
      <c r="L2366" s="42" t="n"/>
      <c r="M2366" s="42" t="n"/>
      <c r="N2366" s="42" t="n"/>
      <c r="O2366" s="42" t="n"/>
    </row>
    <row r="2367">
      <c r="A2367" s="40" t="n"/>
      <c r="B2367" s="41" t="n"/>
      <c r="C2367" s="42" t="n"/>
      <c r="D2367" s="42" t="n"/>
      <c r="E2367" s="42" t="n"/>
      <c r="F2367" s="42" t="n"/>
      <c r="G2367" s="42" t="n"/>
      <c r="H2367" s="42" t="n"/>
      <c r="I2367" s="42" t="n"/>
      <c r="J2367" s="42" t="n"/>
      <c r="K2367" s="42" t="n"/>
      <c r="L2367" s="42" t="n"/>
      <c r="M2367" s="42" t="n"/>
      <c r="N2367" s="42" t="n"/>
      <c r="O2367" s="42" t="n"/>
    </row>
    <row r="2368">
      <c r="A2368" s="40" t="n"/>
      <c r="B2368" s="41" t="n"/>
      <c r="C2368" s="42" t="n"/>
      <c r="D2368" s="42" t="n"/>
      <c r="E2368" s="42" t="n"/>
      <c r="F2368" s="42" t="n"/>
      <c r="G2368" s="42" t="n"/>
      <c r="H2368" s="42" t="n"/>
      <c r="I2368" s="42" t="n"/>
      <c r="J2368" s="42" t="n"/>
      <c r="K2368" s="42" t="n"/>
      <c r="L2368" s="42" t="n"/>
      <c r="M2368" s="42" t="n"/>
      <c r="N2368" s="42" t="n"/>
      <c r="O2368" s="42" t="n"/>
    </row>
    <row r="2369">
      <c r="A2369" s="40" t="n"/>
      <c r="B2369" s="41" t="n"/>
      <c r="C2369" s="42" t="n"/>
      <c r="D2369" s="42" t="n"/>
      <c r="E2369" s="42" t="n"/>
      <c r="F2369" s="42" t="n"/>
      <c r="G2369" s="42" t="n"/>
      <c r="H2369" s="42" t="n"/>
      <c r="I2369" s="42" t="n"/>
      <c r="J2369" s="42" t="n"/>
      <c r="K2369" s="42" t="n"/>
      <c r="L2369" s="42" t="n"/>
      <c r="M2369" s="42" t="n"/>
      <c r="N2369" s="42" t="n"/>
      <c r="O2369" s="42" t="n"/>
    </row>
    <row r="2370">
      <c r="A2370" s="40" t="n"/>
      <c r="B2370" s="41" t="n"/>
      <c r="C2370" s="42" t="n"/>
      <c r="D2370" s="42" t="n"/>
      <c r="E2370" s="42" t="n"/>
      <c r="F2370" s="42" t="n"/>
      <c r="G2370" s="42" t="n"/>
      <c r="H2370" s="42" t="n"/>
      <c r="I2370" s="42" t="n"/>
      <c r="J2370" s="42" t="n"/>
      <c r="K2370" s="42" t="n"/>
      <c r="L2370" s="42" t="n"/>
      <c r="M2370" s="42" t="n"/>
      <c r="N2370" s="42" t="n"/>
      <c r="O2370" s="42" t="n"/>
    </row>
    <row r="2371">
      <c r="A2371" s="40" t="n"/>
      <c r="B2371" s="41" t="n"/>
      <c r="C2371" s="42" t="n"/>
      <c r="D2371" s="42" t="n"/>
      <c r="E2371" s="42" t="n"/>
      <c r="F2371" s="42" t="n"/>
      <c r="G2371" s="42" t="n"/>
      <c r="H2371" s="42" t="n"/>
      <c r="I2371" s="42" t="n"/>
      <c r="J2371" s="42" t="n"/>
      <c r="K2371" s="42" t="n"/>
      <c r="L2371" s="42" t="n"/>
      <c r="M2371" s="42" t="n"/>
      <c r="N2371" s="42" t="n"/>
      <c r="O2371" s="42" t="n"/>
    </row>
    <row r="2372">
      <c r="A2372" s="40" t="n"/>
      <c r="B2372" s="41" t="n"/>
      <c r="C2372" s="42" t="n"/>
      <c r="D2372" s="42" t="n"/>
      <c r="E2372" s="42" t="n"/>
      <c r="F2372" s="42" t="n"/>
      <c r="G2372" s="42" t="n"/>
      <c r="H2372" s="42" t="n"/>
      <c r="I2372" s="42" t="n"/>
      <c r="J2372" s="42" t="n"/>
      <c r="K2372" s="42" t="n"/>
      <c r="L2372" s="42" t="n"/>
      <c r="M2372" s="42" t="n"/>
      <c r="N2372" s="42" t="n"/>
      <c r="O2372" s="42" t="n"/>
    </row>
    <row r="2373">
      <c r="A2373" s="40" t="n"/>
      <c r="B2373" s="41" t="n"/>
      <c r="C2373" s="42" t="n"/>
      <c r="D2373" s="42" t="n"/>
      <c r="E2373" s="42" t="n"/>
      <c r="F2373" s="42" t="n"/>
      <c r="G2373" s="42" t="n"/>
      <c r="H2373" s="42" t="n"/>
      <c r="I2373" s="42" t="n"/>
      <c r="J2373" s="42" t="n"/>
      <c r="K2373" s="42" t="n"/>
      <c r="L2373" s="42" t="n"/>
      <c r="M2373" s="42" t="n"/>
      <c r="N2373" s="42" t="n"/>
      <c r="O2373" s="42" t="n"/>
    </row>
    <row r="2374">
      <c r="A2374" s="40" t="n"/>
      <c r="B2374" s="41" t="n"/>
      <c r="C2374" s="42" t="n"/>
      <c r="D2374" s="42" t="n"/>
      <c r="E2374" s="42" t="n"/>
      <c r="F2374" s="42" t="n"/>
      <c r="G2374" s="42" t="n"/>
      <c r="H2374" s="42" t="n"/>
      <c r="I2374" s="42" t="n"/>
      <c r="J2374" s="42" t="n"/>
      <c r="K2374" s="42" t="n"/>
      <c r="L2374" s="42" t="n"/>
      <c r="M2374" s="42" t="n"/>
      <c r="N2374" s="42" t="n"/>
      <c r="O2374" s="42" t="n"/>
    </row>
    <row r="2375">
      <c r="A2375" s="40" t="n"/>
      <c r="B2375" s="41" t="n"/>
      <c r="C2375" s="42" t="n"/>
      <c r="D2375" s="42" t="n"/>
      <c r="E2375" s="42" t="n"/>
      <c r="F2375" s="42" t="n"/>
      <c r="G2375" s="42" t="n"/>
      <c r="H2375" s="42" t="n"/>
      <c r="I2375" s="42" t="n"/>
      <c r="J2375" s="42" t="n"/>
      <c r="K2375" s="42" t="n"/>
      <c r="L2375" s="42" t="n"/>
      <c r="M2375" s="42" t="n"/>
      <c r="N2375" s="42" t="n"/>
      <c r="O2375" s="42" t="n"/>
    </row>
    <row r="2376">
      <c r="A2376" s="40" t="n"/>
      <c r="B2376" s="41" t="n"/>
      <c r="C2376" s="42" t="n"/>
      <c r="D2376" s="42" t="n"/>
      <c r="E2376" s="42" t="n"/>
      <c r="F2376" s="42" t="n"/>
      <c r="G2376" s="42" t="n"/>
      <c r="H2376" s="42" t="n"/>
      <c r="I2376" s="42" t="n"/>
      <c r="J2376" s="42" t="n"/>
      <c r="K2376" s="42" t="n"/>
      <c r="L2376" s="42" t="n"/>
      <c r="M2376" s="42" t="n"/>
      <c r="N2376" s="42" t="n"/>
      <c r="O2376" s="42" t="n"/>
    </row>
    <row r="2377">
      <c r="A2377" s="40" t="n"/>
      <c r="B2377" s="41" t="n"/>
      <c r="C2377" s="42" t="n"/>
      <c r="D2377" s="42" t="n"/>
      <c r="E2377" s="42" t="n"/>
      <c r="F2377" s="42" t="n"/>
      <c r="G2377" s="42" t="n"/>
      <c r="H2377" s="42" t="n"/>
      <c r="I2377" s="42" t="n"/>
      <c r="J2377" s="42" t="n"/>
      <c r="K2377" s="42" t="n"/>
      <c r="L2377" s="42" t="n"/>
      <c r="M2377" s="42" t="n"/>
      <c r="N2377" s="42" t="n"/>
      <c r="O2377" s="42" t="n"/>
    </row>
    <row r="2378">
      <c r="A2378" s="40" t="n"/>
      <c r="B2378" s="41" t="n"/>
      <c r="C2378" s="42" t="n"/>
      <c r="D2378" s="42" t="n"/>
      <c r="E2378" s="42" t="n"/>
      <c r="F2378" s="42" t="n"/>
      <c r="G2378" s="42" t="n"/>
      <c r="H2378" s="42" t="n"/>
      <c r="I2378" s="42" t="n"/>
      <c r="J2378" s="42" t="n"/>
      <c r="K2378" s="42" t="n"/>
      <c r="L2378" s="42" t="n"/>
      <c r="M2378" s="42" t="n"/>
      <c r="N2378" s="42" t="n"/>
      <c r="O2378" s="42" t="n"/>
    </row>
    <row r="2379">
      <c r="A2379" s="40" t="n"/>
      <c r="B2379" s="41" t="n"/>
      <c r="C2379" s="42" t="n"/>
      <c r="D2379" s="42" t="n"/>
      <c r="E2379" s="42" t="n"/>
      <c r="F2379" s="42" t="n"/>
      <c r="G2379" s="42" t="n"/>
      <c r="H2379" s="42" t="n"/>
      <c r="I2379" s="42" t="n"/>
      <c r="J2379" s="42" t="n"/>
      <c r="K2379" s="42" t="n"/>
      <c r="L2379" s="42" t="n"/>
      <c r="M2379" s="42" t="n"/>
      <c r="N2379" s="42" t="n"/>
      <c r="O2379" s="42" t="n"/>
    </row>
    <row r="2380">
      <c r="A2380" s="40" t="n"/>
      <c r="B2380" s="41" t="n"/>
      <c r="C2380" s="42" t="n"/>
      <c r="D2380" s="42" t="n"/>
      <c r="E2380" s="42" t="n"/>
      <c r="F2380" s="42" t="n"/>
      <c r="G2380" s="42" t="n"/>
      <c r="H2380" s="42" t="n"/>
      <c r="I2380" s="42" t="n"/>
      <c r="J2380" s="42" t="n"/>
      <c r="K2380" s="42" t="n"/>
      <c r="L2380" s="42" t="n"/>
      <c r="M2380" s="42" t="n"/>
      <c r="N2380" s="42" t="n"/>
      <c r="O2380" s="42" t="n"/>
    </row>
    <row r="2381">
      <c r="A2381" s="40" t="n"/>
      <c r="B2381" s="41" t="n"/>
      <c r="C2381" s="42" t="n"/>
      <c r="D2381" s="42" t="n"/>
      <c r="E2381" s="42" t="n"/>
      <c r="F2381" s="42" t="n"/>
      <c r="G2381" s="42" t="n"/>
      <c r="H2381" s="42" t="n"/>
      <c r="I2381" s="42" t="n"/>
      <c r="J2381" s="42" t="n"/>
      <c r="K2381" s="42" t="n"/>
      <c r="L2381" s="42" t="n"/>
      <c r="M2381" s="42" t="n"/>
      <c r="N2381" s="42" t="n"/>
      <c r="O2381" s="42" t="n"/>
    </row>
    <row r="2382">
      <c r="A2382" s="40" t="n"/>
      <c r="B2382" s="41" t="n"/>
      <c r="C2382" s="42" t="n"/>
      <c r="D2382" s="42" t="n"/>
      <c r="E2382" s="42" t="n"/>
      <c r="F2382" s="42" t="n"/>
      <c r="G2382" s="42" t="n"/>
      <c r="H2382" s="42" t="n"/>
      <c r="I2382" s="42" t="n"/>
      <c r="J2382" s="42" t="n"/>
      <c r="K2382" s="42" t="n"/>
      <c r="L2382" s="42" t="n"/>
      <c r="M2382" s="42" t="n"/>
      <c r="N2382" s="42" t="n"/>
      <c r="O2382" s="42" t="n"/>
    </row>
    <row r="2383">
      <c r="A2383" s="40" t="n"/>
      <c r="B2383" s="41" t="n"/>
      <c r="C2383" s="42" t="n"/>
      <c r="D2383" s="42" t="n"/>
      <c r="E2383" s="42" t="n"/>
      <c r="F2383" s="42" t="n"/>
      <c r="G2383" s="42" t="n"/>
      <c r="H2383" s="42" t="n"/>
      <c r="I2383" s="42" t="n"/>
      <c r="J2383" s="42" t="n"/>
      <c r="K2383" s="42" t="n"/>
      <c r="L2383" s="42" t="n"/>
      <c r="M2383" s="42" t="n"/>
      <c r="N2383" s="42" t="n"/>
      <c r="O2383" s="42" t="n"/>
    </row>
    <row r="2384">
      <c r="A2384" s="40" t="n"/>
      <c r="B2384" s="41" t="n"/>
      <c r="C2384" s="42" t="n"/>
      <c r="D2384" s="42" t="n"/>
      <c r="E2384" s="42" t="n"/>
      <c r="F2384" s="42" t="n"/>
      <c r="G2384" s="42" t="n"/>
      <c r="H2384" s="42" t="n"/>
      <c r="I2384" s="42" t="n"/>
      <c r="J2384" s="42" t="n"/>
      <c r="K2384" s="42" t="n"/>
      <c r="L2384" s="42" t="n"/>
      <c r="M2384" s="42" t="n"/>
      <c r="N2384" s="42" t="n"/>
      <c r="O2384" s="42" t="n"/>
    </row>
    <row r="2385">
      <c r="A2385" s="40" t="n"/>
      <c r="B2385" s="41" t="n"/>
      <c r="C2385" s="42" t="n"/>
      <c r="D2385" s="42" t="n"/>
      <c r="E2385" s="42" t="n"/>
      <c r="F2385" s="42" t="n"/>
      <c r="G2385" s="42" t="n"/>
      <c r="H2385" s="42" t="n"/>
      <c r="I2385" s="42" t="n"/>
      <c r="J2385" s="42" t="n"/>
      <c r="K2385" s="42" t="n"/>
      <c r="L2385" s="42" t="n"/>
      <c r="M2385" s="42" t="n"/>
      <c r="N2385" s="42" t="n"/>
      <c r="O2385" s="42" t="n"/>
    </row>
    <row r="2386">
      <c r="A2386" s="40" t="n"/>
      <c r="B2386" s="41" t="n"/>
      <c r="C2386" s="42" t="n"/>
      <c r="D2386" s="42" t="n"/>
      <c r="E2386" s="42" t="n"/>
      <c r="F2386" s="42" t="n"/>
      <c r="G2386" s="42" t="n"/>
      <c r="H2386" s="42" t="n"/>
      <c r="I2386" s="42" t="n"/>
      <c r="J2386" s="42" t="n"/>
      <c r="K2386" s="42" t="n"/>
      <c r="L2386" s="42" t="n"/>
      <c r="M2386" s="42" t="n"/>
      <c r="N2386" s="42" t="n"/>
      <c r="O2386" s="42" t="n"/>
    </row>
    <row r="2387">
      <c r="A2387" s="40" t="n"/>
      <c r="B2387" s="41" t="n"/>
      <c r="C2387" s="42" t="n"/>
      <c r="D2387" s="42" t="n"/>
      <c r="E2387" s="42" t="n"/>
      <c r="F2387" s="42" t="n"/>
      <c r="G2387" s="42" t="n"/>
      <c r="H2387" s="42" t="n"/>
      <c r="I2387" s="42" t="n"/>
      <c r="J2387" s="42" t="n"/>
      <c r="K2387" s="42" t="n"/>
      <c r="L2387" s="42" t="n"/>
      <c r="M2387" s="42" t="n"/>
      <c r="N2387" s="42" t="n"/>
      <c r="O2387" s="42" t="n"/>
    </row>
    <row r="2388">
      <c r="A2388" s="40" t="n"/>
      <c r="B2388" s="41" t="n"/>
      <c r="C2388" s="42" t="n"/>
      <c r="D2388" s="42" t="n"/>
      <c r="E2388" s="42" t="n"/>
      <c r="F2388" s="42" t="n"/>
      <c r="G2388" s="42" t="n"/>
      <c r="H2388" s="42" t="n"/>
      <c r="I2388" s="42" t="n"/>
      <c r="J2388" s="42" t="n"/>
      <c r="K2388" s="42" t="n"/>
      <c r="L2388" s="42" t="n"/>
      <c r="M2388" s="42" t="n"/>
      <c r="N2388" s="42" t="n"/>
      <c r="O2388" s="42" t="n"/>
    </row>
    <row r="2389">
      <c r="A2389" s="40" t="n"/>
      <c r="B2389" s="41" t="n"/>
      <c r="C2389" s="42" t="n"/>
      <c r="D2389" s="42" t="n"/>
      <c r="E2389" s="42" t="n"/>
      <c r="F2389" s="42" t="n"/>
      <c r="G2389" s="42" t="n"/>
      <c r="H2389" s="42" t="n"/>
      <c r="I2389" s="42" t="n"/>
      <c r="J2389" s="42" t="n"/>
      <c r="K2389" s="42" t="n"/>
      <c r="L2389" s="42" t="n"/>
      <c r="M2389" s="42" t="n"/>
      <c r="N2389" s="42" t="n"/>
      <c r="O2389" s="42" t="n"/>
    </row>
    <row r="2390">
      <c r="A2390" s="40" t="n"/>
      <c r="B2390" s="41" t="n"/>
      <c r="C2390" s="42" t="n"/>
      <c r="D2390" s="42" t="n"/>
      <c r="E2390" s="42" t="n"/>
      <c r="F2390" s="42" t="n"/>
      <c r="G2390" s="42" t="n"/>
      <c r="H2390" s="42" t="n"/>
      <c r="I2390" s="42" t="n"/>
      <c r="J2390" s="42" t="n"/>
      <c r="K2390" s="42" t="n"/>
      <c r="L2390" s="42" t="n"/>
      <c r="M2390" s="42" t="n"/>
      <c r="N2390" s="42" t="n"/>
      <c r="O2390" s="42" t="n"/>
    </row>
    <row r="2391">
      <c r="A2391" s="40" t="n"/>
      <c r="B2391" s="41" t="n"/>
      <c r="C2391" s="42" t="n"/>
      <c r="D2391" s="42" t="n"/>
      <c r="E2391" s="42" t="n"/>
      <c r="F2391" s="42" t="n"/>
      <c r="G2391" s="42" t="n"/>
      <c r="H2391" s="42" t="n"/>
      <c r="I2391" s="42" t="n"/>
      <c r="J2391" s="42" t="n"/>
      <c r="K2391" s="42" t="n"/>
      <c r="L2391" s="42" t="n"/>
      <c r="M2391" s="42" t="n"/>
      <c r="N2391" s="42" t="n"/>
      <c r="O2391" s="42" t="n"/>
    </row>
    <row r="2392">
      <c r="A2392" s="40" t="n"/>
      <c r="B2392" s="41" t="n"/>
      <c r="C2392" s="42" t="n"/>
      <c r="D2392" s="42" t="n"/>
      <c r="E2392" s="42" t="n"/>
      <c r="F2392" s="42" t="n"/>
      <c r="G2392" s="42" t="n"/>
      <c r="H2392" s="42" t="n"/>
      <c r="I2392" s="42" t="n"/>
      <c r="J2392" s="42" t="n"/>
      <c r="K2392" s="42" t="n"/>
      <c r="L2392" s="42" t="n"/>
      <c r="M2392" s="42" t="n"/>
      <c r="N2392" s="42" t="n"/>
      <c r="O2392" s="42" t="n"/>
    </row>
    <row r="2393">
      <c r="A2393" s="40" t="n"/>
      <c r="B2393" s="41" t="n"/>
      <c r="C2393" s="42" t="n"/>
      <c r="D2393" s="42" t="n"/>
      <c r="E2393" s="42" t="n"/>
      <c r="F2393" s="42" t="n"/>
      <c r="G2393" s="42" t="n"/>
      <c r="H2393" s="42" t="n"/>
      <c r="I2393" s="42" t="n"/>
      <c r="J2393" s="42" t="n"/>
      <c r="K2393" s="42" t="n"/>
      <c r="L2393" s="42" t="n"/>
      <c r="M2393" s="42" t="n"/>
      <c r="N2393" s="42" t="n"/>
      <c r="O2393" s="42" t="n"/>
    </row>
    <row r="2394">
      <c r="A2394" s="40" t="n"/>
      <c r="B2394" s="41" t="n"/>
      <c r="C2394" s="42" t="n"/>
      <c r="D2394" s="42" t="n"/>
      <c r="E2394" s="42" t="n"/>
      <c r="F2394" s="42" t="n"/>
      <c r="G2394" s="42" t="n"/>
      <c r="H2394" s="42" t="n"/>
      <c r="I2394" s="42" t="n"/>
      <c r="J2394" s="42" t="n"/>
      <c r="K2394" s="42" t="n"/>
      <c r="L2394" s="42" t="n"/>
      <c r="M2394" s="42" t="n"/>
      <c r="N2394" s="42" t="n"/>
      <c r="O2394" s="42" t="n"/>
    </row>
    <row r="2395">
      <c r="A2395" s="40" t="n"/>
      <c r="B2395" s="41" t="n"/>
      <c r="C2395" s="42" t="n"/>
      <c r="D2395" s="42" t="n"/>
      <c r="E2395" s="42" t="n"/>
      <c r="F2395" s="42" t="n"/>
      <c r="G2395" s="42" t="n"/>
      <c r="H2395" s="42" t="n"/>
      <c r="I2395" s="42" t="n"/>
      <c r="J2395" s="42" t="n"/>
      <c r="K2395" s="42" t="n"/>
      <c r="L2395" s="42" t="n"/>
      <c r="M2395" s="42" t="n"/>
      <c r="N2395" s="42" t="n"/>
      <c r="O2395" s="42" t="n"/>
    </row>
    <row r="2396">
      <c r="A2396" s="40" t="n"/>
      <c r="B2396" s="41" t="n"/>
      <c r="C2396" s="42" t="n"/>
      <c r="D2396" s="42" t="n"/>
      <c r="E2396" s="42" t="n"/>
      <c r="F2396" s="42" t="n"/>
      <c r="G2396" s="42" t="n"/>
      <c r="H2396" s="42" t="n"/>
      <c r="I2396" s="42" t="n"/>
      <c r="J2396" s="42" t="n"/>
      <c r="K2396" s="42" t="n"/>
      <c r="L2396" s="42" t="n"/>
      <c r="M2396" s="42" t="n"/>
      <c r="N2396" s="42" t="n"/>
      <c r="O2396" s="42" t="n"/>
    </row>
    <row r="2397">
      <c r="A2397" s="40" t="n"/>
      <c r="B2397" s="41" t="n"/>
      <c r="C2397" s="42" t="n"/>
      <c r="D2397" s="42" t="n"/>
      <c r="E2397" s="42" t="n"/>
      <c r="F2397" s="42" t="n"/>
      <c r="G2397" s="42" t="n"/>
      <c r="H2397" s="42" t="n"/>
      <c r="I2397" s="42" t="n"/>
      <c r="J2397" s="42" t="n"/>
      <c r="K2397" s="42" t="n"/>
      <c r="L2397" s="42" t="n"/>
      <c r="M2397" s="42" t="n"/>
      <c r="N2397" s="42" t="n"/>
      <c r="O2397" s="42" t="n"/>
    </row>
    <row r="2398">
      <c r="A2398" s="40" t="n"/>
      <c r="B2398" s="41" t="n"/>
      <c r="C2398" s="42" t="n"/>
      <c r="D2398" s="42" t="n"/>
      <c r="E2398" s="42" t="n"/>
      <c r="F2398" s="42" t="n"/>
      <c r="G2398" s="42" t="n"/>
      <c r="H2398" s="42" t="n"/>
      <c r="I2398" s="42" t="n"/>
      <c r="J2398" s="42" t="n"/>
      <c r="K2398" s="42" t="n"/>
      <c r="L2398" s="42" t="n"/>
      <c r="M2398" s="42" t="n"/>
      <c r="N2398" s="42" t="n"/>
      <c r="O2398" s="42" t="n"/>
    </row>
    <row r="2399">
      <c r="A2399" s="40" t="n"/>
      <c r="B2399" s="41" t="n"/>
      <c r="C2399" s="42" t="n"/>
      <c r="D2399" s="42" t="n"/>
      <c r="E2399" s="42" t="n"/>
      <c r="F2399" s="42" t="n"/>
      <c r="G2399" s="42" t="n"/>
      <c r="H2399" s="42" t="n"/>
      <c r="I2399" s="42" t="n"/>
      <c r="J2399" s="42" t="n"/>
      <c r="K2399" s="42" t="n"/>
      <c r="L2399" s="42" t="n"/>
      <c r="M2399" s="42" t="n"/>
      <c r="N2399" s="42" t="n"/>
      <c r="O2399" s="42" t="n"/>
    </row>
    <row r="2400">
      <c r="A2400" s="40" t="n"/>
      <c r="B2400" s="41" t="n"/>
      <c r="C2400" s="42" t="n"/>
      <c r="D2400" s="42" t="n"/>
      <c r="E2400" s="42" t="n"/>
      <c r="F2400" s="42" t="n"/>
      <c r="G2400" s="42" t="n"/>
      <c r="H2400" s="42" t="n"/>
      <c r="I2400" s="42" t="n"/>
      <c r="J2400" s="42" t="n"/>
      <c r="K2400" s="42" t="n"/>
      <c r="L2400" s="42" t="n"/>
      <c r="M2400" s="42" t="n"/>
      <c r="N2400" s="42" t="n"/>
      <c r="O2400" s="42" t="n"/>
    </row>
    <row r="2401">
      <c r="A2401" s="40" t="n"/>
      <c r="B2401" s="41" t="n"/>
      <c r="C2401" s="42" t="n"/>
      <c r="D2401" s="42" t="n"/>
      <c r="E2401" s="42" t="n"/>
      <c r="F2401" s="42" t="n"/>
      <c r="G2401" s="42" t="n"/>
      <c r="H2401" s="42" t="n"/>
      <c r="I2401" s="42" t="n"/>
      <c r="J2401" s="42" t="n"/>
      <c r="K2401" s="42" t="n"/>
      <c r="L2401" s="42" t="n"/>
      <c r="M2401" s="42" t="n"/>
      <c r="N2401" s="42" t="n"/>
      <c r="O2401" s="42" t="n"/>
    </row>
    <row r="2402">
      <c r="A2402" s="40" t="n"/>
      <c r="B2402" s="41" t="n"/>
      <c r="C2402" s="42" t="n"/>
      <c r="D2402" s="42" t="n"/>
      <c r="E2402" s="42" t="n"/>
      <c r="F2402" s="42" t="n"/>
      <c r="G2402" s="42" t="n"/>
      <c r="H2402" s="42" t="n"/>
      <c r="I2402" s="42" t="n"/>
      <c r="J2402" s="42" t="n"/>
      <c r="K2402" s="42" t="n"/>
      <c r="L2402" s="42" t="n"/>
      <c r="M2402" s="42" t="n"/>
      <c r="N2402" s="42" t="n"/>
      <c r="O2402" s="42" t="n"/>
    </row>
    <row r="2403">
      <c r="A2403" s="40" t="n"/>
      <c r="B2403" s="41" t="n"/>
      <c r="C2403" s="42" t="n"/>
      <c r="D2403" s="42" t="n"/>
      <c r="E2403" s="42" t="n"/>
      <c r="F2403" s="42" t="n"/>
      <c r="G2403" s="42" t="n"/>
      <c r="H2403" s="42" t="n"/>
      <c r="I2403" s="42" t="n"/>
      <c r="J2403" s="42" t="n"/>
      <c r="K2403" s="42" t="n"/>
      <c r="L2403" s="42" t="n"/>
      <c r="M2403" s="42" t="n"/>
      <c r="N2403" s="42" t="n"/>
      <c r="O2403" s="42" t="n"/>
    </row>
    <row r="2404">
      <c r="A2404" s="40" t="n"/>
      <c r="B2404" s="41" t="n"/>
      <c r="C2404" s="42" t="n"/>
      <c r="D2404" s="42" t="n"/>
      <c r="E2404" s="42" t="n"/>
      <c r="F2404" s="42" t="n"/>
      <c r="G2404" s="42" t="n"/>
      <c r="H2404" s="42" t="n"/>
      <c r="I2404" s="42" t="n"/>
      <c r="J2404" s="42" t="n"/>
      <c r="K2404" s="42" t="n"/>
      <c r="L2404" s="42" t="n"/>
      <c r="M2404" s="42" t="n"/>
      <c r="N2404" s="42" t="n"/>
      <c r="O2404" s="42" t="n"/>
    </row>
    <row r="2405">
      <c r="A2405" s="40" t="n"/>
      <c r="B2405" s="41" t="n"/>
      <c r="C2405" s="42" t="n"/>
      <c r="D2405" s="42" t="n"/>
      <c r="E2405" s="42" t="n"/>
      <c r="F2405" s="42" t="n"/>
      <c r="G2405" s="42" t="n"/>
      <c r="H2405" s="42" t="n"/>
      <c r="I2405" s="42" t="n"/>
      <c r="J2405" s="42" t="n"/>
      <c r="K2405" s="42" t="n"/>
      <c r="L2405" s="42" t="n"/>
      <c r="M2405" s="42" t="n"/>
      <c r="N2405" s="42" t="n"/>
      <c r="O2405" s="42" t="n"/>
    </row>
    <row r="2406">
      <c r="A2406" s="40" t="n"/>
      <c r="B2406" s="41" t="n"/>
      <c r="C2406" s="42" t="n"/>
      <c r="D2406" s="42" t="n"/>
      <c r="E2406" s="42" t="n"/>
      <c r="F2406" s="42" t="n"/>
      <c r="G2406" s="42" t="n"/>
      <c r="H2406" s="42" t="n"/>
      <c r="I2406" s="42" t="n"/>
      <c r="J2406" s="42" t="n"/>
      <c r="K2406" s="42" t="n"/>
      <c r="L2406" s="42" t="n"/>
      <c r="M2406" s="42" t="n"/>
      <c r="N2406" s="42" t="n"/>
      <c r="O2406" s="42" t="n"/>
    </row>
    <row r="2407">
      <c r="A2407" s="40" t="n"/>
      <c r="B2407" s="41" t="n"/>
      <c r="C2407" s="42" t="n"/>
      <c r="D2407" s="42" t="n"/>
      <c r="E2407" s="42" t="n"/>
      <c r="F2407" s="42" t="n"/>
      <c r="G2407" s="42" t="n"/>
      <c r="H2407" s="42" t="n"/>
      <c r="I2407" s="42" t="n"/>
      <c r="J2407" s="42" t="n"/>
      <c r="K2407" s="42" t="n"/>
      <c r="L2407" s="42" t="n"/>
      <c r="M2407" s="42" t="n"/>
      <c r="N2407" s="42" t="n"/>
      <c r="O2407" s="42" t="n"/>
    </row>
    <row r="2408">
      <c r="A2408" s="40" t="n"/>
      <c r="B2408" s="41" t="n"/>
      <c r="C2408" s="42" t="n"/>
      <c r="D2408" s="42" t="n"/>
      <c r="E2408" s="42" t="n"/>
      <c r="F2408" s="42" t="n"/>
      <c r="G2408" s="42" t="n"/>
      <c r="H2408" s="42" t="n"/>
      <c r="I2408" s="42" t="n"/>
      <c r="J2408" s="42" t="n"/>
      <c r="K2408" s="42" t="n"/>
      <c r="L2408" s="42" t="n"/>
      <c r="M2408" s="42" t="n"/>
      <c r="N2408" s="42" t="n"/>
      <c r="O2408" s="42" t="n"/>
    </row>
    <row r="2409">
      <c r="A2409" s="40" t="n"/>
      <c r="B2409" s="41" t="n"/>
      <c r="C2409" s="42" t="n"/>
      <c r="D2409" s="42" t="n"/>
      <c r="E2409" s="42" t="n"/>
      <c r="F2409" s="42" t="n"/>
      <c r="G2409" s="42" t="n"/>
      <c r="H2409" s="42" t="n"/>
      <c r="I2409" s="42" t="n"/>
      <c r="J2409" s="42" t="n"/>
      <c r="K2409" s="42" t="n"/>
      <c r="L2409" s="42" t="n"/>
      <c r="M2409" s="42" t="n"/>
      <c r="N2409" s="42" t="n"/>
      <c r="O2409" s="42" t="n"/>
    </row>
    <row r="2410">
      <c r="A2410" s="40" t="n"/>
      <c r="B2410" s="41" t="n"/>
      <c r="C2410" s="42" t="n"/>
      <c r="D2410" s="42" t="n"/>
      <c r="E2410" s="42" t="n"/>
      <c r="F2410" s="42" t="n"/>
      <c r="G2410" s="42" t="n"/>
      <c r="H2410" s="42" t="n"/>
      <c r="I2410" s="42" t="n"/>
      <c r="J2410" s="42" t="n"/>
      <c r="K2410" s="42" t="n"/>
      <c r="L2410" s="42" t="n"/>
      <c r="M2410" s="42" t="n"/>
      <c r="N2410" s="42" t="n"/>
      <c r="O2410" s="42" t="n"/>
    </row>
    <row r="2411">
      <c r="A2411" s="40" t="n"/>
      <c r="B2411" s="41" t="n"/>
      <c r="C2411" s="42" t="n"/>
      <c r="D2411" s="42" t="n"/>
      <c r="E2411" s="42" t="n"/>
      <c r="F2411" s="42" t="n"/>
      <c r="G2411" s="42" t="n"/>
      <c r="H2411" s="42" t="n"/>
      <c r="I2411" s="42" t="n"/>
      <c r="J2411" s="42" t="n"/>
      <c r="K2411" s="42" t="n"/>
      <c r="L2411" s="42" t="n"/>
      <c r="M2411" s="42" t="n"/>
      <c r="N2411" s="42" t="n"/>
      <c r="O2411" s="42" t="n"/>
    </row>
    <row r="2412">
      <c r="A2412" s="40" t="n"/>
      <c r="B2412" s="41" t="n"/>
      <c r="C2412" s="42" t="n"/>
      <c r="D2412" s="42" t="n"/>
      <c r="E2412" s="42" t="n"/>
      <c r="F2412" s="42" t="n"/>
      <c r="G2412" s="42" t="n"/>
      <c r="H2412" s="42" t="n"/>
      <c r="I2412" s="42" t="n"/>
      <c r="J2412" s="42" t="n"/>
      <c r="K2412" s="42" t="n"/>
      <c r="L2412" s="42" t="n"/>
      <c r="M2412" s="42" t="n"/>
      <c r="N2412" s="42" t="n"/>
      <c r="O2412" s="42" t="n"/>
    </row>
    <row r="2413">
      <c r="A2413" s="40" t="n"/>
      <c r="B2413" s="41" t="n"/>
      <c r="C2413" s="42" t="n"/>
      <c r="D2413" s="42" t="n"/>
      <c r="E2413" s="42" t="n"/>
      <c r="F2413" s="42" t="n"/>
      <c r="G2413" s="42" t="n"/>
      <c r="H2413" s="42" t="n"/>
      <c r="I2413" s="42" t="n"/>
      <c r="J2413" s="42" t="n"/>
      <c r="K2413" s="42" t="n"/>
      <c r="L2413" s="42" t="n"/>
      <c r="M2413" s="42" t="n"/>
      <c r="N2413" s="42" t="n"/>
      <c r="O2413" s="42" t="n"/>
    </row>
    <row r="2414">
      <c r="A2414" s="40" t="n"/>
      <c r="B2414" s="41" t="n"/>
      <c r="C2414" s="42" t="n"/>
      <c r="D2414" s="42" t="n"/>
      <c r="E2414" s="42" t="n"/>
      <c r="F2414" s="42" t="n"/>
      <c r="G2414" s="42" t="n"/>
      <c r="H2414" s="42" t="n"/>
      <c r="I2414" s="42" t="n"/>
      <c r="J2414" s="42" t="n"/>
      <c r="K2414" s="42" t="n"/>
      <c r="L2414" s="42" t="n"/>
      <c r="M2414" s="42" t="n"/>
      <c r="N2414" s="42" t="n"/>
      <c r="O2414" s="42" t="n"/>
    </row>
    <row r="2415">
      <c r="A2415" s="40" t="n"/>
      <c r="B2415" s="41" t="n"/>
      <c r="C2415" s="42" t="n"/>
      <c r="D2415" s="42" t="n"/>
      <c r="E2415" s="42" t="n"/>
      <c r="F2415" s="42" t="n"/>
      <c r="G2415" s="42" t="n"/>
      <c r="H2415" s="42" t="n"/>
      <c r="I2415" s="42" t="n"/>
      <c r="J2415" s="42" t="n"/>
      <c r="K2415" s="42" t="n"/>
      <c r="L2415" s="42" t="n"/>
      <c r="M2415" s="42" t="n"/>
      <c r="N2415" s="42" t="n"/>
      <c r="O2415" s="42" t="n"/>
    </row>
    <row r="2416">
      <c r="A2416" s="40" t="n"/>
      <c r="B2416" s="41" t="n"/>
      <c r="C2416" s="42" t="n"/>
      <c r="D2416" s="42" t="n"/>
      <c r="E2416" s="42" t="n"/>
      <c r="F2416" s="42" t="n"/>
      <c r="G2416" s="42" t="n"/>
      <c r="H2416" s="42" t="n"/>
      <c r="I2416" s="42" t="n"/>
      <c r="J2416" s="42" t="n"/>
      <c r="K2416" s="42" t="n"/>
      <c r="L2416" s="42" t="n"/>
      <c r="M2416" s="42" t="n"/>
      <c r="N2416" s="42" t="n"/>
      <c r="O2416" s="42" t="n"/>
    </row>
    <row r="2417">
      <c r="A2417" s="40" t="n"/>
      <c r="B2417" s="41" t="n"/>
      <c r="C2417" s="42" t="n"/>
      <c r="D2417" s="42" t="n"/>
      <c r="E2417" s="42" t="n"/>
      <c r="F2417" s="42" t="n"/>
      <c r="G2417" s="42" t="n"/>
      <c r="H2417" s="42" t="n"/>
      <c r="I2417" s="42" t="n"/>
      <c r="J2417" s="42" t="n"/>
      <c r="K2417" s="42" t="n"/>
      <c r="L2417" s="42" t="n"/>
      <c r="M2417" s="42" t="n"/>
      <c r="N2417" s="42" t="n"/>
      <c r="O2417" s="42" t="n"/>
    </row>
    <row r="2418">
      <c r="A2418" s="40" t="n"/>
      <c r="B2418" s="41" t="n"/>
      <c r="C2418" s="42" t="n"/>
      <c r="D2418" s="42" t="n"/>
      <c r="E2418" s="42" t="n"/>
      <c r="F2418" s="42" t="n"/>
      <c r="G2418" s="42" t="n"/>
      <c r="H2418" s="42" t="n"/>
      <c r="I2418" s="42" t="n"/>
      <c r="J2418" s="42" t="n"/>
      <c r="K2418" s="42" t="n"/>
      <c r="L2418" s="42" t="n"/>
      <c r="M2418" s="42" t="n"/>
      <c r="N2418" s="42" t="n"/>
      <c r="O2418" s="42" t="n"/>
    </row>
    <row r="2419">
      <c r="A2419" s="40" t="n"/>
      <c r="B2419" s="41" t="n"/>
      <c r="C2419" s="42" t="n"/>
      <c r="D2419" s="42" t="n"/>
      <c r="E2419" s="42" t="n"/>
      <c r="F2419" s="42" t="n"/>
      <c r="G2419" s="42" t="n"/>
      <c r="H2419" s="42" t="n"/>
      <c r="I2419" s="42" t="n"/>
      <c r="J2419" s="42" t="n"/>
      <c r="K2419" s="42" t="n"/>
      <c r="L2419" s="42" t="n"/>
      <c r="M2419" s="42" t="n"/>
      <c r="N2419" s="42" t="n"/>
      <c r="O2419" s="42" t="n"/>
    </row>
    <row r="2420">
      <c r="A2420" s="40" t="n"/>
      <c r="B2420" s="41" t="n"/>
      <c r="C2420" s="42" t="n"/>
      <c r="D2420" s="42" t="n"/>
      <c r="E2420" s="42" t="n"/>
      <c r="F2420" s="42" t="n"/>
      <c r="G2420" s="42" t="n"/>
      <c r="H2420" s="42" t="n"/>
      <c r="I2420" s="42" t="n"/>
      <c r="J2420" s="42" t="n"/>
      <c r="K2420" s="42" t="n"/>
      <c r="L2420" s="42" t="n"/>
      <c r="M2420" s="42" t="n"/>
      <c r="N2420" s="42" t="n"/>
      <c r="O2420" s="42" t="n"/>
    </row>
    <row r="2421">
      <c r="A2421" s="40" t="n"/>
      <c r="B2421" s="41" t="n"/>
      <c r="C2421" s="42" t="n"/>
      <c r="D2421" s="42" t="n"/>
      <c r="E2421" s="42" t="n"/>
      <c r="F2421" s="42" t="n"/>
      <c r="G2421" s="42" t="n"/>
      <c r="H2421" s="42" t="n"/>
      <c r="I2421" s="42" t="n"/>
      <c r="J2421" s="42" t="n"/>
      <c r="K2421" s="42" t="n"/>
      <c r="L2421" s="42" t="n"/>
      <c r="M2421" s="42" t="n"/>
      <c r="N2421" s="42" t="n"/>
      <c r="O2421" s="42" t="n"/>
    </row>
    <row r="2422">
      <c r="A2422" s="40" t="n"/>
      <c r="B2422" s="41" t="n"/>
      <c r="C2422" s="42" t="n"/>
      <c r="D2422" s="42" t="n"/>
      <c r="E2422" s="42" t="n"/>
      <c r="F2422" s="42" t="n"/>
      <c r="G2422" s="42" t="n"/>
      <c r="H2422" s="42" t="n"/>
      <c r="I2422" s="42" t="n"/>
      <c r="J2422" s="42" t="n"/>
      <c r="K2422" s="42" t="n"/>
      <c r="L2422" s="42" t="n"/>
      <c r="M2422" s="42" t="n"/>
      <c r="N2422" s="42" t="n"/>
      <c r="O2422" s="42" t="n"/>
    </row>
    <row r="2423">
      <c r="A2423" s="40" t="n"/>
      <c r="B2423" s="41" t="n"/>
      <c r="C2423" s="42" t="n"/>
      <c r="D2423" s="42" t="n"/>
      <c r="E2423" s="42" t="n"/>
      <c r="F2423" s="42" t="n"/>
      <c r="G2423" s="42" t="n"/>
      <c r="H2423" s="42" t="n"/>
      <c r="I2423" s="42" t="n"/>
      <c r="J2423" s="42" t="n"/>
      <c r="K2423" s="42" t="n"/>
      <c r="L2423" s="42" t="n"/>
      <c r="M2423" s="42" t="n"/>
      <c r="N2423" s="42" t="n"/>
      <c r="O2423" s="42" t="n"/>
    </row>
    <row r="2424">
      <c r="A2424" s="40" t="n"/>
      <c r="B2424" s="41" t="n"/>
      <c r="C2424" s="42" t="n"/>
      <c r="D2424" s="42" t="n"/>
      <c r="E2424" s="42" t="n"/>
      <c r="F2424" s="42" t="n"/>
      <c r="G2424" s="42" t="n"/>
      <c r="H2424" s="42" t="n"/>
      <c r="I2424" s="42" t="n"/>
      <c r="J2424" s="42" t="n"/>
      <c r="K2424" s="42" t="n"/>
      <c r="L2424" s="42" t="n"/>
      <c r="M2424" s="42" t="n"/>
      <c r="N2424" s="42" t="n"/>
      <c r="O2424" s="42" t="n"/>
    </row>
    <row r="2425">
      <c r="A2425" s="40" t="n"/>
      <c r="B2425" s="41" t="n"/>
      <c r="C2425" s="42" t="n"/>
      <c r="D2425" s="42" t="n"/>
      <c r="E2425" s="42" t="n"/>
      <c r="F2425" s="42" t="n"/>
      <c r="G2425" s="42" t="n"/>
      <c r="H2425" s="42" t="n"/>
      <c r="I2425" s="42" t="n"/>
      <c r="J2425" s="42" t="n"/>
      <c r="K2425" s="42" t="n"/>
      <c r="L2425" s="42" t="n"/>
      <c r="M2425" s="42" t="n"/>
      <c r="N2425" s="42" t="n"/>
      <c r="O2425" s="42" t="n"/>
    </row>
    <row r="2426">
      <c r="A2426" s="40" t="n"/>
      <c r="B2426" s="41" t="n"/>
      <c r="C2426" s="42" t="n"/>
      <c r="D2426" s="42" t="n"/>
      <c r="E2426" s="42" t="n"/>
      <c r="F2426" s="42" t="n"/>
      <c r="G2426" s="42" t="n"/>
      <c r="H2426" s="42" t="n"/>
      <c r="I2426" s="42" t="n"/>
      <c r="J2426" s="42" t="n"/>
      <c r="K2426" s="42" t="n"/>
      <c r="L2426" s="42" t="n"/>
      <c r="M2426" s="42" t="n"/>
      <c r="N2426" s="42" t="n"/>
      <c r="O2426" s="42" t="n"/>
    </row>
    <row r="2427">
      <c r="A2427" s="40" t="n"/>
      <c r="B2427" s="41" t="n"/>
      <c r="C2427" s="42" t="n"/>
      <c r="D2427" s="42" t="n"/>
      <c r="E2427" s="42" t="n"/>
      <c r="F2427" s="42" t="n"/>
      <c r="G2427" s="42" t="n"/>
      <c r="H2427" s="42" t="n"/>
      <c r="I2427" s="42" t="n"/>
      <c r="J2427" s="42" t="n"/>
      <c r="K2427" s="42" t="n"/>
      <c r="L2427" s="42" t="n"/>
      <c r="M2427" s="42" t="n"/>
      <c r="N2427" s="42" t="n"/>
      <c r="O2427" s="42" t="n"/>
    </row>
    <row r="2428">
      <c r="A2428" s="40" t="n"/>
      <c r="B2428" s="41" t="n"/>
      <c r="C2428" s="42" t="n"/>
      <c r="D2428" s="42" t="n"/>
      <c r="E2428" s="42" t="n"/>
      <c r="F2428" s="42" t="n"/>
      <c r="G2428" s="42" t="n"/>
      <c r="H2428" s="42" t="n"/>
      <c r="I2428" s="42" t="n"/>
      <c r="J2428" s="42" t="n"/>
      <c r="K2428" s="42" t="n"/>
      <c r="L2428" s="42" t="n"/>
      <c r="M2428" s="42" t="n"/>
      <c r="N2428" s="42" t="n"/>
      <c r="O2428" s="42" t="n"/>
    </row>
    <row r="2429">
      <c r="A2429" s="40" t="n"/>
      <c r="B2429" s="41" t="n"/>
      <c r="C2429" s="42" t="n"/>
      <c r="D2429" s="42" t="n"/>
      <c r="E2429" s="42" t="n"/>
      <c r="F2429" s="42" t="n"/>
      <c r="G2429" s="42" t="n"/>
      <c r="H2429" s="42" t="n"/>
      <c r="I2429" s="42" t="n"/>
      <c r="J2429" s="42" t="n"/>
      <c r="K2429" s="42" t="n"/>
      <c r="L2429" s="42" t="n"/>
      <c r="M2429" s="42" t="n"/>
      <c r="N2429" s="42" t="n"/>
      <c r="O2429" s="42" t="n"/>
    </row>
    <row r="2430">
      <c r="A2430" s="40" t="n"/>
      <c r="B2430" s="41" t="n"/>
      <c r="C2430" s="42" t="n"/>
      <c r="D2430" s="42" t="n"/>
      <c r="E2430" s="42" t="n"/>
      <c r="F2430" s="42" t="n"/>
      <c r="G2430" s="42" t="n"/>
      <c r="H2430" s="42" t="n"/>
      <c r="I2430" s="42" t="n"/>
      <c r="J2430" s="42" t="n"/>
      <c r="K2430" s="42" t="n"/>
      <c r="L2430" s="42" t="n"/>
      <c r="M2430" s="42" t="n"/>
      <c r="N2430" s="42" t="n"/>
      <c r="O2430" s="42" t="n"/>
    </row>
    <row r="2431">
      <c r="A2431" s="40" t="n"/>
      <c r="B2431" s="41" t="n"/>
      <c r="C2431" s="42" t="n"/>
      <c r="D2431" s="42" t="n"/>
      <c r="E2431" s="42" t="n"/>
      <c r="F2431" s="42" t="n"/>
      <c r="G2431" s="42" t="n"/>
      <c r="H2431" s="42" t="n"/>
      <c r="I2431" s="42" t="n"/>
      <c r="J2431" s="42" t="n"/>
      <c r="K2431" s="42" t="n"/>
      <c r="L2431" s="42" t="n"/>
      <c r="M2431" s="42" t="n"/>
      <c r="N2431" s="42" t="n"/>
      <c r="O2431" s="42" t="n"/>
    </row>
    <row r="2432">
      <c r="A2432" s="40" t="n"/>
      <c r="B2432" s="41" t="n"/>
      <c r="C2432" s="42" t="n"/>
      <c r="D2432" s="42" t="n"/>
      <c r="E2432" s="42" t="n"/>
      <c r="F2432" s="42" t="n"/>
      <c r="G2432" s="42" t="n"/>
      <c r="H2432" s="42" t="n"/>
      <c r="I2432" s="42" t="n"/>
      <c r="J2432" s="42" t="n"/>
      <c r="K2432" s="42" t="n"/>
      <c r="L2432" s="42" t="n"/>
      <c r="M2432" s="42" t="n"/>
      <c r="N2432" s="42" t="n"/>
      <c r="O2432" s="42" t="n"/>
    </row>
    <row r="2433">
      <c r="A2433" s="40" t="n"/>
      <c r="B2433" s="41" t="n"/>
      <c r="C2433" s="42" t="n"/>
      <c r="D2433" s="42" t="n"/>
      <c r="E2433" s="42" t="n"/>
      <c r="F2433" s="42" t="n"/>
      <c r="G2433" s="42" t="n"/>
      <c r="H2433" s="42" t="n"/>
      <c r="I2433" s="42" t="n"/>
      <c r="J2433" s="42" t="n"/>
      <c r="K2433" s="42" t="n"/>
      <c r="L2433" s="42" t="n"/>
      <c r="M2433" s="42" t="n"/>
      <c r="N2433" s="42" t="n"/>
      <c r="O2433" s="42" t="n"/>
    </row>
    <row r="2434">
      <c r="A2434" s="40" t="n"/>
      <c r="B2434" s="41" t="n"/>
      <c r="C2434" s="42" t="n"/>
      <c r="D2434" s="42" t="n"/>
      <c r="E2434" s="42" t="n"/>
      <c r="F2434" s="42" t="n"/>
      <c r="G2434" s="42" t="n"/>
      <c r="H2434" s="42" t="n"/>
      <c r="I2434" s="42" t="n"/>
      <c r="J2434" s="42" t="n"/>
      <c r="K2434" s="42" t="n"/>
      <c r="L2434" s="42" t="n"/>
      <c r="M2434" s="42" t="n"/>
      <c r="N2434" s="42" t="n"/>
      <c r="O2434" s="42" t="n"/>
    </row>
    <row r="2435">
      <c r="A2435" s="40" t="n"/>
      <c r="B2435" s="41" t="n"/>
      <c r="C2435" s="42" t="n"/>
      <c r="D2435" s="42" t="n"/>
      <c r="E2435" s="42" t="n"/>
      <c r="F2435" s="42" t="n"/>
      <c r="G2435" s="42" t="n"/>
      <c r="H2435" s="42" t="n"/>
      <c r="I2435" s="42" t="n"/>
      <c r="J2435" s="42" t="n"/>
      <c r="K2435" s="42" t="n"/>
      <c r="L2435" s="42" t="n"/>
      <c r="M2435" s="42" t="n"/>
      <c r="N2435" s="42" t="n"/>
      <c r="O2435" s="42" t="n"/>
    </row>
    <row r="2436">
      <c r="A2436" s="40" t="n"/>
      <c r="B2436" s="41" t="n"/>
      <c r="C2436" s="42" t="n"/>
      <c r="D2436" s="42" t="n"/>
      <c r="E2436" s="42" t="n"/>
      <c r="F2436" s="42" t="n"/>
      <c r="G2436" s="42" t="n"/>
      <c r="H2436" s="42" t="n"/>
      <c r="I2436" s="42" t="n"/>
      <c r="J2436" s="42" t="n"/>
      <c r="K2436" s="42" t="n"/>
      <c r="L2436" s="42" t="n"/>
      <c r="M2436" s="42" t="n"/>
      <c r="N2436" s="42" t="n"/>
      <c r="O2436" s="42" t="n"/>
    </row>
    <row r="2437">
      <c r="A2437" s="40" t="n"/>
      <c r="B2437" s="41" t="n"/>
      <c r="C2437" s="42" t="n"/>
      <c r="D2437" s="42" t="n"/>
      <c r="E2437" s="42" t="n"/>
      <c r="F2437" s="42" t="n"/>
      <c r="G2437" s="42" t="n"/>
      <c r="H2437" s="42" t="n"/>
      <c r="I2437" s="42" t="n"/>
      <c r="J2437" s="42" t="n"/>
      <c r="K2437" s="42" t="n"/>
      <c r="L2437" s="42" t="n"/>
      <c r="M2437" s="42" t="n"/>
      <c r="N2437" s="42" t="n"/>
      <c r="O2437" s="42" t="n"/>
    </row>
    <row r="2438">
      <c r="A2438" s="40" t="n"/>
      <c r="B2438" s="41" t="n"/>
      <c r="C2438" s="42" t="n"/>
      <c r="D2438" s="42" t="n"/>
      <c r="E2438" s="42" t="n"/>
      <c r="F2438" s="42" t="n"/>
      <c r="G2438" s="42" t="n"/>
      <c r="H2438" s="42" t="n"/>
      <c r="I2438" s="42" t="n"/>
      <c r="J2438" s="42" t="n"/>
      <c r="K2438" s="42" t="n"/>
      <c r="L2438" s="42" t="n"/>
      <c r="M2438" s="42" t="n"/>
      <c r="N2438" s="42" t="n"/>
      <c r="O2438" s="42" t="n"/>
    </row>
    <row r="2439">
      <c r="A2439" s="40" t="n"/>
      <c r="B2439" s="41" t="n"/>
      <c r="C2439" s="42" t="n"/>
      <c r="D2439" s="42" t="n"/>
      <c r="E2439" s="42" t="n"/>
      <c r="F2439" s="42" t="n"/>
      <c r="G2439" s="42" t="n"/>
      <c r="H2439" s="42" t="n"/>
      <c r="I2439" s="42" t="n"/>
      <c r="J2439" s="42" t="n"/>
      <c r="K2439" s="42" t="n"/>
      <c r="L2439" s="42" t="n"/>
      <c r="M2439" s="42" t="n"/>
      <c r="N2439" s="42" t="n"/>
      <c r="O2439" s="42" t="n"/>
    </row>
    <row r="2440">
      <c r="A2440" s="40" t="n"/>
      <c r="B2440" s="41" t="n"/>
      <c r="C2440" s="42" t="n"/>
      <c r="D2440" s="42" t="n"/>
      <c r="E2440" s="42" t="n"/>
      <c r="F2440" s="42" t="n"/>
      <c r="G2440" s="42" t="n"/>
      <c r="H2440" s="42" t="n"/>
      <c r="I2440" s="42" t="n"/>
      <c r="J2440" s="42" t="n"/>
      <c r="K2440" s="42" t="n"/>
      <c r="L2440" s="42" t="n"/>
      <c r="M2440" s="42" t="n"/>
      <c r="N2440" s="42" t="n"/>
      <c r="O2440" s="42" t="n"/>
    </row>
    <row r="2441">
      <c r="A2441" s="40" t="n"/>
      <c r="B2441" s="41" t="n"/>
      <c r="C2441" s="42" t="n"/>
      <c r="D2441" s="42" t="n"/>
      <c r="E2441" s="42" t="n"/>
      <c r="F2441" s="42" t="n"/>
      <c r="G2441" s="42" t="n"/>
      <c r="H2441" s="42" t="n"/>
      <c r="I2441" s="42" t="n"/>
      <c r="J2441" s="42" t="n"/>
      <c r="K2441" s="42" t="n"/>
      <c r="L2441" s="42" t="n"/>
      <c r="M2441" s="42" t="n"/>
      <c r="N2441" s="42" t="n"/>
      <c r="O2441" s="42" t="n"/>
    </row>
    <row r="2442">
      <c r="A2442" s="40" t="n"/>
      <c r="B2442" s="41" t="n"/>
      <c r="C2442" s="42" t="n"/>
      <c r="D2442" s="42" t="n"/>
      <c r="E2442" s="42" t="n"/>
      <c r="F2442" s="42" t="n"/>
      <c r="G2442" s="42" t="n"/>
      <c r="H2442" s="42" t="n"/>
      <c r="I2442" s="42" t="n"/>
      <c r="J2442" s="42" t="n"/>
      <c r="K2442" s="42" t="n"/>
      <c r="L2442" s="42" t="n"/>
      <c r="M2442" s="42" t="n"/>
      <c r="N2442" s="42" t="n"/>
      <c r="O2442" s="42" t="n"/>
    </row>
    <row r="2443">
      <c r="A2443" s="40" t="n"/>
      <c r="B2443" s="41" t="n"/>
      <c r="C2443" s="42" t="n"/>
      <c r="D2443" s="42" t="n"/>
      <c r="E2443" s="42" t="n"/>
      <c r="F2443" s="42" t="n"/>
      <c r="G2443" s="42" t="n"/>
      <c r="H2443" s="42" t="n"/>
      <c r="I2443" s="42" t="n"/>
      <c r="J2443" s="42" t="n"/>
      <c r="K2443" s="42" t="n"/>
      <c r="L2443" s="42" t="n"/>
      <c r="M2443" s="42" t="n"/>
      <c r="N2443" s="42" t="n"/>
      <c r="O2443" s="42" t="n"/>
    </row>
    <row r="2444">
      <c r="A2444" s="40" t="n"/>
      <c r="B2444" s="41" t="n"/>
      <c r="C2444" s="42" t="n"/>
      <c r="D2444" s="42" t="n"/>
      <c r="E2444" s="42" t="n"/>
      <c r="F2444" s="42" t="n"/>
      <c r="G2444" s="42" t="n"/>
      <c r="H2444" s="42" t="n"/>
      <c r="I2444" s="42" t="n"/>
      <c r="J2444" s="42" t="n"/>
      <c r="K2444" s="42" t="n"/>
      <c r="L2444" s="42" t="n"/>
      <c r="M2444" s="42" t="n"/>
      <c r="N2444" s="42" t="n"/>
      <c r="O2444" s="42" t="n"/>
    </row>
    <row r="2445">
      <c r="A2445" s="40" t="n"/>
      <c r="B2445" s="41" t="n"/>
      <c r="C2445" s="42" t="n"/>
      <c r="D2445" s="42" t="n"/>
      <c r="E2445" s="42" t="n"/>
      <c r="F2445" s="42" t="n"/>
      <c r="G2445" s="42" t="n"/>
      <c r="H2445" s="42" t="n"/>
      <c r="I2445" s="42" t="n"/>
      <c r="J2445" s="42" t="n"/>
      <c r="K2445" s="42" t="n"/>
      <c r="L2445" s="42" t="n"/>
      <c r="M2445" s="42" t="n"/>
      <c r="N2445" s="42" t="n"/>
      <c r="O2445" s="42" t="n"/>
    </row>
    <row r="2446">
      <c r="A2446" s="40" t="n"/>
      <c r="B2446" s="41" t="n"/>
      <c r="C2446" s="42" t="n"/>
      <c r="D2446" s="42" t="n"/>
      <c r="E2446" s="42" t="n"/>
      <c r="F2446" s="42" t="n"/>
      <c r="G2446" s="42" t="n"/>
      <c r="H2446" s="42" t="n"/>
      <c r="I2446" s="42" t="n"/>
      <c r="J2446" s="42" t="n"/>
      <c r="K2446" s="42" t="n"/>
      <c r="L2446" s="42" t="n"/>
      <c r="M2446" s="42" t="n"/>
      <c r="N2446" s="42" t="n"/>
      <c r="O2446" s="42" t="n"/>
    </row>
    <row r="2447">
      <c r="A2447" s="40" t="n"/>
      <c r="B2447" s="41" t="n"/>
      <c r="C2447" s="42" t="n"/>
      <c r="D2447" s="42" t="n"/>
      <c r="E2447" s="42" t="n"/>
      <c r="F2447" s="42" t="n"/>
      <c r="G2447" s="42" t="n"/>
      <c r="H2447" s="42" t="n"/>
      <c r="I2447" s="42" t="n"/>
      <c r="J2447" s="42" t="n"/>
      <c r="K2447" s="42" t="n"/>
      <c r="L2447" s="42" t="n"/>
      <c r="M2447" s="42" t="n"/>
      <c r="N2447" s="42" t="n"/>
      <c r="O2447" s="42" t="n"/>
    </row>
    <row r="2448">
      <c r="A2448" s="40" t="n"/>
      <c r="B2448" s="41" t="n"/>
      <c r="C2448" s="42" t="n"/>
      <c r="D2448" s="42" t="n"/>
      <c r="E2448" s="42" t="n"/>
      <c r="F2448" s="42" t="n"/>
      <c r="G2448" s="42" t="n"/>
      <c r="H2448" s="42" t="n"/>
      <c r="I2448" s="42" t="n"/>
      <c r="J2448" s="42" t="n"/>
      <c r="K2448" s="42" t="n"/>
      <c r="L2448" s="42" t="n"/>
      <c r="M2448" s="42" t="n"/>
      <c r="N2448" s="42" t="n"/>
      <c r="O2448" s="42" t="n"/>
    </row>
    <row r="2449">
      <c r="A2449" s="40" t="n"/>
      <c r="B2449" s="41" t="n"/>
      <c r="C2449" s="42" t="n"/>
      <c r="D2449" s="42" t="n"/>
      <c r="E2449" s="42" t="n"/>
      <c r="F2449" s="42" t="n"/>
      <c r="G2449" s="42" t="n"/>
      <c r="H2449" s="42" t="n"/>
      <c r="I2449" s="42" t="n"/>
      <c r="J2449" s="42" t="n"/>
      <c r="K2449" s="42" t="n"/>
      <c r="L2449" s="42" t="n"/>
      <c r="M2449" s="42" t="n"/>
      <c r="N2449" s="42" t="n"/>
      <c r="O2449" s="42" t="n"/>
    </row>
    <row r="2450">
      <c r="A2450" s="40" t="n"/>
      <c r="B2450" s="41" t="n"/>
      <c r="C2450" s="42" t="n"/>
      <c r="D2450" s="42" t="n"/>
      <c r="E2450" s="42" t="n"/>
      <c r="F2450" s="42" t="n"/>
      <c r="G2450" s="42" t="n"/>
      <c r="H2450" s="42" t="n"/>
      <c r="I2450" s="42" t="n"/>
      <c r="J2450" s="42" t="n"/>
      <c r="K2450" s="42" t="n"/>
      <c r="L2450" s="42" t="n"/>
      <c r="M2450" s="42" t="n"/>
      <c r="N2450" s="42" t="n"/>
      <c r="O2450" s="42" t="n"/>
    </row>
    <row r="2451">
      <c r="A2451" s="40" t="n"/>
      <c r="B2451" s="41" t="n"/>
      <c r="C2451" s="42" t="n"/>
      <c r="D2451" s="42" t="n"/>
      <c r="E2451" s="42" t="n"/>
      <c r="F2451" s="42" t="n"/>
      <c r="G2451" s="42" t="n"/>
      <c r="H2451" s="42" t="n"/>
      <c r="I2451" s="42" t="n"/>
      <c r="J2451" s="42" t="n"/>
      <c r="K2451" s="42" t="n"/>
      <c r="L2451" s="42" t="n"/>
      <c r="M2451" s="42" t="n"/>
      <c r="N2451" s="42" t="n"/>
      <c r="O2451" s="42" t="n"/>
    </row>
    <row r="2452">
      <c r="A2452" s="40" t="n"/>
      <c r="B2452" s="41" t="n"/>
      <c r="C2452" s="42" t="n"/>
      <c r="D2452" s="42" t="n"/>
      <c r="E2452" s="42" t="n"/>
      <c r="F2452" s="42" t="n"/>
      <c r="G2452" s="42" t="n"/>
      <c r="H2452" s="42" t="n"/>
      <c r="I2452" s="42" t="n"/>
      <c r="J2452" s="42" t="n"/>
      <c r="K2452" s="42" t="n"/>
      <c r="L2452" s="42" t="n"/>
      <c r="M2452" s="42" t="n"/>
      <c r="N2452" s="42" t="n"/>
      <c r="O2452" s="42" t="n"/>
    </row>
    <row r="2453">
      <c r="A2453" s="40" t="n"/>
      <c r="B2453" s="41" t="n"/>
      <c r="C2453" s="42" t="n"/>
      <c r="D2453" s="42" t="n"/>
      <c r="E2453" s="42" t="n"/>
      <c r="F2453" s="42" t="n"/>
      <c r="G2453" s="42" t="n"/>
      <c r="H2453" s="42" t="n"/>
      <c r="I2453" s="42" t="n"/>
      <c r="J2453" s="42" t="n"/>
      <c r="K2453" s="42" t="n"/>
      <c r="L2453" s="42" t="n"/>
      <c r="M2453" s="42" t="n"/>
      <c r="N2453" s="42" t="n"/>
      <c r="O2453" s="42" t="n"/>
    </row>
    <row r="2454">
      <c r="A2454" s="40" t="n"/>
      <c r="B2454" s="41" t="n"/>
      <c r="C2454" s="42" t="n"/>
      <c r="D2454" s="42" t="n"/>
      <c r="E2454" s="42" t="n"/>
      <c r="F2454" s="42" t="n"/>
      <c r="G2454" s="42" t="n"/>
      <c r="H2454" s="42" t="n"/>
      <c r="I2454" s="42" t="n"/>
      <c r="J2454" s="42" t="n"/>
      <c r="K2454" s="42" t="n"/>
      <c r="L2454" s="42" t="n"/>
      <c r="M2454" s="42" t="n"/>
      <c r="N2454" s="42" t="n"/>
      <c r="O2454" s="42" t="n"/>
    </row>
    <row r="2455">
      <c r="A2455" s="40" t="n"/>
      <c r="B2455" s="41" t="n"/>
      <c r="C2455" s="42" t="n"/>
      <c r="D2455" s="42" t="n"/>
      <c r="E2455" s="42" t="n"/>
      <c r="F2455" s="42" t="n"/>
      <c r="G2455" s="42" t="n"/>
      <c r="H2455" s="42" t="n"/>
      <c r="I2455" s="42" t="n"/>
      <c r="J2455" s="42" t="n"/>
      <c r="K2455" s="42" t="n"/>
      <c r="L2455" s="42" t="n"/>
      <c r="M2455" s="42" t="n"/>
      <c r="N2455" s="42" t="n"/>
      <c r="O2455" s="42" t="n"/>
    </row>
    <row r="2456">
      <c r="A2456" s="40" t="n"/>
      <c r="B2456" s="41" t="n"/>
      <c r="C2456" s="42" t="n"/>
      <c r="D2456" s="42" t="n"/>
      <c r="E2456" s="42" t="n"/>
      <c r="F2456" s="42" t="n"/>
      <c r="G2456" s="42" t="n"/>
      <c r="H2456" s="42" t="n"/>
      <c r="I2456" s="42" t="n"/>
      <c r="J2456" s="42" t="n"/>
      <c r="K2456" s="42" t="n"/>
      <c r="L2456" s="42" t="n"/>
      <c r="M2456" s="42" t="n"/>
      <c r="N2456" s="42" t="n"/>
      <c r="O2456" s="42" t="n"/>
    </row>
    <row r="2457">
      <c r="A2457" s="40" t="n"/>
      <c r="B2457" s="41" t="n"/>
      <c r="C2457" s="42" t="n"/>
      <c r="D2457" s="42" t="n"/>
      <c r="E2457" s="42" t="n"/>
      <c r="F2457" s="42" t="n"/>
      <c r="G2457" s="42" t="n"/>
      <c r="H2457" s="42" t="n"/>
      <c r="I2457" s="42" t="n"/>
      <c r="J2457" s="42" t="n"/>
      <c r="K2457" s="42" t="n"/>
      <c r="L2457" s="42" t="n"/>
      <c r="M2457" s="42" t="n"/>
      <c r="N2457" s="42" t="n"/>
      <c r="O2457" s="42" t="n"/>
    </row>
    <row r="2458">
      <c r="A2458" s="40" t="n"/>
      <c r="B2458" s="41" t="n"/>
      <c r="C2458" s="42" t="n"/>
      <c r="D2458" s="42" t="n"/>
      <c r="E2458" s="42" t="n"/>
      <c r="F2458" s="42" t="n"/>
      <c r="G2458" s="42" t="n"/>
      <c r="H2458" s="42" t="n"/>
      <c r="I2458" s="42" t="n"/>
      <c r="J2458" s="42" t="n"/>
      <c r="K2458" s="42" t="n"/>
      <c r="L2458" s="42" t="n"/>
      <c r="M2458" s="42" t="n"/>
      <c r="N2458" s="42" t="n"/>
      <c r="O2458" s="42" t="n"/>
    </row>
    <row r="2459">
      <c r="A2459" s="40" t="n"/>
      <c r="B2459" s="41" t="n"/>
      <c r="C2459" s="42" t="n"/>
      <c r="D2459" s="42" t="n"/>
      <c r="E2459" s="42" t="n"/>
      <c r="F2459" s="42" t="n"/>
      <c r="G2459" s="42" t="n"/>
      <c r="H2459" s="42" t="n"/>
      <c r="I2459" s="42" t="n"/>
      <c r="J2459" s="42" t="n"/>
      <c r="K2459" s="42" t="n"/>
      <c r="L2459" s="42" t="n"/>
      <c r="M2459" s="42" t="n"/>
      <c r="N2459" s="42" t="n"/>
      <c r="O2459" s="42" t="n"/>
    </row>
    <row r="2460">
      <c r="A2460" s="40" t="n"/>
      <c r="B2460" s="41" t="n"/>
      <c r="C2460" s="42" t="n"/>
      <c r="D2460" s="42" t="n"/>
      <c r="E2460" s="42" t="n"/>
      <c r="F2460" s="42" t="n"/>
      <c r="G2460" s="42" t="n"/>
      <c r="H2460" s="42" t="n"/>
      <c r="I2460" s="42" t="n"/>
      <c r="J2460" s="42" t="n"/>
      <c r="K2460" s="42" t="n"/>
      <c r="L2460" s="42" t="n"/>
      <c r="M2460" s="42" t="n"/>
      <c r="N2460" s="42" t="n"/>
      <c r="O2460" s="42" t="n"/>
    </row>
    <row r="2461">
      <c r="A2461" s="40" t="n"/>
      <c r="B2461" s="41" t="n"/>
      <c r="C2461" s="42" t="n"/>
      <c r="D2461" s="42" t="n"/>
      <c r="E2461" s="42" t="n"/>
      <c r="F2461" s="42" t="n"/>
      <c r="G2461" s="42" t="n"/>
      <c r="H2461" s="42" t="n"/>
      <c r="I2461" s="42" t="n"/>
      <c r="J2461" s="42" t="n"/>
      <c r="K2461" s="42" t="n"/>
      <c r="L2461" s="42" t="n"/>
      <c r="M2461" s="42" t="n"/>
      <c r="N2461" s="42" t="n"/>
      <c r="O2461" s="42" t="n"/>
    </row>
    <row r="2462">
      <c r="A2462" s="40" t="n"/>
      <c r="B2462" s="41" t="n"/>
      <c r="C2462" s="42" t="n"/>
      <c r="D2462" s="42" t="n"/>
      <c r="E2462" s="42" t="n"/>
      <c r="F2462" s="42" t="n"/>
      <c r="G2462" s="42" t="n"/>
      <c r="H2462" s="42" t="n"/>
      <c r="I2462" s="42" t="n"/>
      <c r="J2462" s="42" t="n"/>
      <c r="K2462" s="42" t="n"/>
      <c r="L2462" s="42" t="n"/>
      <c r="M2462" s="42" t="n"/>
      <c r="N2462" s="42" t="n"/>
      <c r="O2462" s="42" t="n"/>
    </row>
    <row r="2463">
      <c r="A2463" s="40" t="n"/>
      <c r="B2463" s="41" t="n"/>
      <c r="C2463" s="42" t="n"/>
      <c r="D2463" s="42" t="n"/>
      <c r="E2463" s="42" t="n"/>
      <c r="F2463" s="42" t="n"/>
      <c r="G2463" s="42" t="n"/>
      <c r="H2463" s="42" t="n"/>
      <c r="I2463" s="42" t="n"/>
      <c r="J2463" s="42" t="n"/>
      <c r="K2463" s="42" t="n"/>
      <c r="L2463" s="42" t="n"/>
      <c r="M2463" s="42" t="n"/>
      <c r="N2463" s="42" t="n"/>
      <c r="O2463" s="42" t="n"/>
    </row>
    <row r="2464">
      <c r="A2464" s="40" t="n"/>
      <c r="B2464" s="41" t="n"/>
      <c r="C2464" s="42" t="n"/>
      <c r="D2464" s="42" t="n"/>
      <c r="E2464" s="42" t="n"/>
      <c r="F2464" s="42" t="n"/>
      <c r="G2464" s="42" t="n"/>
      <c r="H2464" s="42" t="n"/>
      <c r="I2464" s="42" t="n"/>
      <c r="J2464" s="42" t="n"/>
      <c r="K2464" s="42" t="n"/>
      <c r="L2464" s="42" t="n"/>
      <c r="M2464" s="42" t="n"/>
      <c r="N2464" s="42" t="n"/>
      <c r="O2464" s="42" t="n"/>
    </row>
    <row r="2465">
      <c r="A2465" s="40" t="n"/>
      <c r="B2465" s="41" t="n"/>
      <c r="C2465" s="42" t="n"/>
      <c r="D2465" s="42" t="n"/>
      <c r="E2465" s="42" t="n"/>
      <c r="F2465" s="42" t="n"/>
      <c r="G2465" s="42" t="n"/>
      <c r="H2465" s="42" t="n"/>
      <c r="I2465" s="42" t="n"/>
      <c r="J2465" s="42" t="n"/>
      <c r="K2465" s="42" t="n"/>
      <c r="L2465" s="42" t="n"/>
      <c r="M2465" s="42" t="n"/>
      <c r="N2465" s="42" t="n"/>
      <c r="O2465" s="42" t="n"/>
    </row>
    <row r="2466">
      <c r="A2466" s="40" t="n"/>
      <c r="B2466" s="41" t="n"/>
      <c r="C2466" s="42" t="n"/>
      <c r="D2466" s="42" t="n"/>
      <c r="E2466" s="42" t="n"/>
      <c r="F2466" s="42" t="n"/>
      <c r="G2466" s="42" t="n"/>
      <c r="H2466" s="42" t="n"/>
      <c r="I2466" s="42" t="n"/>
      <c r="J2466" s="42" t="n"/>
      <c r="K2466" s="42" t="n"/>
      <c r="L2466" s="42" t="n"/>
      <c r="M2466" s="42" t="n"/>
      <c r="N2466" s="42" t="n"/>
      <c r="O2466" s="42" t="n"/>
    </row>
    <row r="2467">
      <c r="A2467" s="40" t="n"/>
      <c r="B2467" s="41" t="n"/>
      <c r="C2467" s="42" t="n"/>
      <c r="D2467" s="42" t="n"/>
      <c r="E2467" s="42" t="n"/>
      <c r="F2467" s="42" t="n"/>
      <c r="G2467" s="42" t="n"/>
      <c r="H2467" s="42" t="n"/>
      <c r="I2467" s="42" t="n"/>
      <c r="J2467" s="42" t="n"/>
      <c r="K2467" s="42" t="n"/>
      <c r="L2467" s="42" t="n"/>
      <c r="M2467" s="42" t="n"/>
      <c r="N2467" s="42" t="n"/>
      <c r="O2467" s="42" t="n"/>
    </row>
    <row r="2468">
      <c r="A2468" s="40" t="n"/>
      <c r="B2468" s="41" t="n"/>
      <c r="C2468" s="42" t="n"/>
      <c r="D2468" s="42" t="n"/>
      <c r="E2468" s="42" t="n"/>
      <c r="F2468" s="42" t="n"/>
      <c r="G2468" s="42" t="n"/>
      <c r="H2468" s="42" t="n"/>
      <c r="I2468" s="42" t="n"/>
      <c r="J2468" s="42" t="n"/>
      <c r="K2468" s="42" t="n"/>
      <c r="L2468" s="42" t="n"/>
      <c r="M2468" s="42" t="n"/>
      <c r="N2468" s="42" t="n"/>
      <c r="O2468" s="42" t="n"/>
    </row>
    <row r="2469">
      <c r="A2469" s="40" t="n"/>
      <c r="B2469" s="41" t="n"/>
      <c r="C2469" s="42" t="n"/>
      <c r="D2469" s="42" t="n"/>
      <c r="E2469" s="42" t="n"/>
      <c r="F2469" s="42" t="n"/>
      <c r="G2469" s="42" t="n"/>
      <c r="H2469" s="42" t="n"/>
      <c r="I2469" s="42" t="n"/>
      <c r="J2469" s="42" t="n"/>
      <c r="K2469" s="42" t="n"/>
      <c r="L2469" s="42" t="n"/>
      <c r="M2469" s="42" t="n"/>
      <c r="N2469" s="42" t="n"/>
      <c r="O2469" s="42" t="n"/>
    </row>
    <row r="2470">
      <c r="A2470" s="40" t="n"/>
      <c r="B2470" s="41" t="n"/>
      <c r="C2470" s="42" t="n"/>
      <c r="D2470" s="42" t="n"/>
      <c r="E2470" s="42" t="n"/>
      <c r="F2470" s="42" t="n"/>
      <c r="G2470" s="42" t="n"/>
      <c r="H2470" s="42" t="n"/>
      <c r="I2470" s="42" t="n"/>
      <c r="J2470" s="42" t="n"/>
      <c r="K2470" s="42" t="n"/>
      <c r="L2470" s="42" t="n"/>
      <c r="M2470" s="42" t="n"/>
      <c r="N2470" s="42" t="n"/>
      <c r="O2470" s="42" t="n"/>
    </row>
    <row r="2471">
      <c r="A2471" s="40" t="n"/>
      <c r="B2471" s="41" t="n"/>
      <c r="C2471" s="42" t="n"/>
      <c r="D2471" s="42" t="n"/>
      <c r="E2471" s="42" t="n"/>
      <c r="F2471" s="42" t="n"/>
      <c r="G2471" s="42" t="n"/>
      <c r="H2471" s="42" t="n"/>
      <c r="I2471" s="42" t="n"/>
      <c r="J2471" s="42" t="n"/>
      <c r="K2471" s="42" t="n"/>
      <c r="L2471" s="42" t="n"/>
      <c r="M2471" s="42" t="n"/>
      <c r="N2471" s="42" t="n"/>
      <c r="O2471" s="42" t="n"/>
    </row>
    <row r="2472">
      <c r="A2472" s="40" t="n"/>
      <c r="B2472" s="41" t="n"/>
      <c r="C2472" s="42" t="n"/>
      <c r="D2472" s="42" t="n"/>
      <c r="E2472" s="42" t="n"/>
      <c r="F2472" s="42" t="n"/>
      <c r="G2472" s="42" t="n"/>
      <c r="H2472" s="42" t="n"/>
      <c r="I2472" s="42" t="n"/>
      <c r="J2472" s="42" t="n"/>
      <c r="K2472" s="42" t="n"/>
      <c r="L2472" s="42" t="n"/>
      <c r="M2472" s="42" t="n"/>
      <c r="N2472" s="42" t="n"/>
      <c r="O2472" s="42" t="n"/>
    </row>
    <row r="2473">
      <c r="A2473" s="40" t="n"/>
      <c r="B2473" s="41" t="n"/>
      <c r="C2473" s="42" t="n"/>
      <c r="D2473" s="42" t="n"/>
      <c r="E2473" s="42" t="n"/>
      <c r="F2473" s="42" t="n"/>
      <c r="G2473" s="42" t="n"/>
      <c r="H2473" s="42" t="n"/>
      <c r="I2473" s="42" t="n"/>
      <c r="J2473" s="42" t="n"/>
      <c r="K2473" s="42" t="n"/>
      <c r="L2473" s="42" t="n"/>
      <c r="M2473" s="42" t="n"/>
      <c r="N2473" s="42" t="n"/>
      <c r="O2473" s="42" t="n"/>
    </row>
    <row r="2474">
      <c r="A2474" s="40" t="n"/>
      <c r="B2474" s="41" t="n"/>
      <c r="C2474" s="42" t="n"/>
      <c r="D2474" s="42" t="n"/>
      <c r="E2474" s="42" t="n"/>
      <c r="F2474" s="42" t="n"/>
      <c r="G2474" s="42" t="n"/>
      <c r="H2474" s="42" t="n"/>
      <c r="I2474" s="42" t="n"/>
      <c r="J2474" s="42" t="n"/>
      <c r="K2474" s="42" t="n"/>
      <c r="L2474" s="42" t="n"/>
      <c r="M2474" s="42" t="n"/>
      <c r="N2474" s="42" t="n"/>
      <c r="O2474" s="42" t="n"/>
    </row>
    <row r="2475">
      <c r="A2475" s="40" t="n"/>
      <c r="B2475" s="41" t="n"/>
      <c r="C2475" s="42" t="n"/>
      <c r="D2475" s="42" t="n"/>
      <c r="E2475" s="42" t="n"/>
      <c r="F2475" s="42" t="n"/>
      <c r="G2475" s="42" t="n"/>
      <c r="H2475" s="42" t="n"/>
      <c r="I2475" s="42" t="n"/>
      <c r="J2475" s="42" t="n"/>
      <c r="K2475" s="42" t="n"/>
      <c r="L2475" s="42" t="n"/>
      <c r="M2475" s="42" t="n"/>
      <c r="N2475" s="42" t="n"/>
      <c r="O2475" s="42" t="n"/>
    </row>
    <row r="2476">
      <c r="A2476" s="40" t="n"/>
      <c r="B2476" s="41" t="n"/>
      <c r="C2476" s="42" t="n"/>
      <c r="D2476" s="42" t="n"/>
      <c r="E2476" s="42" t="n"/>
      <c r="F2476" s="42" t="n"/>
      <c r="G2476" s="42" t="n"/>
      <c r="H2476" s="42" t="n"/>
      <c r="I2476" s="42" t="n"/>
      <c r="J2476" s="42" t="n"/>
      <c r="K2476" s="42" t="n"/>
      <c r="L2476" s="42" t="n"/>
      <c r="M2476" s="42" t="n"/>
      <c r="N2476" s="42" t="n"/>
      <c r="O2476" s="42" t="n"/>
    </row>
    <row r="2477">
      <c r="A2477" s="40" t="n"/>
      <c r="B2477" s="41" t="n"/>
      <c r="C2477" s="42" t="n"/>
      <c r="D2477" s="42" t="n"/>
      <c r="E2477" s="42" t="n"/>
      <c r="F2477" s="42" t="n"/>
      <c r="G2477" s="42" t="n"/>
      <c r="H2477" s="42" t="n"/>
      <c r="I2477" s="42" t="n"/>
      <c r="J2477" s="42" t="n"/>
      <c r="K2477" s="42" t="n"/>
      <c r="L2477" s="42" t="n"/>
      <c r="M2477" s="42" t="n"/>
      <c r="N2477" s="42" t="n"/>
      <c r="O2477" s="42" t="n"/>
    </row>
    <row r="2478">
      <c r="A2478" s="40" t="n"/>
      <c r="B2478" s="41" t="n"/>
      <c r="C2478" s="42" t="n"/>
      <c r="D2478" s="42" t="n"/>
      <c r="E2478" s="42" t="n"/>
      <c r="F2478" s="42" t="n"/>
      <c r="G2478" s="42" t="n"/>
      <c r="H2478" s="42" t="n"/>
      <c r="I2478" s="42" t="n"/>
      <c r="J2478" s="42" t="n"/>
      <c r="K2478" s="42" t="n"/>
      <c r="L2478" s="42" t="n"/>
      <c r="M2478" s="42" t="n"/>
      <c r="N2478" s="42" t="n"/>
      <c r="O2478" s="42" t="n"/>
    </row>
    <row r="2479">
      <c r="A2479" s="40" t="n"/>
      <c r="B2479" s="41" t="n"/>
      <c r="C2479" s="42" t="n"/>
      <c r="D2479" s="42" t="n"/>
      <c r="E2479" s="42" t="n"/>
      <c r="F2479" s="42" t="n"/>
      <c r="G2479" s="42" t="n"/>
      <c r="H2479" s="42" t="n"/>
      <c r="I2479" s="42" t="n"/>
      <c r="J2479" s="42" t="n"/>
      <c r="K2479" s="42" t="n"/>
      <c r="L2479" s="42" t="n"/>
      <c r="M2479" s="42" t="n"/>
      <c r="N2479" s="42" t="n"/>
      <c r="O2479" s="42" t="n"/>
    </row>
    <row r="2480">
      <c r="A2480" s="40" t="n"/>
      <c r="B2480" s="41" t="n"/>
      <c r="C2480" s="42" t="n"/>
      <c r="D2480" s="42" t="n"/>
      <c r="E2480" s="42" t="n"/>
      <c r="F2480" s="42" t="n"/>
      <c r="G2480" s="42" t="n"/>
      <c r="H2480" s="42" t="n"/>
      <c r="I2480" s="42" t="n"/>
      <c r="J2480" s="42" t="n"/>
      <c r="K2480" s="42" t="n"/>
      <c r="L2480" s="42" t="n"/>
      <c r="M2480" s="42" t="n"/>
      <c r="N2480" s="42" t="n"/>
      <c r="O2480" s="42" t="n"/>
    </row>
    <row r="2481">
      <c r="A2481" s="40" t="n"/>
      <c r="B2481" s="41" t="n"/>
      <c r="C2481" s="42" t="n"/>
      <c r="D2481" s="42" t="n"/>
      <c r="E2481" s="42" t="n"/>
      <c r="F2481" s="42" t="n"/>
      <c r="G2481" s="42" t="n"/>
      <c r="H2481" s="42" t="n"/>
      <c r="I2481" s="42" t="n"/>
      <c r="J2481" s="42" t="n"/>
      <c r="K2481" s="42" t="n"/>
      <c r="L2481" s="42" t="n"/>
      <c r="M2481" s="42" t="n"/>
      <c r="N2481" s="42" t="n"/>
      <c r="O2481" s="42" t="n"/>
    </row>
    <row r="2482">
      <c r="A2482" s="40" t="n"/>
      <c r="B2482" s="41" t="n"/>
      <c r="C2482" s="42" t="n"/>
      <c r="D2482" s="42" t="n"/>
      <c r="E2482" s="42" t="n"/>
      <c r="F2482" s="42" t="n"/>
      <c r="G2482" s="42" t="n"/>
      <c r="H2482" s="42" t="n"/>
      <c r="I2482" s="42" t="n"/>
      <c r="J2482" s="42" t="n"/>
      <c r="K2482" s="42" t="n"/>
      <c r="L2482" s="42" t="n"/>
      <c r="M2482" s="42" t="n"/>
      <c r="N2482" s="42" t="n"/>
      <c r="O2482" s="42" t="n"/>
    </row>
    <row r="2483">
      <c r="A2483" s="40" t="n"/>
      <c r="B2483" s="41" t="n"/>
      <c r="C2483" s="42" t="n"/>
      <c r="D2483" s="42" t="n"/>
      <c r="E2483" s="42" t="n"/>
      <c r="F2483" s="42" t="n"/>
      <c r="G2483" s="42" t="n"/>
      <c r="H2483" s="42" t="n"/>
      <c r="I2483" s="42" t="n"/>
      <c r="J2483" s="42" t="n"/>
      <c r="K2483" s="42" t="n"/>
      <c r="L2483" s="42" t="n"/>
      <c r="M2483" s="42" t="n"/>
      <c r="N2483" s="42" t="n"/>
      <c r="O2483" s="42" t="n"/>
    </row>
    <row r="2484">
      <c r="A2484" s="40" t="n"/>
      <c r="B2484" s="41" t="n"/>
      <c r="C2484" s="42" t="n"/>
      <c r="D2484" s="42" t="n"/>
      <c r="E2484" s="42" t="n"/>
      <c r="F2484" s="42" t="n"/>
      <c r="G2484" s="42" t="n"/>
      <c r="H2484" s="42" t="n"/>
      <c r="I2484" s="42" t="n"/>
      <c r="J2484" s="42" t="n"/>
      <c r="K2484" s="42" t="n"/>
      <c r="L2484" s="42" t="n"/>
      <c r="M2484" s="42" t="n"/>
      <c r="N2484" s="42" t="n"/>
      <c r="O2484" s="42" t="n"/>
    </row>
    <row r="2485">
      <c r="A2485" s="40" t="n"/>
      <c r="B2485" s="41" t="n"/>
      <c r="C2485" s="42" t="n"/>
      <c r="D2485" s="42" t="n"/>
      <c r="E2485" s="42" t="n"/>
      <c r="F2485" s="42" t="n"/>
      <c r="G2485" s="42" t="n"/>
      <c r="H2485" s="42" t="n"/>
      <c r="I2485" s="42" t="n"/>
      <c r="J2485" s="42" t="n"/>
      <c r="K2485" s="42" t="n"/>
      <c r="L2485" s="42" t="n"/>
      <c r="M2485" s="42" t="n"/>
      <c r="N2485" s="42" t="n"/>
      <c r="O2485" s="42" t="n"/>
    </row>
    <row r="2486">
      <c r="A2486" s="40" t="n"/>
      <c r="B2486" s="41" t="n"/>
      <c r="C2486" s="42" t="n"/>
      <c r="D2486" s="42" t="n"/>
      <c r="E2486" s="42" t="n"/>
      <c r="F2486" s="42" t="n"/>
      <c r="G2486" s="42" t="n"/>
      <c r="H2486" s="42" t="n"/>
      <c r="I2486" s="42" t="n"/>
      <c r="J2486" s="42" t="n"/>
      <c r="K2486" s="42" t="n"/>
      <c r="L2486" s="42" t="n"/>
      <c r="M2486" s="42" t="n"/>
      <c r="N2486" s="42" t="n"/>
      <c r="O2486" s="42" t="n"/>
    </row>
    <row r="2487">
      <c r="A2487" s="40" t="n"/>
      <c r="B2487" s="41" t="n"/>
      <c r="C2487" s="42" t="n"/>
      <c r="D2487" s="42" t="n"/>
      <c r="E2487" s="42" t="n"/>
      <c r="F2487" s="42" t="n"/>
      <c r="G2487" s="42" t="n"/>
      <c r="H2487" s="42" t="n"/>
      <c r="I2487" s="42" t="n"/>
      <c r="J2487" s="42" t="n"/>
      <c r="K2487" s="42" t="n"/>
      <c r="L2487" s="42" t="n"/>
      <c r="M2487" s="42" t="n"/>
      <c r="N2487" s="42" t="n"/>
      <c r="O2487" s="42" t="n"/>
    </row>
    <row r="2488">
      <c r="A2488" s="40" t="n"/>
      <c r="B2488" s="41" t="n"/>
      <c r="C2488" s="42" t="n"/>
      <c r="D2488" s="42" t="n"/>
      <c r="E2488" s="42" t="n"/>
      <c r="F2488" s="42" t="n"/>
      <c r="G2488" s="42" t="n"/>
      <c r="H2488" s="42" t="n"/>
      <c r="I2488" s="42" t="n"/>
      <c r="J2488" s="42" t="n"/>
      <c r="K2488" s="42" t="n"/>
      <c r="L2488" s="42" t="n"/>
      <c r="M2488" s="42" t="n"/>
      <c r="N2488" s="42" t="n"/>
      <c r="O2488" s="42" t="n"/>
    </row>
    <row r="2489">
      <c r="A2489" s="40" t="n"/>
      <c r="B2489" s="41" t="n"/>
      <c r="C2489" s="42" t="n"/>
      <c r="D2489" s="42" t="n"/>
      <c r="E2489" s="42" t="n"/>
      <c r="F2489" s="42" t="n"/>
      <c r="G2489" s="42" t="n"/>
      <c r="H2489" s="42" t="n"/>
      <c r="I2489" s="42" t="n"/>
      <c r="J2489" s="42" t="n"/>
      <c r="K2489" s="42" t="n"/>
      <c r="L2489" s="42" t="n"/>
      <c r="M2489" s="42" t="n"/>
      <c r="N2489" s="42" t="n"/>
      <c r="O2489" s="42" t="n"/>
    </row>
    <row r="2490">
      <c r="A2490" s="40" t="n"/>
      <c r="B2490" s="41" t="n"/>
      <c r="C2490" s="42" t="n"/>
      <c r="D2490" s="42" t="n"/>
      <c r="E2490" s="42" t="n"/>
      <c r="F2490" s="42" t="n"/>
      <c r="G2490" s="42" t="n"/>
      <c r="H2490" s="42" t="n"/>
      <c r="I2490" s="42" t="n"/>
      <c r="J2490" s="42" t="n"/>
      <c r="K2490" s="42" t="n"/>
      <c r="L2490" s="42" t="n"/>
      <c r="M2490" s="42" t="n"/>
      <c r="N2490" s="42" t="n"/>
      <c r="O2490" s="42" t="n"/>
    </row>
    <row r="2491">
      <c r="A2491" s="40" t="n"/>
      <c r="B2491" s="41" t="n"/>
      <c r="C2491" s="42" t="n"/>
      <c r="D2491" s="42" t="n"/>
      <c r="E2491" s="42" t="n"/>
      <c r="F2491" s="42" t="n"/>
      <c r="G2491" s="42" t="n"/>
      <c r="H2491" s="42" t="n"/>
      <c r="I2491" s="42" t="n"/>
      <c r="J2491" s="42" t="n"/>
      <c r="K2491" s="42" t="n"/>
      <c r="L2491" s="42" t="n"/>
      <c r="M2491" s="42" t="n"/>
      <c r="N2491" s="42" t="n"/>
      <c r="O2491" s="42" t="n"/>
    </row>
    <row r="2492">
      <c r="A2492" s="40" t="n"/>
      <c r="B2492" s="41" t="n"/>
      <c r="C2492" s="42" t="n"/>
      <c r="D2492" s="42" t="n"/>
      <c r="E2492" s="42" t="n"/>
      <c r="F2492" s="42" t="n"/>
      <c r="G2492" s="42" t="n"/>
      <c r="H2492" s="42" t="n"/>
      <c r="I2492" s="42" t="n"/>
      <c r="J2492" s="42" t="n"/>
      <c r="K2492" s="42" t="n"/>
      <c r="L2492" s="42" t="n"/>
      <c r="M2492" s="42" t="n"/>
      <c r="N2492" s="42" t="n"/>
      <c r="O2492" s="42" t="n"/>
    </row>
    <row r="2493">
      <c r="A2493" s="40" t="n"/>
      <c r="B2493" s="41" t="n"/>
      <c r="C2493" s="42" t="n"/>
      <c r="D2493" s="42" t="n"/>
      <c r="E2493" s="42" t="n"/>
      <c r="F2493" s="42" t="n"/>
      <c r="G2493" s="42" t="n"/>
      <c r="H2493" s="42" t="n"/>
      <c r="I2493" s="42" t="n"/>
      <c r="J2493" s="42" t="n"/>
      <c r="K2493" s="42" t="n"/>
      <c r="L2493" s="42" t="n"/>
      <c r="M2493" s="42" t="n"/>
      <c r="N2493" s="42" t="n"/>
      <c r="O2493" s="42" t="n"/>
    </row>
    <row r="2494">
      <c r="A2494" s="40" t="n"/>
      <c r="B2494" s="41" t="n"/>
      <c r="C2494" s="42" t="n"/>
      <c r="D2494" s="42" t="n"/>
      <c r="E2494" s="42" t="n"/>
      <c r="F2494" s="42" t="n"/>
      <c r="G2494" s="42" t="n"/>
      <c r="H2494" s="42" t="n"/>
      <c r="I2494" s="42" t="n"/>
      <c r="J2494" s="42" t="n"/>
      <c r="K2494" s="42" t="n"/>
      <c r="L2494" s="42" t="n"/>
      <c r="M2494" s="42" t="n"/>
      <c r="N2494" s="42" t="n"/>
      <c r="O2494" s="42" t="n"/>
    </row>
    <row r="2495">
      <c r="A2495" s="40" t="n"/>
      <c r="B2495" s="41" t="n"/>
      <c r="C2495" s="42" t="n"/>
      <c r="D2495" s="42" t="n"/>
      <c r="E2495" s="42" t="n"/>
      <c r="F2495" s="42" t="n"/>
      <c r="G2495" s="42" t="n"/>
      <c r="H2495" s="42" t="n"/>
      <c r="I2495" s="42" t="n"/>
      <c r="J2495" s="42" t="n"/>
      <c r="K2495" s="42" t="n"/>
      <c r="L2495" s="42" t="n"/>
      <c r="M2495" s="42" t="n"/>
      <c r="N2495" s="42" t="n"/>
      <c r="O2495" s="42" t="n"/>
    </row>
    <row r="2496">
      <c r="A2496" s="40" t="n"/>
      <c r="B2496" s="41" t="n"/>
      <c r="C2496" s="42" t="n"/>
      <c r="D2496" s="42" t="n"/>
      <c r="E2496" s="42" t="n"/>
      <c r="F2496" s="42" t="n"/>
      <c r="G2496" s="42" t="n"/>
      <c r="H2496" s="42" t="n"/>
      <c r="I2496" s="42" t="n"/>
      <c r="J2496" s="42" t="n"/>
      <c r="K2496" s="42" t="n"/>
      <c r="L2496" s="42" t="n"/>
      <c r="M2496" s="42" t="n"/>
      <c r="N2496" s="42" t="n"/>
      <c r="O2496" s="42" t="n"/>
    </row>
    <row r="2497">
      <c r="A2497" s="40" t="n"/>
      <c r="B2497" s="41" t="n"/>
      <c r="C2497" s="42" t="n"/>
      <c r="D2497" s="42" t="n"/>
      <c r="E2497" s="42" t="n"/>
      <c r="F2497" s="42" t="n"/>
      <c r="G2497" s="42" t="n"/>
      <c r="H2497" s="42" t="n"/>
      <c r="I2497" s="42" t="n"/>
      <c r="J2497" s="42" t="n"/>
      <c r="K2497" s="42" t="n"/>
      <c r="L2497" s="42" t="n"/>
      <c r="M2497" s="42" t="n"/>
      <c r="N2497" s="42" t="n"/>
      <c r="O2497" s="42" t="n"/>
    </row>
    <row r="2498">
      <c r="A2498" s="40" t="n"/>
      <c r="B2498" s="41" t="n"/>
      <c r="C2498" s="42" t="n"/>
      <c r="D2498" s="42" t="n"/>
      <c r="E2498" s="42" t="n"/>
      <c r="F2498" s="42" t="n"/>
      <c r="G2498" s="42" t="n"/>
      <c r="H2498" s="42" t="n"/>
      <c r="I2498" s="42" t="n"/>
      <c r="J2498" s="42" t="n"/>
      <c r="K2498" s="42" t="n"/>
      <c r="L2498" s="42" t="n"/>
      <c r="M2498" s="42" t="n"/>
      <c r="N2498" s="42" t="n"/>
      <c r="O2498" s="42" t="n"/>
    </row>
    <row r="2499">
      <c r="A2499" s="40" t="n"/>
      <c r="B2499" s="41" t="n"/>
      <c r="C2499" s="42" t="n"/>
      <c r="D2499" s="42" t="n"/>
      <c r="E2499" s="42" t="n"/>
      <c r="F2499" s="42" t="n"/>
      <c r="G2499" s="42" t="n"/>
      <c r="H2499" s="42" t="n"/>
      <c r="I2499" s="42" t="n"/>
      <c r="J2499" s="42" t="n"/>
      <c r="K2499" s="42" t="n"/>
      <c r="L2499" s="42" t="n"/>
      <c r="M2499" s="42" t="n"/>
      <c r="N2499" s="42" t="n"/>
      <c r="O2499" s="42" t="n"/>
    </row>
    <row r="2500">
      <c r="A2500" s="40" t="n"/>
      <c r="B2500" s="41" t="n"/>
      <c r="C2500" s="42" t="n"/>
      <c r="D2500" s="42" t="n"/>
      <c r="E2500" s="42" t="n"/>
      <c r="F2500" s="42" t="n"/>
      <c r="G2500" s="42" t="n"/>
      <c r="H2500" s="42" t="n"/>
      <c r="I2500" s="42" t="n"/>
      <c r="J2500" s="42" t="n"/>
      <c r="K2500" s="42" t="n"/>
      <c r="L2500" s="42" t="n"/>
      <c r="M2500" s="42" t="n"/>
      <c r="N2500" s="42" t="n"/>
      <c r="O2500" s="42" t="n"/>
    </row>
    <row r="2501">
      <c r="A2501" s="40" t="n"/>
      <c r="B2501" s="41" t="n"/>
      <c r="C2501" s="42" t="n"/>
      <c r="D2501" s="42" t="n"/>
      <c r="E2501" s="42" t="n"/>
      <c r="F2501" s="42" t="n"/>
      <c r="G2501" s="42" t="n"/>
      <c r="H2501" s="42" t="n"/>
      <c r="I2501" s="42" t="n"/>
      <c r="J2501" s="42" t="n"/>
      <c r="K2501" s="42" t="n"/>
      <c r="L2501" s="42" t="n"/>
      <c r="M2501" s="42" t="n"/>
      <c r="N2501" s="42" t="n"/>
      <c r="O2501" s="42" t="n"/>
    </row>
    <row r="2502">
      <c r="A2502" s="40" t="n"/>
      <c r="B2502" s="41" t="n"/>
      <c r="C2502" s="42" t="n"/>
      <c r="D2502" s="42" t="n"/>
      <c r="E2502" s="42" t="n"/>
      <c r="F2502" s="42" t="n"/>
      <c r="G2502" s="42" t="n"/>
      <c r="H2502" s="42" t="n"/>
      <c r="I2502" s="42" t="n"/>
      <c r="J2502" s="42" t="n"/>
      <c r="K2502" s="42" t="n"/>
      <c r="L2502" s="42" t="n"/>
      <c r="M2502" s="42" t="n"/>
      <c r="N2502" s="42" t="n"/>
      <c r="O2502" s="42" t="n"/>
    </row>
    <row r="2503">
      <c r="A2503" s="40" t="n"/>
      <c r="B2503" s="41" t="n"/>
      <c r="C2503" s="42" t="n"/>
      <c r="D2503" s="42" t="n"/>
      <c r="E2503" s="42" t="n"/>
      <c r="F2503" s="42" t="n"/>
      <c r="G2503" s="42" t="n"/>
      <c r="H2503" s="42" t="n"/>
      <c r="I2503" s="42" t="n"/>
      <c r="J2503" s="42" t="n"/>
      <c r="K2503" s="42" t="n"/>
      <c r="L2503" s="42" t="n"/>
      <c r="M2503" s="42" t="n"/>
      <c r="N2503" s="42" t="n"/>
      <c r="O2503" s="42" t="n"/>
    </row>
    <row r="2504">
      <c r="A2504" s="40" t="n"/>
      <c r="B2504" s="41" t="n"/>
      <c r="C2504" s="42" t="n"/>
      <c r="D2504" s="42" t="n"/>
      <c r="E2504" s="42" t="n"/>
      <c r="F2504" s="42" t="n"/>
      <c r="G2504" s="42" t="n"/>
      <c r="H2504" s="42" t="n"/>
      <c r="I2504" s="42" t="n"/>
      <c r="J2504" s="42" t="n"/>
      <c r="K2504" s="42" t="n"/>
      <c r="L2504" s="42" t="n"/>
      <c r="M2504" s="42" t="n"/>
      <c r="N2504" s="42" t="n"/>
      <c r="O2504" s="42" t="n"/>
    </row>
    <row r="2505">
      <c r="A2505" s="40" t="n"/>
      <c r="B2505" s="41" t="n"/>
      <c r="C2505" s="42" t="n"/>
      <c r="D2505" s="42" t="n"/>
      <c r="E2505" s="42" t="n"/>
      <c r="F2505" s="42" t="n"/>
      <c r="G2505" s="42" t="n"/>
      <c r="H2505" s="42" t="n"/>
      <c r="I2505" s="42" t="n"/>
      <c r="J2505" s="42" t="n"/>
      <c r="K2505" s="42" t="n"/>
      <c r="L2505" s="42" t="n"/>
      <c r="M2505" s="42" t="n"/>
      <c r="N2505" s="42" t="n"/>
      <c r="O2505" s="42" t="n"/>
    </row>
    <row r="2506">
      <c r="A2506" s="40" t="n"/>
      <c r="B2506" s="41" t="n"/>
      <c r="C2506" s="42" t="n"/>
      <c r="D2506" s="42" t="n"/>
      <c r="E2506" s="42" t="n"/>
      <c r="F2506" s="42" t="n"/>
      <c r="G2506" s="42" t="n"/>
      <c r="H2506" s="42" t="n"/>
      <c r="I2506" s="42" t="n"/>
      <c r="J2506" s="42" t="n"/>
      <c r="K2506" s="42" t="n"/>
      <c r="L2506" s="42" t="n"/>
      <c r="M2506" s="42" t="n"/>
      <c r="N2506" s="42" t="n"/>
      <c r="O2506" s="42" t="n"/>
    </row>
    <row r="2507">
      <c r="A2507" s="40" t="n"/>
      <c r="B2507" s="41" t="n"/>
      <c r="C2507" s="42" t="n"/>
      <c r="D2507" s="42" t="n"/>
      <c r="E2507" s="42" t="n"/>
      <c r="F2507" s="42" t="n"/>
      <c r="G2507" s="42" t="n"/>
      <c r="H2507" s="42" t="n"/>
      <c r="I2507" s="42" t="n"/>
      <c r="J2507" s="42" t="n"/>
      <c r="K2507" s="42" t="n"/>
      <c r="L2507" s="42" t="n"/>
      <c r="M2507" s="42" t="n"/>
      <c r="N2507" s="42" t="n"/>
      <c r="O2507" s="42" t="n"/>
    </row>
    <row r="2508">
      <c r="A2508" s="40" t="n"/>
      <c r="B2508" s="41" t="n"/>
      <c r="C2508" s="42" t="n"/>
      <c r="D2508" s="42" t="n"/>
      <c r="E2508" s="42" t="n"/>
      <c r="F2508" s="42" t="n"/>
      <c r="G2508" s="42" t="n"/>
      <c r="H2508" s="42" t="n"/>
      <c r="I2508" s="42" t="n"/>
      <c r="J2508" s="42" t="n"/>
      <c r="K2508" s="42" t="n"/>
      <c r="L2508" s="42" t="n"/>
      <c r="M2508" s="42" t="n"/>
      <c r="N2508" s="42" t="n"/>
      <c r="O2508" s="42" t="n"/>
    </row>
    <row r="2509">
      <c r="A2509" s="40" t="n"/>
      <c r="B2509" s="41" t="n"/>
      <c r="C2509" s="42" t="n"/>
      <c r="D2509" s="42" t="n"/>
      <c r="E2509" s="42" t="n"/>
      <c r="F2509" s="42" t="n"/>
      <c r="G2509" s="42" t="n"/>
      <c r="H2509" s="42" t="n"/>
      <c r="I2509" s="42" t="n"/>
      <c r="J2509" s="42" t="n"/>
      <c r="K2509" s="42" t="n"/>
      <c r="L2509" s="42" t="n"/>
      <c r="M2509" s="42" t="n"/>
      <c r="N2509" s="42" t="n"/>
      <c r="O2509" s="42" t="n"/>
    </row>
    <row r="2510">
      <c r="A2510" s="40" t="n"/>
      <c r="B2510" s="41" t="n"/>
      <c r="C2510" s="42" t="n"/>
      <c r="D2510" s="42" t="n"/>
      <c r="E2510" s="42" t="n"/>
      <c r="F2510" s="42" t="n"/>
      <c r="G2510" s="42" t="n"/>
      <c r="H2510" s="42" t="n"/>
      <c r="I2510" s="42" t="n"/>
      <c r="J2510" s="42" t="n"/>
      <c r="K2510" s="42" t="n"/>
      <c r="L2510" s="42" t="n"/>
      <c r="M2510" s="42" t="n"/>
      <c r="N2510" s="42" t="n"/>
      <c r="O2510" s="42" t="n"/>
    </row>
    <row r="2511">
      <c r="A2511" s="40" t="n"/>
      <c r="B2511" s="41" t="n"/>
      <c r="C2511" s="42" t="n"/>
      <c r="D2511" s="42" t="n"/>
      <c r="E2511" s="42" t="n"/>
      <c r="F2511" s="42" t="n"/>
      <c r="G2511" s="42" t="n"/>
      <c r="H2511" s="42" t="n"/>
      <c r="I2511" s="42" t="n"/>
      <c r="J2511" s="42" t="n"/>
      <c r="K2511" s="42" t="n"/>
      <c r="L2511" s="42" t="n"/>
      <c r="M2511" s="42" t="n"/>
      <c r="N2511" s="42" t="n"/>
      <c r="O2511" s="42" t="n"/>
    </row>
    <row r="2512">
      <c r="A2512" s="40" t="n"/>
      <c r="B2512" s="41" t="n"/>
      <c r="C2512" s="42" t="n"/>
      <c r="D2512" s="42" t="n"/>
      <c r="E2512" s="42" t="n"/>
      <c r="F2512" s="42" t="n"/>
      <c r="G2512" s="42" t="n"/>
      <c r="H2512" s="42" t="n"/>
      <c r="I2512" s="42" t="n"/>
      <c r="J2512" s="42" t="n"/>
      <c r="K2512" s="42" t="n"/>
      <c r="L2512" s="42" t="n"/>
      <c r="M2512" s="42" t="n"/>
      <c r="N2512" s="42" t="n"/>
      <c r="O2512" s="42" t="n"/>
    </row>
    <row r="2513">
      <c r="A2513" s="40" t="n"/>
      <c r="B2513" s="41" t="n"/>
      <c r="C2513" s="42" t="n"/>
      <c r="D2513" s="42" t="n"/>
      <c r="E2513" s="42" t="n"/>
      <c r="F2513" s="42" t="n"/>
      <c r="G2513" s="42" t="n"/>
      <c r="H2513" s="42" t="n"/>
      <c r="I2513" s="42" t="n"/>
      <c r="J2513" s="42" t="n"/>
      <c r="K2513" s="42" t="n"/>
      <c r="L2513" s="42" t="n"/>
      <c r="M2513" s="42" t="n"/>
      <c r="N2513" s="42" t="n"/>
      <c r="O2513" s="42" t="n"/>
    </row>
    <row r="2514">
      <c r="A2514" s="40" t="n"/>
      <c r="B2514" s="41" t="n"/>
      <c r="C2514" s="42" t="n"/>
      <c r="D2514" s="42" t="n"/>
      <c r="E2514" s="42" t="n"/>
      <c r="F2514" s="42" t="n"/>
      <c r="G2514" s="42" t="n"/>
      <c r="H2514" s="42" t="n"/>
      <c r="I2514" s="42" t="n"/>
      <c r="J2514" s="42" t="n"/>
      <c r="K2514" s="42" t="n"/>
      <c r="L2514" s="42" t="n"/>
      <c r="M2514" s="42" t="n"/>
      <c r="N2514" s="42" t="n"/>
      <c r="O2514" s="42" t="n"/>
    </row>
    <row r="2515">
      <c r="A2515" s="40" t="n"/>
      <c r="B2515" s="41" t="n"/>
      <c r="C2515" s="42" t="n"/>
      <c r="D2515" s="42" t="n"/>
      <c r="E2515" s="42" t="n"/>
      <c r="F2515" s="42" t="n"/>
      <c r="G2515" s="42" t="n"/>
      <c r="H2515" s="42" t="n"/>
      <c r="I2515" s="42" t="n"/>
      <c r="J2515" s="42" t="n"/>
      <c r="K2515" s="42" t="n"/>
      <c r="L2515" s="42" t="n"/>
      <c r="M2515" s="42" t="n"/>
      <c r="N2515" s="42" t="n"/>
      <c r="O2515" s="42" t="n"/>
    </row>
    <row r="2516">
      <c r="A2516" s="40" t="n"/>
      <c r="B2516" s="41" t="n"/>
      <c r="C2516" s="42" t="n"/>
      <c r="D2516" s="42" t="n"/>
      <c r="E2516" s="42" t="n"/>
      <c r="F2516" s="42" t="n"/>
      <c r="G2516" s="42" t="n"/>
      <c r="H2516" s="42" t="n"/>
      <c r="I2516" s="42" t="n"/>
      <c r="J2516" s="42" t="n"/>
      <c r="K2516" s="42" t="n"/>
      <c r="L2516" s="42" t="n"/>
      <c r="M2516" s="42" t="n"/>
      <c r="N2516" s="42" t="n"/>
      <c r="O2516" s="42" t="n"/>
    </row>
    <row r="2517">
      <c r="A2517" s="40" t="n"/>
      <c r="B2517" s="41" t="n"/>
      <c r="C2517" s="42" t="n"/>
      <c r="D2517" s="42" t="n"/>
      <c r="E2517" s="42" t="n"/>
      <c r="F2517" s="42" t="n"/>
      <c r="G2517" s="42" t="n"/>
      <c r="H2517" s="42" t="n"/>
      <c r="I2517" s="42" t="n"/>
      <c r="J2517" s="42" t="n"/>
      <c r="K2517" s="42" t="n"/>
      <c r="L2517" s="42" t="n"/>
      <c r="M2517" s="42" t="n"/>
      <c r="N2517" s="42" t="n"/>
      <c r="O2517" s="42" t="n"/>
    </row>
    <row r="2518">
      <c r="A2518" s="40" t="n"/>
      <c r="B2518" s="41" t="n"/>
      <c r="C2518" s="42" t="n"/>
      <c r="D2518" s="42" t="n"/>
      <c r="E2518" s="42" t="n"/>
      <c r="F2518" s="42" t="n"/>
      <c r="G2518" s="42" t="n"/>
      <c r="H2518" s="42" t="n"/>
      <c r="I2518" s="42" t="n"/>
      <c r="J2518" s="42" t="n"/>
      <c r="K2518" s="42" t="n"/>
      <c r="L2518" s="42" t="n"/>
      <c r="M2518" s="42" t="n"/>
      <c r="N2518" s="42" t="n"/>
      <c r="O2518" s="42" t="n"/>
    </row>
    <row r="2519">
      <c r="A2519" s="40" t="n"/>
      <c r="B2519" s="41" t="n"/>
      <c r="C2519" s="42" t="n"/>
      <c r="D2519" s="42" t="n"/>
      <c r="E2519" s="42" t="n"/>
      <c r="F2519" s="42" t="n"/>
      <c r="G2519" s="42" t="n"/>
      <c r="H2519" s="42" t="n"/>
      <c r="I2519" s="42" t="n"/>
      <c r="J2519" s="42" t="n"/>
      <c r="K2519" s="42" t="n"/>
      <c r="L2519" s="42" t="n"/>
      <c r="M2519" s="42" t="n"/>
      <c r="N2519" s="42" t="n"/>
      <c r="O2519" s="42" t="n"/>
    </row>
    <row r="2520">
      <c r="A2520" s="40" t="n"/>
      <c r="B2520" s="41" t="n"/>
      <c r="C2520" s="42" t="n"/>
      <c r="D2520" s="42" t="n"/>
      <c r="E2520" s="42" t="n"/>
      <c r="F2520" s="42" t="n"/>
      <c r="G2520" s="42" t="n"/>
      <c r="H2520" s="42" t="n"/>
      <c r="I2520" s="42" t="n"/>
      <c r="J2520" s="42" t="n"/>
      <c r="K2520" s="42" t="n"/>
      <c r="L2520" s="42" t="n"/>
      <c r="M2520" s="42" t="n"/>
      <c r="N2520" s="42" t="n"/>
      <c r="O2520" s="42" t="n"/>
    </row>
    <row r="2521">
      <c r="A2521" s="40" t="n"/>
      <c r="B2521" s="41" t="n"/>
      <c r="C2521" s="42" t="n"/>
      <c r="D2521" s="42" t="n"/>
      <c r="E2521" s="42" t="n"/>
      <c r="F2521" s="42" t="n"/>
      <c r="G2521" s="42" t="n"/>
      <c r="H2521" s="42" t="n"/>
      <c r="I2521" s="42" t="n"/>
      <c r="J2521" s="42" t="n"/>
      <c r="K2521" s="42" t="n"/>
      <c r="L2521" s="42" t="n"/>
      <c r="M2521" s="42" t="n"/>
      <c r="N2521" s="42" t="n"/>
      <c r="O2521" s="42" t="n"/>
    </row>
    <row r="2522">
      <c r="A2522" s="40" t="n"/>
      <c r="B2522" s="41" t="n"/>
      <c r="C2522" s="42" t="n"/>
      <c r="D2522" s="42" t="n"/>
      <c r="E2522" s="42" t="n"/>
      <c r="F2522" s="42" t="n"/>
      <c r="G2522" s="42" t="n"/>
      <c r="H2522" s="42" t="n"/>
      <c r="I2522" s="42" t="n"/>
      <c r="J2522" s="42" t="n"/>
      <c r="K2522" s="42" t="n"/>
      <c r="L2522" s="42" t="n"/>
      <c r="M2522" s="42" t="n"/>
      <c r="N2522" s="42" t="n"/>
      <c r="O2522" s="42" t="n"/>
    </row>
    <row r="2523">
      <c r="A2523" s="40" t="n"/>
      <c r="B2523" s="41" t="n"/>
      <c r="C2523" s="42" t="n"/>
      <c r="D2523" s="42" t="n"/>
      <c r="E2523" s="42" t="n"/>
      <c r="F2523" s="42" t="n"/>
      <c r="G2523" s="42" t="n"/>
      <c r="H2523" s="42" t="n"/>
      <c r="I2523" s="42" t="n"/>
      <c r="J2523" s="42" t="n"/>
      <c r="K2523" s="42" t="n"/>
      <c r="L2523" s="42" t="n"/>
      <c r="M2523" s="42" t="n"/>
      <c r="N2523" s="42" t="n"/>
      <c r="O2523" s="42" t="n"/>
    </row>
    <row r="2524">
      <c r="A2524" s="40" t="n"/>
      <c r="B2524" s="41" t="n"/>
      <c r="C2524" s="42" t="n"/>
      <c r="D2524" s="42" t="n"/>
      <c r="E2524" s="42" t="n"/>
      <c r="F2524" s="42" t="n"/>
      <c r="G2524" s="42" t="n"/>
      <c r="H2524" s="42" t="n"/>
      <c r="I2524" s="42" t="n"/>
      <c r="J2524" s="42" t="n"/>
      <c r="K2524" s="42" t="n"/>
      <c r="L2524" s="42" t="n"/>
      <c r="M2524" s="42" t="n"/>
      <c r="N2524" s="42" t="n"/>
      <c r="O2524" s="42" t="n"/>
    </row>
    <row r="2525">
      <c r="A2525" s="40" t="n"/>
      <c r="B2525" s="41" t="n"/>
      <c r="C2525" s="42" t="n"/>
      <c r="D2525" s="42" t="n"/>
      <c r="E2525" s="42" t="n"/>
      <c r="F2525" s="42" t="n"/>
      <c r="G2525" s="42" t="n"/>
      <c r="H2525" s="42" t="n"/>
      <c r="I2525" s="42" t="n"/>
      <c r="J2525" s="42" t="n"/>
      <c r="K2525" s="42" t="n"/>
      <c r="L2525" s="42" t="n"/>
      <c r="M2525" s="42" t="n"/>
      <c r="N2525" s="42" t="n"/>
      <c r="O2525" s="42" t="n"/>
    </row>
    <row r="2526">
      <c r="A2526" s="40" t="n"/>
      <c r="B2526" s="41" t="n"/>
      <c r="C2526" s="42" t="n"/>
      <c r="D2526" s="42" t="n"/>
      <c r="E2526" s="42" t="n"/>
      <c r="F2526" s="42" t="n"/>
      <c r="G2526" s="42" t="n"/>
      <c r="H2526" s="42" t="n"/>
      <c r="I2526" s="42" t="n"/>
      <c r="J2526" s="42" t="n"/>
      <c r="K2526" s="42" t="n"/>
      <c r="L2526" s="42" t="n"/>
      <c r="M2526" s="42" t="n"/>
      <c r="N2526" s="42" t="n"/>
      <c r="O2526" s="42" t="n"/>
    </row>
    <row r="2527">
      <c r="A2527" s="40" t="n"/>
      <c r="B2527" s="41" t="n"/>
      <c r="C2527" s="42" t="n"/>
      <c r="D2527" s="42" t="n"/>
      <c r="E2527" s="42" t="n"/>
      <c r="F2527" s="42" t="n"/>
      <c r="G2527" s="42" t="n"/>
      <c r="H2527" s="42" t="n"/>
      <c r="I2527" s="42" t="n"/>
      <c r="J2527" s="42" t="n"/>
      <c r="K2527" s="42" t="n"/>
      <c r="L2527" s="42" t="n"/>
      <c r="M2527" s="42" t="n"/>
      <c r="N2527" s="42" t="n"/>
      <c r="O2527" s="42" t="n"/>
    </row>
    <row r="2528">
      <c r="A2528" s="40" t="n"/>
      <c r="B2528" s="41" t="n"/>
      <c r="C2528" s="42" t="n"/>
      <c r="D2528" s="42" t="n"/>
      <c r="E2528" s="42" t="n"/>
      <c r="F2528" s="42" t="n"/>
      <c r="G2528" s="42" t="n"/>
      <c r="H2528" s="42" t="n"/>
      <c r="I2528" s="42" t="n"/>
      <c r="J2528" s="42" t="n"/>
      <c r="K2528" s="42" t="n"/>
      <c r="L2528" s="42" t="n"/>
      <c r="M2528" s="42" t="n"/>
      <c r="N2528" s="42" t="n"/>
      <c r="O2528" s="42" t="n"/>
    </row>
    <row r="2529">
      <c r="A2529" s="40" t="n"/>
      <c r="B2529" s="41" t="n"/>
      <c r="C2529" s="42" t="n"/>
      <c r="D2529" s="42" t="n"/>
      <c r="E2529" s="42" t="n"/>
      <c r="F2529" s="42" t="n"/>
      <c r="G2529" s="42" t="n"/>
      <c r="H2529" s="42" t="n"/>
      <c r="I2529" s="42" t="n"/>
      <c r="J2529" s="42" t="n"/>
      <c r="K2529" s="42" t="n"/>
      <c r="L2529" s="42" t="n"/>
      <c r="M2529" s="42" t="n"/>
      <c r="N2529" s="42" t="n"/>
      <c r="O2529" s="42" t="n"/>
    </row>
    <row r="2530">
      <c r="A2530" s="40" t="n"/>
      <c r="B2530" s="41" t="n"/>
      <c r="C2530" s="42" t="n"/>
      <c r="D2530" s="42" t="n"/>
      <c r="E2530" s="42" t="n"/>
      <c r="F2530" s="42" t="n"/>
      <c r="G2530" s="42" t="n"/>
      <c r="H2530" s="42" t="n"/>
      <c r="I2530" s="42" t="n"/>
      <c r="J2530" s="42" t="n"/>
      <c r="K2530" s="42" t="n"/>
      <c r="L2530" s="42" t="n"/>
      <c r="M2530" s="42" t="n"/>
      <c r="N2530" s="42" t="n"/>
      <c r="O2530" s="42" t="n"/>
    </row>
    <row r="2531">
      <c r="A2531" s="40" t="n"/>
      <c r="B2531" s="41" t="n"/>
      <c r="C2531" s="42" t="n"/>
      <c r="D2531" s="42" t="n"/>
      <c r="E2531" s="42" t="n"/>
      <c r="F2531" s="42" t="n"/>
      <c r="G2531" s="42" t="n"/>
      <c r="H2531" s="42" t="n"/>
      <c r="I2531" s="42" t="n"/>
      <c r="J2531" s="42" t="n"/>
      <c r="K2531" s="42" t="n"/>
      <c r="L2531" s="42" t="n"/>
      <c r="M2531" s="42" t="n"/>
      <c r="N2531" s="42" t="n"/>
      <c r="O2531" s="42" t="n"/>
    </row>
    <row r="2532">
      <c r="A2532" s="40" t="n"/>
      <c r="B2532" s="41" t="n"/>
      <c r="C2532" s="42" t="n"/>
      <c r="D2532" s="42" t="n"/>
      <c r="E2532" s="42" t="n"/>
      <c r="F2532" s="42" t="n"/>
      <c r="G2532" s="42" t="n"/>
      <c r="H2532" s="42" t="n"/>
      <c r="I2532" s="42" t="n"/>
      <c r="J2532" s="42" t="n"/>
      <c r="K2532" s="42" t="n"/>
      <c r="L2532" s="42" t="n"/>
      <c r="M2532" s="42" t="n"/>
      <c r="N2532" s="42" t="n"/>
      <c r="O2532" s="42" t="n"/>
    </row>
    <row r="2533">
      <c r="A2533" s="40" t="n"/>
      <c r="B2533" s="41" t="n"/>
      <c r="C2533" s="42" t="n"/>
      <c r="D2533" s="42" t="n"/>
      <c r="E2533" s="42" t="n"/>
      <c r="F2533" s="42" t="n"/>
      <c r="G2533" s="42" t="n"/>
      <c r="H2533" s="42" t="n"/>
      <c r="I2533" s="42" t="n"/>
      <c r="J2533" s="42" t="n"/>
      <c r="K2533" s="42" t="n"/>
      <c r="L2533" s="42" t="n"/>
      <c r="M2533" s="42" t="n"/>
      <c r="N2533" s="42" t="n"/>
      <c r="O2533" s="42" t="n"/>
    </row>
    <row r="2534">
      <c r="A2534" s="40" t="n"/>
      <c r="B2534" s="41" t="n"/>
      <c r="C2534" s="42" t="n"/>
      <c r="D2534" s="42" t="n"/>
      <c r="E2534" s="42" t="n"/>
      <c r="F2534" s="42" t="n"/>
      <c r="G2534" s="42" t="n"/>
      <c r="H2534" s="42" t="n"/>
      <c r="I2534" s="42" t="n"/>
      <c r="J2534" s="42" t="n"/>
      <c r="K2534" s="42" t="n"/>
      <c r="L2534" s="42" t="n"/>
      <c r="M2534" s="42" t="n"/>
      <c r="N2534" s="42" t="n"/>
      <c r="O2534" s="42" t="n"/>
    </row>
    <row r="2535">
      <c r="A2535" s="40" t="n"/>
      <c r="B2535" s="41" t="n"/>
      <c r="C2535" s="42" t="n"/>
      <c r="D2535" s="42" t="n"/>
      <c r="E2535" s="42" t="n"/>
      <c r="F2535" s="42" t="n"/>
      <c r="G2535" s="42" t="n"/>
      <c r="H2535" s="42" t="n"/>
      <c r="I2535" s="42" t="n"/>
      <c r="J2535" s="42" t="n"/>
      <c r="K2535" s="42" t="n"/>
      <c r="L2535" s="42" t="n"/>
      <c r="M2535" s="42" t="n"/>
      <c r="N2535" s="42" t="n"/>
      <c r="O2535" s="42" t="n"/>
    </row>
    <row r="2536">
      <c r="A2536" s="40" t="n"/>
      <c r="B2536" s="41" t="n"/>
      <c r="C2536" s="42" t="n"/>
      <c r="D2536" s="42" t="n"/>
      <c r="E2536" s="42" t="n"/>
      <c r="F2536" s="42" t="n"/>
      <c r="G2536" s="42" t="n"/>
      <c r="H2536" s="42" t="n"/>
      <c r="I2536" s="42" t="n"/>
      <c r="J2536" s="42" t="n"/>
      <c r="K2536" s="42" t="n"/>
      <c r="L2536" s="42" t="n"/>
      <c r="M2536" s="42" t="n"/>
      <c r="N2536" s="42" t="n"/>
      <c r="O2536" s="42" t="n"/>
    </row>
    <row r="2537">
      <c r="A2537" s="40" t="n"/>
      <c r="B2537" s="41" t="n"/>
      <c r="C2537" s="42" t="n"/>
      <c r="D2537" s="42" t="n"/>
      <c r="E2537" s="42" t="n"/>
      <c r="F2537" s="42" t="n"/>
      <c r="G2537" s="42" t="n"/>
      <c r="H2537" s="42" t="n"/>
      <c r="I2537" s="42" t="n"/>
      <c r="J2537" s="42" t="n"/>
      <c r="K2537" s="42" t="n"/>
      <c r="L2537" s="42" t="n"/>
      <c r="M2537" s="42" t="n"/>
      <c r="N2537" s="42" t="n"/>
      <c r="O2537" s="42" t="n"/>
    </row>
    <row r="2538">
      <c r="A2538" s="40" t="n"/>
      <c r="B2538" s="41" t="n"/>
      <c r="C2538" s="42" t="n"/>
      <c r="D2538" s="42" t="n"/>
      <c r="E2538" s="42" t="n"/>
      <c r="F2538" s="42" t="n"/>
      <c r="G2538" s="42" t="n"/>
      <c r="H2538" s="42" t="n"/>
      <c r="I2538" s="42" t="n"/>
      <c r="J2538" s="42" t="n"/>
      <c r="K2538" s="42" t="n"/>
      <c r="L2538" s="42" t="n"/>
      <c r="M2538" s="42" t="n"/>
      <c r="N2538" s="42" t="n"/>
      <c r="O2538" s="42" t="n"/>
    </row>
    <row r="2539">
      <c r="A2539" s="40" t="n"/>
      <c r="B2539" s="41" t="n"/>
      <c r="C2539" s="42" t="n"/>
      <c r="D2539" s="42" t="n"/>
      <c r="E2539" s="42" t="n"/>
      <c r="F2539" s="42" t="n"/>
      <c r="G2539" s="42" t="n"/>
      <c r="H2539" s="42" t="n"/>
      <c r="I2539" s="42" t="n"/>
      <c r="J2539" s="42" t="n"/>
      <c r="K2539" s="42" t="n"/>
      <c r="L2539" s="42" t="n"/>
      <c r="M2539" s="42" t="n"/>
      <c r="N2539" s="42" t="n"/>
      <c r="O2539" s="42" t="n"/>
    </row>
    <row r="2540">
      <c r="A2540" s="40" t="n"/>
      <c r="B2540" s="41" t="n"/>
      <c r="C2540" s="42" t="n"/>
      <c r="D2540" s="42" t="n"/>
      <c r="E2540" s="42" t="n"/>
      <c r="F2540" s="42" t="n"/>
      <c r="G2540" s="42" t="n"/>
      <c r="H2540" s="42" t="n"/>
      <c r="I2540" s="42" t="n"/>
      <c r="J2540" s="42" t="n"/>
      <c r="K2540" s="42" t="n"/>
      <c r="L2540" s="42" t="n"/>
      <c r="M2540" s="42" t="n"/>
      <c r="N2540" s="42" t="n"/>
      <c r="O2540" s="42" t="n"/>
    </row>
    <row r="2541">
      <c r="A2541" s="40" t="n"/>
      <c r="B2541" s="41" t="n"/>
      <c r="C2541" s="42" t="n"/>
      <c r="D2541" s="42" t="n"/>
      <c r="E2541" s="42" t="n"/>
      <c r="F2541" s="42" t="n"/>
      <c r="G2541" s="42" t="n"/>
      <c r="H2541" s="42" t="n"/>
      <c r="I2541" s="42" t="n"/>
      <c r="J2541" s="42" t="n"/>
      <c r="K2541" s="42" t="n"/>
      <c r="L2541" s="42" t="n"/>
      <c r="M2541" s="42" t="n"/>
      <c r="N2541" s="42" t="n"/>
      <c r="O2541" s="42" t="n"/>
    </row>
    <row r="2542">
      <c r="A2542" s="40" t="n"/>
      <c r="B2542" s="41" t="n"/>
      <c r="C2542" s="42" t="n"/>
      <c r="D2542" s="42" t="n"/>
      <c r="E2542" s="42" t="n"/>
      <c r="F2542" s="42" t="n"/>
      <c r="G2542" s="42" t="n"/>
      <c r="H2542" s="42" t="n"/>
      <c r="I2542" s="42" t="n"/>
      <c r="J2542" s="42" t="n"/>
      <c r="K2542" s="42" t="n"/>
      <c r="L2542" s="42" t="n"/>
      <c r="M2542" s="42" t="n"/>
      <c r="N2542" s="42" t="n"/>
      <c r="O2542" s="42" t="n"/>
    </row>
    <row r="2543">
      <c r="A2543" s="40" t="n"/>
      <c r="B2543" s="41" t="n"/>
      <c r="C2543" s="42" t="n"/>
      <c r="D2543" s="42" t="n"/>
      <c r="E2543" s="42" t="n"/>
      <c r="F2543" s="42" t="n"/>
      <c r="G2543" s="42" t="n"/>
      <c r="H2543" s="42" t="n"/>
      <c r="I2543" s="42" t="n"/>
      <c r="J2543" s="42" t="n"/>
      <c r="K2543" s="42" t="n"/>
      <c r="L2543" s="42" t="n"/>
      <c r="M2543" s="42" t="n"/>
      <c r="N2543" s="42" t="n"/>
      <c r="O2543" s="42" t="n"/>
    </row>
    <row r="2544">
      <c r="A2544" s="40" t="n"/>
      <c r="B2544" s="41" t="n"/>
      <c r="C2544" s="42" t="n"/>
      <c r="D2544" s="42" t="n"/>
      <c r="E2544" s="42" t="n"/>
      <c r="F2544" s="42" t="n"/>
      <c r="G2544" s="42" t="n"/>
      <c r="H2544" s="42" t="n"/>
      <c r="I2544" s="42" t="n"/>
      <c r="J2544" s="42" t="n"/>
      <c r="K2544" s="42" t="n"/>
      <c r="L2544" s="42" t="n"/>
      <c r="M2544" s="42" t="n"/>
      <c r="N2544" s="42" t="n"/>
      <c r="O2544" s="42" t="n"/>
    </row>
    <row r="2545">
      <c r="A2545" s="40" t="n"/>
      <c r="B2545" s="41" t="n"/>
      <c r="C2545" s="42" t="n"/>
      <c r="D2545" s="42" t="n"/>
      <c r="E2545" s="42" t="n"/>
      <c r="F2545" s="42" t="n"/>
      <c r="G2545" s="42" t="n"/>
      <c r="H2545" s="42" t="n"/>
      <c r="I2545" s="42" t="n"/>
      <c r="J2545" s="42" t="n"/>
      <c r="K2545" s="42" t="n"/>
      <c r="L2545" s="42" t="n"/>
      <c r="M2545" s="42" t="n"/>
      <c r="N2545" s="42" t="n"/>
      <c r="O2545" s="42" t="n"/>
    </row>
    <row r="2546">
      <c r="A2546" s="40" t="n"/>
      <c r="B2546" s="41" t="n"/>
      <c r="C2546" s="42" t="n"/>
      <c r="D2546" s="42" t="n"/>
      <c r="E2546" s="42" t="n"/>
      <c r="F2546" s="42" t="n"/>
      <c r="G2546" s="42" t="n"/>
      <c r="H2546" s="42" t="n"/>
      <c r="I2546" s="42" t="n"/>
      <c r="J2546" s="42" t="n"/>
      <c r="K2546" s="42" t="n"/>
      <c r="L2546" s="42" t="n"/>
      <c r="M2546" s="42" t="n"/>
      <c r="N2546" s="42" t="n"/>
      <c r="O2546" s="42" t="n"/>
    </row>
    <row r="2547">
      <c r="A2547" s="40" t="n"/>
      <c r="B2547" s="41" t="n"/>
      <c r="C2547" s="42" t="n"/>
      <c r="D2547" s="42" t="n"/>
      <c r="E2547" s="42" t="n"/>
      <c r="F2547" s="42" t="n"/>
      <c r="G2547" s="42" t="n"/>
      <c r="H2547" s="42" t="n"/>
      <c r="I2547" s="42" t="n"/>
      <c r="J2547" s="42" t="n"/>
      <c r="K2547" s="42" t="n"/>
      <c r="L2547" s="42" t="n"/>
      <c r="M2547" s="42" t="n"/>
      <c r="N2547" s="42" t="n"/>
      <c r="O2547" s="42" t="n"/>
    </row>
    <row r="2548">
      <c r="A2548" s="40" t="n"/>
      <c r="B2548" s="41" t="n"/>
      <c r="C2548" s="42" t="n"/>
      <c r="D2548" s="42" t="n"/>
      <c r="E2548" s="42" t="n"/>
      <c r="F2548" s="42" t="n"/>
      <c r="G2548" s="42" t="n"/>
      <c r="H2548" s="42" t="n"/>
      <c r="I2548" s="42" t="n"/>
      <c r="J2548" s="42" t="n"/>
      <c r="K2548" s="42" t="n"/>
      <c r="L2548" s="42" t="n"/>
      <c r="M2548" s="42" t="n"/>
      <c r="N2548" s="42" t="n"/>
      <c r="O2548" s="42" t="n"/>
    </row>
    <row r="2549">
      <c r="A2549" s="40" t="n"/>
      <c r="B2549" s="41" t="n"/>
      <c r="C2549" s="42" t="n"/>
      <c r="D2549" s="42" t="n"/>
      <c r="E2549" s="42" t="n"/>
      <c r="F2549" s="42" t="n"/>
      <c r="G2549" s="42" t="n"/>
      <c r="H2549" s="42" t="n"/>
      <c r="I2549" s="42" t="n"/>
      <c r="J2549" s="42" t="n"/>
      <c r="K2549" s="42" t="n"/>
      <c r="L2549" s="42" t="n"/>
      <c r="M2549" s="42" t="n"/>
      <c r="N2549" s="42" t="n"/>
      <c r="O2549" s="42" t="n"/>
    </row>
    <row r="2550">
      <c r="A2550" s="40" t="n"/>
      <c r="B2550" s="41" t="n"/>
      <c r="C2550" s="42" t="n"/>
      <c r="D2550" s="42" t="n"/>
      <c r="E2550" s="42" t="n"/>
      <c r="F2550" s="42" t="n"/>
      <c r="G2550" s="42" t="n"/>
      <c r="H2550" s="42" t="n"/>
      <c r="I2550" s="42" t="n"/>
      <c r="J2550" s="42" t="n"/>
      <c r="K2550" s="42" t="n"/>
      <c r="L2550" s="42" t="n"/>
      <c r="M2550" s="42" t="n"/>
      <c r="N2550" s="42" t="n"/>
      <c r="O2550" s="42" t="n"/>
    </row>
    <row r="2551">
      <c r="A2551" s="40" t="n"/>
      <c r="B2551" s="41" t="n"/>
      <c r="C2551" s="42" t="n"/>
      <c r="D2551" s="42" t="n"/>
      <c r="E2551" s="42" t="n"/>
      <c r="F2551" s="42" t="n"/>
      <c r="G2551" s="42" t="n"/>
      <c r="H2551" s="42" t="n"/>
      <c r="I2551" s="42" t="n"/>
      <c r="J2551" s="42" t="n"/>
      <c r="K2551" s="42" t="n"/>
      <c r="L2551" s="42" t="n"/>
      <c r="M2551" s="42" t="n"/>
      <c r="N2551" s="42" t="n"/>
      <c r="O2551" s="42" t="n"/>
    </row>
    <row r="2552">
      <c r="A2552" s="40" t="n"/>
      <c r="B2552" s="41" t="n"/>
      <c r="C2552" s="42" t="n"/>
      <c r="D2552" s="42" t="n"/>
      <c r="E2552" s="42" t="n"/>
      <c r="F2552" s="42" t="n"/>
      <c r="G2552" s="42" t="n"/>
      <c r="H2552" s="42" t="n"/>
      <c r="I2552" s="42" t="n"/>
      <c r="J2552" s="42" t="n"/>
      <c r="K2552" s="42" t="n"/>
      <c r="L2552" s="42" t="n"/>
      <c r="M2552" s="42" t="n"/>
      <c r="N2552" s="42" t="n"/>
      <c r="O2552" s="42" t="n"/>
    </row>
    <row r="2553">
      <c r="A2553" s="40" t="n"/>
      <c r="B2553" s="41" t="n"/>
      <c r="C2553" s="42" t="n"/>
      <c r="D2553" s="42" t="n"/>
      <c r="E2553" s="42" t="n"/>
      <c r="F2553" s="42" t="n"/>
      <c r="G2553" s="42" t="n"/>
      <c r="H2553" s="42" t="n"/>
      <c r="I2553" s="42" t="n"/>
      <c r="J2553" s="42" t="n"/>
      <c r="K2553" s="42" t="n"/>
      <c r="L2553" s="42" t="n"/>
      <c r="M2553" s="42" t="n"/>
      <c r="N2553" s="42" t="n"/>
      <c r="O2553" s="42" t="n"/>
    </row>
    <row r="2554">
      <c r="A2554" s="40" t="n"/>
      <c r="B2554" s="41" t="n"/>
      <c r="C2554" s="42" t="n"/>
      <c r="D2554" s="42" t="n"/>
      <c r="E2554" s="42" t="n"/>
      <c r="F2554" s="42" t="n"/>
      <c r="G2554" s="42" t="n"/>
      <c r="H2554" s="42" t="n"/>
      <c r="I2554" s="42" t="n"/>
      <c r="J2554" s="42" t="n"/>
      <c r="K2554" s="42" t="n"/>
      <c r="L2554" s="42" t="n"/>
      <c r="M2554" s="42" t="n"/>
      <c r="N2554" s="42" t="n"/>
      <c r="O2554" s="42" t="n"/>
    </row>
    <row r="2555">
      <c r="A2555" s="40" t="n"/>
      <c r="B2555" s="41" t="n"/>
      <c r="C2555" s="42" t="n"/>
      <c r="D2555" s="42" t="n"/>
      <c r="E2555" s="42" t="n"/>
      <c r="F2555" s="42" t="n"/>
      <c r="G2555" s="42" t="n"/>
      <c r="H2555" s="42" t="n"/>
      <c r="I2555" s="42" t="n"/>
      <c r="J2555" s="42" t="n"/>
      <c r="K2555" s="42" t="n"/>
      <c r="L2555" s="42" t="n"/>
      <c r="M2555" s="42" t="n"/>
      <c r="N2555" s="42" t="n"/>
      <c r="O2555" s="42" t="n"/>
    </row>
    <row r="2556">
      <c r="A2556" s="40" t="n"/>
      <c r="B2556" s="41" t="n"/>
      <c r="C2556" s="42" t="n"/>
      <c r="D2556" s="42" t="n"/>
      <c r="E2556" s="42" t="n"/>
      <c r="F2556" s="42" t="n"/>
      <c r="G2556" s="42" t="n"/>
      <c r="H2556" s="42" t="n"/>
      <c r="I2556" s="42" t="n"/>
      <c r="J2556" s="42" t="n"/>
      <c r="K2556" s="42" t="n"/>
      <c r="L2556" s="42" t="n"/>
      <c r="M2556" s="42" t="n"/>
      <c r="N2556" s="42" t="n"/>
      <c r="O2556" s="42" t="n"/>
    </row>
    <row r="2557">
      <c r="A2557" s="40" t="n"/>
      <c r="B2557" s="41" t="n"/>
      <c r="C2557" s="42" t="n"/>
      <c r="D2557" s="42" t="n"/>
      <c r="E2557" s="42" t="n"/>
      <c r="F2557" s="42" t="n"/>
      <c r="G2557" s="42" t="n"/>
      <c r="H2557" s="42" t="n"/>
      <c r="I2557" s="42" t="n"/>
      <c r="J2557" s="42" t="n"/>
      <c r="K2557" s="42" t="n"/>
      <c r="L2557" s="42" t="n"/>
      <c r="M2557" s="42" t="n"/>
      <c r="N2557" s="42" t="n"/>
      <c r="O2557" s="42" t="n"/>
    </row>
    <row r="2558">
      <c r="A2558" s="40" t="n"/>
      <c r="B2558" s="41" t="n"/>
      <c r="C2558" s="42" t="n"/>
      <c r="D2558" s="42" t="n"/>
      <c r="E2558" s="42" t="n"/>
      <c r="F2558" s="42" t="n"/>
      <c r="G2558" s="42" t="n"/>
      <c r="H2558" s="42" t="n"/>
      <c r="I2558" s="42" t="n"/>
      <c r="J2558" s="42" t="n"/>
      <c r="K2558" s="42" t="n"/>
      <c r="L2558" s="42" t="n"/>
      <c r="M2558" s="42" t="n"/>
      <c r="N2558" s="42" t="n"/>
      <c r="O2558" s="42" t="n"/>
    </row>
    <row r="2559">
      <c r="A2559" s="40" t="n"/>
      <c r="B2559" s="41" t="n"/>
      <c r="C2559" s="42" t="n"/>
      <c r="D2559" s="42" t="n"/>
      <c r="E2559" s="42" t="n"/>
      <c r="F2559" s="42" t="n"/>
      <c r="G2559" s="42" t="n"/>
      <c r="H2559" s="42" t="n"/>
      <c r="I2559" s="42" t="n"/>
      <c r="J2559" s="42" t="n"/>
      <c r="K2559" s="42" t="n"/>
      <c r="L2559" s="42" t="n"/>
      <c r="M2559" s="42" t="n"/>
      <c r="N2559" s="42" t="n"/>
      <c r="O2559" s="42" t="n"/>
    </row>
    <row r="2560">
      <c r="A2560" s="40" t="n"/>
      <c r="B2560" s="41" t="n"/>
      <c r="C2560" s="42" t="n"/>
      <c r="D2560" s="42" t="n"/>
      <c r="E2560" s="42" t="n"/>
      <c r="F2560" s="42" t="n"/>
      <c r="G2560" s="42" t="n"/>
      <c r="H2560" s="42" t="n"/>
      <c r="I2560" s="42" t="n"/>
      <c r="J2560" s="42" t="n"/>
      <c r="K2560" s="42" t="n"/>
      <c r="L2560" s="42" t="n"/>
      <c r="M2560" s="42" t="n"/>
      <c r="N2560" s="42" t="n"/>
      <c r="O2560" s="42" t="n"/>
    </row>
    <row r="2561">
      <c r="A2561" s="40" t="n"/>
      <c r="B2561" s="41" t="n"/>
      <c r="C2561" s="42" t="n"/>
      <c r="D2561" s="42" t="n"/>
      <c r="E2561" s="42" t="n"/>
      <c r="F2561" s="42" t="n"/>
      <c r="G2561" s="42" t="n"/>
      <c r="H2561" s="42" t="n"/>
      <c r="I2561" s="42" t="n"/>
      <c r="J2561" s="42" t="n"/>
      <c r="K2561" s="42" t="n"/>
      <c r="L2561" s="42" t="n"/>
      <c r="M2561" s="42" t="n"/>
      <c r="N2561" s="42" t="n"/>
      <c r="O2561" s="42" t="n"/>
    </row>
    <row r="2562">
      <c r="A2562" s="40" t="n"/>
      <c r="B2562" s="41" t="n"/>
      <c r="C2562" s="42" t="n"/>
      <c r="D2562" s="42" t="n"/>
      <c r="E2562" s="42" t="n"/>
      <c r="F2562" s="42" t="n"/>
      <c r="G2562" s="42" t="n"/>
      <c r="H2562" s="42" t="n"/>
      <c r="I2562" s="42" t="n"/>
      <c r="J2562" s="42" t="n"/>
      <c r="K2562" s="42" t="n"/>
      <c r="L2562" s="42" t="n"/>
      <c r="M2562" s="42" t="n"/>
      <c r="N2562" s="42" t="n"/>
      <c r="O2562" s="42" t="n"/>
    </row>
    <row r="2563">
      <c r="A2563" s="40" t="n"/>
      <c r="B2563" s="41" t="n"/>
      <c r="C2563" s="42" t="n"/>
      <c r="D2563" s="42" t="n"/>
      <c r="E2563" s="42" t="n"/>
      <c r="F2563" s="42" t="n"/>
      <c r="G2563" s="42" t="n"/>
      <c r="H2563" s="42" t="n"/>
      <c r="I2563" s="42" t="n"/>
      <c r="J2563" s="42" t="n"/>
      <c r="K2563" s="42" t="n"/>
      <c r="L2563" s="42" t="n"/>
      <c r="M2563" s="42" t="n"/>
      <c r="N2563" s="42" t="n"/>
      <c r="O2563" s="42" t="n"/>
    </row>
    <row r="2564">
      <c r="A2564" s="40" t="n"/>
      <c r="B2564" s="41" t="n"/>
      <c r="C2564" s="42" t="n"/>
      <c r="D2564" s="42" t="n"/>
      <c r="E2564" s="42" t="n"/>
      <c r="F2564" s="42" t="n"/>
      <c r="G2564" s="42" t="n"/>
      <c r="H2564" s="42" t="n"/>
      <c r="I2564" s="42" t="n"/>
      <c r="J2564" s="42" t="n"/>
      <c r="K2564" s="42" t="n"/>
      <c r="L2564" s="42" t="n"/>
      <c r="M2564" s="42" t="n"/>
      <c r="N2564" s="42" t="n"/>
      <c r="O2564" s="42" t="n"/>
    </row>
    <row r="2565">
      <c r="A2565" s="40" t="n"/>
      <c r="B2565" s="41" t="n"/>
      <c r="C2565" s="42" t="n"/>
      <c r="D2565" s="42" t="n"/>
      <c r="E2565" s="42" t="n"/>
      <c r="F2565" s="42" t="n"/>
      <c r="G2565" s="42" t="n"/>
      <c r="H2565" s="42" t="n"/>
      <c r="I2565" s="42" t="n"/>
      <c r="J2565" s="42" t="n"/>
      <c r="K2565" s="42" t="n"/>
      <c r="L2565" s="42" t="n"/>
      <c r="M2565" s="42" t="n"/>
      <c r="N2565" s="42" t="n"/>
      <c r="O2565" s="42" t="n"/>
    </row>
    <row r="2566">
      <c r="A2566" s="40" t="n"/>
      <c r="B2566" s="41" t="n"/>
      <c r="C2566" s="42" t="n"/>
      <c r="D2566" s="42" t="n"/>
      <c r="E2566" s="42" t="n"/>
      <c r="F2566" s="42" t="n"/>
      <c r="G2566" s="42" t="n"/>
      <c r="H2566" s="42" t="n"/>
      <c r="I2566" s="42" t="n"/>
      <c r="J2566" s="42" t="n"/>
      <c r="K2566" s="42" t="n"/>
      <c r="L2566" s="42" t="n"/>
      <c r="M2566" s="42" t="n"/>
      <c r="N2566" s="42" t="n"/>
      <c r="O2566" s="42" t="n"/>
    </row>
    <row r="2567">
      <c r="A2567" s="40" t="n"/>
      <c r="B2567" s="41" t="n"/>
      <c r="C2567" s="42" t="n"/>
      <c r="D2567" s="42" t="n"/>
      <c r="E2567" s="42" t="n"/>
      <c r="F2567" s="42" t="n"/>
      <c r="G2567" s="42" t="n"/>
      <c r="H2567" s="42" t="n"/>
      <c r="I2567" s="42" t="n"/>
      <c r="J2567" s="42" t="n"/>
      <c r="K2567" s="42" t="n"/>
      <c r="L2567" s="42" t="n"/>
      <c r="M2567" s="42" t="n"/>
      <c r="N2567" s="42" t="n"/>
      <c r="O2567" s="42" t="n"/>
    </row>
    <row r="2568">
      <c r="A2568" s="40" t="n"/>
      <c r="B2568" s="41" t="n"/>
      <c r="C2568" s="42" t="n"/>
      <c r="D2568" s="42" t="n"/>
      <c r="E2568" s="42" t="n"/>
      <c r="F2568" s="42" t="n"/>
      <c r="G2568" s="42" t="n"/>
      <c r="H2568" s="42" t="n"/>
      <c r="I2568" s="42" t="n"/>
      <c r="J2568" s="42" t="n"/>
      <c r="K2568" s="42" t="n"/>
      <c r="L2568" s="42" t="n"/>
      <c r="M2568" s="42" t="n"/>
      <c r="N2568" s="42" t="n"/>
      <c r="O2568" s="42" t="n"/>
    </row>
    <row r="2569">
      <c r="A2569" s="40" t="n"/>
      <c r="B2569" s="41" t="n"/>
      <c r="C2569" s="42" t="n"/>
      <c r="D2569" s="42" t="n"/>
      <c r="E2569" s="42" t="n"/>
      <c r="F2569" s="42" t="n"/>
      <c r="G2569" s="42" t="n"/>
      <c r="H2569" s="42" t="n"/>
      <c r="I2569" s="42" t="n"/>
      <c r="J2569" s="42" t="n"/>
      <c r="K2569" s="42" t="n"/>
      <c r="L2569" s="42" t="n"/>
      <c r="M2569" s="42" t="n"/>
      <c r="N2569" s="42" t="n"/>
      <c r="O2569" s="42" t="n"/>
    </row>
    <row r="2570">
      <c r="A2570" s="40" t="n"/>
      <c r="B2570" s="41" t="n"/>
      <c r="C2570" s="42" t="n"/>
      <c r="D2570" s="42" t="n"/>
      <c r="E2570" s="42" t="n"/>
      <c r="F2570" s="42" t="n"/>
      <c r="G2570" s="42" t="n"/>
      <c r="H2570" s="42" t="n"/>
      <c r="I2570" s="42" t="n"/>
      <c r="J2570" s="42" t="n"/>
      <c r="K2570" s="42" t="n"/>
      <c r="L2570" s="42" t="n"/>
      <c r="M2570" s="42" t="n"/>
      <c r="N2570" s="42" t="n"/>
      <c r="O2570" s="42" t="n"/>
    </row>
    <row r="2571">
      <c r="A2571" s="40" t="n"/>
      <c r="B2571" s="41" t="n"/>
      <c r="C2571" s="42" t="n"/>
      <c r="D2571" s="42" t="n"/>
      <c r="E2571" s="42" t="n"/>
      <c r="F2571" s="42" t="n"/>
      <c r="G2571" s="42" t="n"/>
      <c r="H2571" s="42" t="n"/>
      <c r="I2571" s="42" t="n"/>
      <c r="J2571" s="42" t="n"/>
      <c r="K2571" s="42" t="n"/>
      <c r="L2571" s="42" t="n"/>
      <c r="M2571" s="42" t="n"/>
      <c r="N2571" s="42" t="n"/>
      <c r="O2571" s="42" t="n"/>
    </row>
    <row r="2572">
      <c r="A2572" s="40" t="n"/>
      <c r="B2572" s="41" t="n"/>
      <c r="C2572" s="42" t="n"/>
      <c r="D2572" s="42" t="n"/>
      <c r="E2572" s="42" t="n"/>
      <c r="F2572" s="42" t="n"/>
      <c r="G2572" s="42" t="n"/>
      <c r="H2572" s="42" t="n"/>
      <c r="I2572" s="42" t="n"/>
      <c r="J2572" s="42" t="n"/>
      <c r="K2572" s="42" t="n"/>
      <c r="L2572" s="42" t="n"/>
      <c r="M2572" s="42" t="n"/>
      <c r="N2572" s="42" t="n"/>
      <c r="O2572" s="42" t="n"/>
    </row>
    <row r="2573">
      <c r="A2573" s="40" t="n"/>
      <c r="B2573" s="41" t="n"/>
      <c r="C2573" s="42" t="n"/>
      <c r="D2573" s="42" t="n"/>
      <c r="E2573" s="42" t="n"/>
      <c r="F2573" s="42" t="n"/>
      <c r="G2573" s="42" t="n"/>
      <c r="H2573" s="42" t="n"/>
      <c r="I2573" s="42" t="n"/>
      <c r="J2573" s="42" t="n"/>
      <c r="K2573" s="42" t="n"/>
      <c r="L2573" s="42" t="n"/>
      <c r="M2573" s="42" t="n"/>
      <c r="N2573" s="42" t="n"/>
      <c r="O2573" s="42" t="n"/>
    </row>
    <row r="2574">
      <c r="A2574" s="40" t="n"/>
      <c r="B2574" s="41" t="n"/>
      <c r="C2574" s="42" t="n"/>
      <c r="D2574" s="42" t="n"/>
      <c r="E2574" s="42" t="n"/>
      <c r="F2574" s="42" t="n"/>
      <c r="G2574" s="42" t="n"/>
      <c r="H2574" s="42" t="n"/>
      <c r="I2574" s="42" t="n"/>
      <c r="J2574" s="42" t="n"/>
      <c r="K2574" s="42" t="n"/>
      <c r="L2574" s="42" t="n"/>
      <c r="M2574" s="42" t="n"/>
      <c r="N2574" s="42" t="n"/>
      <c r="O2574" s="42" t="n"/>
    </row>
    <row r="2575">
      <c r="A2575" s="40" t="n"/>
      <c r="B2575" s="41" t="n"/>
      <c r="C2575" s="42" t="n"/>
      <c r="D2575" s="42" t="n"/>
      <c r="E2575" s="42" t="n"/>
      <c r="F2575" s="42" t="n"/>
      <c r="G2575" s="42" t="n"/>
      <c r="H2575" s="42" t="n"/>
      <c r="I2575" s="42" t="n"/>
      <c r="J2575" s="42" t="n"/>
      <c r="K2575" s="42" t="n"/>
      <c r="L2575" s="42" t="n"/>
      <c r="M2575" s="42" t="n"/>
      <c r="N2575" s="42" t="n"/>
      <c r="O2575" s="42" t="n"/>
    </row>
    <row r="2576">
      <c r="A2576" s="40" t="n"/>
      <c r="B2576" s="41" t="n"/>
      <c r="C2576" s="42" t="n"/>
      <c r="D2576" s="42" t="n"/>
      <c r="E2576" s="42" t="n"/>
      <c r="F2576" s="42" t="n"/>
      <c r="G2576" s="42" t="n"/>
      <c r="H2576" s="42" t="n"/>
      <c r="I2576" s="42" t="n"/>
      <c r="J2576" s="42" t="n"/>
      <c r="K2576" s="42" t="n"/>
      <c r="L2576" s="42" t="n"/>
      <c r="M2576" s="42" t="n"/>
      <c r="N2576" s="42" t="n"/>
      <c r="O2576" s="42" t="n"/>
    </row>
    <row r="2577">
      <c r="A2577" s="40" t="n"/>
      <c r="B2577" s="41" t="n"/>
      <c r="C2577" s="42" t="n"/>
      <c r="D2577" s="42" t="n"/>
      <c r="E2577" s="42" t="n"/>
      <c r="F2577" s="42" t="n"/>
      <c r="G2577" s="42" t="n"/>
      <c r="H2577" s="42" t="n"/>
      <c r="I2577" s="42" t="n"/>
      <c r="J2577" s="42" t="n"/>
      <c r="K2577" s="42" t="n"/>
      <c r="L2577" s="42" t="n"/>
      <c r="M2577" s="42" t="n"/>
      <c r="N2577" s="42" t="n"/>
      <c r="O2577" s="42" t="n"/>
    </row>
    <row r="2578">
      <c r="A2578" s="40" t="n"/>
      <c r="B2578" s="41" t="n"/>
      <c r="C2578" s="42" t="n"/>
      <c r="D2578" s="42" t="n"/>
      <c r="E2578" s="42" t="n"/>
      <c r="F2578" s="42" t="n"/>
      <c r="G2578" s="42" t="n"/>
      <c r="H2578" s="42" t="n"/>
      <c r="I2578" s="42" t="n"/>
      <c r="J2578" s="42" t="n"/>
      <c r="K2578" s="42" t="n"/>
      <c r="L2578" s="42" t="n"/>
      <c r="M2578" s="42" t="n"/>
      <c r="N2578" s="42" t="n"/>
      <c r="O2578" s="42" t="n"/>
    </row>
    <row r="2579">
      <c r="A2579" s="40" t="n"/>
      <c r="B2579" s="41" t="n"/>
      <c r="C2579" s="42" t="n"/>
      <c r="D2579" s="42" t="n"/>
      <c r="E2579" s="42" t="n"/>
      <c r="F2579" s="42" t="n"/>
      <c r="G2579" s="42" t="n"/>
      <c r="H2579" s="42" t="n"/>
      <c r="I2579" s="42" t="n"/>
      <c r="J2579" s="42" t="n"/>
      <c r="K2579" s="42" t="n"/>
      <c r="L2579" s="42" t="n"/>
      <c r="M2579" s="42" t="n"/>
      <c r="N2579" s="42" t="n"/>
      <c r="O2579" s="42" t="n"/>
    </row>
    <row r="2580">
      <c r="A2580" s="40" t="n"/>
      <c r="B2580" s="41" t="n"/>
      <c r="C2580" s="42" t="n"/>
      <c r="D2580" s="42" t="n"/>
      <c r="E2580" s="42" t="n"/>
      <c r="F2580" s="42" t="n"/>
      <c r="G2580" s="42" t="n"/>
      <c r="H2580" s="42" t="n"/>
      <c r="I2580" s="42" t="n"/>
      <c r="J2580" s="42" t="n"/>
      <c r="K2580" s="42" t="n"/>
      <c r="L2580" s="42" t="n"/>
      <c r="M2580" s="42" t="n"/>
      <c r="N2580" s="42" t="n"/>
      <c r="O2580" s="42" t="n"/>
    </row>
    <row r="2581">
      <c r="A2581" s="40" t="n"/>
      <c r="B2581" s="41" t="n"/>
      <c r="C2581" s="42" t="n"/>
      <c r="D2581" s="42" t="n"/>
      <c r="E2581" s="42" t="n"/>
      <c r="F2581" s="42" t="n"/>
      <c r="G2581" s="42" t="n"/>
      <c r="H2581" s="42" t="n"/>
      <c r="I2581" s="42" t="n"/>
      <c r="J2581" s="42" t="n"/>
      <c r="K2581" s="42" t="n"/>
      <c r="L2581" s="42" t="n"/>
      <c r="M2581" s="42" t="n"/>
      <c r="N2581" s="42" t="n"/>
      <c r="O2581" s="42" t="n"/>
    </row>
    <row r="2582">
      <c r="A2582" s="40" t="n"/>
      <c r="B2582" s="41" t="n"/>
      <c r="C2582" s="42" t="n"/>
      <c r="D2582" s="42" t="n"/>
      <c r="E2582" s="42" t="n"/>
      <c r="F2582" s="42" t="n"/>
      <c r="G2582" s="42" t="n"/>
      <c r="H2582" s="42" t="n"/>
      <c r="I2582" s="42" t="n"/>
      <c r="J2582" s="42" t="n"/>
      <c r="K2582" s="42" t="n"/>
      <c r="L2582" s="42" t="n"/>
      <c r="M2582" s="42" t="n"/>
      <c r="N2582" s="42" t="n"/>
      <c r="O2582" s="42" t="n"/>
    </row>
    <row r="2583">
      <c r="A2583" s="40" t="n"/>
      <c r="B2583" s="41" t="n"/>
      <c r="C2583" s="42" t="n"/>
      <c r="D2583" s="42" t="n"/>
      <c r="E2583" s="42" t="n"/>
      <c r="F2583" s="42" t="n"/>
      <c r="G2583" s="42" t="n"/>
      <c r="H2583" s="42" t="n"/>
      <c r="I2583" s="42" t="n"/>
      <c r="J2583" s="42" t="n"/>
      <c r="K2583" s="42" t="n"/>
      <c r="L2583" s="42" t="n"/>
      <c r="M2583" s="42" t="n"/>
      <c r="N2583" s="42" t="n"/>
      <c r="O2583" s="42" t="n"/>
    </row>
    <row r="2584">
      <c r="A2584" s="40" t="n"/>
      <c r="B2584" s="41" t="n"/>
      <c r="C2584" s="42" t="n"/>
      <c r="D2584" s="42" t="n"/>
      <c r="E2584" s="42" t="n"/>
      <c r="F2584" s="42" t="n"/>
      <c r="G2584" s="42" t="n"/>
      <c r="H2584" s="42" t="n"/>
      <c r="I2584" s="42" t="n"/>
      <c r="J2584" s="42" t="n"/>
      <c r="K2584" s="42" t="n"/>
      <c r="L2584" s="42" t="n"/>
      <c r="M2584" s="42" t="n"/>
      <c r="N2584" s="42" t="n"/>
      <c r="O2584" s="42" t="n"/>
    </row>
    <row r="2585">
      <c r="A2585" s="40" t="n"/>
      <c r="B2585" s="41" t="n"/>
      <c r="C2585" s="42" t="n"/>
      <c r="D2585" s="42" t="n"/>
      <c r="E2585" s="42" t="n"/>
      <c r="F2585" s="42" t="n"/>
      <c r="G2585" s="42" t="n"/>
      <c r="H2585" s="42" t="n"/>
      <c r="I2585" s="42" t="n"/>
      <c r="J2585" s="42" t="n"/>
      <c r="K2585" s="42" t="n"/>
      <c r="L2585" s="42" t="n"/>
      <c r="M2585" s="42" t="n"/>
      <c r="N2585" s="42" t="n"/>
      <c r="O2585" s="42" t="n"/>
    </row>
    <row r="2586">
      <c r="A2586" s="40" t="n"/>
      <c r="B2586" s="41" t="n"/>
      <c r="C2586" s="42" t="n"/>
      <c r="D2586" s="42" t="n"/>
      <c r="E2586" s="42" t="n"/>
      <c r="F2586" s="42" t="n"/>
      <c r="G2586" s="42" t="n"/>
      <c r="H2586" s="42" t="n"/>
      <c r="I2586" s="42" t="n"/>
      <c r="J2586" s="42" t="n"/>
      <c r="K2586" s="42" t="n"/>
      <c r="L2586" s="42" t="n"/>
      <c r="M2586" s="42" t="n"/>
      <c r="N2586" s="42" t="n"/>
      <c r="O2586" s="42" t="n"/>
    </row>
    <row r="2587">
      <c r="A2587" s="40" t="n"/>
      <c r="B2587" s="41" t="n"/>
      <c r="C2587" s="42" t="n"/>
      <c r="D2587" s="42" t="n"/>
      <c r="E2587" s="42" t="n"/>
      <c r="F2587" s="42" t="n"/>
      <c r="G2587" s="42" t="n"/>
      <c r="H2587" s="42" t="n"/>
      <c r="I2587" s="42" t="n"/>
      <c r="J2587" s="42" t="n"/>
      <c r="K2587" s="42" t="n"/>
      <c r="L2587" s="42" t="n"/>
      <c r="M2587" s="42" t="n"/>
      <c r="N2587" s="42" t="n"/>
      <c r="O2587" s="42" t="n"/>
    </row>
    <row r="2588">
      <c r="A2588" s="40" t="n"/>
      <c r="B2588" s="41" t="n"/>
      <c r="C2588" s="42" t="n"/>
      <c r="D2588" s="42" t="n"/>
      <c r="E2588" s="42" t="n"/>
      <c r="F2588" s="42" t="n"/>
      <c r="G2588" s="42" t="n"/>
      <c r="H2588" s="42" t="n"/>
      <c r="I2588" s="42" t="n"/>
      <c r="J2588" s="42" t="n"/>
      <c r="K2588" s="42" t="n"/>
      <c r="L2588" s="42" t="n"/>
      <c r="M2588" s="42" t="n"/>
      <c r="N2588" s="42" t="n"/>
      <c r="O2588" s="42" t="n"/>
    </row>
    <row r="2589">
      <c r="A2589" s="40" t="n"/>
      <c r="B2589" s="41" t="n"/>
      <c r="C2589" s="42" t="n"/>
      <c r="D2589" s="42" t="n"/>
      <c r="E2589" s="42" t="n"/>
      <c r="F2589" s="42" t="n"/>
      <c r="G2589" s="42" t="n"/>
      <c r="H2589" s="42" t="n"/>
      <c r="I2589" s="42" t="n"/>
      <c r="J2589" s="42" t="n"/>
      <c r="K2589" s="42" t="n"/>
      <c r="L2589" s="42" t="n"/>
      <c r="M2589" s="42" t="n"/>
      <c r="N2589" s="42" t="n"/>
      <c r="O2589" s="42" t="n"/>
    </row>
    <row r="2590">
      <c r="A2590" s="40" t="n"/>
      <c r="B2590" s="41" t="n"/>
      <c r="C2590" s="42" t="n"/>
      <c r="D2590" s="42" t="n"/>
      <c r="E2590" s="42" t="n"/>
      <c r="F2590" s="42" t="n"/>
      <c r="G2590" s="42" t="n"/>
      <c r="H2590" s="42" t="n"/>
      <c r="I2590" s="42" t="n"/>
      <c r="J2590" s="42" t="n"/>
      <c r="K2590" s="42" t="n"/>
      <c r="L2590" s="42" t="n"/>
      <c r="M2590" s="42" t="n"/>
      <c r="N2590" s="42" t="n"/>
      <c r="O2590" s="42" t="n"/>
    </row>
    <row r="2591">
      <c r="A2591" s="40" t="n"/>
      <c r="B2591" s="41" t="n"/>
      <c r="C2591" s="42" t="n"/>
      <c r="D2591" s="42" t="n"/>
      <c r="E2591" s="42" t="n"/>
      <c r="F2591" s="42" t="n"/>
      <c r="G2591" s="42" t="n"/>
      <c r="H2591" s="42" t="n"/>
      <c r="I2591" s="42" t="n"/>
      <c r="J2591" s="42" t="n"/>
      <c r="K2591" s="42" t="n"/>
      <c r="L2591" s="42" t="n"/>
      <c r="M2591" s="42" t="n"/>
      <c r="N2591" s="42" t="n"/>
      <c r="O2591" s="42" t="n"/>
    </row>
    <row r="2592">
      <c r="A2592" s="40" t="n"/>
      <c r="B2592" s="41" t="n"/>
      <c r="C2592" s="42" t="n"/>
      <c r="D2592" s="42" t="n"/>
      <c r="E2592" s="42" t="n"/>
      <c r="F2592" s="42" t="n"/>
      <c r="G2592" s="42" t="n"/>
      <c r="H2592" s="42" t="n"/>
      <c r="I2592" s="42" t="n"/>
      <c r="J2592" s="42" t="n"/>
      <c r="K2592" s="42" t="n"/>
      <c r="L2592" s="42" t="n"/>
      <c r="M2592" s="42" t="n"/>
      <c r="N2592" s="42" t="n"/>
      <c r="O2592" s="42" t="n"/>
    </row>
    <row r="2593">
      <c r="A2593" s="40" t="n"/>
      <c r="B2593" s="41" t="n"/>
      <c r="C2593" s="42" t="n"/>
      <c r="D2593" s="42" t="n"/>
      <c r="E2593" s="42" t="n"/>
      <c r="F2593" s="42" t="n"/>
      <c r="G2593" s="42" t="n"/>
      <c r="H2593" s="42" t="n"/>
      <c r="I2593" s="42" t="n"/>
      <c r="J2593" s="42" t="n"/>
      <c r="K2593" s="42" t="n"/>
      <c r="L2593" s="42" t="n"/>
      <c r="M2593" s="42" t="n"/>
      <c r="N2593" s="42" t="n"/>
      <c r="O2593" s="42" t="n"/>
    </row>
    <row r="2594">
      <c r="A2594" s="40" t="n"/>
      <c r="B2594" s="41" t="n"/>
      <c r="C2594" s="42" t="n"/>
      <c r="D2594" s="42" t="n"/>
      <c r="E2594" s="42" t="n"/>
      <c r="F2594" s="42" t="n"/>
      <c r="G2594" s="42" t="n"/>
      <c r="H2594" s="42" t="n"/>
      <c r="I2594" s="42" t="n"/>
      <c r="J2594" s="42" t="n"/>
      <c r="K2594" s="42" t="n"/>
      <c r="L2594" s="42" t="n"/>
      <c r="M2594" s="42" t="n"/>
      <c r="N2594" s="42" t="n"/>
      <c r="O2594" s="42" t="n"/>
    </row>
    <row r="2595">
      <c r="A2595" s="40" t="n"/>
      <c r="B2595" s="41" t="n"/>
      <c r="C2595" s="42" t="n"/>
      <c r="D2595" s="42" t="n"/>
      <c r="E2595" s="42" t="n"/>
      <c r="F2595" s="42" t="n"/>
      <c r="G2595" s="42" t="n"/>
      <c r="H2595" s="42" t="n"/>
      <c r="I2595" s="42" t="n"/>
      <c r="J2595" s="42" t="n"/>
      <c r="K2595" s="42" t="n"/>
      <c r="L2595" s="42" t="n"/>
      <c r="M2595" s="42" t="n"/>
      <c r="N2595" s="42" t="n"/>
      <c r="O2595" s="42" t="n"/>
    </row>
    <row r="2596">
      <c r="A2596" s="40" t="n"/>
      <c r="B2596" s="41" t="n"/>
      <c r="C2596" s="42" t="n"/>
      <c r="D2596" s="42" t="n"/>
      <c r="E2596" s="42" t="n"/>
      <c r="F2596" s="42" t="n"/>
      <c r="G2596" s="42" t="n"/>
      <c r="H2596" s="42" t="n"/>
      <c r="I2596" s="42" t="n"/>
      <c r="J2596" s="42" t="n"/>
      <c r="K2596" s="42" t="n"/>
      <c r="L2596" s="42" t="n"/>
      <c r="M2596" s="42" t="n"/>
      <c r="N2596" s="42" t="n"/>
      <c r="O2596" s="42" t="n"/>
    </row>
    <row r="2597">
      <c r="A2597" s="40" t="n"/>
      <c r="B2597" s="41" t="n"/>
      <c r="C2597" s="42" t="n"/>
      <c r="D2597" s="42" t="n"/>
      <c r="E2597" s="42" t="n"/>
      <c r="F2597" s="42" t="n"/>
      <c r="G2597" s="42" t="n"/>
      <c r="H2597" s="42" t="n"/>
      <c r="I2597" s="42" t="n"/>
      <c r="J2597" s="42" t="n"/>
      <c r="K2597" s="42" t="n"/>
      <c r="L2597" s="42" t="n"/>
      <c r="M2597" s="42" t="n"/>
      <c r="N2597" s="42" t="n"/>
      <c r="O2597" s="42" t="n"/>
    </row>
    <row r="2598">
      <c r="A2598" s="40" t="n"/>
      <c r="B2598" s="41" t="n"/>
      <c r="C2598" s="42" t="n"/>
      <c r="D2598" s="42" t="n"/>
      <c r="E2598" s="42" t="n"/>
      <c r="F2598" s="42" t="n"/>
      <c r="G2598" s="42" t="n"/>
      <c r="H2598" s="42" t="n"/>
      <c r="I2598" s="42" t="n"/>
      <c r="J2598" s="42" t="n"/>
      <c r="K2598" s="42" t="n"/>
      <c r="L2598" s="42" t="n"/>
      <c r="M2598" s="42" t="n"/>
      <c r="N2598" s="42" t="n"/>
      <c r="O2598" s="42" t="n"/>
    </row>
    <row r="2599">
      <c r="A2599" s="40" t="n"/>
      <c r="B2599" s="41" t="n"/>
      <c r="C2599" s="42" t="n"/>
      <c r="D2599" s="42" t="n"/>
      <c r="E2599" s="42" t="n"/>
      <c r="F2599" s="42" t="n"/>
      <c r="G2599" s="42" t="n"/>
      <c r="H2599" s="42" t="n"/>
      <c r="I2599" s="42" t="n"/>
      <c r="J2599" s="42" t="n"/>
      <c r="K2599" s="42" t="n"/>
      <c r="L2599" s="42" t="n"/>
      <c r="M2599" s="42" t="n"/>
      <c r="N2599" s="42" t="n"/>
      <c r="O2599" s="42" t="n"/>
    </row>
    <row r="2600">
      <c r="A2600" s="40" t="n"/>
      <c r="B2600" s="41" t="n"/>
      <c r="C2600" s="42" t="n"/>
      <c r="D2600" s="42" t="n"/>
      <c r="E2600" s="42" t="n"/>
      <c r="F2600" s="42" t="n"/>
      <c r="G2600" s="42" t="n"/>
      <c r="H2600" s="42" t="n"/>
      <c r="I2600" s="42" t="n"/>
      <c r="J2600" s="42" t="n"/>
      <c r="K2600" s="42" t="n"/>
      <c r="L2600" s="42" t="n"/>
      <c r="M2600" s="42" t="n"/>
      <c r="N2600" s="42" t="n"/>
      <c r="O2600" s="42" t="n"/>
    </row>
    <row r="2601">
      <c r="A2601" s="40" t="n"/>
      <c r="B2601" s="41" t="n"/>
      <c r="C2601" s="42" t="n"/>
      <c r="D2601" s="42" t="n"/>
      <c r="E2601" s="42" t="n"/>
      <c r="F2601" s="42" t="n"/>
      <c r="G2601" s="42" t="n"/>
      <c r="H2601" s="42" t="n"/>
      <c r="I2601" s="42" t="n"/>
      <c r="J2601" s="42" t="n"/>
      <c r="K2601" s="42" t="n"/>
      <c r="L2601" s="42" t="n"/>
      <c r="M2601" s="42" t="n"/>
      <c r="N2601" s="42" t="n"/>
      <c r="O2601" s="42" t="n"/>
    </row>
    <row r="2602">
      <c r="A2602" s="40" t="n"/>
      <c r="B2602" s="41" t="n"/>
      <c r="C2602" s="42" t="n"/>
      <c r="D2602" s="42" t="n"/>
      <c r="E2602" s="42" t="n"/>
      <c r="F2602" s="42" t="n"/>
      <c r="G2602" s="42" t="n"/>
      <c r="H2602" s="42" t="n"/>
      <c r="I2602" s="42" t="n"/>
      <c r="J2602" s="42" t="n"/>
      <c r="K2602" s="42" t="n"/>
      <c r="L2602" s="42" t="n"/>
      <c r="M2602" s="42" t="n"/>
      <c r="N2602" s="42" t="n"/>
      <c r="O2602" s="42" t="n"/>
    </row>
    <row r="2603">
      <c r="A2603" s="40" t="n"/>
      <c r="B2603" s="41" t="n"/>
      <c r="C2603" s="42" t="n"/>
      <c r="D2603" s="42" t="n"/>
      <c r="E2603" s="42" t="n"/>
      <c r="F2603" s="42" t="n"/>
      <c r="G2603" s="42" t="n"/>
      <c r="H2603" s="42" t="n"/>
      <c r="I2603" s="42" t="n"/>
      <c r="J2603" s="42" t="n"/>
      <c r="K2603" s="42" t="n"/>
      <c r="L2603" s="42" t="n"/>
      <c r="M2603" s="42" t="n"/>
      <c r="N2603" s="42" t="n"/>
      <c r="O2603" s="42" t="n"/>
    </row>
    <row r="2604">
      <c r="A2604" s="40" t="n"/>
      <c r="B2604" s="41" t="n"/>
      <c r="C2604" s="42" t="n"/>
      <c r="D2604" s="42" t="n"/>
      <c r="E2604" s="42" t="n"/>
      <c r="F2604" s="42" t="n"/>
      <c r="G2604" s="42" t="n"/>
      <c r="H2604" s="42" t="n"/>
      <c r="I2604" s="42" t="n"/>
      <c r="J2604" s="42" t="n"/>
      <c r="K2604" s="42" t="n"/>
      <c r="L2604" s="42" t="n"/>
      <c r="M2604" s="42" t="n"/>
      <c r="N2604" s="42" t="n"/>
      <c r="O2604" s="42" t="n"/>
    </row>
    <row r="2605">
      <c r="A2605" s="40" t="n"/>
      <c r="B2605" s="41" t="n"/>
      <c r="C2605" s="42" t="n"/>
      <c r="D2605" s="42" t="n"/>
      <c r="E2605" s="42" t="n"/>
      <c r="F2605" s="42" t="n"/>
      <c r="G2605" s="42" t="n"/>
      <c r="H2605" s="42" t="n"/>
      <c r="I2605" s="42" t="n"/>
      <c r="J2605" s="42" t="n"/>
      <c r="K2605" s="42" t="n"/>
      <c r="L2605" s="42" t="n"/>
      <c r="M2605" s="42" t="n"/>
      <c r="N2605" s="42" t="n"/>
      <c r="O2605" s="42" t="n"/>
    </row>
    <row r="2606">
      <c r="A2606" s="40" t="n"/>
      <c r="B2606" s="41" t="n"/>
      <c r="C2606" s="42" t="n"/>
      <c r="D2606" s="42" t="n"/>
      <c r="E2606" s="42" t="n"/>
      <c r="F2606" s="42" t="n"/>
      <c r="G2606" s="42" t="n"/>
      <c r="H2606" s="42" t="n"/>
      <c r="I2606" s="42" t="n"/>
      <c r="J2606" s="42" t="n"/>
      <c r="K2606" s="42" t="n"/>
      <c r="L2606" s="42" t="n"/>
      <c r="M2606" s="42" t="n"/>
      <c r="N2606" s="42" t="n"/>
      <c r="O2606" s="42" t="n"/>
    </row>
    <row r="2607">
      <c r="A2607" s="40" t="n"/>
      <c r="B2607" s="41" t="n"/>
      <c r="C2607" s="42" t="n"/>
      <c r="D2607" s="42" t="n"/>
      <c r="E2607" s="42" t="n"/>
      <c r="F2607" s="42" t="n"/>
      <c r="G2607" s="42" t="n"/>
      <c r="H2607" s="42" t="n"/>
      <c r="I2607" s="42" t="n"/>
      <c r="J2607" s="42" t="n"/>
      <c r="K2607" s="42" t="n"/>
      <c r="L2607" s="42" t="n"/>
      <c r="M2607" s="42" t="n"/>
      <c r="N2607" s="42" t="n"/>
      <c r="O2607" s="42" t="n"/>
    </row>
    <row r="2608">
      <c r="A2608" s="40" t="n"/>
      <c r="B2608" s="41" t="n"/>
      <c r="C2608" s="42" t="n"/>
      <c r="D2608" s="42" t="n"/>
      <c r="E2608" s="42" t="n"/>
      <c r="F2608" s="42" t="n"/>
      <c r="G2608" s="42" t="n"/>
      <c r="H2608" s="42" t="n"/>
      <c r="I2608" s="42" t="n"/>
      <c r="J2608" s="42" t="n"/>
      <c r="K2608" s="42" t="n"/>
      <c r="L2608" s="42" t="n"/>
      <c r="M2608" s="42" t="n"/>
      <c r="N2608" s="42" t="n"/>
      <c r="O2608" s="42" t="n"/>
    </row>
    <row r="2609">
      <c r="A2609" s="40" t="n"/>
      <c r="B2609" s="41" t="n"/>
      <c r="C2609" s="42" t="n"/>
      <c r="D2609" s="42" t="n"/>
      <c r="E2609" s="42" t="n"/>
      <c r="F2609" s="42" t="n"/>
      <c r="G2609" s="42" t="n"/>
      <c r="H2609" s="42" t="n"/>
      <c r="I2609" s="42" t="n"/>
      <c r="J2609" s="42" t="n"/>
      <c r="K2609" s="42" t="n"/>
      <c r="L2609" s="42" t="n"/>
      <c r="M2609" s="42" t="n"/>
      <c r="N2609" s="42" t="n"/>
      <c r="O2609" s="42" t="n"/>
    </row>
    <row r="2610">
      <c r="A2610" s="40" t="n"/>
      <c r="B2610" s="41" t="n"/>
      <c r="C2610" s="42" t="n"/>
      <c r="D2610" s="42" t="n"/>
      <c r="E2610" s="42" t="n"/>
      <c r="F2610" s="42" t="n"/>
      <c r="G2610" s="42" t="n"/>
      <c r="H2610" s="42" t="n"/>
      <c r="I2610" s="42" t="n"/>
      <c r="J2610" s="42" t="n"/>
      <c r="K2610" s="42" t="n"/>
      <c r="L2610" s="42" t="n"/>
      <c r="M2610" s="42" t="n"/>
      <c r="N2610" s="42" t="n"/>
      <c r="O2610" s="42" t="n"/>
    </row>
    <row r="2611">
      <c r="A2611" s="40" t="n"/>
      <c r="B2611" s="41" t="n"/>
      <c r="C2611" s="42" t="n"/>
      <c r="D2611" s="42" t="n"/>
      <c r="E2611" s="42" t="n"/>
      <c r="F2611" s="42" t="n"/>
      <c r="G2611" s="42" t="n"/>
      <c r="H2611" s="42" t="n"/>
      <c r="I2611" s="42" t="n"/>
      <c r="J2611" s="42" t="n"/>
      <c r="K2611" s="42" t="n"/>
      <c r="L2611" s="42" t="n"/>
      <c r="M2611" s="42" t="n"/>
      <c r="N2611" s="42" t="n"/>
      <c r="O2611" s="42" t="n"/>
    </row>
    <row r="2612">
      <c r="A2612" s="40" t="n"/>
      <c r="B2612" s="41" t="n"/>
      <c r="C2612" s="42" t="n"/>
      <c r="D2612" s="42" t="n"/>
      <c r="E2612" s="42" t="n"/>
      <c r="F2612" s="42" t="n"/>
      <c r="G2612" s="42" t="n"/>
      <c r="H2612" s="42" t="n"/>
      <c r="I2612" s="42" t="n"/>
      <c r="J2612" s="42" t="n"/>
      <c r="K2612" s="42" t="n"/>
      <c r="L2612" s="42" t="n"/>
      <c r="M2612" s="42" t="n"/>
      <c r="N2612" s="42" t="n"/>
      <c r="O2612" s="42" t="n"/>
    </row>
    <row r="2613">
      <c r="A2613" s="40" t="n"/>
      <c r="B2613" s="41" t="n"/>
      <c r="C2613" s="42" t="n"/>
      <c r="D2613" s="42" t="n"/>
      <c r="E2613" s="42" t="n"/>
      <c r="F2613" s="42" t="n"/>
      <c r="G2613" s="42" t="n"/>
      <c r="H2613" s="42" t="n"/>
      <c r="I2613" s="42" t="n"/>
      <c r="J2613" s="42" t="n"/>
      <c r="K2613" s="42" t="n"/>
      <c r="L2613" s="42" t="n"/>
      <c r="M2613" s="42" t="n"/>
      <c r="N2613" s="42" t="n"/>
      <c r="O2613" s="42" t="n"/>
    </row>
    <row r="2614">
      <c r="A2614" s="40" t="n"/>
      <c r="B2614" s="41" t="n"/>
      <c r="C2614" s="42" t="n"/>
      <c r="D2614" s="42" t="n"/>
      <c r="E2614" s="42" t="n"/>
      <c r="F2614" s="42" t="n"/>
      <c r="G2614" s="42" t="n"/>
      <c r="H2614" s="42" t="n"/>
      <c r="I2614" s="42" t="n"/>
      <c r="J2614" s="42" t="n"/>
      <c r="K2614" s="42" t="n"/>
      <c r="L2614" s="42" t="n"/>
      <c r="M2614" s="42" t="n"/>
      <c r="N2614" s="42" t="n"/>
      <c r="O2614" s="42" t="n"/>
    </row>
    <row r="2615">
      <c r="A2615" s="40" t="n"/>
      <c r="B2615" s="41" t="n"/>
      <c r="C2615" s="42" t="n"/>
      <c r="D2615" s="42" t="n"/>
      <c r="E2615" s="42" t="n"/>
      <c r="F2615" s="42" t="n"/>
      <c r="G2615" s="42" t="n"/>
      <c r="H2615" s="42" t="n"/>
      <c r="I2615" s="42" t="n"/>
      <c r="J2615" s="42" t="n"/>
      <c r="K2615" s="42" t="n"/>
      <c r="L2615" s="42" t="n"/>
      <c r="M2615" s="42" t="n"/>
      <c r="N2615" s="42" t="n"/>
      <c r="O2615" s="42" t="n"/>
    </row>
    <row r="2616">
      <c r="A2616" s="40" t="n"/>
      <c r="B2616" s="41" t="n"/>
      <c r="C2616" s="42" t="n"/>
      <c r="D2616" s="42" t="n"/>
      <c r="E2616" s="42" t="n"/>
      <c r="F2616" s="42" t="n"/>
      <c r="G2616" s="42" t="n"/>
      <c r="H2616" s="42" t="n"/>
      <c r="I2616" s="42" t="n"/>
      <c r="J2616" s="42" t="n"/>
      <c r="K2616" s="42" t="n"/>
      <c r="L2616" s="42" t="n"/>
      <c r="M2616" s="42" t="n"/>
      <c r="N2616" s="42" t="n"/>
      <c r="O2616" s="42" t="n"/>
    </row>
    <row r="2617">
      <c r="A2617" s="40" t="n"/>
      <c r="B2617" s="41" t="n"/>
      <c r="C2617" s="42" t="n"/>
      <c r="D2617" s="42" t="n"/>
      <c r="E2617" s="42" t="n"/>
      <c r="F2617" s="42" t="n"/>
      <c r="G2617" s="42" t="n"/>
      <c r="H2617" s="42" t="n"/>
      <c r="I2617" s="42" t="n"/>
      <c r="J2617" s="42" t="n"/>
      <c r="K2617" s="42" t="n"/>
      <c r="L2617" s="42" t="n"/>
      <c r="M2617" s="42" t="n"/>
      <c r="N2617" s="42" t="n"/>
      <c r="O2617" s="42" t="n"/>
    </row>
    <row r="2618">
      <c r="A2618" s="40" t="n"/>
      <c r="B2618" s="41" t="n"/>
      <c r="C2618" s="42" t="n"/>
      <c r="D2618" s="42" t="n"/>
      <c r="E2618" s="42" t="n"/>
      <c r="F2618" s="42" t="n"/>
      <c r="G2618" s="42" t="n"/>
      <c r="H2618" s="42" t="n"/>
      <c r="I2618" s="42" t="n"/>
      <c r="J2618" s="42" t="n"/>
      <c r="K2618" s="42" t="n"/>
      <c r="L2618" s="42" t="n"/>
      <c r="M2618" s="42" t="n"/>
      <c r="N2618" s="42" t="n"/>
      <c r="O2618" s="42" t="n"/>
    </row>
    <row r="2619">
      <c r="A2619" s="40" t="n"/>
      <c r="B2619" s="41" t="n"/>
      <c r="C2619" s="42" t="n"/>
      <c r="D2619" s="42" t="n"/>
      <c r="E2619" s="42" t="n"/>
      <c r="F2619" s="42" t="n"/>
      <c r="G2619" s="42" t="n"/>
      <c r="H2619" s="42" t="n"/>
      <c r="I2619" s="42" t="n"/>
      <c r="J2619" s="42" t="n"/>
      <c r="K2619" s="42" t="n"/>
      <c r="L2619" s="42" t="n"/>
      <c r="M2619" s="42" t="n"/>
      <c r="N2619" s="42" t="n"/>
      <c r="O2619" s="42" t="n"/>
    </row>
    <row r="2620">
      <c r="A2620" s="40" t="n"/>
      <c r="B2620" s="41" t="n"/>
      <c r="C2620" s="42" t="n"/>
      <c r="D2620" s="42" t="n"/>
      <c r="E2620" s="42" t="n"/>
      <c r="F2620" s="42" t="n"/>
      <c r="G2620" s="42" t="n"/>
      <c r="H2620" s="42" t="n"/>
      <c r="I2620" s="42" t="n"/>
      <c r="J2620" s="42" t="n"/>
      <c r="K2620" s="42" t="n"/>
      <c r="L2620" s="42" t="n"/>
      <c r="M2620" s="42" t="n"/>
      <c r="N2620" s="42" t="n"/>
      <c r="O2620" s="42" t="n"/>
    </row>
    <row r="2621">
      <c r="A2621" s="40" t="n"/>
      <c r="B2621" s="41" t="n"/>
      <c r="C2621" s="42" t="n"/>
      <c r="D2621" s="42" t="n"/>
      <c r="E2621" s="42" t="n"/>
      <c r="F2621" s="42" t="n"/>
      <c r="G2621" s="42" t="n"/>
      <c r="H2621" s="42" t="n"/>
      <c r="I2621" s="42" t="n"/>
      <c r="J2621" s="42" t="n"/>
      <c r="K2621" s="42" t="n"/>
      <c r="L2621" s="42" t="n"/>
      <c r="M2621" s="42" t="n"/>
      <c r="N2621" s="42" t="n"/>
      <c r="O2621" s="42" t="n"/>
    </row>
    <row r="2622">
      <c r="A2622" s="40" t="n"/>
      <c r="B2622" s="41" t="n"/>
      <c r="C2622" s="42" t="n"/>
      <c r="D2622" s="42" t="n"/>
      <c r="E2622" s="42" t="n"/>
      <c r="F2622" s="42" t="n"/>
      <c r="G2622" s="42" t="n"/>
      <c r="H2622" s="42" t="n"/>
      <c r="I2622" s="42" t="n"/>
      <c r="J2622" s="42" t="n"/>
      <c r="K2622" s="42" t="n"/>
      <c r="L2622" s="42" t="n"/>
      <c r="M2622" s="42" t="n"/>
      <c r="N2622" s="42" t="n"/>
      <c r="O2622" s="42" t="n"/>
    </row>
    <row r="2623">
      <c r="A2623" s="40" t="n"/>
      <c r="B2623" s="41" t="n"/>
      <c r="C2623" s="42" t="n"/>
      <c r="D2623" s="42" t="n"/>
      <c r="E2623" s="42" t="n"/>
      <c r="F2623" s="42" t="n"/>
      <c r="G2623" s="42" t="n"/>
      <c r="H2623" s="42" t="n"/>
      <c r="I2623" s="42" t="n"/>
      <c r="J2623" s="42" t="n"/>
      <c r="K2623" s="42" t="n"/>
      <c r="L2623" s="42" t="n"/>
      <c r="M2623" s="42" t="n"/>
      <c r="N2623" s="42" t="n"/>
      <c r="O2623" s="42" t="n"/>
    </row>
    <row r="2624">
      <c r="A2624" s="40" t="n"/>
      <c r="B2624" s="41" t="n"/>
      <c r="C2624" s="42" t="n"/>
      <c r="D2624" s="42" t="n"/>
      <c r="E2624" s="42" t="n"/>
      <c r="F2624" s="42" t="n"/>
      <c r="G2624" s="42" t="n"/>
      <c r="H2624" s="42" t="n"/>
      <c r="I2624" s="42" t="n"/>
      <c r="J2624" s="42" t="n"/>
      <c r="K2624" s="42" t="n"/>
      <c r="L2624" s="42" t="n"/>
      <c r="M2624" s="42" t="n"/>
      <c r="N2624" s="42" t="n"/>
      <c r="O2624" s="42" t="n"/>
    </row>
    <row r="2625">
      <c r="A2625" s="40" t="n"/>
      <c r="B2625" s="41" t="n"/>
      <c r="C2625" s="42" t="n"/>
      <c r="D2625" s="42" t="n"/>
      <c r="E2625" s="42" t="n"/>
      <c r="F2625" s="42" t="n"/>
      <c r="G2625" s="42" t="n"/>
      <c r="H2625" s="42" t="n"/>
      <c r="I2625" s="42" t="n"/>
      <c r="J2625" s="42" t="n"/>
      <c r="K2625" s="42" t="n"/>
      <c r="L2625" s="42" t="n"/>
      <c r="M2625" s="42" t="n"/>
      <c r="N2625" s="42" t="n"/>
      <c r="O2625" s="42" t="n"/>
    </row>
    <row r="2626">
      <c r="A2626" s="40" t="n"/>
      <c r="B2626" s="41" t="n"/>
      <c r="C2626" s="42" t="n"/>
      <c r="D2626" s="42" t="n"/>
      <c r="E2626" s="42" t="n"/>
      <c r="F2626" s="42" t="n"/>
      <c r="G2626" s="42" t="n"/>
      <c r="H2626" s="42" t="n"/>
      <c r="I2626" s="42" t="n"/>
      <c r="J2626" s="42" t="n"/>
      <c r="K2626" s="42" t="n"/>
      <c r="L2626" s="42" t="n"/>
      <c r="M2626" s="42" t="n"/>
      <c r="N2626" s="42" t="n"/>
      <c r="O2626" s="42" t="n"/>
    </row>
    <row r="2627">
      <c r="A2627" s="40" t="n"/>
      <c r="B2627" s="41" t="n"/>
      <c r="C2627" s="42" t="n"/>
      <c r="D2627" s="42" t="n"/>
      <c r="E2627" s="42" t="n"/>
      <c r="F2627" s="42" t="n"/>
      <c r="G2627" s="42" t="n"/>
      <c r="H2627" s="42" t="n"/>
      <c r="I2627" s="42" t="n"/>
      <c r="J2627" s="42" t="n"/>
      <c r="K2627" s="42" t="n"/>
      <c r="L2627" s="42" t="n"/>
      <c r="M2627" s="42" t="n"/>
      <c r="N2627" s="42" t="n"/>
      <c r="O2627" s="42" t="n"/>
    </row>
    <row r="2628">
      <c r="A2628" s="40" t="n"/>
      <c r="B2628" s="41" t="n"/>
      <c r="C2628" s="42" t="n"/>
      <c r="D2628" s="42" t="n"/>
      <c r="E2628" s="42" t="n"/>
      <c r="F2628" s="42" t="n"/>
      <c r="G2628" s="42" t="n"/>
      <c r="H2628" s="42" t="n"/>
      <c r="I2628" s="42" t="n"/>
      <c r="J2628" s="42" t="n"/>
      <c r="K2628" s="42" t="n"/>
      <c r="L2628" s="42" t="n"/>
      <c r="M2628" s="42" t="n"/>
      <c r="N2628" s="42" t="n"/>
      <c r="O2628" s="42" t="n"/>
    </row>
    <row r="2629">
      <c r="A2629" s="40" t="n"/>
      <c r="B2629" s="41" t="n"/>
      <c r="C2629" s="42" t="n"/>
      <c r="D2629" s="42" t="n"/>
      <c r="E2629" s="42" t="n"/>
      <c r="F2629" s="42" t="n"/>
      <c r="G2629" s="42" t="n"/>
      <c r="H2629" s="42" t="n"/>
      <c r="I2629" s="42" t="n"/>
      <c r="J2629" s="42" t="n"/>
      <c r="K2629" s="42" t="n"/>
      <c r="L2629" s="42" t="n"/>
      <c r="M2629" s="42" t="n"/>
      <c r="N2629" s="42" t="n"/>
      <c r="O2629" s="42" t="n"/>
    </row>
    <row r="2630">
      <c r="A2630" s="40" t="n"/>
      <c r="B2630" s="41" t="n"/>
      <c r="C2630" s="42" t="n"/>
      <c r="D2630" s="42" t="n"/>
      <c r="E2630" s="42" t="n"/>
      <c r="F2630" s="42" t="n"/>
      <c r="G2630" s="42" t="n"/>
      <c r="H2630" s="42" t="n"/>
      <c r="I2630" s="42" t="n"/>
      <c r="J2630" s="42" t="n"/>
      <c r="K2630" s="42" t="n"/>
      <c r="L2630" s="42" t="n"/>
      <c r="M2630" s="42" t="n"/>
      <c r="N2630" s="42" t="n"/>
      <c r="O2630" s="42" t="n"/>
    </row>
    <row r="2631">
      <c r="A2631" s="40" t="n"/>
      <c r="B2631" s="41" t="n"/>
      <c r="C2631" s="42" t="n"/>
      <c r="D2631" s="42" t="n"/>
      <c r="E2631" s="42" t="n"/>
      <c r="F2631" s="42" t="n"/>
      <c r="G2631" s="42" t="n"/>
      <c r="H2631" s="42" t="n"/>
      <c r="I2631" s="42" t="n"/>
      <c r="J2631" s="42" t="n"/>
      <c r="K2631" s="42" t="n"/>
      <c r="L2631" s="42" t="n"/>
      <c r="M2631" s="42" t="n"/>
      <c r="N2631" s="42" t="n"/>
      <c r="O2631" s="42" t="n"/>
    </row>
    <row r="2632">
      <c r="A2632" s="40" t="n"/>
      <c r="B2632" s="41" t="n"/>
      <c r="C2632" s="42" t="n"/>
      <c r="D2632" s="42" t="n"/>
      <c r="E2632" s="42" t="n"/>
      <c r="F2632" s="42" t="n"/>
      <c r="G2632" s="42" t="n"/>
      <c r="H2632" s="42" t="n"/>
      <c r="I2632" s="42" t="n"/>
      <c r="J2632" s="42" t="n"/>
      <c r="K2632" s="42" t="n"/>
      <c r="L2632" s="42" t="n"/>
      <c r="M2632" s="42" t="n"/>
      <c r="N2632" s="42" t="n"/>
      <c r="O2632" s="42" t="n"/>
    </row>
    <row r="2633">
      <c r="A2633" s="40" t="n"/>
      <c r="B2633" s="41" t="n"/>
      <c r="C2633" s="42" t="n"/>
      <c r="D2633" s="42" t="n"/>
      <c r="E2633" s="42" t="n"/>
      <c r="F2633" s="42" t="n"/>
      <c r="G2633" s="42" t="n"/>
      <c r="H2633" s="42" t="n"/>
      <c r="I2633" s="42" t="n"/>
      <c r="J2633" s="42" t="n"/>
      <c r="K2633" s="42" t="n"/>
      <c r="L2633" s="42" t="n"/>
      <c r="M2633" s="42" t="n"/>
      <c r="N2633" s="42" t="n"/>
      <c r="O2633" s="42" t="n"/>
    </row>
    <row r="2634">
      <c r="A2634" s="40" t="n"/>
      <c r="B2634" s="41" t="n"/>
      <c r="C2634" s="42" t="n"/>
      <c r="D2634" s="42" t="n"/>
      <c r="E2634" s="42" t="n"/>
      <c r="F2634" s="42" t="n"/>
      <c r="G2634" s="42" t="n"/>
      <c r="H2634" s="42" t="n"/>
      <c r="I2634" s="42" t="n"/>
      <c r="J2634" s="42" t="n"/>
      <c r="K2634" s="42" t="n"/>
      <c r="L2634" s="42" t="n"/>
      <c r="M2634" s="42" t="n"/>
      <c r="N2634" s="42" t="n"/>
      <c r="O2634" s="42" t="n"/>
    </row>
    <row r="2635">
      <c r="A2635" s="40" t="n"/>
      <c r="B2635" s="41" t="n"/>
      <c r="C2635" s="42" t="n"/>
      <c r="D2635" s="42" t="n"/>
      <c r="E2635" s="42" t="n"/>
      <c r="F2635" s="42" t="n"/>
      <c r="G2635" s="42" t="n"/>
      <c r="H2635" s="42" t="n"/>
      <c r="I2635" s="42" t="n"/>
      <c r="J2635" s="42" t="n"/>
      <c r="K2635" s="42" t="n"/>
      <c r="L2635" s="42" t="n"/>
      <c r="M2635" s="42" t="n"/>
      <c r="N2635" s="42" t="n"/>
      <c r="O2635" s="42" t="n"/>
    </row>
    <row r="2636">
      <c r="A2636" s="40" t="n"/>
      <c r="B2636" s="41" t="n"/>
      <c r="C2636" s="42" t="n"/>
      <c r="D2636" s="42" t="n"/>
      <c r="E2636" s="42" t="n"/>
      <c r="F2636" s="42" t="n"/>
      <c r="G2636" s="42" t="n"/>
      <c r="H2636" s="42" t="n"/>
      <c r="I2636" s="42" t="n"/>
      <c r="J2636" s="42" t="n"/>
      <c r="K2636" s="42" t="n"/>
      <c r="L2636" s="42" t="n"/>
      <c r="M2636" s="42" t="n"/>
      <c r="N2636" s="42" t="n"/>
      <c r="O2636" s="42" t="n"/>
    </row>
    <row r="2637">
      <c r="A2637" s="40" t="n"/>
      <c r="B2637" s="41" t="n"/>
      <c r="C2637" s="42" t="n"/>
      <c r="D2637" s="42" t="n"/>
      <c r="E2637" s="42" t="n"/>
      <c r="F2637" s="42" t="n"/>
      <c r="G2637" s="42" t="n"/>
      <c r="H2637" s="42" t="n"/>
      <c r="I2637" s="42" t="n"/>
      <c r="J2637" s="42" t="n"/>
      <c r="K2637" s="42" t="n"/>
      <c r="L2637" s="42" t="n"/>
      <c r="M2637" s="42" t="n"/>
      <c r="N2637" s="42" t="n"/>
      <c r="O2637" s="42" t="n"/>
    </row>
    <row r="2638">
      <c r="A2638" s="40" t="n"/>
      <c r="B2638" s="41" t="n"/>
      <c r="C2638" s="42" t="n"/>
      <c r="D2638" s="42" t="n"/>
      <c r="E2638" s="42" t="n"/>
      <c r="F2638" s="42" t="n"/>
      <c r="G2638" s="42" t="n"/>
      <c r="H2638" s="42" t="n"/>
      <c r="I2638" s="42" t="n"/>
      <c r="J2638" s="42" t="n"/>
      <c r="K2638" s="42" t="n"/>
      <c r="L2638" s="42" t="n"/>
      <c r="M2638" s="42" t="n"/>
      <c r="N2638" s="42" t="n"/>
      <c r="O2638" s="42" t="n"/>
    </row>
    <row r="2639">
      <c r="A2639" s="40" t="n"/>
      <c r="B2639" s="41" t="n"/>
      <c r="C2639" s="42" t="n"/>
      <c r="D2639" s="42" t="n"/>
      <c r="E2639" s="42" t="n"/>
      <c r="F2639" s="42" t="n"/>
      <c r="G2639" s="42" t="n"/>
      <c r="H2639" s="42" t="n"/>
      <c r="I2639" s="42" t="n"/>
      <c r="J2639" s="42" t="n"/>
      <c r="K2639" s="42" t="n"/>
      <c r="L2639" s="42" t="n"/>
      <c r="M2639" s="42" t="n"/>
      <c r="N2639" s="42" t="n"/>
      <c r="O2639" s="42" t="n"/>
    </row>
    <row r="2640">
      <c r="A2640" s="40" t="n"/>
      <c r="B2640" s="41" t="n"/>
      <c r="C2640" s="42" t="n"/>
      <c r="D2640" s="42" t="n"/>
      <c r="E2640" s="42" t="n"/>
      <c r="F2640" s="42" t="n"/>
      <c r="G2640" s="42" t="n"/>
      <c r="H2640" s="42" t="n"/>
      <c r="I2640" s="42" t="n"/>
      <c r="J2640" s="42" t="n"/>
      <c r="K2640" s="42" t="n"/>
      <c r="L2640" s="42" t="n"/>
      <c r="M2640" s="42" t="n"/>
      <c r="N2640" s="42" t="n"/>
      <c r="O2640" s="42" t="n"/>
    </row>
    <row r="2641">
      <c r="A2641" s="40" t="n"/>
      <c r="B2641" s="41" t="n"/>
      <c r="C2641" s="42" t="n"/>
      <c r="D2641" s="42" t="n"/>
      <c r="E2641" s="42" t="n"/>
      <c r="F2641" s="42" t="n"/>
      <c r="G2641" s="42" t="n"/>
      <c r="H2641" s="42" t="n"/>
      <c r="I2641" s="42" t="n"/>
      <c r="J2641" s="42" t="n"/>
      <c r="K2641" s="42" t="n"/>
      <c r="L2641" s="42" t="n"/>
      <c r="M2641" s="42" t="n"/>
      <c r="N2641" s="42" t="n"/>
      <c r="O2641" s="42" t="n"/>
    </row>
    <row r="2642">
      <c r="A2642" s="40" t="n"/>
      <c r="B2642" s="41" t="n"/>
      <c r="C2642" s="42" t="n"/>
      <c r="D2642" s="42" t="n"/>
      <c r="E2642" s="42" t="n"/>
      <c r="F2642" s="42" t="n"/>
      <c r="G2642" s="42" t="n"/>
      <c r="H2642" s="42" t="n"/>
      <c r="I2642" s="42" t="n"/>
      <c r="J2642" s="42" t="n"/>
      <c r="K2642" s="42" t="n"/>
      <c r="L2642" s="42" t="n"/>
      <c r="M2642" s="42" t="n"/>
      <c r="N2642" s="42" t="n"/>
      <c r="O2642" s="42" t="n"/>
    </row>
    <row r="2643">
      <c r="A2643" s="40" t="n"/>
      <c r="B2643" s="41" t="n"/>
      <c r="C2643" s="42" t="n"/>
      <c r="D2643" s="42" t="n"/>
      <c r="E2643" s="42" t="n"/>
      <c r="F2643" s="42" t="n"/>
      <c r="G2643" s="42" t="n"/>
      <c r="H2643" s="42" t="n"/>
      <c r="I2643" s="42" t="n"/>
      <c r="J2643" s="42" t="n"/>
      <c r="K2643" s="42" t="n"/>
      <c r="L2643" s="42" t="n"/>
      <c r="M2643" s="42" t="n"/>
      <c r="N2643" s="42" t="n"/>
      <c r="O2643" s="42" t="n"/>
    </row>
    <row r="2644">
      <c r="A2644" s="40" t="n"/>
      <c r="B2644" s="41" t="n"/>
      <c r="C2644" s="42" t="n"/>
      <c r="D2644" s="42" t="n"/>
      <c r="E2644" s="42" t="n"/>
      <c r="F2644" s="42" t="n"/>
      <c r="G2644" s="42" t="n"/>
      <c r="H2644" s="42" t="n"/>
      <c r="I2644" s="42" t="n"/>
      <c r="J2644" s="42" t="n"/>
      <c r="K2644" s="42" t="n"/>
      <c r="L2644" s="42" t="n"/>
      <c r="M2644" s="42" t="n"/>
      <c r="N2644" s="42" t="n"/>
      <c r="O2644" s="42" t="n"/>
    </row>
    <row r="2645">
      <c r="A2645" s="40" t="n"/>
      <c r="B2645" s="41" t="n"/>
      <c r="C2645" s="42" t="n"/>
      <c r="D2645" s="42" t="n"/>
      <c r="E2645" s="42" t="n"/>
      <c r="F2645" s="42" t="n"/>
      <c r="G2645" s="42" t="n"/>
      <c r="H2645" s="42" t="n"/>
      <c r="I2645" s="42" t="n"/>
      <c r="J2645" s="42" t="n"/>
      <c r="K2645" s="42" t="n"/>
      <c r="L2645" s="42" t="n"/>
      <c r="M2645" s="42" t="n"/>
      <c r="N2645" s="42" t="n"/>
      <c r="O2645" s="42" t="n"/>
    </row>
    <row r="2646">
      <c r="A2646" s="40" t="n"/>
      <c r="B2646" s="41" t="n"/>
      <c r="C2646" s="42" t="n"/>
      <c r="D2646" s="42" t="n"/>
      <c r="E2646" s="42" t="n"/>
      <c r="F2646" s="42" t="n"/>
      <c r="G2646" s="42" t="n"/>
      <c r="H2646" s="42" t="n"/>
      <c r="I2646" s="42" t="n"/>
      <c r="J2646" s="42" t="n"/>
      <c r="K2646" s="42" t="n"/>
      <c r="L2646" s="42" t="n"/>
      <c r="M2646" s="42" t="n"/>
      <c r="N2646" s="42" t="n"/>
      <c r="O2646" s="42" t="n"/>
    </row>
    <row r="2647">
      <c r="A2647" s="40" t="n"/>
      <c r="B2647" s="41" t="n"/>
      <c r="C2647" s="42" t="n"/>
      <c r="D2647" s="42" t="n"/>
      <c r="E2647" s="42" t="n"/>
      <c r="F2647" s="42" t="n"/>
      <c r="G2647" s="42" t="n"/>
      <c r="H2647" s="42" t="n"/>
      <c r="I2647" s="42" t="n"/>
      <c r="J2647" s="42" t="n"/>
      <c r="K2647" s="42" t="n"/>
      <c r="L2647" s="42" t="n"/>
      <c r="M2647" s="42" t="n"/>
      <c r="N2647" s="42" t="n"/>
      <c r="O2647" s="42" t="n"/>
    </row>
    <row r="2648">
      <c r="A2648" s="40" t="n"/>
      <c r="B2648" s="41" t="n"/>
      <c r="C2648" s="42" t="n"/>
      <c r="D2648" s="42" t="n"/>
      <c r="E2648" s="42" t="n"/>
      <c r="F2648" s="42" t="n"/>
      <c r="G2648" s="42" t="n"/>
      <c r="H2648" s="42" t="n"/>
      <c r="I2648" s="42" t="n"/>
      <c r="J2648" s="42" t="n"/>
      <c r="K2648" s="42" t="n"/>
      <c r="L2648" s="42" t="n"/>
      <c r="M2648" s="42" t="n"/>
      <c r="N2648" s="42" t="n"/>
      <c r="O2648" s="42" t="n"/>
    </row>
    <row r="2649">
      <c r="A2649" s="40" t="n"/>
      <c r="B2649" s="41" t="n"/>
      <c r="C2649" s="42" t="n"/>
      <c r="D2649" s="42" t="n"/>
      <c r="E2649" s="42" t="n"/>
      <c r="F2649" s="42" t="n"/>
      <c r="G2649" s="42" t="n"/>
      <c r="H2649" s="42" t="n"/>
      <c r="I2649" s="42" t="n"/>
      <c r="J2649" s="42" t="n"/>
      <c r="K2649" s="42" t="n"/>
      <c r="L2649" s="42" t="n"/>
      <c r="M2649" s="42" t="n"/>
      <c r="N2649" s="42" t="n"/>
      <c r="O2649" s="42" t="n"/>
    </row>
    <row r="2650">
      <c r="A2650" s="40" t="n"/>
      <c r="B2650" s="41" t="n"/>
      <c r="C2650" s="42" t="n"/>
      <c r="D2650" s="42" t="n"/>
      <c r="E2650" s="42" t="n"/>
      <c r="F2650" s="42" t="n"/>
      <c r="G2650" s="42" t="n"/>
      <c r="H2650" s="42" t="n"/>
      <c r="I2650" s="42" t="n"/>
      <c r="J2650" s="42" t="n"/>
      <c r="K2650" s="42" t="n"/>
      <c r="L2650" s="42" t="n"/>
      <c r="M2650" s="42" t="n"/>
      <c r="N2650" s="42" t="n"/>
      <c r="O2650" s="42" t="n"/>
    </row>
    <row r="2651">
      <c r="A2651" s="40" t="n"/>
      <c r="B2651" s="41" t="n"/>
      <c r="C2651" s="42" t="n"/>
      <c r="D2651" s="42" t="n"/>
      <c r="E2651" s="42" t="n"/>
      <c r="F2651" s="42" t="n"/>
      <c r="G2651" s="42" t="n"/>
      <c r="H2651" s="42" t="n"/>
      <c r="I2651" s="42" t="n"/>
      <c r="J2651" s="42" t="n"/>
      <c r="K2651" s="42" t="n"/>
      <c r="L2651" s="42" t="n"/>
      <c r="M2651" s="42" t="n"/>
      <c r="N2651" s="42" t="n"/>
      <c r="O2651" s="42" t="n"/>
    </row>
    <row r="2652">
      <c r="A2652" s="40" t="n"/>
      <c r="B2652" s="41" t="n"/>
      <c r="C2652" s="42" t="n"/>
      <c r="D2652" s="42" t="n"/>
      <c r="E2652" s="42" t="n"/>
      <c r="F2652" s="42" t="n"/>
      <c r="G2652" s="42" t="n"/>
      <c r="H2652" s="42" t="n"/>
      <c r="I2652" s="42" t="n"/>
      <c r="J2652" s="42" t="n"/>
      <c r="K2652" s="42" t="n"/>
      <c r="L2652" s="42" t="n"/>
      <c r="M2652" s="42" t="n"/>
      <c r="N2652" s="42" t="n"/>
      <c r="O2652" s="42" t="n"/>
    </row>
    <row r="2653">
      <c r="A2653" s="40" t="n"/>
      <c r="B2653" s="41" t="n"/>
      <c r="C2653" s="42" t="n"/>
      <c r="D2653" s="42" t="n"/>
      <c r="E2653" s="42" t="n"/>
      <c r="F2653" s="42" t="n"/>
      <c r="G2653" s="42" t="n"/>
      <c r="H2653" s="42" t="n"/>
      <c r="I2653" s="42" t="n"/>
      <c r="J2653" s="42" t="n"/>
      <c r="K2653" s="42" t="n"/>
      <c r="L2653" s="42" t="n"/>
      <c r="M2653" s="42" t="n"/>
      <c r="N2653" s="42" t="n"/>
      <c r="O2653" s="42" t="n"/>
    </row>
    <row r="2654">
      <c r="A2654" s="40" t="n"/>
      <c r="B2654" s="41" t="n"/>
      <c r="C2654" s="42" t="n"/>
      <c r="D2654" s="42" t="n"/>
      <c r="E2654" s="42" t="n"/>
      <c r="F2654" s="42" t="n"/>
      <c r="G2654" s="42" t="n"/>
      <c r="H2654" s="42" t="n"/>
      <c r="I2654" s="42" t="n"/>
      <c r="J2654" s="42" t="n"/>
      <c r="K2654" s="42" t="n"/>
      <c r="L2654" s="42" t="n"/>
      <c r="M2654" s="42" t="n"/>
      <c r="N2654" s="42" t="n"/>
      <c r="O2654" s="42" t="n"/>
    </row>
    <row r="2655">
      <c r="A2655" s="40" t="n"/>
      <c r="B2655" s="41" t="n"/>
      <c r="C2655" s="42" t="n"/>
      <c r="D2655" s="42" t="n"/>
      <c r="E2655" s="42" t="n"/>
      <c r="F2655" s="42" t="n"/>
      <c r="G2655" s="42" t="n"/>
      <c r="H2655" s="42" t="n"/>
      <c r="I2655" s="42" t="n"/>
      <c r="J2655" s="42" t="n"/>
      <c r="K2655" s="42" t="n"/>
      <c r="L2655" s="42" t="n"/>
      <c r="M2655" s="42" t="n"/>
      <c r="N2655" s="42" t="n"/>
      <c r="O2655" s="42" t="n"/>
    </row>
    <row r="2656">
      <c r="A2656" s="40" t="n"/>
      <c r="B2656" s="41" t="n"/>
      <c r="C2656" s="42" t="n"/>
      <c r="D2656" s="42" t="n"/>
      <c r="E2656" s="42" t="n"/>
      <c r="F2656" s="42" t="n"/>
      <c r="G2656" s="42" t="n"/>
      <c r="H2656" s="42" t="n"/>
      <c r="I2656" s="42" t="n"/>
      <c r="J2656" s="42" t="n"/>
      <c r="K2656" s="42" t="n"/>
      <c r="L2656" s="42" t="n"/>
      <c r="M2656" s="42" t="n"/>
      <c r="N2656" s="42" t="n"/>
      <c r="O2656" s="42" t="n"/>
    </row>
    <row r="2657">
      <c r="A2657" s="40" t="n"/>
      <c r="B2657" s="41" t="n"/>
      <c r="C2657" s="42" t="n"/>
      <c r="D2657" s="42" t="n"/>
      <c r="E2657" s="42" t="n"/>
      <c r="F2657" s="42" t="n"/>
      <c r="G2657" s="42" t="n"/>
      <c r="H2657" s="42" t="n"/>
      <c r="I2657" s="42" t="n"/>
      <c r="J2657" s="42" t="n"/>
      <c r="K2657" s="42" t="n"/>
      <c r="L2657" s="42" t="n"/>
      <c r="M2657" s="42" t="n"/>
      <c r="N2657" s="42" t="n"/>
      <c r="O2657" s="42" t="n"/>
    </row>
    <row r="2658">
      <c r="A2658" s="40" t="n"/>
      <c r="B2658" s="41" t="n"/>
      <c r="C2658" s="42" t="n"/>
      <c r="D2658" s="42" t="n"/>
      <c r="E2658" s="42" t="n"/>
      <c r="F2658" s="42" t="n"/>
      <c r="G2658" s="42" t="n"/>
      <c r="H2658" s="42" t="n"/>
      <c r="I2658" s="42" t="n"/>
      <c r="J2658" s="42" t="n"/>
      <c r="K2658" s="42" t="n"/>
      <c r="L2658" s="42" t="n"/>
      <c r="M2658" s="42" t="n"/>
      <c r="N2658" s="42" t="n"/>
      <c r="O2658" s="42" t="n"/>
    </row>
    <row r="2659">
      <c r="A2659" s="40" t="n"/>
      <c r="B2659" s="41" t="n"/>
      <c r="C2659" s="42" t="n"/>
      <c r="D2659" s="42" t="n"/>
      <c r="E2659" s="42" t="n"/>
      <c r="F2659" s="42" t="n"/>
      <c r="G2659" s="42" t="n"/>
      <c r="H2659" s="42" t="n"/>
      <c r="I2659" s="42" t="n"/>
      <c r="J2659" s="42" t="n"/>
      <c r="K2659" s="42" t="n"/>
      <c r="L2659" s="42" t="n"/>
      <c r="M2659" s="42" t="n"/>
      <c r="N2659" s="42" t="n"/>
      <c r="O2659" s="42" t="n"/>
    </row>
    <row r="2660">
      <c r="A2660" s="40" t="n"/>
      <c r="B2660" s="41" t="n"/>
      <c r="C2660" s="42" t="n"/>
      <c r="D2660" s="42" t="n"/>
      <c r="E2660" s="42" t="n"/>
      <c r="F2660" s="42" t="n"/>
      <c r="G2660" s="42" t="n"/>
      <c r="H2660" s="42" t="n"/>
      <c r="I2660" s="42" t="n"/>
      <c r="J2660" s="42" t="n"/>
      <c r="K2660" s="42" t="n"/>
      <c r="L2660" s="42" t="n"/>
      <c r="M2660" s="42" t="n"/>
      <c r="N2660" s="42" t="n"/>
      <c r="O2660" s="42" t="n"/>
    </row>
    <row r="2661">
      <c r="A2661" s="40" t="n"/>
      <c r="B2661" s="41" t="n"/>
      <c r="C2661" s="42" t="n"/>
      <c r="D2661" s="42" t="n"/>
      <c r="E2661" s="42" t="n"/>
      <c r="F2661" s="42" t="n"/>
      <c r="G2661" s="42" t="n"/>
      <c r="H2661" s="42" t="n"/>
      <c r="I2661" s="42" t="n"/>
      <c r="J2661" s="42" t="n"/>
      <c r="K2661" s="42" t="n"/>
      <c r="L2661" s="42" t="n"/>
      <c r="M2661" s="42" t="n"/>
      <c r="N2661" s="42" t="n"/>
      <c r="O2661" s="42" t="n"/>
    </row>
    <row r="2662">
      <c r="A2662" s="40" t="n"/>
      <c r="B2662" s="41" t="n"/>
      <c r="C2662" s="42" t="n"/>
      <c r="D2662" s="42" t="n"/>
      <c r="E2662" s="42" t="n"/>
      <c r="F2662" s="42" t="n"/>
      <c r="G2662" s="42" t="n"/>
      <c r="H2662" s="42" t="n"/>
      <c r="I2662" s="42" t="n"/>
      <c r="J2662" s="42" t="n"/>
      <c r="K2662" s="42" t="n"/>
      <c r="L2662" s="42" t="n"/>
      <c r="M2662" s="42" t="n"/>
      <c r="N2662" s="42" t="n"/>
      <c r="O2662" s="42" t="n"/>
    </row>
    <row r="2663">
      <c r="A2663" s="40" t="n"/>
      <c r="B2663" s="41" t="n"/>
      <c r="C2663" s="42" t="n"/>
      <c r="D2663" s="42" t="n"/>
      <c r="E2663" s="42" t="n"/>
      <c r="F2663" s="42" t="n"/>
      <c r="G2663" s="42" t="n"/>
      <c r="H2663" s="42" t="n"/>
      <c r="I2663" s="42" t="n"/>
      <c r="J2663" s="42" t="n"/>
      <c r="K2663" s="42" t="n"/>
      <c r="L2663" s="42" t="n"/>
      <c r="M2663" s="42" t="n"/>
      <c r="N2663" s="42" t="n"/>
      <c r="O2663" s="42" t="n"/>
    </row>
    <row r="2664">
      <c r="A2664" s="40" t="n"/>
      <c r="B2664" s="41" t="n"/>
      <c r="C2664" s="42" t="n"/>
      <c r="D2664" s="42" t="n"/>
      <c r="E2664" s="42" t="n"/>
      <c r="F2664" s="42" t="n"/>
      <c r="G2664" s="42" t="n"/>
      <c r="H2664" s="42" t="n"/>
      <c r="I2664" s="42" t="n"/>
      <c r="J2664" s="42" t="n"/>
      <c r="K2664" s="42" t="n"/>
      <c r="L2664" s="42" t="n"/>
      <c r="M2664" s="42" t="n"/>
      <c r="N2664" s="42" t="n"/>
      <c r="O2664" s="42" t="n"/>
    </row>
    <row r="2665">
      <c r="A2665" s="40" t="n"/>
      <c r="B2665" s="41" t="n"/>
      <c r="C2665" s="42" t="n"/>
      <c r="D2665" s="42" t="n"/>
      <c r="E2665" s="42" t="n"/>
      <c r="F2665" s="42" t="n"/>
      <c r="G2665" s="42" t="n"/>
      <c r="H2665" s="42" t="n"/>
      <c r="I2665" s="42" t="n"/>
      <c r="J2665" s="42" t="n"/>
      <c r="K2665" s="42" t="n"/>
      <c r="L2665" s="42" t="n"/>
      <c r="M2665" s="42" t="n"/>
      <c r="N2665" s="42" t="n"/>
      <c r="O2665" s="42" t="n"/>
    </row>
    <row r="2666">
      <c r="A2666" s="40" t="n"/>
      <c r="B2666" s="41" t="n"/>
      <c r="C2666" s="42" t="n"/>
      <c r="D2666" s="42" t="n"/>
      <c r="E2666" s="42" t="n"/>
      <c r="F2666" s="42" t="n"/>
      <c r="G2666" s="42" t="n"/>
      <c r="H2666" s="42" t="n"/>
      <c r="I2666" s="42" t="n"/>
      <c r="J2666" s="42" t="n"/>
      <c r="K2666" s="42" t="n"/>
      <c r="L2666" s="42" t="n"/>
      <c r="M2666" s="42" t="n"/>
      <c r="N2666" s="42" t="n"/>
      <c r="O2666" s="42" t="n"/>
    </row>
    <row r="2667">
      <c r="A2667" s="40" t="n"/>
      <c r="B2667" s="41" t="n"/>
      <c r="C2667" s="42" t="n"/>
      <c r="D2667" s="42" t="n"/>
      <c r="E2667" s="42" t="n"/>
      <c r="F2667" s="42" t="n"/>
      <c r="G2667" s="42" t="n"/>
      <c r="H2667" s="42" t="n"/>
      <c r="I2667" s="42" t="n"/>
      <c r="J2667" s="42" t="n"/>
      <c r="K2667" s="42" t="n"/>
      <c r="L2667" s="42" t="n"/>
      <c r="M2667" s="42" t="n"/>
      <c r="N2667" s="42" t="n"/>
      <c r="O2667" s="42" t="n"/>
    </row>
    <row r="2668">
      <c r="A2668" s="40" t="n"/>
      <c r="B2668" s="41" t="n"/>
      <c r="C2668" s="42" t="n"/>
      <c r="D2668" s="42" t="n"/>
      <c r="E2668" s="42" t="n"/>
      <c r="F2668" s="42" t="n"/>
      <c r="G2668" s="42" t="n"/>
      <c r="H2668" s="42" t="n"/>
      <c r="I2668" s="42" t="n"/>
      <c r="J2668" s="42" t="n"/>
      <c r="K2668" s="42" t="n"/>
      <c r="L2668" s="42" t="n"/>
      <c r="M2668" s="42" t="n"/>
      <c r="N2668" s="42" t="n"/>
      <c r="O2668" s="42" t="n"/>
    </row>
    <row r="2669">
      <c r="A2669" s="40" t="n"/>
      <c r="B2669" s="41" t="n"/>
      <c r="C2669" s="42" t="n"/>
      <c r="D2669" s="42" t="n"/>
      <c r="E2669" s="42" t="n"/>
      <c r="F2669" s="42" t="n"/>
      <c r="G2669" s="42" t="n"/>
      <c r="H2669" s="42" t="n"/>
      <c r="I2669" s="42" t="n"/>
      <c r="J2669" s="42" t="n"/>
      <c r="K2669" s="42" t="n"/>
      <c r="L2669" s="42" t="n"/>
      <c r="M2669" s="42" t="n"/>
      <c r="N2669" s="42" t="n"/>
      <c r="O2669" s="42" t="n"/>
    </row>
    <row r="2670">
      <c r="A2670" s="40" t="n"/>
      <c r="B2670" s="41" t="n"/>
      <c r="C2670" s="42" t="n"/>
      <c r="D2670" s="42" t="n"/>
      <c r="E2670" s="42" t="n"/>
      <c r="F2670" s="42" t="n"/>
      <c r="G2670" s="42" t="n"/>
      <c r="H2670" s="42" t="n"/>
      <c r="I2670" s="42" t="n"/>
      <c r="J2670" s="42" t="n"/>
      <c r="K2670" s="42" t="n"/>
      <c r="L2670" s="42" t="n"/>
      <c r="M2670" s="42" t="n"/>
      <c r="N2670" s="42" t="n"/>
      <c r="O2670" s="42" t="n"/>
    </row>
    <row r="2671">
      <c r="A2671" s="40" t="n"/>
      <c r="B2671" s="41" t="n"/>
      <c r="C2671" s="42" t="n"/>
      <c r="D2671" s="42" t="n"/>
      <c r="E2671" s="42" t="n"/>
      <c r="F2671" s="42" t="n"/>
      <c r="G2671" s="42" t="n"/>
      <c r="H2671" s="42" t="n"/>
      <c r="I2671" s="42" t="n"/>
      <c r="J2671" s="42" t="n"/>
      <c r="K2671" s="42" t="n"/>
      <c r="L2671" s="42" t="n"/>
      <c r="M2671" s="42" t="n"/>
      <c r="N2671" s="42" t="n"/>
      <c r="O2671" s="42" t="n"/>
    </row>
    <row r="2672">
      <c r="A2672" s="40" t="n"/>
      <c r="B2672" s="41" t="n"/>
      <c r="C2672" s="42" t="n"/>
      <c r="D2672" s="42" t="n"/>
      <c r="E2672" s="42" t="n"/>
      <c r="F2672" s="42" t="n"/>
      <c r="G2672" s="42" t="n"/>
      <c r="H2672" s="42" t="n"/>
      <c r="I2672" s="42" t="n"/>
      <c r="J2672" s="42" t="n"/>
      <c r="K2672" s="42" t="n"/>
      <c r="L2672" s="42" t="n"/>
      <c r="M2672" s="42" t="n"/>
      <c r="N2672" s="42" t="n"/>
      <c r="O2672" s="42" t="n"/>
    </row>
    <row r="2673">
      <c r="A2673" s="40" t="n"/>
      <c r="B2673" s="41" t="n"/>
      <c r="C2673" s="42" t="n"/>
      <c r="D2673" s="42" t="n"/>
      <c r="E2673" s="42" t="n"/>
      <c r="F2673" s="42" t="n"/>
      <c r="G2673" s="42" t="n"/>
      <c r="H2673" s="42" t="n"/>
      <c r="I2673" s="42" t="n"/>
      <c r="J2673" s="42" t="n"/>
      <c r="K2673" s="42" t="n"/>
      <c r="L2673" s="42" t="n"/>
      <c r="M2673" s="42" t="n"/>
      <c r="N2673" s="42" t="n"/>
      <c r="O2673" s="42" t="n"/>
    </row>
    <row r="2674">
      <c r="A2674" s="40" t="n"/>
      <c r="B2674" s="41" t="n"/>
      <c r="C2674" s="42" t="n"/>
      <c r="D2674" s="42" t="n"/>
      <c r="E2674" s="42" t="n"/>
      <c r="F2674" s="42" t="n"/>
      <c r="G2674" s="42" t="n"/>
      <c r="H2674" s="42" t="n"/>
      <c r="I2674" s="42" t="n"/>
      <c r="J2674" s="42" t="n"/>
      <c r="K2674" s="42" t="n"/>
      <c r="L2674" s="42" t="n"/>
      <c r="M2674" s="42" t="n"/>
      <c r="N2674" s="42" t="n"/>
      <c r="O2674" s="42" t="n"/>
    </row>
    <row r="2675">
      <c r="A2675" s="40" t="n"/>
      <c r="B2675" s="41" t="n"/>
      <c r="C2675" s="42" t="n"/>
      <c r="D2675" s="42" t="n"/>
      <c r="E2675" s="42" t="n"/>
      <c r="F2675" s="42" t="n"/>
      <c r="G2675" s="42" t="n"/>
      <c r="H2675" s="42" t="n"/>
      <c r="I2675" s="42" t="n"/>
      <c r="J2675" s="42" t="n"/>
      <c r="K2675" s="42" t="n"/>
      <c r="L2675" s="42" t="n"/>
      <c r="M2675" s="42" t="n"/>
      <c r="N2675" s="42" t="n"/>
      <c r="O2675" s="42" t="n"/>
    </row>
    <row r="2676">
      <c r="A2676" s="40" t="n"/>
      <c r="B2676" s="41" t="n"/>
      <c r="C2676" s="42" t="n"/>
      <c r="D2676" s="42" t="n"/>
      <c r="E2676" s="42" t="n"/>
      <c r="F2676" s="42" t="n"/>
      <c r="G2676" s="42" t="n"/>
      <c r="H2676" s="42" t="n"/>
      <c r="I2676" s="42" t="n"/>
      <c r="J2676" s="42" t="n"/>
      <c r="K2676" s="42" t="n"/>
      <c r="L2676" s="42" t="n"/>
      <c r="M2676" s="42" t="n"/>
      <c r="N2676" s="42" t="n"/>
      <c r="O2676" s="42" t="n"/>
    </row>
    <row r="2677">
      <c r="A2677" s="40" t="n"/>
      <c r="B2677" s="41" t="n"/>
      <c r="C2677" s="42" t="n"/>
      <c r="D2677" s="42" t="n"/>
      <c r="E2677" s="42" t="n"/>
      <c r="F2677" s="42" t="n"/>
      <c r="G2677" s="42" t="n"/>
      <c r="H2677" s="42" t="n"/>
      <c r="I2677" s="42" t="n"/>
      <c r="J2677" s="42" t="n"/>
      <c r="K2677" s="42" t="n"/>
      <c r="L2677" s="42" t="n"/>
      <c r="M2677" s="42" t="n"/>
      <c r="N2677" s="42" t="n"/>
      <c r="O2677" s="42" t="n"/>
    </row>
    <row r="2678">
      <c r="A2678" s="40" t="n"/>
      <c r="B2678" s="41" t="n"/>
      <c r="C2678" s="42" t="n"/>
      <c r="D2678" s="42" t="n"/>
      <c r="E2678" s="42" t="n"/>
      <c r="F2678" s="42" t="n"/>
      <c r="G2678" s="42" t="n"/>
      <c r="H2678" s="42" t="n"/>
      <c r="I2678" s="42" t="n"/>
      <c r="J2678" s="42" t="n"/>
      <c r="K2678" s="42" t="n"/>
      <c r="L2678" s="42" t="n"/>
      <c r="M2678" s="42" t="n"/>
      <c r="N2678" s="42" t="n"/>
      <c r="O2678" s="42" t="n"/>
    </row>
    <row r="2679">
      <c r="A2679" s="40" t="n"/>
      <c r="B2679" s="41" t="n"/>
      <c r="C2679" s="42" t="n"/>
      <c r="D2679" s="42" t="n"/>
      <c r="E2679" s="42" t="n"/>
      <c r="F2679" s="42" t="n"/>
      <c r="G2679" s="42" t="n"/>
      <c r="H2679" s="42" t="n"/>
      <c r="I2679" s="42" t="n"/>
      <c r="J2679" s="42" t="n"/>
      <c r="K2679" s="42" t="n"/>
      <c r="L2679" s="42" t="n"/>
      <c r="M2679" s="42" t="n"/>
      <c r="N2679" s="42" t="n"/>
      <c r="O2679" s="42" t="n"/>
    </row>
    <row r="2680">
      <c r="A2680" s="40" t="n"/>
      <c r="B2680" s="41" t="n"/>
      <c r="C2680" s="42" t="n"/>
      <c r="D2680" s="42" t="n"/>
      <c r="E2680" s="42" t="n"/>
      <c r="F2680" s="42" t="n"/>
      <c r="G2680" s="42" t="n"/>
      <c r="H2680" s="42" t="n"/>
      <c r="I2680" s="42" t="n"/>
      <c r="J2680" s="42" t="n"/>
      <c r="K2680" s="42" t="n"/>
      <c r="L2680" s="42" t="n"/>
      <c r="M2680" s="42" t="n"/>
      <c r="N2680" s="42" t="n"/>
      <c r="O2680" s="42" t="n"/>
    </row>
    <row r="2681">
      <c r="A2681" s="40" t="n"/>
      <c r="B2681" s="41" t="n"/>
      <c r="C2681" s="42" t="n"/>
      <c r="D2681" s="42" t="n"/>
      <c r="E2681" s="42" t="n"/>
      <c r="F2681" s="42" t="n"/>
      <c r="G2681" s="42" t="n"/>
      <c r="H2681" s="42" t="n"/>
      <c r="I2681" s="42" t="n"/>
      <c r="J2681" s="42" t="n"/>
      <c r="K2681" s="42" t="n"/>
      <c r="L2681" s="42" t="n"/>
      <c r="M2681" s="42" t="n"/>
      <c r="N2681" s="42" t="n"/>
      <c r="O2681" s="42" t="n"/>
    </row>
    <row r="2682">
      <c r="A2682" s="40" t="n"/>
      <c r="B2682" s="41" t="n"/>
      <c r="C2682" s="42" t="n"/>
      <c r="D2682" s="42" t="n"/>
      <c r="E2682" s="42" t="n"/>
      <c r="F2682" s="42" t="n"/>
      <c r="G2682" s="42" t="n"/>
      <c r="H2682" s="42" t="n"/>
      <c r="I2682" s="42" t="n"/>
      <c r="J2682" s="42" t="n"/>
      <c r="K2682" s="42" t="n"/>
      <c r="L2682" s="42" t="n"/>
      <c r="M2682" s="42" t="n"/>
      <c r="N2682" s="42" t="n"/>
      <c r="O2682" s="42" t="n"/>
    </row>
    <row r="2683">
      <c r="A2683" s="40" t="n"/>
      <c r="B2683" s="41" t="n"/>
      <c r="C2683" s="42" t="n"/>
      <c r="D2683" s="42" t="n"/>
      <c r="E2683" s="42" t="n"/>
      <c r="F2683" s="42" t="n"/>
      <c r="G2683" s="42" t="n"/>
      <c r="H2683" s="42" t="n"/>
      <c r="I2683" s="42" t="n"/>
      <c r="J2683" s="42" t="n"/>
      <c r="K2683" s="42" t="n"/>
      <c r="L2683" s="42" t="n"/>
      <c r="M2683" s="42" t="n"/>
      <c r="N2683" s="42" t="n"/>
      <c r="O2683" s="42" t="n"/>
    </row>
    <row r="2684">
      <c r="A2684" s="40" t="n"/>
      <c r="B2684" s="41" t="n"/>
      <c r="C2684" s="42" t="n"/>
      <c r="D2684" s="42" t="n"/>
      <c r="E2684" s="42" t="n"/>
      <c r="F2684" s="42" t="n"/>
      <c r="G2684" s="42" t="n"/>
      <c r="H2684" s="42" t="n"/>
      <c r="I2684" s="42" t="n"/>
      <c r="J2684" s="42" t="n"/>
      <c r="K2684" s="42" t="n"/>
      <c r="L2684" s="42" t="n"/>
      <c r="M2684" s="42" t="n"/>
      <c r="N2684" s="42" t="n"/>
      <c r="O2684" s="42" t="n"/>
    </row>
    <row r="2685">
      <c r="A2685" s="40" t="n"/>
      <c r="B2685" s="41" t="n"/>
      <c r="C2685" s="42" t="n"/>
      <c r="D2685" s="42" t="n"/>
      <c r="E2685" s="42" t="n"/>
      <c r="F2685" s="42" t="n"/>
      <c r="G2685" s="42" t="n"/>
      <c r="H2685" s="42" t="n"/>
      <c r="I2685" s="42" t="n"/>
      <c r="J2685" s="42" t="n"/>
      <c r="K2685" s="42" t="n"/>
      <c r="L2685" s="42" t="n"/>
      <c r="M2685" s="42" t="n"/>
      <c r="N2685" s="42" t="n"/>
      <c r="O2685" s="42" t="n"/>
    </row>
    <row r="2686">
      <c r="A2686" s="40" t="n"/>
      <c r="B2686" s="41" t="n"/>
      <c r="C2686" s="42" t="n"/>
      <c r="D2686" s="42" t="n"/>
      <c r="E2686" s="42" t="n"/>
      <c r="F2686" s="42" t="n"/>
      <c r="G2686" s="42" t="n"/>
      <c r="H2686" s="42" t="n"/>
      <c r="I2686" s="42" t="n"/>
      <c r="J2686" s="42" t="n"/>
      <c r="K2686" s="42" t="n"/>
      <c r="L2686" s="42" t="n"/>
      <c r="M2686" s="42" t="n"/>
      <c r="N2686" s="42" t="n"/>
      <c r="O2686" s="42" t="n"/>
    </row>
    <row r="2687">
      <c r="A2687" s="40" t="n"/>
      <c r="B2687" s="41" t="n"/>
      <c r="C2687" s="42" t="n"/>
      <c r="D2687" s="42" t="n"/>
      <c r="E2687" s="42" t="n"/>
      <c r="F2687" s="42" t="n"/>
      <c r="G2687" s="42" t="n"/>
      <c r="H2687" s="42" t="n"/>
      <c r="I2687" s="42" t="n"/>
      <c r="J2687" s="42" t="n"/>
      <c r="K2687" s="42" t="n"/>
      <c r="L2687" s="42" t="n"/>
      <c r="M2687" s="42" t="n"/>
      <c r="N2687" s="42" t="n"/>
      <c r="O2687" s="42" t="n"/>
    </row>
    <row r="2688">
      <c r="A2688" s="40" t="n"/>
      <c r="B2688" s="41" t="n"/>
      <c r="C2688" s="42" t="n"/>
      <c r="D2688" s="42" t="n"/>
      <c r="E2688" s="42" t="n"/>
      <c r="F2688" s="42" t="n"/>
      <c r="G2688" s="42" t="n"/>
      <c r="H2688" s="42" t="n"/>
      <c r="I2688" s="42" t="n"/>
      <c r="J2688" s="42" t="n"/>
      <c r="K2688" s="42" t="n"/>
      <c r="L2688" s="42" t="n"/>
      <c r="M2688" s="42" t="n"/>
      <c r="N2688" s="42" t="n"/>
      <c r="O2688" s="42" t="n"/>
    </row>
    <row r="2689">
      <c r="A2689" s="40" t="n"/>
      <c r="B2689" s="41" t="n"/>
      <c r="C2689" s="42" t="n"/>
      <c r="D2689" s="42" t="n"/>
      <c r="E2689" s="42" t="n"/>
      <c r="F2689" s="42" t="n"/>
      <c r="G2689" s="42" t="n"/>
      <c r="H2689" s="42" t="n"/>
      <c r="I2689" s="42" t="n"/>
      <c r="J2689" s="42" t="n"/>
      <c r="K2689" s="42" t="n"/>
      <c r="L2689" s="42" t="n"/>
      <c r="M2689" s="42" t="n"/>
      <c r="N2689" s="42" t="n"/>
      <c r="O2689" s="42" t="n"/>
    </row>
    <row r="2690">
      <c r="A2690" s="40" t="n"/>
      <c r="B2690" s="41" t="n"/>
      <c r="C2690" s="42" t="n"/>
      <c r="D2690" s="42" t="n"/>
      <c r="E2690" s="42" t="n"/>
      <c r="F2690" s="42" t="n"/>
      <c r="G2690" s="42" t="n"/>
      <c r="H2690" s="42" t="n"/>
      <c r="I2690" s="42" t="n"/>
      <c r="J2690" s="42" t="n"/>
      <c r="K2690" s="42" t="n"/>
      <c r="L2690" s="42" t="n"/>
      <c r="M2690" s="42" t="n"/>
      <c r="N2690" s="42" t="n"/>
      <c r="O2690" s="42" t="n"/>
    </row>
    <row r="2691">
      <c r="A2691" s="40" t="n"/>
      <c r="B2691" s="41" t="n"/>
      <c r="C2691" s="42" t="n"/>
      <c r="D2691" s="42" t="n"/>
      <c r="E2691" s="42" t="n"/>
      <c r="F2691" s="42" t="n"/>
      <c r="G2691" s="42" t="n"/>
      <c r="H2691" s="42" t="n"/>
      <c r="I2691" s="42" t="n"/>
      <c r="J2691" s="42" t="n"/>
      <c r="K2691" s="42" t="n"/>
      <c r="L2691" s="42" t="n"/>
      <c r="M2691" s="42" t="n"/>
      <c r="N2691" s="42" t="n"/>
      <c r="O2691" s="42" t="n"/>
    </row>
    <row r="2692">
      <c r="A2692" s="40" t="n"/>
      <c r="B2692" s="41" t="n"/>
      <c r="C2692" s="42" t="n"/>
      <c r="D2692" s="42" t="n"/>
      <c r="E2692" s="42" t="n"/>
      <c r="F2692" s="42" t="n"/>
      <c r="G2692" s="42" t="n"/>
      <c r="H2692" s="42" t="n"/>
      <c r="I2692" s="42" t="n"/>
      <c r="J2692" s="42" t="n"/>
      <c r="K2692" s="42" t="n"/>
      <c r="L2692" s="42" t="n"/>
      <c r="M2692" s="42" t="n"/>
      <c r="N2692" s="42" t="n"/>
      <c r="O2692" s="42" t="n"/>
    </row>
    <row r="2693">
      <c r="A2693" s="40" t="n"/>
      <c r="B2693" s="41" t="n"/>
      <c r="C2693" s="42" t="n"/>
      <c r="D2693" s="42" t="n"/>
      <c r="E2693" s="42" t="n"/>
      <c r="F2693" s="42" t="n"/>
      <c r="G2693" s="42" t="n"/>
      <c r="H2693" s="42" t="n"/>
      <c r="I2693" s="42" t="n"/>
      <c r="J2693" s="42" t="n"/>
      <c r="K2693" s="42" t="n"/>
      <c r="L2693" s="42" t="n"/>
      <c r="M2693" s="42" t="n"/>
      <c r="N2693" s="42" t="n"/>
      <c r="O2693" s="42" t="n"/>
    </row>
    <row r="2694">
      <c r="A2694" s="40" t="n"/>
      <c r="B2694" s="41" t="n"/>
      <c r="C2694" s="42" t="n"/>
      <c r="D2694" s="42" t="n"/>
      <c r="E2694" s="42" t="n"/>
      <c r="F2694" s="42" t="n"/>
      <c r="G2694" s="42" t="n"/>
      <c r="H2694" s="42" t="n"/>
      <c r="I2694" s="42" t="n"/>
      <c r="J2694" s="42" t="n"/>
      <c r="K2694" s="42" t="n"/>
      <c r="L2694" s="42" t="n"/>
      <c r="M2694" s="42" t="n"/>
      <c r="N2694" s="42" t="n"/>
      <c r="O2694" s="42" t="n"/>
    </row>
    <row r="2695">
      <c r="A2695" s="40" t="n"/>
      <c r="B2695" s="41" t="n"/>
      <c r="C2695" s="42" t="n"/>
      <c r="D2695" s="42" t="n"/>
      <c r="E2695" s="42" t="n"/>
      <c r="F2695" s="42" t="n"/>
      <c r="G2695" s="42" t="n"/>
      <c r="H2695" s="42" t="n"/>
      <c r="I2695" s="42" t="n"/>
      <c r="J2695" s="42" t="n"/>
      <c r="K2695" s="42" t="n"/>
      <c r="L2695" s="42" t="n"/>
      <c r="M2695" s="42" t="n"/>
      <c r="N2695" s="42" t="n"/>
      <c r="O2695" s="42" t="n"/>
    </row>
    <row r="2696">
      <c r="A2696" s="40" t="n"/>
      <c r="B2696" s="41" t="n"/>
      <c r="C2696" s="42" t="n"/>
      <c r="D2696" s="42" t="n"/>
      <c r="E2696" s="42" t="n"/>
      <c r="F2696" s="42" t="n"/>
      <c r="G2696" s="42" t="n"/>
      <c r="H2696" s="42" t="n"/>
      <c r="I2696" s="42" t="n"/>
      <c r="J2696" s="42" t="n"/>
      <c r="K2696" s="42" t="n"/>
      <c r="L2696" s="42" t="n"/>
      <c r="M2696" s="42" t="n"/>
      <c r="N2696" s="42" t="n"/>
      <c r="O2696" s="42" t="n"/>
    </row>
    <row r="2697">
      <c r="A2697" s="40" t="n"/>
      <c r="B2697" s="41" t="n"/>
      <c r="C2697" s="42" t="n"/>
      <c r="D2697" s="42" t="n"/>
      <c r="E2697" s="42" t="n"/>
      <c r="F2697" s="42" t="n"/>
      <c r="G2697" s="42" t="n"/>
      <c r="H2697" s="42" t="n"/>
      <c r="I2697" s="42" t="n"/>
      <c r="J2697" s="42" t="n"/>
      <c r="K2697" s="42" t="n"/>
      <c r="L2697" s="42" t="n"/>
      <c r="M2697" s="42" t="n"/>
      <c r="N2697" s="42" t="n"/>
      <c r="O2697" s="42" t="n"/>
    </row>
    <row r="2698">
      <c r="A2698" s="40" t="n"/>
      <c r="B2698" s="41" t="n"/>
      <c r="C2698" s="42" t="n"/>
      <c r="D2698" s="42" t="n"/>
      <c r="E2698" s="42" t="n"/>
      <c r="F2698" s="42" t="n"/>
      <c r="G2698" s="42" t="n"/>
      <c r="H2698" s="42" t="n"/>
      <c r="I2698" s="42" t="n"/>
      <c r="J2698" s="42" t="n"/>
      <c r="K2698" s="42" t="n"/>
      <c r="L2698" s="42" t="n"/>
      <c r="M2698" s="42" t="n"/>
      <c r="N2698" s="42" t="n"/>
      <c r="O2698" s="42" t="n"/>
    </row>
    <row r="2699">
      <c r="A2699" s="40" t="n"/>
      <c r="B2699" s="41" t="n"/>
      <c r="C2699" s="42" t="n"/>
      <c r="D2699" s="42" t="n"/>
      <c r="E2699" s="42" t="n"/>
      <c r="F2699" s="42" t="n"/>
      <c r="G2699" s="42" t="n"/>
      <c r="H2699" s="42" t="n"/>
      <c r="I2699" s="42" t="n"/>
      <c r="J2699" s="42" t="n"/>
      <c r="K2699" s="42" t="n"/>
      <c r="L2699" s="42" t="n"/>
      <c r="M2699" s="42" t="n"/>
      <c r="N2699" s="42" t="n"/>
      <c r="O2699" s="42" t="n"/>
    </row>
    <row r="2700">
      <c r="A2700" s="40" t="n"/>
      <c r="B2700" s="41" t="n"/>
      <c r="C2700" s="42" t="n"/>
      <c r="D2700" s="42" t="n"/>
      <c r="E2700" s="42" t="n"/>
      <c r="F2700" s="42" t="n"/>
      <c r="G2700" s="42" t="n"/>
      <c r="H2700" s="42" t="n"/>
      <c r="I2700" s="42" t="n"/>
      <c r="J2700" s="42" t="n"/>
      <c r="K2700" s="42" t="n"/>
      <c r="L2700" s="42" t="n"/>
      <c r="M2700" s="42" t="n"/>
      <c r="N2700" s="42" t="n"/>
      <c r="O2700" s="42" t="n"/>
    </row>
    <row r="2701">
      <c r="A2701" s="40" t="n"/>
      <c r="B2701" s="41" t="n"/>
      <c r="C2701" s="42" t="n"/>
      <c r="D2701" s="42" t="n"/>
      <c r="E2701" s="42" t="n"/>
      <c r="F2701" s="42" t="n"/>
      <c r="G2701" s="42" t="n"/>
      <c r="H2701" s="42" t="n"/>
      <c r="I2701" s="42" t="n"/>
      <c r="J2701" s="42" t="n"/>
      <c r="K2701" s="42" t="n"/>
      <c r="L2701" s="42" t="n"/>
      <c r="M2701" s="42" t="n"/>
      <c r="N2701" s="42" t="n"/>
      <c r="O2701" s="42" t="n"/>
    </row>
    <row r="2702">
      <c r="A2702" s="40" t="n"/>
      <c r="B2702" s="41" t="n"/>
      <c r="C2702" s="42" t="n"/>
      <c r="D2702" s="42" t="n"/>
      <c r="E2702" s="42" t="n"/>
      <c r="F2702" s="42" t="n"/>
      <c r="G2702" s="42" t="n"/>
      <c r="H2702" s="42" t="n"/>
      <c r="I2702" s="42" t="n"/>
      <c r="J2702" s="42" t="n"/>
      <c r="K2702" s="42" t="n"/>
      <c r="L2702" s="42" t="n"/>
      <c r="M2702" s="42" t="n"/>
      <c r="N2702" s="42" t="n"/>
      <c r="O2702" s="42" t="n"/>
    </row>
    <row r="2703">
      <c r="A2703" s="40" t="n"/>
      <c r="B2703" s="41" t="n"/>
      <c r="C2703" s="42" t="n"/>
      <c r="D2703" s="42" t="n"/>
      <c r="E2703" s="42" t="n"/>
      <c r="F2703" s="42" t="n"/>
      <c r="G2703" s="42" t="n"/>
      <c r="H2703" s="42" t="n"/>
      <c r="I2703" s="42" t="n"/>
      <c r="J2703" s="42" t="n"/>
      <c r="K2703" s="42" t="n"/>
      <c r="L2703" s="42" t="n"/>
      <c r="M2703" s="42" t="n"/>
      <c r="N2703" s="42" t="n"/>
      <c r="O2703" s="42" t="n"/>
    </row>
    <row r="2704">
      <c r="A2704" s="40" t="n"/>
      <c r="B2704" s="41" t="n"/>
      <c r="C2704" s="42" t="n"/>
      <c r="D2704" s="42" t="n"/>
      <c r="E2704" s="42" t="n"/>
      <c r="F2704" s="42" t="n"/>
      <c r="G2704" s="42" t="n"/>
      <c r="H2704" s="42" t="n"/>
      <c r="I2704" s="42" t="n"/>
      <c r="J2704" s="42" t="n"/>
      <c r="K2704" s="42" t="n"/>
      <c r="L2704" s="42" t="n"/>
      <c r="M2704" s="42" t="n"/>
      <c r="N2704" s="42" t="n"/>
      <c r="O2704" s="42" t="n"/>
    </row>
    <row r="2705">
      <c r="A2705" s="40" t="n"/>
      <c r="B2705" s="41" t="n"/>
      <c r="C2705" s="42" t="n"/>
      <c r="D2705" s="42" t="n"/>
      <c r="E2705" s="42" t="n"/>
      <c r="F2705" s="42" t="n"/>
      <c r="G2705" s="42" t="n"/>
      <c r="H2705" s="42" t="n"/>
      <c r="I2705" s="42" t="n"/>
      <c r="J2705" s="42" t="n"/>
      <c r="K2705" s="42" t="n"/>
      <c r="L2705" s="42" t="n"/>
      <c r="M2705" s="42" t="n"/>
      <c r="N2705" s="42" t="n"/>
      <c r="O2705" s="42" t="n"/>
    </row>
    <row r="2706">
      <c r="A2706" s="40" t="n"/>
      <c r="B2706" s="41" t="n"/>
      <c r="C2706" s="42" t="n"/>
      <c r="D2706" s="42" t="n"/>
      <c r="E2706" s="42" t="n"/>
      <c r="F2706" s="42" t="n"/>
      <c r="G2706" s="42" t="n"/>
      <c r="H2706" s="42" t="n"/>
      <c r="I2706" s="42" t="n"/>
      <c r="J2706" s="42" t="n"/>
      <c r="K2706" s="42" t="n"/>
      <c r="L2706" s="42" t="n"/>
      <c r="M2706" s="42" t="n"/>
      <c r="N2706" s="42" t="n"/>
      <c r="O2706" s="42" t="n"/>
    </row>
    <row r="2707">
      <c r="A2707" s="40" t="n"/>
      <c r="B2707" s="41" t="n"/>
      <c r="C2707" s="42" t="n"/>
      <c r="D2707" s="42" t="n"/>
      <c r="E2707" s="42" t="n"/>
      <c r="F2707" s="42" t="n"/>
      <c r="G2707" s="42" t="n"/>
      <c r="H2707" s="42" t="n"/>
      <c r="I2707" s="42" t="n"/>
      <c r="J2707" s="42" t="n"/>
      <c r="K2707" s="42" t="n"/>
      <c r="L2707" s="42" t="n"/>
      <c r="M2707" s="42" t="n"/>
      <c r="N2707" s="42" t="n"/>
      <c r="O2707" s="42" t="n"/>
    </row>
    <row r="2708">
      <c r="A2708" s="40" t="n"/>
      <c r="B2708" s="41" t="n"/>
      <c r="C2708" s="42" t="n"/>
      <c r="D2708" s="42" t="n"/>
      <c r="E2708" s="42" t="n"/>
      <c r="F2708" s="42" t="n"/>
      <c r="G2708" s="42" t="n"/>
      <c r="H2708" s="42" t="n"/>
      <c r="I2708" s="42" t="n"/>
      <c r="J2708" s="42" t="n"/>
      <c r="K2708" s="42" t="n"/>
      <c r="L2708" s="42" t="n"/>
      <c r="M2708" s="42" t="n"/>
      <c r="N2708" s="42" t="n"/>
      <c r="O2708" s="42" t="n"/>
    </row>
    <row r="2709">
      <c r="A2709" s="40" t="n"/>
      <c r="B2709" s="41" t="n"/>
      <c r="C2709" s="42" t="n"/>
      <c r="D2709" s="42" t="n"/>
      <c r="E2709" s="42" t="n"/>
      <c r="F2709" s="42" t="n"/>
      <c r="G2709" s="42" t="n"/>
      <c r="H2709" s="42" t="n"/>
      <c r="I2709" s="42" t="n"/>
      <c r="J2709" s="42" t="n"/>
      <c r="K2709" s="42" t="n"/>
      <c r="L2709" s="42" t="n"/>
      <c r="M2709" s="42" t="n"/>
      <c r="N2709" s="42" t="n"/>
      <c r="O2709" s="42" t="n"/>
    </row>
    <row r="2710">
      <c r="A2710" s="40" t="n"/>
      <c r="B2710" s="41" t="n"/>
      <c r="C2710" s="42" t="n"/>
      <c r="D2710" s="42" t="n"/>
      <c r="E2710" s="42" t="n"/>
      <c r="F2710" s="42" t="n"/>
      <c r="G2710" s="42" t="n"/>
      <c r="H2710" s="42" t="n"/>
      <c r="I2710" s="42" t="n"/>
      <c r="J2710" s="42" t="n"/>
      <c r="K2710" s="42" t="n"/>
      <c r="L2710" s="42" t="n"/>
      <c r="M2710" s="42" t="n"/>
      <c r="N2710" s="42" t="n"/>
      <c r="O2710" s="42" t="n"/>
    </row>
    <row r="2711">
      <c r="A2711" s="40" t="n"/>
      <c r="B2711" s="41" t="n"/>
      <c r="C2711" s="42" t="n"/>
      <c r="D2711" s="42" t="n"/>
      <c r="E2711" s="42" t="n"/>
      <c r="F2711" s="42" t="n"/>
      <c r="G2711" s="42" t="n"/>
      <c r="H2711" s="42" t="n"/>
      <c r="I2711" s="42" t="n"/>
      <c r="J2711" s="42" t="n"/>
      <c r="K2711" s="42" t="n"/>
      <c r="L2711" s="42" t="n"/>
      <c r="M2711" s="42" t="n"/>
      <c r="N2711" s="42" t="n"/>
      <c r="O2711" s="42" t="n"/>
    </row>
    <row r="2712">
      <c r="A2712" s="40" t="n"/>
      <c r="B2712" s="41" t="n"/>
      <c r="C2712" s="42" t="n"/>
      <c r="D2712" s="42" t="n"/>
      <c r="E2712" s="42" t="n"/>
      <c r="F2712" s="42" t="n"/>
      <c r="G2712" s="42" t="n"/>
      <c r="H2712" s="42" t="n"/>
      <c r="I2712" s="42" t="n"/>
      <c r="J2712" s="42" t="n"/>
      <c r="K2712" s="42" t="n"/>
      <c r="L2712" s="42" t="n"/>
      <c r="M2712" s="42" t="n"/>
      <c r="N2712" s="42" t="n"/>
      <c r="O2712" s="42" t="n"/>
    </row>
    <row r="2713">
      <c r="A2713" s="40" t="n"/>
      <c r="B2713" s="41" t="n"/>
      <c r="C2713" s="42" t="n"/>
      <c r="D2713" s="42" t="n"/>
      <c r="E2713" s="42" t="n"/>
      <c r="F2713" s="42" t="n"/>
      <c r="G2713" s="42" t="n"/>
      <c r="H2713" s="42" t="n"/>
      <c r="I2713" s="42" t="n"/>
      <c r="J2713" s="42" t="n"/>
      <c r="K2713" s="42" t="n"/>
      <c r="L2713" s="42" t="n"/>
      <c r="M2713" s="42" t="n"/>
      <c r="N2713" s="42" t="n"/>
      <c r="O2713" s="42" t="n"/>
    </row>
    <row r="2714">
      <c r="A2714" s="40" t="n"/>
      <c r="B2714" s="41" t="n"/>
      <c r="C2714" s="42" t="n"/>
      <c r="D2714" s="42" t="n"/>
      <c r="E2714" s="42" t="n"/>
      <c r="F2714" s="42" t="n"/>
      <c r="G2714" s="42" t="n"/>
      <c r="H2714" s="42" t="n"/>
      <c r="I2714" s="42" t="n"/>
      <c r="J2714" s="42" t="n"/>
      <c r="K2714" s="42" t="n"/>
      <c r="L2714" s="42" t="n"/>
      <c r="M2714" s="42" t="n"/>
      <c r="N2714" s="42" t="n"/>
      <c r="O2714" s="42" t="n"/>
    </row>
    <row r="2715">
      <c r="A2715" s="40" t="n"/>
      <c r="B2715" s="41" t="n"/>
      <c r="C2715" s="42" t="n"/>
      <c r="D2715" s="42" t="n"/>
      <c r="E2715" s="42" t="n"/>
      <c r="F2715" s="42" t="n"/>
      <c r="G2715" s="42" t="n"/>
      <c r="H2715" s="42" t="n"/>
      <c r="I2715" s="42" t="n"/>
      <c r="J2715" s="42" t="n"/>
      <c r="K2715" s="42" t="n"/>
      <c r="L2715" s="42" t="n"/>
      <c r="M2715" s="42" t="n"/>
      <c r="N2715" s="42" t="n"/>
      <c r="O2715" s="42" t="n"/>
    </row>
    <row r="2716">
      <c r="A2716" s="40" t="n"/>
      <c r="B2716" s="41" t="n"/>
      <c r="C2716" s="42" t="n"/>
      <c r="D2716" s="42" t="n"/>
      <c r="E2716" s="42" t="n"/>
      <c r="F2716" s="42" t="n"/>
      <c r="G2716" s="42" t="n"/>
      <c r="H2716" s="42" t="n"/>
      <c r="I2716" s="42" t="n"/>
      <c r="J2716" s="42" t="n"/>
      <c r="K2716" s="42" t="n"/>
      <c r="L2716" s="42" t="n"/>
      <c r="M2716" s="42" t="n"/>
      <c r="N2716" s="42" t="n"/>
      <c r="O2716" s="42" t="n"/>
    </row>
    <row r="2717">
      <c r="A2717" s="40" t="n"/>
      <c r="B2717" s="41" t="n"/>
      <c r="C2717" s="42" t="n"/>
      <c r="D2717" s="42" t="n"/>
      <c r="E2717" s="42" t="n"/>
      <c r="F2717" s="42" t="n"/>
      <c r="G2717" s="42" t="n"/>
      <c r="H2717" s="42" t="n"/>
      <c r="I2717" s="42" t="n"/>
      <c r="J2717" s="42" t="n"/>
      <c r="K2717" s="42" t="n"/>
      <c r="L2717" s="42" t="n"/>
      <c r="M2717" s="42" t="n"/>
      <c r="N2717" s="42" t="n"/>
      <c r="O2717" s="42" t="n"/>
    </row>
    <row r="2718">
      <c r="A2718" s="40" t="n"/>
      <c r="B2718" s="41" t="n"/>
      <c r="C2718" s="42" t="n"/>
      <c r="D2718" s="42" t="n"/>
      <c r="E2718" s="42" t="n"/>
      <c r="F2718" s="42" t="n"/>
      <c r="G2718" s="42" t="n"/>
      <c r="H2718" s="42" t="n"/>
      <c r="I2718" s="42" t="n"/>
      <c r="J2718" s="42" t="n"/>
      <c r="K2718" s="42" t="n"/>
      <c r="L2718" s="42" t="n"/>
      <c r="M2718" s="42" t="n"/>
      <c r="N2718" s="42" t="n"/>
      <c r="O2718" s="42" t="n"/>
    </row>
    <row r="2719">
      <c r="A2719" s="40" t="n"/>
      <c r="B2719" s="41" t="n"/>
      <c r="C2719" s="42" t="n"/>
      <c r="D2719" s="42" t="n"/>
      <c r="E2719" s="42" t="n"/>
      <c r="F2719" s="42" t="n"/>
      <c r="G2719" s="42" t="n"/>
      <c r="H2719" s="42" t="n"/>
      <c r="I2719" s="42" t="n"/>
      <c r="J2719" s="42" t="n"/>
      <c r="K2719" s="42" t="n"/>
      <c r="L2719" s="42" t="n"/>
      <c r="M2719" s="42" t="n"/>
      <c r="N2719" s="42" t="n"/>
      <c r="O2719" s="42" t="n"/>
    </row>
    <row r="2720">
      <c r="A2720" s="40" t="n"/>
      <c r="B2720" s="41" t="n"/>
      <c r="C2720" s="42" t="n"/>
      <c r="D2720" s="42" t="n"/>
      <c r="E2720" s="42" t="n"/>
      <c r="F2720" s="42" t="n"/>
      <c r="G2720" s="42" t="n"/>
      <c r="H2720" s="42" t="n"/>
      <c r="I2720" s="42" t="n"/>
      <c r="J2720" s="42" t="n"/>
      <c r="K2720" s="42" t="n"/>
      <c r="L2720" s="42" t="n"/>
      <c r="M2720" s="42" t="n"/>
      <c r="N2720" s="42" t="n"/>
      <c r="O2720" s="42" t="n"/>
    </row>
    <row r="2721">
      <c r="A2721" s="40" t="n"/>
      <c r="B2721" s="41" t="n"/>
      <c r="C2721" s="42" t="n"/>
      <c r="D2721" s="42" t="n"/>
      <c r="E2721" s="42" t="n"/>
      <c r="F2721" s="42" t="n"/>
      <c r="G2721" s="42" t="n"/>
      <c r="H2721" s="42" t="n"/>
      <c r="I2721" s="42" t="n"/>
      <c r="J2721" s="42" t="n"/>
      <c r="K2721" s="42" t="n"/>
      <c r="L2721" s="42" t="n"/>
      <c r="M2721" s="42" t="n"/>
      <c r="N2721" s="42" t="n"/>
      <c r="O2721" s="42" t="n"/>
    </row>
    <row r="2722">
      <c r="A2722" s="40" t="n"/>
      <c r="B2722" s="41" t="n"/>
      <c r="C2722" s="42" t="n"/>
      <c r="D2722" s="42" t="n"/>
      <c r="E2722" s="42" t="n"/>
      <c r="F2722" s="42" t="n"/>
      <c r="G2722" s="42" t="n"/>
      <c r="H2722" s="42" t="n"/>
      <c r="I2722" s="42" t="n"/>
      <c r="J2722" s="42" t="n"/>
      <c r="K2722" s="42" t="n"/>
      <c r="L2722" s="42" t="n"/>
      <c r="M2722" s="42" t="n"/>
      <c r="N2722" s="42" t="n"/>
      <c r="O2722" s="42" t="n"/>
    </row>
    <row r="2723">
      <c r="A2723" s="40" t="n"/>
      <c r="B2723" s="41" t="n"/>
      <c r="C2723" s="42" t="n"/>
      <c r="D2723" s="42" t="n"/>
      <c r="E2723" s="42" t="n"/>
      <c r="F2723" s="42" t="n"/>
      <c r="G2723" s="42" t="n"/>
      <c r="H2723" s="42" t="n"/>
      <c r="I2723" s="42" t="n"/>
      <c r="J2723" s="42" t="n"/>
      <c r="K2723" s="42" t="n"/>
      <c r="L2723" s="42" t="n"/>
      <c r="M2723" s="42" t="n"/>
      <c r="N2723" s="42" t="n"/>
      <c r="O2723" s="42" t="n"/>
    </row>
    <row r="2724">
      <c r="A2724" s="40" t="n"/>
      <c r="B2724" s="41" t="n"/>
      <c r="C2724" s="42" t="n"/>
      <c r="D2724" s="42" t="n"/>
      <c r="E2724" s="42" t="n"/>
      <c r="F2724" s="42" t="n"/>
      <c r="G2724" s="42" t="n"/>
      <c r="H2724" s="42" t="n"/>
      <c r="I2724" s="42" t="n"/>
      <c r="J2724" s="42" t="n"/>
      <c r="K2724" s="42" t="n"/>
      <c r="L2724" s="42" t="n"/>
      <c r="M2724" s="42" t="n"/>
      <c r="N2724" s="42" t="n"/>
      <c r="O2724" s="42" t="n"/>
    </row>
    <row r="2725">
      <c r="A2725" s="40" t="n"/>
      <c r="B2725" s="41" t="n"/>
      <c r="C2725" s="42" t="n"/>
      <c r="D2725" s="42" t="n"/>
      <c r="E2725" s="42" t="n"/>
      <c r="F2725" s="42" t="n"/>
      <c r="G2725" s="42" t="n"/>
      <c r="H2725" s="42" t="n"/>
      <c r="I2725" s="42" t="n"/>
      <c r="J2725" s="42" t="n"/>
      <c r="K2725" s="42" t="n"/>
      <c r="L2725" s="42" t="n"/>
      <c r="M2725" s="42" t="n"/>
      <c r="N2725" s="42" t="n"/>
      <c r="O2725" s="42" t="n"/>
    </row>
    <row r="2726">
      <c r="A2726" s="40" t="n"/>
      <c r="B2726" s="41" t="n"/>
      <c r="C2726" s="42" t="n"/>
      <c r="D2726" s="42" t="n"/>
      <c r="E2726" s="42" t="n"/>
      <c r="F2726" s="42" t="n"/>
      <c r="G2726" s="42" t="n"/>
      <c r="H2726" s="42" t="n"/>
      <c r="I2726" s="42" t="n"/>
      <c r="J2726" s="42" t="n"/>
      <c r="K2726" s="42" t="n"/>
      <c r="L2726" s="42" t="n"/>
      <c r="M2726" s="42" t="n"/>
      <c r="N2726" s="42" t="n"/>
      <c r="O2726" s="42" t="n"/>
    </row>
    <row r="2727">
      <c r="A2727" s="40" t="n"/>
      <c r="B2727" s="41" t="n"/>
      <c r="C2727" s="42" t="n"/>
      <c r="D2727" s="42" t="n"/>
      <c r="E2727" s="42" t="n"/>
      <c r="F2727" s="42" t="n"/>
      <c r="G2727" s="42" t="n"/>
      <c r="H2727" s="42" t="n"/>
      <c r="I2727" s="42" t="n"/>
      <c r="J2727" s="42" t="n"/>
      <c r="K2727" s="42" t="n"/>
      <c r="L2727" s="42" t="n"/>
      <c r="M2727" s="42" t="n"/>
      <c r="N2727" s="42" t="n"/>
      <c r="O2727" s="42" t="n"/>
    </row>
    <row r="2728">
      <c r="A2728" s="40" t="n"/>
      <c r="B2728" s="41" t="n"/>
      <c r="C2728" s="42" t="n"/>
      <c r="D2728" s="42" t="n"/>
      <c r="E2728" s="42" t="n"/>
      <c r="F2728" s="42" t="n"/>
      <c r="G2728" s="42" t="n"/>
      <c r="H2728" s="42" t="n"/>
      <c r="I2728" s="42" t="n"/>
      <c r="J2728" s="42" t="n"/>
      <c r="K2728" s="42" t="n"/>
      <c r="L2728" s="42" t="n"/>
      <c r="M2728" s="42" t="n"/>
      <c r="N2728" s="42" t="n"/>
      <c r="O2728" s="42" t="n"/>
    </row>
    <row r="2729">
      <c r="A2729" s="40" t="n"/>
      <c r="B2729" s="41" t="n"/>
      <c r="C2729" s="42" t="n"/>
      <c r="D2729" s="42" t="n"/>
      <c r="E2729" s="42" t="n"/>
      <c r="F2729" s="42" t="n"/>
      <c r="G2729" s="42" t="n"/>
      <c r="H2729" s="42" t="n"/>
      <c r="I2729" s="42" t="n"/>
      <c r="J2729" s="42" t="n"/>
      <c r="K2729" s="42" t="n"/>
      <c r="L2729" s="42" t="n"/>
      <c r="M2729" s="42" t="n"/>
      <c r="N2729" s="42" t="n"/>
      <c r="O2729" s="42" t="n"/>
    </row>
    <row r="2730">
      <c r="A2730" s="40" t="n"/>
      <c r="B2730" s="41" t="n"/>
      <c r="C2730" s="42" t="n"/>
      <c r="D2730" s="42" t="n"/>
      <c r="E2730" s="42" t="n"/>
      <c r="F2730" s="42" t="n"/>
      <c r="G2730" s="42" t="n"/>
      <c r="H2730" s="42" t="n"/>
      <c r="I2730" s="42" t="n"/>
      <c r="J2730" s="42" t="n"/>
      <c r="K2730" s="42" t="n"/>
      <c r="L2730" s="42" t="n"/>
      <c r="M2730" s="42" t="n"/>
      <c r="N2730" s="42" t="n"/>
      <c r="O2730" s="42" t="n"/>
    </row>
    <row r="2731">
      <c r="A2731" s="40" t="n"/>
      <c r="B2731" s="41" t="n"/>
      <c r="C2731" s="42" t="n"/>
      <c r="D2731" s="42" t="n"/>
      <c r="E2731" s="42" t="n"/>
      <c r="F2731" s="42" t="n"/>
      <c r="G2731" s="42" t="n"/>
      <c r="H2731" s="42" t="n"/>
      <c r="I2731" s="42" t="n"/>
      <c r="J2731" s="42" t="n"/>
      <c r="K2731" s="42" t="n"/>
      <c r="L2731" s="42" t="n"/>
      <c r="M2731" s="42" t="n"/>
      <c r="N2731" s="42" t="n"/>
      <c r="O2731" s="42" t="n"/>
    </row>
    <row r="2732">
      <c r="A2732" s="40" t="n"/>
      <c r="B2732" s="41" t="n"/>
      <c r="C2732" s="42" t="n"/>
      <c r="D2732" s="42" t="n"/>
      <c r="E2732" s="42" t="n"/>
      <c r="F2732" s="42" t="n"/>
      <c r="G2732" s="42" t="n"/>
      <c r="H2732" s="42" t="n"/>
      <c r="I2732" s="42" t="n"/>
      <c r="J2732" s="42" t="n"/>
      <c r="K2732" s="42" t="n"/>
      <c r="L2732" s="42" t="n"/>
      <c r="M2732" s="42" t="n"/>
      <c r="N2732" s="42" t="n"/>
      <c r="O2732" s="42" t="n"/>
    </row>
    <row r="2733">
      <c r="A2733" s="40" t="n"/>
      <c r="B2733" s="41" t="n"/>
      <c r="C2733" s="42" t="n"/>
      <c r="D2733" s="42" t="n"/>
      <c r="E2733" s="42" t="n"/>
      <c r="F2733" s="42" t="n"/>
      <c r="G2733" s="42" t="n"/>
      <c r="H2733" s="42" t="n"/>
      <c r="I2733" s="42" t="n"/>
      <c r="J2733" s="42" t="n"/>
      <c r="K2733" s="42" t="n"/>
      <c r="L2733" s="42" t="n"/>
      <c r="M2733" s="42" t="n"/>
      <c r="N2733" s="42" t="n"/>
      <c r="O2733" s="42" t="n"/>
    </row>
    <row r="2734">
      <c r="A2734" s="40" t="n"/>
      <c r="B2734" s="41" t="n"/>
      <c r="C2734" s="42" t="n"/>
      <c r="D2734" s="42" t="n"/>
      <c r="E2734" s="42" t="n"/>
      <c r="F2734" s="42" t="n"/>
      <c r="G2734" s="42" t="n"/>
      <c r="H2734" s="42" t="n"/>
      <c r="I2734" s="42" t="n"/>
      <c r="J2734" s="42" t="n"/>
      <c r="K2734" s="42" t="n"/>
      <c r="L2734" s="42" t="n"/>
      <c r="M2734" s="42" t="n"/>
      <c r="N2734" s="42" t="n"/>
      <c r="O2734" s="42" t="n"/>
    </row>
    <row r="2735">
      <c r="A2735" s="40" t="n"/>
      <c r="B2735" s="41" t="n"/>
      <c r="C2735" s="42" t="n"/>
      <c r="D2735" s="42" t="n"/>
      <c r="E2735" s="42" t="n"/>
      <c r="F2735" s="42" t="n"/>
      <c r="G2735" s="42" t="n"/>
      <c r="H2735" s="42" t="n"/>
      <c r="I2735" s="42" t="n"/>
      <c r="J2735" s="42" t="n"/>
      <c r="K2735" s="42" t="n"/>
      <c r="L2735" s="42" t="n"/>
      <c r="M2735" s="42" t="n"/>
      <c r="N2735" s="42" t="n"/>
      <c r="O2735" s="42" t="n"/>
    </row>
    <row r="2736">
      <c r="A2736" s="40" t="n"/>
      <c r="B2736" s="41" t="n"/>
      <c r="C2736" s="42" t="n"/>
      <c r="D2736" s="42" t="n"/>
      <c r="E2736" s="42" t="n"/>
      <c r="F2736" s="42" t="n"/>
      <c r="G2736" s="42" t="n"/>
      <c r="H2736" s="42" t="n"/>
      <c r="I2736" s="42" t="n"/>
      <c r="J2736" s="42" t="n"/>
      <c r="K2736" s="42" t="n"/>
      <c r="L2736" s="42" t="n"/>
      <c r="M2736" s="42" t="n"/>
      <c r="N2736" s="42" t="n"/>
      <c r="O2736" s="42" t="n"/>
    </row>
    <row r="2737">
      <c r="A2737" s="40" t="n"/>
      <c r="B2737" s="41" t="n"/>
      <c r="C2737" s="42" t="n"/>
      <c r="D2737" s="42" t="n"/>
      <c r="E2737" s="42" t="n"/>
      <c r="F2737" s="42" t="n"/>
      <c r="G2737" s="42" t="n"/>
      <c r="H2737" s="42" t="n"/>
      <c r="I2737" s="42" t="n"/>
      <c r="J2737" s="42" t="n"/>
      <c r="K2737" s="42" t="n"/>
      <c r="L2737" s="42" t="n"/>
      <c r="M2737" s="42" t="n"/>
      <c r="N2737" s="42" t="n"/>
      <c r="O2737" s="42" t="n"/>
    </row>
    <row r="2738">
      <c r="A2738" s="40" t="n"/>
      <c r="B2738" s="41" t="n"/>
      <c r="C2738" s="42" t="n"/>
      <c r="D2738" s="42" t="n"/>
      <c r="E2738" s="42" t="n"/>
      <c r="F2738" s="42" t="n"/>
      <c r="G2738" s="42" t="n"/>
      <c r="H2738" s="42" t="n"/>
      <c r="I2738" s="42" t="n"/>
      <c r="J2738" s="42" t="n"/>
      <c r="K2738" s="42" t="n"/>
      <c r="L2738" s="42" t="n"/>
      <c r="M2738" s="42" t="n"/>
      <c r="N2738" s="42" t="n"/>
      <c r="O2738" s="42" t="n"/>
    </row>
    <row r="2739">
      <c r="A2739" s="40" t="n"/>
      <c r="B2739" s="41" t="n"/>
      <c r="C2739" s="42" t="n"/>
      <c r="D2739" s="42" t="n"/>
      <c r="E2739" s="42" t="n"/>
      <c r="F2739" s="42" t="n"/>
      <c r="G2739" s="42" t="n"/>
      <c r="H2739" s="42" t="n"/>
      <c r="I2739" s="42" t="n"/>
      <c r="J2739" s="42" t="n"/>
      <c r="K2739" s="42" t="n"/>
      <c r="L2739" s="42" t="n"/>
      <c r="M2739" s="42" t="n"/>
      <c r="N2739" s="42" t="n"/>
      <c r="O2739" s="42" t="n"/>
    </row>
    <row r="2740">
      <c r="A2740" s="40" t="n"/>
      <c r="B2740" s="41" t="n"/>
      <c r="C2740" s="42" t="n"/>
      <c r="D2740" s="42" t="n"/>
      <c r="E2740" s="42" t="n"/>
      <c r="F2740" s="42" t="n"/>
      <c r="G2740" s="42" t="n"/>
      <c r="H2740" s="42" t="n"/>
      <c r="I2740" s="42" t="n"/>
      <c r="J2740" s="42" t="n"/>
      <c r="K2740" s="42" t="n"/>
      <c r="L2740" s="42" t="n"/>
      <c r="M2740" s="42" t="n"/>
      <c r="N2740" s="42" t="n"/>
      <c r="O2740" s="42" t="n"/>
    </row>
    <row r="2741">
      <c r="A2741" s="40" t="n"/>
      <c r="B2741" s="41" t="n"/>
      <c r="C2741" s="42" t="n"/>
      <c r="D2741" s="42" t="n"/>
      <c r="E2741" s="42" t="n"/>
      <c r="F2741" s="42" t="n"/>
      <c r="G2741" s="42" t="n"/>
      <c r="H2741" s="42" t="n"/>
      <c r="I2741" s="42" t="n"/>
      <c r="J2741" s="42" t="n"/>
      <c r="K2741" s="42" t="n"/>
      <c r="L2741" s="42" t="n"/>
      <c r="M2741" s="42" t="n"/>
      <c r="N2741" s="42" t="n"/>
      <c r="O2741" s="42" t="n"/>
    </row>
    <row r="2742">
      <c r="A2742" s="40" t="n"/>
      <c r="B2742" s="41" t="n"/>
      <c r="C2742" s="42" t="n"/>
      <c r="D2742" s="42" t="n"/>
      <c r="E2742" s="42" t="n"/>
      <c r="F2742" s="42" t="n"/>
      <c r="G2742" s="42" t="n"/>
      <c r="H2742" s="42" t="n"/>
      <c r="I2742" s="42" t="n"/>
      <c r="J2742" s="42" t="n"/>
      <c r="K2742" s="42" t="n"/>
      <c r="L2742" s="42" t="n"/>
      <c r="M2742" s="42" t="n"/>
      <c r="N2742" s="42" t="n"/>
      <c r="O2742" s="42" t="n"/>
    </row>
    <row r="2743">
      <c r="A2743" s="40" t="n"/>
      <c r="B2743" s="41" t="n"/>
      <c r="C2743" s="42" t="n"/>
      <c r="D2743" s="42" t="n"/>
      <c r="E2743" s="42" t="n"/>
      <c r="F2743" s="42" t="n"/>
      <c r="G2743" s="42" t="n"/>
      <c r="H2743" s="42" t="n"/>
      <c r="I2743" s="42" t="n"/>
      <c r="J2743" s="42" t="n"/>
      <c r="K2743" s="42" t="n"/>
      <c r="L2743" s="42" t="n"/>
      <c r="M2743" s="42" t="n"/>
      <c r="N2743" s="42" t="n"/>
      <c r="O2743" s="42" t="n"/>
    </row>
    <row r="2744">
      <c r="A2744" s="40" t="n"/>
      <c r="B2744" s="41" t="n"/>
      <c r="C2744" s="42" t="n"/>
      <c r="D2744" s="42" t="n"/>
      <c r="E2744" s="42" t="n"/>
      <c r="F2744" s="42" t="n"/>
      <c r="G2744" s="42" t="n"/>
      <c r="H2744" s="42" t="n"/>
      <c r="I2744" s="42" t="n"/>
      <c r="J2744" s="42" t="n"/>
      <c r="K2744" s="42" t="n"/>
      <c r="L2744" s="42" t="n"/>
      <c r="M2744" s="42" t="n"/>
      <c r="N2744" s="42" t="n"/>
      <c r="O2744" s="42" t="n"/>
    </row>
    <row r="2745">
      <c r="A2745" s="40" t="n"/>
      <c r="B2745" s="41" t="n"/>
      <c r="C2745" s="42" t="n"/>
      <c r="D2745" s="42" t="n"/>
      <c r="E2745" s="42" t="n"/>
      <c r="F2745" s="42" t="n"/>
      <c r="G2745" s="42" t="n"/>
      <c r="H2745" s="42" t="n"/>
      <c r="I2745" s="42" t="n"/>
      <c r="J2745" s="42" t="n"/>
      <c r="K2745" s="42" t="n"/>
      <c r="L2745" s="42" t="n"/>
      <c r="M2745" s="42" t="n"/>
      <c r="N2745" s="42" t="n"/>
      <c r="O2745" s="42" t="n"/>
    </row>
    <row r="2746">
      <c r="A2746" s="40" t="n"/>
      <c r="B2746" s="41" t="n"/>
      <c r="C2746" s="42" t="n"/>
      <c r="D2746" s="42" t="n"/>
      <c r="E2746" s="42" t="n"/>
      <c r="F2746" s="42" t="n"/>
      <c r="G2746" s="42" t="n"/>
      <c r="H2746" s="42" t="n"/>
      <c r="I2746" s="42" t="n"/>
      <c r="J2746" s="42" t="n"/>
      <c r="K2746" s="42" t="n"/>
      <c r="L2746" s="42" t="n"/>
      <c r="M2746" s="42" t="n"/>
      <c r="N2746" s="42" t="n"/>
      <c r="O2746" s="42" t="n"/>
    </row>
    <row r="2747">
      <c r="A2747" s="40" t="n"/>
      <c r="B2747" s="41" t="n"/>
      <c r="C2747" s="42" t="n"/>
      <c r="D2747" s="42" t="n"/>
      <c r="E2747" s="42" t="n"/>
      <c r="F2747" s="42" t="n"/>
      <c r="G2747" s="42" t="n"/>
      <c r="H2747" s="42" t="n"/>
      <c r="I2747" s="42" t="n"/>
      <c r="J2747" s="42" t="n"/>
      <c r="K2747" s="42" t="n"/>
      <c r="L2747" s="42" t="n"/>
      <c r="M2747" s="42" t="n"/>
      <c r="N2747" s="42" t="n"/>
      <c r="O2747" s="42" t="n"/>
    </row>
    <row r="2748">
      <c r="A2748" s="40" t="n"/>
      <c r="B2748" s="41" t="n"/>
      <c r="C2748" s="42" t="n"/>
      <c r="D2748" s="42" t="n"/>
      <c r="E2748" s="42" t="n"/>
      <c r="F2748" s="42" t="n"/>
      <c r="G2748" s="42" t="n"/>
      <c r="H2748" s="42" t="n"/>
      <c r="I2748" s="42" t="n"/>
      <c r="J2748" s="42" t="n"/>
      <c r="K2748" s="42" t="n"/>
      <c r="L2748" s="42" t="n"/>
      <c r="M2748" s="42" t="n"/>
      <c r="N2748" s="42" t="n"/>
      <c r="O2748" s="42" t="n"/>
    </row>
    <row r="2749">
      <c r="A2749" s="40" t="n"/>
      <c r="B2749" s="41" t="n"/>
      <c r="C2749" s="42" t="n"/>
      <c r="D2749" s="42" t="n"/>
      <c r="E2749" s="42" t="n"/>
      <c r="F2749" s="42" t="n"/>
      <c r="G2749" s="42" t="n"/>
      <c r="H2749" s="42" t="n"/>
      <c r="I2749" s="42" t="n"/>
      <c r="J2749" s="42" t="n"/>
      <c r="K2749" s="42" t="n"/>
      <c r="L2749" s="42" t="n"/>
      <c r="M2749" s="42" t="n"/>
      <c r="N2749" s="42" t="n"/>
      <c r="O2749" s="42" t="n"/>
    </row>
    <row r="2750">
      <c r="A2750" s="40" t="n"/>
      <c r="B2750" s="41" t="n"/>
      <c r="C2750" s="42" t="n"/>
      <c r="D2750" s="42" t="n"/>
      <c r="E2750" s="42" t="n"/>
      <c r="F2750" s="42" t="n"/>
      <c r="G2750" s="42" t="n"/>
      <c r="H2750" s="42" t="n"/>
      <c r="I2750" s="42" t="n"/>
      <c r="J2750" s="42" t="n"/>
      <c r="K2750" s="42" t="n"/>
      <c r="L2750" s="42" t="n"/>
      <c r="M2750" s="42" t="n"/>
      <c r="N2750" s="42" t="n"/>
      <c r="O2750" s="42" t="n"/>
    </row>
    <row r="2751">
      <c r="A2751" s="40" t="n"/>
      <c r="B2751" s="41" t="n"/>
      <c r="C2751" s="42" t="n"/>
      <c r="D2751" s="42" t="n"/>
      <c r="E2751" s="42" t="n"/>
      <c r="F2751" s="42" t="n"/>
      <c r="G2751" s="42" t="n"/>
      <c r="H2751" s="42" t="n"/>
      <c r="I2751" s="42" t="n"/>
      <c r="J2751" s="42" t="n"/>
      <c r="K2751" s="42" t="n"/>
      <c r="L2751" s="42" t="n"/>
      <c r="M2751" s="42" t="n"/>
      <c r="N2751" s="42" t="n"/>
      <c r="O2751" s="42" t="n"/>
    </row>
    <row r="2752">
      <c r="A2752" s="40" t="n"/>
      <c r="B2752" s="41" t="n"/>
      <c r="C2752" s="42" t="n"/>
      <c r="D2752" s="42" t="n"/>
      <c r="E2752" s="42" t="n"/>
      <c r="F2752" s="42" t="n"/>
      <c r="G2752" s="42" t="n"/>
      <c r="H2752" s="42" t="n"/>
      <c r="I2752" s="42" t="n"/>
      <c r="J2752" s="42" t="n"/>
      <c r="K2752" s="42" t="n"/>
      <c r="L2752" s="42" t="n"/>
      <c r="M2752" s="42" t="n"/>
      <c r="N2752" s="42" t="n"/>
      <c r="O2752" s="42" t="n"/>
    </row>
    <row r="2753">
      <c r="A2753" s="40" t="n"/>
      <c r="B2753" s="41" t="n"/>
      <c r="C2753" s="42" t="n"/>
      <c r="D2753" s="42" t="n"/>
      <c r="E2753" s="42" t="n"/>
      <c r="F2753" s="42" t="n"/>
      <c r="G2753" s="42" t="n"/>
      <c r="H2753" s="42" t="n"/>
      <c r="I2753" s="42" t="n"/>
      <c r="J2753" s="42" t="n"/>
      <c r="K2753" s="42" t="n"/>
      <c r="L2753" s="42" t="n"/>
      <c r="M2753" s="42" t="n"/>
      <c r="N2753" s="42" t="n"/>
      <c r="O2753" s="42" t="n"/>
    </row>
    <row r="2754">
      <c r="A2754" s="40" t="n"/>
      <c r="B2754" s="41" t="n"/>
      <c r="C2754" s="42" t="n"/>
      <c r="D2754" s="42" t="n"/>
      <c r="E2754" s="42" t="n"/>
      <c r="F2754" s="42" t="n"/>
      <c r="G2754" s="42" t="n"/>
      <c r="H2754" s="42" t="n"/>
      <c r="I2754" s="42" t="n"/>
      <c r="J2754" s="42" t="n"/>
      <c r="K2754" s="42" t="n"/>
      <c r="L2754" s="42" t="n"/>
      <c r="M2754" s="42" t="n"/>
      <c r="N2754" s="42" t="n"/>
      <c r="O2754" s="42" t="n"/>
    </row>
    <row r="2755">
      <c r="A2755" s="40" t="n"/>
      <c r="B2755" s="41" t="n"/>
      <c r="C2755" s="42" t="n"/>
      <c r="D2755" s="42" t="n"/>
      <c r="E2755" s="42" t="n"/>
      <c r="F2755" s="42" t="n"/>
      <c r="G2755" s="42" t="n"/>
      <c r="H2755" s="42" t="n"/>
      <c r="I2755" s="42" t="n"/>
      <c r="J2755" s="42" t="n"/>
      <c r="K2755" s="42" t="n"/>
      <c r="L2755" s="42" t="n"/>
      <c r="M2755" s="42" t="n"/>
      <c r="N2755" s="42" t="n"/>
      <c r="O2755" s="42" t="n"/>
    </row>
    <row r="2756">
      <c r="A2756" s="40" t="n"/>
      <c r="B2756" s="41" t="n"/>
      <c r="C2756" s="42" t="n"/>
      <c r="D2756" s="42" t="n"/>
      <c r="E2756" s="42" t="n"/>
      <c r="F2756" s="42" t="n"/>
      <c r="G2756" s="42" t="n"/>
      <c r="H2756" s="42" t="n"/>
      <c r="I2756" s="42" t="n"/>
      <c r="J2756" s="42" t="n"/>
      <c r="K2756" s="42" t="n"/>
      <c r="L2756" s="42" t="n"/>
      <c r="M2756" s="42" t="n"/>
      <c r="N2756" s="42" t="n"/>
      <c r="O2756" s="42" t="n"/>
    </row>
    <row r="2757">
      <c r="A2757" s="40" t="n"/>
      <c r="B2757" s="41" t="n"/>
      <c r="C2757" s="42" t="n"/>
      <c r="D2757" s="42" t="n"/>
      <c r="E2757" s="42" t="n"/>
      <c r="F2757" s="42" t="n"/>
      <c r="G2757" s="42" t="n"/>
      <c r="H2757" s="42" t="n"/>
      <c r="I2757" s="42" t="n"/>
      <c r="J2757" s="42" t="n"/>
      <c r="K2757" s="42" t="n"/>
      <c r="L2757" s="42" t="n"/>
      <c r="M2757" s="42" t="n"/>
      <c r="N2757" s="42" t="n"/>
      <c r="O2757" s="42" t="n"/>
    </row>
    <row r="2758">
      <c r="A2758" s="40" t="n"/>
      <c r="B2758" s="41" t="n"/>
      <c r="C2758" s="42" t="n"/>
      <c r="D2758" s="42" t="n"/>
      <c r="E2758" s="42" t="n"/>
      <c r="F2758" s="42" t="n"/>
      <c r="G2758" s="42" t="n"/>
      <c r="H2758" s="42" t="n"/>
      <c r="I2758" s="42" t="n"/>
      <c r="J2758" s="42" t="n"/>
      <c r="K2758" s="42" t="n"/>
      <c r="L2758" s="42" t="n"/>
      <c r="M2758" s="42" t="n"/>
      <c r="N2758" s="42" t="n"/>
      <c r="O2758" s="42" t="n"/>
    </row>
    <row r="2759">
      <c r="A2759" s="40" t="n"/>
      <c r="B2759" s="41" t="n"/>
      <c r="C2759" s="42" t="n"/>
      <c r="D2759" s="42" t="n"/>
      <c r="E2759" s="42" t="n"/>
      <c r="F2759" s="42" t="n"/>
      <c r="G2759" s="42" t="n"/>
      <c r="H2759" s="42" t="n"/>
      <c r="I2759" s="42" t="n"/>
      <c r="J2759" s="42" t="n"/>
      <c r="K2759" s="42" t="n"/>
      <c r="L2759" s="42" t="n"/>
      <c r="M2759" s="42" t="n"/>
      <c r="N2759" s="42" t="n"/>
      <c r="O2759" s="42" t="n"/>
    </row>
    <row r="2760">
      <c r="A2760" s="40" t="n"/>
      <c r="B2760" s="41" t="n"/>
      <c r="C2760" s="42" t="n"/>
      <c r="D2760" s="42" t="n"/>
      <c r="E2760" s="42" t="n"/>
      <c r="F2760" s="42" t="n"/>
      <c r="G2760" s="42" t="n"/>
      <c r="H2760" s="42" t="n"/>
      <c r="I2760" s="42" t="n"/>
      <c r="J2760" s="42" t="n"/>
      <c r="K2760" s="42" t="n"/>
      <c r="L2760" s="42" t="n"/>
      <c r="M2760" s="42" t="n"/>
      <c r="N2760" s="42" t="n"/>
      <c r="O2760" s="42" t="n"/>
    </row>
    <row r="2761">
      <c r="A2761" s="40" t="n"/>
      <c r="B2761" s="41" t="n"/>
      <c r="C2761" s="42" t="n"/>
      <c r="D2761" s="42" t="n"/>
      <c r="E2761" s="42" t="n"/>
      <c r="F2761" s="42" t="n"/>
      <c r="G2761" s="42" t="n"/>
      <c r="H2761" s="42" t="n"/>
      <c r="I2761" s="42" t="n"/>
      <c r="J2761" s="42" t="n"/>
      <c r="K2761" s="42" t="n"/>
      <c r="L2761" s="42" t="n"/>
      <c r="M2761" s="42" t="n"/>
      <c r="N2761" s="42" t="n"/>
      <c r="O2761" s="42" t="n"/>
    </row>
    <row r="2762">
      <c r="A2762" s="40" t="n"/>
      <c r="B2762" s="41" t="n"/>
      <c r="C2762" s="42" t="n"/>
      <c r="D2762" s="42" t="n"/>
      <c r="E2762" s="42" t="n"/>
      <c r="F2762" s="42" t="n"/>
      <c r="G2762" s="42" t="n"/>
      <c r="H2762" s="42" t="n"/>
      <c r="I2762" s="42" t="n"/>
      <c r="J2762" s="42" t="n"/>
      <c r="K2762" s="42" t="n"/>
      <c r="L2762" s="42" t="n"/>
      <c r="M2762" s="42" t="n"/>
      <c r="N2762" s="42" t="n"/>
      <c r="O2762" s="42" t="n"/>
    </row>
    <row r="2763">
      <c r="A2763" s="40" t="n"/>
      <c r="B2763" s="41" t="n"/>
      <c r="C2763" s="42" t="n"/>
      <c r="D2763" s="42" t="n"/>
      <c r="E2763" s="42" t="n"/>
      <c r="F2763" s="42" t="n"/>
      <c r="G2763" s="42" t="n"/>
      <c r="H2763" s="42" t="n"/>
      <c r="I2763" s="42" t="n"/>
      <c r="J2763" s="42" t="n"/>
      <c r="K2763" s="42" t="n"/>
      <c r="L2763" s="42" t="n"/>
      <c r="M2763" s="42" t="n"/>
      <c r="N2763" s="42" t="n"/>
      <c r="O2763" s="42" t="n"/>
    </row>
    <row r="2764">
      <c r="A2764" s="40" t="n"/>
      <c r="B2764" s="41" t="n"/>
      <c r="C2764" s="42" t="n"/>
      <c r="D2764" s="42" t="n"/>
      <c r="E2764" s="42" t="n"/>
      <c r="F2764" s="42" t="n"/>
      <c r="G2764" s="42" t="n"/>
      <c r="H2764" s="42" t="n"/>
      <c r="I2764" s="42" t="n"/>
      <c r="J2764" s="42" t="n"/>
      <c r="K2764" s="42" t="n"/>
      <c r="L2764" s="42" t="n"/>
      <c r="M2764" s="42" t="n"/>
      <c r="N2764" s="42" t="n"/>
      <c r="O2764" s="42" t="n"/>
    </row>
    <row r="2765">
      <c r="A2765" s="40" t="n"/>
      <c r="B2765" s="41" t="n"/>
      <c r="C2765" s="42" t="n"/>
      <c r="D2765" s="42" t="n"/>
      <c r="E2765" s="42" t="n"/>
      <c r="F2765" s="42" t="n"/>
      <c r="G2765" s="42" t="n"/>
      <c r="H2765" s="42" t="n"/>
      <c r="I2765" s="42" t="n"/>
      <c r="J2765" s="42" t="n"/>
      <c r="K2765" s="42" t="n"/>
      <c r="L2765" s="42" t="n"/>
      <c r="M2765" s="42" t="n"/>
      <c r="N2765" s="42" t="n"/>
      <c r="O2765" s="42" t="n"/>
    </row>
    <row r="2766">
      <c r="A2766" s="40" t="n"/>
      <c r="B2766" s="41" t="n"/>
      <c r="C2766" s="42" t="n"/>
      <c r="D2766" s="42" t="n"/>
      <c r="E2766" s="42" t="n"/>
      <c r="F2766" s="42" t="n"/>
      <c r="G2766" s="42" t="n"/>
      <c r="H2766" s="42" t="n"/>
      <c r="I2766" s="42" t="n"/>
      <c r="J2766" s="42" t="n"/>
      <c r="K2766" s="42" t="n"/>
      <c r="L2766" s="42" t="n"/>
      <c r="M2766" s="42" t="n"/>
      <c r="N2766" s="42" t="n"/>
      <c r="O2766" s="42" t="n"/>
    </row>
    <row r="2767">
      <c r="A2767" s="40" t="n"/>
      <c r="B2767" s="41" t="n"/>
      <c r="C2767" s="42" t="n"/>
      <c r="D2767" s="42" t="n"/>
      <c r="E2767" s="42" t="n"/>
      <c r="F2767" s="42" t="n"/>
      <c r="G2767" s="42" t="n"/>
      <c r="H2767" s="42" t="n"/>
      <c r="I2767" s="42" t="n"/>
      <c r="J2767" s="42" t="n"/>
      <c r="K2767" s="42" t="n"/>
      <c r="L2767" s="42" t="n"/>
      <c r="M2767" s="42" t="n"/>
      <c r="N2767" s="42" t="n"/>
      <c r="O2767" s="42" t="n"/>
    </row>
    <row r="2768">
      <c r="A2768" s="40" t="n"/>
      <c r="B2768" s="41" t="n"/>
      <c r="C2768" s="42" t="n"/>
      <c r="D2768" s="42" t="n"/>
      <c r="E2768" s="42" t="n"/>
      <c r="F2768" s="42" t="n"/>
      <c r="G2768" s="42" t="n"/>
      <c r="H2768" s="42" t="n"/>
      <c r="I2768" s="42" t="n"/>
      <c r="J2768" s="42" t="n"/>
      <c r="K2768" s="42" t="n"/>
      <c r="L2768" s="42" t="n"/>
      <c r="M2768" s="42" t="n"/>
      <c r="N2768" s="42" t="n"/>
      <c r="O2768" s="42" t="n"/>
    </row>
    <row r="2769">
      <c r="A2769" s="40" t="n"/>
      <c r="B2769" s="41" t="n"/>
      <c r="C2769" s="42" t="n"/>
      <c r="D2769" s="42" t="n"/>
      <c r="E2769" s="42" t="n"/>
      <c r="F2769" s="42" t="n"/>
      <c r="G2769" s="42" t="n"/>
      <c r="H2769" s="42" t="n"/>
      <c r="I2769" s="42" t="n"/>
      <c r="J2769" s="42" t="n"/>
      <c r="K2769" s="42" t="n"/>
      <c r="L2769" s="42" t="n"/>
      <c r="M2769" s="42" t="n"/>
      <c r="N2769" s="42" t="n"/>
      <c r="O2769" s="42" t="n"/>
    </row>
    <row r="2770">
      <c r="A2770" s="40" t="n"/>
      <c r="B2770" s="41" t="n"/>
      <c r="C2770" s="42" t="n"/>
      <c r="D2770" s="42" t="n"/>
      <c r="E2770" s="42" t="n"/>
      <c r="F2770" s="42" t="n"/>
      <c r="G2770" s="42" t="n"/>
      <c r="H2770" s="42" t="n"/>
      <c r="I2770" s="42" t="n"/>
      <c r="J2770" s="42" t="n"/>
      <c r="K2770" s="42" t="n"/>
      <c r="L2770" s="42" t="n"/>
      <c r="M2770" s="42" t="n"/>
      <c r="N2770" s="42" t="n"/>
      <c r="O2770" s="42" t="n"/>
    </row>
    <row r="2771">
      <c r="A2771" s="40" t="n"/>
      <c r="B2771" s="41" t="n"/>
      <c r="C2771" s="42" t="n"/>
      <c r="D2771" s="42" t="n"/>
      <c r="E2771" s="42" t="n"/>
      <c r="F2771" s="42" t="n"/>
      <c r="G2771" s="42" t="n"/>
      <c r="H2771" s="42" t="n"/>
      <c r="I2771" s="42" t="n"/>
      <c r="J2771" s="42" t="n"/>
      <c r="K2771" s="42" t="n"/>
      <c r="L2771" s="42" t="n"/>
      <c r="M2771" s="42" t="n"/>
      <c r="N2771" s="42" t="n"/>
      <c r="O2771" s="42" t="n"/>
    </row>
    <row r="2772">
      <c r="A2772" s="40" t="n"/>
      <c r="B2772" s="41" t="n"/>
      <c r="C2772" s="42" t="n"/>
      <c r="D2772" s="42" t="n"/>
      <c r="E2772" s="42" t="n"/>
      <c r="F2772" s="42" t="n"/>
      <c r="G2772" s="42" t="n"/>
      <c r="H2772" s="42" t="n"/>
      <c r="I2772" s="42" t="n"/>
      <c r="J2772" s="42" t="n"/>
      <c r="K2772" s="42" t="n"/>
      <c r="L2772" s="42" t="n"/>
      <c r="M2772" s="42" t="n"/>
      <c r="N2772" s="42" t="n"/>
      <c r="O2772" s="42" t="n"/>
    </row>
    <row r="2773">
      <c r="A2773" s="40" t="n"/>
      <c r="B2773" s="41" t="n"/>
      <c r="C2773" s="42" t="n"/>
      <c r="D2773" s="42" t="n"/>
      <c r="E2773" s="42" t="n"/>
      <c r="F2773" s="42" t="n"/>
      <c r="G2773" s="42" t="n"/>
      <c r="H2773" s="42" t="n"/>
      <c r="I2773" s="42" t="n"/>
      <c r="J2773" s="42" t="n"/>
      <c r="K2773" s="42" t="n"/>
      <c r="L2773" s="42" t="n"/>
      <c r="M2773" s="42" t="n"/>
      <c r="N2773" s="42" t="n"/>
      <c r="O2773" s="42" t="n"/>
    </row>
    <row r="2774">
      <c r="A2774" s="40" t="n"/>
      <c r="B2774" s="41" t="n"/>
      <c r="C2774" s="42" t="n"/>
      <c r="D2774" s="42" t="n"/>
      <c r="E2774" s="42" t="n"/>
      <c r="F2774" s="42" t="n"/>
      <c r="G2774" s="42" t="n"/>
      <c r="H2774" s="42" t="n"/>
      <c r="I2774" s="42" t="n"/>
      <c r="J2774" s="42" t="n"/>
      <c r="K2774" s="42" t="n"/>
      <c r="L2774" s="42" t="n"/>
      <c r="M2774" s="42" t="n"/>
      <c r="N2774" s="42" t="n"/>
      <c r="O2774" s="42" t="n"/>
    </row>
    <row r="2775">
      <c r="A2775" s="40" t="n"/>
      <c r="B2775" s="41" t="n"/>
      <c r="C2775" s="42" t="n"/>
      <c r="D2775" s="42" t="n"/>
      <c r="E2775" s="42" t="n"/>
      <c r="F2775" s="42" t="n"/>
      <c r="G2775" s="42" t="n"/>
      <c r="H2775" s="42" t="n"/>
      <c r="I2775" s="42" t="n"/>
      <c r="J2775" s="42" t="n"/>
      <c r="K2775" s="42" t="n"/>
      <c r="L2775" s="42" t="n"/>
      <c r="M2775" s="42" t="n"/>
      <c r="N2775" s="42" t="n"/>
      <c r="O2775" s="42" t="n"/>
    </row>
    <row r="2776">
      <c r="A2776" s="40" t="n"/>
      <c r="B2776" s="41" t="n"/>
      <c r="C2776" s="42" t="n"/>
      <c r="D2776" s="42" t="n"/>
      <c r="E2776" s="42" t="n"/>
      <c r="F2776" s="42" t="n"/>
      <c r="G2776" s="42" t="n"/>
      <c r="H2776" s="42" t="n"/>
      <c r="I2776" s="42" t="n"/>
      <c r="J2776" s="42" t="n"/>
      <c r="K2776" s="42" t="n"/>
      <c r="L2776" s="42" t="n"/>
      <c r="M2776" s="42" t="n"/>
      <c r="N2776" s="42" t="n"/>
      <c r="O2776" s="42" t="n"/>
    </row>
    <row r="2777">
      <c r="A2777" s="40" t="n"/>
      <c r="B2777" s="41" t="n"/>
      <c r="C2777" s="42" t="n"/>
      <c r="D2777" s="42" t="n"/>
      <c r="E2777" s="42" t="n"/>
      <c r="F2777" s="42" t="n"/>
      <c r="G2777" s="42" t="n"/>
      <c r="H2777" s="42" t="n"/>
      <c r="I2777" s="42" t="n"/>
      <c r="J2777" s="42" t="n"/>
      <c r="K2777" s="42" t="n"/>
      <c r="L2777" s="42" t="n"/>
      <c r="M2777" s="42" t="n"/>
      <c r="N2777" s="42" t="n"/>
      <c r="O2777" s="42" t="n"/>
    </row>
    <row r="2778">
      <c r="A2778" s="40" t="n"/>
      <c r="B2778" s="41" t="n"/>
      <c r="C2778" s="42" t="n"/>
      <c r="D2778" s="42" t="n"/>
      <c r="E2778" s="42" t="n"/>
      <c r="F2778" s="42" t="n"/>
      <c r="G2778" s="42" t="n"/>
      <c r="H2778" s="42" t="n"/>
      <c r="I2778" s="42" t="n"/>
      <c r="J2778" s="42" t="n"/>
      <c r="K2778" s="42" t="n"/>
      <c r="L2778" s="42" t="n"/>
      <c r="M2778" s="42" t="n"/>
      <c r="N2778" s="42" t="n"/>
      <c r="O2778" s="42" t="n"/>
    </row>
    <row r="2779">
      <c r="A2779" s="40" t="n"/>
      <c r="B2779" s="41" t="n"/>
      <c r="C2779" s="42" t="n"/>
      <c r="D2779" s="42" t="n"/>
      <c r="E2779" s="42" t="n"/>
      <c r="F2779" s="42" t="n"/>
      <c r="G2779" s="42" t="n"/>
      <c r="H2779" s="42" t="n"/>
      <c r="I2779" s="42" t="n"/>
      <c r="J2779" s="42" t="n"/>
      <c r="K2779" s="42" t="n"/>
      <c r="L2779" s="42" t="n"/>
      <c r="M2779" s="42" t="n"/>
      <c r="N2779" s="42" t="n"/>
      <c r="O2779" s="42" t="n"/>
    </row>
    <row r="2780">
      <c r="A2780" s="40" t="n"/>
      <c r="B2780" s="41" t="n"/>
      <c r="C2780" s="42" t="n"/>
      <c r="D2780" s="42" t="n"/>
      <c r="E2780" s="42" t="n"/>
      <c r="F2780" s="42" t="n"/>
      <c r="G2780" s="42" t="n"/>
      <c r="H2780" s="42" t="n"/>
      <c r="I2780" s="42" t="n"/>
      <c r="J2780" s="42" t="n"/>
      <c r="K2780" s="42" t="n"/>
      <c r="L2780" s="42" t="n"/>
      <c r="M2780" s="42" t="n"/>
      <c r="N2780" s="42" t="n"/>
      <c r="O2780" s="42" t="n"/>
    </row>
    <row r="2781">
      <c r="A2781" s="40" t="n"/>
      <c r="B2781" s="41" t="n"/>
      <c r="C2781" s="42" t="n"/>
      <c r="D2781" s="42" t="n"/>
      <c r="E2781" s="42" t="n"/>
      <c r="F2781" s="42" t="n"/>
      <c r="G2781" s="42" t="n"/>
      <c r="H2781" s="42" t="n"/>
      <c r="I2781" s="42" t="n"/>
      <c r="J2781" s="42" t="n"/>
      <c r="K2781" s="42" t="n"/>
      <c r="L2781" s="42" t="n"/>
      <c r="M2781" s="42" t="n"/>
      <c r="N2781" s="42" t="n"/>
      <c r="O2781" s="42" t="n"/>
    </row>
    <row r="2782">
      <c r="A2782" s="40" t="n"/>
      <c r="B2782" s="41" t="n"/>
      <c r="C2782" s="42" t="n"/>
      <c r="D2782" s="42" t="n"/>
      <c r="E2782" s="42" t="n"/>
      <c r="F2782" s="42" t="n"/>
      <c r="G2782" s="42" t="n"/>
      <c r="H2782" s="42" t="n"/>
      <c r="I2782" s="42" t="n"/>
      <c r="J2782" s="42" t="n"/>
      <c r="K2782" s="42" t="n"/>
      <c r="L2782" s="42" t="n"/>
      <c r="M2782" s="42" t="n"/>
      <c r="N2782" s="42" t="n"/>
      <c r="O2782" s="42" t="n"/>
    </row>
    <row r="2783">
      <c r="A2783" s="40" t="n"/>
      <c r="B2783" s="41" t="n"/>
      <c r="C2783" s="42" t="n"/>
      <c r="D2783" s="42" t="n"/>
      <c r="E2783" s="42" t="n"/>
      <c r="F2783" s="42" t="n"/>
      <c r="G2783" s="42" t="n"/>
      <c r="H2783" s="42" t="n"/>
      <c r="I2783" s="42" t="n"/>
      <c r="J2783" s="42" t="n"/>
      <c r="K2783" s="42" t="n"/>
      <c r="L2783" s="42" t="n"/>
      <c r="M2783" s="42" t="n"/>
      <c r="N2783" s="42" t="n"/>
      <c r="O2783" s="42" t="n"/>
    </row>
    <row r="2784">
      <c r="A2784" s="40" t="n"/>
      <c r="B2784" s="41" t="n"/>
      <c r="C2784" s="42" t="n"/>
      <c r="D2784" s="42" t="n"/>
      <c r="E2784" s="42" t="n"/>
      <c r="F2784" s="42" t="n"/>
      <c r="G2784" s="42" t="n"/>
      <c r="H2784" s="42" t="n"/>
      <c r="I2784" s="42" t="n"/>
      <c r="J2784" s="42" t="n"/>
      <c r="K2784" s="42" t="n"/>
      <c r="L2784" s="42" t="n"/>
      <c r="M2784" s="42" t="n"/>
      <c r="N2784" s="42" t="n"/>
      <c r="O2784" s="42" t="n"/>
    </row>
    <row r="2785">
      <c r="A2785" s="40" t="n"/>
      <c r="B2785" s="41" t="n"/>
      <c r="C2785" s="42" t="n"/>
      <c r="D2785" s="42" t="n"/>
      <c r="E2785" s="42" t="n"/>
      <c r="F2785" s="42" t="n"/>
      <c r="G2785" s="42" t="n"/>
      <c r="H2785" s="42" t="n"/>
      <c r="I2785" s="42" t="n"/>
      <c r="J2785" s="42" t="n"/>
      <c r="K2785" s="42" t="n"/>
      <c r="L2785" s="42" t="n"/>
      <c r="M2785" s="42" t="n"/>
      <c r="N2785" s="42" t="n"/>
      <c r="O2785" s="42" t="n"/>
    </row>
    <row r="2786">
      <c r="A2786" s="40" t="n"/>
      <c r="B2786" s="41" t="n"/>
      <c r="C2786" s="42" t="n"/>
      <c r="D2786" s="42" t="n"/>
      <c r="E2786" s="42" t="n"/>
      <c r="F2786" s="42" t="n"/>
      <c r="G2786" s="42" t="n"/>
      <c r="H2786" s="42" t="n"/>
      <c r="I2786" s="42" t="n"/>
      <c r="J2786" s="42" t="n"/>
      <c r="K2786" s="42" t="n"/>
      <c r="L2786" s="42" t="n"/>
      <c r="M2786" s="42" t="n"/>
      <c r="N2786" s="42" t="n"/>
      <c r="O2786" s="42" t="n"/>
    </row>
    <row r="2787">
      <c r="A2787" s="40" t="n"/>
      <c r="B2787" s="41" t="n"/>
      <c r="C2787" s="42" t="n"/>
      <c r="D2787" s="42" t="n"/>
      <c r="E2787" s="42" t="n"/>
      <c r="F2787" s="42" t="n"/>
      <c r="G2787" s="42" t="n"/>
      <c r="H2787" s="42" t="n"/>
      <c r="I2787" s="42" t="n"/>
      <c r="J2787" s="42" t="n"/>
      <c r="K2787" s="42" t="n"/>
      <c r="L2787" s="42" t="n"/>
      <c r="M2787" s="42" t="n"/>
      <c r="N2787" s="42" t="n"/>
      <c r="O2787" s="42" t="n"/>
    </row>
    <row r="2788">
      <c r="A2788" s="40" t="n"/>
      <c r="B2788" s="41" t="n"/>
      <c r="C2788" s="42" t="n"/>
      <c r="D2788" s="42" t="n"/>
      <c r="E2788" s="42" t="n"/>
      <c r="F2788" s="42" t="n"/>
      <c r="G2788" s="42" t="n"/>
      <c r="H2788" s="42" t="n"/>
      <c r="I2788" s="42" t="n"/>
      <c r="J2788" s="42" t="n"/>
      <c r="K2788" s="42" t="n"/>
      <c r="L2788" s="42" t="n"/>
      <c r="M2788" s="42" t="n"/>
      <c r="N2788" s="42" t="n"/>
      <c r="O2788" s="42" t="n"/>
    </row>
    <row r="2789">
      <c r="A2789" s="40" t="n"/>
      <c r="B2789" s="41" t="n"/>
      <c r="C2789" s="42" t="n"/>
      <c r="D2789" s="42" t="n"/>
      <c r="E2789" s="42" t="n"/>
      <c r="F2789" s="42" t="n"/>
      <c r="G2789" s="42" t="n"/>
      <c r="H2789" s="42" t="n"/>
      <c r="I2789" s="42" t="n"/>
      <c r="J2789" s="42" t="n"/>
      <c r="K2789" s="42" t="n"/>
      <c r="L2789" s="42" t="n"/>
      <c r="M2789" s="42" t="n"/>
      <c r="N2789" s="42" t="n"/>
      <c r="O2789" s="42" t="n"/>
    </row>
    <row r="2790">
      <c r="A2790" s="40" t="n"/>
      <c r="B2790" s="41" t="n"/>
      <c r="C2790" s="42" t="n"/>
      <c r="D2790" s="42" t="n"/>
      <c r="E2790" s="42" t="n"/>
      <c r="F2790" s="42" t="n"/>
      <c r="G2790" s="42" t="n"/>
      <c r="H2790" s="42" t="n"/>
      <c r="I2790" s="42" t="n"/>
      <c r="J2790" s="42" t="n"/>
      <c r="K2790" s="42" t="n"/>
      <c r="L2790" s="42" t="n"/>
      <c r="M2790" s="42" t="n"/>
      <c r="N2790" s="42" t="n"/>
      <c r="O2790" s="42" t="n"/>
    </row>
    <row r="2791">
      <c r="A2791" s="40" t="n"/>
      <c r="B2791" s="41" t="n"/>
      <c r="C2791" s="42" t="n"/>
      <c r="D2791" s="42" t="n"/>
      <c r="E2791" s="42" t="n"/>
      <c r="F2791" s="42" t="n"/>
      <c r="G2791" s="42" t="n"/>
      <c r="H2791" s="42" t="n"/>
      <c r="I2791" s="42" t="n"/>
      <c r="J2791" s="42" t="n"/>
      <c r="K2791" s="42" t="n"/>
      <c r="L2791" s="42" t="n"/>
      <c r="M2791" s="42" t="n"/>
      <c r="N2791" s="42" t="n"/>
      <c r="O2791" s="42" t="n"/>
    </row>
    <row r="2792">
      <c r="A2792" s="40" t="n"/>
      <c r="B2792" s="41" t="n"/>
      <c r="C2792" s="42" t="n"/>
      <c r="D2792" s="42" t="n"/>
      <c r="E2792" s="42" t="n"/>
      <c r="F2792" s="42" t="n"/>
      <c r="G2792" s="42" t="n"/>
      <c r="H2792" s="42" t="n"/>
      <c r="I2792" s="42" t="n"/>
      <c r="J2792" s="42" t="n"/>
      <c r="K2792" s="42" t="n"/>
      <c r="L2792" s="42" t="n"/>
      <c r="M2792" s="42" t="n"/>
      <c r="N2792" s="42" t="n"/>
      <c r="O2792" s="42" t="n"/>
    </row>
    <row r="2793">
      <c r="A2793" s="40" t="n"/>
      <c r="B2793" s="41" t="n"/>
      <c r="C2793" s="42" t="n"/>
      <c r="D2793" s="42" t="n"/>
      <c r="E2793" s="42" t="n"/>
      <c r="F2793" s="42" t="n"/>
      <c r="G2793" s="42" t="n"/>
      <c r="H2793" s="42" t="n"/>
      <c r="I2793" s="42" t="n"/>
      <c r="J2793" s="42" t="n"/>
      <c r="K2793" s="42" t="n"/>
      <c r="L2793" s="42" t="n"/>
      <c r="M2793" s="42" t="n"/>
      <c r="N2793" s="42" t="n"/>
      <c r="O2793" s="42" t="n"/>
    </row>
    <row r="2794">
      <c r="A2794" s="40" t="n"/>
      <c r="B2794" s="41" t="n"/>
      <c r="C2794" s="42" t="n"/>
      <c r="D2794" s="42" t="n"/>
      <c r="E2794" s="42" t="n"/>
      <c r="F2794" s="42" t="n"/>
      <c r="G2794" s="42" t="n"/>
      <c r="H2794" s="42" t="n"/>
      <c r="I2794" s="42" t="n"/>
      <c r="J2794" s="42" t="n"/>
      <c r="K2794" s="42" t="n"/>
      <c r="L2794" s="42" t="n"/>
      <c r="M2794" s="42" t="n"/>
      <c r="N2794" s="42" t="n"/>
      <c r="O2794" s="42" t="n"/>
    </row>
    <row r="2795">
      <c r="A2795" s="40" t="n"/>
      <c r="B2795" s="41" t="n"/>
      <c r="C2795" s="42" t="n"/>
      <c r="D2795" s="42" t="n"/>
      <c r="E2795" s="42" t="n"/>
      <c r="F2795" s="42" t="n"/>
      <c r="G2795" s="42" t="n"/>
      <c r="H2795" s="42" t="n"/>
      <c r="I2795" s="42" t="n"/>
      <c r="J2795" s="42" t="n"/>
      <c r="K2795" s="42" t="n"/>
      <c r="L2795" s="42" t="n"/>
      <c r="M2795" s="42" t="n"/>
      <c r="N2795" s="42" t="n"/>
      <c r="O2795" s="42" t="n"/>
    </row>
    <row r="2796">
      <c r="A2796" s="40" t="n"/>
      <c r="B2796" s="41" t="n"/>
      <c r="C2796" s="42" t="n"/>
      <c r="D2796" s="42" t="n"/>
      <c r="E2796" s="42" t="n"/>
      <c r="F2796" s="42" t="n"/>
      <c r="G2796" s="42" t="n"/>
      <c r="H2796" s="42" t="n"/>
      <c r="I2796" s="42" t="n"/>
      <c r="J2796" s="42" t="n"/>
      <c r="K2796" s="42" t="n"/>
      <c r="L2796" s="42" t="n"/>
      <c r="M2796" s="42" t="n"/>
      <c r="N2796" s="42" t="n"/>
      <c r="O2796" s="42" t="n"/>
    </row>
    <row r="2797">
      <c r="A2797" s="40" t="n"/>
      <c r="B2797" s="41" t="n"/>
      <c r="C2797" s="42" t="n"/>
      <c r="D2797" s="42" t="n"/>
      <c r="E2797" s="42" t="n"/>
      <c r="F2797" s="42" t="n"/>
      <c r="G2797" s="42" t="n"/>
      <c r="H2797" s="42" t="n"/>
      <c r="I2797" s="42" t="n"/>
      <c r="J2797" s="42" t="n"/>
      <c r="K2797" s="42" t="n"/>
      <c r="L2797" s="42" t="n"/>
      <c r="M2797" s="42" t="n"/>
      <c r="N2797" s="42" t="n"/>
      <c r="O2797" s="42" t="n"/>
    </row>
    <row r="2798">
      <c r="A2798" s="40" t="n"/>
      <c r="B2798" s="41" t="n"/>
      <c r="C2798" s="42" t="n"/>
      <c r="D2798" s="42" t="n"/>
      <c r="E2798" s="42" t="n"/>
      <c r="F2798" s="42" t="n"/>
      <c r="G2798" s="42" t="n"/>
      <c r="H2798" s="42" t="n"/>
      <c r="I2798" s="42" t="n"/>
      <c r="J2798" s="42" t="n"/>
      <c r="K2798" s="42" t="n"/>
      <c r="L2798" s="42" t="n"/>
      <c r="M2798" s="42" t="n"/>
      <c r="N2798" s="42" t="n"/>
      <c r="O2798" s="42" t="n"/>
    </row>
    <row r="2799">
      <c r="A2799" s="40" t="n"/>
      <c r="B2799" s="41" t="n"/>
      <c r="C2799" s="42" t="n"/>
      <c r="D2799" s="42" t="n"/>
      <c r="E2799" s="42" t="n"/>
      <c r="F2799" s="42" t="n"/>
      <c r="G2799" s="42" t="n"/>
      <c r="H2799" s="42" t="n"/>
      <c r="I2799" s="42" t="n"/>
      <c r="J2799" s="42" t="n"/>
      <c r="K2799" s="42" t="n"/>
      <c r="L2799" s="42" t="n"/>
      <c r="M2799" s="42" t="n"/>
      <c r="N2799" s="42" t="n"/>
      <c r="O2799" s="42" t="n"/>
    </row>
    <row r="2800">
      <c r="A2800" s="40" t="n"/>
      <c r="B2800" s="41" t="n"/>
      <c r="C2800" s="42" t="n"/>
      <c r="D2800" s="42" t="n"/>
      <c r="E2800" s="42" t="n"/>
      <c r="F2800" s="42" t="n"/>
      <c r="G2800" s="42" t="n"/>
      <c r="H2800" s="42" t="n"/>
      <c r="I2800" s="42" t="n"/>
      <c r="J2800" s="42" t="n"/>
      <c r="K2800" s="42" t="n"/>
      <c r="L2800" s="42" t="n"/>
      <c r="M2800" s="42" t="n"/>
      <c r="N2800" s="42" t="n"/>
      <c r="O2800" s="42" t="n"/>
    </row>
    <row r="2801">
      <c r="A2801" s="40" t="n"/>
      <c r="B2801" s="41" t="n"/>
      <c r="C2801" s="42" t="n"/>
      <c r="D2801" s="42" t="n"/>
      <c r="E2801" s="42" t="n"/>
      <c r="F2801" s="42" t="n"/>
      <c r="G2801" s="42" t="n"/>
      <c r="H2801" s="42" t="n"/>
      <c r="I2801" s="42" t="n"/>
      <c r="J2801" s="42" t="n"/>
      <c r="K2801" s="42" t="n"/>
      <c r="L2801" s="42" t="n"/>
      <c r="M2801" s="42" t="n"/>
      <c r="N2801" s="42" t="n"/>
      <c r="O2801" s="42" t="n"/>
    </row>
    <row r="2802">
      <c r="A2802" s="40" t="n"/>
      <c r="B2802" s="41" t="n"/>
      <c r="C2802" s="42" t="n"/>
      <c r="D2802" s="42" t="n"/>
      <c r="E2802" s="42" t="n"/>
      <c r="F2802" s="42" t="n"/>
      <c r="G2802" s="42" t="n"/>
      <c r="H2802" s="42" t="n"/>
      <c r="I2802" s="42" t="n"/>
      <c r="J2802" s="42" t="n"/>
      <c r="K2802" s="42" t="n"/>
      <c r="L2802" s="42" t="n"/>
      <c r="M2802" s="42" t="n"/>
      <c r="N2802" s="42" t="n"/>
      <c r="O2802" s="42" t="n"/>
    </row>
    <row r="2803">
      <c r="A2803" s="40" t="n"/>
      <c r="B2803" s="41" t="n"/>
      <c r="C2803" s="42" t="n"/>
      <c r="D2803" s="42" t="n"/>
      <c r="E2803" s="42" t="n"/>
      <c r="F2803" s="42" t="n"/>
      <c r="G2803" s="42" t="n"/>
      <c r="H2803" s="42" t="n"/>
      <c r="I2803" s="42" t="n"/>
      <c r="J2803" s="42" t="n"/>
      <c r="K2803" s="42" t="n"/>
      <c r="L2803" s="42" t="n"/>
      <c r="M2803" s="42" t="n"/>
      <c r="N2803" s="42" t="n"/>
      <c r="O2803" s="42" t="n"/>
    </row>
    <row r="2804">
      <c r="A2804" s="40" t="n"/>
      <c r="B2804" s="41" t="n"/>
      <c r="C2804" s="42" t="n"/>
      <c r="D2804" s="42" t="n"/>
      <c r="E2804" s="42" t="n"/>
      <c r="F2804" s="42" t="n"/>
      <c r="G2804" s="42" t="n"/>
      <c r="H2804" s="42" t="n"/>
      <c r="I2804" s="42" t="n"/>
      <c r="J2804" s="42" t="n"/>
      <c r="K2804" s="42" t="n"/>
      <c r="L2804" s="42" t="n"/>
      <c r="M2804" s="42" t="n"/>
      <c r="N2804" s="42" t="n"/>
      <c r="O2804" s="42" t="n"/>
    </row>
    <row r="2805">
      <c r="A2805" s="40" t="n"/>
      <c r="B2805" s="41" t="n"/>
      <c r="C2805" s="42" t="n"/>
      <c r="D2805" s="42" t="n"/>
      <c r="E2805" s="42" t="n"/>
      <c r="F2805" s="42" t="n"/>
      <c r="G2805" s="42" t="n"/>
      <c r="H2805" s="42" t="n"/>
      <c r="I2805" s="42" t="n"/>
      <c r="J2805" s="42" t="n"/>
      <c r="K2805" s="42" t="n"/>
      <c r="L2805" s="42" t="n"/>
      <c r="M2805" s="42" t="n"/>
      <c r="N2805" s="42" t="n"/>
      <c r="O2805" s="42" t="n"/>
    </row>
    <row r="2806">
      <c r="A2806" s="40" t="n"/>
      <c r="B2806" s="41" t="n"/>
      <c r="C2806" s="42" t="n"/>
      <c r="D2806" s="42" t="n"/>
      <c r="E2806" s="42" t="n"/>
      <c r="F2806" s="42" t="n"/>
      <c r="G2806" s="42" t="n"/>
      <c r="H2806" s="42" t="n"/>
      <c r="I2806" s="42" t="n"/>
      <c r="J2806" s="42" t="n"/>
      <c r="K2806" s="42" t="n"/>
      <c r="L2806" s="42" t="n"/>
      <c r="M2806" s="42" t="n"/>
      <c r="N2806" s="42" t="n"/>
      <c r="O2806" s="42" t="n"/>
    </row>
    <row r="2807">
      <c r="A2807" s="40" t="n"/>
      <c r="B2807" s="41" t="n"/>
      <c r="C2807" s="42" t="n"/>
      <c r="D2807" s="42" t="n"/>
      <c r="E2807" s="42" t="n"/>
      <c r="F2807" s="42" t="n"/>
      <c r="G2807" s="42" t="n"/>
      <c r="H2807" s="42" t="n"/>
      <c r="I2807" s="42" t="n"/>
      <c r="J2807" s="42" t="n"/>
      <c r="K2807" s="42" t="n"/>
      <c r="L2807" s="42" t="n"/>
      <c r="M2807" s="42" t="n"/>
      <c r="N2807" s="42" t="n"/>
      <c r="O2807" s="42" t="n"/>
    </row>
    <row r="2808">
      <c r="A2808" s="40" t="n"/>
      <c r="B2808" s="41" t="n"/>
      <c r="C2808" s="42" t="n"/>
      <c r="D2808" s="42" t="n"/>
      <c r="E2808" s="42" t="n"/>
      <c r="F2808" s="42" t="n"/>
      <c r="G2808" s="42" t="n"/>
      <c r="H2808" s="42" t="n"/>
      <c r="I2808" s="42" t="n"/>
      <c r="J2808" s="42" t="n"/>
      <c r="K2808" s="42" t="n"/>
      <c r="L2808" s="42" t="n"/>
      <c r="M2808" s="42" t="n"/>
      <c r="N2808" s="42" t="n"/>
      <c r="O2808" s="42" t="n"/>
    </row>
    <row r="2809">
      <c r="A2809" s="40" t="n"/>
      <c r="B2809" s="41" t="n"/>
      <c r="C2809" s="42" t="n"/>
      <c r="D2809" s="42" t="n"/>
      <c r="E2809" s="42" t="n"/>
      <c r="F2809" s="42" t="n"/>
      <c r="G2809" s="42" t="n"/>
      <c r="H2809" s="42" t="n"/>
      <c r="I2809" s="42" t="n"/>
      <c r="J2809" s="42" t="n"/>
      <c r="K2809" s="42" t="n"/>
      <c r="L2809" s="42" t="n"/>
      <c r="M2809" s="42" t="n"/>
      <c r="N2809" s="42" t="n"/>
      <c r="O2809" s="42" t="n"/>
    </row>
    <row r="2810">
      <c r="A2810" s="40" t="n"/>
      <c r="B2810" s="41" t="n"/>
      <c r="C2810" s="42" t="n"/>
      <c r="D2810" s="42" t="n"/>
      <c r="E2810" s="42" t="n"/>
      <c r="F2810" s="42" t="n"/>
      <c r="G2810" s="42" t="n"/>
      <c r="H2810" s="42" t="n"/>
      <c r="I2810" s="42" t="n"/>
      <c r="J2810" s="42" t="n"/>
      <c r="K2810" s="42" t="n"/>
      <c r="L2810" s="42" t="n"/>
      <c r="M2810" s="42" t="n"/>
      <c r="N2810" s="42" t="n"/>
      <c r="O2810" s="42" t="n"/>
    </row>
    <row r="2811">
      <c r="A2811" s="40" t="n"/>
      <c r="B2811" s="41" t="n"/>
      <c r="C2811" s="42" t="n"/>
      <c r="D2811" s="42" t="n"/>
      <c r="E2811" s="42" t="n"/>
      <c r="F2811" s="42" t="n"/>
      <c r="G2811" s="42" t="n"/>
      <c r="H2811" s="42" t="n"/>
      <c r="I2811" s="42" t="n"/>
      <c r="J2811" s="42" t="n"/>
      <c r="K2811" s="42" t="n"/>
      <c r="L2811" s="42" t="n"/>
      <c r="M2811" s="42" t="n"/>
      <c r="N2811" s="42" t="n"/>
      <c r="O2811" s="42" t="n"/>
    </row>
    <row r="2812">
      <c r="A2812" s="40" t="n"/>
      <c r="B2812" s="41" t="n"/>
      <c r="C2812" s="42" t="n"/>
      <c r="D2812" s="42" t="n"/>
      <c r="E2812" s="42" t="n"/>
      <c r="F2812" s="42" t="n"/>
      <c r="G2812" s="42" t="n"/>
      <c r="H2812" s="42" t="n"/>
      <c r="I2812" s="42" t="n"/>
      <c r="J2812" s="42" t="n"/>
      <c r="K2812" s="42" t="n"/>
      <c r="L2812" s="42" t="n"/>
      <c r="M2812" s="42" t="n"/>
      <c r="N2812" s="42" t="n"/>
      <c r="O2812" s="42" t="n"/>
    </row>
    <row r="2813">
      <c r="A2813" s="40" t="n"/>
      <c r="B2813" s="41" t="n"/>
      <c r="C2813" s="42" t="n"/>
      <c r="D2813" s="42" t="n"/>
      <c r="E2813" s="42" t="n"/>
      <c r="F2813" s="42" t="n"/>
      <c r="G2813" s="42" t="n"/>
      <c r="H2813" s="42" t="n"/>
      <c r="I2813" s="42" t="n"/>
      <c r="J2813" s="42" t="n"/>
      <c r="K2813" s="42" t="n"/>
      <c r="L2813" s="42" t="n"/>
      <c r="M2813" s="42" t="n"/>
      <c r="N2813" s="42" t="n"/>
      <c r="O2813" s="42" t="n"/>
    </row>
    <row r="2814">
      <c r="A2814" s="40" t="n"/>
      <c r="B2814" s="41" t="n"/>
      <c r="C2814" s="42" t="n"/>
      <c r="D2814" s="42" t="n"/>
      <c r="E2814" s="42" t="n"/>
      <c r="F2814" s="42" t="n"/>
      <c r="G2814" s="42" t="n"/>
      <c r="H2814" s="42" t="n"/>
      <c r="I2814" s="42" t="n"/>
      <c r="J2814" s="42" t="n"/>
      <c r="K2814" s="42" t="n"/>
      <c r="L2814" s="42" t="n"/>
      <c r="M2814" s="42" t="n"/>
      <c r="N2814" s="42" t="n"/>
      <c r="O2814" s="42" t="n"/>
    </row>
    <row r="2815">
      <c r="A2815" s="40" t="n"/>
      <c r="B2815" s="41" t="n"/>
      <c r="C2815" s="42" t="n"/>
      <c r="D2815" s="42" t="n"/>
      <c r="E2815" s="42" t="n"/>
      <c r="F2815" s="42" t="n"/>
      <c r="G2815" s="42" t="n"/>
      <c r="H2815" s="42" t="n"/>
      <c r="I2815" s="42" t="n"/>
      <c r="J2815" s="42" t="n"/>
      <c r="K2815" s="42" t="n"/>
      <c r="L2815" s="42" t="n"/>
      <c r="M2815" s="42" t="n"/>
      <c r="N2815" s="42" t="n"/>
      <c r="O2815" s="42" t="n"/>
    </row>
    <row r="2816">
      <c r="A2816" s="40" t="n"/>
      <c r="B2816" s="41" t="n"/>
      <c r="C2816" s="42" t="n"/>
      <c r="D2816" s="42" t="n"/>
      <c r="E2816" s="42" t="n"/>
      <c r="F2816" s="42" t="n"/>
      <c r="G2816" s="42" t="n"/>
      <c r="H2816" s="42" t="n"/>
      <c r="I2816" s="42" t="n"/>
      <c r="J2816" s="42" t="n"/>
      <c r="K2816" s="42" t="n"/>
      <c r="L2816" s="42" t="n"/>
      <c r="M2816" s="42" t="n"/>
      <c r="N2816" s="42" t="n"/>
      <c r="O2816" s="42" t="n"/>
    </row>
    <row r="2817">
      <c r="A2817" s="40" t="n"/>
      <c r="B2817" s="41" t="n"/>
      <c r="C2817" s="42" t="n"/>
      <c r="D2817" s="42" t="n"/>
      <c r="E2817" s="42" t="n"/>
      <c r="F2817" s="42" t="n"/>
      <c r="G2817" s="42" t="n"/>
      <c r="H2817" s="42" t="n"/>
      <c r="I2817" s="42" t="n"/>
      <c r="J2817" s="42" t="n"/>
      <c r="K2817" s="42" t="n"/>
      <c r="L2817" s="42" t="n"/>
      <c r="M2817" s="42" t="n"/>
      <c r="N2817" s="42" t="n"/>
      <c r="O2817" s="42" t="n"/>
    </row>
    <row r="2818">
      <c r="A2818" s="40" t="n"/>
      <c r="B2818" s="41" t="n"/>
      <c r="C2818" s="42" t="n"/>
      <c r="D2818" s="42" t="n"/>
      <c r="E2818" s="42" t="n"/>
      <c r="F2818" s="42" t="n"/>
      <c r="G2818" s="42" t="n"/>
      <c r="H2818" s="42" t="n"/>
      <c r="I2818" s="42" t="n"/>
      <c r="J2818" s="42" t="n"/>
      <c r="K2818" s="42" t="n"/>
      <c r="L2818" s="42" t="n"/>
      <c r="M2818" s="42" t="n"/>
      <c r="N2818" s="42" t="n"/>
      <c r="O2818" s="42" t="n"/>
    </row>
    <row r="2819">
      <c r="A2819" s="40" t="n"/>
      <c r="B2819" s="41" t="n"/>
      <c r="C2819" s="42" t="n"/>
      <c r="D2819" s="42" t="n"/>
      <c r="E2819" s="42" t="n"/>
      <c r="F2819" s="42" t="n"/>
      <c r="G2819" s="42" t="n"/>
      <c r="H2819" s="42" t="n"/>
      <c r="I2819" s="42" t="n"/>
      <c r="J2819" s="42" t="n"/>
      <c r="K2819" s="42" t="n"/>
      <c r="L2819" s="42" t="n"/>
      <c r="M2819" s="42" t="n"/>
      <c r="N2819" s="42" t="n"/>
      <c r="O2819" s="42" t="n"/>
    </row>
    <row r="2820">
      <c r="A2820" s="40" t="n"/>
      <c r="B2820" s="41" t="n"/>
      <c r="C2820" s="42" t="n"/>
      <c r="D2820" s="42" t="n"/>
      <c r="E2820" s="42" t="n"/>
      <c r="F2820" s="42" t="n"/>
      <c r="G2820" s="42" t="n"/>
      <c r="H2820" s="42" t="n"/>
      <c r="I2820" s="42" t="n"/>
      <c r="J2820" s="42" t="n"/>
      <c r="K2820" s="42" t="n"/>
      <c r="L2820" s="42" t="n"/>
      <c r="M2820" s="42" t="n"/>
      <c r="N2820" s="42" t="n"/>
      <c r="O2820" s="42" t="n"/>
    </row>
    <row r="2821">
      <c r="A2821" s="40" t="n"/>
      <c r="B2821" s="41" t="n"/>
      <c r="C2821" s="42" t="n"/>
      <c r="D2821" s="42" t="n"/>
      <c r="E2821" s="42" t="n"/>
      <c r="F2821" s="42" t="n"/>
      <c r="G2821" s="42" t="n"/>
      <c r="H2821" s="42" t="n"/>
      <c r="I2821" s="42" t="n"/>
      <c r="J2821" s="42" t="n"/>
      <c r="K2821" s="42" t="n"/>
      <c r="L2821" s="42" t="n"/>
      <c r="M2821" s="42" t="n"/>
      <c r="N2821" s="42" t="n"/>
      <c r="O2821" s="42" t="n"/>
    </row>
    <row r="2822">
      <c r="A2822" s="40" t="n"/>
      <c r="B2822" s="41" t="n"/>
      <c r="C2822" s="42" t="n"/>
      <c r="D2822" s="42" t="n"/>
      <c r="E2822" s="42" t="n"/>
      <c r="F2822" s="42" t="n"/>
      <c r="G2822" s="42" t="n"/>
      <c r="H2822" s="42" t="n"/>
      <c r="I2822" s="42" t="n"/>
      <c r="J2822" s="42" t="n"/>
      <c r="K2822" s="42" t="n"/>
      <c r="L2822" s="42" t="n"/>
      <c r="M2822" s="42" t="n"/>
      <c r="N2822" s="42" t="n"/>
      <c r="O2822" s="42" t="n"/>
    </row>
    <row r="2823">
      <c r="A2823" s="40" t="n"/>
      <c r="B2823" s="41" t="n"/>
      <c r="C2823" s="42" t="n"/>
      <c r="D2823" s="42" t="n"/>
      <c r="E2823" s="42" t="n"/>
      <c r="F2823" s="42" t="n"/>
      <c r="G2823" s="42" t="n"/>
      <c r="H2823" s="42" t="n"/>
      <c r="I2823" s="42" t="n"/>
      <c r="J2823" s="42" t="n"/>
      <c r="K2823" s="42" t="n"/>
      <c r="L2823" s="42" t="n"/>
      <c r="M2823" s="42" t="n"/>
      <c r="N2823" s="42" t="n"/>
      <c r="O2823" s="42" t="n"/>
    </row>
    <row r="2824">
      <c r="A2824" s="40" t="n"/>
      <c r="B2824" s="41" t="n"/>
      <c r="C2824" s="42" t="n"/>
      <c r="D2824" s="42" t="n"/>
      <c r="E2824" s="42" t="n"/>
      <c r="F2824" s="42" t="n"/>
      <c r="G2824" s="42" t="n"/>
      <c r="H2824" s="42" t="n"/>
      <c r="I2824" s="42" t="n"/>
      <c r="J2824" s="42" t="n"/>
      <c r="K2824" s="42" t="n"/>
      <c r="L2824" s="42" t="n"/>
      <c r="M2824" s="42" t="n"/>
      <c r="N2824" s="42" t="n"/>
      <c r="O2824" s="42" t="n"/>
    </row>
    <row r="2825">
      <c r="A2825" s="40" t="n"/>
      <c r="B2825" s="41" t="n"/>
      <c r="C2825" s="42" t="n"/>
      <c r="D2825" s="42" t="n"/>
      <c r="E2825" s="42" t="n"/>
      <c r="F2825" s="42" t="n"/>
      <c r="G2825" s="42" t="n"/>
      <c r="H2825" s="42" t="n"/>
      <c r="I2825" s="42" t="n"/>
      <c r="J2825" s="42" t="n"/>
      <c r="K2825" s="42" t="n"/>
      <c r="L2825" s="42" t="n"/>
      <c r="M2825" s="42" t="n"/>
      <c r="N2825" s="42" t="n"/>
      <c r="O2825" s="42" t="n"/>
    </row>
    <row r="2826">
      <c r="A2826" s="40" t="n"/>
      <c r="B2826" s="41" t="n"/>
      <c r="C2826" s="42" t="n"/>
      <c r="D2826" s="42" t="n"/>
      <c r="E2826" s="42" t="n"/>
      <c r="F2826" s="42" t="n"/>
      <c r="G2826" s="42" t="n"/>
      <c r="H2826" s="42" t="n"/>
      <c r="I2826" s="42" t="n"/>
      <c r="J2826" s="42" t="n"/>
      <c r="K2826" s="42" t="n"/>
      <c r="L2826" s="42" t="n"/>
      <c r="M2826" s="42" t="n"/>
      <c r="N2826" s="42" t="n"/>
      <c r="O2826" s="42" t="n"/>
    </row>
    <row r="2827">
      <c r="A2827" s="40" t="n"/>
      <c r="B2827" s="41" t="n"/>
      <c r="C2827" s="42" t="n"/>
      <c r="D2827" s="42" t="n"/>
      <c r="E2827" s="42" t="n"/>
      <c r="F2827" s="42" t="n"/>
      <c r="G2827" s="42" t="n"/>
      <c r="H2827" s="42" t="n"/>
      <c r="I2827" s="42" t="n"/>
      <c r="J2827" s="42" t="n"/>
      <c r="K2827" s="42" t="n"/>
      <c r="L2827" s="42" t="n"/>
      <c r="M2827" s="42" t="n"/>
      <c r="N2827" s="42" t="n"/>
      <c r="O2827" s="42" t="n"/>
    </row>
    <row r="2828">
      <c r="A2828" s="40" t="n"/>
      <c r="B2828" s="41" t="n"/>
      <c r="C2828" s="42" t="n"/>
      <c r="D2828" s="42" t="n"/>
      <c r="E2828" s="42" t="n"/>
      <c r="F2828" s="42" t="n"/>
      <c r="G2828" s="42" t="n"/>
      <c r="H2828" s="42" t="n"/>
      <c r="I2828" s="42" t="n"/>
      <c r="J2828" s="42" t="n"/>
      <c r="K2828" s="42" t="n"/>
      <c r="L2828" s="42" t="n"/>
      <c r="M2828" s="42" t="n"/>
      <c r="N2828" s="42" t="n"/>
      <c r="O2828" s="42" t="n"/>
    </row>
    <row r="2829">
      <c r="A2829" s="40" t="n"/>
      <c r="B2829" s="41" t="n"/>
      <c r="C2829" s="42" t="n"/>
      <c r="D2829" s="42" t="n"/>
      <c r="E2829" s="42" t="n"/>
      <c r="F2829" s="42" t="n"/>
      <c r="G2829" s="42" t="n"/>
      <c r="H2829" s="42" t="n"/>
      <c r="I2829" s="42" t="n"/>
      <c r="J2829" s="42" t="n"/>
      <c r="K2829" s="42" t="n"/>
      <c r="L2829" s="42" t="n"/>
      <c r="M2829" s="42" t="n"/>
      <c r="N2829" s="42" t="n"/>
      <c r="O2829" s="42" t="n"/>
    </row>
    <row r="2830">
      <c r="A2830" s="40" t="n"/>
      <c r="B2830" s="41" t="n"/>
      <c r="C2830" s="42" t="n"/>
      <c r="D2830" s="42" t="n"/>
      <c r="E2830" s="42" t="n"/>
      <c r="F2830" s="42" t="n"/>
      <c r="G2830" s="42" t="n"/>
      <c r="H2830" s="42" t="n"/>
      <c r="I2830" s="42" t="n"/>
      <c r="J2830" s="42" t="n"/>
      <c r="K2830" s="42" t="n"/>
      <c r="L2830" s="42" t="n"/>
      <c r="M2830" s="42" t="n"/>
      <c r="N2830" s="42" t="n"/>
      <c r="O2830" s="42" t="n"/>
    </row>
    <row r="2831">
      <c r="A2831" s="40" t="n"/>
      <c r="B2831" s="41" t="n"/>
      <c r="C2831" s="42" t="n"/>
      <c r="D2831" s="42" t="n"/>
      <c r="E2831" s="42" t="n"/>
      <c r="F2831" s="42" t="n"/>
      <c r="G2831" s="42" t="n"/>
      <c r="H2831" s="42" t="n"/>
      <c r="I2831" s="42" t="n"/>
      <c r="J2831" s="42" t="n"/>
      <c r="K2831" s="42" t="n"/>
      <c r="L2831" s="42" t="n"/>
      <c r="M2831" s="42" t="n"/>
      <c r="N2831" s="42" t="n"/>
      <c r="O2831" s="42" t="n"/>
    </row>
    <row r="2832">
      <c r="A2832" s="40" t="n"/>
      <c r="B2832" s="41" t="n"/>
      <c r="C2832" s="42" t="n"/>
      <c r="D2832" s="42" t="n"/>
      <c r="E2832" s="42" t="n"/>
      <c r="F2832" s="42" t="n"/>
      <c r="G2832" s="42" t="n"/>
      <c r="H2832" s="42" t="n"/>
      <c r="I2832" s="42" t="n"/>
      <c r="J2832" s="42" t="n"/>
      <c r="K2832" s="42" t="n"/>
      <c r="L2832" s="42" t="n"/>
      <c r="M2832" s="42" t="n"/>
      <c r="N2832" s="42" t="n"/>
      <c r="O2832" s="42" t="n"/>
    </row>
    <row r="2833">
      <c r="A2833" s="40" t="n"/>
      <c r="B2833" s="41" t="n"/>
      <c r="C2833" s="42" t="n"/>
      <c r="D2833" s="42" t="n"/>
      <c r="E2833" s="42" t="n"/>
      <c r="F2833" s="42" t="n"/>
      <c r="G2833" s="42" t="n"/>
      <c r="H2833" s="42" t="n"/>
      <c r="I2833" s="42" t="n"/>
      <c r="J2833" s="42" t="n"/>
      <c r="K2833" s="42" t="n"/>
      <c r="L2833" s="42" t="n"/>
      <c r="M2833" s="42" t="n"/>
      <c r="N2833" s="42" t="n"/>
      <c r="O2833" s="42" t="n"/>
    </row>
    <row r="2834">
      <c r="A2834" s="40" t="n"/>
      <c r="B2834" s="41" t="n"/>
      <c r="C2834" s="42" t="n"/>
      <c r="D2834" s="42" t="n"/>
      <c r="E2834" s="42" t="n"/>
      <c r="F2834" s="42" t="n"/>
      <c r="G2834" s="42" t="n"/>
      <c r="H2834" s="42" t="n"/>
      <c r="I2834" s="42" t="n"/>
      <c r="J2834" s="42" t="n"/>
      <c r="K2834" s="42" t="n"/>
      <c r="L2834" s="42" t="n"/>
      <c r="M2834" s="42" t="n"/>
      <c r="N2834" s="42" t="n"/>
      <c r="O2834" s="42" t="n"/>
    </row>
    <row r="2835">
      <c r="A2835" s="40" t="n"/>
      <c r="B2835" s="41" t="n"/>
      <c r="C2835" s="42" t="n"/>
      <c r="D2835" s="42" t="n"/>
      <c r="E2835" s="42" t="n"/>
      <c r="F2835" s="42" t="n"/>
      <c r="G2835" s="42" t="n"/>
      <c r="H2835" s="42" t="n"/>
      <c r="I2835" s="42" t="n"/>
      <c r="J2835" s="42" t="n"/>
      <c r="K2835" s="42" t="n"/>
      <c r="L2835" s="42" t="n"/>
      <c r="M2835" s="42" t="n"/>
      <c r="N2835" s="42" t="n"/>
      <c r="O2835" s="42" t="n"/>
    </row>
    <row r="2836">
      <c r="A2836" s="40" t="n"/>
      <c r="B2836" s="41" t="n"/>
      <c r="C2836" s="42" t="n"/>
      <c r="D2836" s="42" t="n"/>
      <c r="E2836" s="42" t="n"/>
      <c r="F2836" s="42" t="n"/>
      <c r="G2836" s="42" t="n"/>
      <c r="H2836" s="42" t="n"/>
      <c r="I2836" s="42" t="n"/>
      <c r="J2836" s="42" t="n"/>
      <c r="K2836" s="42" t="n"/>
      <c r="L2836" s="42" t="n"/>
      <c r="M2836" s="42" t="n"/>
      <c r="N2836" s="42" t="n"/>
      <c r="O2836" s="42" t="n"/>
    </row>
    <row r="2837">
      <c r="A2837" s="40" t="n"/>
      <c r="B2837" s="41" t="n"/>
      <c r="C2837" s="42" t="n"/>
      <c r="D2837" s="42" t="n"/>
      <c r="E2837" s="42" t="n"/>
      <c r="F2837" s="42" t="n"/>
      <c r="G2837" s="42" t="n"/>
      <c r="H2837" s="42" t="n"/>
      <c r="I2837" s="42" t="n"/>
      <c r="J2837" s="42" t="n"/>
      <c r="K2837" s="42" t="n"/>
      <c r="L2837" s="42" t="n"/>
      <c r="M2837" s="42" t="n"/>
      <c r="N2837" s="42" t="n"/>
      <c r="O2837" s="42" t="n"/>
    </row>
    <row r="2838">
      <c r="A2838" s="40" t="n"/>
      <c r="B2838" s="41" t="n"/>
      <c r="C2838" s="42" t="n"/>
      <c r="D2838" s="42" t="n"/>
      <c r="E2838" s="42" t="n"/>
      <c r="F2838" s="42" t="n"/>
      <c r="G2838" s="42" t="n"/>
      <c r="H2838" s="42" t="n"/>
      <c r="I2838" s="42" t="n"/>
      <c r="J2838" s="42" t="n"/>
      <c r="K2838" s="42" t="n"/>
      <c r="L2838" s="42" t="n"/>
      <c r="M2838" s="42" t="n"/>
      <c r="N2838" s="42" t="n"/>
      <c r="O2838" s="42" t="n"/>
    </row>
    <row r="2839">
      <c r="A2839" s="40" t="n"/>
      <c r="B2839" s="41" t="n"/>
      <c r="C2839" s="42" t="n"/>
      <c r="D2839" s="42" t="n"/>
      <c r="E2839" s="42" t="n"/>
      <c r="F2839" s="42" t="n"/>
      <c r="G2839" s="42" t="n"/>
      <c r="H2839" s="42" t="n"/>
      <c r="I2839" s="42" t="n"/>
      <c r="J2839" s="42" t="n"/>
      <c r="K2839" s="42" t="n"/>
      <c r="L2839" s="42" t="n"/>
      <c r="M2839" s="42" t="n"/>
      <c r="N2839" s="42" t="n"/>
      <c r="O2839" s="42" t="n"/>
    </row>
    <row r="2840">
      <c r="A2840" s="40" t="n"/>
      <c r="B2840" s="41" t="n"/>
      <c r="C2840" s="42" t="n"/>
      <c r="D2840" s="42" t="n"/>
      <c r="E2840" s="42" t="n"/>
      <c r="F2840" s="42" t="n"/>
      <c r="G2840" s="42" t="n"/>
      <c r="H2840" s="42" t="n"/>
      <c r="I2840" s="42" t="n"/>
      <c r="J2840" s="42" t="n"/>
      <c r="K2840" s="42" t="n"/>
      <c r="L2840" s="42" t="n"/>
      <c r="M2840" s="42" t="n"/>
      <c r="N2840" s="42" t="n"/>
      <c r="O2840" s="42" t="n"/>
    </row>
    <row r="2841">
      <c r="A2841" s="40" t="n"/>
      <c r="B2841" s="41" t="n"/>
      <c r="C2841" s="42" t="n"/>
      <c r="D2841" s="42" t="n"/>
      <c r="E2841" s="42" t="n"/>
      <c r="F2841" s="42" t="n"/>
      <c r="G2841" s="42" t="n"/>
      <c r="H2841" s="42" t="n"/>
      <c r="I2841" s="42" t="n"/>
      <c r="J2841" s="42" t="n"/>
      <c r="K2841" s="42" t="n"/>
      <c r="L2841" s="42" t="n"/>
      <c r="M2841" s="42" t="n"/>
      <c r="N2841" s="42" t="n"/>
      <c r="O2841" s="42" t="n"/>
    </row>
    <row r="2842">
      <c r="A2842" s="40" t="n"/>
      <c r="B2842" s="41" t="n"/>
      <c r="C2842" s="42" t="n"/>
      <c r="D2842" s="42" t="n"/>
      <c r="E2842" s="42" t="n"/>
      <c r="F2842" s="42" t="n"/>
      <c r="G2842" s="42" t="n"/>
      <c r="H2842" s="42" t="n"/>
      <c r="I2842" s="42" t="n"/>
      <c r="J2842" s="42" t="n"/>
      <c r="K2842" s="42" t="n"/>
      <c r="L2842" s="42" t="n"/>
      <c r="M2842" s="42" t="n"/>
      <c r="N2842" s="42" t="n"/>
      <c r="O2842" s="42" t="n"/>
    </row>
    <row r="2843">
      <c r="A2843" s="40" t="n"/>
      <c r="B2843" s="41" t="n"/>
      <c r="C2843" s="42" t="n"/>
      <c r="D2843" s="42" t="n"/>
      <c r="E2843" s="42" t="n"/>
      <c r="F2843" s="42" t="n"/>
      <c r="G2843" s="42" t="n"/>
      <c r="H2843" s="42" t="n"/>
      <c r="I2843" s="42" t="n"/>
      <c r="J2843" s="42" t="n"/>
      <c r="K2843" s="42" t="n"/>
      <c r="L2843" s="42" t="n"/>
      <c r="M2843" s="42" t="n"/>
      <c r="N2843" s="42" t="n"/>
      <c r="O2843" s="42" t="n"/>
    </row>
    <row r="2844">
      <c r="A2844" s="40" t="n"/>
      <c r="B2844" s="41" t="n"/>
      <c r="C2844" s="42" t="n"/>
      <c r="D2844" s="42" t="n"/>
      <c r="E2844" s="42" t="n"/>
      <c r="F2844" s="42" t="n"/>
      <c r="G2844" s="42" t="n"/>
      <c r="H2844" s="42" t="n"/>
      <c r="I2844" s="42" t="n"/>
      <c r="J2844" s="42" t="n"/>
      <c r="K2844" s="42" t="n"/>
      <c r="L2844" s="42" t="n"/>
      <c r="M2844" s="42" t="n"/>
      <c r="N2844" s="42" t="n"/>
      <c r="O2844" s="42" t="n"/>
    </row>
    <row r="2845">
      <c r="A2845" s="40" t="n"/>
      <c r="B2845" s="41" t="n"/>
      <c r="C2845" s="42" t="n"/>
      <c r="D2845" s="42" t="n"/>
      <c r="E2845" s="42" t="n"/>
      <c r="F2845" s="42" t="n"/>
      <c r="G2845" s="42" t="n"/>
      <c r="H2845" s="42" t="n"/>
      <c r="I2845" s="42" t="n"/>
      <c r="J2845" s="42" t="n"/>
      <c r="K2845" s="42" t="n"/>
      <c r="L2845" s="42" t="n"/>
      <c r="M2845" s="42" t="n"/>
      <c r="N2845" s="42" t="n"/>
      <c r="O2845" s="42" t="n"/>
    </row>
    <row r="2846">
      <c r="A2846" s="40" t="n"/>
      <c r="B2846" s="41" t="n"/>
      <c r="C2846" s="42" t="n"/>
      <c r="D2846" s="42" t="n"/>
      <c r="E2846" s="42" t="n"/>
      <c r="F2846" s="42" t="n"/>
      <c r="G2846" s="42" t="n"/>
      <c r="H2846" s="42" t="n"/>
      <c r="I2846" s="42" t="n"/>
      <c r="J2846" s="42" t="n"/>
      <c r="K2846" s="42" t="n"/>
      <c r="L2846" s="42" t="n"/>
      <c r="M2846" s="42" t="n"/>
      <c r="N2846" s="42" t="n"/>
      <c r="O2846" s="42" t="n"/>
    </row>
    <row r="2847">
      <c r="A2847" s="40" t="n"/>
      <c r="B2847" s="41" t="n"/>
      <c r="C2847" s="42" t="n"/>
      <c r="D2847" s="42" t="n"/>
      <c r="E2847" s="42" t="n"/>
      <c r="F2847" s="42" t="n"/>
      <c r="G2847" s="42" t="n"/>
      <c r="H2847" s="42" t="n"/>
      <c r="I2847" s="42" t="n"/>
      <c r="J2847" s="42" t="n"/>
      <c r="K2847" s="42" t="n"/>
      <c r="L2847" s="42" t="n"/>
      <c r="M2847" s="42" t="n"/>
      <c r="N2847" s="42" t="n"/>
      <c r="O2847" s="42" t="n"/>
    </row>
    <row r="2848">
      <c r="A2848" s="40" t="n"/>
      <c r="B2848" s="41" t="n"/>
      <c r="C2848" s="42" t="n"/>
      <c r="D2848" s="42" t="n"/>
      <c r="E2848" s="42" t="n"/>
      <c r="F2848" s="42" t="n"/>
      <c r="G2848" s="42" t="n"/>
      <c r="H2848" s="42" t="n"/>
      <c r="I2848" s="42" t="n"/>
      <c r="J2848" s="42" t="n"/>
      <c r="K2848" s="42" t="n"/>
      <c r="L2848" s="42" t="n"/>
      <c r="M2848" s="42" t="n"/>
      <c r="N2848" s="42" t="n"/>
      <c r="O2848" s="42" t="n"/>
    </row>
    <row r="2849">
      <c r="A2849" s="40" t="n"/>
      <c r="B2849" s="41" t="n"/>
      <c r="C2849" s="42" t="n"/>
      <c r="D2849" s="42" t="n"/>
      <c r="E2849" s="42" t="n"/>
      <c r="F2849" s="42" t="n"/>
      <c r="G2849" s="42" t="n"/>
      <c r="H2849" s="42" t="n"/>
      <c r="I2849" s="42" t="n"/>
      <c r="J2849" s="42" t="n"/>
      <c r="K2849" s="42" t="n"/>
      <c r="L2849" s="42" t="n"/>
      <c r="M2849" s="42" t="n"/>
      <c r="N2849" s="42" t="n"/>
      <c r="O2849" s="42" t="n"/>
    </row>
    <row r="2850">
      <c r="A2850" s="40" t="n"/>
      <c r="B2850" s="41" t="n"/>
      <c r="C2850" s="42" t="n"/>
      <c r="D2850" s="42" t="n"/>
      <c r="E2850" s="42" t="n"/>
      <c r="F2850" s="42" t="n"/>
      <c r="G2850" s="42" t="n"/>
      <c r="H2850" s="42" t="n"/>
      <c r="I2850" s="42" t="n"/>
      <c r="J2850" s="42" t="n"/>
      <c r="K2850" s="42" t="n"/>
      <c r="L2850" s="42" t="n"/>
      <c r="M2850" s="42" t="n"/>
      <c r="N2850" s="42" t="n"/>
      <c r="O2850" s="42" t="n"/>
    </row>
    <row r="2851">
      <c r="A2851" s="40" t="n"/>
      <c r="B2851" s="41" t="n"/>
      <c r="C2851" s="42" t="n"/>
      <c r="D2851" s="42" t="n"/>
      <c r="E2851" s="42" t="n"/>
      <c r="F2851" s="42" t="n"/>
      <c r="G2851" s="42" t="n"/>
      <c r="H2851" s="42" t="n"/>
      <c r="I2851" s="42" t="n"/>
      <c r="J2851" s="42" t="n"/>
      <c r="K2851" s="42" t="n"/>
      <c r="L2851" s="42" t="n"/>
      <c r="M2851" s="42" t="n"/>
      <c r="N2851" s="42" t="n"/>
      <c r="O2851" s="42" t="n"/>
    </row>
    <row r="2852">
      <c r="A2852" s="40" t="n"/>
      <c r="B2852" s="41" t="n"/>
      <c r="C2852" s="42" t="n"/>
      <c r="D2852" s="42" t="n"/>
      <c r="E2852" s="42" t="n"/>
      <c r="F2852" s="42" t="n"/>
      <c r="G2852" s="42" t="n"/>
      <c r="H2852" s="42" t="n"/>
      <c r="I2852" s="42" t="n"/>
      <c r="J2852" s="42" t="n"/>
      <c r="K2852" s="42" t="n"/>
      <c r="L2852" s="42" t="n"/>
      <c r="M2852" s="42" t="n"/>
      <c r="N2852" s="42" t="n"/>
      <c r="O2852" s="42" t="n"/>
    </row>
    <row r="2853">
      <c r="A2853" s="40" t="n"/>
      <c r="B2853" s="41" t="n"/>
      <c r="C2853" s="42" t="n"/>
      <c r="D2853" s="42" t="n"/>
      <c r="E2853" s="42" t="n"/>
      <c r="F2853" s="42" t="n"/>
      <c r="G2853" s="42" t="n"/>
      <c r="H2853" s="42" t="n"/>
      <c r="I2853" s="42" t="n"/>
      <c r="J2853" s="42" t="n"/>
      <c r="K2853" s="42" t="n"/>
      <c r="L2853" s="42" t="n"/>
      <c r="M2853" s="42" t="n"/>
      <c r="N2853" s="42" t="n"/>
      <c r="O2853" s="42" t="n"/>
    </row>
    <row r="2854">
      <c r="A2854" s="40" t="n"/>
      <c r="B2854" s="41" t="n"/>
      <c r="C2854" s="42" t="n"/>
      <c r="D2854" s="42" t="n"/>
      <c r="E2854" s="42" t="n"/>
      <c r="F2854" s="42" t="n"/>
      <c r="G2854" s="42" t="n"/>
      <c r="H2854" s="42" t="n"/>
      <c r="I2854" s="42" t="n"/>
      <c r="J2854" s="42" t="n"/>
      <c r="K2854" s="42" t="n"/>
      <c r="L2854" s="42" t="n"/>
      <c r="M2854" s="42" t="n"/>
      <c r="N2854" s="42" t="n"/>
      <c r="O2854" s="42" t="n"/>
    </row>
    <row r="2855">
      <c r="A2855" s="40" t="n"/>
      <c r="B2855" s="41" t="n"/>
      <c r="C2855" s="42" t="n"/>
      <c r="D2855" s="42" t="n"/>
      <c r="E2855" s="42" t="n"/>
      <c r="F2855" s="42" t="n"/>
      <c r="G2855" s="42" t="n"/>
      <c r="H2855" s="42" t="n"/>
      <c r="I2855" s="42" t="n"/>
      <c r="J2855" s="42" t="n"/>
      <c r="K2855" s="42" t="n"/>
      <c r="L2855" s="42" t="n"/>
      <c r="M2855" s="42" t="n"/>
      <c r="N2855" s="42" t="n"/>
      <c r="O2855" s="42" t="n"/>
    </row>
    <row r="2856">
      <c r="A2856" s="40" t="n"/>
      <c r="B2856" s="41" t="n"/>
      <c r="C2856" s="42" t="n"/>
      <c r="D2856" s="42" t="n"/>
      <c r="E2856" s="42" t="n"/>
      <c r="F2856" s="42" t="n"/>
      <c r="G2856" s="42" t="n"/>
      <c r="H2856" s="42" t="n"/>
      <c r="I2856" s="42" t="n"/>
      <c r="J2856" s="42" t="n"/>
      <c r="K2856" s="42" t="n"/>
      <c r="L2856" s="42" t="n"/>
      <c r="M2856" s="42" t="n"/>
      <c r="N2856" s="42" t="n"/>
      <c r="O2856" s="42" t="n"/>
    </row>
    <row r="2857">
      <c r="A2857" s="40" t="n"/>
      <c r="B2857" s="41" t="n"/>
      <c r="C2857" s="42" t="n"/>
      <c r="D2857" s="42" t="n"/>
      <c r="E2857" s="42" t="n"/>
      <c r="F2857" s="42" t="n"/>
      <c r="G2857" s="42" t="n"/>
      <c r="H2857" s="42" t="n"/>
      <c r="I2857" s="42" t="n"/>
      <c r="J2857" s="42" t="n"/>
      <c r="K2857" s="42" t="n"/>
      <c r="L2857" s="42" t="n"/>
      <c r="M2857" s="42" t="n"/>
      <c r="N2857" s="42" t="n"/>
      <c r="O2857" s="42" t="n"/>
    </row>
    <row r="2858">
      <c r="A2858" s="40" t="n"/>
      <c r="B2858" s="41" t="n"/>
      <c r="C2858" s="42" t="n"/>
      <c r="D2858" s="42" t="n"/>
      <c r="E2858" s="42" t="n"/>
      <c r="F2858" s="42" t="n"/>
      <c r="G2858" s="42" t="n"/>
      <c r="H2858" s="42" t="n"/>
      <c r="I2858" s="42" t="n"/>
      <c r="J2858" s="42" t="n"/>
      <c r="K2858" s="42" t="n"/>
      <c r="L2858" s="42" t="n"/>
      <c r="M2858" s="42" t="n"/>
      <c r="N2858" s="42" t="n"/>
      <c r="O2858" s="42" t="n"/>
    </row>
    <row r="2859">
      <c r="A2859" s="40" t="n"/>
      <c r="B2859" s="41" t="n"/>
      <c r="C2859" s="42" t="n"/>
      <c r="D2859" s="42" t="n"/>
      <c r="E2859" s="42" t="n"/>
      <c r="F2859" s="42" t="n"/>
      <c r="G2859" s="42" t="n"/>
      <c r="H2859" s="42" t="n"/>
      <c r="I2859" s="42" t="n"/>
      <c r="J2859" s="42" t="n"/>
      <c r="K2859" s="42" t="n"/>
      <c r="L2859" s="42" t="n"/>
      <c r="M2859" s="42" t="n"/>
      <c r="N2859" s="42" t="n"/>
      <c r="O2859" s="42" t="n"/>
    </row>
    <row r="2860">
      <c r="A2860" s="40" t="n"/>
      <c r="B2860" s="41" t="n"/>
      <c r="C2860" s="42" t="n"/>
      <c r="D2860" s="42" t="n"/>
      <c r="E2860" s="42" t="n"/>
      <c r="F2860" s="42" t="n"/>
      <c r="G2860" s="42" t="n"/>
      <c r="H2860" s="42" t="n"/>
      <c r="I2860" s="42" t="n"/>
      <c r="J2860" s="42" t="n"/>
      <c r="K2860" s="42" t="n"/>
      <c r="L2860" s="42" t="n"/>
      <c r="M2860" s="42" t="n"/>
      <c r="N2860" s="42" t="n"/>
      <c r="O2860" s="42" t="n"/>
    </row>
    <row r="2861">
      <c r="A2861" s="40" t="n"/>
      <c r="B2861" s="41" t="n"/>
      <c r="C2861" s="42" t="n"/>
      <c r="D2861" s="42" t="n"/>
      <c r="E2861" s="42" t="n"/>
      <c r="F2861" s="42" t="n"/>
      <c r="G2861" s="42" t="n"/>
      <c r="H2861" s="42" t="n"/>
      <c r="I2861" s="42" t="n"/>
      <c r="J2861" s="42" t="n"/>
      <c r="K2861" s="42" t="n"/>
      <c r="L2861" s="42" t="n"/>
      <c r="M2861" s="42" t="n"/>
      <c r="N2861" s="42" t="n"/>
      <c r="O2861" s="42" t="n"/>
    </row>
    <row r="2862">
      <c r="A2862" s="40" t="n"/>
      <c r="B2862" s="41" t="n"/>
      <c r="C2862" s="42" t="n"/>
      <c r="D2862" s="42" t="n"/>
      <c r="E2862" s="42" t="n"/>
      <c r="F2862" s="42" t="n"/>
      <c r="G2862" s="42" t="n"/>
      <c r="H2862" s="42" t="n"/>
      <c r="I2862" s="42" t="n"/>
      <c r="J2862" s="42" t="n"/>
      <c r="K2862" s="42" t="n"/>
      <c r="L2862" s="42" t="n"/>
      <c r="M2862" s="42" t="n"/>
      <c r="N2862" s="42" t="n"/>
      <c r="O2862" s="42" t="n"/>
    </row>
    <row r="2863">
      <c r="A2863" s="40" t="n"/>
      <c r="B2863" s="41" t="n"/>
      <c r="C2863" s="42" t="n"/>
      <c r="D2863" s="42" t="n"/>
      <c r="E2863" s="42" t="n"/>
      <c r="F2863" s="42" t="n"/>
      <c r="G2863" s="42" t="n"/>
      <c r="H2863" s="42" t="n"/>
      <c r="I2863" s="42" t="n"/>
      <c r="J2863" s="42" t="n"/>
      <c r="K2863" s="42" t="n"/>
      <c r="L2863" s="42" t="n"/>
      <c r="M2863" s="42" t="n"/>
      <c r="N2863" s="42" t="n"/>
      <c r="O2863" s="42" t="n"/>
    </row>
    <row r="2864">
      <c r="A2864" s="40" t="n"/>
      <c r="B2864" s="41" t="n"/>
      <c r="C2864" s="42" t="n"/>
      <c r="D2864" s="42" t="n"/>
      <c r="E2864" s="42" t="n"/>
      <c r="F2864" s="42" t="n"/>
      <c r="G2864" s="42" t="n"/>
      <c r="H2864" s="42" t="n"/>
      <c r="I2864" s="42" t="n"/>
      <c r="J2864" s="42" t="n"/>
      <c r="K2864" s="42" t="n"/>
      <c r="L2864" s="42" t="n"/>
      <c r="M2864" s="42" t="n"/>
      <c r="N2864" s="42" t="n"/>
      <c r="O2864" s="42" t="n"/>
    </row>
    <row r="2865">
      <c r="A2865" s="40" t="n"/>
      <c r="B2865" s="41" t="n"/>
      <c r="C2865" s="42" t="n"/>
      <c r="D2865" s="42" t="n"/>
      <c r="E2865" s="42" t="n"/>
      <c r="F2865" s="42" t="n"/>
      <c r="G2865" s="42" t="n"/>
      <c r="H2865" s="42" t="n"/>
      <c r="I2865" s="42" t="n"/>
      <c r="J2865" s="42" t="n"/>
      <c r="K2865" s="42" t="n"/>
      <c r="L2865" s="42" t="n"/>
      <c r="M2865" s="42" t="n"/>
      <c r="N2865" s="42" t="n"/>
      <c r="O2865" s="42" t="n"/>
    </row>
    <row r="2866">
      <c r="A2866" s="40" t="n"/>
      <c r="B2866" s="41" t="n"/>
      <c r="C2866" s="42" t="n"/>
      <c r="D2866" s="42" t="n"/>
      <c r="E2866" s="42" t="n"/>
      <c r="F2866" s="42" t="n"/>
      <c r="G2866" s="42" t="n"/>
      <c r="H2866" s="42" t="n"/>
      <c r="I2866" s="42" t="n"/>
      <c r="J2866" s="42" t="n"/>
      <c r="K2866" s="42" t="n"/>
      <c r="L2866" s="42" t="n"/>
      <c r="M2866" s="42" t="n"/>
      <c r="N2866" s="42" t="n"/>
      <c r="O2866" s="42" t="n"/>
    </row>
    <row r="2867">
      <c r="A2867" s="40" t="n"/>
      <c r="B2867" s="41" t="n"/>
      <c r="C2867" s="42" t="n"/>
      <c r="D2867" s="42" t="n"/>
      <c r="E2867" s="42" t="n"/>
      <c r="F2867" s="42" t="n"/>
      <c r="G2867" s="42" t="n"/>
      <c r="H2867" s="42" t="n"/>
      <c r="I2867" s="42" t="n"/>
      <c r="J2867" s="42" t="n"/>
      <c r="K2867" s="42" t="n"/>
      <c r="L2867" s="42" t="n"/>
      <c r="M2867" s="42" t="n"/>
      <c r="N2867" s="42" t="n"/>
      <c r="O2867" s="42" t="n"/>
    </row>
    <row r="2868">
      <c r="A2868" s="40" t="n"/>
      <c r="B2868" s="41" t="n"/>
      <c r="C2868" s="42" t="n"/>
      <c r="D2868" s="42" t="n"/>
      <c r="E2868" s="42" t="n"/>
      <c r="F2868" s="42" t="n"/>
      <c r="G2868" s="42" t="n"/>
      <c r="H2868" s="42" t="n"/>
      <c r="I2868" s="42" t="n"/>
      <c r="J2868" s="42" t="n"/>
      <c r="K2868" s="42" t="n"/>
      <c r="L2868" s="42" t="n"/>
      <c r="M2868" s="42" t="n"/>
      <c r="N2868" s="42" t="n"/>
      <c r="O2868" s="42" t="n"/>
    </row>
    <row r="2869">
      <c r="A2869" s="40" t="n"/>
      <c r="B2869" s="41" t="n"/>
      <c r="C2869" s="42" t="n"/>
      <c r="D2869" s="42" t="n"/>
      <c r="E2869" s="42" t="n"/>
      <c r="F2869" s="42" t="n"/>
      <c r="G2869" s="42" t="n"/>
      <c r="H2869" s="42" t="n"/>
      <c r="I2869" s="42" t="n"/>
      <c r="J2869" s="42" t="n"/>
      <c r="K2869" s="42" t="n"/>
      <c r="L2869" s="42" t="n"/>
      <c r="M2869" s="42" t="n"/>
      <c r="N2869" s="42" t="n"/>
      <c r="O2869" s="42" t="n"/>
    </row>
    <row r="2870">
      <c r="A2870" s="40" t="n"/>
      <c r="B2870" s="41" t="n"/>
      <c r="C2870" s="42" t="n"/>
      <c r="D2870" s="42" t="n"/>
      <c r="E2870" s="42" t="n"/>
      <c r="F2870" s="42" t="n"/>
      <c r="G2870" s="42" t="n"/>
      <c r="H2870" s="42" t="n"/>
      <c r="I2870" s="42" t="n"/>
      <c r="J2870" s="42" t="n"/>
      <c r="K2870" s="42" t="n"/>
      <c r="L2870" s="42" t="n"/>
      <c r="M2870" s="42" t="n"/>
      <c r="N2870" s="42" t="n"/>
      <c r="O2870" s="42" t="n"/>
    </row>
    <row r="2871">
      <c r="A2871" s="40" t="n"/>
      <c r="B2871" s="41" t="n"/>
      <c r="C2871" s="42" t="n"/>
      <c r="D2871" s="42" t="n"/>
      <c r="E2871" s="42" t="n"/>
      <c r="F2871" s="42" t="n"/>
      <c r="G2871" s="42" t="n"/>
      <c r="H2871" s="42" t="n"/>
      <c r="I2871" s="42" t="n"/>
      <c r="J2871" s="42" t="n"/>
      <c r="K2871" s="42" t="n"/>
      <c r="L2871" s="42" t="n"/>
      <c r="M2871" s="42" t="n"/>
      <c r="N2871" s="42" t="n"/>
      <c r="O2871" s="42" t="n"/>
    </row>
    <row r="2872">
      <c r="A2872" s="40" t="n"/>
      <c r="B2872" s="41" t="n"/>
      <c r="C2872" s="42" t="n"/>
      <c r="D2872" s="42" t="n"/>
      <c r="E2872" s="42" t="n"/>
      <c r="F2872" s="42" t="n"/>
      <c r="G2872" s="42" t="n"/>
      <c r="H2872" s="42" t="n"/>
      <c r="I2872" s="42" t="n"/>
      <c r="J2872" s="42" t="n"/>
      <c r="K2872" s="42" t="n"/>
      <c r="L2872" s="42" t="n"/>
      <c r="M2872" s="42" t="n"/>
      <c r="N2872" s="42" t="n"/>
      <c r="O2872" s="42" t="n"/>
    </row>
    <row r="2873">
      <c r="A2873" s="40" t="n"/>
      <c r="B2873" s="41" t="n"/>
      <c r="C2873" s="42" t="n"/>
      <c r="D2873" s="42" t="n"/>
      <c r="E2873" s="42" t="n"/>
      <c r="F2873" s="42" t="n"/>
      <c r="G2873" s="42" t="n"/>
      <c r="H2873" s="42" t="n"/>
      <c r="I2873" s="42" t="n"/>
      <c r="J2873" s="42" t="n"/>
      <c r="K2873" s="42" t="n"/>
      <c r="L2873" s="42" t="n"/>
      <c r="M2873" s="42" t="n"/>
      <c r="N2873" s="42" t="n"/>
      <c r="O2873" s="42" t="n"/>
    </row>
    <row r="2874">
      <c r="A2874" s="40" t="n"/>
      <c r="B2874" s="41" t="n"/>
      <c r="C2874" s="42" t="n"/>
      <c r="D2874" s="42" t="n"/>
      <c r="E2874" s="42" t="n"/>
      <c r="F2874" s="42" t="n"/>
      <c r="G2874" s="42" t="n"/>
      <c r="H2874" s="42" t="n"/>
      <c r="I2874" s="42" t="n"/>
      <c r="J2874" s="42" t="n"/>
      <c r="K2874" s="42" t="n"/>
      <c r="L2874" s="42" t="n"/>
      <c r="M2874" s="42" t="n"/>
      <c r="N2874" s="42" t="n"/>
      <c r="O2874" s="42" t="n"/>
    </row>
    <row r="2875">
      <c r="A2875" s="40" t="n"/>
      <c r="B2875" s="41" t="n"/>
      <c r="C2875" s="42" t="n"/>
      <c r="D2875" s="42" t="n"/>
      <c r="E2875" s="42" t="n"/>
      <c r="F2875" s="42" t="n"/>
      <c r="G2875" s="42" t="n"/>
      <c r="H2875" s="42" t="n"/>
      <c r="I2875" s="42" t="n"/>
      <c r="J2875" s="42" t="n"/>
      <c r="K2875" s="42" t="n"/>
      <c r="L2875" s="42" t="n"/>
      <c r="M2875" s="42" t="n"/>
      <c r="N2875" s="42" t="n"/>
      <c r="O2875" s="42" t="n"/>
    </row>
    <row r="2876">
      <c r="A2876" s="40" t="n"/>
      <c r="B2876" s="41" t="n"/>
      <c r="C2876" s="42" t="n"/>
      <c r="D2876" s="42" t="n"/>
      <c r="E2876" s="42" t="n"/>
      <c r="F2876" s="42" t="n"/>
      <c r="G2876" s="42" t="n"/>
      <c r="H2876" s="42" t="n"/>
      <c r="I2876" s="42" t="n"/>
      <c r="J2876" s="42" t="n"/>
      <c r="K2876" s="42" t="n"/>
      <c r="L2876" s="42" t="n"/>
      <c r="M2876" s="42" t="n"/>
      <c r="N2876" s="42" t="n"/>
      <c r="O2876" s="42" t="n"/>
    </row>
    <row r="2877">
      <c r="A2877" s="40" t="n"/>
      <c r="B2877" s="41" t="n"/>
      <c r="C2877" s="42" t="n"/>
      <c r="D2877" s="42" t="n"/>
      <c r="E2877" s="42" t="n"/>
      <c r="F2877" s="42" t="n"/>
      <c r="G2877" s="42" t="n"/>
      <c r="H2877" s="42" t="n"/>
      <c r="I2877" s="42" t="n"/>
      <c r="J2877" s="42" t="n"/>
      <c r="K2877" s="42" t="n"/>
      <c r="L2877" s="42" t="n"/>
      <c r="M2877" s="42" t="n"/>
      <c r="N2877" s="42" t="n"/>
      <c r="O2877" s="42" t="n"/>
    </row>
    <row r="2878">
      <c r="A2878" s="40" t="n"/>
      <c r="B2878" s="41" t="n"/>
      <c r="C2878" s="42" t="n"/>
      <c r="D2878" s="42" t="n"/>
      <c r="E2878" s="42" t="n"/>
      <c r="F2878" s="42" t="n"/>
      <c r="G2878" s="42" t="n"/>
      <c r="H2878" s="42" t="n"/>
      <c r="I2878" s="42" t="n"/>
      <c r="J2878" s="42" t="n"/>
      <c r="K2878" s="42" t="n"/>
      <c r="L2878" s="42" t="n"/>
      <c r="M2878" s="42" t="n"/>
      <c r="N2878" s="42" t="n"/>
      <c r="O2878" s="42" t="n"/>
    </row>
    <row r="2879">
      <c r="A2879" s="40" t="n"/>
      <c r="B2879" s="41" t="n"/>
      <c r="C2879" s="42" t="n"/>
      <c r="D2879" s="42" t="n"/>
      <c r="E2879" s="42" t="n"/>
      <c r="F2879" s="42" t="n"/>
      <c r="G2879" s="42" t="n"/>
      <c r="H2879" s="42" t="n"/>
      <c r="I2879" s="42" t="n"/>
      <c r="J2879" s="42" t="n"/>
      <c r="K2879" s="42" t="n"/>
      <c r="L2879" s="42" t="n"/>
      <c r="M2879" s="42" t="n"/>
      <c r="N2879" s="42" t="n"/>
      <c r="O2879" s="42" t="n"/>
    </row>
    <row r="2880">
      <c r="A2880" s="40" t="n"/>
      <c r="B2880" s="41" t="n"/>
      <c r="C2880" s="42" t="n"/>
      <c r="D2880" s="42" t="n"/>
      <c r="E2880" s="42" t="n"/>
      <c r="F2880" s="42" t="n"/>
      <c r="G2880" s="42" t="n"/>
      <c r="H2880" s="42" t="n"/>
      <c r="I2880" s="42" t="n"/>
      <c r="J2880" s="42" t="n"/>
      <c r="K2880" s="42" t="n"/>
      <c r="L2880" s="42" t="n"/>
      <c r="M2880" s="42" t="n"/>
      <c r="N2880" s="42" t="n"/>
      <c r="O2880" s="42" t="n"/>
    </row>
    <row r="2881">
      <c r="A2881" s="40" t="n"/>
      <c r="B2881" s="41" t="n"/>
      <c r="C2881" s="42" t="n"/>
      <c r="D2881" s="42" t="n"/>
      <c r="E2881" s="42" t="n"/>
      <c r="F2881" s="42" t="n"/>
      <c r="G2881" s="42" t="n"/>
      <c r="H2881" s="42" t="n"/>
      <c r="I2881" s="42" t="n"/>
      <c r="J2881" s="42" t="n"/>
      <c r="K2881" s="42" t="n"/>
      <c r="L2881" s="42" t="n"/>
      <c r="M2881" s="42" t="n"/>
      <c r="N2881" s="42" t="n"/>
      <c r="O2881" s="42" t="n"/>
    </row>
    <row r="2882">
      <c r="A2882" s="40" t="n"/>
      <c r="B2882" s="41" t="n"/>
      <c r="C2882" s="42" t="n"/>
      <c r="D2882" s="42" t="n"/>
      <c r="E2882" s="42" t="n"/>
      <c r="F2882" s="42" t="n"/>
      <c r="G2882" s="42" t="n"/>
      <c r="H2882" s="42" t="n"/>
      <c r="I2882" s="42" t="n"/>
      <c r="J2882" s="42" t="n"/>
      <c r="K2882" s="42" t="n"/>
      <c r="L2882" s="42" t="n"/>
      <c r="M2882" s="42" t="n"/>
      <c r="N2882" s="42" t="n"/>
      <c r="O2882" s="42" t="n"/>
    </row>
    <row r="2883">
      <c r="A2883" s="40" t="n"/>
      <c r="B2883" s="41" t="n"/>
      <c r="C2883" s="42" t="n"/>
      <c r="D2883" s="42" t="n"/>
      <c r="E2883" s="42" t="n"/>
      <c r="F2883" s="42" t="n"/>
      <c r="G2883" s="42" t="n"/>
      <c r="H2883" s="42" t="n"/>
      <c r="I2883" s="42" t="n"/>
      <c r="J2883" s="42" t="n"/>
      <c r="K2883" s="42" t="n"/>
      <c r="L2883" s="42" t="n"/>
      <c r="M2883" s="42" t="n"/>
      <c r="N2883" s="42" t="n"/>
      <c r="O2883" s="42" t="n"/>
    </row>
    <row r="2884">
      <c r="A2884" s="40" t="n"/>
      <c r="B2884" s="41" t="n"/>
      <c r="C2884" s="42" t="n"/>
      <c r="D2884" s="42" t="n"/>
      <c r="E2884" s="42" t="n"/>
      <c r="F2884" s="42" t="n"/>
      <c r="G2884" s="42" t="n"/>
      <c r="H2884" s="42" t="n"/>
      <c r="I2884" s="42" t="n"/>
      <c r="J2884" s="42" t="n"/>
      <c r="K2884" s="42" t="n"/>
      <c r="L2884" s="42" t="n"/>
      <c r="M2884" s="42" t="n"/>
      <c r="N2884" s="42" t="n"/>
      <c r="O2884" s="42" t="n"/>
    </row>
    <row r="2885">
      <c r="A2885" s="40" t="n"/>
      <c r="B2885" s="41" t="n"/>
      <c r="C2885" s="42" t="n"/>
      <c r="D2885" s="42" t="n"/>
      <c r="E2885" s="42" t="n"/>
      <c r="F2885" s="42" t="n"/>
      <c r="G2885" s="42" t="n"/>
      <c r="H2885" s="42" t="n"/>
      <c r="I2885" s="42" t="n"/>
      <c r="J2885" s="42" t="n"/>
      <c r="K2885" s="42" t="n"/>
      <c r="L2885" s="42" t="n"/>
      <c r="M2885" s="42" t="n"/>
      <c r="N2885" s="42" t="n"/>
      <c r="O2885" s="42" t="n"/>
    </row>
    <row r="2886">
      <c r="A2886" s="40" t="n"/>
      <c r="B2886" s="41" t="n"/>
      <c r="C2886" s="42" t="n"/>
      <c r="D2886" s="42" t="n"/>
      <c r="E2886" s="42" t="n"/>
      <c r="F2886" s="42" t="n"/>
      <c r="G2886" s="42" t="n"/>
      <c r="H2886" s="42" t="n"/>
      <c r="I2886" s="42" t="n"/>
      <c r="J2886" s="42" t="n"/>
      <c r="K2886" s="42" t="n"/>
      <c r="L2886" s="42" t="n"/>
      <c r="M2886" s="42" t="n"/>
      <c r="N2886" s="42" t="n"/>
      <c r="O2886" s="42" t="n"/>
    </row>
    <row r="2887">
      <c r="A2887" s="40" t="n"/>
      <c r="B2887" s="41" t="n"/>
      <c r="C2887" s="42" t="n"/>
      <c r="D2887" s="42" t="n"/>
      <c r="E2887" s="42" t="n"/>
      <c r="F2887" s="42" t="n"/>
      <c r="G2887" s="42" t="n"/>
      <c r="H2887" s="42" t="n"/>
      <c r="I2887" s="42" t="n"/>
      <c r="J2887" s="42" t="n"/>
      <c r="K2887" s="42" t="n"/>
      <c r="L2887" s="42" t="n"/>
      <c r="M2887" s="42" t="n"/>
      <c r="N2887" s="42" t="n"/>
      <c r="O2887" s="42" t="n"/>
    </row>
    <row r="2888">
      <c r="A2888" s="40" t="n"/>
      <c r="B2888" s="41" t="n"/>
      <c r="C2888" s="42" t="n"/>
      <c r="D2888" s="42" t="n"/>
      <c r="E2888" s="42" t="n"/>
      <c r="F2888" s="42" t="n"/>
      <c r="G2888" s="42" t="n"/>
      <c r="H2888" s="42" t="n"/>
      <c r="I2888" s="42" t="n"/>
      <c r="J2888" s="42" t="n"/>
      <c r="K2888" s="42" t="n"/>
      <c r="L2888" s="42" t="n"/>
      <c r="M2888" s="42" t="n"/>
      <c r="N2888" s="42" t="n"/>
      <c r="O2888" s="42" t="n"/>
    </row>
    <row r="2889">
      <c r="A2889" s="40" t="n"/>
      <c r="B2889" s="41" t="n"/>
      <c r="C2889" s="42" t="n"/>
      <c r="D2889" s="42" t="n"/>
      <c r="E2889" s="42" t="n"/>
      <c r="F2889" s="42" t="n"/>
      <c r="G2889" s="42" t="n"/>
      <c r="H2889" s="42" t="n"/>
      <c r="I2889" s="42" t="n"/>
      <c r="J2889" s="42" t="n"/>
      <c r="K2889" s="42" t="n"/>
      <c r="L2889" s="42" t="n"/>
      <c r="M2889" s="42" t="n"/>
      <c r="N2889" s="42" t="n"/>
      <c r="O2889" s="42" t="n"/>
    </row>
    <row r="2890">
      <c r="A2890" s="40" t="n"/>
      <c r="B2890" s="41" t="n"/>
      <c r="C2890" s="42" t="n"/>
      <c r="D2890" s="42" t="n"/>
      <c r="E2890" s="42" t="n"/>
      <c r="F2890" s="42" t="n"/>
      <c r="G2890" s="42" t="n"/>
      <c r="H2890" s="42" t="n"/>
      <c r="I2890" s="42" t="n"/>
      <c r="J2890" s="42" t="n"/>
      <c r="K2890" s="42" t="n"/>
      <c r="L2890" s="42" t="n"/>
      <c r="M2890" s="42" t="n"/>
      <c r="N2890" s="42" t="n"/>
      <c r="O2890" s="42" t="n"/>
    </row>
    <row r="2891">
      <c r="A2891" s="40" t="n"/>
      <c r="B2891" s="41" t="n"/>
      <c r="C2891" s="42" t="n"/>
      <c r="D2891" s="42" t="n"/>
      <c r="E2891" s="42" t="n"/>
      <c r="F2891" s="42" t="n"/>
      <c r="G2891" s="42" t="n"/>
      <c r="H2891" s="42" t="n"/>
      <c r="I2891" s="42" t="n"/>
      <c r="J2891" s="42" t="n"/>
      <c r="K2891" s="42" t="n"/>
      <c r="L2891" s="42" t="n"/>
      <c r="M2891" s="42" t="n"/>
      <c r="N2891" s="42" t="n"/>
      <c r="O2891" s="42" t="n"/>
    </row>
    <row r="2892">
      <c r="A2892" s="40" t="n"/>
      <c r="B2892" s="41" t="n"/>
      <c r="C2892" s="42" t="n"/>
      <c r="D2892" s="42" t="n"/>
      <c r="E2892" s="42" t="n"/>
      <c r="F2892" s="42" t="n"/>
      <c r="G2892" s="42" t="n"/>
      <c r="H2892" s="42" t="n"/>
      <c r="I2892" s="42" t="n"/>
      <c r="J2892" s="42" t="n"/>
      <c r="K2892" s="42" t="n"/>
      <c r="L2892" s="42" t="n"/>
      <c r="M2892" s="42" t="n"/>
      <c r="N2892" s="42" t="n"/>
      <c r="O2892" s="42" t="n"/>
    </row>
    <row r="2893">
      <c r="A2893" s="40" t="n"/>
      <c r="B2893" s="41" t="n"/>
      <c r="C2893" s="42" t="n"/>
      <c r="D2893" s="42" t="n"/>
      <c r="E2893" s="42" t="n"/>
      <c r="F2893" s="42" t="n"/>
      <c r="G2893" s="42" t="n"/>
      <c r="H2893" s="42" t="n"/>
      <c r="I2893" s="42" t="n"/>
      <c r="J2893" s="42" t="n"/>
      <c r="K2893" s="42" t="n"/>
      <c r="L2893" s="42" t="n"/>
      <c r="M2893" s="42" t="n"/>
      <c r="N2893" s="42" t="n"/>
      <c r="O2893" s="42" t="n"/>
    </row>
    <row r="2894">
      <c r="A2894" s="40" t="n"/>
      <c r="B2894" s="41" t="n"/>
      <c r="C2894" s="42" t="n"/>
      <c r="D2894" s="42" t="n"/>
      <c r="E2894" s="42" t="n"/>
      <c r="F2894" s="42" t="n"/>
      <c r="G2894" s="42" t="n"/>
      <c r="H2894" s="42" t="n"/>
      <c r="I2894" s="42" t="n"/>
      <c r="J2894" s="42" t="n"/>
      <c r="K2894" s="42" t="n"/>
      <c r="L2894" s="42" t="n"/>
      <c r="M2894" s="42" t="n"/>
      <c r="N2894" s="42" t="n"/>
      <c r="O2894" s="42" t="n"/>
    </row>
    <row r="2895">
      <c r="A2895" s="40" t="n"/>
      <c r="B2895" s="41" t="n"/>
      <c r="C2895" s="42" t="n"/>
      <c r="D2895" s="42" t="n"/>
      <c r="E2895" s="42" t="n"/>
      <c r="F2895" s="42" t="n"/>
      <c r="G2895" s="42" t="n"/>
      <c r="H2895" s="42" t="n"/>
      <c r="I2895" s="42" t="n"/>
      <c r="J2895" s="42" t="n"/>
      <c r="K2895" s="42" t="n"/>
      <c r="L2895" s="42" t="n"/>
      <c r="M2895" s="42" t="n"/>
      <c r="N2895" s="42" t="n"/>
      <c r="O2895" s="42" t="n"/>
    </row>
    <row r="2896">
      <c r="A2896" s="40" t="n"/>
      <c r="B2896" s="41" t="n"/>
      <c r="C2896" s="42" t="n"/>
      <c r="D2896" s="42" t="n"/>
      <c r="E2896" s="42" t="n"/>
      <c r="F2896" s="42" t="n"/>
      <c r="G2896" s="42" t="n"/>
      <c r="H2896" s="42" t="n"/>
      <c r="I2896" s="42" t="n"/>
      <c r="J2896" s="42" t="n"/>
      <c r="K2896" s="42" t="n"/>
      <c r="L2896" s="42" t="n"/>
      <c r="M2896" s="42" t="n"/>
      <c r="N2896" s="42" t="n"/>
      <c r="O2896" s="42" t="n"/>
    </row>
    <row r="2897">
      <c r="A2897" s="40" t="n"/>
      <c r="B2897" s="41" t="n"/>
      <c r="C2897" s="42" t="n"/>
      <c r="D2897" s="42" t="n"/>
      <c r="E2897" s="42" t="n"/>
      <c r="F2897" s="42" t="n"/>
      <c r="G2897" s="42" t="n"/>
      <c r="H2897" s="42" t="n"/>
      <c r="I2897" s="42" t="n"/>
      <c r="J2897" s="42" t="n"/>
      <c r="K2897" s="42" t="n"/>
      <c r="L2897" s="42" t="n"/>
      <c r="M2897" s="42" t="n"/>
      <c r="N2897" s="42" t="n"/>
      <c r="O2897" s="42" t="n"/>
    </row>
    <row r="2898">
      <c r="A2898" s="40" t="n"/>
      <c r="B2898" s="41" t="n"/>
      <c r="C2898" s="42" t="n"/>
      <c r="D2898" s="42" t="n"/>
      <c r="E2898" s="42" t="n"/>
      <c r="F2898" s="42" t="n"/>
      <c r="G2898" s="42" t="n"/>
      <c r="H2898" s="42" t="n"/>
      <c r="I2898" s="42" t="n"/>
      <c r="J2898" s="42" t="n"/>
      <c r="K2898" s="42" t="n"/>
      <c r="L2898" s="42" t="n"/>
      <c r="M2898" s="42" t="n"/>
      <c r="N2898" s="42" t="n"/>
      <c r="O2898" s="42" t="n"/>
    </row>
    <row r="2899">
      <c r="A2899" s="40" t="n"/>
      <c r="B2899" s="41" t="n"/>
      <c r="C2899" s="42" t="n"/>
      <c r="D2899" s="42" t="n"/>
      <c r="E2899" s="42" t="n"/>
      <c r="F2899" s="42" t="n"/>
      <c r="G2899" s="42" t="n"/>
      <c r="H2899" s="42" t="n"/>
      <c r="I2899" s="42" t="n"/>
      <c r="J2899" s="42" t="n"/>
      <c r="K2899" s="42" t="n"/>
      <c r="L2899" s="42" t="n"/>
      <c r="M2899" s="42" t="n"/>
      <c r="N2899" s="42" t="n"/>
      <c r="O2899" s="42" t="n"/>
    </row>
    <row r="2900">
      <c r="A2900" s="40" t="n"/>
      <c r="B2900" s="41" t="n"/>
      <c r="C2900" s="42" t="n"/>
      <c r="D2900" s="42" t="n"/>
      <c r="E2900" s="42" t="n"/>
      <c r="F2900" s="42" t="n"/>
      <c r="G2900" s="42" t="n"/>
      <c r="H2900" s="42" t="n"/>
      <c r="I2900" s="42" t="n"/>
      <c r="J2900" s="42" t="n"/>
      <c r="K2900" s="42" t="n"/>
      <c r="L2900" s="42" t="n"/>
      <c r="M2900" s="42" t="n"/>
      <c r="N2900" s="42" t="n"/>
      <c r="O2900" s="42" t="n"/>
    </row>
    <row r="2901">
      <c r="A2901" s="40" t="n"/>
      <c r="B2901" s="41" t="n"/>
      <c r="C2901" s="42" t="n"/>
      <c r="D2901" s="42" t="n"/>
      <c r="E2901" s="42" t="n"/>
      <c r="F2901" s="42" t="n"/>
      <c r="G2901" s="42" t="n"/>
      <c r="H2901" s="42" t="n"/>
      <c r="I2901" s="42" t="n"/>
      <c r="J2901" s="42" t="n"/>
      <c r="K2901" s="42" t="n"/>
      <c r="L2901" s="42" t="n"/>
      <c r="M2901" s="42" t="n"/>
      <c r="N2901" s="42" t="n"/>
      <c r="O2901" s="42" t="n"/>
    </row>
    <row r="2902">
      <c r="A2902" s="40" t="n"/>
      <c r="B2902" s="41" t="n"/>
      <c r="C2902" s="42" t="n"/>
      <c r="D2902" s="42" t="n"/>
      <c r="E2902" s="42" t="n"/>
      <c r="F2902" s="42" t="n"/>
      <c r="G2902" s="42" t="n"/>
      <c r="H2902" s="42" t="n"/>
      <c r="I2902" s="42" t="n"/>
      <c r="J2902" s="42" t="n"/>
      <c r="K2902" s="42" t="n"/>
      <c r="L2902" s="42" t="n"/>
      <c r="M2902" s="42" t="n"/>
      <c r="N2902" s="42" t="n"/>
      <c r="O2902" s="42" t="n"/>
    </row>
    <row r="2903">
      <c r="A2903" s="40" t="n"/>
      <c r="B2903" s="41" t="n"/>
      <c r="C2903" s="42" t="n"/>
      <c r="D2903" s="42" t="n"/>
      <c r="E2903" s="42" t="n"/>
      <c r="F2903" s="42" t="n"/>
      <c r="G2903" s="42" t="n"/>
      <c r="H2903" s="42" t="n"/>
      <c r="I2903" s="42" t="n"/>
      <c r="J2903" s="42" t="n"/>
      <c r="K2903" s="42" t="n"/>
      <c r="L2903" s="42" t="n"/>
      <c r="M2903" s="42" t="n"/>
      <c r="N2903" s="42" t="n"/>
      <c r="O2903" s="42" t="n"/>
    </row>
    <row r="2904">
      <c r="A2904" s="40" t="n"/>
      <c r="B2904" s="41" t="n"/>
      <c r="C2904" s="42" t="n"/>
      <c r="D2904" s="42" t="n"/>
      <c r="E2904" s="42" t="n"/>
      <c r="F2904" s="42" t="n"/>
      <c r="G2904" s="42" t="n"/>
      <c r="H2904" s="42" t="n"/>
      <c r="I2904" s="42" t="n"/>
      <c r="J2904" s="42" t="n"/>
      <c r="K2904" s="42" t="n"/>
      <c r="L2904" s="42" t="n"/>
      <c r="M2904" s="42" t="n"/>
      <c r="N2904" s="42" t="n"/>
      <c r="O2904" s="42" t="n"/>
    </row>
    <row r="2905">
      <c r="A2905" s="40" t="n"/>
      <c r="B2905" s="41" t="n"/>
      <c r="C2905" s="42" t="n"/>
      <c r="D2905" s="42" t="n"/>
      <c r="E2905" s="42" t="n"/>
      <c r="F2905" s="42" t="n"/>
      <c r="G2905" s="42" t="n"/>
      <c r="H2905" s="42" t="n"/>
      <c r="I2905" s="42" t="n"/>
      <c r="J2905" s="42" t="n"/>
      <c r="K2905" s="42" t="n"/>
      <c r="L2905" s="42" t="n"/>
      <c r="M2905" s="42" t="n"/>
      <c r="N2905" s="42" t="n"/>
      <c r="O2905" s="42" t="n"/>
    </row>
    <row r="2906">
      <c r="A2906" s="40" t="n"/>
      <c r="B2906" s="41" t="n"/>
      <c r="C2906" s="42" t="n"/>
      <c r="D2906" s="42" t="n"/>
      <c r="E2906" s="42" t="n"/>
      <c r="F2906" s="42" t="n"/>
      <c r="G2906" s="42" t="n"/>
      <c r="H2906" s="42" t="n"/>
      <c r="I2906" s="42" t="n"/>
      <c r="J2906" s="42" t="n"/>
      <c r="K2906" s="42" t="n"/>
      <c r="L2906" s="42" t="n"/>
      <c r="M2906" s="42" t="n"/>
      <c r="N2906" s="42" t="n"/>
      <c r="O2906" s="42" t="n"/>
    </row>
    <row r="2907">
      <c r="A2907" s="40" t="n"/>
      <c r="B2907" s="41" t="n"/>
      <c r="C2907" s="42" t="n"/>
      <c r="D2907" s="42" t="n"/>
      <c r="E2907" s="42" t="n"/>
      <c r="F2907" s="42" t="n"/>
      <c r="G2907" s="42" t="n"/>
      <c r="H2907" s="42" t="n"/>
      <c r="I2907" s="42" t="n"/>
      <c r="J2907" s="42" t="n"/>
      <c r="K2907" s="42" t="n"/>
      <c r="L2907" s="42" t="n"/>
      <c r="M2907" s="42" t="n"/>
      <c r="N2907" s="42" t="n"/>
      <c r="O2907" s="42" t="n"/>
    </row>
    <row r="2908">
      <c r="A2908" s="40" t="n"/>
      <c r="B2908" s="41" t="n"/>
      <c r="C2908" s="42" t="n"/>
      <c r="D2908" s="42" t="n"/>
      <c r="E2908" s="42" t="n"/>
      <c r="F2908" s="42" t="n"/>
      <c r="G2908" s="42" t="n"/>
      <c r="H2908" s="42" t="n"/>
      <c r="I2908" s="42" t="n"/>
      <c r="J2908" s="42" t="n"/>
      <c r="K2908" s="42" t="n"/>
      <c r="L2908" s="42" t="n"/>
      <c r="M2908" s="42" t="n"/>
      <c r="N2908" s="42" t="n"/>
      <c r="O2908" s="42" t="n"/>
    </row>
    <row r="2909">
      <c r="A2909" s="40" t="n"/>
      <c r="B2909" s="41" t="n"/>
      <c r="C2909" s="42" t="n"/>
      <c r="D2909" s="42" t="n"/>
      <c r="E2909" s="42" t="n"/>
      <c r="F2909" s="42" t="n"/>
      <c r="G2909" s="42" t="n"/>
      <c r="H2909" s="42" t="n"/>
      <c r="I2909" s="42" t="n"/>
      <c r="J2909" s="42" t="n"/>
      <c r="K2909" s="42" t="n"/>
      <c r="L2909" s="42" t="n"/>
      <c r="M2909" s="42" t="n"/>
      <c r="N2909" s="42" t="n"/>
      <c r="O2909" s="42" t="n"/>
    </row>
    <row r="2910">
      <c r="A2910" s="40" t="n"/>
      <c r="B2910" s="41" t="n"/>
      <c r="C2910" s="42" t="n"/>
      <c r="D2910" s="42" t="n"/>
      <c r="E2910" s="42" t="n"/>
      <c r="F2910" s="42" t="n"/>
      <c r="G2910" s="42" t="n"/>
      <c r="H2910" s="42" t="n"/>
      <c r="I2910" s="42" t="n"/>
      <c r="J2910" s="42" t="n"/>
      <c r="K2910" s="42" t="n"/>
      <c r="L2910" s="42" t="n"/>
      <c r="M2910" s="42" t="n"/>
      <c r="N2910" s="42" t="n"/>
      <c r="O2910" s="42" t="n"/>
    </row>
    <row r="2911">
      <c r="A2911" s="40" t="n"/>
      <c r="B2911" s="41" t="n"/>
      <c r="C2911" s="42" t="n"/>
      <c r="D2911" s="42" t="n"/>
      <c r="E2911" s="42" t="n"/>
      <c r="F2911" s="42" t="n"/>
      <c r="G2911" s="42" t="n"/>
      <c r="H2911" s="42" t="n"/>
      <c r="I2911" s="42" t="n"/>
      <c r="J2911" s="42" t="n"/>
      <c r="K2911" s="42" t="n"/>
      <c r="L2911" s="42" t="n"/>
      <c r="M2911" s="42" t="n"/>
      <c r="N2911" s="42" t="n"/>
      <c r="O2911" s="42" t="n"/>
    </row>
    <row r="2912">
      <c r="A2912" s="40" t="n"/>
      <c r="B2912" s="41" t="n"/>
      <c r="C2912" s="42" t="n"/>
      <c r="D2912" s="42" t="n"/>
      <c r="E2912" s="42" t="n"/>
      <c r="F2912" s="42" t="n"/>
      <c r="G2912" s="42" t="n"/>
      <c r="H2912" s="42" t="n"/>
      <c r="I2912" s="42" t="n"/>
      <c r="J2912" s="42" t="n"/>
      <c r="K2912" s="42" t="n"/>
      <c r="L2912" s="42" t="n"/>
      <c r="M2912" s="42" t="n"/>
      <c r="N2912" s="42" t="n"/>
      <c r="O2912" s="42" t="n"/>
    </row>
    <row r="2913">
      <c r="A2913" s="40" t="n"/>
      <c r="B2913" s="41" t="n"/>
      <c r="C2913" s="42" t="n"/>
      <c r="D2913" s="42" t="n"/>
      <c r="E2913" s="42" t="n"/>
      <c r="F2913" s="42" t="n"/>
      <c r="G2913" s="42" t="n"/>
      <c r="H2913" s="42" t="n"/>
      <c r="I2913" s="42" t="n"/>
      <c r="J2913" s="42" t="n"/>
      <c r="K2913" s="42" t="n"/>
      <c r="L2913" s="42" t="n"/>
      <c r="M2913" s="42" t="n"/>
      <c r="N2913" s="42" t="n"/>
      <c r="O2913" s="42" t="n"/>
    </row>
    <row r="2914">
      <c r="A2914" s="40" t="n"/>
      <c r="B2914" s="41" t="n"/>
      <c r="C2914" s="42" t="n"/>
      <c r="D2914" s="42" t="n"/>
      <c r="E2914" s="42" t="n"/>
      <c r="F2914" s="42" t="n"/>
      <c r="G2914" s="42" t="n"/>
      <c r="H2914" s="42" t="n"/>
      <c r="I2914" s="42" t="n"/>
      <c r="J2914" s="42" t="n"/>
      <c r="K2914" s="42" t="n"/>
      <c r="L2914" s="42" t="n"/>
      <c r="M2914" s="42" t="n"/>
      <c r="N2914" s="42" t="n"/>
      <c r="O2914" s="42" t="n"/>
    </row>
    <row r="2915">
      <c r="A2915" s="40" t="n"/>
      <c r="B2915" s="41" t="n"/>
      <c r="C2915" s="42" t="n"/>
      <c r="D2915" s="42" t="n"/>
      <c r="E2915" s="42" t="n"/>
      <c r="F2915" s="42" t="n"/>
      <c r="G2915" s="42" t="n"/>
      <c r="H2915" s="42" t="n"/>
      <c r="I2915" s="42" t="n"/>
      <c r="J2915" s="42" t="n"/>
      <c r="K2915" s="42" t="n"/>
      <c r="L2915" s="42" t="n"/>
      <c r="M2915" s="42" t="n"/>
      <c r="N2915" s="42" t="n"/>
      <c r="O2915" s="42" t="n"/>
    </row>
    <row r="2916">
      <c r="A2916" s="40" t="n"/>
      <c r="B2916" s="41" t="n"/>
      <c r="C2916" s="42" t="n"/>
      <c r="D2916" s="42" t="n"/>
      <c r="E2916" s="42" t="n"/>
      <c r="F2916" s="42" t="n"/>
      <c r="G2916" s="42" t="n"/>
      <c r="H2916" s="42" t="n"/>
      <c r="I2916" s="42" t="n"/>
      <c r="J2916" s="42" t="n"/>
      <c r="K2916" s="42" t="n"/>
      <c r="L2916" s="42" t="n"/>
      <c r="M2916" s="42" t="n"/>
      <c r="N2916" s="42" t="n"/>
      <c r="O2916" s="42" t="n"/>
    </row>
    <row r="2917">
      <c r="A2917" s="40" t="n"/>
      <c r="B2917" s="41" t="n"/>
      <c r="C2917" s="42" t="n"/>
      <c r="D2917" s="42" t="n"/>
      <c r="E2917" s="42" t="n"/>
      <c r="F2917" s="42" t="n"/>
      <c r="G2917" s="42" t="n"/>
      <c r="H2917" s="42" t="n"/>
      <c r="I2917" s="42" t="n"/>
      <c r="J2917" s="42" t="n"/>
      <c r="K2917" s="42" t="n"/>
      <c r="L2917" s="42" t="n"/>
      <c r="M2917" s="42" t="n"/>
      <c r="N2917" s="42" t="n"/>
      <c r="O2917" s="42" t="n"/>
    </row>
    <row r="2918">
      <c r="A2918" s="40" t="n"/>
      <c r="B2918" s="41" t="n"/>
      <c r="C2918" s="42" t="n"/>
      <c r="D2918" s="42" t="n"/>
      <c r="E2918" s="42" t="n"/>
      <c r="F2918" s="42" t="n"/>
      <c r="G2918" s="42" t="n"/>
      <c r="H2918" s="42" t="n"/>
      <c r="I2918" s="42" t="n"/>
      <c r="J2918" s="42" t="n"/>
      <c r="K2918" s="42" t="n"/>
      <c r="L2918" s="42" t="n"/>
      <c r="M2918" s="42" t="n"/>
      <c r="N2918" s="42" t="n"/>
      <c r="O2918" s="42" t="n"/>
    </row>
    <row r="2919">
      <c r="A2919" s="40" t="n"/>
      <c r="B2919" s="41" t="n"/>
      <c r="C2919" s="42" t="n"/>
      <c r="D2919" s="42" t="n"/>
      <c r="E2919" s="42" t="n"/>
      <c r="F2919" s="42" t="n"/>
      <c r="G2919" s="42" t="n"/>
      <c r="H2919" s="42" t="n"/>
      <c r="I2919" s="42" t="n"/>
      <c r="J2919" s="42" t="n"/>
      <c r="K2919" s="42" t="n"/>
      <c r="L2919" s="42" t="n"/>
      <c r="M2919" s="42" t="n"/>
      <c r="N2919" s="42" t="n"/>
      <c r="O2919" s="42" t="n"/>
    </row>
    <row r="2920">
      <c r="A2920" s="40" t="n"/>
      <c r="B2920" s="41" t="n"/>
      <c r="C2920" s="42" t="n"/>
      <c r="D2920" s="42" t="n"/>
      <c r="E2920" s="42" t="n"/>
      <c r="F2920" s="42" t="n"/>
      <c r="G2920" s="42" t="n"/>
      <c r="H2920" s="42" t="n"/>
      <c r="I2920" s="42" t="n"/>
      <c r="J2920" s="42" t="n"/>
      <c r="K2920" s="42" t="n"/>
      <c r="L2920" s="42" t="n"/>
      <c r="M2920" s="42" t="n"/>
      <c r="N2920" s="42" t="n"/>
      <c r="O2920" s="42" t="n"/>
    </row>
    <row r="2921">
      <c r="A2921" s="40" t="n"/>
      <c r="B2921" s="41" t="n"/>
      <c r="C2921" s="42" t="n"/>
      <c r="D2921" s="42" t="n"/>
      <c r="E2921" s="42" t="n"/>
      <c r="F2921" s="42" t="n"/>
      <c r="G2921" s="42" t="n"/>
      <c r="H2921" s="42" t="n"/>
      <c r="I2921" s="42" t="n"/>
      <c r="J2921" s="42" t="n"/>
      <c r="K2921" s="42" t="n"/>
      <c r="L2921" s="42" t="n"/>
      <c r="M2921" s="42" t="n"/>
      <c r="N2921" s="42" t="n"/>
      <c r="O2921" s="42" t="n"/>
    </row>
    <row r="2922">
      <c r="A2922" s="40" t="n"/>
      <c r="B2922" s="41" t="n"/>
      <c r="C2922" s="42" t="n"/>
      <c r="D2922" s="42" t="n"/>
      <c r="E2922" s="42" t="n"/>
      <c r="F2922" s="42" t="n"/>
      <c r="G2922" s="42" t="n"/>
      <c r="H2922" s="42" t="n"/>
      <c r="I2922" s="42" t="n"/>
      <c r="J2922" s="42" t="n"/>
      <c r="K2922" s="42" t="n"/>
      <c r="L2922" s="42" t="n"/>
      <c r="M2922" s="42" t="n"/>
      <c r="N2922" s="42" t="n"/>
      <c r="O2922" s="42" t="n"/>
    </row>
    <row r="2923">
      <c r="A2923" s="40" t="n"/>
      <c r="B2923" s="41" t="n"/>
      <c r="C2923" s="42" t="n"/>
      <c r="D2923" s="42" t="n"/>
      <c r="E2923" s="42" t="n"/>
      <c r="F2923" s="42" t="n"/>
      <c r="G2923" s="42" t="n"/>
      <c r="H2923" s="42" t="n"/>
      <c r="I2923" s="42" t="n"/>
      <c r="J2923" s="42" t="n"/>
      <c r="K2923" s="42" t="n"/>
      <c r="L2923" s="42" t="n"/>
      <c r="M2923" s="42" t="n"/>
      <c r="N2923" s="42" t="n"/>
      <c r="O2923" s="42" t="n"/>
    </row>
    <row r="2924">
      <c r="A2924" s="40" t="n"/>
      <c r="B2924" s="41" t="n"/>
      <c r="C2924" s="42" t="n"/>
      <c r="D2924" s="42" t="n"/>
      <c r="E2924" s="42" t="n"/>
      <c r="F2924" s="42" t="n"/>
      <c r="G2924" s="42" t="n"/>
      <c r="H2924" s="42" t="n"/>
      <c r="I2924" s="42" t="n"/>
      <c r="J2924" s="42" t="n"/>
      <c r="K2924" s="42" t="n"/>
      <c r="L2924" s="42" t="n"/>
      <c r="M2924" s="42" t="n"/>
      <c r="N2924" s="42" t="n"/>
      <c r="O2924" s="42" t="n"/>
    </row>
    <row r="2925">
      <c r="A2925" s="40" t="n"/>
      <c r="B2925" s="41" t="n"/>
      <c r="C2925" s="42" t="n"/>
      <c r="D2925" s="42" t="n"/>
      <c r="E2925" s="42" t="n"/>
      <c r="F2925" s="42" t="n"/>
      <c r="G2925" s="42" t="n"/>
      <c r="H2925" s="42" t="n"/>
      <c r="I2925" s="42" t="n"/>
      <c r="J2925" s="42" t="n"/>
      <c r="K2925" s="42" t="n"/>
      <c r="L2925" s="42" t="n"/>
      <c r="M2925" s="42" t="n"/>
      <c r="N2925" s="42" t="n"/>
      <c r="O2925" s="42" t="n"/>
    </row>
    <row r="2926">
      <c r="A2926" s="40" t="n"/>
      <c r="B2926" s="41" t="n"/>
      <c r="C2926" s="42" t="n"/>
      <c r="D2926" s="42" t="n"/>
      <c r="E2926" s="42" t="n"/>
      <c r="F2926" s="42" t="n"/>
      <c r="G2926" s="42" t="n"/>
      <c r="H2926" s="42" t="n"/>
      <c r="I2926" s="42" t="n"/>
      <c r="J2926" s="42" t="n"/>
      <c r="K2926" s="42" t="n"/>
      <c r="L2926" s="42" t="n"/>
      <c r="M2926" s="42" t="n"/>
      <c r="N2926" s="42" t="n"/>
      <c r="O2926" s="42" t="n"/>
    </row>
    <row r="2927">
      <c r="A2927" s="40" t="n"/>
      <c r="B2927" s="41" t="n"/>
      <c r="C2927" s="42" t="n"/>
      <c r="D2927" s="42" t="n"/>
      <c r="E2927" s="42" t="n"/>
      <c r="F2927" s="42" t="n"/>
      <c r="G2927" s="42" t="n"/>
      <c r="H2927" s="42" t="n"/>
      <c r="I2927" s="42" t="n"/>
      <c r="J2927" s="42" t="n"/>
      <c r="K2927" s="42" t="n"/>
      <c r="L2927" s="42" t="n"/>
      <c r="M2927" s="42" t="n"/>
      <c r="N2927" s="42" t="n"/>
      <c r="O2927" s="42" t="n"/>
    </row>
    <row r="2928">
      <c r="A2928" s="40" t="n"/>
      <c r="B2928" s="41" t="n"/>
      <c r="C2928" s="42" t="n"/>
      <c r="D2928" s="42" t="n"/>
      <c r="E2928" s="42" t="n"/>
      <c r="F2928" s="42" t="n"/>
      <c r="G2928" s="42" t="n"/>
      <c r="H2928" s="42" t="n"/>
      <c r="I2928" s="42" t="n"/>
      <c r="J2928" s="42" t="n"/>
      <c r="K2928" s="42" t="n"/>
      <c r="L2928" s="42" t="n"/>
      <c r="M2928" s="42" t="n"/>
      <c r="N2928" s="42" t="n"/>
      <c r="O2928" s="42" t="n"/>
    </row>
    <row r="2929">
      <c r="A2929" s="40" t="n"/>
      <c r="B2929" s="41" t="n"/>
      <c r="C2929" s="42" t="n"/>
      <c r="D2929" s="42" t="n"/>
      <c r="E2929" s="42" t="n"/>
      <c r="F2929" s="42" t="n"/>
      <c r="G2929" s="42" t="n"/>
      <c r="H2929" s="42" t="n"/>
      <c r="I2929" s="42" t="n"/>
      <c r="J2929" s="42" t="n"/>
      <c r="K2929" s="42" t="n"/>
      <c r="L2929" s="42" t="n"/>
      <c r="M2929" s="42" t="n"/>
      <c r="N2929" s="42" t="n"/>
      <c r="O2929" s="42" t="n"/>
    </row>
    <row r="2930">
      <c r="A2930" s="40" t="n"/>
      <c r="B2930" s="41" t="n"/>
      <c r="C2930" s="42" t="n"/>
      <c r="D2930" s="42" t="n"/>
      <c r="E2930" s="42" t="n"/>
      <c r="F2930" s="42" t="n"/>
      <c r="G2930" s="42" t="n"/>
      <c r="H2930" s="42" t="n"/>
      <c r="I2930" s="42" t="n"/>
      <c r="J2930" s="42" t="n"/>
      <c r="K2930" s="42" t="n"/>
      <c r="L2930" s="42" t="n"/>
      <c r="M2930" s="42" t="n"/>
      <c r="N2930" s="42" t="n"/>
      <c r="O2930" s="42" t="n"/>
    </row>
    <row r="2931">
      <c r="A2931" s="40" t="n"/>
      <c r="B2931" s="41" t="n"/>
      <c r="C2931" s="42" t="n"/>
      <c r="D2931" s="42" t="n"/>
      <c r="E2931" s="42" t="n"/>
      <c r="F2931" s="42" t="n"/>
      <c r="G2931" s="42" t="n"/>
      <c r="H2931" s="42" t="n"/>
      <c r="I2931" s="42" t="n"/>
      <c r="J2931" s="42" t="n"/>
      <c r="K2931" s="42" t="n"/>
      <c r="L2931" s="42" t="n"/>
      <c r="M2931" s="42" t="n"/>
      <c r="N2931" s="42" t="n"/>
      <c r="O2931" s="42" t="n"/>
    </row>
    <row r="2932">
      <c r="A2932" s="40" t="n"/>
      <c r="B2932" s="41" t="n"/>
      <c r="C2932" s="42" t="n"/>
      <c r="D2932" s="42" t="n"/>
      <c r="E2932" s="42" t="n"/>
      <c r="F2932" s="42" t="n"/>
      <c r="G2932" s="42" t="n"/>
      <c r="H2932" s="42" t="n"/>
      <c r="I2932" s="42" t="n"/>
      <c r="J2932" s="42" t="n"/>
      <c r="K2932" s="42" t="n"/>
      <c r="L2932" s="42" t="n"/>
      <c r="M2932" s="42" t="n"/>
      <c r="N2932" s="42" t="n"/>
      <c r="O2932" s="42" t="n"/>
    </row>
    <row r="2933">
      <c r="A2933" s="40" t="n"/>
      <c r="B2933" s="41" t="n"/>
      <c r="C2933" s="42" t="n"/>
      <c r="D2933" s="42" t="n"/>
      <c r="E2933" s="42" t="n"/>
      <c r="F2933" s="42" t="n"/>
      <c r="G2933" s="42" t="n"/>
      <c r="H2933" s="42" t="n"/>
      <c r="I2933" s="42" t="n"/>
      <c r="J2933" s="42" t="n"/>
      <c r="K2933" s="42" t="n"/>
      <c r="L2933" s="42" t="n"/>
      <c r="M2933" s="42" t="n"/>
      <c r="N2933" s="42" t="n"/>
      <c r="O2933" s="42" t="n"/>
    </row>
    <row r="2934">
      <c r="A2934" s="40" t="n"/>
      <c r="B2934" s="41" t="n"/>
      <c r="C2934" s="42" t="n"/>
      <c r="D2934" s="42" t="n"/>
      <c r="E2934" s="42" t="n"/>
      <c r="F2934" s="42" t="n"/>
      <c r="G2934" s="42" t="n"/>
      <c r="H2934" s="42" t="n"/>
      <c r="I2934" s="42" t="n"/>
      <c r="J2934" s="42" t="n"/>
      <c r="K2934" s="42" t="n"/>
      <c r="L2934" s="42" t="n"/>
      <c r="M2934" s="42" t="n"/>
      <c r="N2934" s="42" t="n"/>
      <c r="O2934" s="42" t="n"/>
    </row>
    <row r="2935">
      <c r="A2935" s="40" t="n"/>
      <c r="B2935" s="41" t="n"/>
      <c r="C2935" s="42" t="n"/>
      <c r="D2935" s="42" t="n"/>
      <c r="E2935" s="42" t="n"/>
      <c r="F2935" s="42" t="n"/>
      <c r="G2935" s="42" t="n"/>
      <c r="H2935" s="42" t="n"/>
      <c r="I2935" s="42" t="n"/>
      <c r="J2935" s="42" t="n"/>
      <c r="K2935" s="42" t="n"/>
      <c r="L2935" s="42" t="n"/>
      <c r="M2935" s="42" t="n"/>
      <c r="N2935" s="42" t="n"/>
      <c r="O2935" s="42" t="n"/>
    </row>
    <row r="2936">
      <c r="A2936" s="40" t="n"/>
      <c r="B2936" s="41" t="n"/>
      <c r="C2936" s="42" t="n"/>
      <c r="D2936" s="42" t="n"/>
      <c r="E2936" s="42" t="n"/>
      <c r="F2936" s="42" t="n"/>
      <c r="G2936" s="42" t="n"/>
      <c r="H2936" s="42" t="n"/>
      <c r="I2936" s="42" t="n"/>
      <c r="J2936" s="42" t="n"/>
      <c r="K2936" s="42" t="n"/>
      <c r="L2936" s="42" t="n"/>
      <c r="M2936" s="42" t="n"/>
      <c r="N2936" s="42" t="n"/>
      <c r="O2936" s="42" t="n"/>
    </row>
    <row r="2937">
      <c r="A2937" s="40" t="n"/>
      <c r="B2937" s="41" t="n"/>
      <c r="C2937" s="42" t="n"/>
      <c r="D2937" s="42" t="n"/>
      <c r="E2937" s="42" t="n"/>
      <c r="F2937" s="42" t="n"/>
      <c r="G2937" s="42" t="n"/>
      <c r="H2937" s="42" t="n"/>
      <c r="I2937" s="42" t="n"/>
      <c r="J2937" s="42" t="n"/>
      <c r="K2937" s="42" t="n"/>
      <c r="L2937" s="42" t="n"/>
      <c r="M2937" s="42" t="n"/>
      <c r="N2937" s="42" t="n"/>
      <c r="O2937" s="42" t="n"/>
    </row>
    <row r="2938">
      <c r="A2938" s="40" t="n"/>
      <c r="B2938" s="41" t="n"/>
      <c r="C2938" s="42" t="n"/>
      <c r="D2938" s="42" t="n"/>
      <c r="E2938" s="42" t="n"/>
      <c r="F2938" s="42" t="n"/>
      <c r="G2938" s="42" t="n"/>
      <c r="H2938" s="42" t="n"/>
      <c r="I2938" s="42" t="n"/>
      <c r="J2938" s="42" t="n"/>
      <c r="K2938" s="42" t="n"/>
      <c r="L2938" s="42" t="n"/>
      <c r="M2938" s="42" t="n"/>
      <c r="N2938" s="42" t="n"/>
      <c r="O2938" s="42" t="n"/>
    </row>
    <row r="2939">
      <c r="A2939" s="40" t="n"/>
      <c r="B2939" s="41" t="n"/>
      <c r="C2939" s="42" t="n"/>
      <c r="D2939" s="42" t="n"/>
      <c r="E2939" s="42" t="n"/>
      <c r="F2939" s="42" t="n"/>
      <c r="G2939" s="42" t="n"/>
      <c r="H2939" s="42" t="n"/>
      <c r="I2939" s="42" t="n"/>
      <c r="J2939" s="42" t="n"/>
      <c r="K2939" s="42" t="n"/>
      <c r="L2939" s="42" t="n"/>
      <c r="M2939" s="42" t="n"/>
      <c r="N2939" s="42" t="n"/>
      <c r="O2939" s="42" t="n"/>
    </row>
    <row r="2940">
      <c r="A2940" s="40" t="n"/>
      <c r="B2940" s="41" t="n"/>
      <c r="C2940" s="42" t="n"/>
      <c r="D2940" s="42" t="n"/>
      <c r="E2940" s="42" t="n"/>
      <c r="F2940" s="42" t="n"/>
      <c r="G2940" s="42" t="n"/>
      <c r="H2940" s="42" t="n"/>
      <c r="I2940" s="42" t="n"/>
      <c r="J2940" s="42" t="n"/>
      <c r="K2940" s="42" t="n"/>
      <c r="L2940" s="42" t="n"/>
      <c r="M2940" s="42" t="n"/>
      <c r="N2940" s="42" t="n"/>
      <c r="O2940" s="42" t="n"/>
    </row>
    <row r="2941">
      <c r="A2941" s="40" t="n"/>
      <c r="B2941" s="41" t="n"/>
      <c r="C2941" s="42" t="n"/>
      <c r="D2941" s="42" t="n"/>
      <c r="E2941" s="42" t="n"/>
      <c r="F2941" s="42" t="n"/>
      <c r="G2941" s="42" t="n"/>
      <c r="H2941" s="42" t="n"/>
      <c r="I2941" s="42" t="n"/>
      <c r="J2941" s="42" t="n"/>
      <c r="K2941" s="42" t="n"/>
      <c r="L2941" s="42" t="n"/>
      <c r="M2941" s="42" t="n"/>
      <c r="N2941" s="42" t="n"/>
      <c r="O2941" s="42" t="n"/>
    </row>
    <row r="2942">
      <c r="A2942" s="40" t="n"/>
      <c r="B2942" s="41" t="n"/>
      <c r="C2942" s="42" t="n"/>
      <c r="D2942" s="42" t="n"/>
      <c r="E2942" s="42" t="n"/>
      <c r="F2942" s="42" t="n"/>
      <c r="G2942" s="42" t="n"/>
      <c r="H2942" s="42" t="n"/>
      <c r="I2942" s="42" t="n"/>
      <c r="J2942" s="42" t="n"/>
      <c r="K2942" s="42" t="n"/>
      <c r="L2942" s="42" t="n"/>
      <c r="M2942" s="42" t="n"/>
      <c r="N2942" s="42" t="n"/>
      <c r="O2942" s="42" t="n"/>
    </row>
    <row r="2943">
      <c r="A2943" s="40" t="n"/>
      <c r="B2943" s="41" t="n"/>
      <c r="C2943" s="42" t="n"/>
      <c r="D2943" s="42" t="n"/>
      <c r="E2943" s="42" t="n"/>
      <c r="F2943" s="42" t="n"/>
      <c r="G2943" s="42" t="n"/>
      <c r="H2943" s="42" t="n"/>
      <c r="I2943" s="42" t="n"/>
      <c r="J2943" s="42" t="n"/>
      <c r="K2943" s="42" t="n"/>
      <c r="L2943" s="42" t="n"/>
      <c r="M2943" s="42" t="n"/>
      <c r="N2943" s="42" t="n"/>
      <c r="O2943" s="42" t="n"/>
    </row>
    <row r="2944">
      <c r="A2944" s="40" t="n"/>
      <c r="B2944" s="41" t="n"/>
      <c r="C2944" s="42" t="n"/>
      <c r="D2944" s="42" t="n"/>
      <c r="E2944" s="42" t="n"/>
      <c r="F2944" s="42" t="n"/>
      <c r="G2944" s="42" t="n"/>
      <c r="H2944" s="42" t="n"/>
      <c r="I2944" s="42" t="n"/>
      <c r="J2944" s="42" t="n"/>
      <c r="K2944" s="42" t="n"/>
      <c r="L2944" s="42" t="n"/>
      <c r="M2944" s="42" t="n"/>
      <c r="N2944" s="42" t="n"/>
      <c r="O2944" s="42" t="n"/>
    </row>
    <row r="2945">
      <c r="A2945" s="40" t="n"/>
      <c r="B2945" s="41" t="n"/>
      <c r="C2945" s="42" t="n"/>
      <c r="D2945" s="42" t="n"/>
      <c r="E2945" s="42" t="n"/>
      <c r="F2945" s="42" t="n"/>
      <c r="G2945" s="42" t="n"/>
      <c r="H2945" s="42" t="n"/>
      <c r="I2945" s="42" t="n"/>
      <c r="J2945" s="42" t="n"/>
      <c r="K2945" s="42" t="n"/>
      <c r="L2945" s="42" t="n"/>
      <c r="M2945" s="42" t="n"/>
      <c r="N2945" s="42" t="n"/>
      <c r="O2945" s="42" t="n"/>
    </row>
    <row r="2946">
      <c r="A2946" s="40" t="n"/>
      <c r="B2946" s="41" t="n"/>
      <c r="C2946" s="42" t="n"/>
      <c r="D2946" s="42" t="n"/>
      <c r="E2946" s="42" t="n"/>
      <c r="F2946" s="42" t="n"/>
      <c r="G2946" s="42" t="n"/>
      <c r="H2946" s="42" t="n"/>
      <c r="I2946" s="42" t="n"/>
      <c r="J2946" s="42" t="n"/>
      <c r="K2946" s="42" t="n"/>
      <c r="L2946" s="42" t="n"/>
      <c r="M2946" s="42" t="n"/>
      <c r="N2946" s="42" t="n"/>
      <c r="O2946" s="42" t="n"/>
    </row>
    <row r="2947">
      <c r="A2947" s="40" t="n"/>
      <c r="B2947" s="41" t="n"/>
      <c r="C2947" s="42" t="n"/>
      <c r="D2947" s="42" t="n"/>
      <c r="E2947" s="42" t="n"/>
      <c r="F2947" s="42" t="n"/>
      <c r="G2947" s="42" t="n"/>
      <c r="H2947" s="42" t="n"/>
      <c r="I2947" s="42" t="n"/>
      <c r="J2947" s="42" t="n"/>
      <c r="K2947" s="42" t="n"/>
      <c r="L2947" s="42" t="n"/>
      <c r="M2947" s="42" t="n"/>
      <c r="N2947" s="42" t="n"/>
      <c r="O2947" s="42" t="n"/>
    </row>
    <row r="2948">
      <c r="A2948" s="40" t="n"/>
      <c r="B2948" s="41" t="n"/>
      <c r="C2948" s="42" t="n"/>
      <c r="D2948" s="42" t="n"/>
      <c r="E2948" s="42" t="n"/>
      <c r="F2948" s="42" t="n"/>
      <c r="G2948" s="42" t="n"/>
      <c r="H2948" s="42" t="n"/>
      <c r="I2948" s="42" t="n"/>
      <c r="J2948" s="42" t="n"/>
      <c r="K2948" s="42" t="n"/>
      <c r="L2948" s="42" t="n"/>
      <c r="M2948" s="42" t="n"/>
      <c r="N2948" s="42" t="n"/>
      <c r="O2948" s="42" t="n"/>
    </row>
    <row r="2949">
      <c r="A2949" s="40" t="n"/>
      <c r="B2949" s="41" t="n"/>
      <c r="C2949" s="42" t="n"/>
      <c r="D2949" s="42" t="n"/>
      <c r="E2949" s="42" t="n"/>
      <c r="F2949" s="42" t="n"/>
      <c r="G2949" s="42" t="n"/>
      <c r="H2949" s="42" t="n"/>
      <c r="I2949" s="42" t="n"/>
      <c r="J2949" s="42" t="n"/>
      <c r="K2949" s="42" t="n"/>
      <c r="L2949" s="42" t="n"/>
      <c r="M2949" s="42" t="n"/>
      <c r="N2949" s="42" t="n"/>
      <c r="O2949" s="42" t="n"/>
    </row>
    <row r="2950">
      <c r="A2950" s="40" t="n"/>
      <c r="B2950" s="41" t="n"/>
      <c r="C2950" s="42" t="n"/>
      <c r="D2950" s="42" t="n"/>
      <c r="E2950" s="42" t="n"/>
      <c r="F2950" s="42" t="n"/>
      <c r="G2950" s="42" t="n"/>
      <c r="H2950" s="42" t="n"/>
      <c r="I2950" s="42" t="n"/>
      <c r="J2950" s="42" t="n"/>
      <c r="K2950" s="42" t="n"/>
      <c r="L2950" s="42" t="n"/>
      <c r="M2950" s="42" t="n"/>
      <c r="N2950" s="42" t="n"/>
      <c r="O2950" s="42" t="n"/>
    </row>
    <row r="2951">
      <c r="A2951" s="40" t="n"/>
      <c r="B2951" s="41" t="n"/>
      <c r="C2951" s="42" t="n"/>
      <c r="D2951" s="42" t="n"/>
      <c r="E2951" s="42" t="n"/>
      <c r="F2951" s="42" t="n"/>
      <c r="G2951" s="42" t="n"/>
      <c r="H2951" s="42" t="n"/>
      <c r="I2951" s="42" t="n"/>
      <c r="J2951" s="42" t="n"/>
      <c r="K2951" s="42" t="n"/>
      <c r="L2951" s="42" t="n"/>
      <c r="M2951" s="42" t="n"/>
      <c r="N2951" s="42" t="n"/>
      <c r="O2951" s="42" t="n"/>
    </row>
    <row r="2952">
      <c r="A2952" s="40" t="n"/>
      <c r="B2952" s="41" t="n"/>
      <c r="C2952" s="42" t="n"/>
      <c r="D2952" s="42" t="n"/>
      <c r="E2952" s="42" t="n"/>
      <c r="F2952" s="42" t="n"/>
      <c r="G2952" s="42" t="n"/>
      <c r="H2952" s="42" t="n"/>
      <c r="I2952" s="42" t="n"/>
      <c r="J2952" s="42" t="n"/>
      <c r="K2952" s="42" t="n"/>
      <c r="L2952" s="42" t="n"/>
      <c r="M2952" s="42" t="n"/>
      <c r="N2952" s="42" t="n"/>
      <c r="O2952" s="42" t="n"/>
    </row>
    <row r="2953">
      <c r="A2953" s="40" t="n"/>
      <c r="B2953" s="41" t="n"/>
      <c r="C2953" s="42" t="n"/>
      <c r="D2953" s="42" t="n"/>
      <c r="E2953" s="42" t="n"/>
      <c r="F2953" s="42" t="n"/>
      <c r="G2953" s="42" t="n"/>
      <c r="H2953" s="42" t="n"/>
      <c r="I2953" s="42" t="n"/>
      <c r="J2953" s="42" t="n"/>
      <c r="K2953" s="42" t="n"/>
      <c r="L2953" s="42" t="n"/>
      <c r="M2953" s="42" t="n"/>
      <c r="N2953" s="42" t="n"/>
      <c r="O2953" s="42" t="n"/>
    </row>
    <row r="2954">
      <c r="A2954" s="40" t="n"/>
      <c r="B2954" s="41" t="n"/>
      <c r="C2954" s="42" t="n"/>
      <c r="D2954" s="42" t="n"/>
      <c r="E2954" s="42" t="n"/>
      <c r="F2954" s="42" t="n"/>
      <c r="G2954" s="42" t="n"/>
      <c r="H2954" s="42" t="n"/>
      <c r="I2954" s="42" t="n"/>
      <c r="J2954" s="42" t="n"/>
      <c r="K2954" s="42" t="n"/>
      <c r="L2954" s="42" t="n"/>
      <c r="M2954" s="42" t="n"/>
      <c r="N2954" s="42" t="n"/>
      <c r="O2954" s="42" t="n"/>
    </row>
    <row r="2955">
      <c r="A2955" s="40" t="n"/>
      <c r="B2955" s="41" t="n"/>
      <c r="C2955" s="42" t="n"/>
      <c r="D2955" s="42" t="n"/>
      <c r="E2955" s="42" t="n"/>
      <c r="F2955" s="42" t="n"/>
      <c r="G2955" s="42" t="n"/>
      <c r="H2955" s="42" t="n"/>
      <c r="I2955" s="42" t="n"/>
      <c r="J2955" s="42" t="n"/>
      <c r="K2955" s="42" t="n"/>
      <c r="L2955" s="42" t="n"/>
      <c r="M2955" s="42" t="n"/>
      <c r="N2955" s="42" t="n"/>
      <c r="O2955" s="42" t="n"/>
    </row>
    <row r="2956">
      <c r="A2956" s="40" t="n"/>
      <c r="B2956" s="41" t="n"/>
      <c r="C2956" s="42" t="n"/>
      <c r="D2956" s="42" t="n"/>
      <c r="E2956" s="42" t="n"/>
      <c r="F2956" s="42" t="n"/>
      <c r="G2956" s="42" t="n"/>
      <c r="H2956" s="42" t="n"/>
      <c r="I2956" s="42" t="n"/>
      <c r="J2956" s="42" t="n"/>
      <c r="K2956" s="42" t="n"/>
      <c r="L2956" s="42" t="n"/>
      <c r="M2956" s="42" t="n"/>
      <c r="N2956" s="42" t="n"/>
      <c r="O2956" s="42" t="n"/>
    </row>
    <row r="2957">
      <c r="A2957" s="40" t="n"/>
      <c r="B2957" s="41" t="n"/>
      <c r="C2957" s="42" t="n"/>
      <c r="D2957" s="42" t="n"/>
      <c r="E2957" s="42" t="n"/>
      <c r="F2957" s="42" t="n"/>
      <c r="G2957" s="42" t="n"/>
      <c r="H2957" s="42" t="n"/>
      <c r="I2957" s="42" t="n"/>
      <c r="J2957" s="42" t="n"/>
      <c r="K2957" s="42" t="n"/>
      <c r="L2957" s="42" t="n"/>
      <c r="M2957" s="42" t="n"/>
      <c r="N2957" s="42" t="n"/>
      <c r="O2957" s="42" t="n"/>
    </row>
    <row r="2958">
      <c r="A2958" s="40" t="n"/>
      <c r="B2958" s="41" t="n"/>
      <c r="C2958" s="42" t="n"/>
      <c r="D2958" s="42" t="n"/>
      <c r="E2958" s="42" t="n"/>
      <c r="F2958" s="42" t="n"/>
      <c r="G2958" s="42" t="n"/>
      <c r="H2958" s="42" t="n"/>
      <c r="I2958" s="42" t="n"/>
      <c r="J2958" s="42" t="n"/>
      <c r="K2958" s="42" t="n"/>
      <c r="L2958" s="42" t="n"/>
      <c r="M2958" s="42" t="n"/>
      <c r="N2958" s="42" t="n"/>
      <c r="O2958" s="42" t="n"/>
    </row>
    <row r="2959">
      <c r="A2959" s="40" t="n"/>
      <c r="B2959" s="41" t="n"/>
      <c r="C2959" s="42" t="n"/>
      <c r="D2959" s="42" t="n"/>
      <c r="E2959" s="42" t="n"/>
      <c r="F2959" s="42" t="n"/>
      <c r="G2959" s="42" t="n"/>
      <c r="H2959" s="42" t="n"/>
      <c r="I2959" s="42" t="n"/>
      <c r="J2959" s="42" t="n"/>
      <c r="K2959" s="42" t="n"/>
      <c r="L2959" s="42" t="n"/>
      <c r="M2959" s="42" t="n"/>
      <c r="N2959" s="42" t="n"/>
      <c r="O2959" s="42" t="n"/>
    </row>
    <row r="2960">
      <c r="A2960" s="40" t="n"/>
      <c r="B2960" s="41" t="n"/>
      <c r="C2960" s="42" t="n"/>
      <c r="D2960" s="42" t="n"/>
      <c r="E2960" s="42" t="n"/>
      <c r="F2960" s="42" t="n"/>
      <c r="G2960" s="42" t="n"/>
      <c r="H2960" s="42" t="n"/>
      <c r="I2960" s="42" t="n"/>
      <c r="J2960" s="42" t="n"/>
      <c r="K2960" s="42" t="n"/>
      <c r="L2960" s="42" t="n"/>
      <c r="M2960" s="42" t="n"/>
      <c r="N2960" s="42" t="n"/>
      <c r="O2960" s="42" t="n"/>
    </row>
    <row r="2961">
      <c r="A2961" s="40" t="n"/>
      <c r="B2961" s="41" t="n"/>
      <c r="C2961" s="42" t="n"/>
      <c r="D2961" s="42" t="n"/>
      <c r="E2961" s="42" t="n"/>
      <c r="F2961" s="42" t="n"/>
      <c r="G2961" s="42" t="n"/>
      <c r="H2961" s="42" t="n"/>
      <c r="I2961" s="42" t="n"/>
      <c r="J2961" s="42" t="n"/>
      <c r="K2961" s="42" t="n"/>
      <c r="L2961" s="42" t="n"/>
      <c r="M2961" s="42" t="n"/>
      <c r="N2961" s="42" t="n"/>
      <c r="O2961" s="42" t="n"/>
    </row>
    <row r="2962">
      <c r="A2962" s="40" t="n"/>
      <c r="B2962" s="41" t="n"/>
      <c r="C2962" s="42" t="n"/>
      <c r="D2962" s="42" t="n"/>
      <c r="E2962" s="42" t="n"/>
      <c r="F2962" s="42" t="n"/>
      <c r="G2962" s="42" t="n"/>
      <c r="H2962" s="42" t="n"/>
      <c r="I2962" s="42" t="n"/>
      <c r="J2962" s="42" t="n"/>
      <c r="K2962" s="42" t="n"/>
      <c r="L2962" s="42" t="n"/>
      <c r="M2962" s="42" t="n"/>
      <c r="N2962" s="42" t="n"/>
      <c r="O2962" s="42" t="n"/>
    </row>
    <row r="2963">
      <c r="A2963" s="40" t="n"/>
      <c r="B2963" s="41" t="n"/>
      <c r="C2963" s="42" t="n"/>
      <c r="D2963" s="42" t="n"/>
      <c r="E2963" s="42" t="n"/>
      <c r="F2963" s="42" t="n"/>
      <c r="G2963" s="42" t="n"/>
      <c r="H2963" s="42" t="n"/>
      <c r="I2963" s="42" t="n"/>
      <c r="J2963" s="42" t="n"/>
      <c r="K2963" s="42" t="n"/>
      <c r="L2963" s="42" t="n"/>
      <c r="M2963" s="42" t="n"/>
      <c r="N2963" s="42" t="n"/>
      <c r="O2963" s="42" t="n"/>
    </row>
    <row r="2964">
      <c r="A2964" s="40" t="n"/>
      <c r="B2964" s="41" t="n"/>
      <c r="C2964" s="42" t="n"/>
      <c r="D2964" s="42" t="n"/>
      <c r="E2964" s="42" t="n"/>
      <c r="F2964" s="42" t="n"/>
      <c r="G2964" s="42" t="n"/>
      <c r="H2964" s="42" t="n"/>
      <c r="I2964" s="42" t="n"/>
      <c r="J2964" s="42" t="n"/>
      <c r="K2964" s="42" t="n"/>
      <c r="L2964" s="42" t="n"/>
      <c r="M2964" s="42" t="n"/>
      <c r="N2964" s="42" t="n"/>
      <c r="O2964" s="42" t="n"/>
    </row>
    <row r="2965">
      <c r="A2965" s="40" t="n"/>
      <c r="B2965" s="41" t="n"/>
      <c r="C2965" s="42" t="n"/>
      <c r="D2965" s="42" t="n"/>
      <c r="E2965" s="42" t="n"/>
      <c r="F2965" s="42" t="n"/>
      <c r="G2965" s="42" t="n"/>
      <c r="H2965" s="42" t="n"/>
      <c r="I2965" s="42" t="n"/>
      <c r="J2965" s="42" t="n"/>
      <c r="K2965" s="42" t="n"/>
      <c r="L2965" s="42" t="n"/>
      <c r="M2965" s="42" t="n"/>
      <c r="N2965" s="42" t="n"/>
      <c r="O2965" s="42" t="n"/>
    </row>
    <row r="2966">
      <c r="A2966" s="40" t="n"/>
      <c r="B2966" s="41" t="n"/>
      <c r="C2966" s="42" t="n"/>
      <c r="D2966" s="42" t="n"/>
      <c r="E2966" s="42" t="n"/>
      <c r="F2966" s="42" t="n"/>
      <c r="G2966" s="42" t="n"/>
      <c r="H2966" s="42" t="n"/>
      <c r="I2966" s="42" t="n"/>
      <c r="J2966" s="42" t="n"/>
      <c r="K2966" s="42" t="n"/>
      <c r="L2966" s="42" t="n"/>
      <c r="M2966" s="42" t="n"/>
      <c r="N2966" s="42" t="n"/>
      <c r="O2966" s="42" t="n"/>
    </row>
    <row r="2967">
      <c r="A2967" s="40" t="n"/>
      <c r="B2967" s="41" t="n"/>
      <c r="C2967" s="42" t="n"/>
      <c r="D2967" s="42" t="n"/>
      <c r="E2967" s="42" t="n"/>
      <c r="F2967" s="42" t="n"/>
      <c r="G2967" s="42" t="n"/>
      <c r="H2967" s="42" t="n"/>
      <c r="I2967" s="42" t="n"/>
      <c r="J2967" s="42" t="n"/>
      <c r="K2967" s="42" t="n"/>
      <c r="L2967" s="42" t="n"/>
      <c r="M2967" s="42" t="n"/>
      <c r="N2967" s="42" t="n"/>
      <c r="O2967" s="42" t="n"/>
    </row>
    <row r="2968">
      <c r="A2968" s="40" t="n"/>
      <c r="B2968" s="41" t="n"/>
      <c r="C2968" s="42" t="n"/>
      <c r="D2968" s="42" t="n"/>
      <c r="E2968" s="42" t="n"/>
      <c r="F2968" s="42" t="n"/>
      <c r="G2968" s="42" t="n"/>
      <c r="H2968" s="42" t="n"/>
      <c r="I2968" s="42" t="n"/>
      <c r="J2968" s="42" t="n"/>
      <c r="K2968" s="42" t="n"/>
      <c r="L2968" s="42" t="n"/>
      <c r="M2968" s="42" t="n"/>
      <c r="N2968" s="42" t="n"/>
      <c r="O2968" s="42" t="n"/>
    </row>
    <row r="2969">
      <c r="A2969" s="40" t="n"/>
      <c r="B2969" s="41" t="n"/>
      <c r="C2969" s="42" t="n"/>
      <c r="D2969" s="42" t="n"/>
      <c r="E2969" s="42" t="n"/>
      <c r="F2969" s="42" t="n"/>
      <c r="G2969" s="42" t="n"/>
      <c r="H2969" s="42" t="n"/>
      <c r="I2969" s="42" t="n"/>
      <c r="J2969" s="42" t="n"/>
      <c r="K2969" s="42" t="n"/>
      <c r="L2969" s="42" t="n"/>
      <c r="M2969" s="42" t="n"/>
      <c r="N2969" s="42" t="n"/>
      <c r="O2969" s="42" t="n"/>
    </row>
    <row r="2970">
      <c r="A2970" s="40" t="n"/>
      <c r="B2970" s="41" t="n"/>
      <c r="C2970" s="42" t="n"/>
      <c r="D2970" s="42" t="n"/>
      <c r="E2970" s="42" t="n"/>
      <c r="F2970" s="42" t="n"/>
      <c r="G2970" s="42" t="n"/>
      <c r="H2970" s="42" t="n"/>
      <c r="I2970" s="42" t="n"/>
      <c r="J2970" s="42" t="n"/>
      <c r="K2970" s="42" t="n"/>
      <c r="L2970" s="42" t="n"/>
      <c r="M2970" s="42" t="n"/>
      <c r="N2970" s="42" t="n"/>
      <c r="O2970" s="42" t="n"/>
    </row>
    <row r="2971">
      <c r="A2971" s="40" t="n"/>
      <c r="B2971" s="41" t="n"/>
      <c r="C2971" s="42" t="n"/>
      <c r="D2971" s="42" t="n"/>
      <c r="E2971" s="42" t="n"/>
      <c r="F2971" s="42" t="n"/>
      <c r="G2971" s="42" t="n"/>
      <c r="H2971" s="42" t="n"/>
      <c r="I2971" s="42" t="n"/>
      <c r="J2971" s="42" t="n"/>
      <c r="K2971" s="42" t="n"/>
      <c r="L2971" s="42" t="n"/>
      <c r="M2971" s="42" t="n"/>
      <c r="N2971" s="42" t="n"/>
      <c r="O2971" s="42" t="n"/>
    </row>
    <row r="2972">
      <c r="A2972" s="40" t="n"/>
      <c r="B2972" s="41" t="n"/>
      <c r="C2972" s="42" t="n"/>
      <c r="D2972" s="42" t="n"/>
      <c r="E2972" s="42" t="n"/>
      <c r="F2972" s="42" t="n"/>
      <c r="G2972" s="42" t="n"/>
      <c r="H2972" s="42" t="n"/>
      <c r="I2972" s="42" t="n"/>
      <c r="J2972" s="42" t="n"/>
      <c r="K2972" s="42" t="n"/>
      <c r="L2972" s="42" t="n"/>
      <c r="M2972" s="42" t="n"/>
      <c r="N2972" s="42" t="n"/>
      <c r="O2972" s="42" t="n"/>
    </row>
    <row r="2973">
      <c r="A2973" s="40" t="n"/>
      <c r="B2973" s="41" t="n"/>
      <c r="C2973" s="42" t="n"/>
      <c r="D2973" s="42" t="n"/>
      <c r="E2973" s="42" t="n"/>
      <c r="F2973" s="42" t="n"/>
      <c r="G2973" s="42" t="n"/>
      <c r="H2973" s="42" t="n"/>
      <c r="I2973" s="42" t="n"/>
      <c r="J2973" s="42" t="n"/>
      <c r="K2973" s="42" t="n"/>
      <c r="L2973" s="42" t="n"/>
      <c r="M2973" s="42" t="n"/>
      <c r="N2973" s="42" t="n"/>
      <c r="O2973" s="42" t="n"/>
    </row>
    <row r="2974">
      <c r="A2974" s="40" t="n"/>
      <c r="B2974" s="41" t="n"/>
      <c r="C2974" s="42" t="n"/>
      <c r="D2974" s="42" t="n"/>
      <c r="E2974" s="42" t="n"/>
      <c r="F2974" s="42" t="n"/>
      <c r="G2974" s="42" t="n"/>
      <c r="H2974" s="42" t="n"/>
      <c r="I2974" s="42" t="n"/>
      <c r="J2974" s="42" t="n"/>
      <c r="K2974" s="42" t="n"/>
      <c r="L2974" s="42" t="n"/>
      <c r="M2974" s="42" t="n"/>
      <c r="N2974" s="42" t="n"/>
      <c r="O2974" s="42" t="n"/>
    </row>
    <row r="2975">
      <c r="A2975" s="40" t="n"/>
      <c r="B2975" s="41" t="n"/>
      <c r="C2975" s="42" t="n"/>
      <c r="D2975" s="42" t="n"/>
      <c r="E2975" s="42" t="n"/>
      <c r="F2975" s="42" t="n"/>
      <c r="G2975" s="42" t="n"/>
      <c r="H2975" s="42" t="n"/>
      <c r="I2975" s="42" t="n"/>
      <c r="J2975" s="42" t="n"/>
      <c r="K2975" s="42" t="n"/>
      <c r="L2975" s="42" t="n"/>
      <c r="M2975" s="42" t="n"/>
      <c r="N2975" s="42" t="n"/>
      <c r="O2975" s="42" t="n"/>
    </row>
    <row r="2976">
      <c r="A2976" s="40" t="n"/>
      <c r="B2976" s="41" t="n"/>
      <c r="C2976" s="42" t="n"/>
      <c r="D2976" s="42" t="n"/>
      <c r="E2976" s="42" t="n"/>
      <c r="F2976" s="42" t="n"/>
      <c r="G2976" s="42" t="n"/>
      <c r="H2976" s="42" t="n"/>
      <c r="I2976" s="42" t="n"/>
      <c r="J2976" s="42" t="n"/>
      <c r="K2976" s="42" t="n"/>
      <c r="L2976" s="42" t="n"/>
      <c r="M2976" s="42" t="n"/>
      <c r="N2976" s="42" t="n"/>
      <c r="O2976" s="42" t="n"/>
    </row>
    <row r="2977">
      <c r="A2977" s="40" t="n"/>
      <c r="B2977" s="41" t="n"/>
      <c r="C2977" s="42" t="n"/>
      <c r="D2977" s="42" t="n"/>
      <c r="E2977" s="42" t="n"/>
      <c r="F2977" s="42" t="n"/>
      <c r="G2977" s="42" t="n"/>
      <c r="H2977" s="42" t="n"/>
      <c r="I2977" s="42" t="n"/>
      <c r="J2977" s="42" t="n"/>
      <c r="K2977" s="42" t="n"/>
      <c r="L2977" s="42" t="n"/>
      <c r="M2977" s="42" t="n"/>
      <c r="N2977" s="42" t="n"/>
      <c r="O2977" s="42" t="n"/>
    </row>
    <row r="2978">
      <c r="A2978" s="40" t="n"/>
      <c r="B2978" s="41" t="n"/>
      <c r="C2978" s="42" t="n"/>
      <c r="D2978" s="42" t="n"/>
      <c r="E2978" s="42" t="n"/>
      <c r="F2978" s="42" t="n"/>
      <c r="G2978" s="42" t="n"/>
      <c r="H2978" s="42" t="n"/>
      <c r="I2978" s="42" t="n"/>
      <c r="J2978" s="42" t="n"/>
      <c r="K2978" s="42" t="n"/>
      <c r="L2978" s="42" t="n"/>
      <c r="M2978" s="42" t="n"/>
      <c r="N2978" s="42" t="n"/>
      <c r="O2978" s="42" t="n"/>
    </row>
    <row r="2979">
      <c r="A2979" s="40" t="n"/>
      <c r="B2979" s="41" t="n"/>
      <c r="C2979" s="42" t="n"/>
      <c r="D2979" s="42" t="n"/>
      <c r="E2979" s="42" t="n"/>
      <c r="F2979" s="42" t="n"/>
      <c r="G2979" s="42" t="n"/>
      <c r="H2979" s="42" t="n"/>
      <c r="I2979" s="42" t="n"/>
      <c r="J2979" s="42" t="n"/>
      <c r="K2979" s="42" t="n"/>
      <c r="L2979" s="42" t="n"/>
      <c r="M2979" s="42" t="n"/>
      <c r="N2979" s="42" t="n"/>
      <c r="O2979" s="42" t="n"/>
    </row>
    <row r="2980">
      <c r="A2980" s="40" t="n"/>
      <c r="B2980" s="41" t="n"/>
      <c r="C2980" s="42" t="n"/>
      <c r="D2980" s="42" t="n"/>
      <c r="E2980" s="42" t="n"/>
      <c r="F2980" s="42" t="n"/>
      <c r="G2980" s="42" t="n"/>
      <c r="H2980" s="42" t="n"/>
      <c r="I2980" s="42" t="n"/>
      <c r="J2980" s="42" t="n"/>
      <c r="K2980" s="42" t="n"/>
      <c r="L2980" s="42" t="n"/>
      <c r="M2980" s="42" t="n"/>
      <c r="N2980" s="42" t="n"/>
      <c r="O2980" s="42" t="n"/>
    </row>
    <row r="2981">
      <c r="A2981" s="40" t="n"/>
      <c r="B2981" s="41" t="n"/>
      <c r="C2981" s="42" t="n"/>
      <c r="D2981" s="42" t="n"/>
      <c r="E2981" s="42" t="n"/>
      <c r="F2981" s="42" t="n"/>
      <c r="G2981" s="42" t="n"/>
      <c r="H2981" s="42" t="n"/>
      <c r="I2981" s="42" t="n"/>
      <c r="J2981" s="42" t="n"/>
      <c r="K2981" s="42" t="n"/>
      <c r="L2981" s="42" t="n"/>
      <c r="M2981" s="42" t="n"/>
      <c r="N2981" s="42" t="n"/>
      <c r="O2981" s="42" t="n"/>
    </row>
    <row r="2982">
      <c r="A2982" s="40" t="n"/>
      <c r="B2982" s="41" t="n"/>
      <c r="C2982" s="42" t="n"/>
      <c r="D2982" s="42" t="n"/>
      <c r="E2982" s="42" t="n"/>
      <c r="F2982" s="42" t="n"/>
      <c r="G2982" s="42" t="n"/>
      <c r="H2982" s="42" t="n"/>
      <c r="I2982" s="42" t="n"/>
      <c r="J2982" s="42" t="n"/>
      <c r="K2982" s="42" t="n"/>
      <c r="L2982" s="42" t="n"/>
      <c r="M2982" s="42" t="n"/>
      <c r="N2982" s="42" t="n"/>
      <c r="O2982" s="42" t="n"/>
    </row>
    <row r="2983">
      <c r="A2983" s="40" t="n"/>
      <c r="B2983" s="41" t="n"/>
      <c r="C2983" s="42" t="n"/>
      <c r="D2983" s="42" t="n"/>
      <c r="E2983" s="42" t="n"/>
      <c r="F2983" s="42" t="n"/>
      <c r="G2983" s="42" t="n"/>
      <c r="H2983" s="42" t="n"/>
      <c r="I2983" s="42" t="n"/>
      <c r="J2983" s="42" t="n"/>
      <c r="K2983" s="42" t="n"/>
      <c r="L2983" s="42" t="n"/>
      <c r="M2983" s="42" t="n"/>
      <c r="N2983" s="42" t="n"/>
      <c r="O2983" s="42" t="n"/>
    </row>
    <row r="2984">
      <c r="A2984" s="40" t="n"/>
      <c r="B2984" s="41" t="n"/>
      <c r="C2984" s="42" t="n"/>
      <c r="D2984" s="42" t="n"/>
      <c r="E2984" s="42" t="n"/>
      <c r="F2984" s="42" t="n"/>
      <c r="G2984" s="42" t="n"/>
      <c r="H2984" s="42" t="n"/>
      <c r="I2984" s="42" t="n"/>
      <c r="J2984" s="42" t="n"/>
      <c r="K2984" s="42" t="n"/>
      <c r="L2984" s="42" t="n"/>
      <c r="M2984" s="42" t="n"/>
      <c r="N2984" s="42" t="n"/>
      <c r="O2984" s="42" t="n"/>
    </row>
    <row r="2985">
      <c r="A2985" s="40" t="n"/>
      <c r="B2985" s="41" t="n"/>
      <c r="C2985" s="42" t="n"/>
      <c r="D2985" s="42" t="n"/>
      <c r="E2985" s="42" t="n"/>
      <c r="F2985" s="42" t="n"/>
      <c r="G2985" s="42" t="n"/>
      <c r="H2985" s="42" t="n"/>
      <c r="I2985" s="42" t="n"/>
      <c r="J2985" s="42" t="n"/>
      <c r="K2985" s="42" t="n"/>
      <c r="L2985" s="42" t="n"/>
      <c r="M2985" s="42" t="n"/>
      <c r="N2985" s="42" t="n"/>
      <c r="O2985" s="42" t="n"/>
    </row>
    <row r="2986">
      <c r="A2986" s="40" t="n"/>
      <c r="B2986" s="41" t="n"/>
      <c r="C2986" s="42" t="n"/>
      <c r="D2986" s="42" t="n"/>
      <c r="E2986" s="42" t="n"/>
      <c r="F2986" s="42" t="n"/>
      <c r="G2986" s="42" t="n"/>
      <c r="H2986" s="42" t="n"/>
      <c r="I2986" s="42" t="n"/>
      <c r="J2986" s="42" t="n"/>
      <c r="K2986" s="42" t="n"/>
      <c r="L2986" s="42" t="n"/>
      <c r="M2986" s="42" t="n"/>
      <c r="N2986" s="42" t="n"/>
      <c r="O2986" s="42" t="n"/>
    </row>
    <row r="2987">
      <c r="A2987" s="40" t="n"/>
      <c r="B2987" s="41" t="n"/>
      <c r="C2987" s="42" t="n"/>
      <c r="D2987" s="42" t="n"/>
      <c r="E2987" s="42" t="n"/>
      <c r="F2987" s="42" t="n"/>
      <c r="G2987" s="42" t="n"/>
      <c r="H2987" s="42" t="n"/>
      <c r="I2987" s="42" t="n"/>
      <c r="J2987" s="42" t="n"/>
      <c r="K2987" s="42" t="n"/>
      <c r="L2987" s="42" t="n"/>
      <c r="M2987" s="42" t="n"/>
      <c r="N2987" s="42" t="n"/>
      <c r="O2987" s="42" t="n"/>
    </row>
    <row r="2988">
      <c r="A2988" s="40" t="n"/>
      <c r="B2988" s="41" t="n"/>
      <c r="C2988" s="42" t="n"/>
      <c r="D2988" s="42" t="n"/>
      <c r="E2988" s="42" t="n"/>
      <c r="F2988" s="42" t="n"/>
      <c r="G2988" s="42" t="n"/>
      <c r="H2988" s="42" t="n"/>
      <c r="I2988" s="42" t="n"/>
      <c r="J2988" s="42" t="n"/>
      <c r="K2988" s="42" t="n"/>
      <c r="L2988" s="42" t="n"/>
      <c r="M2988" s="42" t="n"/>
      <c r="N2988" s="42" t="n"/>
      <c r="O2988" s="42" t="n"/>
    </row>
    <row r="2989">
      <c r="A2989" s="40" t="n"/>
      <c r="B2989" s="41" t="n"/>
      <c r="C2989" s="42" t="n"/>
      <c r="D2989" s="42" t="n"/>
      <c r="E2989" s="42" t="n"/>
      <c r="F2989" s="42" t="n"/>
      <c r="G2989" s="42" t="n"/>
      <c r="H2989" s="42" t="n"/>
      <c r="I2989" s="42" t="n"/>
      <c r="J2989" s="42" t="n"/>
      <c r="K2989" s="42" t="n"/>
      <c r="L2989" s="42" t="n"/>
      <c r="M2989" s="42" t="n"/>
      <c r="N2989" s="42" t="n"/>
      <c r="O2989" s="42" t="n"/>
    </row>
    <row r="2990">
      <c r="A2990" s="40" t="n"/>
      <c r="B2990" s="41" t="n"/>
      <c r="C2990" s="42" t="n"/>
      <c r="D2990" s="42" t="n"/>
      <c r="E2990" s="42" t="n"/>
      <c r="F2990" s="42" t="n"/>
      <c r="G2990" s="42" t="n"/>
      <c r="H2990" s="42" t="n"/>
      <c r="I2990" s="42" t="n"/>
      <c r="J2990" s="42" t="n"/>
      <c r="K2990" s="42" t="n"/>
      <c r="L2990" s="42" t="n"/>
      <c r="M2990" s="42" t="n"/>
      <c r="N2990" s="42" t="n"/>
      <c r="O2990" s="42" t="n"/>
    </row>
    <row r="2991">
      <c r="A2991" s="40" t="n"/>
      <c r="B2991" s="41" t="n"/>
      <c r="C2991" s="42" t="n"/>
      <c r="D2991" s="42" t="n"/>
      <c r="E2991" s="42" t="n"/>
      <c r="F2991" s="42" t="n"/>
      <c r="G2991" s="42" t="n"/>
      <c r="H2991" s="42" t="n"/>
      <c r="I2991" s="42" t="n"/>
      <c r="J2991" s="42" t="n"/>
      <c r="K2991" s="42" t="n"/>
      <c r="L2991" s="42" t="n"/>
      <c r="M2991" s="42" t="n"/>
      <c r="N2991" s="42" t="n"/>
      <c r="O2991" s="42" t="n"/>
    </row>
    <row r="2992">
      <c r="A2992" s="40" t="n"/>
      <c r="B2992" s="41" t="n"/>
      <c r="C2992" s="42" t="n"/>
      <c r="D2992" s="42" t="n"/>
      <c r="E2992" s="42" t="n"/>
      <c r="F2992" s="42" t="n"/>
      <c r="G2992" s="42" t="n"/>
      <c r="H2992" s="42" t="n"/>
      <c r="I2992" s="42" t="n"/>
      <c r="J2992" s="42" t="n"/>
      <c r="K2992" s="42" t="n"/>
      <c r="L2992" s="42" t="n"/>
      <c r="M2992" s="42" t="n"/>
      <c r="N2992" s="42" t="n"/>
      <c r="O2992" s="42" t="n"/>
    </row>
    <row r="2993">
      <c r="A2993" s="40" t="n"/>
      <c r="B2993" s="41" t="n"/>
      <c r="C2993" s="42" t="n"/>
      <c r="D2993" s="42" t="n"/>
      <c r="E2993" s="42" t="n"/>
      <c r="F2993" s="42" t="n"/>
      <c r="G2993" s="42" t="n"/>
      <c r="H2993" s="42" t="n"/>
      <c r="I2993" s="42" t="n"/>
      <c r="J2993" s="42" t="n"/>
      <c r="K2993" s="42" t="n"/>
      <c r="L2993" s="42" t="n"/>
      <c r="M2993" s="42" t="n"/>
      <c r="N2993" s="42" t="n"/>
      <c r="O2993" s="42" t="n"/>
    </row>
    <row r="2994">
      <c r="A2994" s="40" t="n"/>
      <c r="B2994" s="41" t="n"/>
      <c r="C2994" s="42" t="n"/>
      <c r="D2994" s="42" t="n"/>
      <c r="E2994" s="42" t="n"/>
      <c r="F2994" s="42" t="n"/>
      <c r="G2994" s="42" t="n"/>
      <c r="H2994" s="42" t="n"/>
      <c r="I2994" s="42" t="n"/>
      <c r="J2994" s="42" t="n"/>
      <c r="K2994" s="42" t="n"/>
      <c r="L2994" s="42" t="n"/>
      <c r="M2994" s="42" t="n"/>
      <c r="N2994" s="42" t="n"/>
      <c r="O2994" s="42" t="n"/>
    </row>
    <row r="2995">
      <c r="A2995" s="40" t="n"/>
      <c r="B2995" s="41" t="n"/>
      <c r="C2995" s="42" t="n"/>
      <c r="D2995" s="42" t="n"/>
      <c r="E2995" s="42" t="n"/>
      <c r="F2995" s="42" t="n"/>
      <c r="G2995" s="42" t="n"/>
      <c r="H2995" s="42" t="n"/>
      <c r="I2995" s="42" t="n"/>
      <c r="J2995" s="42" t="n"/>
      <c r="K2995" s="42" t="n"/>
      <c r="L2995" s="42" t="n"/>
      <c r="M2995" s="42" t="n"/>
      <c r="N2995" s="42" t="n"/>
      <c r="O2995" s="42" t="n"/>
    </row>
    <row r="2996">
      <c r="A2996" s="40" t="n"/>
      <c r="B2996" s="41" t="n"/>
      <c r="C2996" s="42" t="n"/>
      <c r="D2996" s="42" t="n"/>
      <c r="E2996" s="42" t="n"/>
      <c r="F2996" s="42" t="n"/>
      <c r="G2996" s="42" t="n"/>
      <c r="H2996" s="42" t="n"/>
      <c r="I2996" s="42" t="n"/>
      <c r="J2996" s="42" t="n"/>
      <c r="K2996" s="42" t="n"/>
      <c r="L2996" s="42" t="n"/>
      <c r="M2996" s="42" t="n"/>
      <c r="N2996" s="42" t="n"/>
      <c r="O2996" s="42" t="n"/>
    </row>
    <row r="2997">
      <c r="A2997" s="40" t="n"/>
      <c r="B2997" s="41" t="n"/>
      <c r="C2997" s="42" t="n"/>
      <c r="D2997" s="42" t="n"/>
      <c r="E2997" s="42" t="n"/>
      <c r="F2997" s="42" t="n"/>
      <c r="G2997" s="42" t="n"/>
      <c r="H2997" s="42" t="n"/>
      <c r="I2997" s="42" t="n"/>
      <c r="J2997" s="42" t="n"/>
      <c r="K2997" s="42" t="n"/>
      <c r="L2997" s="42" t="n"/>
      <c r="M2997" s="42" t="n"/>
      <c r="N2997" s="42" t="n"/>
      <c r="O2997" s="42" t="n"/>
    </row>
    <row r="2998">
      <c r="A2998" s="40" t="n"/>
      <c r="B2998" s="41" t="n"/>
      <c r="C2998" s="42" t="n"/>
      <c r="D2998" s="42" t="n"/>
      <c r="E2998" s="42" t="n"/>
      <c r="F2998" s="42" t="n"/>
      <c r="G2998" s="42" t="n"/>
      <c r="H2998" s="42" t="n"/>
      <c r="I2998" s="42" t="n"/>
      <c r="J2998" s="42" t="n"/>
      <c r="K2998" s="42" t="n"/>
      <c r="L2998" s="42" t="n"/>
      <c r="M2998" s="42" t="n"/>
      <c r="N2998" s="42" t="n"/>
      <c r="O2998" s="42" t="n"/>
    </row>
    <row r="2999">
      <c r="A2999" s="40" t="n"/>
      <c r="B2999" s="41" t="n"/>
      <c r="C2999" s="42" t="n"/>
      <c r="D2999" s="42" t="n"/>
      <c r="E2999" s="42" t="n"/>
      <c r="F2999" s="42" t="n"/>
      <c r="G2999" s="42" t="n"/>
      <c r="H2999" s="42" t="n"/>
      <c r="I2999" s="42" t="n"/>
      <c r="J2999" s="42" t="n"/>
      <c r="K2999" s="42" t="n"/>
      <c r="L2999" s="42" t="n"/>
      <c r="M2999" s="42" t="n"/>
      <c r="N2999" s="42" t="n"/>
      <c r="O2999" s="42" t="n"/>
    </row>
    <row r="3000">
      <c r="A3000" s="40" t="n"/>
      <c r="B3000" s="41" t="n"/>
      <c r="C3000" s="42" t="n"/>
      <c r="D3000" s="42" t="n"/>
      <c r="E3000" s="42" t="n"/>
      <c r="F3000" s="42" t="n"/>
      <c r="G3000" s="42" t="n"/>
      <c r="H3000" s="42" t="n"/>
      <c r="I3000" s="42" t="n"/>
      <c r="J3000" s="42" t="n"/>
      <c r="K3000" s="42" t="n"/>
      <c r="L3000" s="42" t="n"/>
      <c r="M3000" s="42" t="n"/>
      <c r="N3000" s="42" t="n"/>
      <c r="O3000" s="42" t="n"/>
    </row>
    <row r="3001">
      <c r="A3001" s="40" t="n"/>
      <c r="B3001" s="41" t="n"/>
      <c r="C3001" s="42" t="n"/>
      <c r="D3001" s="42" t="n"/>
      <c r="E3001" s="42" t="n"/>
      <c r="F3001" s="42" t="n"/>
      <c r="G3001" s="42" t="n"/>
      <c r="H3001" s="42" t="n"/>
      <c r="I3001" s="42" t="n"/>
      <c r="J3001" s="42" t="n"/>
      <c r="K3001" s="42" t="n"/>
      <c r="L3001" s="42" t="n"/>
      <c r="M3001" s="42" t="n"/>
      <c r="N3001" s="42" t="n"/>
      <c r="O3001" s="42" t="n"/>
    </row>
    <row r="3002">
      <c r="A3002" s="40" t="n"/>
      <c r="B3002" s="41" t="n"/>
      <c r="C3002" s="42" t="n"/>
      <c r="D3002" s="42" t="n"/>
      <c r="E3002" s="42" t="n"/>
      <c r="F3002" s="42" t="n"/>
      <c r="G3002" s="42" t="n"/>
      <c r="H3002" s="42" t="n"/>
      <c r="I3002" s="42" t="n"/>
      <c r="J3002" s="42" t="n"/>
      <c r="K3002" s="42" t="n"/>
      <c r="L3002" s="42" t="n"/>
      <c r="M3002" s="42" t="n"/>
      <c r="N3002" s="42" t="n"/>
      <c r="O3002" s="42" t="n"/>
    </row>
    <row r="3003">
      <c r="A3003" s="40" t="n"/>
      <c r="B3003" s="41" t="n"/>
      <c r="C3003" s="42" t="n"/>
      <c r="D3003" s="42" t="n"/>
      <c r="E3003" s="42" t="n"/>
      <c r="F3003" s="42" t="n"/>
      <c r="G3003" s="42" t="n"/>
      <c r="H3003" s="42" t="n"/>
      <c r="I3003" s="42" t="n"/>
      <c r="J3003" s="42" t="n"/>
      <c r="K3003" s="42" t="n"/>
      <c r="L3003" s="42" t="n"/>
      <c r="M3003" s="42" t="n"/>
      <c r="N3003" s="42" t="n"/>
      <c r="O3003" s="42" t="n"/>
    </row>
    <row r="3004">
      <c r="A3004" s="40" t="n"/>
      <c r="B3004" s="41" t="n"/>
      <c r="C3004" s="42" t="n"/>
      <c r="D3004" s="42" t="n"/>
      <c r="E3004" s="42" t="n"/>
      <c r="F3004" s="42" t="n"/>
      <c r="G3004" s="42" t="n"/>
      <c r="H3004" s="42" t="n"/>
      <c r="I3004" s="42" t="n"/>
      <c r="J3004" s="42" t="n"/>
      <c r="K3004" s="42" t="n"/>
      <c r="L3004" s="42" t="n"/>
      <c r="M3004" s="42" t="n"/>
      <c r="N3004" s="42" t="n"/>
      <c r="O3004" s="42" t="n"/>
    </row>
    <row r="3005">
      <c r="A3005" s="40" t="n"/>
      <c r="B3005" s="41" t="n"/>
      <c r="C3005" s="42" t="n"/>
      <c r="D3005" s="42" t="n"/>
      <c r="E3005" s="42" t="n"/>
      <c r="F3005" s="42" t="n"/>
      <c r="G3005" s="42" t="n"/>
      <c r="H3005" s="42" t="n"/>
      <c r="I3005" s="42" t="n"/>
      <c r="J3005" s="42" t="n"/>
      <c r="K3005" s="42" t="n"/>
      <c r="L3005" s="42" t="n"/>
      <c r="M3005" s="42" t="n"/>
      <c r="N3005" s="42" t="n"/>
      <c r="O3005" s="42" t="n"/>
    </row>
    <row r="3006">
      <c r="A3006" s="40" t="n"/>
      <c r="B3006" s="41" t="n"/>
      <c r="C3006" s="42" t="n"/>
      <c r="D3006" s="42" t="n"/>
      <c r="E3006" s="42" t="n"/>
      <c r="F3006" s="42" t="n"/>
      <c r="G3006" s="42" t="n"/>
      <c r="H3006" s="42" t="n"/>
      <c r="I3006" s="42" t="n"/>
      <c r="J3006" s="42" t="n"/>
      <c r="K3006" s="42" t="n"/>
      <c r="L3006" s="42" t="n"/>
      <c r="M3006" s="42" t="n"/>
      <c r="N3006" s="42" t="n"/>
      <c r="O3006" s="42" t="n"/>
    </row>
    <row r="3007">
      <c r="A3007" s="40" t="n"/>
      <c r="B3007" s="41" t="n"/>
      <c r="C3007" s="42" t="n"/>
      <c r="D3007" s="42" t="n"/>
      <c r="E3007" s="42" t="n"/>
      <c r="F3007" s="42" t="n"/>
      <c r="G3007" s="42" t="n"/>
      <c r="H3007" s="42" t="n"/>
      <c r="I3007" s="42" t="n"/>
      <c r="J3007" s="42" t="n"/>
      <c r="K3007" s="42" t="n"/>
      <c r="L3007" s="42" t="n"/>
      <c r="M3007" s="42" t="n"/>
      <c r="N3007" s="42" t="n"/>
      <c r="O3007" s="42" t="n"/>
    </row>
    <row r="3008">
      <c r="A3008" s="40" t="n"/>
      <c r="B3008" s="41" t="n"/>
      <c r="C3008" s="42" t="n"/>
      <c r="D3008" s="42" t="n"/>
      <c r="E3008" s="42" t="n"/>
      <c r="F3008" s="42" t="n"/>
      <c r="G3008" s="42" t="n"/>
      <c r="H3008" s="42" t="n"/>
      <c r="I3008" s="42" t="n"/>
      <c r="J3008" s="42" t="n"/>
      <c r="K3008" s="42" t="n"/>
      <c r="L3008" s="42" t="n"/>
      <c r="M3008" s="42" t="n"/>
      <c r="N3008" s="42" t="n"/>
      <c r="O3008" s="42" t="n"/>
    </row>
    <row r="3009">
      <c r="A3009" s="40" t="n"/>
      <c r="B3009" s="41" t="n"/>
      <c r="C3009" s="42" t="n"/>
      <c r="D3009" s="42" t="n"/>
      <c r="E3009" s="42" t="n"/>
      <c r="F3009" s="42" t="n"/>
      <c r="G3009" s="42" t="n"/>
      <c r="H3009" s="42" t="n"/>
      <c r="I3009" s="42" t="n"/>
      <c r="J3009" s="42" t="n"/>
      <c r="K3009" s="42" t="n"/>
      <c r="L3009" s="42" t="n"/>
      <c r="M3009" s="42" t="n"/>
      <c r="N3009" s="42" t="n"/>
      <c r="O3009" s="42" t="n"/>
    </row>
    <row r="3010">
      <c r="A3010" s="40" t="n"/>
      <c r="B3010" s="41" t="n"/>
      <c r="C3010" s="42" t="n"/>
      <c r="D3010" s="42" t="n"/>
      <c r="E3010" s="42" t="n"/>
      <c r="F3010" s="42" t="n"/>
      <c r="G3010" s="42" t="n"/>
      <c r="H3010" s="42" t="n"/>
      <c r="I3010" s="42" t="n"/>
      <c r="J3010" s="42" t="n"/>
      <c r="K3010" s="42" t="n"/>
      <c r="L3010" s="42" t="n"/>
      <c r="M3010" s="42" t="n"/>
      <c r="N3010" s="42" t="n"/>
      <c r="O3010" s="42" t="n"/>
    </row>
    <row r="3011">
      <c r="A3011" s="40" t="n"/>
      <c r="B3011" s="41" t="n"/>
      <c r="C3011" s="42" t="n"/>
      <c r="D3011" s="42" t="n"/>
      <c r="E3011" s="42" t="n"/>
      <c r="F3011" s="42" t="n"/>
      <c r="G3011" s="42" t="n"/>
      <c r="H3011" s="42" t="n"/>
      <c r="I3011" s="42" t="n"/>
      <c r="J3011" s="42" t="n"/>
      <c r="K3011" s="42" t="n"/>
      <c r="L3011" s="42" t="n"/>
      <c r="M3011" s="42" t="n"/>
      <c r="N3011" s="42" t="n"/>
      <c r="O3011" s="42" t="n"/>
    </row>
    <row r="3012">
      <c r="A3012" s="40" t="n"/>
      <c r="B3012" s="41" t="n"/>
      <c r="C3012" s="42" t="n"/>
      <c r="D3012" s="42" t="n"/>
      <c r="E3012" s="42" t="n"/>
      <c r="F3012" s="42" t="n"/>
      <c r="G3012" s="42" t="n"/>
      <c r="H3012" s="42" t="n"/>
      <c r="I3012" s="42" t="n"/>
      <c r="J3012" s="42" t="n"/>
      <c r="K3012" s="42" t="n"/>
      <c r="L3012" s="42" t="n"/>
      <c r="M3012" s="42" t="n"/>
      <c r="N3012" s="42" t="n"/>
      <c r="O3012" s="42" t="n"/>
    </row>
    <row r="3013">
      <c r="A3013" s="40" t="n"/>
      <c r="B3013" s="41" t="n"/>
      <c r="C3013" s="42" t="n"/>
      <c r="D3013" s="42" t="n"/>
      <c r="E3013" s="42" t="n"/>
      <c r="F3013" s="42" t="n"/>
      <c r="G3013" s="42" t="n"/>
      <c r="H3013" s="42" t="n"/>
      <c r="I3013" s="42" t="n"/>
      <c r="J3013" s="42" t="n"/>
      <c r="K3013" s="42" t="n"/>
      <c r="L3013" s="42" t="n"/>
      <c r="M3013" s="42" t="n"/>
      <c r="N3013" s="42" t="n"/>
      <c r="O3013" s="42" t="n"/>
    </row>
    <row r="3014">
      <c r="A3014" s="40" t="n"/>
      <c r="B3014" s="41" t="n"/>
      <c r="C3014" s="42" t="n"/>
      <c r="D3014" s="42" t="n"/>
      <c r="E3014" s="42" t="n"/>
      <c r="F3014" s="42" t="n"/>
      <c r="G3014" s="42" t="n"/>
      <c r="H3014" s="42" t="n"/>
      <c r="I3014" s="42" t="n"/>
      <c r="J3014" s="42" t="n"/>
      <c r="K3014" s="42" t="n"/>
      <c r="L3014" s="42" t="n"/>
      <c r="M3014" s="42" t="n"/>
      <c r="N3014" s="42" t="n"/>
      <c r="O3014" s="42" t="n"/>
    </row>
    <row r="3015">
      <c r="A3015" s="40" t="n"/>
      <c r="B3015" s="41" t="n"/>
      <c r="C3015" s="42" t="n"/>
      <c r="D3015" s="42" t="n"/>
      <c r="E3015" s="42" t="n"/>
      <c r="F3015" s="42" t="n"/>
      <c r="G3015" s="42" t="n"/>
      <c r="H3015" s="42" t="n"/>
      <c r="I3015" s="42" t="n"/>
      <c r="J3015" s="42" t="n"/>
      <c r="K3015" s="42" t="n"/>
      <c r="L3015" s="42" t="n"/>
      <c r="M3015" s="42" t="n"/>
      <c r="N3015" s="42" t="n"/>
      <c r="O3015" s="42" t="n"/>
    </row>
    <row r="3016">
      <c r="A3016" s="40" t="n"/>
      <c r="B3016" s="41" t="n"/>
      <c r="C3016" s="42" t="n"/>
      <c r="D3016" s="42" t="n"/>
      <c r="E3016" s="42" t="n"/>
      <c r="F3016" s="42" t="n"/>
      <c r="G3016" s="42" t="n"/>
      <c r="H3016" s="42" t="n"/>
      <c r="I3016" s="42" t="n"/>
      <c r="J3016" s="42" t="n"/>
      <c r="K3016" s="42" t="n"/>
      <c r="L3016" s="42" t="n"/>
      <c r="M3016" s="42" t="n"/>
      <c r="N3016" s="42" t="n"/>
      <c r="O3016" s="42" t="n"/>
    </row>
    <row r="3017">
      <c r="A3017" s="40" t="n"/>
      <c r="B3017" s="41" t="n"/>
      <c r="C3017" s="42" t="n"/>
      <c r="D3017" s="42" t="n"/>
      <c r="E3017" s="42" t="n"/>
      <c r="F3017" s="42" t="n"/>
      <c r="G3017" s="42" t="n"/>
      <c r="H3017" s="42" t="n"/>
      <c r="I3017" s="42" t="n"/>
      <c r="J3017" s="42" t="n"/>
      <c r="K3017" s="42" t="n"/>
      <c r="L3017" s="42" t="n"/>
      <c r="M3017" s="42" t="n"/>
      <c r="N3017" s="42" t="n"/>
      <c r="O3017" s="42" t="n"/>
    </row>
    <row r="3018">
      <c r="A3018" s="40" t="n"/>
      <c r="B3018" s="41" t="n"/>
      <c r="C3018" s="42" t="n"/>
      <c r="D3018" s="42" t="n"/>
      <c r="E3018" s="42" t="n"/>
      <c r="F3018" s="42" t="n"/>
      <c r="G3018" s="42" t="n"/>
      <c r="H3018" s="42" t="n"/>
      <c r="I3018" s="42" t="n"/>
      <c r="J3018" s="42" t="n"/>
      <c r="K3018" s="42" t="n"/>
      <c r="L3018" s="42" t="n"/>
      <c r="M3018" s="42" t="n"/>
      <c r="N3018" s="42" t="n"/>
      <c r="O3018" s="42" t="n"/>
    </row>
    <row r="3019">
      <c r="A3019" s="40" t="n"/>
      <c r="B3019" s="41" t="n"/>
      <c r="C3019" s="42" t="n"/>
      <c r="D3019" s="42" t="n"/>
      <c r="E3019" s="42" t="n"/>
      <c r="F3019" s="42" t="n"/>
      <c r="G3019" s="42" t="n"/>
      <c r="H3019" s="42" t="n"/>
      <c r="I3019" s="42" t="n"/>
      <c r="J3019" s="42" t="n"/>
      <c r="K3019" s="42" t="n"/>
      <c r="L3019" s="42" t="n"/>
      <c r="M3019" s="42" t="n"/>
      <c r="N3019" s="42" t="n"/>
      <c r="O3019" s="42" t="n"/>
    </row>
    <row r="3020">
      <c r="A3020" s="40" t="n"/>
      <c r="B3020" s="41" t="n"/>
      <c r="C3020" s="42" t="n"/>
      <c r="D3020" s="42" t="n"/>
      <c r="E3020" s="42" t="n"/>
      <c r="F3020" s="42" t="n"/>
      <c r="G3020" s="42" t="n"/>
      <c r="H3020" s="42" t="n"/>
      <c r="I3020" s="42" t="n"/>
      <c r="J3020" s="42" t="n"/>
      <c r="K3020" s="42" t="n"/>
      <c r="L3020" s="42" t="n"/>
      <c r="M3020" s="42" t="n"/>
      <c r="N3020" s="42" t="n"/>
      <c r="O3020" s="42" t="n"/>
    </row>
    <row r="3021">
      <c r="A3021" s="40" t="n"/>
      <c r="B3021" s="41" t="n"/>
      <c r="C3021" s="42" t="n"/>
      <c r="D3021" s="42" t="n"/>
      <c r="E3021" s="42" t="n"/>
      <c r="F3021" s="42" t="n"/>
      <c r="G3021" s="42" t="n"/>
      <c r="H3021" s="42" t="n"/>
      <c r="I3021" s="42" t="n"/>
      <c r="J3021" s="42" t="n"/>
      <c r="K3021" s="42" t="n"/>
      <c r="L3021" s="42" t="n"/>
      <c r="M3021" s="42" t="n"/>
      <c r="N3021" s="42" t="n"/>
      <c r="O3021" s="42" t="n"/>
    </row>
    <row r="3022">
      <c r="A3022" s="40" t="n"/>
      <c r="B3022" s="41" t="n"/>
      <c r="C3022" s="42" t="n"/>
      <c r="D3022" s="42" t="n"/>
      <c r="E3022" s="42" t="n"/>
      <c r="F3022" s="42" t="n"/>
      <c r="G3022" s="42" t="n"/>
      <c r="H3022" s="42" t="n"/>
      <c r="I3022" s="42" t="n"/>
      <c r="J3022" s="42" t="n"/>
      <c r="K3022" s="42" t="n"/>
      <c r="L3022" s="42" t="n"/>
      <c r="M3022" s="42" t="n"/>
      <c r="N3022" s="42" t="n"/>
      <c r="O3022" s="42" t="n"/>
    </row>
    <row r="3023">
      <c r="A3023" s="40" t="n"/>
      <c r="B3023" s="41" t="n"/>
      <c r="C3023" s="42" t="n"/>
      <c r="D3023" s="42" t="n"/>
      <c r="E3023" s="42" t="n"/>
      <c r="F3023" s="42" t="n"/>
      <c r="G3023" s="42" t="n"/>
      <c r="H3023" s="42" t="n"/>
      <c r="I3023" s="42" t="n"/>
      <c r="J3023" s="42" t="n"/>
      <c r="K3023" s="42" t="n"/>
      <c r="L3023" s="42" t="n"/>
      <c r="M3023" s="42" t="n"/>
      <c r="N3023" s="42" t="n"/>
      <c r="O3023" s="42" t="n"/>
    </row>
    <row r="3024">
      <c r="A3024" s="40" t="n"/>
      <c r="B3024" s="41" t="n"/>
      <c r="C3024" s="42" t="n"/>
      <c r="D3024" s="42" t="n"/>
      <c r="E3024" s="42" t="n"/>
      <c r="F3024" s="42" t="n"/>
      <c r="G3024" s="42" t="n"/>
      <c r="H3024" s="42" t="n"/>
      <c r="I3024" s="42" t="n"/>
      <c r="J3024" s="42" t="n"/>
      <c r="K3024" s="42" t="n"/>
      <c r="L3024" s="42" t="n"/>
      <c r="M3024" s="42" t="n"/>
      <c r="N3024" s="42" t="n"/>
      <c r="O3024" s="42" t="n"/>
    </row>
    <row r="3025">
      <c r="A3025" s="40" t="n"/>
      <c r="B3025" s="41" t="n"/>
      <c r="C3025" s="42" t="n"/>
      <c r="D3025" s="42" t="n"/>
      <c r="E3025" s="42" t="n"/>
      <c r="F3025" s="42" t="n"/>
      <c r="G3025" s="42" t="n"/>
      <c r="H3025" s="42" t="n"/>
      <c r="I3025" s="42" t="n"/>
      <c r="J3025" s="42" t="n"/>
      <c r="K3025" s="42" t="n"/>
      <c r="L3025" s="42" t="n"/>
      <c r="M3025" s="42" t="n"/>
      <c r="N3025" s="42" t="n"/>
      <c r="O3025" s="42" t="n"/>
    </row>
    <row r="3026">
      <c r="A3026" s="40" t="n"/>
      <c r="B3026" s="41" t="n"/>
      <c r="C3026" s="42" t="n"/>
      <c r="D3026" s="42" t="n"/>
      <c r="E3026" s="42" t="n"/>
      <c r="F3026" s="42" t="n"/>
      <c r="G3026" s="42" t="n"/>
      <c r="H3026" s="42" t="n"/>
      <c r="I3026" s="42" t="n"/>
      <c r="J3026" s="42" t="n"/>
      <c r="K3026" s="42" t="n"/>
      <c r="L3026" s="42" t="n"/>
      <c r="M3026" s="42" t="n"/>
      <c r="N3026" s="42" t="n"/>
      <c r="O3026" s="42" t="n"/>
    </row>
    <row r="3027">
      <c r="A3027" s="40" t="n"/>
      <c r="B3027" s="41" t="n"/>
      <c r="C3027" s="42" t="n"/>
      <c r="D3027" s="42" t="n"/>
      <c r="E3027" s="42" t="n"/>
      <c r="F3027" s="42" t="n"/>
      <c r="G3027" s="42" t="n"/>
      <c r="H3027" s="42" t="n"/>
      <c r="I3027" s="42" t="n"/>
      <c r="J3027" s="42" t="n"/>
      <c r="K3027" s="42" t="n"/>
      <c r="L3027" s="42" t="n"/>
      <c r="M3027" s="42" t="n"/>
      <c r="N3027" s="42" t="n"/>
      <c r="O3027" s="42" t="n"/>
    </row>
    <row r="3028">
      <c r="A3028" s="40" t="n"/>
      <c r="B3028" s="41" t="n"/>
      <c r="C3028" s="42" t="n"/>
      <c r="D3028" s="42" t="n"/>
      <c r="E3028" s="42" t="n"/>
      <c r="F3028" s="42" t="n"/>
      <c r="G3028" s="42" t="n"/>
      <c r="H3028" s="42" t="n"/>
      <c r="I3028" s="42" t="n"/>
      <c r="J3028" s="42" t="n"/>
      <c r="K3028" s="42" t="n"/>
      <c r="L3028" s="42" t="n"/>
      <c r="M3028" s="42" t="n"/>
      <c r="N3028" s="42" t="n"/>
      <c r="O3028" s="42" t="n"/>
    </row>
    <row r="3029">
      <c r="A3029" s="40" t="n"/>
      <c r="B3029" s="41" t="n"/>
      <c r="C3029" s="42" t="n"/>
      <c r="D3029" s="42" t="n"/>
      <c r="E3029" s="42" t="n"/>
      <c r="F3029" s="42" t="n"/>
      <c r="G3029" s="42" t="n"/>
      <c r="H3029" s="42" t="n"/>
      <c r="I3029" s="42" t="n"/>
      <c r="J3029" s="42" t="n"/>
      <c r="K3029" s="42" t="n"/>
      <c r="L3029" s="42" t="n"/>
      <c r="M3029" s="42" t="n"/>
      <c r="N3029" s="42" t="n"/>
      <c r="O3029" s="42" t="n"/>
    </row>
    <row r="3030">
      <c r="A3030" s="40" t="n"/>
      <c r="B3030" s="41" t="n"/>
      <c r="C3030" s="42" t="n"/>
      <c r="D3030" s="42" t="n"/>
      <c r="E3030" s="42" t="n"/>
      <c r="F3030" s="42" t="n"/>
      <c r="G3030" s="42" t="n"/>
      <c r="H3030" s="42" t="n"/>
      <c r="I3030" s="42" t="n"/>
      <c r="J3030" s="42" t="n"/>
      <c r="K3030" s="42" t="n"/>
      <c r="L3030" s="42" t="n"/>
      <c r="M3030" s="42" t="n"/>
      <c r="N3030" s="42" t="n"/>
      <c r="O3030" s="42" t="n"/>
    </row>
    <row r="3031">
      <c r="A3031" s="40" t="n"/>
      <c r="B3031" s="41" t="n"/>
      <c r="C3031" s="42" t="n"/>
      <c r="D3031" s="42" t="n"/>
      <c r="E3031" s="42" t="n"/>
      <c r="F3031" s="42" t="n"/>
      <c r="G3031" s="42" t="n"/>
      <c r="H3031" s="42" t="n"/>
      <c r="I3031" s="42" t="n"/>
      <c r="J3031" s="42" t="n"/>
      <c r="K3031" s="42" t="n"/>
      <c r="L3031" s="42" t="n"/>
      <c r="M3031" s="42" t="n"/>
      <c r="N3031" s="42" t="n"/>
      <c r="O3031" s="42" t="n"/>
    </row>
    <row r="3032">
      <c r="A3032" s="40" t="n"/>
      <c r="B3032" s="41" t="n"/>
      <c r="C3032" s="42" t="n"/>
      <c r="D3032" s="42" t="n"/>
      <c r="E3032" s="42" t="n"/>
      <c r="F3032" s="42" t="n"/>
      <c r="G3032" s="42" t="n"/>
      <c r="H3032" s="42" t="n"/>
      <c r="I3032" s="42" t="n"/>
      <c r="J3032" s="42" t="n"/>
      <c r="K3032" s="42" t="n"/>
      <c r="L3032" s="42" t="n"/>
      <c r="M3032" s="42" t="n"/>
      <c r="N3032" s="42" t="n"/>
      <c r="O3032" s="42" t="n"/>
    </row>
    <row r="3033">
      <c r="A3033" s="40" t="n"/>
      <c r="B3033" s="41" t="n"/>
      <c r="C3033" s="42" t="n"/>
      <c r="D3033" s="42" t="n"/>
      <c r="E3033" s="42" t="n"/>
      <c r="F3033" s="42" t="n"/>
      <c r="G3033" s="42" t="n"/>
      <c r="H3033" s="42" t="n"/>
      <c r="I3033" s="42" t="n"/>
      <c r="J3033" s="42" t="n"/>
      <c r="K3033" s="42" t="n"/>
      <c r="L3033" s="42" t="n"/>
      <c r="M3033" s="42" t="n"/>
      <c r="N3033" s="42" t="n"/>
      <c r="O3033" s="42" t="n"/>
    </row>
    <row r="3034">
      <c r="A3034" s="40" t="n"/>
      <c r="B3034" s="41" t="n"/>
      <c r="C3034" s="42" t="n"/>
      <c r="D3034" s="42" t="n"/>
      <c r="E3034" s="42" t="n"/>
      <c r="F3034" s="42" t="n"/>
      <c r="G3034" s="42" t="n"/>
      <c r="H3034" s="42" t="n"/>
      <c r="I3034" s="42" t="n"/>
      <c r="J3034" s="42" t="n"/>
      <c r="K3034" s="42" t="n"/>
      <c r="L3034" s="42" t="n"/>
      <c r="M3034" s="42" t="n"/>
      <c r="N3034" s="42" t="n"/>
      <c r="O3034" s="42" t="n"/>
    </row>
    <row r="3035">
      <c r="A3035" s="40" t="n"/>
      <c r="B3035" s="41" t="n"/>
      <c r="C3035" s="42" t="n"/>
      <c r="D3035" s="42" t="n"/>
      <c r="E3035" s="42" t="n"/>
      <c r="F3035" s="42" t="n"/>
      <c r="G3035" s="42" t="n"/>
      <c r="H3035" s="42" t="n"/>
      <c r="I3035" s="42" t="n"/>
      <c r="J3035" s="42" t="n"/>
      <c r="K3035" s="42" t="n"/>
      <c r="L3035" s="42" t="n"/>
      <c r="M3035" s="42" t="n"/>
      <c r="N3035" s="42" t="n"/>
      <c r="O3035" s="42" t="n"/>
    </row>
    <row r="3036">
      <c r="A3036" s="40" t="n"/>
      <c r="B3036" s="41" t="n"/>
      <c r="C3036" s="42" t="n"/>
      <c r="D3036" s="42" t="n"/>
      <c r="E3036" s="42" t="n"/>
      <c r="F3036" s="42" t="n"/>
      <c r="G3036" s="42" t="n"/>
      <c r="H3036" s="42" t="n"/>
      <c r="I3036" s="42" t="n"/>
      <c r="J3036" s="42" t="n"/>
      <c r="K3036" s="42" t="n"/>
      <c r="L3036" s="42" t="n"/>
      <c r="M3036" s="42" t="n"/>
      <c r="N3036" s="42" t="n"/>
      <c r="O3036" s="42" t="n"/>
    </row>
    <row r="3037">
      <c r="A3037" s="40" t="n"/>
      <c r="B3037" s="41" t="n"/>
      <c r="C3037" s="42" t="n"/>
      <c r="D3037" s="42" t="n"/>
      <c r="E3037" s="42" t="n"/>
      <c r="F3037" s="42" t="n"/>
      <c r="G3037" s="42" t="n"/>
      <c r="H3037" s="42" t="n"/>
      <c r="I3037" s="42" t="n"/>
      <c r="J3037" s="42" t="n"/>
      <c r="K3037" s="42" t="n"/>
      <c r="L3037" s="42" t="n"/>
      <c r="M3037" s="42" t="n"/>
      <c r="N3037" s="42" t="n"/>
      <c r="O3037" s="42" t="n"/>
    </row>
    <row r="3038">
      <c r="A3038" s="40" t="n"/>
      <c r="B3038" s="41" t="n"/>
      <c r="C3038" s="42" t="n"/>
      <c r="D3038" s="42" t="n"/>
      <c r="E3038" s="42" t="n"/>
      <c r="F3038" s="42" t="n"/>
      <c r="G3038" s="42" t="n"/>
      <c r="H3038" s="42" t="n"/>
      <c r="I3038" s="42" t="n"/>
      <c r="J3038" s="42" t="n"/>
      <c r="K3038" s="42" t="n"/>
      <c r="L3038" s="42" t="n"/>
      <c r="M3038" s="42" t="n"/>
      <c r="N3038" s="42" t="n"/>
      <c r="O3038" s="42" t="n"/>
    </row>
    <row r="3039">
      <c r="A3039" s="40" t="n"/>
      <c r="B3039" s="41" t="n"/>
      <c r="C3039" s="42" t="n"/>
      <c r="D3039" s="42" t="n"/>
      <c r="E3039" s="42" t="n"/>
      <c r="F3039" s="42" t="n"/>
      <c r="G3039" s="42" t="n"/>
      <c r="H3039" s="42" t="n"/>
      <c r="I3039" s="42" t="n"/>
      <c r="J3039" s="42" t="n"/>
      <c r="K3039" s="42" t="n"/>
      <c r="L3039" s="42" t="n"/>
      <c r="M3039" s="42" t="n"/>
      <c r="N3039" s="42" t="n"/>
      <c r="O3039" s="42" t="n"/>
    </row>
    <row r="3040">
      <c r="A3040" s="40" t="n"/>
      <c r="B3040" s="41" t="n"/>
      <c r="C3040" s="42" t="n"/>
      <c r="D3040" s="42" t="n"/>
      <c r="E3040" s="42" t="n"/>
      <c r="F3040" s="42" t="n"/>
      <c r="G3040" s="42" t="n"/>
      <c r="H3040" s="42" t="n"/>
      <c r="I3040" s="42" t="n"/>
      <c r="J3040" s="42" t="n"/>
      <c r="K3040" s="42" t="n"/>
      <c r="L3040" s="42" t="n"/>
      <c r="M3040" s="42" t="n"/>
      <c r="N3040" s="42" t="n"/>
      <c r="O3040" s="42" t="n"/>
    </row>
    <row r="3041">
      <c r="A3041" s="40" t="n"/>
      <c r="B3041" s="41" t="n"/>
      <c r="C3041" s="42" t="n"/>
      <c r="D3041" s="42" t="n"/>
      <c r="E3041" s="42" t="n"/>
      <c r="F3041" s="42" t="n"/>
      <c r="G3041" s="42" t="n"/>
      <c r="H3041" s="42" t="n"/>
      <c r="I3041" s="42" t="n"/>
      <c r="J3041" s="42" t="n"/>
      <c r="K3041" s="42" t="n"/>
      <c r="L3041" s="42" t="n"/>
      <c r="M3041" s="42" t="n"/>
      <c r="N3041" s="42" t="n"/>
      <c r="O3041" s="42" t="n"/>
    </row>
    <row r="3042">
      <c r="A3042" s="40" t="n"/>
      <c r="B3042" s="41" t="n"/>
      <c r="C3042" s="42" t="n"/>
      <c r="D3042" s="42" t="n"/>
      <c r="E3042" s="42" t="n"/>
      <c r="F3042" s="42" t="n"/>
      <c r="G3042" s="42" t="n"/>
      <c r="H3042" s="42" t="n"/>
      <c r="I3042" s="42" t="n"/>
      <c r="J3042" s="42" t="n"/>
      <c r="K3042" s="42" t="n"/>
      <c r="L3042" s="42" t="n"/>
      <c r="M3042" s="42" t="n"/>
      <c r="N3042" s="42" t="n"/>
      <c r="O3042" s="42" t="n"/>
    </row>
    <row r="3043">
      <c r="A3043" s="40" t="n"/>
      <c r="B3043" s="41" t="n"/>
      <c r="C3043" s="42" t="n"/>
      <c r="D3043" s="42" t="n"/>
      <c r="E3043" s="42" t="n"/>
      <c r="F3043" s="42" t="n"/>
      <c r="G3043" s="42" t="n"/>
      <c r="H3043" s="42" t="n"/>
      <c r="I3043" s="42" t="n"/>
      <c r="J3043" s="42" t="n"/>
      <c r="K3043" s="42" t="n"/>
      <c r="L3043" s="42" t="n"/>
      <c r="M3043" s="42" t="n"/>
      <c r="N3043" s="42" t="n"/>
      <c r="O3043" s="42" t="n"/>
    </row>
    <row r="3044">
      <c r="A3044" s="40" t="n"/>
      <c r="B3044" s="41" t="n"/>
      <c r="C3044" s="42" t="n"/>
      <c r="D3044" s="42" t="n"/>
      <c r="E3044" s="42" t="n"/>
      <c r="F3044" s="42" t="n"/>
      <c r="G3044" s="42" t="n"/>
      <c r="H3044" s="42" t="n"/>
      <c r="I3044" s="42" t="n"/>
      <c r="J3044" s="42" t="n"/>
      <c r="K3044" s="42" t="n"/>
      <c r="L3044" s="42" t="n"/>
      <c r="M3044" s="42" t="n"/>
      <c r="N3044" s="42" t="n"/>
      <c r="O3044" s="42" t="n"/>
    </row>
    <row r="3045">
      <c r="A3045" s="40" t="n"/>
      <c r="B3045" s="41" t="n"/>
      <c r="C3045" s="42" t="n"/>
      <c r="D3045" s="42" t="n"/>
      <c r="E3045" s="42" t="n"/>
      <c r="F3045" s="42" t="n"/>
      <c r="G3045" s="42" t="n"/>
      <c r="H3045" s="42" t="n"/>
      <c r="I3045" s="42" t="n"/>
      <c r="J3045" s="42" t="n"/>
      <c r="K3045" s="42" t="n"/>
      <c r="L3045" s="42" t="n"/>
      <c r="M3045" s="42" t="n"/>
      <c r="N3045" s="42" t="n"/>
      <c r="O3045" s="42" t="n"/>
    </row>
    <row r="3046">
      <c r="A3046" s="40" t="n"/>
      <c r="B3046" s="41" t="n"/>
      <c r="C3046" s="42" t="n"/>
      <c r="D3046" s="42" t="n"/>
      <c r="E3046" s="42" t="n"/>
      <c r="F3046" s="42" t="n"/>
      <c r="G3046" s="42" t="n"/>
      <c r="H3046" s="42" t="n"/>
      <c r="I3046" s="42" t="n"/>
      <c r="J3046" s="42" t="n"/>
      <c r="K3046" s="42" t="n"/>
      <c r="L3046" s="42" t="n"/>
      <c r="M3046" s="42" t="n"/>
      <c r="N3046" s="42" t="n"/>
      <c r="O3046" s="42" t="n"/>
    </row>
    <row r="3047">
      <c r="A3047" s="40" t="n"/>
      <c r="B3047" s="41" t="n"/>
      <c r="C3047" s="42" t="n"/>
      <c r="D3047" s="42" t="n"/>
      <c r="E3047" s="42" t="n"/>
      <c r="F3047" s="42" t="n"/>
      <c r="G3047" s="42" t="n"/>
      <c r="H3047" s="42" t="n"/>
      <c r="I3047" s="42" t="n"/>
      <c r="J3047" s="42" t="n"/>
      <c r="K3047" s="42" t="n"/>
      <c r="L3047" s="42" t="n"/>
      <c r="M3047" s="42" t="n"/>
      <c r="N3047" s="42" t="n"/>
      <c r="O3047" s="42" t="n"/>
    </row>
    <row r="3048">
      <c r="A3048" s="40" t="n"/>
      <c r="B3048" s="41" t="n"/>
      <c r="C3048" s="42" t="n"/>
      <c r="D3048" s="42" t="n"/>
      <c r="E3048" s="42" t="n"/>
      <c r="F3048" s="42" t="n"/>
      <c r="G3048" s="42" t="n"/>
      <c r="H3048" s="42" t="n"/>
      <c r="I3048" s="42" t="n"/>
      <c r="J3048" s="42" t="n"/>
      <c r="K3048" s="42" t="n"/>
      <c r="L3048" s="42" t="n"/>
      <c r="M3048" s="42" t="n"/>
      <c r="N3048" s="42" t="n"/>
      <c r="O3048" s="42" t="n"/>
    </row>
    <row r="3049">
      <c r="A3049" s="40" t="n"/>
      <c r="B3049" s="41" t="n"/>
      <c r="C3049" s="42" t="n"/>
      <c r="D3049" s="42" t="n"/>
      <c r="E3049" s="42" t="n"/>
      <c r="F3049" s="42" t="n"/>
      <c r="G3049" s="42" t="n"/>
      <c r="H3049" s="42" t="n"/>
      <c r="I3049" s="42" t="n"/>
      <c r="J3049" s="42" t="n"/>
      <c r="K3049" s="42" t="n"/>
      <c r="L3049" s="42" t="n"/>
      <c r="M3049" s="42" t="n"/>
      <c r="N3049" s="42" t="n"/>
      <c r="O3049" s="42" t="n"/>
    </row>
    <row r="3050">
      <c r="A3050" s="40" t="n"/>
      <c r="B3050" s="41" t="n"/>
      <c r="C3050" s="42" t="n"/>
      <c r="D3050" s="42" t="n"/>
      <c r="E3050" s="42" t="n"/>
      <c r="F3050" s="42" t="n"/>
      <c r="G3050" s="42" t="n"/>
      <c r="H3050" s="42" t="n"/>
      <c r="I3050" s="42" t="n"/>
      <c r="J3050" s="42" t="n"/>
      <c r="K3050" s="42" t="n"/>
      <c r="L3050" s="42" t="n"/>
      <c r="M3050" s="42" t="n"/>
      <c r="N3050" s="42" t="n"/>
      <c r="O3050" s="42" t="n"/>
    </row>
    <row r="3051">
      <c r="A3051" s="40" t="n"/>
      <c r="B3051" s="41" t="n"/>
      <c r="C3051" s="42" t="n"/>
      <c r="D3051" s="42" t="n"/>
      <c r="E3051" s="42" t="n"/>
      <c r="F3051" s="42" t="n"/>
      <c r="G3051" s="42" t="n"/>
      <c r="H3051" s="42" t="n"/>
      <c r="I3051" s="42" t="n"/>
      <c r="J3051" s="42" t="n"/>
      <c r="K3051" s="42" t="n"/>
      <c r="L3051" s="42" t="n"/>
      <c r="M3051" s="42" t="n"/>
      <c r="N3051" s="42" t="n"/>
      <c r="O3051" s="42" t="n"/>
    </row>
    <row r="3052">
      <c r="A3052" s="40" t="n"/>
      <c r="B3052" s="41" t="n"/>
      <c r="C3052" s="42" t="n"/>
      <c r="D3052" s="42" t="n"/>
      <c r="E3052" s="42" t="n"/>
      <c r="F3052" s="42" t="n"/>
      <c r="G3052" s="42" t="n"/>
      <c r="H3052" s="42" t="n"/>
      <c r="I3052" s="42" t="n"/>
      <c r="J3052" s="42" t="n"/>
      <c r="K3052" s="42" t="n"/>
      <c r="L3052" s="42" t="n"/>
      <c r="M3052" s="42" t="n"/>
      <c r="N3052" s="42" t="n"/>
      <c r="O3052" s="42" t="n"/>
    </row>
    <row r="3053">
      <c r="A3053" s="40" t="n"/>
      <c r="B3053" s="41" t="n"/>
      <c r="C3053" s="42" t="n"/>
      <c r="D3053" s="42" t="n"/>
      <c r="E3053" s="42" t="n"/>
      <c r="F3053" s="42" t="n"/>
      <c r="G3053" s="42" t="n"/>
      <c r="H3053" s="42" t="n"/>
      <c r="I3053" s="42" t="n"/>
      <c r="J3053" s="42" t="n"/>
      <c r="K3053" s="42" t="n"/>
      <c r="L3053" s="42" t="n"/>
      <c r="M3053" s="42" t="n"/>
      <c r="N3053" s="42" t="n"/>
      <c r="O3053" s="42" t="n"/>
    </row>
    <row r="3054">
      <c r="A3054" s="40" t="n"/>
      <c r="B3054" s="41" t="n"/>
      <c r="C3054" s="42" t="n"/>
      <c r="D3054" s="42" t="n"/>
      <c r="E3054" s="42" t="n"/>
      <c r="F3054" s="42" t="n"/>
      <c r="G3054" s="42" t="n"/>
      <c r="H3054" s="42" t="n"/>
      <c r="I3054" s="42" t="n"/>
      <c r="J3054" s="42" t="n"/>
      <c r="K3054" s="42" t="n"/>
      <c r="L3054" s="42" t="n"/>
      <c r="M3054" s="42" t="n"/>
      <c r="N3054" s="42" t="n"/>
      <c r="O3054" s="42" t="n"/>
    </row>
    <row r="3055">
      <c r="A3055" s="40" t="n"/>
      <c r="B3055" s="41" t="n"/>
      <c r="C3055" s="42" t="n"/>
      <c r="D3055" s="42" t="n"/>
      <c r="E3055" s="42" t="n"/>
      <c r="F3055" s="42" t="n"/>
      <c r="G3055" s="42" t="n"/>
      <c r="H3055" s="42" t="n"/>
      <c r="I3055" s="42" t="n"/>
      <c r="J3055" s="42" t="n"/>
      <c r="K3055" s="42" t="n"/>
      <c r="L3055" s="42" t="n"/>
      <c r="M3055" s="42" t="n"/>
      <c r="N3055" s="42" t="n"/>
      <c r="O3055" s="42" t="n"/>
    </row>
    <row r="3056">
      <c r="A3056" s="40" t="n"/>
      <c r="B3056" s="41" t="n"/>
      <c r="C3056" s="42" t="n"/>
      <c r="D3056" s="42" t="n"/>
      <c r="E3056" s="42" t="n"/>
      <c r="F3056" s="42" t="n"/>
      <c r="G3056" s="42" t="n"/>
      <c r="H3056" s="42" t="n"/>
      <c r="I3056" s="42" t="n"/>
      <c r="J3056" s="42" t="n"/>
      <c r="K3056" s="42" t="n"/>
      <c r="L3056" s="42" t="n"/>
      <c r="M3056" s="42" t="n"/>
      <c r="N3056" s="42" t="n"/>
      <c r="O3056" s="42" t="n"/>
    </row>
    <row r="3057">
      <c r="A3057" s="40" t="n"/>
      <c r="B3057" s="41" t="n"/>
      <c r="C3057" s="42" t="n"/>
      <c r="D3057" s="42" t="n"/>
      <c r="E3057" s="42" t="n"/>
      <c r="F3057" s="42" t="n"/>
      <c r="G3057" s="42" t="n"/>
      <c r="H3057" s="42" t="n"/>
      <c r="I3057" s="42" t="n"/>
      <c r="J3057" s="42" t="n"/>
      <c r="K3057" s="42" t="n"/>
      <c r="L3057" s="42" t="n"/>
      <c r="M3057" s="42" t="n"/>
      <c r="N3057" s="42" t="n"/>
      <c r="O3057" s="42" t="n"/>
    </row>
    <row r="3058">
      <c r="A3058" s="40" t="n"/>
      <c r="B3058" s="41" t="n"/>
      <c r="C3058" s="42" t="n"/>
      <c r="D3058" s="42" t="n"/>
      <c r="E3058" s="42" t="n"/>
      <c r="F3058" s="42" t="n"/>
      <c r="G3058" s="42" t="n"/>
      <c r="H3058" s="42" t="n"/>
      <c r="I3058" s="42" t="n"/>
      <c r="J3058" s="42" t="n"/>
      <c r="K3058" s="42" t="n"/>
      <c r="L3058" s="42" t="n"/>
      <c r="M3058" s="42" t="n"/>
      <c r="N3058" s="42" t="n"/>
      <c r="O3058" s="42" t="n"/>
    </row>
    <row r="3059">
      <c r="A3059" s="40" t="n"/>
      <c r="B3059" s="41" t="n"/>
      <c r="C3059" s="42" t="n"/>
      <c r="D3059" s="42" t="n"/>
      <c r="E3059" s="42" t="n"/>
      <c r="F3059" s="42" t="n"/>
      <c r="G3059" s="42" t="n"/>
      <c r="H3059" s="42" t="n"/>
      <c r="I3059" s="42" t="n"/>
      <c r="J3059" s="42" t="n"/>
      <c r="K3059" s="42" t="n"/>
      <c r="L3059" s="42" t="n"/>
      <c r="M3059" s="42" t="n"/>
      <c r="N3059" s="42" t="n"/>
      <c r="O3059" s="42" t="n"/>
    </row>
    <row r="3060">
      <c r="A3060" s="40" t="n"/>
      <c r="B3060" s="41" t="n"/>
      <c r="C3060" s="42" t="n"/>
      <c r="D3060" s="42" t="n"/>
      <c r="E3060" s="42" t="n"/>
      <c r="F3060" s="42" t="n"/>
      <c r="G3060" s="42" t="n"/>
      <c r="H3060" s="42" t="n"/>
      <c r="I3060" s="42" t="n"/>
      <c r="J3060" s="42" t="n"/>
      <c r="K3060" s="42" t="n"/>
      <c r="L3060" s="42" t="n"/>
      <c r="M3060" s="42" t="n"/>
      <c r="N3060" s="42" t="n"/>
      <c r="O3060" s="42" t="n"/>
    </row>
    <row r="3061">
      <c r="A3061" s="40" t="n"/>
      <c r="B3061" s="41" t="n"/>
      <c r="C3061" s="42" t="n"/>
      <c r="D3061" s="42" t="n"/>
      <c r="E3061" s="42" t="n"/>
      <c r="F3061" s="42" t="n"/>
      <c r="G3061" s="42" t="n"/>
      <c r="H3061" s="42" t="n"/>
      <c r="I3061" s="42" t="n"/>
      <c r="J3061" s="42" t="n"/>
      <c r="K3061" s="42" t="n"/>
      <c r="L3061" s="42" t="n"/>
      <c r="M3061" s="42" t="n"/>
      <c r="N3061" s="42" t="n"/>
      <c r="O3061" s="42" t="n"/>
    </row>
    <row r="3062">
      <c r="A3062" s="40" t="n"/>
      <c r="B3062" s="41" t="n"/>
      <c r="C3062" s="42" t="n"/>
      <c r="D3062" s="42" t="n"/>
      <c r="E3062" s="42" t="n"/>
      <c r="F3062" s="42" t="n"/>
      <c r="G3062" s="42" t="n"/>
      <c r="H3062" s="42" t="n"/>
      <c r="I3062" s="42" t="n"/>
      <c r="J3062" s="42" t="n"/>
      <c r="K3062" s="42" t="n"/>
      <c r="L3062" s="42" t="n"/>
      <c r="M3062" s="42" t="n"/>
      <c r="N3062" s="42" t="n"/>
      <c r="O3062" s="42" t="n"/>
    </row>
    <row r="3063">
      <c r="A3063" s="40" t="n"/>
      <c r="B3063" s="41" t="n"/>
      <c r="C3063" s="42" t="n"/>
      <c r="D3063" s="42" t="n"/>
      <c r="E3063" s="42" t="n"/>
      <c r="F3063" s="42" t="n"/>
      <c r="G3063" s="42" t="n"/>
      <c r="H3063" s="42" t="n"/>
      <c r="I3063" s="42" t="n"/>
      <c r="J3063" s="42" t="n"/>
      <c r="K3063" s="42" t="n"/>
      <c r="L3063" s="42" t="n"/>
      <c r="M3063" s="42" t="n"/>
      <c r="N3063" s="42" t="n"/>
      <c r="O3063" s="42" t="n"/>
    </row>
    <row r="3064">
      <c r="A3064" s="40" t="n"/>
      <c r="B3064" s="41" t="n"/>
      <c r="C3064" s="42" t="n"/>
      <c r="D3064" s="42" t="n"/>
      <c r="E3064" s="42" t="n"/>
      <c r="F3064" s="42" t="n"/>
      <c r="G3064" s="42" t="n"/>
      <c r="H3064" s="42" t="n"/>
      <c r="I3064" s="42" t="n"/>
      <c r="J3064" s="42" t="n"/>
      <c r="K3064" s="42" t="n"/>
      <c r="L3064" s="42" t="n"/>
      <c r="M3064" s="42" t="n"/>
      <c r="N3064" s="42" t="n"/>
      <c r="O3064" s="42" t="n"/>
    </row>
    <row r="3065">
      <c r="A3065" s="40" t="n"/>
      <c r="B3065" s="41" t="n"/>
      <c r="C3065" s="42" t="n"/>
      <c r="D3065" s="42" t="n"/>
      <c r="E3065" s="42" t="n"/>
      <c r="F3065" s="42" t="n"/>
      <c r="G3065" s="42" t="n"/>
      <c r="H3065" s="42" t="n"/>
      <c r="I3065" s="42" t="n"/>
      <c r="J3065" s="42" t="n"/>
      <c r="K3065" s="42" t="n"/>
      <c r="L3065" s="42" t="n"/>
      <c r="M3065" s="42" t="n"/>
      <c r="N3065" s="42" t="n"/>
      <c r="O3065" s="42" t="n"/>
    </row>
    <row r="3066">
      <c r="A3066" s="40" t="n"/>
      <c r="B3066" s="41" t="n"/>
      <c r="C3066" s="42" t="n"/>
      <c r="D3066" s="42" t="n"/>
      <c r="E3066" s="42" t="n"/>
      <c r="F3066" s="42" t="n"/>
      <c r="G3066" s="42" t="n"/>
      <c r="H3066" s="42" t="n"/>
      <c r="I3066" s="42" t="n"/>
      <c r="J3066" s="42" t="n"/>
      <c r="K3066" s="42" t="n"/>
      <c r="L3066" s="42" t="n"/>
      <c r="M3066" s="42" t="n"/>
      <c r="N3066" s="42" t="n"/>
      <c r="O3066" s="42" t="n"/>
    </row>
    <row r="3067">
      <c r="A3067" s="40" t="n"/>
      <c r="B3067" s="41" t="n"/>
      <c r="C3067" s="42" t="n"/>
      <c r="D3067" s="42" t="n"/>
      <c r="E3067" s="42" t="n"/>
      <c r="F3067" s="42" t="n"/>
      <c r="G3067" s="42" t="n"/>
      <c r="H3067" s="42" t="n"/>
      <c r="I3067" s="42" t="n"/>
      <c r="J3067" s="42" t="n"/>
      <c r="K3067" s="42" t="n"/>
      <c r="L3067" s="42" t="n"/>
      <c r="M3067" s="42" t="n"/>
      <c r="N3067" s="42" t="n"/>
      <c r="O3067" s="42" t="n"/>
    </row>
    <row r="3068">
      <c r="A3068" s="40" t="n"/>
      <c r="B3068" s="41" t="n"/>
      <c r="C3068" s="42" t="n"/>
      <c r="D3068" s="42" t="n"/>
      <c r="E3068" s="42" t="n"/>
      <c r="F3068" s="42" t="n"/>
      <c r="G3068" s="42" t="n"/>
      <c r="H3068" s="42" t="n"/>
      <c r="I3068" s="42" t="n"/>
      <c r="J3068" s="42" t="n"/>
      <c r="K3068" s="42" t="n"/>
      <c r="L3068" s="42" t="n"/>
      <c r="M3068" s="42" t="n"/>
      <c r="N3068" s="42" t="n"/>
      <c r="O3068" s="42" t="n"/>
    </row>
    <row r="3069">
      <c r="A3069" s="40" t="n"/>
      <c r="B3069" s="41" t="n"/>
      <c r="C3069" s="42" t="n"/>
      <c r="D3069" s="42" t="n"/>
      <c r="E3069" s="42" t="n"/>
      <c r="F3069" s="42" t="n"/>
      <c r="G3069" s="42" t="n"/>
      <c r="H3069" s="42" t="n"/>
      <c r="I3069" s="42" t="n"/>
      <c r="J3069" s="42" t="n"/>
      <c r="K3069" s="42" t="n"/>
      <c r="L3069" s="42" t="n"/>
      <c r="M3069" s="42" t="n"/>
      <c r="N3069" s="42" t="n"/>
      <c r="O3069" s="42" t="n"/>
    </row>
    <row r="3070">
      <c r="A3070" s="40" t="n"/>
      <c r="B3070" s="41" t="n"/>
      <c r="C3070" s="42" t="n"/>
      <c r="D3070" s="42" t="n"/>
      <c r="E3070" s="42" t="n"/>
      <c r="F3070" s="42" t="n"/>
      <c r="G3070" s="42" t="n"/>
      <c r="H3070" s="42" t="n"/>
      <c r="I3070" s="42" t="n"/>
      <c r="J3070" s="42" t="n"/>
      <c r="K3070" s="42" t="n"/>
      <c r="L3070" s="42" t="n"/>
      <c r="M3070" s="42" t="n"/>
      <c r="N3070" s="42" t="n"/>
      <c r="O3070" s="42" t="n"/>
    </row>
    <row r="3071">
      <c r="A3071" s="40" t="n"/>
      <c r="B3071" s="41" t="n"/>
      <c r="C3071" s="42" t="n"/>
      <c r="D3071" s="42" t="n"/>
      <c r="E3071" s="42" t="n"/>
      <c r="F3071" s="42" t="n"/>
      <c r="G3071" s="42" t="n"/>
      <c r="H3071" s="42" t="n"/>
      <c r="I3071" s="42" t="n"/>
      <c r="J3071" s="42" t="n"/>
      <c r="K3071" s="42" t="n"/>
      <c r="L3071" s="42" t="n"/>
      <c r="M3071" s="42" t="n"/>
      <c r="N3071" s="42" t="n"/>
      <c r="O3071" s="42" t="n"/>
    </row>
    <row r="3072">
      <c r="A3072" s="40" t="n"/>
      <c r="B3072" s="41" t="n"/>
      <c r="C3072" s="42" t="n"/>
      <c r="D3072" s="42" t="n"/>
      <c r="E3072" s="42" t="n"/>
      <c r="F3072" s="42" t="n"/>
      <c r="G3072" s="42" t="n"/>
      <c r="H3072" s="42" t="n"/>
      <c r="I3072" s="42" t="n"/>
      <c r="J3072" s="42" t="n"/>
      <c r="K3072" s="42" t="n"/>
      <c r="L3072" s="42" t="n"/>
      <c r="M3072" s="42" t="n"/>
      <c r="N3072" s="42" t="n"/>
      <c r="O3072" s="42" t="n"/>
    </row>
    <row r="3073">
      <c r="A3073" s="40" t="n"/>
      <c r="B3073" s="41" t="n"/>
      <c r="C3073" s="42" t="n"/>
      <c r="D3073" s="42" t="n"/>
      <c r="E3073" s="42" t="n"/>
      <c r="F3073" s="42" t="n"/>
      <c r="G3073" s="42" t="n"/>
      <c r="H3073" s="42" t="n"/>
      <c r="I3073" s="42" t="n"/>
      <c r="J3073" s="42" t="n"/>
      <c r="K3073" s="42" t="n"/>
      <c r="L3073" s="42" t="n"/>
      <c r="M3073" s="42" t="n"/>
      <c r="N3073" s="42" t="n"/>
      <c r="O3073" s="42" t="n"/>
    </row>
    <row r="3074">
      <c r="A3074" s="40" t="n"/>
      <c r="B3074" s="41" t="n"/>
      <c r="C3074" s="42" t="n"/>
      <c r="D3074" s="42" t="n"/>
      <c r="E3074" s="42" t="n"/>
      <c r="F3074" s="42" t="n"/>
      <c r="G3074" s="42" t="n"/>
      <c r="H3074" s="42" t="n"/>
      <c r="I3074" s="42" t="n"/>
      <c r="J3074" s="42" t="n"/>
      <c r="K3074" s="42" t="n"/>
      <c r="L3074" s="42" t="n"/>
      <c r="M3074" s="42" t="n"/>
      <c r="N3074" s="42" t="n"/>
      <c r="O3074" s="42" t="n"/>
    </row>
    <row r="3075">
      <c r="A3075" s="40" t="n"/>
      <c r="B3075" s="41" t="n"/>
      <c r="C3075" s="42" t="n"/>
      <c r="D3075" s="42" t="n"/>
      <c r="E3075" s="42" t="n"/>
      <c r="F3075" s="42" t="n"/>
      <c r="G3075" s="42" t="n"/>
      <c r="H3075" s="42" t="n"/>
      <c r="I3075" s="42" t="n"/>
      <c r="J3075" s="42" t="n"/>
      <c r="K3075" s="42" t="n"/>
      <c r="L3075" s="42" t="n"/>
      <c r="M3075" s="42" t="n"/>
      <c r="N3075" s="42" t="n"/>
      <c r="O3075" s="42" t="n"/>
    </row>
    <row r="3076">
      <c r="A3076" s="40" t="n"/>
      <c r="B3076" s="41" t="n"/>
      <c r="C3076" s="42" t="n"/>
      <c r="D3076" s="42" t="n"/>
      <c r="E3076" s="42" t="n"/>
      <c r="F3076" s="42" t="n"/>
      <c r="G3076" s="42" t="n"/>
      <c r="H3076" s="42" t="n"/>
      <c r="I3076" s="42" t="n"/>
      <c r="J3076" s="42" t="n"/>
      <c r="K3076" s="42" t="n"/>
      <c r="L3076" s="42" t="n"/>
      <c r="M3076" s="42" t="n"/>
      <c r="N3076" s="42" t="n"/>
      <c r="O3076" s="42" t="n"/>
    </row>
    <row r="3077">
      <c r="A3077" s="40" t="n"/>
      <c r="B3077" s="41" t="n"/>
      <c r="C3077" s="42" t="n"/>
      <c r="D3077" s="42" t="n"/>
      <c r="E3077" s="42" t="n"/>
      <c r="F3077" s="42" t="n"/>
      <c r="G3077" s="42" t="n"/>
      <c r="H3077" s="42" t="n"/>
      <c r="I3077" s="42" t="n"/>
      <c r="J3077" s="42" t="n"/>
      <c r="K3077" s="42" t="n"/>
      <c r="L3077" s="42" t="n"/>
      <c r="M3077" s="42" t="n"/>
      <c r="N3077" s="42" t="n"/>
      <c r="O3077" s="42" t="n"/>
    </row>
    <row r="3078">
      <c r="A3078" s="40" t="n"/>
      <c r="B3078" s="41" t="n"/>
      <c r="C3078" s="42" t="n"/>
      <c r="D3078" s="42" t="n"/>
      <c r="E3078" s="42" t="n"/>
      <c r="F3078" s="42" t="n"/>
      <c r="G3078" s="42" t="n"/>
      <c r="H3078" s="42" t="n"/>
      <c r="I3078" s="42" t="n"/>
      <c r="J3078" s="42" t="n"/>
      <c r="K3078" s="42" t="n"/>
      <c r="L3078" s="42" t="n"/>
      <c r="M3078" s="42" t="n"/>
      <c r="N3078" s="42" t="n"/>
      <c r="O3078" s="42" t="n"/>
    </row>
    <row r="3079">
      <c r="A3079" s="40" t="n"/>
      <c r="B3079" s="41" t="n"/>
      <c r="C3079" s="42" t="n"/>
      <c r="D3079" s="42" t="n"/>
      <c r="E3079" s="42" t="n"/>
      <c r="F3079" s="42" t="n"/>
      <c r="G3079" s="42" t="n"/>
      <c r="H3079" s="42" t="n"/>
      <c r="I3079" s="42" t="n"/>
      <c r="J3079" s="42" t="n"/>
      <c r="K3079" s="42" t="n"/>
      <c r="L3079" s="42" t="n"/>
      <c r="M3079" s="42" t="n"/>
      <c r="N3079" s="42" t="n"/>
      <c r="O3079" s="42" t="n"/>
    </row>
    <row r="3080">
      <c r="A3080" s="40" t="n"/>
      <c r="B3080" s="41" t="n"/>
      <c r="C3080" s="42" t="n"/>
      <c r="D3080" s="42" t="n"/>
      <c r="E3080" s="42" t="n"/>
      <c r="F3080" s="42" t="n"/>
      <c r="G3080" s="42" t="n"/>
      <c r="H3080" s="42" t="n"/>
      <c r="I3080" s="42" t="n"/>
      <c r="J3080" s="42" t="n"/>
      <c r="K3080" s="42" t="n"/>
      <c r="L3080" s="42" t="n"/>
      <c r="M3080" s="42" t="n"/>
      <c r="N3080" s="42" t="n"/>
      <c r="O3080" s="42" t="n"/>
    </row>
    <row r="3081">
      <c r="A3081" s="40" t="n"/>
      <c r="B3081" s="41" t="n"/>
      <c r="C3081" s="42" t="n"/>
      <c r="D3081" s="42" t="n"/>
      <c r="E3081" s="42" t="n"/>
      <c r="F3081" s="42" t="n"/>
      <c r="G3081" s="42" t="n"/>
      <c r="H3081" s="42" t="n"/>
      <c r="I3081" s="42" t="n"/>
      <c r="J3081" s="42" t="n"/>
      <c r="K3081" s="42" t="n"/>
      <c r="L3081" s="42" t="n"/>
      <c r="M3081" s="42" t="n"/>
      <c r="N3081" s="42" t="n"/>
      <c r="O3081" s="42" t="n"/>
    </row>
    <row r="3082">
      <c r="A3082" s="40" t="n"/>
      <c r="B3082" s="41" t="n"/>
      <c r="C3082" s="42" t="n"/>
      <c r="D3082" s="42" t="n"/>
      <c r="E3082" s="42" t="n"/>
      <c r="F3082" s="42" t="n"/>
      <c r="G3082" s="42" t="n"/>
      <c r="H3082" s="42" t="n"/>
      <c r="I3082" s="42" t="n"/>
      <c r="J3082" s="42" t="n"/>
      <c r="K3082" s="42" t="n"/>
      <c r="L3082" s="42" t="n"/>
      <c r="M3082" s="42" t="n"/>
      <c r="N3082" s="42" t="n"/>
      <c r="O3082" s="42" t="n"/>
    </row>
    <row r="3083">
      <c r="A3083" s="40" t="n"/>
      <c r="B3083" s="41" t="n"/>
      <c r="C3083" s="42" t="n"/>
      <c r="D3083" s="42" t="n"/>
      <c r="E3083" s="42" t="n"/>
      <c r="F3083" s="42" t="n"/>
      <c r="G3083" s="42" t="n"/>
      <c r="H3083" s="42" t="n"/>
      <c r="I3083" s="42" t="n"/>
      <c r="J3083" s="42" t="n"/>
      <c r="K3083" s="42" t="n"/>
      <c r="L3083" s="42" t="n"/>
      <c r="M3083" s="42" t="n"/>
      <c r="N3083" s="42" t="n"/>
      <c r="O3083" s="42" t="n"/>
    </row>
    <row r="3084">
      <c r="A3084" s="40" t="n"/>
      <c r="B3084" s="41" t="n"/>
      <c r="C3084" s="42" t="n"/>
      <c r="D3084" s="42" t="n"/>
      <c r="E3084" s="42" t="n"/>
      <c r="F3084" s="42" t="n"/>
      <c r="G3084" s="42" t="n"/>
      <c r="H3084" s="42" t="n"/>
      <c r="I3084" s="42" t="n"/>
      <c r="J3084" s="42" t="n"/>
      <c r="K3084" s="42" t="n"/>
      <c r="L3084" s="42" t="n"/>
      <c r="M3084" s="42" t="n"/>
      <c r="N3084" s="42" t="n"/>
      <c r="O3084" s="42" t="n"/>
    </row>
    <row r="3085">
      <c r="A3085" s="40" t="n"/>
      <c r="B3085" s="41" t="n"/>
      <c r="C3085" s="42" t="n"/>
      <c r="D3085" s="42" t="n"/>
      <c r="E3085" s="42" t="n"/>
      <c r="F3085" s="42" t="n"/>
      <c r="G3085" s="42" t="n"/>
      <c r="H3085" s="42" t="n"/>
      <c r="I3085" s="42" t="n"/>
      <c r="J3085" s="42" t="n"/>
      <c r="K3085" s="42" t="n"/>
      <c r="L3085" s="42" t="n"/>
      <c r="M3085" s="42" t="n"/>
      <c r="N3085" s="42" t="n"/>
      <c r="O3085" s="42" t="n"/>
    </row>
    <row r="3086">
      <c r="A3086" s="40" t="n"/>
      <c r="B3086" s="41" t="n"/>
      <c r="C3086" s="42" t="n"/>
      <c r="D3086" s="42" t="n"/>
      <c r="E3086" s="42" t="n"/>
      <c r="F3086" s="42" t="n"/>
      <c r="G3086" s="42" t="n"/>
      <c r="H3086" s="42" t="n"/>
      <c r="I3086" s="42" t="n"/>
      <c r="J3086" s="42" t="n"/>
      <c r="K3086" s="42" t="n"/>
      <c r="L3086" s="42" t="n"/>
      <c r="M3086" s="42" t="n"/>
      <c r="N3086" s="42" t="n"/>
      <c r="O3086" s="42" t="n"/>
    </row>
    <row r="3087">
      <c r="A3087" s="40" t="n"/>
      <c r="B3087" s="41" t="n"/>
      <c r="C3087" s="42" t="n"/>
      <c r="D3087" s="42" t="n"/>
      <c r="E3087" s="42" t="n"/>
      <c r="F3087" s="42" t="n"/>
      <c r="G3087" s="42" t="n"/>
      <c r="H3087" s="42" t="n"/>
      <c r="I3087" s="42" t="n"/>
      <c r="J3087" s="42" t="n"/>
      <c r="K3087" s="42" t="n"/>
      <c r="L3087" s="42" t="n"/>
      <c r="M3087" s="42" t="n"/>
      <c r="N3087" s="42" t="n"/>
      <c r="O3087" s="42" t="n"/>
    </row>
    <row r="3088">
      <c r="A3088" s="40" t="n"/>
      <c r="B3088" s="41" t="n"/>
      <c r="C3088" s="42" t="n"/>
      <c r="D3088" s="42" t="n"/>
      <c r="E3088" s="42" t="n"/>
      <c r="F3088" s="42" t="n"/>
      <c r="G3088" s="42" t="n"/>
      <c r="H3088" s="42" t="n"/>
      <c r="I3088" s="42" t="n"/>
      <c r="J3088" s="42" t="n"/>
      <c r="K3088" s="42" t="n"/>
      <c r="L3088" s="42" t="n"/>
      <c r="M3088" s="42" t="n"/>
      <c r="N3088" s="42" t="n"/>
      <c r="O3088" s="42" t="n"/>
    </row>
    <row r="3089">
      <c r="A3089" s="40" t="n"/>
      <c r="B3089" s="41" t="n"/>
      <c r="C3089" s="42" t="n"/>
      <c r="D3089" s="42" t="n"/>
      <c r="E3089" s="42" t="n"/>
      <c r="F3089" s="42" t="n"/>
      <c r="G3089" s="42" t="n"/>
      <c r="H3089" s="42" t="n"/>
      <c r="I3089" s="42" t="n"/>
      <c r="J3089" s="42" t="n"/>
      <c r="K3089" s="42" t="n"/>
      <c r="L3089" s="42" t="n"/>
      <c r="M3089" s="42" t="n"/>
      <c r="N3089" s="42" t="n"/>
      <c r="O3089" s="42" t="n"/>
    </row>
    <row r="3090">
      <c r="A3090" s="40" t="n"/>
      <c r="B3090" s="41" t="n"/>
      <c r="C3090" s="42" t="n"/>
      <c r="D3090" s="42" t="n"/>
      <c r="E3090" s="42" t="n"/>
      <c r="F3090" s="42" t="n"/>
      <c r="G3090" s="42" t="n"/>
      <c r="H3090" s="42" t="n"/>
      <c r="I3090" s="42" t="n"/>
      <c r="J3090" s="42" t="n"/>
      <c r="K3090" s="42" t="n"/>
      <c r="L3090" s="42" t="n"/>
      <c r="M3090" s="42" t="n"/>
      <c r="N3090" s="42" t="n"/>
      <c r="O3090" s="42" t="n"/>
    </row>
    <row r="3091">
      <c r="A3091" s="40" t="n"/>
      <c r="B3091" s="41" t="n"/>
      <c r="C3091" s="42" t="n"/>
      <c r="D3091" s="42" t="n"/>
      <c r="E3091" s="42" t="n"/>
      <c r="F3091" s="42" t="n"/>
      <c r="G3091" s="42" t="n"/>
      <c r="H3091" s="42" t="n"/>
      <c r="I3091" s="42" t="n"/>
      <c r="J3091" s="42" t="n"/>
      <c r="K3091" s="42" t="n"/>
      <c r="L3091" s="42" t="n"/>
      <c r="M3091" s="42" t="n"/>
      <c r="N3091" s="42" t="n"/>
      <c r="O3091" s="42" t="n"/>
    </row>
    <row r="3092">
      <c r="A3092" s="40" t="n"/>
      <c r="B3092" s="41" t="n"/>
      <c r="C3092" s="42" t="n"/>
      <c r="D3092" s="42" t="n"/>
      <c r="E3092" s="42" t="n"/>
      <c r="F3092" s="42" t="n"/>
      <c r="G3092" s="42" t="n"/>
      <c r="H3092" s="42" t="n"/>
      <c r="I3092" s="42" t="n"/>
      <c r="J3092" s="42" t="n"/>
      <c r="K3092" s="42" t="n"/>
      <c r="L3092" s="42" t="n"/>
      <c r="M3092" s="42" t="n"/>
      <c r="N3092" s="42" t="n"/>
      <c r="O3092" s="42" t="n"/>
    </row>
    <row r="3093">
      <c r="A3093" s="40" t="n"/>
      <c r="B3093" s="41" t="n"/>
      <c r="C3093" s="42" t="n"/>
      <c r="D3093" s="42" t="n"/>
      <c r="E3093" s="42" t="n"/>
      <c r="F3093" s="42" t="n"/>
      <c r="G3093" s="42" t="n"/>
      <c r="H3093" s="42" t="n"/>
      <c r="I3093" s="42" t="n"/>
      <c r="J3093" s="42" t="n"/>
      <c r="K3093" s="42" t="n"/>
      <c r="L3093" s="42" t="n"/>
      <c r="M3093" s="42" t="n"/>
      <c r="N3093" s="42" t="n"/>
      <c r="O3093" s="42" t="n"/>
    </row>
    <row r="3094">
      <c r="A3094" s="40" t="n"/>
      <c r="B3094" s="41" t="n"/>
      <c r="C3094" s="42" t="n"/>
      <c r="D3094" s="42" t="n"/>
      <c r="E3094" s="42" t="n"/>
      <c r="F3094" s="42" t="n"/>
      <c r="G3094" s="42" t="n"/>
      <c r="H3094" s="42" t="n"/>
      <c r="I3094" s="42" t="n"/>
      <c r="J3094" s="42" t="n"/>
      <c r="K3094" s="42" t="n"/>
      <c r="L3094" s="42" t="n"/>
      <c r="M3094" s="42" t="n"/>
      <c r="N3094" s="42" t="n"/>
      <c r="O3094" s="42" t="n"/>
    </row>
    <row r="3095">
      <c r="A3095" s="40" t="n"/>
      <c r="B3095" s="41" t="n"/>
      <c r="C3095" s="42" t="n"/>
      <c r="D3095" s="42" t="n"/>
      <c r="E3095" s="42" t="n"/>
      <c r="F3095" s="42" t="n"/>
      <c r="G3095" s="42" t="n"/>
      <c r="H3095" s="42" t="n"/>
      <c r="I3095" s="42" t="n"/>
      <c r="J3095" s="42" t="n"/>
      <c r="K3095" s="42" t="n"/>
      <c r="L3095" s="42" t="n"/>
      <c r="M3095" s="42" t="n"/>
      <c r="N3095" s="42" t="n"/>
      <c r="O3095" s="42" t="n"/>
    </row>
    <row r="3096">
      <c r="A3096" s="40" t="n"/>
      <c r="B3096" s="41" t="n"/>
      <c r="C3096" s="42" t="n"/>
      <c r="D3096" s="42" t="n"/>
      <c r="E3096" s="42" t="n"/>
      <c r="F3096" s="42" t="n"/>
      <c r="G3096" s="42" t="n"/>
      <c r="H3096" s="42" t="n"/>
      <c r="I3096" s="42" t="n"/>
      <c r="J3096" s="42" t="n"/>
      <c r="K3096" s="42" t="n"/>
      <c r="L3096" s="42" t="n"/>
      <c r="M3096" s="42" t="n"/>
      <c r="N3096" s="42" t="n"/>
      <c r="O3096" s="42" t="n"/>
    </row>
    <row r="3097">
      <c r="A3097" s="40" t="n"/>
      <c r="B3097" s="41" t="n"/>
      <c r="C3097" s="42" t="n"/>
      <c r="D3097" s="42" t="n"/>
      <c r="E3097" s="42" t="n"/>
      <c r="F3097" s="42" t="n"/>
      <c r="G3097" s="42" t="n"/>
      <c r="H3097" s="42" t="n"/>
      <c r="I3097" s="42" t="n"/>
      <c r="J3097" s="42" t="n"/>
      <c r="K3097" s="42" t="n"/>
      <c r="L3097" s="42" t="n"/>
      <c r="M3097" s="42" t="n"/>
      <c r="N3097" s="42" t="n"/>
      <c r="O3097" s="42" t="n"/>
    </row>
    <row r="3098">
      <c r="A3098" s="40" t="n"/>
      <c r="B3098" s="41" t="n"/>
      <c r="C3098" s="42" t="n"/>
      <c r="D3098" s="42" t="n"/>
      <c r="E3098" s="42" t="n"/>
      <c r="F3098" s="42" t="n"/>
      <c r="G3098" s="42" t="n"/>
      <c r="H3098" s="42" t="n"/>
      <c r="I3098" s="42" t="n"/>
      <c r="J3098" s="42" t="n"/>
      <c r="K3098" s="42" t="n"/>
      <c r="L3098" s="42" t="n"/>
      <c r="M3098" s="42" t="n"/>
      <c r="N3098" s="42" t="n"/>
      <c r="O3098" s="42" t="n"/>
    </row>
    <row r="3099">
      <c r="A3099" s="40" t="n"/>
      <c r="B3099" s="41" t="n"/>
      <c r="C3099" s="42" t="n"/>
      <c r="D3099" s="42" t="n"/>
      <c r="E3099" s="42" t="n"/>
      <c r="F3099" s="42" t="n"/>
      <c r="G3099" s="42" t="n"/>
      <c r="H3099" s="42" t="n"/>
      <c r="I3099" s="42" t="n"/>
      <c r="J3099" s="42" t="n"/>
      <c r="K3099" s="42" t="n"/>
      <c r="L3099" s="42" t="n"/>
      <c r="M3099" s="42" t="n"/>
      <c r="N3099" s="42" t="n"/>
      <c r="O3099" s="42" t="n"/>
    </row>
    <row r="3100">
      <c r="A3100" s="40" t="n"/>
      <c r="B3100" s="41" t="n"/>
      <c r="C3100" s="42" t="n"/>
      <c r="D3100" s="42" t="n"/>
      <c r="E3100" s="42" t="n"/>
      <c r="F3100" s="42" t="n"/>
      <c r="G3100" s="42" t="n"/>
      <c r="H3100" s="42" t="n"/>
      <c r="I3100" s="42" t="n"/>
      <c r="J3100" s="42" t="n"/>
      <c r="K3100" s="42" t="n"/>
      <c r="L3100" s="42" t="n"/>
      <c r="M3100" s="42" t="n"/>
      <c r="N3100" s="42" t="n"/>
      <c r="O3100" s="42" t="n"/>
    </row>
    <row r="3101">
      <c r="A3101" s="40" t="n"/>
      <c r="B3101" s="41" t="n"/>
      <c r="C3101" s="42" t="n"/>
      <c r="D3101" s="42" t="n"/>
      <c r="E3101" s="42" t="n"/>
      <c r="F3101" s="42" t="n"/>
      <c r="G3101" s="42" t="n"/>
      <c r="H3101" s="42" t="n"/>
      <c r="I3101" s="42" t="n"/>
      <c r="J3101" s="42" t="n"/>
      <c r="K3101" s="42" t="n"/>
      <c r="L3101" s="42" t="n"/>
      <c r="M3101" s="42" t="n"/>
      <c r="N3101" s="42" t="n"/>
      <c r="O3101" s="42" t="n"/>
    </row>
    <row r="3102">
      <c r="A3102" s="40" t="n"/>
      <c r="B3102" s="41" t="n"/>
      <c r="C3102" s="42" t="n"/>
      <c r="D3102" s="42" t="n"/>
      <c r="E3102" s="42" t="n"/>
      <c r="F3102" s="42" t="n"/>
      <c r="G3102" s="42" t="n"/>
      <c r="H3102" s="42" t="n"/>
      <c r="I3102" s="42" t="n"/>
      <c r="J3102" s="42" t="n"/>
      <c r="K3102" s="42" t="n"/>
      <c r="L3102" s="42" t="n"/>
      <c r="M3102" s="42" t="n"/>
      <c r="N3102" s="42" t="n"/>
      <c r="O3102" s="42" t="n"/>
    </row>
    <row r="3103">
      <c r="A3103" s="40" t="n"/>
      <c r="B3103" s="41" t="n"/>
      <c r="C3103" s="42" t="n"/>
      <c r="D3103" s="42" t="n"/>
      <c r="E3103" s="42" t="n"/>
      <c r="F3103" s="42" t="n"/>
      <c r="G3103" s="42" t="n"/>
      <c r="H3103" s="42" t="n"/>
      <c r="I3103" s="42" t="n"/>
      <c r="J3103" s="42" t="n"/>
      <c r="K3103" s="42" t="n"/>
      <c r="L3103" s="42" t="n"/>
      <c r="M3103" s="42" t="n"/>
      <c r="N3103" s="42" t="n"/>
      <c r="O3103" s="42" t="n"/>
    </row>
    <row r="3104">
      <c r="A3104" s="40" t="n"/>
      <c r="B3104" s="41" t="n"/>
      <c r="C3104" s="42" t="n"/>
      <c r="D3104" s="42" t="n"/>
      <c r="E3104" s="42" t="n"/>
      <c r="F3104" s="42" t="n"/>
      <c r="G3104" s="42" t="n"/>
      <c r="H3104" s="42" t="n"/>
      <c r="I3104" s="42" t="n"/>
      <c r="J3104" s="42" t="n"/>
      <c r="K3104" s="42" t="n"/>
      <c r="L3104" s="42" t="n"/>
      <c r="M3104" s="42" t="n"/>
      <c r="N3104" s="42" t="n"/>
      <c r="O3104" s="42" t="n"/>
    </row>
    <row r="3105">
      <c r="A3105" s="40" t="n"/>
      <c r="B3105" s="41" t="n"/>
      <c r="C3105" s="42" t="n"/>
      <c r="D3105" s="42" t="n"/>
      <c r="E3105" s="42" t="n"/>
      <c r="F3105" s="42" t="n"/>
      <c r="G3105" s="42" t="n"/>
      <c r="H3105" s="42" t="n"/>
      <c r="I3105" s="42" t="n"/>
      <c r="J3105" s="42" t="n"/>
      <c r="K3105" s="42" t="n"/>
      <c r="L3105" s="42" t="n"/>
      <c r="M3105" s="42" t="n"/>
      <c r="N3105" s="42" t="n"/>
      <c r="O3105" s="42" t="n"/>
    </row>
    <row r="3106">
      <c r="A3106" s="40" t="n"/>
      <c r="B3106" s="41" t="n"/>
      <c r="C3106" s="42" t="n"/>
      <c r="D3106" s="42" t="n"/>
      <c r="E3106" s="42" t="n"/>
      <c r="F3106" s="42" t="n"/>
      <c r="G3106" s="42" t="n"/>
      <c r="H3106" s="42" t="n"/>
      <c r="I3106" s="42" t="n"/>
      <c r="J3106" s="42" t="n"/>
      <c r="K3106" s="42" t="n"/>
      <c r="L3106" s="42" t="n"/>
      <c r="M3106" s="42" t="n"/>
      <c r="N3106" s="42" t="n"/>
      <c r="O3106" s="42" t="n"/>
    </row>
    <row r="3107">
      <c r="A3107" s="40" t="n"/>
      <c r="B3107" s="41" t="n"/>
      <c r="C3107" s="42" t="n"/>
      <c r="D3107" s="42" t="n"/>
      <c r="E3107" s="42" t="n"/>
      <c r="F3107" s="42" t="n"/>
      <c r="G3107" s="42" t="n"/>
      <c r="H3107" s="42" t="n"/>
      <c r="I3107" s="42" t="n"/>
      <c r="J3107" s="42" t="n"/>
      <c r="K3107" s="42" t="n"/>
      <c r="L3107" s="42" t="n"/>
      <c r="M3107" s="42" t="n"/>
      <c r="N3107" s="42" t="n"/>
      <c r="O3107" s="42" t="n"/>
    </row>
    <row r="3108">
      <c r="A3108" s="40" t="n"/>
      <c r="B3108" s="41" t="n"/>
      <c r="C3108" s="42" t="n"/>
      <c r="D3108" s="42" t="n"/>
      <c r="E3108" s="42" t="n"/>
      <c r="F3108" s="42" t="n"/>
      <c r="G3108" s="42" t="n"/>
      <c r="H3108" s="42" t="n"/>
      <c r="I3108" s="42" t="n"/>
      <c r="J3108" s="42" t="n"/>
      <c r="K3108" s="42" t="n"/>
      <c r="L3108" s="42" t="n"/>
      <c r="M3108" s="42" t="n"/>
      <c r="N3108" s="42" t="n"/>
      <c r="O3108" s="42" t="n"/>
    </row>
    <row r="3109">
      <c r="A3109" s="40" t="n"/>
      <c r="B3109" s="41" t="n"/>
      <c r="C3109" s="42" t="n"/>
      <c r="D3109" s="42" t="n"/>
      <c r="E3109" s="42" t="n"/>
      <c r="F3109" s="42" t="n"/>
      <c r="G3109" s="42" t="n"/>
      <c r="H3109" s="42" t="n"/>
      <c r="I3109" s="42" t="n"/>
      <c r="J3109" s="42" t="n"/>
      <c r="K3109" s="42" t="n"/>
      <c r="L3109" s="42" t="n"/>
      <c r="M3109" s="42" t="n"/>
      <c r="N3109" s="42" t="n"/>
      <c r="O3109" s="42" t="n"/>
    </row>
    <row r="3110">
      <c r="A3110" s="40" t="n"/>
      <c r="B3110" s="41" t="n"/>
      <c r="C3110" s="42" t="n"/>
      <c r="D3110" s="42" t="n"/>
      <c r="E3110" s="42" t="n"/>
      <c r="F3110" s="42" t="n"/>
      <c r="G3110" s="42" t="n"/>
      <c r="H3110" s="42" t="n"/>
      <c r="I3110" s="42" t="n"/>
      <c r="J3110" s="42" t="n"/>
      <c r="K3110" s="42" t="n"/>
      <c r="L3110" s="42" t="n"/>
      <c r="M3110" s="42" t="n"/>
      <c r="N3110" s="42" t="n"/>
      <c r="O3110" s="42" t="n"/>
    </row>
    <row r="3111">
      <c r="A3111" s="40" t="n"/>
      <c r="B3111" s="41" t="n"/>
      <c r="C3111" s="42" t="n"/>
      <c r="D3111" s="42" t="n"/>
      <c r="E3111" s="42" t="n"/>
      <c r="F3111" s="42" t="n"/>
      <c r="G3111" s="42" t="n"/>
      <c r="H3111" s="42" t="n"/>
      <c r="I3111" s="42" t="n"/>
      <c r="J3111" s="42" t="n"/>
      <c r="K3111" s="42" t="n"/>
      <c r="L3111" s="42" t="n"/>
      <c r="M3111" s="42" t="n"/>
      <c r="N3111" s="42" t="n"/>
      <c r="O3111" s="42" t="n"/>
    </row>
    <row r="3112">
      <c r="A3112" s="40" t="n"/>
      <c r="B3112" s="41" t="n"/>
      <c r="C3112" s="42" t="n"/>
      <c r="D3112" s="42" t="n"/>
      <c r="E3112" s="42" t="n"/>
      <c r="F3112" s="42" t="n"/>
      <c r="G3112" s="42" t="n"/>
      <c r="H3112" s="42" t="n"/>
      <c r="I3112" s="42" t="n"/>
      <c r="J3112" s="42" t="n"/>
      <c r="K3112" s="42" t="n"/>
      <c r="L3112" s="42" t="n"/>
      <c r="M3112" s="42" t="n"/>
      <c r="N3112" s="42" t="n"/>
      <c r="O3112" s="42" t="n"/>
    </row>
    <row r="3113">
      <c r="A3113" s="40" t="n"/>
      <c r="B3113" s="41" t="n"/>
      <c r="C3113" s="42" t="n"/>
      <c r="D3113" s="42" t="n"/>
      <c r="E3113" s="42" t="n"/>
      <c r="F3113" s="42" t="n"/>
      <c r="G3113" s="42" t="n"/>
      <c r="H3113" s="42" t="n"/>
      <c r="I3113" s="42" t="n"/>
      <c r="J3113" s="42" t="n"/>
      <c r="K3113" s="42" t="n"/>
      <c r="L3113" s="42" t="n"/>
      <c r="M3113" s="42" t="n"/>
      <c r="N3113" s="42" t="n"/>
      <c r="O3113" s="42" t="n"/>
    </row>
    <row r="3114">
      <c r="A3114" s="40" t="n"/>
      <c r="B3114" s="41" t="n"/>
      <c r="C3114" s="42" t="n"/>
      <c r="D3114" s="42" t="n"/>
      <c r="E3114" s="42" t="n"/>
      <c r="F3114" s="42" t="n"/>
      <c r="G3114" s="42" t="n"/>
      <c r="H3114" s="42" t="n"/>
      <c r="I3114" s="42" t="n"/>
      <c r="J3114" s="42" t="n"/>
      <c r="K3114" s="42" t="n"/>
      <c r="L3114" s="42" t="n"/>
      <c r="M3114" s="42" t="n"/>
      <c r="N3114" s="42" t="n"/>
      <c r="O3114" s="42" t="n"/>
    </row>
    <row r="3115">
      <c r="A3115" s="40" t="n"/>
      <c r="B3115" s="41" t="n"/>
      <c r="C3115" s="42" t="n"/>
      <c r="D3115" s="42" t="n"/>
      <c r="E3115" s="42" t="n"/>
      <c r="F3115" s="42" t="n"/>
      <c r="G3115" s="42" t="n"/>
      <c r="H3115" s="42" t="n"/>
      <c r="I3115" s="42" t="n"/>
      <c r="J3115" s="42" t="n"/>
      <c r="K3115" s="42" t="n"/>
      <c r="L3115" s="42" t="n"/>
      <c r="M3115" s="42" t="n"/>
      <c r="N3115" s="42" t="n"/>
      <c r="O3115" s="42" t="n"/>
    </row>
    <row r="3116">
      <c r="A3116" s="40" t="n"/>
      <c r="B3116" s="41" t="n"/>
      <c r="C3116" s="42" t="n"/>
      <c r="D3116" s="42" t="n"/>
      <c r="E3116" s="42" t="n"/>
      <c r="F3116" s="42" t="n"/>
      <c r="G3116" s="42" t="n"/>
      <c r="H3116" s="42" t="n"/>
      <c r="I3116" s="42" t="n"/>
      <c r="J3116" s="42" t="n"/>
      <c r="K3116" s="42" t="n"/>
      <c r="L3116" s="42" t="n"/>
      <c r="M3116" s="42" t="n"/>
      <c r="N3116" s="42" t="n"/>
      <c r="O3116" s="42" t="n"/>
    </row>
    <row r="3117">
      <c r="A3117" s="40" t="n"/>
      <c r="B3117" s="41" t="n"/>
      <c r="C3117" s="42" t="n"/>
      <c r="D3117" s="42" t="n"/>
      <c r="E3117" s="42" t="n"/>
      <c r="F3117" s="42" t="n"/>
      <c r="G3117" s="42" t="n"/>
      <c r="H3117" s="42" t="n"/>
      <c r="I3117" s="42" t="n"/>
      <c r="J3117" s="42" t="n"/>
      <c r="K3117" s="42" t="n"/>
      <c r="L3117" s="42" t="n"/>
      <c r="M3117" s="42" t="n"/>
      <c r="N3117" s="42" t="n"/>
      <c r="O3117" s="42" t="n"/>
    </row>
    <row r="3118">
      <c r="A3118" s="40" t="n"/>
      <c r="B3118" s="41" t="n"/>
      <c r="C3118" s="42" t="n"/>
      <c r="D3118" s="42" t="n"/>
      <c r="E3118" s="42" t="n"/>
      <c r="F3118" s="42" t="n"/>
      <c r="G3118" s="42" t="n"/>
      <c r="H3118" s="42" t="n"/>
      <c r="I3118" s="42" t="n"/>
      <c r="J3118" s="42" t="n"/>
      <c r="K3118" s="42" t="n"/>
      <c r="L3118" s="42" t="n"/>
      <c r="M3118" s="42" t="n"/>
      <c r="N3118" s="42" t="n"/>
      <c r="O3118" s="42" t="n"/>
    </row>
    <row r="3119">
      <c r="A3119" s="40" t="n"/>
      <c r="B3119" s="41" t="n"/>
      <c r="C3119" s="42" t="n"/>
      <c r="D3119" s="42" t="n"/>
      <c r="E3119" s="42" t="n"/>
      <c r="F3119" s="42" t="n"/>
      <c r="G3119" s="42" t="n"/>
      <c r="H3119" s="42" t="n"/>
      <c r="I3119" s="42" t="n"/>
      <c r="J3119" s="42" t="n"/>
      <c r="K3119" s="42" t="n"/>
      <c r="L3119" s="42" t="n"/>
      <c r="M3119" s="42" t="n"/>
      <c r="N3119" s="42" t="n"/>
      <c r="O3119" s="42" t="n"/>
    </row>
    <row r="3120">
      <c r="A3120" s="40" t="n"/>
      <c r="B3120" s="41" t="n"/>
      <c r="C3120" s="42" t="n"/>
      <c r="D3120" s="42" t="n"/>
      <c r="E3120" s="42" t="n"/>
      <c r="F3120" s="42" t="n"/>
      <c r="G3120" s="42" t="n"/>
      <c r="H3120" s="42" t="n"/>
      <c r="I3120" s="42" t="n"/>
      <c r="J3120" s="42" t="n"/>
      <c r="K3120" s="42" t="n"/>
      <c r="L3120" s="42" t="n"/>
      <c r="M3120" s="42" t="n"/>
      <c r="N3120" s="42" t="n"/>
      <c r="O3120" s="42" t="n"/>
    </row>
    <row r="3121">
      <c r="A3121" s="40" t="n"/>
      <c r="B3121" s="41" t="n"/>
      <c r="C3121" s="42" t="n"/>
      <c r="D3121" s="42" t="n"/>
      <c r="E3121" s="42" t="n"/>
      <c r="F3121" s="42" t="n"/>
      <c r="G3121" s="42" t="n"/>
      <c r="H3121" s="42" t="n"/>
      <c r="I3121" s="42" t="n"/>
      <c r="J3121" s="42" t="n"/>
      <c r="K3121" s="42" t="n"/>
      <c r="L3121" s="42" t="n"/>
      <c r="M3121" s="42" t="n"/>
      <c r="N3121" s="42" t="n"/>
      <c r="O3121" s="42" t="n"/>
    </row>
    <row r="3122">
      <c r="A3122" s="40" t="n"/>
      <c r="B3122" s="41" t="n"/>
      <c r="C3122" s="42" t="n"/>
      <c r="D3122" s="42" t="n"/>
      <c r="E3122" s="42" t="n"/>
      <c r="F3122" s="42" t="n"/>
      <c r="G3122" s="42" t="n"/>
      <c r="H3122" s="42" t="n"/>
      <c r="I3122" s="42" t="n"/>
      <c r="J3122" s="42" t="n"/>
      <c r="K3122" s="42" t="n"/>
      <c r="L3122" s="42" t="n"/>
      <c r="M3122" s="42" t="n"/>
      <c r="N3122" s="42" t="n"/>
      <c r="O3122" s="42" t="n"/>
    </row>
    <row r="3123">
      <c r="A3123" s="40" t="n"/>
      <c r="B3123" s="41" t="n"/>
      <c r="C3123" s="42" t="n"/>
      <c r="D3123" s="42" t="n"/>
      <c r="E3123" s="42" t="n"/>
      <c r="F3123" s="42" t="n"/>
      <c r="G3123" s="42" t="n"/>
      <c r="H3123" s="42" t="n"/>
      <c r="I3123" s="42" t="n"/>
      <c r="J3123" s="42" t="n"/>
      <c r="K3123" s="42" t="n"/>
      <c r="L3123" s="42" t="n"/>
      <c r="M3123" s="42" t="n"/>
      <c r="N3123" s="42" t="n"/>
      <c r="O3123" s="42" t="n"/>
    </row>
    <row r="3124">
      <c r="A3124" s="40" t="n"/>
      <c r="B3124" s="41" t="n"/>
      <c r="C3124" s="42" t="n"/>
      <c r="D3124" s="42" t="n"/>
      <c r="E3124" s="42" t="n"/>
      <c r="F3124" s="42" t="n"/>
      <c r="G3124" s="42" t="n"/>
      <c r="H3124" s="42" t="n"/>
      <c r="I3124" s="42" t="n"/>
      <c r="J3124" s="42" t="n"/>
      <c r="K3124" s="42" t="n"/>
      <c r="L3124" s="42" t="n"/>
      <c r="M3124" s="42" t="n"/>
      <c r="N3124" s="42" t="n"/>
      <c r="O3124" s="42" t="n"/>
    </row>
    <row r="3125">
      <c r="A3125" s="40" t="n"/>
      <c r="B3125" s="41" t="n"/>
      <c r="C3125" s="42" t="n"/>
      <c r="D3125" s="42" t="n"/>
      <c r="E3125" s="42" t="n"/>
      <c r="F3125" s="42" t="n"/>
      <c r="G3125" s="42" t="n"/>
      <c r="H3125" s="42" t="n"/>
      <c r="I3125" s="42" t="n"/>
      <c r="J3125" s="42" t="n"/>
      <c r="K3125" s="42" t="n"/>
      <c r="L3125" s="42" t="n"/>
      <c r="M3125" s="42" t="n"/>
      <c r="N3125" s="42" t="n"/>
      <c r="O3125" s="42" t="n"/>
    </row>
    <row r="3126">
      <c r="A3126" s="40" t="n"/>
      <c r="B3126" s="41" t="n"/>
      <c r="C3126" s="42" t="n"/>
      <c r="D3126" s="42" t="n"/>
      <c r="E3126" s="42" t="n"/>
      <c r="F3126" s="42" t="n"/>
      <c r="G3126" s="42" t="n"/>
      <c r="H3126" s="42" t="n"/>
      <c r="I3126" s="42" t="n"/>
      <c r="J3126" s="42" t="n"/>
      <c r="K3126" s="42" t="n"/>
      <c r="L3126" s="42" t="n"/>
      <c r="M3126" s="42" t="n"/>
      <c r="N3126" s="42" t="n"/>
      <c r="O3126" s="42" t="n"/>
    </row>
    <row r="3127">
      <c r="A3127" s="40" t="n"/>
      <c r="B3127" s="41" t="n"/>
      <c r="C3127" s="42" t="n"/>
      <c r="D3127" s="42" t="n"/>
      <c r="E3127" s="42" t="n"/>
      <c r="F3127" s="42" t="n"/>
      <c r="G3127" s="42" t="n"/>
      <c r="H3127" s="42" t="n"/>
      <c r="I3127" s="42" t="n"/>
      <c r="J3127" s="42" t="n"/>
      <c r="K3127" s="42" t="n"/>
      <c r="L3127" s="42" t="n"/>
      <c r="M3127" s="42" t="n"/>
      <c r="N3127" s="42" t="n"/>
      <c r="O3127" s="42" t="n"/>
    </row>
    <row r="3128">
      <c r="A3128" s="40" t="n"/>
      <c r="B3128" s="41" t="n"/>
      <c r="C3128" s="42" t="n"/>
      <c r="D3128" s="42" t="n"/>
      <c r="E3128" s="42" t="n"/>
      <c r="F3128" s="42" t="n"/>
      <c r="G3128" s="42" t="n"/>
      <c r="H3128" s="42" t="n"/>
      <c r="I3128" s="42" t="n"/>
      <c r="J3128" s="42" t="n"/>
      <c r="K3128" s="42" t="n"/>
      <c r="L3128" s="42" t="n"/>
      <c r="M3128" s="42" t="n"/>
      <c r="N3128" s="42" t="n"/>
      <c r="O3128" s="42" t="n"/>
    </row>
    <row r="3129">
      <c r="A3129" s="40" t="n"/>
      <c r="B3129" s="41" t="n"/>
      <c r="C3129" s="42" t="n"/>
      <c r="D3129" s="42" t="n"/>
      <c r="E3129" s="42" t="n"/>
      <c r="F3129" s="42" t="n"/>
      <c r="G3129" s="42" t="n"/>
      <c r="H3129" s="42" t="n"/>
      <c r="I3129" s="42" t="n"/>
      <c r="J3129" s="42" t="n"/>
      <c r="K3129" s="42" t="n"/>
      <c r="L3129" s="42" t="n"/>
      <c r="M3129" s="42" t="n"/>
      <c r="N3129" s="42" t="n"/>
      <c r="O3129" s="42" t="n"/>
    </row>
    <row r="3130">
      <c r="A3130" s="40" t="n"/>
      <c r="B3130" s="41" t="n"/>
      <c r="C3130" s="42" t="n"/>
      <c r="D3130" s="42" t="n"/>
      <c r="E3130" s="42" t="n"/>
      <c r="F3130" s="42" t="n"/>
      <c r="G3130" s="42" t="n"/>
      <c r="H3130" s="42" t="n"/>
      <c r="I3130" s="42" t="n"/>
      <c r="J3130" s="42" t="n"/>
      <c r="K3130" s="42" t="n"/>
      <c r="L3130" s="42" t="n"/>
      <c r="M3130" s="42" t="n"/>
      <c r="N3130" s="42" t="n"/>
      <c r="O3130" s="42" t="n"/>
    </row>
    <row r="3131">
      <c r="A3131" s="40" t="n"/>
      <c r="B3131" s="41" t="n"/>
      <c r="C3131" s="42" t="n"/>
      <c r="D3131" s="42" t="n"/>
      <c r="E3131" s="42" t="n"/>
      <c r="F3131" s="42" t="n"/>
      <c r="G3131" s="42" t="n"/>
      <c r="H3131" s="42" t="n"/>
      <c r="I3131" s="42" t="n"/>
      <c r="J3131" s="42" t="n"/>
      <c r="K3131" s="42" t="n"/>
      <c r="L3131" s="42" t="n"/>
      <c r="M3131" s="42" t="n"/>
      <c r="N3131" s="42" t="n"/>
      <c r="O3131" s="42" t="n"/>
    </row>
    <row r="3132">
      <c r="A3132" s="40" t="n"/>
      <c r="B3132" s="41" t="n"/>
      <c r="C3132" s="42" t="n"/>
      <c r="D3132" s="42" t="n"/>
      <c r="E3132" s="42" t="n"/>
      <c r="F3132" s="42" t="n"/>
      <c r="G3132" s="42" t="n"/>
      <c r="H3132" s="42" t="n"/>
      <c r="I3132" s="42" t="n"/>
      <c r="J3132" s="42" t="n"/>
      <c r="K3132" s="42" t="n"/>
      <c r="L3132" s="42" t="n"/>
      <c r="M3132" s="42" t="n"/>
      <c r="N3132" s="42" t="n"/>
      <c r="O3132" s="42" t="n"/>
    </row>
    <row r="3133">
      <c r="A3133" s="40" t="n"/>
      <c r="B3133" s="41" t="n"/>
      <c r="C3133" s="42" t="n"/>
      <c r="D3133" s="42" t="n"/>
      <c r="E3133" s="42" t="n"/>
      <c r="F3133" s="42" t="n"/>
      <c r="G3133" s="42" t="n"/>
      <c r="H3133" s="42" t="n"/>
      <c r="I3133" s="42" t="n"/>
      <c r="J3133" s="42" t="n"/>
      <c r="K3133" s="42" t="n"/>
      <c r="L3133" s="42" t="n"/>
      <c r="M3133" s="42" t="n"/>
      <c r="N3133" s="42" t="n"/>
      <c r="O3133" s="42" t="n"/>
    </row>
    <row r="3134">
      <c r="A3134" s="40" t="n"/>
      <c r="B3134" s="41" t="n"/>
      <c r="C3134" s="42" t="n"/>
      <c r="D3134" s="42" t="n"/>
      <c r="E3134" s="42" t="n"/>
      <c r="F3134" s="42" t="n"/>
      <c r="G3134" s="42" t="n"/>
      <c r="H3134" s="42" t="n"/>
      <c r="I3134" s="42" t="n"/>
      <c r="J3134" s="42" t="n"/>
      <c r="K3134" s="42" t="n"/>
      <c r="L3134" s="42" t="n"/>
      <c r="M3134" s="42" t="n"/>
      <c r="N3134" s="42" t="n"/>
      <c r="O3134" s="42" t="n"/>
    </row>
    <row r="3135">
      <c r="A3135" s="40" t="n"/>
      <c r="B3135" s="41" t="n"/>
      <c r="C3135" s="42" t="n"/>
      <c r="D3135" s="42" t="n"/>
      <c r="E3135" s="42" t="n"/>
      <c r="F3135" s="42" t="n"/>
      <c r="G3135" s="42" t="n"/>
      <c r="H3135" s="42" t="n"/>
      <c r="I3135" s="42" t="n"/>
      <c r="J3135" s="42" t="n"/>
      <c r="K3135" s="42" t="n"/>
      <c r="L3135" s="42" t="n"/>
      <c r="M3135" s="42" t="n"/>
      <c r="N3135" s="42" t="n"/>
      <c r="O3135" s="42" t="n"/>
    </row>
    <row r="3136">
      <c r="A3136" s="40" t="n"/>
      <c r="B3136" s="41" t="n"/>
      <c r="C3136" s="42" t="n"/>
      <c r="D3136" s="42" t="n"/>
      <c r="E3136" s="42" t="n"/>
      <c r="F3136" s="42" t="n"/>
      <c r="G3136" s="42" t="n"/>
      <c r="H3136" s="42" t="n"/>
      <c r="I3136" s="42" t="n"/>
      <c r="J3136" s="42" t="n"/>
      <c r="K3136" s="42" t="n"/>
      <c r="L3136" s="42" t="n"/>
      <c r="M3136" s="42" t="n"/>
      <c r="N3136" s="42" t="n"/>
      <c r="O3136" s="42" t="n"/>
    </row>
    <row r="3137">
      <c r="A3137" s="40" t="n"/>
      <c r="B3137" s="41" t="n"/>
      <c r="C3137" s="42" t="n"/>
      <c r="D3137" s="42" t="n"/>
      <c r="E3137" s="42" t="n"/>
      <c r="F3137" s="42" t="n"/>
      <c r="G3137" s="42" t="n"/>
      <c r="H3137" s="42" t="n"/>
      <c r="I3137" s="42" t="n"/>
      <c r="J3137" s="42" t="n"/>
      <c r="K3137" s="42" t="n"/>
      <c r="L3137" s="42" t="n"/>
      <c r="M3137" s="42" t="n"/>
      <c r="N3137" s="42" t="n"/>
      <c r="O3137" s="42" t="n"/>
    </row>
    <row r="3138">
      <c r="A3138" s="40" t="n"/>
      <c r="B3138" s="41" t="n"/>
      <c r="C3138" s="42" t="n"/>
      <c r="D3138" s="42" t="n"/>
      <c r="E3138" s="42" t="n"/>
      <c r="F3138" s="42" t="n"/>
      <c r="G3138" s="42" t="n"/>
      <c r="H3138" s="42" t="n"/>
      <c r="I3138" s="42" t="n"/>
      <c r="J3138" s="42" t="n"/>
      <c r="K3138" s="42" t="n"/>
      <c r="L3138" s="42" t="n"/>
      <c r="M3138" s="42" t="n"/>
      <c r="N3138" s="42" t="n"/>
      <c r="O3138" s="42" t="n"/>
    </row>
    <row r="3139">
      <c r="A3139" s="40" t="n"/>
      <c r="B3139" s="41" t="n"/>
      <c r="C3139" s="42" t="n"/>
      <c r="D3139" s="42" t="n"/>
      <c r="E3139" s="42" t="n"/>
      <c r="F3139" s="42" t="n"/>
      <c r="G3139" s="42" t="n"/>
      <c r="H3139" s="42" t="n"/>
      <c r="I3139" s="42" t="n"/>
      <c r="J3139" s="42" t="n"/>
      <c r="K3139" s="42" t="n"/>
      <c r="L3139" s="42" t="n"/>
      <c r="M3139" s="42" t="n"/>
      <c r="N3139" s="42" t="n"/>
      <c r="O3139" s="42" t="n"/>
    </row>
    <row r="3140">
      <c r="A3140" s="40" t="n"/>
      <c r="B3140" s="41" t="n"/>
      <c r="C3140" s="42" t="n"/>
      <c r="D3140" s="42" t="n"/>
      <c r="E3140" s="42" t="n"/>
      <c r="F3140" s="42" t="n"/>
      <c r="G3140" s="42" t="n"/>
      <c r="H3140" s="42" t="n"/>
      <c r="I3140" s="42" t="n"/>
      <c r="J3140" s="42" t="n"/>
      <c r="K3140" s="42" t="n"/>
      <c r="L3140" s="42" t="n"/>
      <c r="M3140" s="42" t="n"/>
      <c r="N3140" s="42" t="n"/>
      <c r="O3140" s="42" t="n"/>
    </row>
    <row r="3141">
      <c r="A3141" s="40" t="n"/>
      <c r="B3141" s="41" t="n"/>
      <c r="C3141" s="42" t="n"/>
      <c r="D3141" s="42" t="n"/>
      <c r="E3141" s="42" t="n"/>
      <c r="F3141" s="42" t="n"/>
      <c r="G3141" s="42" t="n"/>
      <c r="H3141" s="42" t="n"/>
      <c r="I3141" s="42" t="n"/>
      <c r="J3141" s="42" t="n"/>
      <c r="K3141" s="42" t="n"/>
      <c r="L3141" s="42" t="n"/>
      <c r="M3141" s="42" t="n"/>
      <c r="N3141" s="42" t="n"/>
      <c r="O3141" s="42" t="n"/>
    </row>
    <row r="3142">
      <c r="A3142" s="40" t="n"/>
      <c r="B3142" s="41" t="n"/>
      <c r="C3142" s="42" t="n"/>
      <c r="D3142" s="42" t="n"/>
      <c r="E3142" s="42" t="n"/>
      <c r="F3142" s="42" t="n"/>
      <c r="G3142" s="42" t="n"/>
      <c r="H3142" s="42" t="n"/>
      <c r="I3142" s="42" t="n"/>
      <c r="J3142" s="42" t="n"/>
      <c r="K3142" s="42" t="n"/>
      <c r="L3142" s="42" t="n"/>
      <c r="M3142" s="42" t="n"/>
      <c r="N3142" s="42" t="n"/>
      <c r="O3142" s="42" t="n"/>
    </row>
    <row r="3143">
      <c r="A3143" s="40" t="n"/>
      <c r="B3143" s="41" t="n"/>
      <c r="C3143" s="42" t="n"/>
      <c r="D3143" s="42" t="n"/>
      <c r="E3143" s="42" t="n"/>
      <c r="F3143" s="42" t="n"/>
      <c r="G3143" s="42" t="n"/>
      <c r="H3143" s="42" t="n"/>
      <c r="I3143" s="42" t="n"/>
      <c r="J3143" s="42" t="n"/>
      <c r="K3143" s="42" t="n"/>
      <c r="L3143" s="42" t="n"/>
      <c r="M3143" s="42" t="n"/>
      <c r="N3143" s="42" t="n"/>
      <c r="O3143" s="42" t="n"/>
    </row>
    <row r="3144">
      <c r="A3144" s="40" t="n"/>
      <c r="B3144" s="41" t="n"/>
      <c r="C3144" s="42" t="n"/>
      <c r="D3144" s="42" t="n"/>
      <c r="E3144" s="42" t="n"/>
      <c r="F3144" s="42" t="n"/>
      <c r="G3144" s="42" t="n"/>
      <c r="H3144" s="42" t="n"/>
      <c r="I3144" s="42" t="n"/>
      <c r="J3144" s="42" t="n"/>
      <c r="K3144" s="42" t="n"/>
      <c r="L3144" s="42" t="n"/>
      <c r="M3144" s="42" t="n"/>
      <c r="N3144" s="42" t="n"/>
      <c r="O3144" s="42" t="n"/>
    </row>
    <row r="3145">
      <c r="A3145" s="40" t="n"/>
      <c r="B3145" s="41" t="n"/>
      <c r="C3145" s="42" t="n"/>
      <c r="D3145" s="42" t="n"/>
      <c r="E3145" s="42" t="n"/>
      <c r="F3145" s="42" t="n"/>
      <c r="G3145" s="42" t="n"/>
      <c r="H3145" s="42" t="n"/>
      <c r="I3145" s="42" t="n"/>
      <c r="J3145" s="42" t="n"/>
      <c r="K3145" s="42" t="n"/>
      <c r="L3145" s="42" t="n"/>
      <c r="M3145" s="42" t="n"/>
      <c r="N3145" s="42" t="n"/>
      <c r="O3145" s="42" t="n"/>
    </row>
    <row r="3146">
      <c r="A3146" s="40" t="n"/>
      <c r="B3146" s="41" t="n"/>
      <c r="C3146" s="42" t="n"/>
      <c r="D3146" s="42" t="n"/>
      <c r="E3146" s="42" t="n"/>
      <c r="F3146" s="42" t="n"/>
      <c r="G3146" s="42" t="n"/>
      <c r="H3146" s="42" t="n"/>
      <c r="I3146" s="42" t="n"/>
      <c r="J3146" s="42" t="n"/>
      <c r="K3146" s="42" t="n"/>
      <c r="L3146" s="42" t="n"/>
      <c r="M3146" s="42" t="n"/>
      <c r="N3146" s="42" t="n"/>
      <c r="O3146" s="42" t="n"/>
    </row>
    <row r="3147">
      <c r="A3147" s="40" t="n"/>
      <c r="B3147" s="41" t="n"/>
      <c r="C3147" s="42" t="n"/>
      <c r="D3147" s="42" t="n"/>
      <c r="E3147" s="42" t="n"/>
      <c r="F3147" s="42" t="n"/>
      <c r="G3147" s="42" t="n"/>
      <c r="H3147" s="42" t="n"/>
      <c r="I3147" s="42" t="n"/>
      <c r="J3147" s="42" t="n"/>
      <c r="K3147" s="42" t="n"/>
      <c r="L3147" s="42" t="n"/>
      <c r="M3147" s="42" t="n"/>
      <c r="N3147" s="42" t="n"/>
      <c r="O3147" s="42" t="n"/>
    </row>
    <row r="3148">
      <c r="A3148" s="40" t="n"/>
      <c r="B3148" s="41" t="n"/>
      <c r="C3148" s="42" t="n"/>
      <c r="D3148" s="42" t="n"/>
      <c r="E3148" s="42" t="n"/>
      <c r="F3148" s="42" t="n"/>
      <c r="G3148" s="42" t="n"/>
      <c r="H3148" s="42" t="n"/>
      <c r="I3148" s="42" t="n"/>
      <c r="J3148" s="42" t="n"/>
      <c r="K3148" s="42" t="n"/>
      <c r="L3148" s="42" t="n"/>
      <c r="M3148" s="42" t="n"/>
      <c r="N3148" s="42" t="n"/>
      <c r="O3148" s="42" t="n"/>
    </row>
    <row r="3149">
      <c r="A3149" s="40" t="n"/>
      <c r="B3149" s="41" t="n"/>
      <c r="C3149" s="42" t="n"/>
      <c r="D3149" s="42" t="n"/>
      <c r="E3149" s="42" t="n"/>
      <c r="F3149" s="42" t="n"/>
      <c r="G3149" s="42" t="n"/>
      <c r="H3149" s="42" t="n"/>
      <c r="I3149" s="42" t="n"/>
      <c r="J3149" s="42" t="n"/>
      <c r="K3149" s="42" t="n"/>
      <c r="L3149" s="42" t="n"/>
      <c r="M3149" s="42" t="n"/>
      <c r="N3149" s="42" t="n"/>
      <c r="O3149" s="42" t="n"/>
    </row>
    <row r="3150">
      <c r="A3150" s="40" t="n"/>
      <c r="B3150" s="41" t="n"/>
      <c r="C3150" s="42" t="n"/>
      <c r="D3150" s="42" t="n"/>
      <c r="E3150" s="42" t="n"/>
      <c r="F3150" s="42" t="n"/>
      <c r="G3150" s="42" t="n"/>
      <c r="H3150" s="42" t="n"/>
      <c r="I3150" s="42" t="n"/>
      <c r="J3150" s="42" t="n"/>
      <c r="K3150" s="42" t="n"/>
      <c r="L3150" s="42" t="n"/>
      <c r="M3150" s="42" t="n"/>
      <c r="N3150" s="42" t="n"/>
      <c r="O3150" s="42" t="n"/>
    </row>
    <row r="3151">
      <c r="A3151" s="40" t="n"/>
      <c r="B3151" s="41" t="n"/>
      <c r="C3151" s="42" t="n"/>
      <c r="D3151" s="42" t="n"/>
      <c r="E3151" s="42" t="n"/>
      <c r="F3151" s="42" t="n"/>
      <c r="G3151" s="42" t="n"/>
      <c r="H3151" s="42" t="n"/>
      <c r="I3151" s="42" t="n"/>
      <c r="J3151" s="42" t="n"/>
      <c r="K3151" s="42" t="n"/>
      <c r="L3151" s="42" t="n"/>
      <c r="M3151" s="42" t="n"/>
      <c r="N3151" s="42" t="n"/>
      <c r="O3151" s="42" t="n"/>
    </row>
    <row r="3152">
      <c r="A3152" s="40" t="n"/>
      <c r="B3152" s="41" t="n"/>
      <c r="C3152" s="42" t="n"/>
      <c r="D3152" s="42" t="n"/>
      <c r="E3152" s="42" t="n"/>
      <c r="F3152" s="42" t="n"/>
      <c r="G3152" s="42" t="n"/>
      <c r="H3152" s="42" t="n"/>
      <c r="I3152" s="42" t="n"/>
      <c r="J3152" s="42" t="n"/>
      <c r="K3152" s="42" t="n"/>
      <c r="L3152" s="42" t="n"/>
      <c r="M3152" s="42" t="n"/>
      <c r="N3152" s="42" t="n"/>
      <c r="O3152" s="42" t="n"/>
    </row>
    <row r="3153">
      <c r="A3153" s="40" t="n"/>
      <c r="B3153" s="41" t="n"/>
      <c r="C3153" s="42" t="n"/>
      <c r="D3153" s="42" t="n"/>
      <c r="E3153" s="42" t="n"/>
      <c r="F3153" s="42" t="n"/>
      <c r="G3153" s="42" t="n"/>
      <c r="H3153" s="42" t="n"/>
      <c r="I3153" s="42" t="n"/>
      <c r="J3153" s="42" t="n"/>
      <c r="K3153" s="42" t="n"/>
      <c r="L3153" s="42" t="n"/>
      <c r="M3153" s="42" t="n"/>
      <c r="N3153" s="42" t="n"/>
      <c r="O3153" s="42" t="n"/>
    </row>
    <row r="3154">
      <c r="A3154" s="40" t="n"/>
      <c r="B3154" s="41" t="n"/>
      <c r="C3154" s="42" t="n"/>
      <c r="D3154" s="42" t="n"/>
      <c r="E3154" s="42" t="n"/>
      <c r="F3154" s="42" t="n"/>
      <c r="G3154" s="42" t="n"/>
      <c r="H3154" s="42" t="n"/>
      <c r="I3154" s="42" t="n"/>
      <c r="J3154" s="42" t="n"/>
      <c r="K3154" s="42" t="n"/>
      <c r="L3154" s="42" t="n"/>
      <c r="M3154" s="42" t="n"/>
      <c r="N3154" s="42" t="n"/>
      <c r="O3154" s="42" t="n"/>
    </row>
    <row r="3155">
      <c r="A3155" s="40" t="n"/>
      <c r="B3155" s="41" t="n"/>
      <c r="C3155" s="42" t="n"/>
      <c r="D3155" s="42" t="n"/>
      <c r="E3155" s="42" t="n"/>
      <c r="F3155" s="42" t="n"/>
      <c r="G3155" s="42" t="n"/>
      <c r="H3155" s="42" t="n"/>
      <c r="I3155" s="42" t="n"/>
      <c r="J3155" s="42" t="n"/>
      <c r="K3155" s="42" t="n"/>
      <c r="L3155" s="42" t="n"/>
      <c r="M3155" s="42" t="n"/>
      <c r="N3155" s="42" t="n"/>
      <c r="O3155" s="42" t="n"/>
    </row>
    <row r="3156">
      <c r="A3156" s="40" t="n"/>
      <c r="B3156" s="41" t="n"/>
      <c r="C3156" s="42" t="n"/>
      <c r="D3156" s="42" t="n"/>
      <c r="E3156" s="42" t="n"/>
      <c r="F3156" s="42" t="n"/>
      <c r="G3156" s="42" t="n"/>
      <c r="H3156" s="42" t="n"/>
      <c r="I3156" s="42" t="n"/>
      <c r="J3156" s="42" t="n"/>
      <c r="K3156" s="42" t="n"/>
      <c r="L3156" s="42" t="n"/>
      <c r="M3156" s="42" t="n"/>
      <c r="N3156" s="42" t="n"/>
      <c r="O3156" s="42" t="n"/>
    </row>
    <row r="3157">
      <c r="A3157" s="40" t="n"/>
      <c r="B3157" s="41" t="n"/>
      <c r="C3157" s="42" t="n"/>
      <c r="D3157" s="42" t="n"/>
      <c r="E3157" s="42" t="n"/>
      <c r="F3157" s="42" t="n"/>
      <c r="G3157" s="42" t="n"/>
      <c r="H3157" s="42" t="n"/>
      <c r="I3157" s="42" t="n"/>
      <c r="J3157" s="42" t="n"/>
      <c r="K3157" s="42" t="n"/>
      <c r="L3157" s="42" t="n"/>
      <c r="M3157" s="42" t="n"/>
      <c r="N3157" s="42" t="n"/>
      <c r="O3157" s="42" t="n"/>
    </row>
    <row r="3158">
      <c r="A3158" s="40" t="n"/>
      <c r="B3158" s="41" t="n"/>
      <c r="C3158" s="42" t="n"/>
      <c r="D3158" s="42" t="n"/>
      <c r="E3158" s="42" t="n"/>
      <c r="F3158" s="42" t="n"/>
      <c r="G3158" s="42" t="n"/>
      <c r="H3158" s="42" t="n"/>
      <c r="I3158" s="42" t="n"/>
      <c r="J3158" s="42" t="n"/>
      <c r="K3158" s="42" t="n"/>
      <c r="L3158" s="42" t="n"/>
      <c r="M3158" s="42" t="n"/>
      <c r="N3158" s="42" t="n"/>
      <c r="O3158" s="42" t="n"/>
    </row>
    <row r="3159">
      <c r="A3159" s="40" t="n"/>
      <c r="B3159" s="41" t="n"/>
      <c r="C3159" s="42" t="n"/>
      <c r="D3159" s="42" t="n"/>
      <c r="E3159" s="42" t="n"/>
      <c r="F3159" s="42" t="n"/>
      <c r="G3159" s="42" t="n"/>
      <c r="H3159" s="42" t="n"/>
      <c r="I3159" s="42" t="n"/>
      <c r="J3159" s="42" t="n"/>
      <c r="K3159" s="42" t="n"/>
      <c r="L3159" s="42" t="n"/>
      <c r="M3159" s="42" t="n"/>
      <c r="N3159" s="42" t="n"/>
      <c r="O3159" s="42" t="n"/>
    </row>
    <row r="3160">
      <c r="A3160" s="40" t="n"/>
      <c r="B3160" s="41" t="n"/>
      <c r="C3160" s="42" t="n"/>
      <c r="D3160" s="42" t="n"/>
      <c r="E3160" s="42" t="n"/>
      <c r="F3160" s="42" t="n"/>
      <c r="G3160" s="42" t="n"/>
      <c r="H3160" s="42" t="n"/>
      <c r="I3160" s="42" t="n"/>
      <c r="J3160" s="42" t="n"/>
      <c r="K3160" s="42" t="n"/>
      <c r="L3160" s="42" t="n"/>
      <c r="M3160" s="42" t="n"/>
      <c r="N3160" s="42" t="n"/>
      <c r="O3160" s="42" t="n"/>
    </row>
    <row r="3161">
      <c r="A3161" s="40" t="n"/>
      <c r="B3161" s="41" t="n"/>
      <c r="C3161" s="42" t="n"/>
      <c r="D3161" s="42" t="n"/>
      <c r="E3161" s="42" t="n"/>
      <c r="F3161" s="42" t="n"/>
      <c r="G3161" s="42" t="n"/>
      <c r="H3161" s="42" t="n"/>
      <c r="I3161" s="42" t="n"/>
      <c r="J3161" s="42" t="n"/>
      <c r="K3161" s="42" t="n"/>
      <c r="L3161" s="42" t="n"/>
      <c r="M3161" s="42" t="n"/>
      <c r="N3161" s="42" t="n"/>
      <c r="O3161" s="42" t="n"/>
    </row>
    <row r="3162">
      <c r="A3162" s="40" t="n"/>
      <c r="B3162" s="41" t="n"/>
      <c r="C3162" s="42" t="n"/>
      <c r="D3162" s="42" t="n"/>
      <c r="E3162" s="42" t="n"/>
      <c r="F3162" s="42" t="n"/>
      <c r="G3162" s="42" t="n"/>
      <c r="H3162" s="42" t="n"/>
      <c r="I3162" s="42" t="n"/>
      <c r="J3162" s="42" t="n"/>
      <c r="K3162" s="42" t="n"/>
      <c r="L3162" s="42" t="n"/>
      <c r="M3162" s="42" t="n"/>
      <c r="N3162" s="42" t="n"/>
      <c r="O3162" s="42" t="n"/>
    </row>
    <row r="3163">
      <c r="A3163" s="40" t="n"/>
      <c r="B3163" s="41" t="n"/>
      <c r="C3163" s="42" t="n"/>
      <c r="D3163" s="42" t="n"/>
      <c r="E3163" s="42" t="n"/>
      <c r="F3163" s="42" t="n"/>
      <c r="G3163" s="42" t="n"/>
      <c r="H3163" s="42" t="n"/>
      <c r="I3163" s="42" t="n"/>
      <c r="J3163" s="42" t="n"/>
      <c r="K3163" s="42" t="n"/>
      <c r="L3163" s="42" t="n"/>
      <c r="M3163" s="42" t="n"/>
      <c r="N3163" s="42" t="n"/>
      <c r="O3163" s="42" t="n"/>
    </row>
    <row r="3164">
      <c r="A3164" s="40" t="n"/>
      <c r="B3164" s="41" t="n"/>
      <c r="C3164" s="42" t="n"/>
      <c r="D3164" s="42" t="n"/>
      <c r="E3164" s="42" t="n"/>
      <c r="F3164" s="42" t="n"/>
      <c r="G3164" s="42" t="n"/>
      <c r="H3164" s="42" t="n"/>
      <c r="I3164" s="42" t="n"/>
      <c r="J3164" s="42" t="n"/>
      <c r="K3164" s="42" t="n"/>
      <c r="L3164" s="42" t="n"/>
      <c r="M3164" s="42" t="n"/>
      <c r="N3164" s="42" t="n"/>
      <c r="O3164" s="42" t="n"/>
    </row>
    <row r="3165">
      <c r="A3165" s="40" t="n"/>
      <c r="B3165" s="41" t="n"/>
      <c r="C3165" s="42" t="n"/>
      <c r="D3165" s="42" t="n"/>
      <c r="E3165" s="42" t="n"/>
      <c r="F3165" s="42" t="n"/>
      <c r="G3165" s="42" t="n"/>
      <c r="H3165" s="42" t="n"/>
      <c r="I3165" s="42" t="n"/>
      <c r="J3165" s="42" t="n"/>
      <c r="K3165" s="42" t="n"/>
      <c r="L3165" s="42" t="n"/>
      <c r="M3165" s="42" t="n"/>
      <c r="N3165" s="42" t="n"/>
      <c r="O3165" s="42" t="n"/>
    </row>
    <row r="3166">
      <c r="A3166" s="40" t="n"/>
      <c r="B3166" s="41" t="n"/>
      <c r="C3166" s="42" t="n"/>
      <c r="D3166" s="42" t="n"/>
      <c r="E3166" s="42" t="n"/>
      <c r="F3166" s="42" t="n"/>
      <c r="G3166" s="42" t="n"/>
      <c r="H3166" s="42" t="n"/>
      <c r="I3166" s="42" t="n"/>
      <c r="J3166" s="42" t="n"/>
      <c r="K3166" s="42" t="n"/>
      <c r="L3166" s="42" t="n"/>
      <c r="M3166" s="42" t="n"/>
      <c r="N3166" s="42" t="n"/>
      <c r="O3166" s="42" t="n"/>
    </row>
    <row r="3167">
      <c r="A3167" s="40" t="n"/>
      <c r="B3167" s="41" t="n"/>
      <c r="C3167" s="42" t="n"/>
      <c r="D3167" s="42" t="n"/>
      <c r="E3167" s="42" t="n"/>
      <c r="F3167" s="42" t="n"/>
      <c r="G3167" s="42" t="n"/>
      <c r="H3167" s="42" t="n"/>
      <c r="I3167" s="42" t="n"/>
      <c r="J3167" s="42" t="n"/>
      <c r="K3167" s="42" t="n"/>
      <c r="L3167" s="42" t="n"/>
      <c r="M3167" s="42" t="n"/>
      <c r="N3167" s="42" t="n"/>
      <c r="O3167" s="42" t="n"/>
    </row>
    <row r="3168">
      <c r="A3168" s="40" t="n"/>
      <c r="B3168" s="41" t="n"/>
      <c r="C3168" s="42" t="n"/>
      <c r="D3168" s="42" t="n"/>
      <c r="E3168" s="42" t="n"/>
      <c r="F3168" s="42" t="n"/>
      <c r="G3168" s="42" t="n"/>
      <c r="H3168" s="42" t="n"/>
      <c r="I3168" s="42" t="n"/>
      <c r="J3168" s="42" t="n"/>
      <c r="K3168" s="42" t="n"/>
      <c r="L3168" s="42" t="n"/>
      <c r="M3168" s="42" t="n"/>
      <c r="N3168" s="42" t="n"/>
      <c r="O3168" s="42" t="n"/>
    </row>
    <row r="3169">
      <c r="A3169" s="40" t="n"/>
      <c r="B3169" s="41" t="n"/>
      <c r="C3169" s="42" t="n"/>
      <c r="D3169" s="42" t="n"/>
      <c r="E3169" s="42" t="n"/>
      <c r="F3169" s="42" t="n"/>
      <c r="G3169" s="42" t="n"/>
      <c r="H3169" s="42" t="n"/>
      <c r="I3169" s="42" t="n"/>
      <c r="J3169" s="42" t="n"/>
      <c r="K3169" s="42" t="n"/>
      <c r="L3169" s="42" t="n"/>
      <c r="M3169" s="42" t="n"/>
      <c r="N3169" s="42" t="n"/>
      <c r="O3169" s="42" t="n"/>
    </row>
    <row r="3170">
      <c r="A3170" s="40" t="n"/>
      <c r="B3170" s="41" t="n"/>
      <c r="C3170" s="42" t="n"/>
      <c r="D3170" s="42" t="n"/>
      <c r="E3170" s="42" t="n"/>
      <c r="F3170" s="42" t="n"/>
      <c r="G3170" s="42" t="n"/>
      <c r="H3170" s="42" t="n"/>
      <c r="I3170" s="42" t="n"/>
      <c r="J3170" s="42" t="n"/>
      <c r="K3170" s="42" t="n"/>
      <c r="L3170" s="42" t="n"/>
      <c r="M3170" s="42" t="n"/>
      <c r="N3170" s="42" t="n"/>
      <c r="O3170" s="42" t="n"/>
    </row>
    <row r="3171">
      <c r="A3171" s="40" t="n"/>
      <c r="B3171" s="41" t="n"/>
      <c r="C3171" s="42" t="n"/>
      <c r="D3171" s="42" t="n"/>
      <c r="E3171" s="42" t="n"/>
      <c r="F3171" s="42" t="n"/>
      <c r="G3171" s="42" t="n"/>
      <c r="H3171" s="42" t="n"/>
      <c r="I3171" s="42" t="n"/>
      <c r="J3171" s="42" t="n"/>
      <c r="K3171" s="42" t="n"/>
      <c r="L3171" s="42" t="n"/>
      <c r="M3171" s="42" t="n"/>
      <c r="N3171" s="42" t="n"/>
      <c r="O3171" s="42" t="n"/>
    </row>
    <row r="3172">
      <c r="A3172" s="40" t="n"/>
      <c r="B3172" s="41" t="n"/>
      <c r="C3172" s="42" t="n"/>
      <c r="D3172" s="42" t="n"/>
      <c r="E3172" s="42" t="n"/>
      <c r="F3172" s="42" t="n"/>
      <c r="G3172" s="42" t="n"/>
      <c r="H3172" s="42" t="n"/>
      <c r="I3172" s="42" t="n"/>
      <c r="J3172" s="42" t="n"/>
      <c r="K3172" s="42" t="n"/>
      <c r="L3172" s="42" t="n"/>
      <c r="M3172" s="42" t="n"/>
      <c r="N3172" s="42" t="n"/>
      <c r="O3172" s="42" t="n"/>
    </row>
    <row r="3173">
      <c r="A3173" s="40" t="n"/>
      <c r="B3173" s="41" t="n"/>
      <c r="C3173" s="42" t="n"/>
      <c r="D3173" s="42" t="n"/>
      <c r="E3173" s="42" t="n"/>
      <c r="F3173" s="42" t="n"/>
      <c r="G3173" s="42" t="n"/>
      <c r="H3173" s="42" t="n"/>
      <c r="I3173" s="42" t="n"/>
      <c r="J3173" s="42" t="n"/>
      <c r="K3173" s="42" t="n"/>
      <c r="L3173" s="42" t="n"/>
      <c r="M3173" s="42" t="n"/>
      <c r="N3173" s="42" t="n"/>
      <c r="O3173" s="42" t="n"/>
    </row>
    <row r="3174">
      <c r="A3174" s="40" t="n"/>
      <c r="B3174" s="41" t="n"/>
      <c r="C3174" s="42" t="n"/>
      <c r="D3174" s="42" t="n"/>
      <c r="E3174" s="42" t="n"/>
      <c r="F3174" s="42" t="n"/>
      <c r="G3174" s="42" t="n"/>
      <c r="H3174" s="42" t="n"/>
      <c r="I3174" s="42" t="n"/>
      <c r="J3174" s="42" t="n"/>
      <c r="K3174" s="42" t="n"/>
      <c r="L3174" s="42" t="n"/>
      <c r="M3174" s="42" t="n"/>
      <c r="N3174" s="42" t="n"/>
      <c r="O3174" s="42" t="n"/>
    </row>
    <row r="3175">
      <c r="A3175" s="40" t="n"/>
      <c r="B3175" s="41" t="n"/>
      <c r="C3175" s="42" t="n"/>
      <c r="D3175" s="42" t="n"/>
      <c r="E3175" s="42" t="n"/>
      <c r="F3175" s="42" t="n"/>
      <c r="G3175" s="42" t="n"/>
      <c r="H3175" s="42" t="n"/>
      <c r="I3175" s="42" t="n"/>
      <c r="J3175" s="42" t="n"/>
      <c r="K3175" s="42" t="n"/>
      <c r="L3175" s="42" t="n"/>
      <c r="M3175" s="42" t="n"/>
      <c r="N3175" s="42" t="n"/>
      <c r="O3175" s="42" t="n"/>
    </row>
    <row r="3176">
      <c r="A3176" s="40" t="n"/>
      <c r="B3176" s="41" t="n"/>
      <c r="C3176" s="42" t="n"/>
      <c r="D3176" s="42" t="n"/>
      <c r="E3176" s="42" t="n"/>
      <c r="F3176" s="42" t="n"/>
      <c r="G3176" s="42" t="n"/>
      <c r="H3176" s="42" t="n"/>
      <c r="I3176" s="42" t="n"/>
      <c r="J3176" s="42" t="n"/>
      <c r="K3176" s="42" t="n"/>
      <c r="L3176" s="42" t="n"/>
      <c r="M3176" s="42" t="n"/>
      <c r="N3176" s="42" t="n"/>
      <c r="O3176" s="42" t="n"/>
    </row>
    <row r="3177">
      <c r="A3177" s="40" t="n"/>
      <c r="B3177" s="41" t="n"/>
      <c r="C3177" s="42" t="n"/>
      <c r="D3177" s="42" t="n"/>
      <c r="E3177" s="42" t="n"/>
      <c r="F3177" s="42" t="n"/>
      <c r="G3177" s="42" t="n"/>
      <c r="H3177" s="42" t="n"/>
      <c r="I3177" s="42" t="n"/>
      <c r="J3177" s="42" t="n"/>
      <c r="K3177" s="42" t="n"/>
      <c r="L3177" s="42" t="n"/>
      <c r="M3177" s="42" t="n"/>
      <c r="N3177" s="42" t="n"/>
      <c r="O3177" s="42" t="n"/>
    </row>
    <row r="3178">
      <c r="A3178" s="40" t="n"/>
      <c r="B3178" s="41" t="n"/>
      <c r="C3178" s="42" t="n"/>
      <c r="D3178" s="42" t="n"/>
      <c r="E3178" s="42" t="n"/>
      <c r="F3178" s="42" t="n"/>
      <c r="G3178" s="42" t="n"/>
      <c r="H3178" s="42" t="n"/>
      <c r="I3178" s="42" t="n"/>
      <c r="J3178" s="42" t="n"/>
      <c r="K3178" s="42" t="n"/>
      <c r="L3178" s="42" t="n"/>
      <c r="M3178" s="42" t="n"/>
      <c r="N3178" s="42" t="n"/>
      <c r="O3178" s="42" t="n"/>
    </row>
    <row r="3179">
      <c r="A3179" s="40" t="n"/>
      <c r="B3179" s="41" t="n"/>
      <c r="C3179" s="42" t="n"/>
      <c r="D3179" s="42" t="n"/>
      <c r="E3179" s="42" t="n"/>
      <c r="F3179" s="42" t="n"/>
      <c r="G3179" s="42" t="n"/>
      <c r="H3179" s="42" t="n"/>
      <c r="I3179" s="42" t="n"/>
      <c r="J3179" s="42" t="n"/>
      <c r="K3179" s="42" t="n"/>
      <c r="L3179" s="42" t="n"/>
      <c r="M3179" s="42" t="n"/>
      <c r="N3179" s="42" t="n"/>
      <c r="O3179" s="42" t="n"/>
    </row>
    <row r="3180">
      <c r="A3180" s="40" t="n"/>
      <c r="B3180" s="41" t="n"/>
      <c r="C3180" s="42" t="n"/>
      <c r="D3180" s="42" t="n"/>
      <c r="E3180" s="42" t="n"/>
      <c r="F3180" s="42" t="n"/>
      <c r="G3180" s="42" t="n"/>
      <c r="H3180" s="42" t="n"/>
      <c r="I3180" s="42" t="n"/>
      <c r="J3180" s="42" t="n"/>
      <c r="K3180" s="42" t="n"/>
      <c r="L3180" s="42" t="n"/>
      <c r="M3180" s="42" t="n"/>
      <c r="N3180" s="42" t="n"/>
      <c r="O3180" s="42" t="n"/>
    </row>
    <row r="3181">
      <c r="A3181" s="40" t="n"/>
      <c r="B3181" s="41" t="n"/>
      <c r="C3181" s="42" t="n"/>
      <c r="D3181" s="42" t="n"/>
      <c r="E3181" s="42" t="n"/>
      <c r="F3181" s="42" t="n"/>
      <c r="G3181" s="42" t="n"/>
      <c r="H3181" s="42" t="n"/>
      <c r="I3181" s="42" t="n"/>
      <c r="J3181" s="42" t="n"/>
      <c r="K3181" s="42" t="n"/>
      <c r="L3181" s="42" t="n"/>
      <c r="M3181" s="42" t="n"/>
      <c r="N3181" s="42" t="n"/>
      <c r="O3181" s="42" t="n"/>
    </row>
    <row r="3182">
      <c r="A3182" s="40" t="n"/>
      <c r="B3182" s="41" t="n"/>
      <c r="C3182" s="42" t="n"/>
      <c r="D3182" s="42" t="n"/>
      <c r="E3182" s="42" t="n"/>
      <c r="F3182" s="42" t="n"/>
      <c r="G3182" s="42" t="n"/>
      <c r="H3182" s="42" t="n"/>
      <c r="I3182" s="42" t="n"/>
      <c r="J3182" s="42" t="n"/>
      <c r="K3182" s="42" t="n"/>
      <c r="L3182" s="42" t="n"/>
      <c r="M3182" s="42" t="n"/>
      <c r="N3182" s="42" t="n"/>
      <c r="O3182" s="42" t="n"/>
    </row>
    <row r="3183">
      <c r="A3183" s="40" t="n"/>
      <c r="B3183" s="41" t="n"/>
      <c r="C3183" s="42" t="n"/>
      <c r="D3183" s="42" t="n"/>
      <c r="E3183" s="42" t="n"/>
      <c r="F3183" s="42" t="n"/>
      <c r="G3183" s="42" t="n"/>
      <c r="H3183" s="42" t="n"/>
      <c r="I3183" s="42" t="n"/>
      <c r="J3183" s="42" t="n"/>
      <c r="K3183" s="42" t="n"/>
      <c r="L3183" s="42" t="n"/>
      <c r="M3183" s="42" t="n"/>
      <c r="N3183" s="42" t="n"/>
      <c r="O3183" s="42" t="n"/>
    </row>
    <row r="3184">
      <c r="A3184" s="40" t="n"/>
      <c r="B3184" s="41" t="n"/>
      <c r="C3184" s="42" t="n"/>
      <c r="D3184" s="42" t="n"/>
      <c r="E3184" s="42" t="n"/>
      <c r="F3184" s="42" t="n"/>
      <c r="G3184" s="42" t="n"/>
      <c r="H3184" s="42" t="n"/>
      <c r="I3184" s="42" t="n"/>
      <c r="J3184" s="42" t="n"/>
      <c r="K3184" s="42" t="n"/>
      <c r="L3184" s="42" t="n"/>
      <c r="M3184" s="42" t="n"/>
      <c r="N3184" s="42" t="n"/>
      <c r="O3184" s="42" t="n"/>
    </row>
    <row r="3185">
      <c r="A3185" s="40" t="n"/>
      <c r="B3185" s="41" t="n"/>
      <c r="C3185" s="42" t="n"/>
      <c r="D3185" s="42" t="n"/>
      <c r="E3185" s="42" t="n"/>
      <c r="F3185" s="42" t="n"/>
      <c r="G3185" s="42" t="n"/>
      <c r="H3185" s="42" t="n"/>
      <c r="I3185" s="42" t="n"/>
      <c r="J3185" s="42" t="n"/>
      <c r="K3185" s="42" t="n"/>
      <c r="L3185" s="42" t="n"/>
      <c r="M3185" s="42" t="n"/>
      <c r="N3185" s="42" t="n"/>
      <c r="O3185" s="42" t="n"/>
    </row>
    <row r="3186">
      <c r="A3186" s="40" t="n"/>
      <c r="B3186" s="41" t="n"/>
      <c r="C3186" s="42" t="n"/>
      <c r="D3186" s="42" t="n"/>
      <c r="E3186" s="42" t="n"/>
      <c r="F3186" s="42" t="n"/>
      <c r="G3186" s="42" t="n"/>
      <c r="H3186" s="42" t="n"/>
      <c r="I3186" s="42" t="n"/>
      <c r="J3186" s="42" t="n"/>
      <c r="K3186" s="42" t="n"/>
      <c r="L3186" s="42" t="n"/>
      <c r="M3186" s="42" t="n"/>
      <c r="N3186" s="42" t="n"/>
      <c r="O3186" s="42" t="n"/>
    </row>
    <row r="3187">
      <c r="A3187" s="40" t="n"/>
      <c r="B3187" s="41" t="n"/>
      <c r="C3187" s="42" t="n"/>
      <c r="D3187" s="42" t="n"/>
      <c r="E3187" s="42" t="n"/>
      <c r="F3187" s="42" t="n"/>
      <c r="G3187" s="42" t="n"/>
      <c r="H3187" s="42" t="n"/>
      <c r="I3187" s="42" t="n"/>
      <c r="J3187" s="42" t="n"/>
      <c r="K3187" s="42" t="n"/>
      <c r="L3187" s="42" t="n"/>
      <c r="M3187" s="42" t="n"/>
      <c r="N3187" s="42" t="n"/>
      <c r="O3187" s="42" t="n"/>
    </row>
    <row r="3188">
      <c r="A3188" s="40" t="n"/>
      <c r="B3188" s="41" t="n"/>
      <c r="C3188" s="42" t="n"/>
      <c r="D3188" s="42" t="n"/>
      <c r="E3188" s="42" t="n"/>
      <c r="F3188" s="42" t="n"/>
      <c r="G3188" s="42" t="n"/>
      <c r="H3188" s="42" t="n"/>
      <c r="I3188" s="42" t="n"/>
      <c r="J3188" s="42" t="n"/>
      <c r="K3188" s="42" t="n"/>
      <c r="L3188" s="42" t="n"/>
      <c r="M3188" s="42" t="n"/>
      <c r="N3188" s="42" t="n"/>
      <c r="O3188" s="42" t="n"/>
    </row>
    <row r="3189">
      <c r="A3189" s="40" t="n"/>
      <c r="B3189" s="41" t="n"/>
      <c r="C3189" s="42" t="n"/>
      <c r="D3189" s="42" t="n"/>
      <c r="E3189" s="42" t="n"/>
      <c r="F3189" s="42" t="n"/>
      <c r="G3189" s="42" t="n"/>
      <c r="H3189" s="42" t="n"/>
      <c r="I3189" s="42" t="n"/>
      <c r="J3189" s="42" t="n"/>
      <c r="K3189" s="42" t="n"/>
      <c r="L3189" s="42" t="n"/>
      <c r="M3189" s="42" t="n"/>
      <c r="N3189" s="42" t="n"/>
      <c r="O3189" s="42" t="n"/>
    </row>
    <row r="3190">
      <c r="A3190" s="40" t="n"/>
      <c r="B3190" s="41" t="n"/>
      <c r="C3190" s="42" t="n"/>
      <c r="D3190" s="42" t="n"/>
      <c r="E3190" s="42" t="n"/>
      <c r="F3190" s="42" t="n"/>
      <c r="G3190" s="42" t="n"/>
      <c r="H3190" s="42" t="n"/>
      <c r="I3190" s="42" t="n"/>
      <c r="J3190" s="42" t="n"/>
      <c r="K3190" s="42" t="n"/>
      <c r="L3190" s="42" t="n"/>
      <c r="M3190" s="42" t="n"/>
      <c r="N3190" s="42" t="n"/>
      <c r="O3190" s="42" t="n"/>
    </row>
    <row r="3191">
      <c r="A3191" s="40" t="n"/>
      <c r="B3191" s="41" t="n"/>
      <c r="C3191" s="42" t="n"/>
      <c r="D3191" s="42" t="n"/>
      <c r="E3191" s="42" t="n"/>
      <c r="F3191" s="42" t="n"/>
      <c r="G3191" s="42" t="n"/>
      <c r="H3191" s="42" t="n"/>
      <c r="I3191" s="42" t="n"/>
      <c r="J3191" s="42" t="n"/>
      <c r="K3191" s="42" t="n"/>
      <c r="L3191" s="42" t="n"/>
      <c r="M3191" s="42" t="n"/>
      <c r="N3191" s="42" t="n"/>
      <c r="O3191" s="42" t="n"/>
    </row>
    <row r="3192">
      <c r="A3192" s="40" t="n"/>
      <c r="B3192" s="41" t="n"/>
      <c r="C3192" s="42" t="n"/>
      <c r="D3192" s="42" t="n"/>
      <c r="E3192" s="42" t="n"/>
      <c r="F3192" s="42" t="n"/>
      <c r="G3192" s="42" t="n"/>
      <c r="H3192" s="42" t="n"/>
      <c r="I3192" s="42" t="n"/>
      <c r="J3192" s="42" t="n"/>
      <c r="K3192" s="42" t="n"/>
      <c r="L3192" s="42" t="n"/>
      <c r="M3192" s="42" t="n"/>
      <c r="N3192" s="42" t="n"/>
      <c r="O3192" s="42" t="n"/>
    </row>
    <row r="3193">
      <c r="A3193" s="40" t="n"/>
      <c r="B3193" s="41" t="n"/>
      <c r="C3193" s="42" t="n"/>
      <c r="D3193" s="42" t="n"/>
      <c r="E3193" s="42" t="n"/>
      <c r="F3193" s="42" t="n"/>
      <c r="G3193" s="42" t="n"/>
      <c r="H3193" s="42" t="n"/>
      <c r="I3193" s="42" t="n"/>
      <c r="J3193" s="42" t="n"/>
      <c r="K3193" s="42" t="n"/>
      <c r="L3193" s="42" t="n"/>
      <c r="M3193" s="42" t="n"/>
      <c r="N3193" s="42" t="n"/>
      <c r="O3193" s="42" t="n"/>
    </row>
    <row r="3194">
      <c r="A3194" s="40" t="n"/>
      <c r="B3194" s="41" t="n"/>
      <c r="C3194" s="42" t="n"/>
      <c r="D3194" s="42" t="n"/>
      <c r="E3194" s="42" t="n"/>
      <c r="F3194" s="42" t="n"/>
      <c r="G3194" s="42" t="n"/>
      <c r="H3194" s="42" t="n"/>
      <c r="I3194" s="42" t="n"/>
      <c r="J3194" s="42" t="n"/>
      <c r="K3194" s="42" t="n"/>
      <c r="L3194" s="42" t="n"/>
      <c r="M3194" s="42" t="n"/>
      <c r="N3194" s="42" t="n"/>
      <c r="O3194" s="42" t="n"/>
    </row>
    <row r="3195">
      <c r="A3195" s="40" t="n"/>
      <c r="B3195" s="41" t="n"/>
      <c r="C3195" s="42" t="n"/>
      <c r="D3195" s="42" t="n"/>
      <c r="E3195" s="42" t="n"/>
      <c r="F3195" s="42" t="n"/>
      <c r="G3195" s="42" t="n"/>
      <c r="H3195" s="42" t="n"/>
      <c r="I3195" s="42" t="n"/>
      <c r="J3195" s="42" t="n"/>
      <c r="K3195" s="42" t="n"/>
      <c r="L3195" s="42" t="n"/>
      <c r="M3195" s="42" t="n"/>
      <c r="N3195" s="42" t="n"/>
      <c r="O3195" s="42" t="n"/>
    </row>
    <row r="3196">
      <c r="A3196" s="40" t="n"/>
      <c r="B3196" s="41" t="n"/>
      <c r="C3196" s="42" t="n"/>
      <c r="D3196" s="42" t="n"/>
      <c r="E3196" s="42" t="n"/>
      <c r="F3196" s="42" t="n"/>
      <c r="G3196" s="42" t="n"/>
      <c r="H3196" s="42" t="n"/>
      <c r="I3196" s="42" t="n"/>
      <c r="J3196" s="42" t="n"/>
      <c r="K3196" s="42" t="n"/>
      <c r="L3196" s="42" t="n"/>
      <c r="M3196" s="42" t="n"/>
      <c r="N3196" s="42" t="n"/>
      <c r="O3196" s="42" t="n"/>
    </row>
    <row r="3197">
      <c r="A3197" s="40" t="n"/>
      <c r="B3197" s="41" t="n"/>
      <c r="C3197" s="42" t="n"/>
      <c r="D3197" s="42" t="n"/>
      <c r="E3197" s="42" t="n"/>
      <c r="F3197" s="42" t="n"/>
      <c r="G3197" s="42" t="n"/>
      <c r="H3197" s="42" t="n"/>
      <c r="I3197" s="42" t="n"/>
      <c r="J3197" s="42" t="n"/>
      <c r="K3197" s="42" t="n"/>
      <c r="L3197" s="42" t="n"/>
      <c r="M3197" s="42" t="n"/>
      <c r="N3197" s="42" t="n"/>
      <c r="O3197" s="42" t="n"/>
    </row>
    <row r="3198">
      <c r="A3198" s="40" t="n"/>
      <c r="B3198" s="41" t="n"/>
      <c r="C3198" s="42" t="n"/>
      <c r="D3198" s="42" t="n"/>
      <c r="E3198" s="42" t="n"/>
      <c r="F3198" s="42" t="n"/>
      <c r="G3198" s="42" t="n"/>
      <c r="H3198" s="42" t="n"/>
      <c r="I3198" s="42" t="n"/>
      <c r="J3198" s="42" t="n"/>
      <c r="K3198" s="42" t="n"/>
      <c r="L3198" s="42" t="n"/>
      <c r="M3198" s="42" t="n"/>
      <c r="N3198" s="42" t="n"/>
      <c r="O3198" s="42" t="n"/>
    </row>
    <row r="3199">
      <c r="A3199" s="40" t="n"/>
      <c r="B3199" s="41" t="n"/>
      <c r="C3199" s="42" t="n"/>
      <c r="D3199" s="42" t="n"/>
      <c r="E3199" s="42" t="n"/>
      <c r="F3199" s="42" t="n"/>
      <c r="G3199" s="42" t="n"/>
      <c r="H3199" s="42" t="n"/>
      <c r="I3199" s="42" t="n"/>
      <c r="J3199" s="42" t="n"/>
      <c r="K3199" s="42" t="n"/>
      <c r="L3199" s="42" t="n"/>
      <c r="M3199" s="42" t="n"/>
      <c r="N3199" s="42" t="n"/>
      <c r="O3199" s="42" t="n"/>
    </row>
    <row r="3200">
      <c r="A3200" s="40" t="n"/>
      <c r="B3200" s="41" t="n"/>
      <c r="C3200" s="42" t="n"/>
      <c r="D3200" s="42" t="n"/>
      <c r="E3200" s="42" t="n"/>
      <c r="F3200" s="42" t="n"/>
      <c r="G3200" s="42" t="n"/>
      <c r="H3200" s="42" t="n"/>
      <c r="I3200" s="42" t="n"/>
      <c r="J3200" s="42" t="n"/>
      <c r="K3200" s="42" t="n"/>
      <c r="L3200" s="42" t="n"/>
      <c r="M3200" s="42" t="n"/>
      <c r="N3200" s="42" t="n"/>
      <c r="O3200" s="42" t="n"/>
    </row>
    <row r="3201">
      <c r="A3201" s="40" t="n"/>
      <c r="B3201" s="41" t="n"/>
      <c r="C3201" s="42" t="n"/>
      <c r="D3201" s="42" t="n"/>
      <c r="E3201" s="42" t="n"/>
      <c r="F3201" s="42" t="n"/>
      <c r="G3201" s="42" t="n"/>
      <c r="H3201" s="42" t="n"/>
      <c r="I3201" s="42" t="n"/>
      <c r="J3201" s="42" t="n"/>
      <c r="K3201" s="42" t="n"/>
      <c r="L3201" s="42" t="n"/>
      <c r="M3201" s="42" t="n"/>
      <c r="N3201" s="42" t="n"/>
      <c r="O3201" s="42" t="n"/>
    </row>
    <row r="3202">
      <c r="A3202" s="40" t="n"/>
      <c r="B3202" s="41" t="n"/>
      <c r="C3202" s="42" t="n"/>
      <c r="D3202" s="42" t="n"/>
      <c r="E3202" s="42" t="n"/>
      <c r="F3202" s="42" t="n"/>
      <c r="G3202" s="42" t="n"/>
      <c r="H3202" s="42" t="n"/>
      <c r="I3202" s="42" t="n"/>
      <c r="J3202" s="42" t="n"/>
      <c r="K3202" s="42" t="n"/>
      <c r="L3202" s="42" t="n"/>
      <c r="M3202" s="42" t="n"/>
      <c r="N3202" s="42" t="n"/>
      <c r="O3202" s="42" t="n"/>
    </row>
    <row r="3203">
      <c r="A3203" s="40" t="n"/>
      <c r="B3203" s="41" t="n"/>
      <c r="C3203" s="42" t="n"/>
      <c r="D3203" s="42" t="n"/>
      <c r="E3203" s="42" t="n"/>
      <c r="F3203" s="42" t="n"/>
      <c r="G3203" s="42" t="n"/>
      <c r="H3203" s="42" t="n"/>
      <c r="I3203" s="42" t="n"/>
      <c r="J3203" s="42" t="n"/>
      <c r="K3203" s="42" t="n"/>
      <c r="L3203" s="42" t="n"/>
      <c r="M3203" s="42" t="n"/>
      <c r="N3203" s="42" t="n"/>
      <c r="O3203" s="42" t="n"/>
    </row>
    <row r="3204">
      <c r="A3204" s="40" t="n"/>
      <c r="B3204" s="41" t="n"/>
      <c r="C3204" s="42" t="n"/>
      <c r="D3204" s="42" t="n"/>
      <c r="E3204" s="42" t="n"/>
      <c r="F3204" s="42" t="n"/>
      <c r="G3204" s="42" t="n"/>
      <c r="H3204" s="42" t="n"/>
      <c r="I3204" s="42" t="n"/>
      <c r="J3204" s="42" t="n"/>
      <c r="K3204" s="42" t="n"/>
      <c r="L3204" s="42" t="n"/>
      <c r="M3204" s="42" t="n"/>
      <c r="N3204" s="42" t="n"/>
      <c r="O3204" s="42" t="n"/>
    </row>
    <row r="3205">
      <c r="A3205" s="40" t="n"/>
      <c r="B3205" s="41" t="n"/>
      <c r="C3205" s="42" t="n"/>
      <c r="D3205" s="42" t="n"/>
      <c r="E3205" s="42" t="n"/>
      <c r="F3205" s="42" t="n"/>
      <c r="G3205" s="42" t="n"/>
      <c r="H3205" s="42" t="n"/>
      <c r="I3205" s="42" t="n"/>
      <c r="J3205" s="42" t="n"/>
      <c r="K3205" s="42" t="n"/>
      <c r="L3205" s="42" t="n"/>
      <c r="M3205" s="42" t="n"/>
      <c r="N3205" s="42" t="n"/>
      <c r="O3205" s="42" t="n"/>
    </row>
    <row r="3206">
      <c r="A3206" s="40" t="n"/>
      <c r="B3206" s="41" t="n"/>
      <c r="C3206" s="42" t="n"/>
      <c r="D3206" s="42" t="n"/>
      <c r="E3206" s="42" t="n"/>
      <c r="F3206" s="42" t="n"/>
      <c r="G3206" s="42" t="n"/>
      <c r="H3206" s="42" t="n"/>
      <c r="I3206" s="42" t="n"/>
      <c r="J3206" s="42" t="n"/>
      <c r="K3206" s="42" t="n"/>
      <c r="L3206" s="42" t="n"/>
      <c r="M3206" s="42" t="n"/>
      <c r="N3206" s="42" t="n"/>
      <c r="O3206" s="42" t="n"/>
    </row>
    <row r="3207">
      <c r="A3207" s="40" t="n"/>
      <c r="B3207" s="41" t="n"/>
      <c r="C3207" s="42" t="n"/>
      <c r="D3207" s="42" t="n"/>
      <c r="E3207" s="42" t="n"/>
      <c r="F3207" s="42" t="n"/>
      <c r="G3207" s="42" t="n"/>
      <c r="H3207" s="42" t="n"/>
      <c r="I3207" s="42" t="n"/>
      <c r="J3207" s="42" t="n"/>
      <c r="K3207" s="42" t="n"/>
      <c r="L3207" s="42" t="n"/>
      <c r="M3207" s="42" t="n"/>
      <c r="N3207" s="42" t="n"/>
      <c r="O3207" s="42" t="n"/>
    </row>
    <row r="3208">
      <c r="A3208" s="40" t="n"/>
      <c r="B3208" s="41" t="n"/>
      <c r="C3208" s="42" t="n"/>
      <c r="D3208" s="42" t="n"/>
      <c r="E3208" s="42" t="n"/>
      <c r="F3208" s="42" t="n"/>
      <c r="G3208" s="42" t="n"/>
      <c r="H3208" s="42" t="n"/>
      <c r="I3208" s="42" t="n"/>
      <c r="J3208" s="42" t="n"/>
      <c r="K3208" s="42" t="n"/>
      <c r="L3208" s="42" t="n"/>
      <c r="M3208" s="42" t="n"/>
      <c r="N3208" s="42" t="n"/>
      <c r="O3208" s="42" t="n"/>
    </row>
    <row r="3209">
      <c r="A3209" s="40" t="n"/>
      <c r="B3209" s="41" t="n"/>
      <c r="C3209" s="42" t="n"/>
      <c r="D3209" s="42" t="n"/>
      <c r="E3209" s="42" t="n"/>
      <c r="F3209" s="42" t="n"/>
      <c r="G3209" s="42" t="n"/>
      <c r="H3209" s="42" t="n"/>
      <c r="I3209" s="42" t="n"/>
      <c r="J3209" s="42" t="n"/>
      <c r="K3209" s="42" t="n"/>
      <c r="L3209" s="42" t="n"/>
      <c r="M3209" s="42" t="n"/>
      <c r="N3209" s="42" t="n"/>
      <c r="O3209" s="42" t="n"/>
    </row>
    <row r="3210">
      <c r="A3210" s="40" t="n"/>
      <c r="B3210" s="41" t="n"/>
      <c r="C3210" s="42" t="n"/>
      <c r="D3210" s="42" t="n"/>
      <c r="E3210" s="42" t="n"/>
      <c r="F3210" s="42" t="n"/>
      <c r="G3210" s="42" t="n"/>
      <c r="H3210" s="42" t="n"/>
      <c r="I3210" s="42" t="n"/>
      <c r="J3210" s="42" t="n"/>
      <c r="K3210" s="42" t="n"/>
      <c r="L3210" s="42" t="n"/>
      <c r="M3210" s="42" t="n"/>
      <c r="N3210" s="42" t="n"/>
      <c r="O3210" s="42" t="n"/>
    </row>
    <row r="3211">
      <c r="A3211" s="40" t="n"/>
      <c r="B3211" s="41" t="n"/>
      <c r="C3211" s="42" t="n"/>
      <c r="D3211" s="42" t="n"/>
      <c r="E3211" s="42" t="n"/>
      <c r="F3211" s="42" t="n"/>
      <c r="G3211" s="42" t="n"/>
      <c r="H3211" s="42" t="n"/>
      <c r="I3211" s="42" t="n"/>
      <c r="J3211" s="42" t="n"/>
      <c r="K3211" s="42" t="n"/>
      <c r="L3211" s="42" t="n"/>
      <c r="M3211" s="42" t="n"/>
      <c r="N3211" s="42" t="n"/>
      <c r="O3211" s="42" t="n"/>
    </row>
    <row r="3212">
      <c r="A3212" s="40" t="n"/>
      <c r="B3212" s="41" t="n"/>
      <c r="C3212" s="42" t="n"/>
      <c r="D3212" s="42" t="n"/>
      <c r="E3212" s="42" t="n"/>
      <c r="F3212" s="42" t="n"/>
      <c r="G3212" s="42" t="n"/>
      <c r="H3212" s="42" t="n"/>
      <c r="I3212" s="42" t="n"/>
      <c r="J3212" s="42" t="n"/>
      <c r="K3212" s="42" t="n"/>
      <c r="L3212" s="42" t="n"/>
      <c r="M3212" s="42" t="n"/>
      <c r="N3212" s="42" t="n"/>
      <c r="O3212" s="42" t="n"/>
    </row>
    <row r="3213">
      <c r="A3213" s="40" t="n"/>
      <c r="B3213" s="41" t="n"/>
      <c r="C3213" s="42" t="n"/>
      <c r="D3213" s="42" t="n"/>
      <c r="E3213" s="42" t="n"/>
      <c r="F3213" s="42" t="n"/>
      <c r="G3213" s="42" t="n"/>
      <c r="H3213" s="42" t="n"/>
      <c r="I3213" s="42" t="n"/>
      <c r="J3213" s="42" t="n"/>
      <c r="K3213" s="42" t="n"/>
      <c r="L3213" s="42" t="n"/>
      <c r="M3213" s="42" t="n"/>
      <c r="N3213" s="42" t="n"/>
      <c r="O3213" s="42" t="n"/>
    </row>
    <row r="3214">
      <c r="A3214" s="40" t="n"/>
      <c r="B3214" s="41" t="n"/>
      <c r="C3214" s="42" t="n"/>
      <c r="D3214" s="42" t="n"/>
      <c r="E3214" s="42" t="n"/>
      <c r="F3214" s="42" t="n"/>
      <c r="G3214" s="42" t="n"/>
      <c r="H3214" s="42" t="n"/>
      <c r="I3214" s="42" t="n"/>
      <c r="J3214" s="42" t="n"/>
      <c r="K3214" s="42" t="n"/>
      <c r="L3214" s="42" t="n"/>
      <c r="M3214" s="42" t="n"/>
      <c r="N3214" s="42" t="n"/>
      <c r="O3214" s="42" t="n"/>
    </row>
    <row r="3215">
      <c r="A3215" s="40" t="n"/>
      <c r="B3215" s="41" t="n"/>
      <c r="C3215" s="42" t="n"/>
      <c r="D3215" s="42" t="n"/>
      <c r="E3215" s="42" t="n"/>
      <c r="F3215" s="42" t="n"/>
      <c r="G3215" s="42" t="n"/>
      <c r="H3215" s="42" t="n"/>
      <c r="I3215" s="42" t="n"/>
      <c r="J3215" s="42" t="n"/>
      <c r="K3215" s="42" t="n"/>
      <c r="L3215" s="42" t="n"/>
      <c r="M3215" s="42" t="n"/>
      <c r="N3215" s="42" t="n"/>
      <c r="O3215" s="42" t="n"/>
    </row>
    <row r="3216">
      <c r="A3216" s="40" t="n"/>
      <c r="B3216" s="41" t="n"/>
      <c r="C3216" s="42" t="n"/>
      <c r="D3216" s="42" t="n"/>
      <c r="E3216" s="42" t="n"/>
      <c r="F3216" s="42" t="n"/>
      <c r="G3216" s="42" t="n"/>
      <c r="H3216" s="42" t="n"/>
      <c r="I3216" s="42" t="n"/>
      <c r="J3216" s="42" t="n"/>
      <c r="K3216" s="42" t="n"/>
      <c r="L3216" s="42" t="n"/>
      <c r="M3216" s="42" t="n"/>
      <c r="N3216" s="42" t="n"/>
      <c r="O3216" s="42" t="n"/>
    </row>
    <row r="3217">
      <c r="A3217" s="40" t="n"/>
      <c r="B3217" s="41" t="n"/>
      <c r="C3217" s="42" t="n"/>
      <c r="D3217" s="42" t="n"/>
      <c r="E3217" s="42" t="n"/>
      <c r="F3217" s="42" t="n"/>
      <c r="G3217" s="42" t="n"/>
      <c r="H3217" s="42" t="n"/>
      <c r="I3217" s="42" t="n"/>
      <c r="J3217" s="42" t="n"/>
      <c r="K3217" s="42" t="n"/>
      <c r="L3217" s="42" t="n"/>
      <c r="M3217" s="42" t="n"/>
      <c r="N3217" s="42" t="n"/>
      <c r="O3217" s="42" t="n"/>
    </row>
    <row r="3218">
      <c r="A3218" s="40" t="n"/>
      <c r="B3218" s="41" t="n"/>
      <c r="C3218" s="42" t="n"/>
      <c r="D3218" s="42" t="n"/>
      <c r="E3218" s="42" t="n"/>
      <c r="F3218" s="42" t="n"/>
      <c r="G3218" s="42" t="n"/>
      <c r="H3218" s="42" t="n"/>
      <c r="I3218" s="42" t="n"/>
      <c r="J3218" s="42" t="n"/>
      <c r="K3218" s="42" t="n"/>
      <c r="L3218" s="42" t="n"/>
      <c r="M3218" s="42" t="n"/>
      <c r="N3218" s="42" t="n"/>
      <c r="O3218" s="42" t="n"/>
    </row>
    <row r="3219">
      <c r="A3219" s="40" t="n"/>
      <c r="B3219" s="41" t="n"/>
      <c r="C3219" s="42" t="n"/>
      <c r="D3219" s="42" t="n"/>
      <c r="E3219" s="42" t="n"/>
      <c r="F3219" s="42" t="n"/>
      <c r="G3219" s="42" t="n"/>
      <c r="H3219" s="42" t="n"/>
      <c r="I3219" s="42" t="n"/>
      <c r="J3219" s="42" t="n"/>
      <c r="K3219" s="42" t="n"/>
      <c r="L3219" s="42" t="n"/>
      <c r="M3219" s="42" t="n"/>
      <c r="N3219" s="42" t="n"/>
      <c r="O3219" s="42" t="n"/>
    </row>
    <row r="3220">
      <c r="A3220" s="40" t="n"/>
      <c r="B3220" s="41" t="n"/>
      <c r="C3220" s="42" t="n"/>
      <c r="D3220" s="42" t="n"/>
      <c r="E3220" s="42" t="n"/>
      <c r="F3220" s="42" t="n"/>
      <c r="G3220" s="42" t="n"/>
      <c r="H3220" s="42" t="n"/>
      <c r="I3220" s="42" t="n"/>
      <c r="J3220" s="42" t="n"/>
      <c r="K3220" s="42" t="n"/>
      <c r="L3220" s="42" t="n"/>
      <c r="M3220" s="42" t="n"/>
      <c r="N3220" s="42" t="n"/>
      <c r="O3220" s="42" t="n"/>
    </row>
    <row r="3221">
      <c r="A3221" s="40" t="n"/>
      <c r="B3221" s="41" t="n"/>
      <c r="C3221" s="42" t="n"/>
      <c r="D3221" s="42" t="n"/>
      <c r="E3221" s="42" t="n"/>
      <c r="F3221" s="42" t="n"/>
      <c r="G3221" s="42" t="n"/>
      <c r="H3221" s="42" t="n"/>
      <c r="I3221" s="42" t="n"/>
      <c r="J3221" s="42" t="n"/>
      <c r="K3221" s="42" t="n"/>
      <c r="L3221" s="42" t="n"/>
      <c r="M3221" s="42" t="n"/>
      <c r="N3221" s="42" t="n"/>
      <c r="O3221" s="42" t="n"/>
    </row>
    <row r="3222">
      <c r="A3222" s="40" t="n"/>
      <c r="B3222" s="41" t="n"/>
      <c r="C3222" s="42" t="n"/>
      <c r="D3222" s="42" t="n"/>
      <c r="E3222" s="42" t="n"/>
      <c r="F3222" s="42" t="n"/>
      <c r="G3222" s="42" t="n"/>
      <c r="H3222" s="42" t="n"/>
      <c r="I3222" s="42" t="n"/>
      <c r="J3222" s="42" t="n"/>
      <c r="K3222" s="42" t="n"/>
      <c r="L3222" s="42" t="n"/>
      <c r="M3222" s="42" t="n"/>
      <c r="N3222" s="42" t="n"/>
      <c r="O3222" s="42" t="n"/>
    </row>
    <row r="3223">
      <c r="A3223" s="40" t="n"/>
      <c r="B3223" s="41" t="n"/>
      <c r="C3223" s="42" t="n"/>
      <c r="D3223" s="42" t="n"/>
      <c r="E3223" s="42" t="n"/>
      <c r="F3223" s="42" t="n"/>
      <c r="G3223" s="42" t="n"/>
      <c r="H3223" s="42" t="n"/>
      <c r="I3223" s="42" t="n"/>
      <c r="J3223" s="42" t="n"/>
      <c r="K3223" s="42" t="n"/>
      <c r="L3223" s="42" t="n"/>
      <c r="M3223" s="42" t="n"/>
      <c r="N3223" s="42" t="n"/>
      <c r="O3223" s="42" t="n"/>
    </row>
    <row r="3224">
      <c r="A3224" s="40" t="n"/>
      <c r="B3224" s="41" t="n"/>
      <c r="C3224" s="42" t="n"/>
      <c r="D3224" s="42" t="n"/>
      <c r="E3224" s="42" t="n"/>
      <c r="F3224" s="42" t="n"/>
      <c r="G3224" s="42" t="n"/>
      <c r="H3224" s="42" t="n"/>
      <c r="I3224" s="42" t="n"/>
      <c r="J3224" s="42" t="n"/>
      <c r="K3224" s="42" t="n"/>
      <c r="L3224" s="42" t="n"/>
      <c r="M3224" s="42" t="n"/>
      <c r="N3224" s="42" t="n"/>
      <c r="O3224" s="42" t="n"/>
    </row>
    <row r="3225">
      <c r="A3225" s="40" t="n"/>
      <c r="B3225" s="41" t="n"/>
      <c r="C3225" s="42" t="n"/>
      <c r="D3225" s="42" t="n"/>
      <c r="E3225" s="42" t="n"/>
      <c r="F3225" s="42" t="n"/>
      <c r="G3225" s="42" t="n"/>
      <c r="H3225" s="42" t="n"/>
      <c r="I3225" s="42" t="n"/>
      <c r="J3225" s="42" t="n"/>
      <c r="K3225" s="42" t="n"/>
      <c r="L3225" s="42" t="n"/>
      <c r="M3225" s="42" t="n"/>
      <c r="N3225" s="42" t="n"/>
      <c r="O3225" s="42" t="n"/>
    </row>
    <row r="3226">
      <c r="A3226" s="40" t="n"/>
      <c r="B3226" s="41" t="n"/>
      <c r="C3226" s="42" t="n"/>
      <c r="D3226" s="42" t="n"/>
      <c r="E3226" s="42" t="n"/>
      <c r="F3226" s="42" t="n"/>
      <c r="G3226" s="42" t="n"/>
      <c r="H3226" s="42" t="n"/>
      <c r="I3226" s="42" t="n"/>
      <c r="J3226" s="42" t="n"/>
      <c r="K3226" s="42" t="n"/>
      <c r="L3226" s="42" t="n"/>
      <c r="M3226" s="42" t="n"/>
      <c r="N3226" s="42" t="n"/>
      <c r="O3226" s="42" t="n"/>
    </row>
    <row r="3227">
      <c r="A3227" s="40" t="n"/>
      <c r="B3227" s="41" t="n"/>
      <c r="C3227" s="42" t="n"/>
      <c r="D3227" s="42" t="n"/>
      <c r="E3227" s="42" t="n"/>
      <c r="F3227" s="42" t="n"/>
      <c r="G3227" s="42" t="n"/>
      <c r="H3227" s="42" t="n"/>
      <c r="I3227" s="42" t="n"/>
      <c r="J3227" s="42" t="n"/>
      <c r="K3227" s="42" t="n"/>
      <c r="L3227" s="42" t="n"/>
      <c r="M3227" s="42" t="n"/>
      <c r="N3227" s="42" t="n"/>
      <c r="O3227" s="42" t="n"/>
    </row>
    <row r="3228">
      <c r="A3228" s="40" t="n"/>
      <c r="B3228" s="41" t="n"/>
      <c r="C3228" s="42" t="n"/>
      <c r="D3228" s="42" t="n"/>
      <c r="E3228" s="42" t="n"/>
      <c r="F3228" s="42" t="n"/>
      <c r="G3228" s="42" t="n"/>
      <c r="H3228" s="42" t="n"/>
      <c r="I3228" s="42" t="n"/>
      <c r="J3228" s="42" t="n"/>
      <c r="K3228" s="42" t="n"/>
      <c r="L3228" s="42" t="n"/>
      <c r="M3228" s="42" t="n"/>
      <c r="N3228" s="42" t="n"/>
      <c r="O3228" s="42" t="n"/>
    </row>
    <row r="3229">
      <c r="A3229" s="40" t="n"/>
      <c r="B3229" s="41" t="n"/>
      <c r="C3229" s="42" t="n"/>
      <c r="D3229" s="42" t="n"/>
      <c r="E3229" s="42" t="n"/>
      <c r="F3229" s="42" t="n"/>
      <c r="G3229" s="42" t="n"/>
      <c r="H3229" s="42" t="n"/>
      <c r="I3229" s="42" t="n"/>
      <c r="J3229" s="42" t="n"/>
      <c r="K3229" s="42" t="n"/>
      <c r="L3229" s="42" t="n"/>
      <c r="M3229" s="42" t="n"/>
      <c r="N3229" s="42" t="n"/>
      <c r="O3229" s="42" t="n"/>
    </row>
    <row r="3230">
      <c r="A3230" s="40" t="n"/>
      <c r="B3230" s="41" t="n"/>
      <c r="C3230" s="42" t="n"/>
      <c r="D3230" s="42" t="n"/>
      <c r="E3230" s="42" t="n"/>
      <c r="F3230" s="42" t="n"/>
      <c r="G3230" s="42" t="n"/>
      <c r="H3230" s="42" t="n"/>
      <c r="I3230" s="42" t="n"/>
      <c r="J3230" s="42" t="n"/>
      <c r="K3230" s="42" t="n"/>
      <c r="L3230" s="42" t="n"/>
      <c r="M3230" s="42" t="n"/>
      <c r="N3230" s="42" t="n"/>
      <c r="O3230" s="42" t="n"/>
    </row>
    <row r="3231">
      <c r="A3231" s="40" t="n"/>
      <c r="B3231" s="41" t="n"/>
      <c r="C3231" s="42" t="n"/>
      <c r="D3231" s="42" t="n"/>
      <c r="E3231" s="42" t="n"/>
      <c r="F3231" s="42" t="n"/>
      <c r="G3231" s="42" t="n"/>
      <c r="H3231" s="42" t="n"/>
      <c r="I3231" s="42" t="n"/>
      <c r="J3231" s="42" t="n"/>
      <c r="K3231" s="42" t="n"/>
      <c r="L3231" s="42" t="n"/>
      <c r="M3231" s="42" t="n"/>
      <c r="N3231" s="42" t="n"/>
      <c r="O3231" s="42" t="n"/>
    </row>
    <row r="3232">
      <c r="A3232" s="40" t="n"/>
      <c r="B3232" s="41" t="n"/>
      <c r="C3232" s="42" t="n"/>
      <c r="D3232" s="42" t="n"/>
      <c r="E3232" s="42" t="n"/>
      <c r="F3232" s="42" t="n"/>
      <c r="G3232" s="42" t="n"/>
      <c r="H3232" s="42" t="n"/>
      <c r="I3232" s="42" t="n"/>
      <c r="J3232" s="42" t="n"/>
      <c r="K3232" s="42" t="n"/>
      <c r="L3232" s="42" t="n"/>
      <c r="M3232" s="42" t="n"/>
      <c r="N3232" s="42" t="n"/>
      <c r="O3232" s="42" t="n"/>
    </row>
    <row r="3233">
      <c r="A3233" s="40" t="n"/>
      <c r="B3233" s="41" t="n"/>
      <c r="C3233" s="42" t="n"/>
      <c r="D3233" s="42" t="n"/>
      <c r="E3233" s="42" t="n"/>
      <c r="F3233" s="42" t="n"/>
      <c r="G3233" s="42" t="n"/>
      <c r="H3233" s="42" t="n"/>
      <c r="I3233" s="42" t="n"/>
      <c r="J3233" s="42" t="n"/>
      <c r="K3233" s="42" t="n"/>
      <c r="L3233" s="42" t="n"/>
      <c r="M3233" s="42" t="n"/>
      <c r="N3233" s="42" t="n"/>
      <c r="O3233" s="42" t="n"/>
    </row>
    <row r="3234">
      <c r="A3234" s="40" t="n"/>
      <c r="B3234" s="41" t="n"/>
      <c r="C3234" s="42" t="n"/>
      <c r="D3234" s="42" t="n"/>
      <c r="E3234" s="42" t="n"/>
      <c r="F3234" s="42" t="n"/>
      <c r="G3234" s="42" t="n"/>
      <c r="H3234" s="42" t="n"/>
      <c r="I3234" s="42" t="n"/>
      <c r="J3234" s="42" t="n"/>
      <c r="K3234" s="42" t="n"/>
      <c r="L3234" s="42" t="n"/>
      <c r="M3234" s="42" t="n"/>
      <c r="N3234" s="42" t="n"/>
      <c r="O3234" s="42" t="n"/>
    </row>
    <row r="3235">
      <c r="A3235" s="40" t="n"/>
      <c r="B3235" s="41" t="n"/>
      <c r="C3235" s="42" t="n"/>
      <c r="D3235" s="42" t="n"/>
      <c r="E3235" s="42" t="n"/>
      <c r="F3235" s="42" t="n"/>
      <c r="G3235" s="42" t="n"/>
      <c r="H3235" s="42" t="n"/>
      <c r="I3235" s="42" t="n"/>
      <c r="J3235" s="42" t="n"/>
      <c r="K3235" s="42" t="n"/>
      <c r="L3235" s="42" t="n"/>
      <c r="M3235" s="42" t="n"/>
      <c r="N3235" s="42" t="n"/>
      <c r="O3235" s="42" t="n"/>
    </row>
    <row r="3236">
      <c r="A3236" s="40" t="n"/>
      <c r="B3236" s="41" t="n"/>
      <c r="C3236" s="42" t="n"/>
      <c r="D3236" s="42" t="n"/>
      <c r="E3236" s="42" t="n"/>
      <c r="F3236" s="42" t="n"/>
      <c r="G3236" s="42" t="n"/>
      <c r="H3236" s="42" t="n"/>
      <c r="I3236" s="42" t="n"/>
      <c r="J3236" s="42" t="n"/>
      <c r="K3236" s="42" t="n"/>
      <c r="L3236" s="42" t="n"/>
      <c r="M3236" s="42" t="n"/>
      <c r="N3236" s="42" t="n"/>
      <c r="O3236" s="42" t="n"/>
    </row>
    <row r="3237">
      <c r="A3237" s="40" t="n"/>
      <c r="B3237" s="41" t="n"/>
      <c r="C3237" s="42" t="n"/>
      <c r="D3237" s="42" t="n"/>
      <c r="E3237" s="42" t="n"/>
      <c r="F3237" s="42" t="n"/>
      <c r="G3237" s="42" t="n"/>
      <c r="H3237" s="42" t="n"/>
      <c r="I3237" s="42" t="n"/>
      <c r="J3237" s="42" t="n"/>
      <c r="K3237" s="42" t="n"/>
      <c r="L3237" s="42" t="n"/>
      <c r="M3237" s="42" t="n"/>
      <c r="N3237" s="42" t="n"/>
      <c r="O3237" s="42" t="n"/>
    </row>
    <row r="3238">
      <c r="A3238" s="40" t="n"/>
      <c r="B3238" s="41" t="n"/>
      <c r="C3238" s="42" t="n"/>
      <c r="D3238" s="42" t="n"/>
      <c r="E3238" s="42" t="n"/>
      <c r="F3238" s="42" t="n"/>
      <c r="G3238" s="42" t="n"/>
      <c r="H3238" s="42" t="n"/>
      <c r="I3238" s="42" t="n"/>
      <c r="J3238" s="42" t="n"/>
      <c r="K3238" s="42" t="n"/>
      <c r="L3238" s="42" t="n"/>
      <c r="M3238" s="42" t="n"/>
      <c r="N3238" s="42" t="n"/>
      <c r="O3238" s="42" t="n"/>
    </row>
    <row r="3239">
      <c r="A3239" s="40" t="n"/>
      <c r="B3239" s="41" t="n"/>
      <c r="C3239" s="42" t="n"/>
      <c r="D3239" s="42" t="n"/>
      <c r="E3239" s="42" t="n"/>
      <c r="F3239" s="42" t="n"/>
      <c r="G3239" s="42" t="n"/>
      <c r="H3239" s="42" t="n"/>
      <c r="I3239" s="42" t="n"/>
      <c r="J3239" s="42" t="n"/>
      <c r="K3239" s="42" t="n"/>
      <c r="L3239" s="42" t="n"/>
      <c r="M3239" s="42" t="n"/>
      <c r="N3239" s="42" t="n"/>
      <c r="O3239" s="42" t="n"/>
    </row>
    <row r="3240">
      <c r="A3240" s="40" t="n"/>
      <c r="B3240" s="41" t="n"/>
      <c r="C3240" s="42" t="n"/>
      <c r="D3240" s="42" t="n"/>
      <c r="E3240" s="42" t="n"/>
      <c r="F3240" s="42" t="n"/>
      <c r="G3240" s="42" t="n"/>
      <c r="H3240" s="42" t="n"/>
      <c r="I3240" s="42" t="n"/>
      <c r="J3240" s="42" t="n"/>
      <c r="K3240" s="42" t="n"/>
      <c r="L3240" s="42" t="n"/>
      <c r="M3240" s="42" t="n"/>
      <c r="N3240" s="42" t="n"/>
      <c r="O3240" s="42" t="n"/>
    </row>
    <row r="3241">
      <c r="A3241" s="40" t="n"/>
      <c r="B3241" s="41" t="n"/>
      <c r="C3241" s="42" t="n"/>
      <c r="D3241" s="42" t="n"/>
      <c r="E3241" s="42" t="n"/>
      <c r="F3241" s="42" t="n"/>
      <c r="G3241" s="42" t="n"/>
      <c r="H3241" s="42" t="n"/>
      <c r="I3241" s="42" t="n"/>
      <c r="J3241" s="42" t="n"/>
      <c r="K3241" s="42" t="n"/>
      <c r="L3241" s="42" t="n"/>
      <c r="M3241" s="42" t="n"/>
      <c r="N3241" s="42" t="n"/>
      <c r="O3241" s="42" t="n"/>
    </row>
    <row r="3242">
      <c r="A3242" s="40" t="n"/>
      <c r="B3242" s="41" t="n"/>
      <c r="C3242" s="42" t="n"/>
      <c r="D3242" s="42" t="n"/>
      <c r="E3242" s="42" t="n"/>
      <c r="F3242" s="42" t="n"/>
      <c r="G3242" s="42" t="n"/>
      <c r="H3242" s="42" t="n"/>
      <c r="I3242" s="42" t="n"/>
      <c r="J3242" s="42" t="n"/>
      <c r="K3242" s="42" t="n"/>
      <c r="L3242" s="42" t="n"/>
      <c r="M3242" s="42" t="n"/>
      <c r="N3242" s="42" t="n"/>
      <c r="O3242" s="42" t="n"/>
    </row>
    <row r="3243">
      <c r="A3243" s="40" t="n"/>
      <c r="B3243" s="41" t="n"/>
      <c r="C3243" s="42" t="n"/>
      <c r="D3243" s="42" t="n"/>
      <c r="E3243" s="42" t="n"/>
      <c r="F3243" s="42" t="n"/>
      <c r="G3243" s="42" t="n"/>
      <c r="H3243" s="42" t="n"/>
      <c r="I3243" s="42" t="n"/>
      <c r="J3243" s="42" t="n"/>
      <c r="K3243" s="42" t="n"/>
      <c r="L3243" s="42" t="n"/>
      <c r="M3243" s="42" t="n"/>
      <c r="N3243" s="42" t="n"/>
      <c r="O3243" s="42" t="n"/>
    </row>
    <row r="3244">
      <c r="A3244" s="40" t="n"/>
      <c r="B3244" s="41" t="n"/>
      <c r="C3244" s="42" t="n"/>
      <c r="D3244" s="42" t="n"/>
      <c r="E3244" s="42" t="n"/>
      <c r="F3244" s="42" t="n"/>
      <c r="G3244" s="42" t="n"/>
      <c r="H3244" s="42" t="n"/>
      <c r="I3244" s="42" t="n"/>
      <c r="J3244" s="42" t="n"/>
      <c r="K3244" s="42" t="n"/>
      <c r="L3244" s="42" t="n"/>
      <c r="M3244" s="42" t="n"/>
      <c r="N3244" s="42" t="n"/>
      <c r="O3244" s="42" t="n"/>
    </row>
    <row r="3245">
      <c r="A3245" s="40" t="n"/>
      <c r="B3245" s="41" t="n"/>
      <c r="C3245" s="42" t="n"/>
      <c r="D3245" s="42" t="n"/>
      <c r="E3245" s="42" t="n"/>
      <c r="F3245" s="42" t="n"/>
      <c r="G3245" s="42" t="n"/>
      <c r="H3245" s="42" t="n"/>
      <c r="I3245" s="42" t="n"/>
      <c r="J3245" s="42" t="n"/>
      <c r="K3245" s="42" t="n"/>
      <c r="L3245" s="42" t="n"/>
      <c r="M3245" s="42" t="n"/>
      <c r="N3245" s="42" t="n"/>
      <c r="O3245" s="42" t="n"/>
    </row>
    <row r="3246">
      <c r="A3246" s="40" t="n"/>
      <c r="B3246" s="41" t="n"/>
      <c r="C3246" s="42" t="n"/>
      <c r="D3246" s="42" t="n"/>
      <c r="E3246" s="42" t="n"/>
      <c r="F3246" s="42" t="n"/>
      <c r="G3246" s="42" t="n"/>
      <c r="H3246" s="42" t="n"/>
      <c r="I3246" s="42" t="n"/>
      <c r="J3246" s="42" t="n"/>
      <c r="K3246" s="42" t="n"/>
      <c r="L3246" s="42" t="n"/>
      <c r="M3246" s="42" t="n"/>
      <c r="N3246" s="42" t="n"/>
      <c r="O3246" s="42" t="n"/>
    </row>
    <row r="3247">
      <c r="A3247" s="40" t="n"/>
      <c r="B3247" s="41" t="n"/>
      <c r="C3247" s="42" t="n"/>
      <c r="D3247" s="42" t="n"/>
      <c r="E3247" s="42" t="n"/>
      <c r="F3247" s="42" t="n"/>
      <c r="G3247" s="42" t="n"/>
      <c r="H3247" s="42" t="n"/>
      <c r="I3247" s="42" t="n"/>
      <c r="J3247" s="42" t="n"/>
      <c r="K3247" s="42" t="n"/>
      <c r="L3247" s="42" t="n"/>
      <c r="M3247" s="42" t="n"/>
      <c r="N3247" s="42" t="n"/>
      <c r="O3247" s="42" t="n"/>
    </row>
    <row r="3248">
      <c r="A3248" s="40" t="n"/>
      <c r="B3248" s="41" t="n"/>
      <c r="C3248" s="42" t="n"/>
      <c r="D3248" s="42" t="n"/>
      <c r="E3248" s="42" t="n"/>
      <c r="F3248" s="42" t="n"/>
      <c r="G3248" s="42" t="n"/>
      <c r="H3248" s="42" t="n"/>
      <c r="I3248" s="42" t="n"/>
      <c r="J3248" s="42" t="n"/>
      <c r="K3248" s="42" t="n"/>
      <c r="L3248" s="42" t="n"/>
      <c r="M3248" s="42" t="n"/>
      <c r="N3248" s="42" t="n"/>
      <c r="O3248" s="42" t="n"/>
    </row>
    <row r="3249">
      <c r="A3249" s="40" t="n"/>
      <c r="B3249" s="41" t="n"/>
      <c r="C3249" s="42" t="n"/>
      <c r="D3249" s="42" t="n"/>
      <c r="E3249" s="42" t="n"/>
      <c r="F3249" s="42" t="n"/>
      <c r="G3249" s="42" t="n"/>
      <c r="H3249" s="42" t="n"/>
      <c r="I3249" s="42" t="n"/>
      <c r="J3249" s="42" t="n"/>
      <c r="K3249" s="42" t="n"/>
      <c r="L3249" s="42" t="n"/>
      <c r="M3249" s="42" t="n"/>
      <c r="N3249" s="42" t="n"/>
      <c r="O3249" s="42" t="n"/>
    </row>
    <row r="3250">
      <c r="A3250" s="40" t="n"/>
      <c r="B3250" s="41" t="n"/>
      <c r="C3250" s="42" t="n"/>
      <c r="D3250" s="42" t="n"/>
      <c r="E3250" s="42" t="n"/>
      <c r="F3250" s="42" t="n"/>
      <c r="G3250" s="42" t="n"/>
      <c r="H3250" s="42" t="n"/>
      <c r="I3250" s="42" t="n"/>
      <c r="J3250" s="42" t="n"/>
      <c r="K3250" s="42" t="n"/>
      <c r="L3250" s="42" t="n"/>
      <c r="M3250" s="42" t="n"/>
      <c r="N3250" s="42" t="n"/>
      <c r="O3250" s="42" t="n"/>
    </row>
    <row r="3251">
      <c r="A3251" s="40" t="n"/>
      <c r="B3251" s="41" t="n"/>
      <c r="C3251" s="42" t="n"/>
      <c r="D3251" s="42" t="n"/>
      <c r="E3251" s="42" t="n"/>
      <c r="F3251" s="42" t="n"/>
      <c r="G3251" s="42" t="n"/>
      <c r="H3251" s="42" t="n"/>
      <c r="I3251" s="42" t="n"/>
      <c r="J3251" s="42" t="n"/>
      <c r="K3251" s="42" t="n"/>
      <c r="L3251" s="42" t="n"/>
      <c r="M3251" s="42" t="n"/>
      <c r="N3251" s="42" t="n"/>
      <c r="O3251" s="42" t="n"/>
    </row>
    <row r="3252">
      <c r="A3252" s="40" t="n"/>
      <c r="B3252" s="41" t="n"/>
      <c r="C3252" s="42" t="n"/>
      <c r="D3252" s="42" t="n"/>
      <c r="E3252" s="42" t="n"/>
      <c r="F3252" s="42" t="n"/>
      <c r="G3252" s="42" t="n"/>
      <c r="H3252" s="42" t="n"/>
      <c r="I3252" s="42" t="n"/>
      <c r="J3252" s="42" t="n"/>
      <c r="K3252" s="42" t="n"/>
      <c r="L3252" s="42" t="n"/>
      <c r="M3252" s="42" t="n"/>
      <c r="N3252" s="42" t="n"/>
      <c r="O3252" s="42" t="n"/>
    </row>
    <row r="3253">
      <c r="A3253" s="40" t="n"/>
      <c r="B3253" s="41" t="n"/>
      <c r="C3253" s="42" t="n"/>
      <c r="D3253" s="42" t="n"/>
      <c r="E3253" s="42" t="n"/>
      <c r="F3253" s="42" t="n"/>
      <c r="G3253" s="42" t="n"/>
      <c r="H3253" s="42" t="n"/>
      <c r="I3253" s="42" t="n"/>
      <c r="J3253" s="42" t="n"/>
      <c r="K3253" s="42" t="n"/>
      <c r="L3253" s="42" t="n"/>
      <c r="M3253" s="42" t="n"/>
      <c r="N3253" s="42" t="n"/>
      <c r="O3253" s="42" t="n"/>
    </row>
    <row r="3254">
      <c r="A3254" s="40" t="n"/>
      <c r="B3254" s="41" t="n"/>
      <c r="C3254" s="42" t="n"/>
      <c r="D3254" s="42" t="n"/>
      <c r="E3254" s="42" t="n"/>
      <c r="F3254" s="42" t="n"/>
      <c r="G3254" s="42" t="n"/>
      <c r="H3254" s="42" t="n"/>
      <c r="I3254" s="42" t="n"/>
      <c r="J3254" s="42" t="n"/>
      <c r="K3254" s="42" t="n"/>
      <c r="L3254" s="42" t="n"/>
      <c r="M3254" s="42" t="n"/>
      <c r="N3254" s="42" t="n"/>
      <c r="O3254" s="42" t="n"/>
    </row>
    <row r="3255">
      <c r="A3255" s="40" t="n"/>
      <c r="B3255" s="41" t="n"/>
      <c r="C3255" s="42" t="n"/>
      <c r="D3255" s="42" t="n"/>
      <c r="E3255" s="42" t="n"/>
      <c r="F3255" s="42" t="n"/>
      <c r="G3255" s="42" t="n"/>
      <c r="H3255" s="42" t="n"/>
      <c r="I3255" s="42" t="n"/>
      <c r="J3255" s="42" t="n"/>
      <c r="K3255" s="42" t="n"/>
      <c r="L3255" s="42" t="n"/>
      <c r="M3255" s="42" t="n"/>
      <c r="N3255" s="42" t="n"/>
      <c r="O3255" s="42" t="n"/>
    </row>
    <row r="3256">
      <c r="A3256" s="40" t="n"/>
      <c r="B3256" s="41" t="n"/>
      <c r="C3256" s="42" t="n"/>
      <c r="D3256" s="42" t="n"/>
      <c r="E3256" s="42" t="n"/>
      <c r="F3256" s="42" t="n"/>
      <c r="G3256" s="42" t="n"/>
      <c r="H3256" s="42" t="n"/>
      <c r="I3256" s="42" t="n"/>
      <c r="J3256" s="42" t="n"/>
      <c r="K3256" s="42" t="n"/>
      <c r="L3256" s="42" t="n"/>
      <c r="M3256" s="42" t="n"/>
      <c r="N3256" s="42" t="n"/>
      <c r="O3256" s="42" t="n"/>
    </row>
    <row r="3257">
      <c r="A3257" s="40" t="n"/>
      <c r="B3257" s="41" t="n"/>
      <c r="C3257" s="42" t="n"/>
      <c r="D3257" s="42" t="n"/>
      <c r="E3257" s="42" t="n"/>
      <c r="F3257" s="42" t="n"/>
      <c r="G3257" s="42" t="n"/>
      <c r="H3257" s="42" t="n"/>
      <c r="I3257" s="42" t="n"/>
      <c r="J3257" s="42" t="n"/>
      <c r="K3257" s="42" t="n"/>
      <c r="L3257" s="42" t="n"/>
      <c r="M3257" s="42" t="n"/>
      <c r="N3257" s="42" t="n"/>
      <c r="O3257" s="42" t="n"/>
    </row>
    <row r="3258">
      <c r="A3258" s="40" t="n"/>
      <c r="B3258" s="41" t="n"/>
      <c r="C3258" s="42" t="n"/>
      <c r="D3258" s="42" t="n"/>
      <c r="E3258" s="42" t="n"/>
      <c r="F3258" s="42" t="n"/>
      <c r="G3258" s="42" t="n"/>
      <c r="H3258" s="42" t="n"/>
      <c r="I3258" s="42" t="n"/>
      <c r="J3258" s="42" t="n"/>
      <c r="K3258" s="42" t="n"/>
      <c r="L3258" s="42" t="n"/>
      <c r="M3258" s="42" t="n"/>
      <c r="N3258" s="42" t="n"/>
      <c r="O3258" s="42" t="n"/>
    </row>
    <row r="3259">
      <c r="A3259" s="40" t="n"/>
      <c r="B3259" s="41" t="n"/>
      <c r="C3259" s="42" t="n"/>
      <c r="D3259" s="42" t="n"/>
      <c r="E3259" s="42" t="n"/>
      <c r="F3259" s="42" t="n"/>
      <c r="G3259" s="42" t="n"/>
      <c r="H3259" s="42" t="n"/>
      <c r="I3259" s="42" t="n"/>
      <c r="J3259" s="42" t="n"/>
      <c r="K3259" s="42" t="n"/>
      <c r="L3259" s="42" t="n"/>
      <c r="M3259" s="42" t="n"/>
      <c r="N3259" s="42" t="n"/>
      <c r="O3259" s="42" t="n"/>
    </row>
    <row r="3260">
      <c r="A3260" s="40" t="n"/>
      <c r="B3260" s="41" t="n"/>
      <c r="C3260" s="42" t="n"/>
      <c r="D3260" s="42" t="n"/>
      <c r="E3260" s="42" t="n"/>
      <c r="F3260" s="42" t="n"/>
      <c r="G3260" s="42" t="n"/>
      <c r="H3260" s="42" t="n"/>
      <c r="I3260" s="42" t="n"/>
      <c r="J3260" s="42" t="n"/>
      <c r="K3260" s="42" t="n"/>
      <c r="L3260" s="42" t="n"/>
      <c r="M3260" s="42" t="n"/>
      <c r="N3260" s="42" t="n"/>
      <c r="O3260" s="42" t="n"/>
    </row>
    <row r="3261">
      <c r="A3261" s="40" t="n"/>
      <c r="B3261" s="41" t="n"/>
      <c r="C3261" s="42" t="n"/>
      <c r="D3261" s="42" t="n"/>
      <c r="E3261" s="42" t="n"/>
      <c r="F3261" s="42" t="n"/>
      <c r="G3261" s="42" t="n"/>
      <c r="H3261" s="42" t="n"/>
      <c r="I3261" s="42" t="n"/>
      <c r="J3261" s="42" t="n"/>
      <c r="K3261" s="42" t="n"/>
      <c r="L3261" s="42" t="n"/>
      <c r="M3261" s="42" t="n"/>
      <c r="N3261" s="42" t="n"/>
      <c r="O3261" s="42" t="n"/>
    </row>
    <row r="3262">
      <c r="A3262" s="40" t="n"/>
      <c r="B3262" s="41" t="n"/>
      <c r="C3262" s="42" t="n"/>
      <c r="D3262" s="42" t="n"/>
      <c r="E3262" s="42" t="n"/>
      <c r="F3262" s="42" t="n"/>
      <c r="G3262" s="42" t="n"/>
      <c r="H3262" s="42" t="n"/>
      <c r="I3262" s="42" t="n"/>
      <c r="J3262" s="42" t="n"/>
      <c r="K3262" s="42" t="n"/>
      <c r="L3262" s="42" t="n"/>
      <c r="M3262" s="42" t="n"/>
      <c r="N3262" s="42" t="n"/>
      <c r="O3262" s="42" t="n"/>
    </row>
    <row r="3263">
      <c r="A3263" s="40" t="n"/>
      <c r="B3263" s="41" t="n"/>
      <c r="C3263" s="42" t="n"/>
      <c r="D3263" s="42" t="n"/>
      <c r="E3263" s="42" t="n"/>
      <c r="F3263" s="42" t="n"/>
      <c r="G3263" s="42" t="n"/>
      <c r="H3263" s="42" t="n"/>
      <c r="I3263" s="42" t="n"/>
      <c r="J3263" s="42" t="n"/>
      <c r="K3263" s="42" t="n"/>
      <c r="L3263" s="42" t="n"/>
      <c r="M3263" s="42" t="n"/>
      <c r="N3263" s="42" t="n"/>
      <c r="O3263" s="42" t="n"/>
    </row>
    <row r="3264">
      <c r="A3264" s="40" t="n"/>
      <c r="B3264" s="41" t="n"/>
      <c r="C3264" s="42" t="n"/>
      <c r="D3264" s="42" t="n"/>
      <c r="E3264" s="42" t="n"/>
      <c r="F3264" s="42" t="n"/>
      <c r="G3264" s="42" t="n"/>
      <c r="H3264" s="42" t="n"/>
      <c r="I3264" s="42" t="n"/>
      <c r="J3264" s="42" t="n"/>
      <c r="K3264" s="42" t="n"/>
      <c r="L3264" s="42" t="n"/>
      <c r="M3264" s="42" t="n"/>
      <c r="N3264" s="42" t="n"/>
      <c r="O3264" s="42" t="n"/>
    </row>
    <row r="3265">
      <c r="A3265" s="40" t="n"/>
      <c r="B3265" s="41" t="n"/>
      <c r="C3265" s="42" t="n"/>
      <c r="D3265" s="42" t="n"/>
      <c r="E3265" s="42" t="n"/>
      <c r="F3265" s="42" t="n"/>
      <c r="G3265" s="42" t="n"/>
      <c r="H3265" s="42" t="n"/>
      <c r="I3265" s="42" t="n"/>
      <c r="J3265" s="42" t="n"/>
      <c r="K3265" s="42" t="n"/>
      <c r="L3265" s="42" t="n"/>
      <c r="M3265" s="42" t="n"/>
      <c r="N3265" s="42" t="n"/>
      <c r="O3265" s="42" t="n"/>
    </row>
    <row r="3266">
      <c r="A3266" s="40" t="n"/>
      <c r="B3266" s="41" t="n"/>
      <c r="C3266" s="42" t="n"/>
      <c r="D3266" s="42" t="n"/>
      <c r="E3266" s="42" t="n"/>
      <c r="F3266" s="42" t="n"/>
      <c r="G3266" s="42" t="n"/>
      <c r="H3266" s="42" t="n"/>
      <c r="I3266" s="42" t="n"/>
      <c r="J3266" s="42" t="n"/>
      <c r="K3266" s="42" t="n"/>
      <c r="L3266" s="42" t="n"/>
      <c r="M3266" s="42" t="n"/>
      <c r="N3266" s="42" t="n"/>
      <c r="O3266" s="42" t="n"/>
    </row>
    <row r="3267">
      <c r="A3267" s="40" t="n"/>
      <c r="B3267" s="41" t="n"/>
      <c r="C3267" s="42" t="n"/>
      <c r="D3267" s="42" t="n"/>
      <c r="E3267" s="42" t="n"/>
      <c r="F3267" s="42" t="n"/>
      <c r="G3267" s="42" t="n"/>
      <c r="H3267" s="42" t="n"/>
      <c r="I3267" s="42" t="n"/>
      <c r="J3267" s="42" t="n"/>
      <c r="K3267" s="42" t="n"/>
      <c r="L3267" s="42" t="n"/>
      <c r="M3267" s="42" t="n"/>
      <c r="N3267" s="42" t="n"/>
      <c r="O3267" s="42" t="n"/>
    </row>
    <row r="3268">
      <c r="A3268" s="40" t="n"/>
      <c r="B3268" s="41" t="n"/>
      <c r="C3268" s="42" t="n"/>
      <c r="D3268" s="42" t="n"/>
      <c r="E3268" s="42" t="n"/>
      <c r="F3268" s="42" t="n"/>
      <c r="G3268" s="42" t="n"/>
      <c r="H3268" s="42" t="n"/>
      <c r="I3268" s="42" t="n"/>
      <c r="J3268" s="42" t="n"/>
      <c r="K3268" s="42" t="n"/>
      <c r="L3268" s="42" t="n"/>
      <c r="M3268" s="42" t="n"/>
      <c r="N3268" s="42" t="n"/>
      <c r="O3268" s="42" t="n"/>
    </row>
    <row r="3269">
      <c r="A3269" s="40" t="n"/>
      <c r="B3269" s="41" t="n"/>
      <c r="C3269" s="42" t="n"/>
      <c r="D3269" s="42" t="n"/>
      <c r="E3269" s="42" t="n"/>
      <c r="F3269" s="42" t="n"/>
      <c r="G3269" s="42" t="n"/>
      <c r="H3269" s="42" t="n"/>
      <c r="I3269" s="42" t="n"/>
      <c r="J3269" s="42" t="n"/>
      <c r="K3269" s="42" t="n"/>
      <c r="L3269" s="42" t="n"/>
      <c r="M3269" s="42" t="n"/>
      <c r="N3269" s="42" t="n"/>
      <c r="O3269" s="42" t="n"/>
    </row>
    <row r="3270">
      <c r="A3270" s="40" t="n"/>
      <c r="B3270" s="41" t="n"/>
      <c r="C3270" s="42" t="n"/>
      <c r="D3270" s="42" t="n"/>
      <c r="E3270" s="42" t="n"/>
      <c r="F3270" s="42" t="n"/>
      <c r="G3270" s="42" t="n"/>
      <c r="H3270" s="42" t="n"/>
      <c r="I3270" s="42" t="n"/>
      <c r="J3270" s="42" t="n"/>
      <c r="K3270" s="42" t="n"/>
      <c r="L3270" s="42" t="n"/>
      <c r="M3270" s="42" t="n"/>
      <c r="N3270" s="42" t="n"/>
      <c r="O3270" s="42" t="n"/>
    </row>
    <row r="3271">
      <c r="A3271" s="40" t="n"/>
      <c r="B3271" s="41" t="n"/>
      <c r="C3271" s="42" t="n"/>
      <c r="D3271" s="42" t="n"/>
      <c r="E3271" s="42" t="n"/>
      <c r="F3271" s="42" t="n"/>
      <c r="G3271" s="42" t="n"/>
      <c r="H3271" s="42" t="n"/>
      <c r="I3271" s="42" t="n"/>
      <c r="J3271" s="42" t="n"/>
      <c r="K3271" s="42" t="n"/>
      <c r="L3271" s="42" t="n"/>
      <c r="M3271" s="42" t="n"/>
      <c r="N3271" s="42" t="n"/>
      <c r="O3271" s="42" t="n"/>
    </row>
    <row r="3272">
      <c r="A3272" s="40" t="n"/>
      <c r="B3272" s="41" t="n"/>
      <c r="C3272" s="42" t="n"/>
      <c r="D3272" s="42" t="n"/>
      <c r="E3272" s="42" t="n"/>
      <c r="F3272" s="42" t="n"/>
      <c r="G3272" s="42" t="n"/>
      <c r="H3272" s="42" t="n"/>
      <c r="I3272" s="42" t="n"/>
      <c r="J3272" s="42" t="n"/>
      <c r="K3272" s="42" t="n"/>
      <c r="L3272" s="42" t="n"/>
      <c r="M3272" s="42" t="n"/>
      <c r="N3272" s="42" t="n"/>
      <c r="O3272" s="42" t="n"/>
    </row>
    <row r="3273">
      <c r="A3273" s="40" t="n"/>
      <c r="B3273" s="41" t="n"/>
      <c r="C3273" s="42" t="n"/>
      <c r="D3273" s="42" t="n"/>
      <c r="E3273" s="42" t="n"/>
      <c r="F3273" s="42" t="n"/>
      <c r="G3273" s="42" t="n"/>
      <c r="H3273" s="42" t="n"/>
      <c r="I3273" s="42" t="n"/>
      <c r="J3273" s="42" t="n"/>
      <c r="K3273" s="42" t="n"/>
      <c r="L3273" s="42" t="n"/>
      <c r="M3273" s="42" t="n"/>
      <c r="N3273" s="42" t="n"/>
      <c r="O3273" s="42" t="n"/>
    </row>
    <row r="3274">
      <c r="A3274" s="40" t="n"/>
      <c r="B3274" s="41" t="n"/>
      <c r="C3274" s="42" t="n"/>
      <c r="D3274" s="42" t="n"/>
      <c r="E3274" s="42" t="n"/>
      <c r="F3274" s="42" t="n"/>
      <c r="G3274" s="42" t="n"/>
      <c r="H3274" s="42" t="n"/>
      <c r="I3274" s="42" t="n"/>
      <c r="J3274" s="42" t="n"/>
      <c r="K3274" s="42" t="n"/>
      <c r="L3274" s="42" t="n"/>
      <c r="M3274" s="42" t="n"/>
      <c r="N3274" s="42" t="n"/>
      <c r="O3274" s="42" t="n"/>
    </row>
    <row r="3275">
      <c r="A3275" s="40" t="n"/>
      <c r="B3275" s="41" t="n"/>
      <c r="C3275" s="42" t="n"/>
      <c r="D3275" s="42" t="n"/>
      <c r="E3275" s="42" t="n"/>
      <c r="F3275" s="42" t="n"/>
      <c r="G3275" s="42" t="n"/>
      <c r="H3275" s="42" t="n"/>
      <c r="I3275" s="42" t="n"/>
      <c r="J3275" s="42" t="n"/>
      <c r="K3275" s="42" t="n"/>
      <c r="L3275" s="42" t="n"/>
      <c r="M3275" s="42" t="n"/>
      <c r="N3275" s="42" t="n"/>
      <c r="O3275" s="42" t="n"/>
    </row>
    <row r="3276">
      <c r="A3276" s="40" t="n"/>
      <c r="B3276" s="41" t="n"/>
      <c r="C3276" s="42" t="n"/>
      <c r="D3276" s="42" t="n"/>
      <c r="E3276" s="42" t="n"/>
      <c r="F3276" s="42" t="n"/>
      <c r="G3276" s="42" t="n"/>
      <c r="H3276" s="42" t="n"/>
      <c r="I3276" s="42" t="n"/>
      <c r="J3276" s="42" t="n"/>
      <c r="K3276" s="42" t="n"/>
      <c r="L3276" s="42" t="n"/>
      <c r="M3276" s="42" t="n"/>
      <c r="N3276" s="42" t="n"/>
      <c r="O3276" s="42" t="n"/>
    </row>
    <row r="3277">
      <c r="A3277" s="40" t="n"/>
      <c r="B3277" s="41" t="n"/>
      <c r="C3277" s="42" t="n"/>
      <c r="D3277" s="42" t="n"/>
      <c r="E3277" s="42" t="n"/>
      <c r="F3277" s="42" t="n"/>
      <c r="G3277" s="42" t="n"/>
      <c r="H3277" s="42" t="n"/>
      <c r="I3277" s="42" t="n"/>
      <c r="J3277" s="42" t="n"/>
      <c r="K3277" s="42" t="n"/>
      <c r="L3277" s="42" t="n"/>
      <c r="M3277" s="42" t="n"/>
      <c r="N3277" s="42" t="n"/>
      <c r="O3277" s="42" t="n"/>
    </row>
    <row r="3278">
      <c r="A3278" s="40" t="n"/>
      <c r="B3278" s="41" t="n"/>
      <c r="C3278" s="42" t="n"/>
      <c r="D3278" s="42" t="n"/>
      <c r="E3278" s="42" t="n"/>
      <c r="F3278" s="42" t="n"/>
      <c r="G3278" s="42" t="n"/>
      <c r="H3278" s="42" t="n"/>
      <c r="I3278" s="42" t="n"/>
      <c r="J3278" s="42" t="n"/>
      <c r="K3278" s="42" t="n"/>
      <c r="L3278" s="42" t="n"/>
      <c r="M3278" s="42" t="n"/>
      <c r="N3278" s="42" t="n"/>
      <c r="O3278" s="42" t="n"/>
    </row>
    <row r="3279">
      <c r="A3279" s="40" t="n"/>
      <c r="B3279" s="41" t="n"/>
      <c r="C3279" s="42" t="n"/>
      <c r="D3279" s="42" t="n"/>
      <c r="E3279" s="42" t="n"/>
      <c r="F3279" s="42" t="n"/>
      <c r="G3279" s="42" t="n"/>
      <c r="H3279" s="42" t="n"/>
      <c r="I3279" s="42" t="n"/>
      <c r="J3279" s="42" t="n"/>
      <c r="K3279" s="42" t="n"/>
      <c r="L3279" s="42" t="n"/>
      <c r="M3279" s="42" t="n"/>
      <c r="N3279" s="42" t="n"/>
      <c r="O3279" s="42" t="n"/>
    </row>
    <row r="3280">
      <c r="A3280" s="40" t="n"/>
      <c r="B3280" s="41" t="n"/>
      <c r="C3280" s="42" t="n"/>
      <c r="D3280" s="42" t="n"/>
      <c r="E3280" s="42" t="n"/>
      <c r="F3280" s="42" t="n"/>
      <c r="G3280" s="42" t="n"/>
      <c r="H3280" s="42" t="n"/>
      <c r="I3280" s="42" t="n"/>
      <c r="J3280" s="42" t="n"/>
      <c r="K3280" s="42" t="n"/>
      <c r="L3280" s="42" t="n"/>
      <c r="M3280" s="42" t="n"/>
      <c r="N3280" s="42" t="n"/>
      <c r="O3280" s="42" t="n"/>
    </row>
    <row r="3281">
      <c r="A3281" s="40" t="n"/>
      <c r="B3281" s="41" t="n"/>
      <c r="C3281" s="42" t="n"/>
      <c r="D3281" s="42" t="n"/>
      <c r="E3281" s="42" t="n"/>
      <c r="F3281" s="42" t="n"/>
      <c r="G3281" s="42" t="n"/>
      <c r="H3281" s="42" t="n"/>
      <c r="I3281" s="42" t="n"/>
      <c r="J3281" s="42" t="n"/>
      <c r="K3281" s="42" t="n"/>
      <c r="L3281" s="42" t="n"/>
      <c r="M3281" s="42" t="n"/>
      <c r="N3281" s="42" t="n"/>
      <c r="O3281" s="42" t="n"/>
    </row>
    <row r="3282">
      <c r="A3282" s="40" t="n"/>
      <c r="B3282" s="41" t="n"/>
      <c r="C3282" s="42" t="n"/>
      <c r="D3282" s="42" t="n"/>
      <c r="E3282" s="42" t="n"/>
      <c r="F3282" s="42" t="n"/>
      <c r="G3282" s="42" t="n"/>
      <c r="H3282" s="42" t="n"/>
      <c r="I3282" s="42" t="n"/>
      <c r="J3282" s="42" t="n"/>
      <c r="K3282" s="42" t="n"/>
      <c r="L3282" s="42" t="n"/>
      <c r="M3282" s="42" t="n"/>
      <c r="N3282" s="42" t="n"/>
      <c r="O3282" s="42" t="n"/>
    </row>
    <row r="3283">
      <c r="A3283" s="40" t="n"/>
      <c r="B3283" s="41" t="n"/>
      <c r="C3283" s="42" t="n"/>
      <c r="D3283" s="42" t="n"/>
      <c r="E3283" s="42" t="n"/>
      <c r="F3283" s="42" t="n"/>
      <c r="G3283" s="42" t="n"/>
      <c r="H3283" s="42" t="n"/>
      <c r="I3283" s="42" t="n"/>
      <c r="J3283" s="42" t="n"/>
      <c r="K3283" s="42" t="n"/>
      <c r="L3283" s="42" t="n"/>
      <c r="M3283" s="42" t="n"/>
      <c r="N3283" s="42" t="n"/>
      <c r="O3283" s="42" t="n"/>
    </row>
    <row r="3284">
      <c r="A3284" s="40" t="n"/>
      <c r="B3284" s="41" t="n"/>
      <c r="C3284" s="42" t="n"/>
      <c r="D3284" s="42" t="n"/>
      <c r="E3284" s="42" t="n"/>
      <c r="F3284" s="42" t="n"/>
      <c r="G3284" s="42" t="n"/>
      <c r="H3284" s="42" t="n"/>
      <c r="I3284" s="42" t="n"/>
      <c r="J3284" s="42" t="n"/>
      <c r="K3284" s="42" t="n"/>
      <c r="L3284" s="42" t="n"/>
      <c r="M3284" s="42" t="n"/>
      <c r="N3284" s="42" t="n"/>
      <c r="O3284" s="42" t="n"/>
    </row>
    <row r="3285">
      <c r="A3285" s="40" t="n"/>
      <c r="B3285" s="41" t="n"/>
      <c r="C3285" s="42" t="n"/>
      <c r="D3285" s="42" t="n"/>
      <c r="E3285" s="42" t="n"/>
      <c r="F3285" s="42" t="n"/>
      <c r="G3285" s="42" t="n"/>
      <c r="H3285" s="42" t="n"/>
      <c r="I3285" s="42" t="n"/>
      <c r="J3285" s="42" t="n"/>
      <c r="K3285" s="42" t="n"/>
      <c r="L3285" s="42" t="n"/>
      <c r="M3285" s="42" t="n"/>
      <c r="N3285" s="42" t="n"/>
      <c r="O3285" s="42" t="n"/>
    </row>
    <row r="3286">
      <c r="A3286" s="40" t="n"/>
      <c r="B3286" s="41" t="n"/>
      <c r="C3286" s="42" t="n"/>
      <c r="D3286" s="42" t="n"/>
      <c r="E3286" s="42" t="n"/>
      <c r="F3286" s="42" t="n"/>
      <c r="G3286" s="42" t="n"/>
      <c r="H3286" s="42" t="n"/>
      <c r="I3286" s="42" t="n"/>
      <c r="J3286" s="42" t="n"/>
      <c r="K3286" s="42" t="n"/>
      <c r="L3286" s="42" t="n"/>
      <c r="M3286" s="42" t="n"/>
      <c r="N3286" s="42" t="n"/>
      <c r="O3286" s="42" t="n"/>
    </row>
    <row r="3287">
      <c r="A3287" s="40" t="n"/>
      <c r="B3287" s="41" t="n"/>
      <c r="C3287" s="42" t="n"/>
      <c r="D3287" s="42" t="n"/>
      <c r="E3287" s="42" t="n"/>
      <c r="F3287" s="42" t="n"/>
      <c r="G3287" s="42" t="n"/>
      <c r="H3287" s="42" t="n"/>
      <c r="I3287" s="42" t="n"/>
      <c r="J3287" s="42" t="n"/>
      <c r="K3287" s="42" t="n"/>
      <c r="L3287" s="42" t="n"/>
      <c r="M3287" s="42" t="n"/>
      <c r="N3287" s="42" t="n"/>
      <c r="O3287" s="42" t="n"/>
    </row>
    <row r="3288">
      <c r="A3288" s="40" t="n"/>
      <c r="B3288" s="41" t="n"/>
      <c r="C3288" s="42" t="n"/>
      <c r="D3288" s="42" t="n"/>
      <c r="E3288" s="42" t="n"/>
      <c r="F3288" s="42" t="n"/>
      <c r="G3288" s="42" t="n"/>
      <c r="H3288" s="42" t="n"/>
      <c r="I3288" s="42" t="n"/>
      <c r="J3288" s="42" t="n"/>
      <c r="K3288" s="42" t="n"/>
      <c r="L3288" s="42" t="n"/>
      <c r="M3288" s="42" t="n"/>
      <c r="N3288" s="42" t="n"/>
      <c r="O3288" s="42" t="n"/>
    </row>
    <row r="3289">
      <c r="A3289" s="40" t="n"/>
      <c r="B3289" s="41" t="n"/>
      <c r="C3289" s="42" t="n"/>
      <c r="D3289" s="42" t="n"/>
      <c r="E3289" s="42" t="n"/>
      <c r="F3289" s="42" t="n"/>
      <c r="G3289" s="42" t="n"/>
      <c r="H3289" s="42" t="n"/>
      <c r="I3289" s="42" t="n"/>
      <c r="J3289" s="42" t="n"/>
      <c r="K3289" s="42" t="n"/>
      <c r="L3289" s="42" t="n"/>
      <c r="M3289" s="42" t="n"/>
      <c r="N3289" s="42" t="n"/>
      <c r="O3289" s="42" t="n"/>
    </row>
    <row r="3290">
      <c r="A3290" s="40" t="n"/>
      <c r="B3290" s="41" t="n"/>
      <c r="C3290" s="42" t="n"/>
      <c r="D3290" s="42" t="n"/>
      <c r="E3290" s="42" t="n"/>
      <c r="F3290" s="42" t="n"/>
      <c r="G3290" s="42" t="n"/>
      <c r="H3290" s="42" t="n"/>
      <c r="I3290" s="42" t="n"/>
      <c r="J3290" s="42" t="n"/>
      <c r="K3290" s="42" t="n"/>
      <c r="L3290" s="42" t="n"/>
      <c r="M3290" s="42" t="n"/>
      <c r="N3290" s="42" t="n"/>
      <c r="O3290" s="42" t="n"/>
    </row>
    <row r="3291">
      <c r="A3291" s="40" t="n"/>
      <c r="B3291" s="41" t="n"/>
      <c r="C3291" s="42" t="n"/>
      <c r="D3291" s="42" t="n"/>
      <c r="E3291" s="42" t="n"/>
      <c r="F3291" s="42" t="n"/>
      <c r="G3291" s="42" t="n"/>
      <c r="H3291" s="42" t="n"/>
      <c r="I3291" s="42" t="n"/>
      <c r="J3291" s="42" t="n"/>
      <c r="K3291" s="42" t="n"/>
      <c r="L3291" s="42" t="n"/>
      <c r="M3291" s="42" t="n"/>
      <c r="N3291" s="42" t="n"/>
      <c r="O3291" s="42" t="n"/>
    </row>
    <row r="3292">
      <c r="A3292" s="40" t="n"/>
      <c r="B3292" s="41" t="n"/>
      <c r="C3292" s="42" t="n"/>
      <c r="D3292" s="42" t="n"/>
      <c r="E3292" s="42" t="n"/>
      <c r="F3292" s="42" t="n"/>
      <c r="G3292" s="42" t="n"/>
      <c r="H3292" s="42" t="n"/>
      <c r="I3292" s="42" t="n"/>
      <c r="J3292" s="42" t="n"/>
      <c r="K3292" s="42" t="n"/>
      <c r="L3292" s="42" t="n"/>
      <c r="M3292" s="42" t="n"/>
      <c r="N3292" s="42" t="n"/>
      <c r="O3292" s="42" t="n"/>
    </row>
    <row r="3293">
      <c r="A3293" s="40" t="n"/>
      <c r="B3293" s="41" t="n"/>
      <c r="C3293" s="42" t="n"/>
      <c r="D3293" s="42" t="n"/>
      <c r="E3293" s="42" t="n"/>
      <c r="F3293" s="42" t="n"/>
      <c r="G3293" s="42" t="n"/>
      <c r="H3293" s="42" t="n"/>
      <c r="I3293" s="42" t="n"/>
      <c r="J3293" s="42" t="n"/>
      <c r="K3293" s="42" t="n"/>
      <c r="L3293" s="42" t="n"/>
      <c r="M3293" s="42" t="n"/>
      <c r="N3293" s="42" t="n"/>
      <c r="O3293" s="42" t="n"/>
    </row>
    <row r="3294">
      <c r="A3294" s="40" t="n"/>
      <c r="B3294" s="41" t="n"/>
      <c r="C3294" s="42" t="n"/>
      <c r="D3294" s="42" t="n"/>
      <c r="E3294" s="42" t="n"/>
      <c r="F3294" s="42" t="n"/>
      <c r="G3294" s="42" t="n"/>
      <c r="H3294" s="42" t="n"/>
      <c r="I3294" s="42" t="n"/>
      <c r="J3294" s="42" t="n"/>
      <c r="K3294" s="42" t="n"/>
      <c r="L3294" s="42" t="n"/>
      <c r="M3294" s="42" t="n"/>
      <c r="N3294" s="42" t="n"/>
      <c r="O3294" s="42" t="n"/>
    </row>
    <row r="3295">
      <c r="A3295" s="40" t="n"/>
      <c r="B3295" s="41" t="n"/>
      <c r="C3295" s="42" t="n"/>
      <c r="D3295" s="42" t="n"/>
      <c r="E3295" s="42" t="n"/>
      <c r="F3295" s="42" t="n"/>
      <c r="G3295" s="42" t="n"/>
      <c r="H3295" s="42" t="n"/>
      <c r="I3295" s="42" t="n"/>
      <c r="J3295" s="42" t="n"/>
      <c r="K3295" s="42" t="n"/>
      <c r="L3295" s="42" t="n"/>
      <c r="M3295" s="42" t="n"/>
      <c r="N3295" s="42" t="n"/>
      <c r="O3295" s="42" t="n"/>
    </row>
    <row r="3296">
      <c r="A3296" s="40" t="n"/>
      <c r="B3296" s="41" t="n"/>
      <c r="C3296" s="42" t="n"/>
      <c r="D3296" s="42" t="n"/>
      <c r="E3296" s="42" t="n"/>
      <c r="F3296" s="42" t="n"/>
      <c r="G3296" s="42" t="n"/>
      <c r="H3296" s="42" t="n"/>
      <c r="I3296" s="42" t="n"/>
      <c r="J3296" s="42" t="n"/>
      <c r="K3296" s="42" t="n"/>
      <c r="L3296" s="42" t="n"/>
      <c r="M3296" s="42" t="n"/>
      <c r="N3296" s="42" t="n"/>
      <c r="O3296" s="42" t="n"/>
    </row>
    <row r="3297">
      <c r="A3297" s="40" t="n"/>
      <c r="B3297" s="41" t="n"/>
      <c r="C3297" s="42" t="n"/>
      <c r="D3297" s="42" t="n"/>
      <c r="E3297" s="42" t="n"/>
      <c r="F3297" s="42" t="n"/>
      <c r="G3297" s="42" t="n"/>
      <c r="H3297" s="42" t="n"/>
      <c r="I3297" s="42" t="n"/>
      <c r="J3297" s="42" t="n"/>
      <c r="K3297" s="42" t="n"/>
      <c r="L3297" s="42" t="n"/>
      <c r="M3297" s="42" t="n"/>
      <c r="N3297" s="42" t="n"/>
      <c r="O3297" s="42" t="n"/>
    </row>
    <row r="3298">
      <c r="A3298" s="40" t="n"/>
      <c r="B3298" s="41" t="n"/>
      <c r="C3298" s="42" t="n"/>
      <c r="D3298" s="42" t="n"/>
      <c r="E3298" s="42" t="n"/>
      <c r="F3298" s="42" t="n"/>
      <c r="G3298" s="42" t="n"/>
      <c r="H3298" s="42" t="n"/>
      <c r="I3298" s="42" t="n"/>
      <c r="J3298" s="42" t="n"/>
      <c r="K3298" s="42" t="n"/>
      <c r="L3298" s="42" t="n"/>
      <c r="M3298" s="42" t="n"/>
      <c r="N3298" s="42" t="n"/>
      <c r="O3298" s="42" t="n"/>
    </row>
    <row r="3299">
      <c r="A3299" s="40" t="n"/>
      <c r="B3299" s="41" t="n"/>
      <c r="C3299" s="42" t="n"/>
      <c r="D3299" s="42" t="n"/>
      <c r="E3299" s="42" t="n"/>
      <c r="F3299" s="42" t="n"/>
      <c r="G3299" s="42" t="n"/>
      <c r="H3299" s="42" t="n"/>
      <c r="I3299" s="42" t="n"/>
      <c r="J3299" s="42" t="n"/>
      <c r="K3299" s="42" t="n"/>
      <c r="L3299" s="42" t="n"/>
      <c r="M3299" s="42" t="n"/>
      <c r="N3299" s="42" t="n"/>
      <c r="O3299" s="42" t="n"/>
    </row>
    <row r="3300">
      <c r="A3300" s="40" t="n"/>
      <c r="B3300" s="41" t="n"/>
      <c r="C3300" s="42" t="n"/>
      <c r="D3300" s="42" t="n"/>
      <c r="E3300" s="42" t="n"/>
      <c r="F3300" s="42" t="n"/>
      <c r="G3300" s="42" t="n"/>
      <c r="H3300" s="42" t="n"/>
      <c r="I3300" s="42" t="n"/>
      <c r="J3300" s="42" t="n"/>
      <c r="K3300" s="42" t="n"/>
      <c r="L3300" s="42" t="n"/>
      <c r="M3300" s="42" t="n"/>
      <c r="N3300" s="42" t="n"/>
      <c r="O3300" s="42" t="n"/>
    </row>
    <row r="3301">
      <c r="A3301" s="40" t="n"/>
      <c r="B3301" s="41" t="n"/>
      <c r="C3301" s="42" t="n"/>
      <c r="D3301" s="42" t="n"/>
      <c r="E3301" s="42" t="n"/>
      <c r="F3301" s="42" t="n"/>
      <c r="G3301" s="42" t="n"/>
      <c r="H3301" s="42" t="n"/>
      <c r="I3301" s="42" t="n"/>
      <c r="J3301" s="42" t="n"/>
      <c r="K3301" s="42" t="n"/>
      <c r="L3301" s="42" t="n"/>
      <c r="M3301" s="42" t="n"/>
      <c r="N3301" s="42" t="n"/>
      <c r="O3301" s="42" t="n"/>
    </row>
    <row r="3302">
      <c r="A3302" s="40" t="n"/>
      <c r="B3302" s="41" t="n"/>
      <c r="C3302" s="42" t="n"/>
      <c r="D3302" s="42" t="n"/>
      <c r="E3302" s="42" t="n"/>
      <c r="F3302" s="42" t="n"/>
      <c r="G3302" s="42" t="n"/>
      <c r="H3302" s="42" t="n"/>
      <c r="I3302" s="42" t="n"/>
      <c r="J3302" s="42" t="n"/>
      <c r="K3302" s="42" t="n"/>
      <c r="L3302" s="42" t="n"/>
      <c r="M3302" s="42" t="n"/>
      <c r="N3302" s="42" t="n"/>
      <c r="O3302" s="42" t="n"/>
    </row>
    <row r="3303">
      <c r="A3303" s="40" t="n"/>
      <c r="B3303" s="41" t="n"/>
      <c r="C3303" s="42" t="n"/>
      <c r="D3303" s="42" t="n"/>
      <c r="E3303" s="42" t="n"/>
      <c r="F3303" s="42" t="n"/>
      <c r="G3303" s="42" t="n"/>
      <c r="H3303" s="42" t="n"/>
      <c r="I3303" s="42" t="n"/>
      <c r="J3303" s="42" t="n"/>
      <c r="K3303" s="42" t="n"/>
      <c r="L3303" s="42" t="n"/>
      <c r="M3303" s="42" t="n"/>
      <c r="N3303" s="42" t="n"/>
      <c r="O3303" s="42" t="n"/>
    </row>
    <row r="3304">
      <c r="A3304" s="40" t="n"/>
      <c r="B3304" s="41" t="n"/>
      <c r="C3304" s="42" t="n"/>
      <c r="D3304" s="42" t="n"/>
      <c r="E3304" s="42" t="n"/>
      <c r="F3304" s="42" t="n"/>
      <c r="G3304" s="42" t="n"/>
      <c r="H3304" s="42" t="n"/>
      <c r="I3304" s="42" t="n"/>
      <c r="J3304" s="42" t="n"/>
      <c r="K3304" s="42" t="n"/>
      <c r="L3304" s="42" t="n"/>
      <c r="M3304" s="42" t="n"/>
      <c r="N3304" s="42" t="n"/>
      <c r="O3304" s="42" t="n"/>
    </row>
    <row r="3305">
      <c r="A3305" s="40" t="n"/>
      <c r="B3305" s="41" t="n"/>
      <c r="C3305" s="42" t="n"/>
      <c r="D3305" s="42" t="n"/>
      <c r="E3305" s="42" t="n"/>
      <c r="F3305" s="42" t="n"/>
      <c r="G3305" s="42" t="n"/>
      <c r="H3305" s="42" t="n"/>
      <c r="I3305" s="42" t="n"/>
      <c r="J3305" s="42" t="n"/>
      <c r="K3305" s="42" t="n"/>
      <c r="L3305" s="42" t="n"/>
      <c r="M3305" s="42" t="n"/>
      <c r="N3305" s="42" t="n"/>
      <c r="O3305" s="42" t="n"/>
    </row>
    <row r="3306">
      <c r="A3306" s="40" t="n"/>
      <c r="B3306" s="41" t="n"/>
      <c r="C3306" s="42" t="n"/>
      <c r="D3306" s="42" t="n"/>
      <c r="E3306" s="42" t="n"/>
      <c r="F3306" s="42" t="n"/>
      <c r="G3306" s="42" t="n"/>
      <c r="H3306" s="42" t="n"/>
      <c r="I3306" s="42" t="n"/>
      <c r="J3306" s="42" t="n"/>
      <c r="K3306" s="42" t="n"/>
      <c r="L3306" s="42" t="n"/>
      <c r="M3306" s="42" t="n"/>
      <c r="N3306" s="42" t="n"/>
      <c r="O3306" s="42" t="n"/>
    </row>
    <row r="3307">
      <c r="A3307" s="40" t="n"/>
      <c r="B3307" s="41" t="n"/>
      <c r="C3307" s="42" t="n"/>
      <c r="D3307" s="42" t="n"/>
      <c r="E3307" s="42" t="n"/>
      <c r="F3307" s="42" t="n"/>
      <c r="G3307" s="42" t="n"/>
      <c r="H3307" s="42" t="n"/>
      <c r="I3307" s="42" t="n"/>
      <c r="J3307" s="42" t="n"/>
      <c r="K3307" s="42" t="n"/>
      <c r="L3307" s="42" t="n"/>
      <c r="M3307" s="42" t="n"/>
      <c r="N3307" s="42" t="n"/>
      <c r="O3307" s="42" t="n"/>
    </row>
    <row r="3308">
      <c r="A3308" s="40" t="n"/>
      <c r="B3308" s="41" t="n"/>
      <c r="C3308" s="42" t="n"/>
      <c r="D3308" s="42" t="n"/>
      <c r="E3308" s="42" t="n"/>
      <c r="F3308" s="42" t="n"/>
      <c r="G3308" s="42" t="n"/>
      <c r="H3308" s="42" t="n"/>
      <c r="I3308" s="42" t="n"/>
      <c r="J3308" s="42" t="n"/>
      <c r="K3308" s="42" t="n"/>
      <c r="L3308" s="42" t="n"/>
      <c r="M3308" s="42" t="n"/>
      <c r="N3308" s="42" t="n"/>
      <c r="O3308" s="42" t="n"/>
    </row>
    <row r="3309">
      <c r="A3309" s="40" t="n"/>
      <c r="B3309" s="41" t="n"/>
      <c r="C3309" s="42" t="n"/>
      <c r="D3309" s="42" t="n"/>
      <c r="E3309" s="42" t="n"/>
      <c r="F3309" s="42" t="n"/>
      <c r="G3309" s="42" t="n"/>
      <c r="H3309" s="42" t="n"/>
      <c r="I3309" s="42" t="n"/>
      <c r="J3309" s="42" t="n"/>
      <c r="K3309" s="42" t="n"/>
      <c r="L3309" s="42" t="n"/>
      <c r="M3309" s="42" t="n"/>
      <c r="N3309" s="42" t="n"/>
      <c r="O3309" s="42" t="n"/>
    </row>
    <row r="3310">
      <c r="A3310" s="40" t="n"/>
      <c r="B3310" s="41" t="n"/>
      <c r="C3310" s="42" t="n"/>
      <c r="D3310" s="42" t="n"/>
      <c r="E3310" s="42" t="n"/>
      <c r="F3310" s="42" t="n"/>
      <c r="G3310" s="42" t="n"/>
      <c r="H3310" s="42" t="n"/>
      <c r="I3310" s="42" t="n"/>
      <c r="J3310" s="42" t="n"/>
      <c r="K3310" s="42" t="n"/>
      <c r="L3310" s="42" t="n"/>
      <c r="M3310" s="42" t="n"/>
      <c r="N3310" s="42" t="n"/>
      <c r="O3310" s="42" t="n"/>
    </row>
    <row r="3311">
      <c r="A3311" s="40" t="n"/>
      <c r="B3311" s="41" t="n"/>
      <c r="C3311" s="42" t="n"/>
      <c r="D3311" s="42" t="n"/>
      <c r="E3311" s="42" t="n"/>
      <c r="F3311" s="42" t="n"/>
      <c r="G3311" s="42" t="n"/>
      <c r="H3311" s="42" t="n"/>
      <c r="I3311" s="42" t="n"/>
      <c r="J3311" s="42" t="n"/>
      <c r="K3311" s="42" t="n"/>
      <c r="L3311" s="42" t="n"/>
      <c r="M3311" s="42" t="n"/>
      <c r="N3311" s="42" t="n"/>
      <c r="O3311" s="42" t="n"/>
    </row>
    <row r="3312">
      <c r="A3312" s="40" t="n"/>
      <c r="B3312" s="41" t="n"/>
      <c r="C3312" s="42" t="n"/>
      <c r="D3312" s="42" t="n"/>
      <c r="E3312" s="42" t="n"/>
      <c r="F3312" s="42" t="n"/>
      <c r="G3312" s="42" t="n"/>
      <c r="H3312" s="42" t="n"/>
      <c r="I3312" s="42" t="n"/>
      <c r="J3312" s="42" t="n"/>
      <c r="K3312" s="42" t="n"/>
      <c r="L3312" s="42" t="n"/>
      <c r="M3312" s="42" t="n"/>
      <c r="N3312" s="42" t="n"/>
      <c r="O3312" s="42" t="n"/>
    </row>
    <row r="3313">
      <c r="A3313" s="40" t="n"/>
      <c r="B3313" s="41" t="n"/>
      <c r="C3313" s="42" t="n"/>
      <c r="D3313" s="42" t="n"/>
      <c r="E3313" s="42" t="n"/>
      <c r="F3313" s="42" t="n"/>
      <c r="G3313" s="42" t="n"/>
      <c r="H3313" s="42" t="n"/>
      <c r="I3313" s="42" t="n"/>
      <c r="J3313" s="42" t="n"/>
      <c r="K3313" s="42" t="n"/>
      <c r="L3313" s="42" t="n"/>
      <c r="M3313" s="42" t="n"/>
      <c r="N3313" s="42" t="n"/>
      <c r="O3313" s="42" t="n"/>
    </row>
    <row r="3314">
      <c r="A3314" s="40" t="n"/>
      <c r="B3314" s="41" t="n"/>
      <c r="C3314" s="42" t="n"/>
      <c r="D3314" s="42" t="n"/>
      <c r="E3314" s="42" t="n"/>
      <c r="F3314" s="42" t="n"/>
      <c r="G3314" s="42" t="n"/>
      <c r="H3314" s="42" t="n"/>
      <c r="I3314" s="42" t="n"/>
      <c r="J3314" s="42" t="n"/>
      <c r="K3314" s="42" t="n"/>
      <c r="L3314" s="42" t="n"/>
      <c r="M3314" s="42" t="n"/>
      <c r="N3314" s="42" t="n"/>
      <c r="O3314" s="42" t="n"/>
    </row>
    <row r="3315">
      <c r="A3315" s="40" t="n"/>
      <c r="B3315" s="41" t="n"/>
      <c r="C3315" s="42" t="n"/>
      <c r="D3315" s="42" t="n"/>
      <c r="E3315" s="42" t="n"/>
      <c r="F3315" s="42" t="n"/>
      <c r="G3315" s="42" t="n"/>
      <c r="H3315" s="42" t="n"/>
      <c r="I3315" s="42" t="n"/>
      <c r="J3315" s="42" t="n"/>
      <c r="K3315" s="42" t="n"/>
      <c r="L3315" s="42" t="n"/>
      <c r="M3315" s="42" t="n"/>
      <c r="N3315" s="42" t="n"/>
      <c r="O3315" s="42" t="n"/>
    </row>
    <row r="3316">
      <c r="A3316" s="40" t="n"/>
      <c r="B3316" s="41" t="n"/>
      <c r="C3316" s="42" t="n"/>
      <c r="D3316" s="42" t="n"/>
      <c r="E3316" s="42" t="n"/>
      <c r="F3316" s="42" t="n"/>
      <c r="G3316" s="42" t="n"/>
      <c r="H3316" s="42" t="n"/>
      <c r="I3316" s="42" t="n"/>
      <c r="J3316" s="42" t="n"/>
      <c r="K3316" s="42" t="n"/>
      <c r="L3316" s="42" t="n"/>
      <c r="M3316" s="42" t="n"/>
      <c r="N3316" s="42" t="n"/>
      <c r="O3316" s="42" t="n"/>
    </row>
    <row r="3317">
      <c r="A3317" s="40" t="n"/>
      <c r="B3317" s="41" t="n"/>
      <c r="C3317" s="42" t="n"/>
      <c r="D3317" s="42" t="n"/>
      <c r="E3317" s="42" t="n"/>
      <c r="F3317" s="42" t="n"/>
      <c r="G3317" s="42" t="n"/>
      <c r="H3317" s="42" t="n"/>
      <c r="I3317" s="42" t="n"/>
      <c r="J3317" s="42" t="n"/>
      <c r="K3317" s="42" t="n"/>
      <c r="L3317" s="42" t="n"/>
      <c r="M3317" s="42" t="n"/>
      <c r="N3317" s="42" t="n"/>
      <c r="O3317" s="42" t="n"/>
    </row>
    <row r="3318">
      <c r="A3318" s="40" t="n"/>
      <c r="B3318" s="41" t="n"/>
      <c r="C3318" s="42" t="n"/>
      <c r="D3318" s="42" t="n"/>
      <c r="E3318" s="42" t="n"/>
      <c r="F3318" s="42" t="n"/>
      <c r="G3318" s="42" t="n"/>
      <c r="H3318" s="42" t="n"/>
      <c r="I3318" s="42" t="n"/>
      <c r="J3318" s="42" t="n"/>
      <c r="K3318" s="42" t="n"/>
      <c r="L3318" s="42" t="n"/>
      <c r="M3318" s="42" t="n"/>
      <c r="N3318" s="42" t="n"/>
      <c r="O3318" s="42" t="n"/>
    </row>
    <row r="3319">
      <c r="A3319" s="40" t="n"/>
      <c r="B3319" s="41" t="n"/>
      <c r="C3319" s="42" t="n"/>
      <c r="D3319" s="42" t="n"/>
      <c r="E3319" s="42" t="n"/>
      <c r="F3319" s="42" t="n"/>
      <c r="G3319" s="42" t="n"/>
      <c r="H3319" s="42" t="n"/>
      <c r="I3319" s="42" t="n"/>
      <c r="J3319" s="42" t="n"/>
      <c r="K3319" s="42" t="n"/>
      <c r="L3319" s="42" t="n"/>
      <c r="M3319" s="42" t="n"/>
      <c r="N3319" s="42" t="n"/>
      <c r="O3319" s="42" t="n"/>
    </row>
    <row r="3320">
      <c r="A3320" s="40" t="n"/>
      <c r="B3320" s="41" t="n"/>
      <c r="C3320" s="42" t="n"/>
      <c r="D3320" s="42" t="n"/>
      <c r="E3320" s="42" t="n"/>
      <c r="F3320" s="42" t="n"/>
      <c r="G3320" s="42" t="n"/>
      <c r="H3320" s="42" t="n"/>
      <c r="I3320" s="42" t="n"/>
      <c r="J3320" s="42" t="n"/>
      <c r="K3320" s="42" t="n"/>
      <c r="L3320" s="42" t="n"/>
      <c r="M3320" s="42" t="n"/>
      <c r="N3320" s="42" t="n"/>
      <c r="O3320" s="42" t="n"/>
    </row>
    <row r="3321">
      <c r="A3321" s="40" t="n"/>
      <c r="B3321" s="41" t="n"/>
      <c r="C3321" s="42" t="n"/>
      <c r="D3321" s="42" t="n"/>
      <c r="E3321" s="42" t="n"/>
      <c r="F3321" s="42" t="n"/>
      <c r="G3321" s="42" t="n"/>
      <c r="H3321" s="42" t="n"/>
      <c r="I3321" s="42" t="n"/>
      <c r="J3321" s="42" t="n"/>
      <c r="K3321" s="42" t="n"/>
      <c r="L3321" s="42" t="n"/>
      <c r="M3321" s="42" t="n"/>
      <c r="N3321" s="42" t="n"/>
      <c r="O3321" s="42" t="n"/>
    </row>
    <row r="3322">
      <c r="A3322" s="40" t="n"/>
      <c r="B3322" s="41" t="n"/>
      <c r="C3322" s="42" t="n"/>
      <c r="D3322" s="42" t="n"/>
      <c r="E3322" s="42" t="n"/>
      <c r="F3322" s="42" t="n"/>
      <c r="G3322" s="42" t="n"/>
      <c r="H3322" s="42" t="n"/>
      <c r="I3322" s="42" t="n"/>
      <c r="J3322" s="42" t="n"/>
      <c r="K3322" s="42" t="n"/>
      <c r="L3322" s="42" t="n"/>
      <c r="M3322" s="42" t="n"/>
      <c r="N3322" s="42" t="n"/>
      <c r="O3322" s="42" t="n"/>
    </row>
    <row r="3323">
      <c r="A3323" s="40" t="n"/>
      <c r="B3323" s="41" t="n"/>
      <c r="C3323" s="42" t="n"/>
      <c r="D3323" s="42" t="n"/>
      <c r="E3323" s="42" t="n"/>
      <c r="F3323" s="42" t="n"/>
      <c r="G3323" s="42" t="n"/>
      <c r="H3323" s="42" t="n"/>
      <c r="I3323" s="42" t="n"/>
      <c r="J3323" s="42" t="n"/>
      <c r="K3323" s="42" t="n"/>
      <c r="L3323" s="42" t="n"/>
      <c r="M3323" s="42" t="n"/>
      <c r="N3323" s="42" t="n"/>
      <c r="O3323" s="42" t="n"/>
    </row>
    <row r="3324">
      <c r="A3324" s="40" t="n"/>
      <c r="B3324" s="41" t="n"/>
      <c r="C3324" s="42" t="n"/>
      <c r="D3324" s="42" t="n"/>
      <c r="E3324" s="42" t="n"/>
      <c r="F3324" s="42" t="n"/>
      <c r="G3324" s="42" t="n"/>
      <c r="H3324" s="42" t="n"/>
      <c r="I3324" s="42" t="n"/>
      <c r="J3324" s="42" t="n"/>
      <c r="K3324" s="42" t="n"/>
      <c r="L3324" s="42" t="n"/>
      <c r="M3324" s="42" t="n"/>
      <c r="N3324" s="42" t="n"/>
      <c r="O3324" s="42" t="n"/>
    </row>
    <row r="3325">
      <c r="A3325" s="40" t="n"/>
      <c r="B3325" s="41" t="n"/>
      <c r="C3325" s="42" t="n"/>
      <c r="D3325" s="42" t="n"/>
      <c r="E3325" s="42" t="n"/>
      <c r="F3325" s="42" t="n"/>
      <c r="G3325" s="42" t="n"/>
      <c r="H3325" s="42" t="n"/>
      <c r="I3325" s="42" t="n"/>
      <c r="J3325" s="42" t="n"/>
      <c r="K3325" s="42" t="n"/>
      <c r="L3325" s="42" t="n"/>
      <c r="M3325" s="42" t="n"/>
      <c r="N3325" s="42" t="n"/>
      <c r="O3325" s="42" t="n"/>
    </row>
    <row r="3326">
      <c r="A3326" s="40" t="n"/>
      <c r="B3326" s="41" t="n"/>
      <c r="C3326" s="42" t="n"/>
      <c r="D3326" s="42" t="n"/>
      <c r="E3326" s="42" t="n"/>
      <c r="F3326" s="42" t="n"/>
      <c r="G3326" s="42" t="n"/>
      <c r="H3326" s="42" t="n"/>
      <c r="I3326" s="42" t="n"/>
      <c r="J3326" s="42" t="n"/>
      <c r="K3326" s="42" t="n"/>
      <c r="L3326" s="42" t="n"/>
      <c r="M3326" s="42" t="n"/>
      <c r="N3326" s="42" t="n"/>
      <c r="O3326" s="42" t="n"/>
    </row>
    <row r="3327">
      <c r="A3327" s="40" t="n"/>
      <c r="B3327" s="41" t="n"/>
      <c r="C3327" s="42" t="n"/>
      <c r="D3327" s="42" t="n"/>
      <c r="E3327" s="42" t="n"/>
      <c r="F3327" s="42" t="n"/>
      <c r="G3327" s="42" t="n"/>
      <c r="H3327" s="42" t="n"/>
      <c r="I3327" s="42" t="n"/>
      <c r="J3327" s="42" t="n"/>
      <c r="K3327" s="42" t="n"/>
      <c r="L3327" s="42" t="n"/>
      <c r="M3327" s="42" t="n"/>
      <c r="N3327" s="42" t="n"/>
      <c r="O3327" s="42" t="n"/>
    </row>
    <row r="3328">
      <c r="A3328" s="40" t="n"/>
      <c r="B3328" s="41" t="n"/>
      <c r="C3328" s="42" t="n"/>
      <c r="D3328" s="42" t="n"/>
      <c r="E3328" s="42" t="n"/>
      <c r="F3328" s="42" t="n"/>
      <c r="G3328" s="42" t="n"/>
      <c r="H3328" s="42" t="n"/>
      <c r="I3328" s="42" t="n"/>
      <c r="J3328" s="42" t="n"/>
      <c r="K3328" s="42" t="n"/>
      <c r="L3328" s="42" t="n"/>
      <c r="M3328" s="42" t="n"/>
      <c r="N3328" s="42" t="n"/>
      <c r="O3328" s="42" t="n"/>
    </row>
    <row r="3329">
      <c r="A3329" s="40" t="n"/>
      <c r="B3329" s="41" t="n"/>
      <c r="C3329" s="42" t="n"/>
      <c r="D3329" s="42" t="n"/>
      <c r="E3329" s="42" t="n"/>
      <c r="F3329" s="42" t="n"/>
      <c r="G3329" s="42" t="n"/>
      <c r="H3329" s="42" t="n"/>
      <c r="I3329" s="42" t="n"/>
      <c r="J3329" s="42" t="n"/>
      <c r="K3329" s="42" t="n"/>
      <c r="L3329" s="42" t="n"/>
      <c r="M3329" s="42" t="n"/>
      <c r="N3329" s="42" t="n"/>
      <c r="O3329" s="42" t="n"/>
    </row>
    <row r="3330">
      <c r="A3330" s="40" t="n"/>
      <c r="B3330" s="41" t="n"/>
      <c r="C3330" s="42" t="n"/>
      <c r="D3330" s="42" t="n"/>
      <c r="E3330" s="42" t="n"/>
      <c r="F3330" s="42" t="n"/>
      <c r="G3330" s="42" t="n"/>
      <c r="H3330" s="42" t="n"/>
      <c r="I3330" s="42" t="n"/>
      <c r="J3330" s="42" t="n"/>
      <c r="K3330" s="42" t="n"/>
      <c r="L3330" s="42" t="n"/>
      <c r="M3330" s="42" t="n"/>
      <c r="N3330" s="42" t="n"/>
      <c r="O3330" s="42" t="n"/>
    </row>
    <row r="3331">
      <c r="A3331" s="40" t="n"/>
      <c r="B3331" s="41" t="n"/>
      <c r="C3331" s="42" t="n"/>
      <c r="D3331" s="42" t="n"/>
      <c r="E3331" s="42" t="n"/>
      <c r="F3331" s="42" t="n"/>
      <c r="G3331" s="42" t="n"/>
      <c r="H3331" s="42" t="n"/>
      <c r="I3331" s="42" t="n"/>
      <c r="J3331" s="42" t="n"/>
      <c r="K3331" s="42" t="n"/>
      <c r="L3331" s="42" t="n"/>
      <c r="M3331" s="42" t="n"/>
      <c r="N3331" s="42" t="n"/>
      <c r="O3331" s="42" t="n"/>
    </row>
    <row r="3332">
      <c r="A3332" s="40" t="n"/>
      <c r="B3332" s="41" t="n"/>
      <c r="C3332" s="42" t="n"/>
      <c r="D3332" s="42" t="n"/>
      <c r="E3332" s="42" t="n"/>
      <c r="F3332" s="42" t="n"/>
      <c r="G3332" s="42" t="n"/>
      <c r="H3332" s="42" t="n"/>
      <c r="I3332" s="42" t="n"/>
      <c r="J3332" s="42" t="n"/>
      <c r="K3332" s="42" t="n"/>
      <c r="L3332" s="42" t="n"/>
      <c r="M3332" s="42" t="n"/>
      <c r="N3332" s="42" t="n"/>
      <c r="O3332" s="42" t="n"/>
    </row>
    <row r="3333">
      <c r="A3333" s="40" t="n"/>
      <c r="B3333" s="41" t="n"/>
      <c r="C3333" s="42" t="n"/>
      <c r="D3333" s="42" t="n"/>
      <c r="E3333" s="42" t="n"/>
      <c r="F3333" s="42" t="n"/>
      <c r="G3333" s="42" t="n"/>
      <c r="H3333" s="42" t="n"/>
      <c r="I3333" s="42" t="n"/>
      <c r="J3333" s="42" t="n"/>
      <c r="K3333" s="42" t="n"/>
      <c r="L3333" s="42" t="n"/>
      <c r="M3333" s="42" t="n"/>
      <c r="N3333" s="42" t="n"/>
      <c r="O3333" s="42" t="n"/>
    </row>
    <row r="3334">
      <c r="A3334" s="40" t="n"/>
      <c r="B3334" s="41" t="n"/>
      <c r="C3334" s="42" t="n"/>
      <c r="D3334" s="42" t="n"/>
      <c r="E3334" s="42" t="n"/>
      <c r="F3334" s="42" t="n"/>
      <c r="G3334" s="42" t="n"/>
      <c r="H3334" s="42" t="n"/>
      <c r="I3334" s="42" t="n"/>
      <c r="J3334" s="42" t="n"/>
      <c r="K3334" s="42" t="n"/>
      <c r="L3334" s="42" t="n"/>
      <c r="M3334" s="42" t="n"/>
      <c r="N3334" s="42" t="n"/>
      <c r="O3334" s="42" t="n"/>
    </row>
    <row r="3335">
      <c r="A3335" s="40" t="n"/>
      <c r="B3335" s="41" t="n"/>
      <c r="C3335" s="42" t="n"/>
      <c r="D3335" s="42" t="n"/>
      <c r="E3335" s="42" t="n"/>
      <c r="F3335" s="42" t="n"/>
      <c r="G3335" s="42" t="n"/>
      <c r="H3335" s="42" t="n"/>
      <c r="I3335" s="42" t="n"/>
      <c r="J3335" s="42" t="n"/>
      <c r="K3335" s="42" t="n"/>
      <c r="L3335" s="42" t="n"/>
      <c r="M3335" s="42" t="n"/>
      <c r="N3335" s="42" t="n"/>
      <c r="O3335" s="42" t="n"/>
    </row>
    <row r="3336">
      <c r="A3336" s="40" t="n"/>
      <c r="B3336" s="41" t="n"/>
      <c r="C3336" s="42" t="n"/>
      <c r="D3336" s="42" t="n"/>
      <c r="E3336" s="42" t="n"/>
      <c r="F3336" s="42" t="n"/>
      <c r="G3336" s="42" t="n"/>
      <c r="H3336" s="42" t="n"/>
      <c r="I3336" s="42" t="n"/>
      <c r="J3336" s="42" t="n"/>
      <c r="K3336" s="42" t="n"/>
      <c r="L3336" s="42" t="n"/>
      <c r="M3336" s="42" t="n"/>
      <c r="N3336" s="42" t="n"/>
      <c r="O3336" s="42" t="n"/>
    </row>
    <row r="3337">
      <c r="A3337" s="40" t="n"/>
      <c r="B3337" s="41" t="n"/>
      <c r="C3337" s="42" t="n"/>
      <c r="D3337" s="42" t="n"/>
      <c r="E3337" s="42" t="n"/>
      <c r="F3337" s="42" t="n"/>
      <c r="G3337" s="42" t="n"/>
      <c r="H3337" s="42" t="n"/>
      <c r="I3337" s="42" t="n"/>
      <c r="J3337" s="42" t="n"/>
      <c r="K3337" s="42" t="n"/>
      <c r="L3337" s="42" t="n"/>
      <c r="M3337" s="42" t="n"/>
      <c r="N3337" s="42" t="n"/>
      <c r="O3337" s="42" t="n"/>
    </row>
    <row r="3338">
      <c r="A3338" s="40" t="n"/>
      <c r="B3338" s="41" t="n"/>
      <c r="C3338" s="42" t="n"/>
      <c r="D3338" s="42" t="n"/>
      <c r="E3338" s="42" t="n"/>
      <c r="F3338" s="42" t="n"/>
      <c r="G3338" s="42" t="n"/>
      <c r="H3338" s="42" t="n"/>
      <c r="I3338" s="42" t="n"/>
      <c r="J3338" s="42" t="n"/>
      <c r="K3338" s="42" t="n"/>
      <c r="L3338" s="42" t="n"/>
      <c r="M3338" s="42" t="n"/>
      <c r="N3338" s="42" t="n"/>
      <c r="O3338" s="42" t="n"/>
    </row>
    <row r="3339">
      <c r="A3339" s="40" t="n"/>
      <c r="B3339" s="41" t="n"/>
      <c r="C3339" s="42" t="n"/>
      <c r="D3339" s="42" t="n"/>
      <c r="E3339" s="42" t="n"/>
      <c r="F3339" s="42" t="n"/>
      <c r="G3339" s="42" t="n"/>
      <c r="H3339" s="42" t="n"/>
      <c r="I3339" s="42" t="n"/>
      <c r="J3339" s="42" t="n"/>
      <c r="K3339" s="42" t="n"/>
      <c r="L3339" s="42" t="n"/>
      <c r="M3339" s="42" t="n"/>
      <c r="N3339" s="42" t="n"/>
      <c r="O3339" s="42" t="n"/>
    </row>
    <row r="3340">
      <c r="A3340" s="40" t="n"/>
      <c r="B3340" s="41" t="n"/>
      <c r="C3340" s="42" t="n"/>
      <c r="D3340" s="42" t="n"/>
      <c r="E3340" s="42" t="n"/>
      <c r="F3340" s="42" t="n"/>
      <c r="G3340" s="42" t="n"/>
      <c r="H3340" s="42" t="n"/>
      <c r="I3340" s="42" t="n"/>
      <c r="J3340" s="42" t="n"/>
      <c r="K3340" s="42" t="n"/>
      <c r="L3340" s="42" t="n"/>
      <c r="M3340" s="42" t="n"/>
      <c r="N3340" s="42" t="n"/>
      <c r="O3340" s="42" t="n"/>
    </row>
    <row r="3341">
      <c r="A3341" s="40" t="n"/>
      <c r="B3341" s="41" t="n"/>
      <c r="C3341" s="42" t="n"/>
      <c r="D3341" s="42" t="n"/>
      <c r="E3341" s="42" t="n"/>
      <c r="F3341" s="42" t="n"/>
      <c r="G3341" s="42" t="n"/>
      <c r="H3341" s="42" t="n"/>
      <c r="I3341" s="42" t="n"/>
      <c r="J3341" s="42" t="n"/>
      <c r="K3341" s="42" t="n"/>
      <c r="L3341" s="42" t="n"/>
      <c r="M3341" s="42" t="n"/>
      <c r="N3341" s="42" t="n"/>
      <c r="O3341" s="42" t="n"/>
    </row>
    <row r="3342">
      <c r="A3342" s="40" t="n"/>
      <c r="B3342" s="41" t="n"/>
      <c r="C3342" s="42" t="n"/>
      <c r="D3342" s="42" t="n"/>
      <c r="E3342" s="42" t="n"/>
      <c r="F3342" s="42" t="n"/>
      <c r="G3342" s="42" t="n"/>
      <c r="H3342" s="42" t="n"/>
      <c r="I3342" s="42" t="n"/>
      <c r="J3342" s="42" t="n"/>
      <c r="K3342" s="42" t="n"/>
      <c r="L3342" s="42" t="n"/>
      <c r="M3342" s="42" t="n"/>
      <c r="N3342" s="42" t="n"/>
      <c r="O3342" s="42" t="n"/>
    </row>
    <row r="3343">
      <c r="A3343" s="40" t="n"/>
      <c r="B3343" s="41" t="n"/>
      <c r="C3343" s="42" t="n"/>
      <c r="D3343" s="42" t="n"/>
      <c r="E3343" s="42" t="n"/>
      <c r="F3343" s="42" t="n"/>
      <c r="G3343" s="42" t="n"/>
      <c r="H3343" s="42" t="n"/>
      <c r="I3343" s="42" t="n"/>
      <c r="J3343" s="42" t="n"/>
      <c r="K3343" s="42" t="n"/>
      <c r="L3343" s="42" t="n"/>
      <c r="M3343" s="42" t="n"/>
      <c r="N3343" s="42" t="n"/>
      <c r="O3343" s="42" t="n"/>
    </row>
    <row r="3344">
      <c r="A3344" s="40" t="n"/>
      <c r="B3344" s="41" t="n"/>
      <c r="C3344" s="42" t="n"/>
      <c r="D3344" s="42" t="n"/>
      <c r="E3344" s="42" t="n"/>
      <c r="F3344" s="42" t="n"/>
      <c r="G3344" s="42" t="n"/>
      <c r="H3344" s="42" t="n"/>
      <c r="I3344" s="42" t="n"/>
      <c r="J3344" s="42" t="n"/>
      <c r="K3344" s="42" t="n"/>
      <c r="L3344" s="42" t="n"/>
      <c r="M3344" s="42" t="n"/>
      <c r="N3344" s="42" t="n"/>
      <c r="O3344" s="42" t="n"/>
    </row>
    <row r="3345">
      <c r="A3345" s="40" t="n"/>
      <c r="B3345" s="41" t="n"/>
      <c r="C3345" s="42" t="n"/>
      <c r="D3345" s="42" t="n"/>
      <c r="E3345" s="42" t="n"/>
      <c r="F3345" s="42" t="n"/>
      <c r="G3345" s="42" t="n"/>
      <c r="H3345" s="42" t="n"/>
      <c r="I3345" s="42" t="n"/>
      <c r="J3345" s="42" t="n"/>
      <c r="K3345" s="42" t="n"/>
      <c r="L3345" s="42" t="n"/>
      <c r="M3345" s="42" t="n"/>
      <c r="N3345" s="42" t="n"/>
      <c r="O3345" s="42" t="n"/>
    </row>
    <row r="3346">
      <c r="A3346" s="40" t="n"/>
      <c r="B3346" s="41" t="n"/>
      <c r="C3346" s="42" t="n"/>
      <c r="D3346" s="42" t="n"/>
      <c r="E3346" s="42" t="n"/>
      <c r="F3346" s="42" t="n"/>
      <c r="G3346" s="42" t="n"/>
      <c r="H3346" s="42" t="n"/>
      <c r="I3346" s="42" t="n"/>
      <c r="J3346" s="42" t="n"/>
      <c r="K3346" s="42" t="n"/>
      <c r="L3346" s="42" t="n"/>
      <c r="M3346" s="42" t="n"/>
      <c r="N3346" s="42" t="n"/>
      <c r="O3346" s="42" t="n"/>
    </row>
    <row r="3347">
      <c r="A3347" s="40" t="n"/>
      <c r="B3347" s="41" t="n"/>
      <c r="C3347" s="42" t="n"/>
      <c r="D3347" s="42" t="n"/>
      <c r="E3347" s="42" t="n"/>
      <c r="F3347" s="42" t="n"/>
      <c r="G3347" s="42" t="n"/>
      <c r="H3347" s="42" t="n"/>
      <c r="I3347" s="42" t="n"/>
      <c r="J3347" s="42" t="n"/>
      <c r="K3347" s="42" t="n"/>
      <c r="L3347" s="42" t="n"/>
      <c r="M3347" s="42" t="n"/>
      <c r="N3347" s="42" t="n"/>
      <c r="O3347" s="42" t="n"/>
    </row>
    <row r="3348">
      <c r="A3348" s="40" t="n"/>
      <c r="B3348" s="41" t="n"/>
      <c r="C3348" s="42" t="n"/>
      <c r="D3348" s="42" t="n"/>
      <c r="E3348" s="42" t="n"/>
      <c r="F3348" s="42" t="n"/>
      <c r="G3348" s="42" t="n"/>
      <c r="H3348" s="42" t="n"/>
      <c r="I3348" s="42" t="n"/>
      <c r="J3348" s="42" t="n"/>
      <c r="K3348" s="42" t="n"/>
      <c r="L3348" s="42" t="n"/>
      <c r="M3348" s="42" t="n"/>
      <c r="N3348" s="42" t="n"/>
      <c r="O3348" s="42" t="n"/>
    </row>
    <row r="3349">
      <c r="A3349" s="40" t="n"/>
      <c r="B3349" s="41" t="n"/>
      <c r="C3349" s="42" t="n"/>
      <c r="D3349" s="42" t="n"/>
      <c r="E3349" s="42" t="n"/>
      <c r="F3349" s="42" t="n"/>
      <c r="G3349" s="42" t="n"/>
      <c r="H3349" s="42" t="n"/>
      <c r="I3349" s="42" t="n"/>
      <c r="J3349" s="42" t="n"/>
      <c r="K3349" s="42" t="n"/>
      <c r="L3349" s="42" t="n"/>
      <c r="M3349" s="42" t="n"/>
      <c r="N3349" s="42" t="n"/>
      <c r="O3349" s="42" t="n"/>
    </row>
    <row r="3350">
      <c r="A3350" s="40" t="n"/>
      <c r="B3350" s="41" t="n"/>
      <c r="C3350" s="42" t="n"/>
      <c r="D3350" s="42" t="n"/>
      <c r="E3350" s="42" t="n"/>
      <c r="F3350" s="42" t="n"/>
      <c r="G3350" s="42" t="n"/>
      <c r="H3350" s="42" t="n"/>
      <c r="I3350" s="42" t="n"/>
      <c r="J3350" s="42" t="n"/>
      <c r="K3350" s="42" t="n"/>
      <c r="L3350" s="42" t="n"/>
      <c r="M3350" s="42" t="n"/>
      <c r="N3350" s="42" t="n"/>
      <c r="O3350" s="42" t="n"/>
    </row>
    <row r="3351">
      <c r="A3351" s="40" t="n"/>
      <c r="B3351" s="41" t="n"/>
      <c r="C3351" s="42" t="n"/>
      <c r="D3351" s="42" t="n"/>
      <c r="E3351" s="42" t="n"/>
      <c r="F3351" s="42" t="n"/>
      <c r="G3351" s="42" t="n"/>
      <c r="H3351" s="42" t="n"/>
      <c r="I3351" s="42" t="n"/>
      <c r="J3351" s="42" t="n"/>
      <c r="K3351" s="42" t="n"/>
      <c r="L3351" s="42" t="n"/>
      <c r="M3351" s="42" t="n"/>
      <c r="N3351" s="42" t="n"/>
      <c r="O3351" s="42" t="n"/>
    </row>
    <row r="3352">
      <c r="A3352" s="40" t="n"/>
      <c r="B3352" s="41" t="n"/>
      <c r="C3352" s="42" t="n"/>
      <c r="D3352" s="42" t="n"/>
      <c r="E3352" s="42" t="n"/>
      <c r="F3352" s="42" t="n"/>
      <c r="G3352" s="42" t="n"/>
      <c r="H3352" s="42" t="n"/>
      <c r="I3352" s="42" t="n"/>
      <c r="J3352" s="42" t="n"/>
      <c r="K3352" s="42" t="n"/>
      <c r="L3352" s="42" t="n"/>
      <c r="M3352" s="42" t="n"/>
      <c r="N3352" s="42" t="n"/>
      <c r="O3352" s="42" t="n"/>
    </row>
    <row r="3353">
      <c r="A3353" s="40" t="n"/>
      <c r="B3353" s="41" t="n"/>
      <c r="C3353" s="42" t="n"/>
      <c r="D3353" s="42" t="n"/>
      <c r="E3353" s="42" t="n"/>
      <c r="F3353" s="42" t="n"/>
      <c r="G3353" s="42" t="n"/>
      <c r="H3353" s="42" t="n"/>
      <c r="I3353" s="42" t="n"/>
      <c r="J3353" s="42" t="n"/>
      <c r="K3353" s="42" t="n"/>
      <c r="L3353" s="42" t="n"/>
      <c r="M3353" s="42" t="n"/>
      <c r="N3353" s="42" t="n"/>
      <c r="O3353" s="42" t="n"/>
    </row>
    <row r="3354">
      <c r="A3354" s="40" t="n"/>
      <c r="B3354" s="41" t="n"/>
      <c r="C3354" s="42" t="n"/>
      <c r="D3354" s="42" t="n"/>
      <c r="E3354" s="42" t="n"/>
      <c r="F3354" s="42" t="n"/>
      <c r="G3354" s="42" t="n"/>
      <c r="H3354" s="42" t="n"/>
      <c r="I3354" s="42" t="n"/>
      <c r="J3354" s="42" t="n"/>
      <c r="K3354" s="42" t="n"/>
      <c r="L3354" s="42" t="n"/>
      <c r="M3354" s="42" t="n"/>
      <c r="N3354" s="42" t="n"/>
      <c r="O3354" s="42" t="n"/>
    </row>
    <row r="3355">
      <c r="A3355" s="40" t="n"/>
      <c r="B3355" s="41" t="n"/>
      <c r="C3355" s="42" t="n"/>
      <c r="D3355" s="42" t="n"/>
      <c r="E3355" s="42" t="n"/>
      <c r="F3355" s="42" t="n"/>
      <c r="G3355" s="42" t="n"/>
      <c r="H3355" s="42" t="n"/>
      <c r="I3355" s="42" t="n"/>
      <c r="J3355" s="42" t="n"/>
      <c r="K3355" s="42" t="n"/>
      <c r="L3355" s="42" t="n"/>
      <c r="M3355" s="42" t="n"/>
      <c r="N3355" s="42" t="n"/>
      <c r="O3355" s="42" t="n"/>
    </row>
    <row r="3356">
      <c r="A3356" s="40" t="n"/>
      <c r="B3356" s="41" t="n"/>
      <c r="C3356" s="42" t="n"/>
      <c r="D3356" s="42" t="n"/>
      <c r="E3356" s="42" t="n"/>
      <c r="F3356" s="42" t="n"/>
      <c r="G3356" s="42" t="n"/>
      <c r="H3356" s="42" t="n"/>
      <c r="I3356" s="42" t="n"/>
      <c r="J3356" s="42" t="n"/>
      <c r="K3356" s="42" t="n"/>
      <c r="L3356" s="42" t="n"/>
      <c r="M3356" s="42" t="n"/>
      <c r="N3356" s="42" t="n"/>
      <c r="O3356" s="42" t="n"/>
    </row>
    <row r="3357">
      <c r="A3357" s="40" t="n"/>
      <c r="B3357" s="41" t="n"/>
      <c r="C3357" s="42" t="n"/>
      <c r="D3357" s="42" t="n"/>
      <c r="E3357" s="42" t="n"/>
      <c r="F3357" s="42" t="n"/>
      <c r="G3357" s="42" t="n"/>
      <c r="H3357" s="42" t="n"/>
      <c r="I3357" s="42" t="n"/>
      <c r="J3357" s="42" t="n"/>
      <c r="K3357" s="42" t="n"/>
      <c r="L3357" s="42" t="n"/>
      <c r="M3357" s="42" t="n"/>
      <c r="N3357" s="42" t="n"/>
      <c r="O3357" s="42" t="n"/>
    </row>
    <row r="3358">
      <c r="A3358" s="40" t="n"/>
      <c r="B3358" s="41" t="n"/>
      <c r="C3358" s="42" t="n"/>
      <c r="D3358" s="42" t="n"/>
      <c r="E3358" s="42" t="n"/>
      <c r="F3358" s="42" t="n"/>
      <c r="G3358" s="42" t="n"/>
      <c r="H3358" s="42" t="n"/>
      <c r="I3358" s="42" t="n"/>
      <c r="J3358" s="42" t="n"/>
      <c r="K3358" s="42" t="n"/>
      <c r="L3358" s="42" t="n"/>
      <c r="M3358" s="42" t="n"/>
      <c r="N3358" s="42" t="n"/>
      <c r="O3358" s="42" t="n"/>
    </row>
    <row r="3359">
      <c r="A3359" s="40" t="n"/>
      <c r="B3359" s="41" t="n"/>
      <c r="C3359" s="42" t="n"/>
      <c r="D3359" s="42" t="n"/>
      <c r="E3359" s="42" t="n"/>
      <c r="F3359" s="42" t="n"/>
      <c r="G3359" s="42" t="n"/>
      <c r="H3359" s="42" t="n"/>
      <c r="I3359" s="42" t="n"/>
      <c r="J3359" s="42" t="n"/>
      <c r="K3359" s="42" t="n"/>
      <c r="L3359" s="42" t="n"/>
      <c r="M3359" s="42" t="n"/>
      <c r="N3359" s="42" t="n"/>
      <c r="O3359" s="42" t="n"/>
    </row>
    <row r="3360">
      <c r="A3360" s="40" t="n"/>
      <c r="B3360" s="41" t="n"/>
      <c r="C3360" s="42" t="n"/>
      <c r="D3360" s="42" t="n"/>
      <c r="E3360" s="42" t="n"/>
      <c r="F3360" s="42" t="n"/>
      <c r="G3360" s="42" t="n"/>
      <c r="H3360" s="42" t="n"/>
      <c r="I3360" s="42" t="n"/>
      <c r="J3360" s="42" t="n"/>
      <c r="K3360" s="42" t="n"/>
      <c r="L3360" s="42" t="n"/>
      <c r="M3360" s="42" t="n"/>
      <c r="N3360" s="42" t="n"/>
      <c r="O3360" s="42" t="n"/>
    </row>
    <row r="3361">
      <c r="A3361" s="40" t="n"/>
      <c r="B3361" s="41" t="n"/>
      <c r="C3361" s="42" t="n"/>
      <c r="D3361" s="42" t="n"/>
      <c r="E3361" s="42" t="n"/>
      <c r="F3361" s="42" t="n"/>
      <c r="G3361" s="42" t="n"/>
      <c r="H3361" s="42" t="n"/>
      <c r="I3361" s="42" t="n"/>
      <c r="J3361" s="42" t="n"/>
      <c r="K3361" s="42" t="n"/>
      <c r="L3361" s="42" t="n"/>
      <c r="M3361" s="42" t="n"/>
      <c r="N3361" s="42" t="n"/>
      <c r="O3361" s="42" t="n"/>
    </row>
    <row r="3362">
      <c r="A3362" s="40" t="n"/>
      <c r="B3362" s="41" t="n"/>
      <c r="C3362" s="42" t="n"/>
      <c r="D3362" s="42" t="n"/>
      <c r="E3362" s="42" t="n"/>
      <c r="F3362" s="42" t="n"/>
      <c r="G3362" s="42" t="n"/>
      <c r="H3362" s="42" t="n"/>
      <c r="I3362" s="42" t="n"/>
      <c r="J3362" s="42" t="n"/>
      <c r="K3362" s="42" t="n"/>
      <c r="L3362" s="42" t="n"/>
      <c r="M3362" s="42" t="n"/>
      <c r="N3362" s="42" t="n"/>
      <c r="O3362" s="42" t="n"/>
    </row>
    <row r="3363">
      <c r="A3363" s="40" t="n"/>
      <c r="B3363" s="41" t="n"/>
      <c r="C3363" s="42" t="n"/>
      <c r="D3363" s="42" t="n"/>
      <c r="E3363" s="42" t="n"/>
      <c r="F3363" s="42" t="n"/>
      <c r="G3363" s="42" t="n"/>
      <c r="H3363" s="42" t="n"/>
      <c r="I3363" s="42" t="n"/>
      <c r="J3363" s="42" t="n"/>
      <c r="K3363" s="42" t="n"/>
      <c r="L3363" s="42" t="n"/>
      <c r="M3363" s="42" t="n"/>
      <c r="N3363" s="42" t="n"/>
      <c r="O3363" s="42" t="n"/>
    </row>
    <row r="3364">
      <c r="A3364" s="40" t="n"/>
      <c r="B3364" s="41" t="n"/>
      <c r="C3364" s="42" t="n"/>
      <c r="D3364" s="42" t="n"/>
      <c r="E3364" s="42" t="n"/>
      <c r="F3364" s="42" t="n"/>
      <c r="G3364" s="42" t="n"/>
      <c r="H3364" s="42" t="n"/>
      <c r="I3364" s="42" t="n"/>
      <c r="J3364" s="42" t="n"/>
      <c r="K3364" s="42" t="n"/>
      <c r="L3364" s="42" t="n"/>
      <c r="M3364" s="42" t="n"/>
      <c r="N3364" s="42" t="n"/>
      <c r="O3364" s="42" t="n"/>
    </row>
    <row r="3365">
      <c r="A3365" s="40" t="n"/>
      <c r="B3365" s="41" t="n"/>
      <c r="C3365" s="42" t="n"/>
      <c r="D3365" s="42" t="n"/>
      <c r="E3365" s="42" t="n"/>
      <c r="F3365" s="42" t="n"/>
      <c r="G3365" s="42" t="n"/>
      <c r="H3365" s="42" t="n"/>
      <c r="I3365" s="42" t="n"/>
      <c r="J3365" s="42" t="n"/>
      <c r="K3365" s="42" t="n"/>
      <c r="L3365" s="42" t="n"/>
      <c r="M3365" s="42" t="n"/>
      <c r="N3365" s="42" t="n"/>
      <c r="O3365" s="42" t="n"/>
    </row>
    <row r="3366">
      <c r="A3366" s="40" t="n"/>
      <c r="B3366" s="41" t="n"/>
      <c r="C3366" s="42" t="n"/>
      <c r="D3366" s="42" t="n"/>
      <c r="E3366" s="42" t="n"/>
      <c r="F3366" s="42" t="n"/>
      <c r="G3366" s="42" t="n"/>
      <c r="H3366" s="42" t="n"/>
      <c r="I3366" s="42" t="n"/>
      <c r="J3366" s="42" t="n"/>
      <c r="K3366" s="42" t="n"/>
      <c r="L3366" s="42" t="n"/>
      <c r="M3366" s="42" t="n"/>
      <c r="N3366" s="42" t="n"/>
      <c r="O3366" s="42" t="n"/>
    </row>
    <row r="3367">
      <c r="A3367" s="40" t="n"/>
      <c r="B3367" s="41" t="n"/>
      <c r="C3367" s="42" t="n"/>
      <c r="D3367" s="42" t="n"/>
      <c r="E3367" s="42" t="n"/>
      <c r="F3367" s="42" t="n"/>
      <c r="G3367" s="42" t="n"/>
      <c r="H3367" s="42" t="n"/>
      <c r="I3367" s="42" t="n"/>
      <c r="J3367" s="42" t="n"/>
      <c r="K3367" s="42" t="n"/>
      <c r="L3367" s="42" t="n"/>
      <c r="M3367" s="42" t="n"/>
      <c r="N3367" s="42" t="n"/>
      <c r="O3367" s="42" t="n"/>
    </row>
    <row r="3368">
      <c r="A3368" s="40" t="n"/>
      <c r="B3368" s="41" t="n"/>
      <c r="C3368" s="42" t="n"/>
      <c r="D3368" s="42" t="n"/>
      <c r="E3368" s="42" t="n"/>
      <c r="F3368" s="42" t="n"/>
      <c r="G3368" s="42" t="n"/>
      <c r="H3368" s="42" t="n"/>
      <c r="I3368" s="42" t="n"/>
      <c r="J3368" s="42" t="n"/>
      <c r="K3368" s="42" t="n"/>
      <c r="L3368" s="42" t="n"/>
      <c r="M3368" s="42" t="n"/>
      <c r="N3368" s="42" t="n"/>
      <c r="O3368" s="42" t="n"/>
    </row>
    <row r="3369">
      <c r="A3369" s="40" t="n"/>
      <c r="B3369" s="41" t="n"/>
      <c r="C3369" s="42" t="n"/>
      <c r="D3369" s="42" t="n"/>
      <c r="E3369" s="42" t="n"/>
      <c r="F3369" s="42" t="n"/>
      <c r="G3369" s="42" t="n"/>
      <c r="H3369" s="42" t="n"/>
      <c r="I3369" s="42" t="n"/>
      <c r="J3369" s="42" t="n"/>
      <c r="K3369" s="42" t="n"/>
      <c r="L3369" s="42" t="n"/>
      <c r="M3369" s="42" t="n"/>
      <c r="N3369" s="42" t="n"/>
      <c r="O3369" s="42" t="n"/>
    </row>
    <row r="3370">
      <c r="A3370" s="40" t="n"/>
      <c r="B3370" s="41" t="n"/>
      <c r="C3370" s="42" t="n"/>
      <c r="D3370" s="42" t="n"/>
      <c r="E3370" s="42" t="n"/>
      <c r="F3370" s="42" t="n"/>
      <c r="G3370" s="42" t="n"/>
      <c r="H3370" s="42" t="n"/>
      <c r="I3370" s="42" t="n"/>
      <c r="J3370" s="42" t="n"/>
      <c r="K3370" s="42" t="n"/>
      <c r="L3370" s="42" t="n"/>
      <c r="M3370" s="42" t="n"/>
      <c r="N3370" s="42" t="n"/>
      <c r="O3370" s="42" t="n"/>
    </row>
    <row r="3371">
      <c r="A3371" s="40" t="n"/>
      <c r="B3371" s="41" t="n"/>
      <c r="C3371" s="42" t="n"/>
      <c r="D3371" s="42" t="n"/>
      <c r="E3371" s="42" t="n"/>
      <c r="F3371" s="42" t="n"/>
      <c r="G3371" s="42" t="n"/>
      <c r="H3371" s="42" t="n"/>
      <c r="I3371" s="42" t="n"/>
      <c r="J3371" s="42" t="n"/>
      <c r="K3371" s="42" t="n"/>
      <c r="L3371" s="42" t="n"/>
      <c r="M3371" s="42" t="n"/>
      <c r="N3371" s="42" t="n"/>
      <c r="O3371" s="42" t="n"/>
    </row>
    <row r="3372">
      <c r="A3372" s="40" t="n"/>
      <c r="B3372" s="41" t="n"/>
      <c r="C3372" s="42" t="n"/>
      <c r="D3372" s="42" t="n"/>
      <c r="E3372" s="42" t="n"/>
      <c r="F3372" s="42" t="n"/>
      <c r="G3372" s="42" t="n"/>
      <c r="H3372" s="42" t="n"/>
      <c r="I3372" s="42" t="n"/>
      <c r="J3372" s="42" t="n"/>
      <c r="K3372" s="42" t="n"/>
      <c r="L3372" s="42" t="n"/>
      <c r="M3372" s="42" t="n"/>
      <c r="N3372" s="42" t="n"/>
      <c r="O3372" s="42" t="n"/>
    </row>
    <row r="3373">
      <c r="A3373" s="40" t="n"/>
      <c r="B3373" s="41" t="n"/>
      <c r="C3373" s="42" t="n"/>
      <c r="D3373" s="42" t="n"/>
      <c r="E3373" s="42" t="n"/>
      <c r="F3373" s="42" t="n"/>
      <c r="G3373" s="42" t="n"/>
      <c r="H3373" s="42" t="n"/>
      <c r="I3373" s="42" t="n"/>
      <c r="J3373" s="42" t="n"/>
      <c r="K3373" s="42" t="n"/>
      <c r="L3373" s="42" t="n"/>
      <c r="M3373" s="42" t="n"/>
      <c r="N3373" s="42" t="n"/>
      <c r="O3373" s="42" t="n"/>
    </row>
    <row r="3374">
      <c r="A3374" s="40" t="n"/>
      <c r="B3374" s="41" t="n"/>
      <c r="C3374" s="42" t="n"/>
      <c r="D3374" s="42" t="n"/>
      <c r="E3374" s="42" t="n"/>
      <c r="F3374" s="42" t="n"/>
      <c r="G3374" s="42" t="n"/>
      <c r="H3374" s="42" t="n"/>
      <c r="I3374" s="42" t="n"/>
      <c r="J3374" s="42" t="n"/>
      <c r="K3374" s="42" t="n"/>
      <c r="L3374" s="42" t="n"/>
      <c r="M3374" s="42" t="n"/>
      <c r="N3374" s="42" t="n"/>
      <c r="O3374" s="42" t="n"/>
    </row>
    <row r="3375">
      <c r="A3375" s="40" t="n"/>
      <c r="B3375" s="41" t="n"/>
      <c r="C3375" s="42" t="n"/>
      <c r="D3375" s="42" t="n"/>
      <c r="E3375" s="42" t="n"/>
      <c r="F3375" s="42" t="n"/>
      <c r="G3375" s="42" t="n"/>
      <c r="H3375" s="42" t="n"/>
      <c r="I3375" s="42" t="n"/>
      <c r="J3375" s="42" t="n"/>
      <c r="K3375" s="42" t="n"/>
      <c r="L3375" s="42" t="n"/>
      <c r="M3375" s="42" t="n"/>
      <c r="N3375" s="42" t="n"/>
      <c r="O3375" s="42" t="n"/>
    </row>
    <row r="3376">
      <c r="A3376" s="40" t="n"/>
      <c r="B3376" s="41" t="n"/>
      <c r="C3376" s="42" t="n"/>
      <c r="D3376" s="42" t="n"/>
      <c r="E3376" s="42" t="n"/>
      <c r="F3376" s="42" t="n"/>
      <c r="G3376" s="42" t="n"/>
      <c r="H3376" s="42" t="n"/>
      <c r="I3376" s="42" t="n"/>
      <c r="J3376" s="42" t="n"/>
      <c r="K3376" s="42" t="n"/>
      <c r="L3376" s="42" t="n"/>
      <c r="M3376" s="42" t="n"/>
      <c r="N3376" s="42" t="n"/>
      <c r="O3376" s="42" t="n"/>
    </row>
    <row r="3377">
      <c r="A3377" s="40" t="n"/>
      <c r="B3377" s="41" t="n"/>
      <c r="C3377" s="42" t="n"/>
      <c r="D3377" s="42" t="n"/>
      <c r="E3377" s="42" t="n"/>
      <c r="F3377" s="42" t="n"/>
      <c r="G3377" s="42" t="n"/>
      <c r="H3377" s="42" t="n"/>
      <c r="I3377" s="42" t="n"/>
      <c r="J3377" s="42" t="n"/>
      <c r="K3377" s="42" t="n"/>
      <c r="L3377" s="42" t="n"/>
      <c r="M3377" s="42" t="n"/>
      <c r="N3377" s="42" t="n"/>
      <c r="O3377" s="42" t="n"/>
    </row>
    <row r="3378">
      <c r="A3378" s="40" t="n"/>
      <c r="B3378" s="41" t="n"/>
      <c r="C3378" s="42" t="n"/>
      <c r="D3378" s="42" t="n"/>
      <c r="E3378" s="42" t="n"/>
      <c r="F3378" s="42" t="n"/>
      <c r="G3378" s="42" t="n"/>
      <c r="H3378" s="42" t="n"/>
      <c r="I3378" s="42" t="n"/>
      <c r="J3378" s="42" t="n"/>
      <c r="K3378" s="42" t="n"/>
      <c r="L3378" s="42" t="n"/>
      <c r="M3378" s="42" t="n"/>
      <c r="N3378" s="42" t="n"/>
      <c r="O3378" s="42" t="n"/>
    </row>
    <row r="3379">
      <c r="A3379" s="40" t="n"/>
      <c r="B3379" s="41" t="n"/>
      <c r="C3379" s="42" t="n"/>
      <c r="D3379" s="42" t="n"/>
      <c r="E3379" s="42" t="n"/>
      <c r="F3379" s="42" t="n"/>
      <c r="G3379" s="42" t="n"/>
      <c r="H3379" s="42" t="n"/>
      <c r="I3379" s="42" t="n"/>
      <c r="J3379" s="42" t="n"/>
      <c r="K3379" s="42" t="n"/>
      <c r="L3379" s="42" t="n"/>
      <c r="M3379" s="42" t="n"/>
      <c r="N3379" s="42" t="n"/>
      <c r="O3379" s="42" t="n"/>
    </row>
    <row r="3380">
      <c r="A3380" s="40" t="n"/>
      <c r="B3380" s="41" t="n"/>
      <c r="C3380" s="42" t="n"/>
      <c r="D3380" s="42" t="n"/>
      <c r="E3380" s="42" t="n"/>
      <c r="F3380" s="42" t="n"/>
      <c r="G3380" s="42" t="n"/>
      <c r="H3380" s="42" t="n"/>
      <c r="I3380" s="42" t="n"/>
      <c r="J3380" s="42" t="n"/>
      <c r="K3380" s="42" t="n"/>
      <c r="L3380" s="42" t="n"/>
      <c r="M3380" s="42" t="n"/>
      <c r="N3380" s="42" t="n"/>
      <c r="O3380" s="42" t="n"/>
    </row>
    <row r="3381">
      <c r="A3381" s="40" t="n"/>
      <c r="B3381" s="41" t="n"/>
      <c r="C3381" s="42" t="n"/>
      <c r="D3381" s="42" t="n"/>
      <c r="E3381" s="42" t="n"/>
      <c r="F3381" s="42" t="n"/>
      <c r="G3381" s="42" t="n"/>
      <c r="H3381" s="42" t="n"/>
      <c r="I3381" s="42" t="n"/>
      <c r="J3381" s="42" t="n"/>
      <c r="K3381" s="42" t="n"/>
      <c r="L3381" s="42" t="n"/>
      <c r="M3381" s="42" t="n"/>
      <c r="N3381" s="42" t="n"/>
      <c r="O3381" s="42" t="n"/>
    </row>
    <row r="3382">
      <c r="A3382" s="40" t="n"/>
      <c r="B3382" s="41" t="n"/>
      <c r="C3382" s="42" t="n"/>
      <c r="D3382" s="42" t="n"/>
      <c r="E3382" s="42" t="n"/>
      <c r="F3382" s="42" t="n"/>
      <c r="G3382" s="42" t="n"/>
      <c r="H3382" s="42" t="n"/>
      <c r="I3382" s="42" t="n"/>
      <c r="J3382" s="42" t="n"/>
      <c r="K3382" s="42" t="n"/>
      <c r="L3382" s="42" t="n"/>
      <c r="M3382" s="42" t="n"/>
      <c r="N3382" s="42" t="n"/>
      <c r="O3382" s="42" t="n"/>
    </row>
    <row r="3383">
      <c r="A3383" s="40" t="n"/>
      <c r="B3383" s="41" t="n"/>
      <c r="C3383" s="42" t="n"/>
      <c r="D3383" s="42" t="n"/>
      <c r="E3383" s="42" t="n"/>
      <c r="F3383" s="42" t="n"/>
      <c r="G3383" s="42" t="n"/>
      <c r="H3383" s="42" t="n"/>
      <c r="I3383" s="42" t="n"/>
      <c r="J3383" s="42" t="n"/>
      <c r="K3383" s="42" t="n"/>
      <c r="L3383" s="42" t="n"/>
      <c r="M3383" s="42" t="n"/>
      <c r="N3383" s="42" t="n"/>
      <c r="O3383" s="42" t="n"/>
    </row>
    <row r="3384">
      <c r="A3384" s="40" t="n"/>
      <c r="B3384" s="41" t="n"/>
      <c r="C3384" s="42" t="n"/>
      <c r="D3384" s="42" t="n"/>
      <c r="E3384" s="42" t="n"/>
      <c r="F3384" s="42" t="n"/>
      <c r="G3384" s="42" t="n"/>
      <c r="H3384" s="42" t="n"/>
      <c r="I3384" s="42" t="n"/>
      <c r="J3384" s="42" t="n"/>
      <c r="K3384" s="42" t="n"/>
      <c r="L3384" s="42" t="n"/>
      <c r="M3384" s="42" t="n"/>
      <c r="N3384" s="42" t="n"/>
      <c r="O3384" s="42" t="n"/>
    </row>
    <row r="3385">
      <c r="A3385" s="40" t="n"/>
      <c r="B3385" s="41" t="n"/>
      <c r="C3385" s="42" t="n"/>
      <c r="D3385" s="42" t="n"/>
      <c r="E3385" s="42" t="n"/>
      <c r="F3385" s="42" t="n"/>
      <c r="G3385" s="42" t="n"/>
      <c r="H3385" s="42" t="n"/>
      <c r="I3385" s="42" t="n"/>
      <c r="J3385" s="42" t="n"/>
      <c r="K3385" s="42" t="n"/>
      <c r="L3385" s="42" t="n"/>
      <c r="M3385" s="42" t="n"/>
      <c r="N3385" s="42" t="n"/>
      <c r="O3385" s="42" t="n"/>
    </row>
    <row r="3386">
      <c r="A3386" s="40" t="n"/>
      <c r="B3386" s="41" t="n"/>
      <c r="C3386" s="42" t="n"/>
      <c r="D3386" s="42" t="n"/>
      <c r="E3386" s="42" t="n"/>
      <c r="F3386" s="42" t="n"/>
      <c r="G3386" s="42" t="n"/>
      <c r="H3386" s="42" t="n"/>
      <c r="I3386" s="42" t="n"/>
      <c r="J3386" s="42" t="n"/>
      <c r="K3386" s="42" t="n"/>
      <c r="L3386" s="42" t="n"/>
      <c r="M3386" s="42" t="n"/>
      <c r="N3386" s="42" t="n"/>
      <c r="O3386" s="42" t="n"/>
    </row>
    <row r="3387">
      <c r="A3387" s="40" t="n"/>
      <c r="B3387" s="41" t="n"/>
      <c r="C3387" s="42" t="n"/>
      <c r="D3387" s="42" t="n"/>
      <c r="E3387" s="42" t="n"/>
      <c r="F3387" s="42" t="n"/>
      <c r="G3387" s="42" t="n"/>
      <c r="H3387" s="42" t="n"/>
      <c r="I3387" s="42" t="n"/>
      <c r="J3387" s="42" t="n"/>
      <c r="K3387" s="42" t="n"/>
      <c r="L3387" s="42" t="n"/>
      <c r="M3387" s="42" t="n"/>
      <c r="N3387" s="42" t="n"/>
      <c r="O3387" s="42" t="n"/>
    </row>
    <row r="3388">
      <c r="A3388" s="40" t="n"/>
      <c r="B3388" s="41" t="n"/>
      <c r="C3388" s="42" t="n"/>
      <c r="D3388" s="42" t="n"/>
      <c r="E3388" s="42" t="n"/>
      <c r="F3388" s="42" t="n"/>
      <c r="G3388" s="42" t="n"/>
      <c r="H3388" s="42" t="n"/>
      <c r="I3388" s="42" t="n"/>
      <c r="J3388" s="42" t="n"/>
      <c r="K3388" s="42" t="n"/>
      <c r="L3388" s="42" t="n"/>
      <c r="M3388" s="42" t="n"/>
      <c r="N3388" s="42" t="n"/>
      <c r="O3388" s="42" t="n"/>
    </row>
    <row r="3389">
      <c r="A3389" s="40" t="n"/>
      <c r="B3389" s="41" t="n"/>
      <c r="C3389" s="42" t="n"/>
      <c r="D3389" s="42" t="n"/>
      <c r="E3389" s="42" t="n"/>
      <c r="F3389" s="42" t="n"/>
      <c r="G3389" s="42" t="n"/>
      <c r="H3389" s="42" t="n"/>
      <c r="I3389" s="42" t="n"/>
      <c r="J3389" s="42" t="n"/>
      <c r="K3389" s="42" t="n"/>
      <c r="L3389" s="42" t="n"/>
      <c r="M3389" s="42" t="n"/>
      <c r="N3389" s="42" t="n"/>
      <c r="O3389" s="42" t="n"/>
    </row>
    <row r="3390">
      <c r="A3390" s="40" t="n"/>
      <c r="B3390" s="41" t="n"/>
      <c r="C3390" s="42" t="n"/>
      <c r="D3390" s="42" t="n"/>
      <c r="E3390" s="42" t="n"/>
      <c r="F3390" s="42" t="n"/>
      <c r="G3390" s="42" t="n"/>
      <c r="H3390" s="42" t="n"/>
      <c r="I3390" s="42" t="n"/>
      <c r="J3390" s="42" t="n"/>
      <c r="K3390" s="42" t="n"/>
      <c r="L3390" s="42" t="n"/>
      <c r="M3390" s="42" t="n"/>
      <c r="N3390" s="42" t="n"/>
      <c r="O3390" s="42" t="n"/>
    </row>
    <row r="3391">
      <c r="A3391" s="40" t="n"/>
      <c r="B3391" s="41" t="n"/>
      <c r="C3391" s="42" t="n"/>
      <c r="D3391" s="42" t="n"/>
      <c r="E3391" s="42" t="n"/>
      <c r="F3391" s="42" t="n"/>
      <c r="G3391" s="42" t="n"/>
      <c r="H3391" s="42" t="n"/>
      <c r="I3391" s="42" t="n"/>
      <c r="J3391" s="42" t="n"/>
      <c r="K3391" s="42" t="n"/>
      <c r="L3391" s="42" t="n"/>
      <c r="M3391" s="42" t="n"/>
      <c r="N3391" s="42" t="n"/>
      <c r="O3391" s="42" t="n"/>
    </row>
    <row r="3392">
      <c r="A3392" s="40" t="n"/>
      <c r="B3392" s="41" t="n"/>
      <c r="C3392" s="42" t="n"/>
      <c r="D3392" s="42" t="n"/>
      <c r="E3392" s="42" t="n"/>
      <c r="F3392" s="42" t="n"/>
      <c r="G3392" s="42" t="n"/>
      <c r="H3392" s="42" t="n"/>
      <c r="I3392" s="42" t="n"/>
      <c r="J3392" s="42" t="n"/>
      <c r="K3392" s="42" t="n"/>
      <c r="L3392" s="42" t="n"/>
      <c r="M3392" s="42" t="n"/>
      <c r="N3392" s="42" t="n"/>
      <c r="O3392" s="42" t="n"/>
    </row>
    <row r="3393">
      <c r="A3393" s="40" t="n"/>
      <c r="B3393" s="41" t="n"/>
      <c r="C3393" s="42" t="n"/>
      <c r="D3393" s="42" t="n"/>
      <c r="E3393" s="42" t="n"/>
      <c r="F3393" s="42" t="n"/>
      <c r="G3393" s="42" t="n"/>
      <c r="H3393" s="42" t="n"/>
      <c r="I3393" s="42" t="n"/>
      <c r="J3393" s="42" t="n"/>
      <c r="K3393" s="42" t="n"/>
      <c r="L3393" s="42" t="n"/>
      <c r="M3393" s="42" t="n"/>
      <c r="N3393" s="42" t="n"/>
      <c r="O3393" s="42" t="n"/>
    </row>
    <row r="3394">
      <c r="A3394" s="40" t="n"/>
      <c r="B3394" s="41" t="n"/>
      <c r="C3394" s="42" t="n"/>
      <c r="D3394" s="42" t="n"/>
      <c r="E3394" s="42" t="n"/>
      <c r="F3394" s="42" t="n"/>
      <c r="G3394" s="42" t="n"/>
      <c r="H3394" s="42" t="n"/>
      <c r="I3394" s="42" t="n"/>
      <c r="J3394" s="42" t="n"/>
      <c r="K3394" s="42" t="n"/>
      <c r="L3394" s="42" t="n"/>
      <c r="M3394" s="42" t="n"/>
      <c r="N3394" s="42" t="n"/>
      <c r="O3394" s="42" t="n"/>
    </row>
    <row r="3395">
      <c r="A3395" s="40" t="n"/>
      <c r="B3395" s="41" t="n"/>
      <c r="C3395" s="42" t="n"/>
      <c r="D3395" s="42" t="n"/>
      <c r="E3395" s="42" t="n"/>
      <c r="F3395" s="42" t="n"/>
      <c r="G3395" s="42" t="n"/>
      <c r="H3395" s="42" t="n"/>
      <c r="I3395" s="42" t="n"/>
      <c r="J3395" s="42" t="n"/>
      <c r="K3395" s="42" t="n"/>
      <c r="L3395" s="42" t="n"/>
      <c r="M3395" s="42" t="n"/>
      <c r="N3395" s="42" t="n"/>
      <c r="O3395" s="42" t="n"/>
    </row>
    <row r="3396">
      <c r="A3396" s="40" t="n"/>
      <c r="B3396" s="41" t="n"/>
      <c r="C3396" s="42" t="n"/>
      <c r="D3396" s="42" t="n"/>
      <c r="E3396" s="42" t="n"/>
      <c r="F3396" s="42" t="n"/>
      <c r="G3396" s="42" t="n"/>
      <c r="H3396" s="42" t="n"/>
      <c r="I3396" s="42" t="n"/>
      <c r="J3396" s="42" t="n"/>
      <c r="K3396" s="42" t="n"/>
      <c r="L3396" s="42" t="n"/>
      <c r="M3396" s="42" t="n"/>
      <c r="N3396" s="42" t="n"/>
      <c r="O3396" s="42" t="n"/>
    </row>
    <row r="3397">
      <c r="A3397" s="40" t="n"/>
      <c r="B3397" s="41" t="n"/>
      <c r="C3397" s="42" t="n"/>
      <c r="D3397" s="42" t="n"/>
      <c r="E3397" s="42" t="n"/>
      <c r="F3397" s="42" t="n"/>
      <c r="G3397" s="42" t="n"/>
      <c r="H3397" s="42" t="n"/>
      <c r="I3397" s="42" t="n"/>
      <c r="J3397" s="42" t="n"/>
      <c r="K3397" s="42" t="n"/>
      <c r="L3397" s="42" t="n"/>
      <c r="M3397" s="42" t="n"/>
      <c r="N3397" s="42" t="n"/>
      <c r="O3397" s="42" t="n"/>
    </row>
    <row r="3398">
      <c r="A3398" s="40" t="n"/>
      <c r="B3398" s="41" t="n"/>
      <c r="C3398" s="42" t="n"/>
      <c r="D3398" s="42" t="n"/>
      <c r="E3398" s="42" t="n"/>
      <c r="F3398" s="42" t="n"/>
      <c r="G3398" s="42" t="n"/>
      <c r="H3398" s="42" t="n"/>
      <c r="I3398" s="42" t="n"/>
      <c r="J3398" s="42" t="n"/>
      <c r="K3398" s="42" t="n"/>
      <c r="L3398" s="42" t="n"/>
      <c r="M3398" s="42" t="n"/>
      <c r="N3398" s="42" t="n"/>
      <c r="O3398" s="42" t="n"/>
    </row>
    <row r="3399">
      <c r="A3399" s="40" t="n"/>
      <c r="B3399" s="41" t="n"/>
      <c r="C3399" s="42" t="n"/>
      <c r="D3399" s="42" t="n"/>
      <c r="E3399" s="42" t="n"/>
      <c r="F3399" s="42" t="n"/>
      <c r="G3399" s="42" t="n"/>
      <c r="H3399" s="42" t="n"/>
      <c r="I3399" s="42" t="n"/>
      <c r="J3399" s="42" t="n"/>
      <c r="K3399" s="42" t="n"/>
      <c r="L3399" s="42" t="n"/>
      <c r="M3399" s="42" t="n"/>
      <c r="N3399" s="42" t="n"/>
      <c r="O3399" s="42" t="n"/>
    </row>
    <row r="3400">
      <c r="A3400" s="40" t="n"/>
      <c r="B3400" s="41" t="n"/>
      <c r="C3400" s="42" t="n"/>
      <c r="D3400" s="42" t="n"/>
      <c r="E3400" s="42" t="n"/>
      <c r="F3400" s="42" t="n"/>
      <c r="G3400" s="42" t="n"/>
      <c r="H3400" s="42" t="n"/>
      <c r="I3400" s="42" t="n"/>
      <c r="J3400" s="42" t="n"/>
      <c r="K3400" s="42" t="n"/>
      <c r="L3400" s="42" t="n"/>
      <c r="M3400" s="42" t="n"/>
      <c r="N3400" s="42" t="n"/>
      <c r="O3400" s="42" t="n"/>
    </row>
    <row r="3401">
      <c r="A3401" s="40" t="n"/>
      <c r="B3401" s="41" t="n"/>
      <c r="C3401" s="42" t="n"/>
      <c r="D3401" s="42" t="n"/>
      <c r="E3401" s="42" t="n"/>
      <c r="F3401" s="42" t="n"/>
      <c r="G3401" s="42" t="n"/>
      <c r="H3401" s="42" t="n"/>
      <c r="I3401" s="42" t="n"/>
      <c r="J3401" s="42" t="n"/>
      <c r="K3401" s="42" t="n"/>
      <c r="L3401" s="42" t="n"/>
      <c r="M3401" s="42" t="n"/>
      <c r="N3401" s="42" t="n"/>
      <c r="O3401" s="42" t="n"/>
    </row>
    <row r="3402">
      <c r="A3402" s="40" t="n"/>
      <c r="B3402" s="41" t="n"/>
      <c r="C3402" s="42" t="n"/>
      <c r="D3402" s="42" t="n"/>
      <c r="E3402" s="42" t="n"/>
      <c r="F3402" s="42" t="n"/>
      <c r="G3402" s="42" t="n"/>
      <c r="H3402" s="42" t="n"/>
      <c r="I3402" s="42" t="n"/>
      <c r="J3402" s="42" t="n"/>
      <c r="K3402" s="42" t="n"/>
      <c r="L3402" s="42" t="n"/>
      <c r="M3402" s="42" t="n"/>
      <c r="N3402" s="42" t="n"/>
      <c r="O3402" s="42" t="n"/>
    </row>
    <row r="3403">
      <c r="A3403" s="40" t="n"/>
      <c r="B3403" s="41" t="n"/>
      <c r="C3403" s="42" t="n"/>
      <c r="D3403" s="42" t="n"/>
      <c r="E3403" s="42" t="n"/>
      <c r="F3403" s="42" t="n"/>
      <c r="G3403" s="42" t="n"/>
      <c r="H3403" s="42" t="n"/>
      <c r="I3403" s="42" t="n"/>
      <c r="J3403" s="42" t="n"/>
      <c r="K3403" s="42" t="n"/>
      <c r="L3403" s="42" t="n"/>
      <c r="M3403" s="42" t="n"/>
      <c r="N3403" s="42" t="n"/>
      <c r="O3403" s="42" t="n"/>
    </row>
    <row r="3404">
      <c r="A3404" s="40" t="n"/>
      <c r="B3404" s="41" t="n"/>
      <c r="C3404" s="42" t="n"/>
      <c r="D3404" s="42" t="n"/>
      <c r="E3404" s="42" t="n"/>
      <c r="F3404" s="42" t="n"/>
      <c r="G3404" s="42" t="n"/>
      <c r="H3404" s="42" t="n"/>
      <c r="I3404" s="42" t="n"/>
      <c r="J3404" s="42" t="n"/>
      <c r="K3404" s="42" t="n"/>
      <c r="L3404" s="42" t="n"/>
      <c r="M3404" s="42" t="n"/>
      <c r="N3404" s="42" t="n"/>
      <c r="O3404" s="42" t="n"/>
    </row>
    <row r="3405">
      <c r="A3405" s="40" t="n"/>
      <c r="B3405" s="41" t="n"/>
      <c r="C3405" s="42" t="n"/>
      <c r="D3405" s="42" t="n"/>
      <c r="E3405" s="42" t="n"/>
      <c r="F3405" s="42" t="n"/>
      <c r="G3405" s="42" t="n"/>
      <c r="H3405" s="42" t="n"/>
      <c r="I3405" s="42" t="n"/>
      <c r="J3405" s="42" t="n"/>
      <c r="K3405" s="42" t="n"/>
      <c r="L3405" s="42" t="n"/>
      <c r="M3405" s="42" t="n"/>
      <c r="N3405" s="42" t="n"/>
      <c r="O3405" s="42" t="n"/>
    </row>
    <row r="3406">
      <c r="A3406" s="40" t="n"/>
      <c r="B3406" s="41" t="n"/>
      <c r="C3406" s="42" t="n"/>
      <c r="D3406" s="42" t="n"/>
      <c r="E3406" s="42" t="n"/>
      <c r="F3406" s="42" t="n"/>
      <c r="G3406" s="42" t="n"/>
      <c r="H3406" s="42" t="n"/>
      <c r="I3406" s="42" t="n"/>
      <c r="J3406" s="42" t="n"/>
      <c r="K3406" s="42" t="n"/>
      <c r="L3406" s="42" t="n"/>
      <c r="M3406" s="42" t="n"/>
      <c r="N3406" s="42" t="n"/>
      <c r="O3406" s="42" t="n"/>
    </row>
    <row r="3407">
      <c r="A3407" s="40" t="n"/>
      <c r="B3407" s="41" t="n"/>
      <c r="C3407" s="42" t="n"/>
      <c r="D3407" s="42" t="n"/>
      <c r="E3407" s="42" t="n"/>
      <c r="F3407" s="42" t="n"/>
      <c r="G3407" s="42" t="n"/>
      <c r="H3407" s="42" t="n"/>
      <c r="I3407" s="42" t="n"/>
      <c r="J3407" s="42" t="n"/>
      <c r="K3407" s="42" t="n"/>
      <c r="L3407" s="42" t="n"/>
      <c r="M3407" s="42" t="n"/>
      <c r="N3407" s="42" t="n"/>
      <c r="O3407" s="42" t="n"/>
    </row>
    <row r="3408">
      <c r="A3408" s="40" t="n"/>
      <c r="B3408" s="41" t="n"/>
      <c r="C3408" s="42" t="n"/>
      <c r="D3408" s="42" t="n"/>
      <c r="E3408" s="42" t="n"/>
      <c r="F3408" s="42" t="n"/>
      <c r="G3408" s="42" t="n"/>
      <c r="H3408" s="42" t="n"/>
      <c r="I3408" s="42" t="n"/>
      <c r="J3408" s="42" t="n"/>
      <c r="K3408" s="42" t="n"/>
      <c r="L3408" s="42" t="n"/>
      <c r="M3408" s="42" t="n"/>
      <c r="N3408" s="42" t="n"/>
      <c r="O3408" s="42" t="n"/>
    </row>
    <row r="3409">
      <c r="A3409" s="40" t="n"/>
      <c r="B3409" s="41" t="n"/>
      <c r="C3409" s="42" t="n"/>
      <c r="D3409" s="42" t="n"/>
      <c r="E3409" s="42" t="n"/>
      <c r="F3409" s="42" t="n"/>
      <c r="G3409" s="42" t="n"/>
      <c r="H3409" s="42" t="n"/>
      <c r="I3409" s="42" t="n"/>
      <c r="J3409" s="42" t="n"/>
      <c r="K3409" s="42" t="n"/>
      <c r="L3409" s="42" t="n"/>
      <c r="M3409" s="42" t="n"/>
      <c r="N3409" s="42" t="n"/>
      <c r="O3409" s="42" t="n"/>
    </row>
    <row r="3410">
      <c r="A3410" s="40" t="n"/>
      <c r="B3410" s="41" t="n"/>
      <c r="C3410" s="42" t="n"/>
      <c r="D3410" s="42" t="n"/>
      <c r="E3410" s="42" t="n"/>
      <c r="F3410" s="42" t="n"/>
      <c r="G3410" s="42" t="n"/>
      <c r="H3410" s="42" t="n"/>
      <c r="I3410" s="42" t="n"/>
      <c r="J3410" s="42" t="n"/>
      <c r="K3410" s="42" t="n"/>
      <c r="L3410" s="42" t="n"/>
      <c r="M3410" s="42" t="n"/>
      <c r="N3410" s="42" t="n"/>
      <c r="O3410" s="42" t="n"/>
    </row>
    <row r="3411">
      <c r="A3411" s="40" t="n"/>
      <c r="B3411" s="41" t="n"/>
      <c r="C3411" s="42" t="n"/>
      <c r="D3411" s="42" t="n"/>
      <c r="E3411" s="42" t="n"/>
      <c r="F3411" s="42" t="n"/>
      <c r="G3411" s="42" t="n"/>
      <c r="H3411" s="42" t="n"/>
      <c r="I3411" s="42" t="n"/>
      <c r="J3411" s="42" t="n"/>
      <c r="K3411" s="42" t="n"/>
      <c r="L3411" s="42" t="n"/>
      <c r="M3411" s="42" t="n"/>
      <c r="N3411" s="42" t="n"/>
      <c r="O3411" s="42" t="n"/>
    </row>
    <row r="3412">
      <c r="A3412" s="40" t="n"/>
      <c r="B3412" s="41" t="n"/>
      <c r="C3412" s="42" t="n"/>
      <c r="D3412" s="42" t="n"/>
      <c r="E3412" s="42" t="n"/>
      <c r="F3412" s="42" t="n"/>
      <c r="G3412" s="42" t="n"/>
      <c r="H3412" s="42" t="n"/>
      <c r="I3412" s="42" t="n"/>
      <c r="J3412" s="42" t="n"/>
      <c r="K3412" s="42" t="n"/>
      <c r="L3412" s="42" t="n"/>
      <c r="M3412" s="42" t="n"/>
      <c r="N3412" s="42" t="n"/>
      <c r="O3412" s="42" t="n"/>
    </row>
    <row r="3413">
      <c r="A3413" s="40" t="n"/>
      <c r="B3413" s="41" t="n"/>
      <c r="C3413" s="42" t="n"/>
      <c r="D3413" s="42" t="n"/>
      <c r="E3413" s="42" t="n"/>
      <c r="F3413" s="42" t="n"/>
      <c r="G3413" s="42" t="n"/>
      <c r="H3413" s="42" t="n"/>
      <c r="I3413" s="42" t="n"/>
      <c r="J3413" s="42" t="n"/>
      <c r="K3413" s="42" t="n"/>
      <c r="L3413" s="42" t="n"/>
      <c r="M3413" s="42" t="n"/>
      <c r="N3413" s="42" t="n"/>
      <c r="O3413" s="42" t="n"/>
    </row>
    <row r="3414">
      <c r="A3414" s="40" t="n"/>
      <c r="B3414" s="41" t="n"/>
      <c r="C3414" s="42" t="n"/>
      <c r="D3414" s="42" t="n"/>
      <c r="E3414" s="42" t="n"/>
      <c r="F3414" s="42" t="n"/>
      <c r="G3414" s="42" t="n"/>
      <c r="H3414" s="42" t="n"/>
      <c r="I3414" s="42" t="n"/>
      <c r="J3414" s="42" t="n"/>
      <c r="K3414" s="42" t="n"/>
      <c r="L3414" s="42" t="n"/>
      <c r="M3414" s="42" t="n"/>
      <c r="N3414" s="42" t="n"/>
      <c r="O3414" s="42" t="n"/>
    </row>
    <row r="3415">
      <c r="A3415" s="40" t="n"/>
      <c r="B3415" s="41" t="n"/>
      <c r="C3415" s="42" t="n"/>
      <c r="D3415" s="42" t="n"/>
      <c r="E3415" s="42" t="n"/>
      <c r="F3415" s="42" t="n"/>
      <c r="G3415" s="42" t="n"/>
      <c r="H3415" s="42" t="n"/>
      <c r="I3415" s="42" t="n"/>
      <c r="J3415" s="42" t="n"/>
      <c r="K3415" s="42" t="n"/>
      <c r="L3415" s="42" t="n"/>
      <c r="M3415" s="42" t="n"/>
      <c r="N3415" s="42" t="n"/>
      <c r="O3415" s="42" t="n"/>
    </row>
    <row r="3416">
      <c r="A3416" s="40" t="n"/>
      <c r="B3416" s="41" t="n"/>
      <c r="C3416" s="42" t="n"/>
      <c r="D3416" s="42" t="n"/>
      <c r="E3416" s="42" t="n"/>
      <c r="F3416" s="42" t="n"/>
      <c r="G3416" s="42" t="n"/>
      <c r="H3416" s="42" t="n"/>
      <c r="I3416" s="42" t="n"/>
      <c r="J3416" s="42" t="n"/>
      <c r="K3416" s="42" t="n"/>
      <c r="L3416" s="42" t="n"/>
      <c r="M3416" s="42" t="n"/>
      <c r="N3416" s="42" t="n"/>
      <c r="O3416" s="42" t="n"/>
    </row>
    <row r="3417">
      <c r="A3417" s="40" t="n"/>
      <c r="B3417" s="41" t="n"/>
      <c r="C3417" s="42" t="n"/>
      <c r="D3417" s="42" t="n"/>
      <c r="E3417" s="42" t="n"/>
      <c r="F3417" s="42" t="n"/>
      <c r="G3417" s="42" t="n"/>
      <c r="H3417" s="42" t="n"/>
      <c r="I3417" s="42" t="n"/>
      <c r="J3417" s="42" t="n"/>
      <c r="K3417" s="42" t="n"/>
      <c r="L3417" s="42" t="n"/>
      <c r="M3417" s="42" t="n"/>
      <c r="N3417" s="42" t="n"/>
      <c r="O3417" s="42" t="n"/>
    </row>
    <row r="3418">
      <c r="A3418" s="40" t="n"/>
      <c r="B3418" s="41" t="n"/>
      <c r="C3418" s="42" t="n"/>
      <c r="D3418" s="42" t="n"/>
      <c r="E3418" s="42" t="n"/>
      <c r="F3418" s="42" t="n"/>
      <c r="G3418" s="42" t="n"/>
      <c r="H3418" s="42" t="n"/>
      <c r="I3418" s="42" t="n"/>
      <c r="J3418" s="42" t="n"/>
      <c r="K3418" s="42" t="n"/>
      <c r="L3418" s="42" t="n"/>
      <c r="M3418" s="42" t="n"/>
      <c r="N3418" s="42" t="n"/>
      <c r="O3418" s="42" t="n"/>
    </row>
    <row r="3419">
      <c r="A3419" s="40" t="n"/>
      <c r="B3419" s="41" t="n"/>
      <c r="C3419" s="42" t="n"/>
      <c r="D3419" s="42" t="n"/>
      <c r="E3419" s="42" t="n"/>
      <c r="F3419" s="42" t="n"/>
      <c r="G3419" s="42" t="n"/>
      <c r="H3419" s="42" t="n"/>
      <c r="I3419" s="42" t="n"/>
      <c r="J3419" s="42" t="n"/>
      <c r="K3419" s="42" t="n"/>
      <c r="L3419" s="42" t="n"/>
      <c r="M3419" s="42" t="n"/>
      <c r="N3419" s="42" t="n"/>
      <c r="O3419" s="42" t="n"/>
    </row>
    <row r="3420">
      <c r="A3420" s="40" t="n"/>
      <c r="B3420" s="41" t="n"/>
      <c r="C3420" s="42" t="n"/>
      <c r="D3420" s="42" t="n"/>
      <c r="E3420" s="42" t="n"/>
      <c r="F3420" s="42" t="n"/>
      <c r="G3420" s="42" t="n"/>
      <c r="H3420" s="42" t="n"/>
      <c r="I3420" s="42" t="n"/>
      <c r="J3420" s="42" t="n"/>
      <c r="K3420" s="42" t="n"/>
      <c r="L3420" s="42" t="n"/>
      <c r="M3420" s="42" t="n"/>
      <c r="N3420" s="42" t="n"/>
      <c r="O3420" s="42" t="n"/>
    </row>
    <row r="3421">
      <c r="A3421" s="40" t="n"/>
      <c r="B3421" s="41" t="n"/>
      <c r="C3421" s="42" t="n"/>
      <c r="D3421" s="42" t="n"/>
      <c r="E3421" s="42" t="n"/>
      <c r="F3421" s="42" t="n"/>
      <c r="G3421" s="42" t="n"/>
      <c r="H3421" s="42" t="n"/>
      <c r="I3421" s="42" t="n"/>
      <c r="J3421" s="42" t="n"/>
      <c r="K3421" s="42" t="n"/>
      <c r="L3421" s="42" t="n"/>
      <c r="M3421" s="42" t="n"/>
      <c r="N3421" s="42" t="n"/>
      <c r="O3421" s="42" t="n"/>
    </row>
    <row r="3422">
      <c r="A3422" s="40" t="n"/>
      <c r="B3422" s="41" t="n"/>
      <c r="C3422" s="42" t="n"/>
      <c r="D3422" s="42" t="n"/>
      <c r="E3422" s="42" t="n"/>
      <c r="F3422" s="42" t="n"/>
      <c r="G3422" s="42" t="n"/>
      <c r="H3422" s="42" t="n"/>
      <c r="I3422" s="42" t="n"/>
      <c r="J3422" s="42" t="n"/>
      <c r="K3422" s="42" t="n"/>
      <c r="L3422" s="42" t="n"/>
      <c r="M3422" s="42" t="n"/>
      <c r="N3422" s="42" t="n"/>
      <c r="O3422" s="42" t="n"/>
    </row>
    <row r="3423">
      <c r="A3423" s="40" t="n"/>
      <c r="B3423" s="41" t="n"/>
      <c r="C3423" s="42" t="n"/>
      <c r="D3423" s="42" t="n"/>
      <c r="E3423" s="42" t="n"/>
      <c r="F3423" s="42" t="n"/>
      <c r="G3423" s="42" t="n"/>
      <c r="H3423" s="42" t="n"/>
      <c r="I3423" s="42" t="n"/>
      <c r="J3423" s="42" t="n"/>
      <c r="K3423" s="42" t="n"/>
      <c r="L3423" s="42" t="n"/>
      <c r="M3423" s="42" t="n"/>
      <c r="N3423" s="42" t="n"/>
      <c r="O3423" s="42" t="n"/>
    </row>
    <row r="3424">
      <c r="A3424" s="40" t="n"/>
      <c r="B3424" s="41" t="n"/>
      <c r="C3424" s="42" t="n"/>
      <c r="D3424" s="42" t="n"/>
      <c r="E3424" s="42" t="n"/>
      <c r="F3424" s="42" t="n"/>
      <c r="G3424" s="42" t="n"/>
      <c r="H3424" s="42" t="n"/>
      <c r="I3424" s="42" t="n"/>
      <c r="J3424" s="42" t="n"/>
      <c r="K3424" s="42" t="n"/>
      <c r="L3424" s="42" t="n"/>
      <c r="M3424" s="42" t="n"/>
      <c r="N3424" s="42" t="n"/>
      <c r="O3424" s="42" t="n"/>
    </row>
    <row r="3425">
      <c r="A3425" s="40" t="n"/>
      <c r="B3425" s="41" t="n"/>
      <c r="C3425" s="42" t="n"/>
      <c r="D3425" s="42" t="n"/>
      <c r="E3425" s="42" t="n"/>
      <c r="F3425" s="42" t="n"/>
      <c r="G3425" s="42" t="n"/>
      <c r="H3425" s="42" t="n"/>
      <c r="I3425" s="42" t="n"/>
      <c r="J3425" s="42" t="n"/>
      <c r="K3425" s="42" t="n"/>
      <c r="L3425" s="42" t="n"/>
      <c r="M3425" s="42" t="n"/>
      <c r="N3425" s="42" t="n"/>
      <c r="O3425" s="42" t="n"/>
    </row>
    <row r="3426">
      <c r="A3426" s="40" t="n"/>
      <c r="B3426" s="41" t="n"/>
      <c r="C3426" s="42" t="n"/>
      <c r="D3426" s="42" t="n"/>
      <c r="E3426" s="42" t="n"/>
      <c r="F3426" s="42" t="n"/>
      <c r="G3426" s="42" t="n"/>
      <c r="H3426" s="42" t="n"/>
      <c r="I3426" s="42" t="n"/>
      <c r="J3426" s="42" t="n"/>
      <c r="K3426" s="42" t="n"/>
      <c r="L3426" s="42" t="n"/>
      <c r="M3426" s="42" t="n"/>
      <c r="N3426" s="42" t="n"/>
      <c r="O3426" s="42" t="n"/>
    </row>
    <row r="3427">
      <c r="A3427" s="40" t="n"/>
      <c r="B3427" s="41" t="n"/>
      <c r="C3427" s="42" t="n"/>
      <c r="D3427" s="42" t="n"/>
      <c r="E3427" s="42" t="n"/>
      <c r="F3427" s="42" t="n"/>
      <c r="G3427" s="42" t="n"/>
      <c r="H3427" s="42" t="n"/>
      <c r="I3427" s="42" t="n"/>
      <c r="J3427" s="42" t="n"/>
      <c r="K3427" s="42" t="n"/>
      <c r="L3427" s="42" t="n"/>
      <c r="M3427" s="42" t="n"/>
      <c r="N3427" s="42" t="n"/>
      <c r="O3427" s="42" t="n"/>
    </row>
    <row r="3428">
      <c r="A3428" s="40" t="n"/>
      <c r="B3428" s="41" t="n"/>
      <c r="C3428" s="42" t="n"/>
      <c r="D3428" s="42" t="n"/>
      <c r="E3428" s="42" t="n"/>
      <c r="F3428" s="42" t="n"/>
      <c r="G3428" s="42" t="n"/>
      <c r="H3428" s="42" t="n"/>
      <c r="I3428" s="42" t="n"/>
      <c r="J3428" s="42" t="n"/>
      <c r="K3428" s="42" t="n"/>
      <c r="L3428" s="42" t="n"/>
      <c r="M3428" s="42" t="n"/>
      <c r="N3428" s="42" t="n"/>
      <c r="O3428" s="42" t="n"/>
    </row>
    <row r="3429">
      <c r="A3429" s="40" t="n"/>
      <c r="B3429" s="41" t="n"/>
      <c r="C3429" s="42" t="n"/>
      <c r="D3429" s="42" t="n"/>
      <c r="E3429" s="42" t="n"/>
      <c r="F3429" s="42" t="n"/>
      <c r="G3429" s="42" t="n"/>
      <c r="H3429" s="42" t="n"/>
      <c r="I3429" s="42" t="n"/>
      <c r="J3429" s="42" t="n"/>
      <c r="K3429" s="42" t="n"/>
      <c r="L3429" s="42" t="n"/>
      <c r="M3429" s="42" t="n"/>
      <c r="N3429" s="42" t="n"/>
      <c r="O3429" s="42" t="n"/>
    </row>
    <row r="3430">
      <c r="A3430" s="40" t="n"/>
      <c r="B3430" s="41" t="n"/>
      <c r="C3430" s="42" t="n"/>
      <c r="D3430" s="42" t="n"/>
      <c r="E3430" s="42" t="n"/>
      <c r="F3430" s="42" t="n"/>
      <c r="G3430" s="42" t="n"/>
      <c r="H3430" s="42" t="n"/>
      <c r="I3430" s="42" t="n"/>
      <c r="J3430" s="42" t="n"/>
      <c r="K3430" s="42" t="n"/>
      <c r="L3430" s="42" t="n"/>
      <c r="M3430" s="42" t="n"/>
      <c r="N3430" s="42" t="n"/>
      <c r="O3430" s="42" t="n"/>
    </row>
    <row r="3431">
      <c r="A3431" s="40" t="n"/>
      <c r="B3431" s="41" t="n"/>
      <c r="C3431" s="42" t="n"/>
      <c r="D3431" s="42" t="n"/>
      <c r="E3431" s="42" t="n"/>
      <c r="F3431" s="42" t="n"/>
      <c r="G3431" s="42" t="n"/>
      <c r="H3431" s="42" t="n"/>
      <c r="I3431" s="42" t="n"/>
      <c r="J3431" s="42" t="n"/>
      <c r="K3431" s="42" t="n"/>
      <c r="L3431" s="42" t="n"/>
      <c r="M3431" s="42" t="n"/>
      <c r="N3431" s="42" t="n"/>
      <c r="O3431" s="42" t="n"/>
    </row>
    <row r="3432">
      <c r="A3432" s="40" t="n"/>
      <c r="B3432" s="41" t="n"/>
      <c r="C3432" s="42" t="n"/>
      <c r="D3432" s="42" t="n"/>
      <c r="E3432" s="42" t="n"/>
      <c r="F3432" s="42" t="n"/>
      <c r="G3432" s="42" t="n"/>
      <c r="H3432" s="42" t="n"/>
      <c r="I3432" s="42" t="n"/>
      <c r="J3432" s="42" t="n"/>
      <c r="K3432" s="42" t="n"/>
      <c r="L3432" s="42" t="n"/>
      <c r="M3432" s="42" t="n"/>
      <c r="N3432" s="42" t="n"/>
      <c r="O3432" s="42" t="n"/>
    </row>
    <row r="3433">
      <c r="A3433" s="40" t="n"/>
      <c r="B3433" s="41" t="n"/>
      <c r="C3433" s="42" t="n"/>
      <c r="D3433" s="42" t="n"/>
      <c r="E3433" s="42" t="n"/>
      <c r="F3433" s="42" t="n"/>
      <c r="G3433" s="42" t="n"/>
      <c r="H3433" s="42" t="n"/>
      <c r="I3433" s="42" t="n"/>
      <c r="J3433" s="42" t="n"/>
      <c r="K3433" s="42" t="n"/>
      <c r="L3433" s="42" t="n"/>
      <c r="M3433" s="42" t="n"/>
      <c r="N3433" s="42" t="n"/>
      <c r="O3433" s="42" t="n"/>
    </row>
    <row r="3434">
      <c r="A3434" s="40" t="n"/>
      <c r="B3434" s="41" t="n"/>
      <c r="C3434" s="42" t="n"/>
      <c r="D3434" s="42" t="n"/>
      <c r="E3434" s="42" t="n"/>
      <c r="F3434" s="42" t="n"/>
      <c r="G3434" s="42" t="n"/>
      <c r="H3434" s="42" t="n"/>
      <c r="I3434" s="42" t="n"/>
      <c r="J3434" s="42" t="n"/>
      <c r="K3434" s="42" t="n"/>
      <c r="L3434" s="42" t="n"/>
      <c r="M3434" s="42" t="n"/>
      <c r="N3434" s="42" t="n"/>
      <c r="O3434" s="42" t="n"/>
    </row>
    <row r="3435">
      <c r="A3435" s="40" t="n"/>
      <c r="B3435" s="41" t="n"/>
      <c r="C3435" s="42" t="n"/>
      <c r="D3435" s="42" t="n"/>
      <c r="E3435" s="42" t="n"/>
      <c r="F3435" s="42" t="n"/>
      <c r="G3435" s="42" t="n"/>
      <c r="H3435" s="42" t="n"/>
      <c r="I3435" s="42" t="n"/>
      <c r="J3435" s="42" t="n"/>
      <c r="K3435" s="42" t="n"/>
      <c r="L3435" s="42" t="n"/>
      <c r="M3435" s="42" t="n"/>
      <c r="N3435" s="42" t="n"/>
      <c r="O3435" s="42" t="n"/>
    </row>
    <row r="3436">
      <c r="A3436" s="40" t="n"/>
      <c r="B3436" s="41" t="n"/>
      <c r="C3436" s="42" t="n"/>
      <c r="D3436" s="42" t="n"/>
      <c r="E3436" s="42" t="n"/>
      <c r="F3436" s="42" t="n"/>
      <c r="G3436" s="42" t="n"/>
      <c r="H3436" s="42" t="n"/>
      <c r="I3436" s="42" t="n"/>
      <c r="J3436" s="42" t="n"/>
      <c r="K3436" s="42" t="n"/>
      <c r="L3436" s="42" t="n"/>
      <c r="M3436" s="42" t="n"/>
      <c r="N3436" s="42" t="n"/>
      <c r="O3436" s="42" t="n"/>
    </row>
    <row r="3437">
      <c r="A3437" s="40" t="n"/>
      <c r="B3437" s="41" t="n"/>
      <c r="C3437" s="42" t="n"/>
      <c r="D3437" s="42" t="n"/>
      <c r="E3437" s="42" t="n"/>
      <c r="F3437" s="42" t="n"/>
      <c r="G3437" s="42" t="n"/>
      <c r="H3437" s="42" t="n"/>
      <c r="I3437" s="42" t="n"/>
      <c r="J3437" s="42" t="n"/>
      <c r="K3437" s="42" t="n"/>
      <c r="L3437" s="42" t="n"/>
      <c r="M3437" s="42" t="n"/>
      <c r="N3437" s="42" t="n"/>
      <c r="O3437" s="42" t="n"/>
    </row>
    <row r="3438">
      <c r="A3438" s="40" t="n"/>
      <c r="B3438" s="41" t="n"/>
      <c r="C3438" s="42" t="n"/>
      <c r="D3438" s="42" t="n"/>
      <c r="E3438" s="42" t="n"/>
      <c r="F3438" s="42" t="n"/>
      <c r="G3438" s="42" t="n"/>
      <c r="H3438" s="42" t="n"/>
      <c r="I3438" s="42" t="n"/>
      <c r="J3438" s="42" t="n"/>
      <c r="K3438" s="42" t="n"/>
      <c r="L3438" s="42" t="n"/>
      <c r="M3438" s="42" t="n"/>
      <c r="N3438" s="42" t="n"/>
      <c r="O3438" s="42" t="n"/>
    </row>
    <row r="3439">
      <c r="A3439" s="40" t="n"/>
      <c r="B3439" s="41" t="n"/>
      <c r="C3439" s="42" t="n"/>
      <c r="D3439" s="42" t="n"/>
      <c r="E3439" s="42" t="n"/>
      <c r="F3439" s="42" t="n"/>
      <c r="G3439" s="42" t="n"/>
      <c r="H3439" s="42" t="n"/>
      <c r="I3439" s="42" t="n"/>
      <c r="J3439" s="42" t="n"/>
      <c r="K3439" s="42" t="n"/>
      <c r="L3439" s="42" t="n"/>
      <c r="M3439" s="42" t="n"/>
      <c r="N3439" s="42" t="n"/>
      <c r="O3439" s="42" t="n"/>
    </row>
    <row r="3440">
      <c r="A3440" s="40" t="n"/>
      <c r="B3440" s="41" t="n"/>
      <c r="C3440" s="42" t="n"/>
      <c r="D3440" s="42" t="n"/>
      <c r="E3440" s="42" t="n"/>
      <c r="F3440" s="42" t="n"/>
      <c r="G3440" s="42" t="n"/>
      <c r="H3440" s="42" t="n"/>
      <c r="I3440" s="42" t="n"/>
      <c r="J3440" s="42" t="n"/>
      <c r="K3440" s="42" t="n"/>
      <c r="L3440" s="42" t="n"/>
      <c r="M3440" s="42" t="n"/>
      <c r="N3440" s="42" t="n"/>
      <c r="O3440" s="42" t="n"/>
    </row>
    <row r="3441">
      <c r="A3441" s="40" t="n"/>
      <c r="B3441" s="41" t="n"/>
      <c r="C3441" s="42" t="n"/>
      <c r="D3441" s="42" t="n"/>
      <c r="E3441" s="42" t="n"/>
      <c r="F3441" s="42" t="n"/>
      <c r="G3441" s="42" t="n"/>
      <c r="H3441" s="42" t="n"/>
      <c r="I3441" s="42" t="n"/>
      <c r="J3441" s="42" t="n"/>
      <c r="K3441" s="42" t="n"/>
      <c r="L3441" s="42" t="n"/>
      <c r="M3441" s="42" t="n"/>
      <c r="N3441" s="42" t="n"/>
      <c r="O3441" s="42" t="n"/>
    </row>
    <row r="3442">
      <c r="A3442" s="40" t="n"/>
      <c r="B3442" s="41" t="n"/>
      <c r="C3442" s="42" t="n"/>
      <c r="D3442" s="42" t="n"/>
      <c r="E3442" s="42" t="n"/>
      <c r="F3442" s="42" t="n"/>
      <c r="G3442" s="42" t="n"/>
      <c r="H3442" s="42" t="n"/>
      <c r="I3442" s="42" t="n"/>
      <c r="J3442" s="42" t="n"/>
      <c r="K3442" s="42" t="n"/>
      <c r="L3442" s="42" t="n"/>
      <c r="M3442" s="42" t="n"/>
      <c r="N3442" s="42" t="n"/>
      <c r="O3442" s="42" t="n"/>
    </row>
    <row r="3443">
      <c r="A3443" s="40" t="n"/>
      <c r="B3443" s="41" t="n"/>
      <c r="C3443" s="42" t="n"/>
      <c r="D3443" s="42" t="n"/>
      <c r="E3443" s="42" t="n"/>
      <c r="F3443" s="42" t="n"/>
      <c r="G3443" s="42" t="n"/>
      <c r="H3443" s="42" t="n"/>
      <c r="I3443" s="42" t="n"/>
      <c r="J3443" s="42" t="n"/>
      <c r="K3443" s="42" t="n"/>
      <c r="L3443" s="42" t="n"/>
      <c r="M3443" s="42" t="n"/>
      <c r="N3443" s="42" t="n"/>
      <c r="O3443" s="42" t="n"/>
    </row>
    <row r="3444">
      <c r="A3444" s="40" t="n"/>
      <c r="B3444" s="41" t="n"/>
      <c r="C3444" s="42" t="n"/>
      <c r="D3444" s="42" t="n"/>
      <c r="E3444" s="42" t="n"/>
      <c r="F3444" s="42" t="n"/>
      <c r="G3444" s="42" t="n"/>
      <c r="H3444" s="42" t="n"/>
      <c r="I3444" s="42" t="n"/>
      <c r="J3444" s="42" t="n"/>
      <c r="K3444" s="42" t="n"/>
      <c r="L3444" s="42" t="n"/>
      <c r="M3444" s="42" t="n"/>
      <c r="N3444" s="42" t="n"/>
      <c r="O3444" s="42" t="n"/>
    </row>
    <row r="3445">
      <c r="A3445" s="40" t="n"/>
      <c r="B3445" s="41" t="n"/>
      <c r="C3445" s="42" t="n"/>
      <c r="D3445" s="42" t="n"/>
      <c r="E3445" s="42" t="n"/>
      <c r="F3445" s="42" t="n"/>
      <c r="G3445" s="42" t="n"/>
      <c r="H3445" s="42" t="n"/>
      <c r="I3445" s="42" t="n"/>
      <c r="J3445" s="42" t="n"/>
      <c r="K3445" s="42" t="n"/>
      <c r="L3445" s="42" t="n"/>
      <c r="M3445" s="42" t="n"/>
      <c r="N3445" s="42" t="n"/>
      <c r="O3445" s="42" t="n"/>
    </row>
    <row r="3446">
      <c r="A3446" s="40" t="n"/>
      <c r="B3446" s="41" t="n"/>
      <c r="C3446" s="42" t="n"/>
      <c r="D3446" s="42" t="n"/>
      <c r="E3446" s="42" t="n"/>
      <c r="F3446" s="42" t="n"/>
      <c r="G3446" s="42" t="n"/>
      <c r="H3446" s="42" t="n"/>
      <c r="I3446" s="42" t="n"/>
      <c r="J3446" s="42" t="n"/>
      <c r="K3446" s="42" t="n"/>
      <c r="L3446" s="42" t="n"/>
      <c r="M3446" s="42" t="n"/>
      <c r="N3446" s="42" t="n"/>
      <c r="O3446" s="42" t="n"/>
    </row>
    <row r="3447">
      <c r="A3447" s="40" t="n"/>
      <c r="B3447" s="41" t="n"/>
      <c r="C3447" s="42" t="n"/>
      <c r="D3447" s="42" t="n"/>
      <c r="E3447" s="42" t="n"/>
      <c r="F3447" s="42" t="n"/>
      <c r="G3447" s="42" t="n"/>
      <c r="H3447" s="42" t="n"/>
      <c r="I3447" s="42" t="n"/>
      <c r="J3447" s="42" t="n"/>
      <c r="K3447" s="42" t="n"/>
      <c r="L3447" s="42" t="n"/>
      <c r="M3447" s="42" t="n"/>
      <c r="N3447" s="42" t="n"/>
      <c r="O3447" s="42" t="n"/>
    </row>
    <row r="3448">
      <c r="A3448" s="40" t="n"/>
      <c r="B3448" s="41" t="n"/>
      <c r="C3448" s="42" t="n"/>
      <c r="D3448" s="42" t="n"/>
      <c r="E3448" s="42" t="n"/>
      <c r="F3448" s="42" t="n"/>
      <c r="G3448" s="42" t="n"/>
      <c r="H3448" s="42" t="n"/>
      <c r="I3448" s="42" t="n"/>
      <c r="J3448" s="42" t="n"/>
      <c r="K3448" s="42" t="n"/>
      <c r="L3448" s="42" t="n"/>
      <c r="M3448" s="42" t="n"/>
      <c r="N3448" s="42" t="n"/>
      <c r="O3448" s="42" t="n"/>
    </row>
    <row r="3449">
      <c r="A3449" s="40" t="n"/>
      <c r="B3449" s="41" t="n"/>
      <c r="C3449" s="42" t="n"/>
      <c r="D3449" s="42" t="n"/>
      <c r="E3449" s="42" t="n"/>
      <c r="F3449" s="42" t="n"/>
      <c r="G3449" s="42" t="n"/>
      <c r="H3449" s="42" t="n"/>
      <c r="I3449" s="42" t="n"/>
      <c r="J3449" s="42" t="n"/>
      <c r="K3449" s="42" t="n"/>
      <c r="L3449" s="42" t="n"/>
      <c r="M3449" s="42" t="n"/>
      <c r="N3449" s="42" t="n"/>
      <c r="O3449" s="42" t="n"/>
    </row>
    <row r="3450">
      <c r="A3450" s="40" t="n"/>
      <c r="B3450" s="41" t="n"/>
      <c r="C3450" s="42" t="n"/>
      <c r="D3450" s="42" t="n"/>
      <c r="E3450" s="42" t="n"/>
      <c r="F3450" s="42" t="n"/>
      <c r="G3450" s="42" t="n"/>
      <c r="H3450" s="42" t="n"/>
      <c r="I3450" s="42" t="n"/>
      <c r="J3450" s="42" t="n"/>
      <c r="K3450" s="42" t="n"/>
      <c r="L3450" s="42" t="n"/>
      <c r="M3450" s="42" t="n"/>
      <c r="N3450" s="42" t="n"/>
      <c r="O3450" s="42" t="n"/>
    </row>
    <row r="3451">
      <c r="A3451" s="40" t="n"/>
      <c r="B3451" s="41" t="n"/>
      <c r="C3451" s="42" t="n"/>
      <c r="D3451" s="42" t="n"/>
      <c r="E3451" s="42" t="n"/>
      <c r="F3451" s="42" t="n"/>
      <c r="G3451" s="42" t="n"/>
      <c r="H3451" s="42" t="n"/>
      <c r="I3451" s="42" t="n"/>
      <c r="J3451" s="42" t="n"/>
      <c r="K3451" s="42" t="n"/>
      <c r="L3451" s="42" t="n"/>
      <c r="M3451" s="42" t="n"/>
      <c r="N3451" s="42" t="n"/>
      <c r="O3451" s="42" t="n"/>
    </row>
    <row r="3452">
      <c r="A3452" s="40" t="n"/>
      <c r="B3452" s="41" t="n"/>
      <c r="C3452" s="42" t="n"/>
      <c r="D3452" s="42" t="n"/>
      <c r="E3452" s="42" t="n"/>
      <c r="F3452" s="42" t="n"/>
      <c r="G3452" s="42" t="n"/>
      <c r="H3452" s="42" t="n"/>
      <c r="I3452" s="42" t="n"/>
      <c r="J3452" s="42" t="n"/>
      <c r="K3452" s="42" t="n"/>
      <c r="L3452" s="42" t="n"/>
      <c r="M3452" s="42" t="n"/>
      <c r="N3452" s="42" t="n"/>
      <c r="O3452" s="42" t="n"/>
    </row>
    <row r="3453">
      <c r="A3453" s="40" t="n"/>
      <c r="B3453" s="41" t="n"/>
      <c r="C3453" s="42" t="n"/>
      <c r="D3453" s="42" t="n"/>
      <c r="E3453" s="42" t="n"/>
      <c r="F3453" s="42" t="n"/>
      <c r="G3453" s="42" t="n"/>
      <c r="H3453" s="42" t="n"/>
      <c r="I3453" s="42" t="n"/>
      <c r="J3453" s="42" t="n"/>
      <c r="K3453" s="42" t="n"/>
      <c r="L3453" s="42" t="n"/>
      <c r="M3453" s="42" t="n"/>
      <c r="N3453" s="42" t="n"/>
      <c r="O3453" s="42" t="n"/>
    </row>
    <row r="3454">
      <c r="A3454" s="40" t="n"/>
      <c r="B3454" s="41" t="n"/>
      <c r="C3454" s="42" t="n"/>
      <c r="D3454" s="42" t="n"/>
      <c r="E3454" s="42" t="n"/>
      <c r="F3454" s="42" t="n"/>
      <c r="G3454" s="42" t="n"/>
      <c r="H3454" s="42" t="n"/>
      <c r="I3454" s="42" t="n"/>
      <c r="J3454" s="42" t="n"/>
      <c r="K3454" s="42" t="n"/>
      <c r="L3454" s="42" t="n"/>
      <c r="M3454" s="42" t="n"/>
      <c r="N3454" s="42" t="n"/>
      <c r="O3454" s="42" t="n"/>
    </row>
    <row r="3455">
      <c r="A3455" s="40" t="n"/>
      <c r="B3455" s="41" t="n"/>
      <c r="C3455" s="42" t="n"/>
      <c r="D3455" s="42" t="n"/>
      <c r="E3455" s="42" t="n"/>
      <c r="F3455" s="42" t="n"/>
      <c r="G3455" s="42" t="n"/>
      <c r="H3455" s="42" t="n"/>
      <c r="I3455" s="42" t="n"/>
      <c r="J3455" s="42" t="n"/>
      <c r="K3455" s="42" t="n"/>
      <c r="L3455" s="42" t="n"/>
      <c r="M3455" s="42" t="n"/>
      <c r="N3455" s="42" t="n"/>
      <c r="O3455" s="42" t="n"/>
    </row>
    <row r="3456">
      <c r="A3456" s="40" t="n"/>
      <c r="B3456" s="41" t="n"/>
      <c r="C3456" s="42" t="n"/>
      <c r="D3456" s="42" t="n"/>
      <c r="E3456" s="42" t="n"/>
      <c r="F3456" s="42" t="n"/>
      <c r="G3456" s="42" t="n"/>
      <c r="H3456" s="42" t="n"/>
      <c r="I3456" s="42" t="n"/>
      <c r="J3456" s="42" t="n"/>
      <c r="K3456" s="42" t="n"/>
      <c r="L3456" s="42" t="n"/>
      <c r="M3456" s="42" t="n"/>
      <c r="N3456" s="42" t="n"/>
      <c r="O3456" s="42" t="n"/>
    </row>
    <row r="3457">
      <c r="A3457" s="40" t="n"/>
      <c r="B3457" s="41" t="n"/>
      <c r="C3457" s="42" t="n"/>
      <c r="D3457" s="42" t="n"/>
      <c r="E3457" s="42" t="n"/>
      <c r="F3457" s="42" t="n"/>
      <c r="G3457" s="42" t="n"/>
      <c r="H3457" s="42" t="n"/>
      <c r="I3457" s="42" t="n"/>
      <c r="J3457" s="42" t="n"/>
      <c r="K3457" s="42" t="n"/>
      <c r="L3457" s="42" t="n"/>
      <c r="M3457" s="42" t="n"/>
      <c r="N3457" s="42" t="n"/>
      <c r="O3457" s="42" t="n"/>
    </row>
    <row r="3458">
      <c r="A3458" s="40" t="n"/>
      <c r="B3458" s="41" t="n"/>
      <c r="C3458" s="42" t="n"/>
      <c r="D3458" s="42" t="n"/>
      <c r="E3458" s="42" t="n"/>
      <c r="F3458" s="42" t="n"/>
      <c r="G3458" s="42" t="n"/>
      <c r="H3458" s="42" t="n"/>
      <c r="I3458" s="42" t="n"/>
      <c r="J3458" s="42" t="n"/>
      <c r="K3458" s="42" t="n"/>
      <c r="L3458" s="42" t="n"/>
      <c r="M3458" s="42" t="n"/>
      <c r="N3458" s="42" t="n"/>
      <c r="O3458" s="42" t="n"/>
    </row>
    <row r="3459">
      <c r="A3459" s="40" t="n"/>
      <c r="B3459" s="41" t="n"/>
      <c r="C3459" s="42" t="n"/>
      <c r="D3459" s="42" t="n"/>
      <c r="E3459" s="42" t="n"/>
      <c r="F3459" s="42" t="n"/>
      <c r="G3459" s="42" t="n"/>
      <c r="H3459" s="42" t="n"/>
      <c r="I3459" s="42" t="n"/>
      <c r="J3459" s="42" t="n"/>
      <c r="K3459" s="42" t="n"/>
      <c r="L3459" s="42" t="n"/>
      <c r="M3459" s="42" t="n"/>
      <c r="N3459" s="42" t="n"/>
      <c r="O3459" s="42" t="n"/>
    </row>
    <row r="3460">
      <c r="A3460" s="40" t="n"/>
      <c r="B3460" s="41" t="n"/>
      <c r="C3460" s="42" t="n"/>
      <c r="D3460" s="42" t="n"/>
      <c r="E3460" s="42" t="n"/>
      <c r="F3460" s="42" t="n"/>
      <c r="G3460" s="42" t="n"/>
      <c r="H3460" s="42" t="n"/>
      <c r="I3460" s="42" t="n"/>
      <c r="J3460" s="42" t="n"/>
      <c r="K3460" s="42" t="n"/>
      <c r="L3460" s="42" t="n"/>
      <c r="M3460" s="42" t="n"/>
      <c r="N3460" s="42" t="n"/>
      <c r="O3460" s="42" t="n"/>
    </row>
    <row r="3461">
      <c r="A3461" s="40" t="n"/>
      <c r="B3461" s="41" t="n"/>
      <c r="C3461" s="42" t="n"/>
      <c r="D3461" s="42" t="n"/>
      <c r="E3461" s="42" t="n"/>
      <c r="F3461" s="42" t="n"/>
      <c r="G3461" s="42" t="n"/>
      <c r="H3461" s="42" t="n"/>
      <c r="I3461" s="42" t="n"/>
      <c r="J3461" s="42" t="n"/>
      <c r="K3461" s="42" t="n"/>
      <c r="L3461" s="42" t="n"/>
      <c r="M3461" s="42" t="n"/>
      <c r="N3461" s="42" t="n"/>
      <c r="O3461" s="42" t="n"/>
    </row>
    <row r="3462">
      <c r="A3462" s="40" t="n"/>
      <c r="B3462" s="41" t="n"/>
      <c r="C3462" s="42" t="n"/>
      <c r="D3462" s="42" t="n"/>
      <c r="E3462" s="42" t="n"/>
      <c r="F3462" s="42" t="n"/>
      <c r="G3462" s="42" t="n"/>
      <c r="H3462" s="42" t="n"/>
      <c r="I3462" s="42" t="n"/>
      <c r="J3462" s="42" t="n"/>
      <c r="K3462" s="42" t="n"/>
      <c r="L3462" s="42" t="n"/>
      <c r="M3462" s="42" t="n"/>
      <c r="N3462" s="42" t="n"/>
      <c r="O3462" s="42" t="n"/>
    </row>
    <row r="3463">
      <c r="A3463" s="40" t="n"/>
      <c r="B3463" s="41" t="n"/>
      <c r="C3463" s="42" t="n"/>
      <c r="D3463" s="42" t="n"/>
      <c r="E3463" s="42" t="n"/>
      <c r="F3463" s="42" t="n"/>
      <c r="G3463" s="42" t="n"/>
      <c r="H3463" s="42" t="n"/>
      <c r="I3463" s="42" t="n"/>
      <c r="J3463" s="42" t="n"/>
      <c r="K3463" s="42" t="n"/>
      <c r="L3463" s="42" t="n"/>
      <c r="M3463" s="42" t="n"/>
      <c r="N3463" s="42" t="n"/>
      <c r="O3463" s="42" t="n"/>
    </row>
    <row r="3464">
      <c r="A3464" s="40" t="n"/>
      <c r="B3464" s="41" t="n"/>
      <c r="C3464" s="42" t="n"/>
      <c r="D3464" s="42" t="n"/>
      <c r="E3464" s="42" t="n"/>
      <c r="F3464" s="42" t="n"/>
      <c r="G3464" s="42" t="n"/>
      <c r="H3464" s="42" t="n"/>
      <c r="I3464" s="42" t="n"/>
      <c r="J3464" s="42" t="n"/>
      <c r="K3464" s="42" t="n"/>
      <c r="L3464" s="42" t="n"/>
      <c r="M3464" s="42" t="n"/>
      <c r="N3464" s="42" t="n"/>
      <c r="O3464" s="42" t="n"/>
    </row>
    <row r="3465">
      <c r="A3465" s="40" t="n"/>
      <c r="B3465" s="41" t="n"/>
      <c r="C3465" s="42" t="n"/>
      <c r="D3465" s="42" t="n"/>
      <c r="E3465" s="42" t="n"/>
      <c r="F3465" s="42" t="n"/>
      <c r="G3465" s="42" t="n"/>
      <c r="H3465" s="42" t="n"/>
      <c r="I3465" s="42" t="n"/>
      <c r="J3465" s="42" t="n"/>
      <c r="K3465" s="42" t="n"/>
      <c r="L3465" s="42" t="n"/>
      <c r="M3465" s="42" t="n"/>
      <c r="N3465" s="42" t="n"/>
      <c r="O3465" s="42" t="n"/>
    </row>
    <row r="3466">
      <c r="A3466" s="40" t="n"/>
      <c r="B3466" s="41" t="n"/>
      <c r="C3466" s="42" t="n"/>
      <c r="D3466" s="42" t="n"/>
      <c r="E3466" s="42" t="n"/>
      <c r="F3466" s="42" t="n"/>
      <c r="G3466" s="42" t="n"/>
      <c r="H3466" s="42" t="n"/>
      <c r="I3466" s="42" t="n"/>
      <c r="J3466" s="42" t="n"/>
      <c r="K3466" s="42" t="n"/>
      <c r="L3466" s="42" t="n"/>
      <c r="M3466" s="42" t="n"/>
      <c r="N3466" s="42" t="n"/>
      <c r="O3466" s="42" t="n"/>
    </row>
    <row r="3467">
      <c r="A3467" s="40" t="n"/>
      <c r="B3467" s="41" t="n"/>
      <c r="C3467" s="42" t="n"/>
      <c r="D3467" s="42" t="n"/>
      <c r="E3467" s="42" t="n"/>
      <c r="F3467" s="42" t="n"/>
      <c r="G3467" s="42" t="n"/>
      <c r="H3467" s="42" t="n"/>
      <c r="I3467" s="42" t="n"/>
      <c r="J3467" s="42" t="n"/>
      <c r="K3467" s="42" t="n"/>
      <c r="L3467" s="42" t="n"/>
      <c r="M3467" s="42" t="n"/>
      <c r="N3467" s="42" t="n"/>
      <c r="O3467" s="42" t="n"/>
    </row>
    <row r="3468">
      <c r="A3468" s="40" t="n"/>
      <c r="B3468" s="41" t="n"/>
      <c r="C3468" s="42" t="n"/>
      <c r="D3468" s="42" t="n"/>
      <c r="E3468" s="42" t="n"/>
      <c r="F3468" s="42" t="n"/>
      <c r="G3468" s="42" t="n"/>
      <c r="H3468" s="42" t="n"/>
      <c r="I3468" s="42" t="n"/>
      <c r="J3468" s="42" t="n"/>
      <c r="K3468" s="42" t="n"/>
      <c r="L3468" s="42" t="n"/>
      <c r="M3468" s="42" t="n"/>
      <c r="N3468" s="42" t="n"/>
      <c r="O3468" s="42" t="n"/>
    </row>
    <row r="3469">
      <c r="A3469" s="40" t="n"/>
      <c r="B3469" s="41" t="n"/>
      <c r="C3469" s="42" t="n"/>
      <c r="D3469" s="42" t="n"/>
      <c r="E3469" s="42" t="n"/>
      <c r="F3469" s="42" t="n"/>
      <c r="G3469" s="42" t="n"/>
      <c r="H3469" s="42" t="n"/>
      <c r="I3469" s="42" t="n"/>
      <c r="J3469" s="42" t="n"/>
      <c r="K3469" s="42" t="n"/>
      <c r="L3469" s="42" t="n"/>
      <c r="M3469" s="42" t="n"/>
      <c r="N3469" s="42" t="n"/>
      <c r="O3469" s="42" t="n"/>
    </row>
    <row r="3470">
      <c r="A3470" s="40" t="n"/>
      <c r="B3470" s="41" t="n"/>
      <c r="C3470" s="42" t="n"/>
      <c r="D3470" s="42" t="n"/>
      <c r="E3470" s="42" t="n"/>
      <c r="F3470" s="42" t="n"/>
      <c r="G3470" s="42" t="n"/>
      <c r="H3470" s="42" t="n"/>
      <c r="I3470" s="42" t="n"/>
      <c r="J3470" s="42" t="n"/>
      <c r="K3470" s="42" t="n"/>
      <c r="L3470" s="42" t="n"/>
      <c r="M3470" s="42" t="n"/>
      <c r="N3470" s="42" t="n"/>
      <c r="O3470" s="42" t="n"/>
    </row>
    <row r="3471">
      <c r="A3471" s="40" t="n"/>
      <c r="B3471" s="41" t="n"/>
      <c r="C3471" s="42" t="n"/>
      <c r="D3471" s="42" t="n"/>
      <c r="E3471" s="42" t="n"/>
      <c r="F3471" s="42" t="n"/>
      <c r="G3471" s="42" t="n"/>
      <c r="H3471" s="42" t="n"/>
      <c r="I3471" s="42" t="n"/>
      <c r="J3471" s="42" t="n"/>
      <c r="K3471" s="42" t="n"/>
      <c r="L3471" s="42" t="n"/>
      <c r="M3471" s="42" t="n"/>
      <c r="N3471" s="42" t="n"/>
      <c r="O3471" s="42" t="n"/>
    </row>
    <row r="3472">
      <c r="A3472" s="40" t="n"/>
      <c r="B3472" s="41" t="n"/>
      <c r="C3472" s="42" t="n"/>
      <c r="D3472" s="42" t="n"/>
      <c r="E3472" s="42" t="n"/>
      <c r="F3472" s="42" t="n"/>
      <c r="G3472" s="42" t="n"/>
      <c r="H3472" s="42" t="n"/>
      <c r="I3472" s="42" t="n"/>
      <c r="J3472" s="42" t="n"/>
      <c r="K3472" s="42" t="n"/>
      <c r="L3472" s="42" t="n"/>
      <c r="M3472" s="42" t="n"/>
      <c r="N3472" s="42" t="n"/>
      <c r="O3472" s="42" t="n"/>
    </row>
    <row r="3473">
      <c r="A3473" s="40" t="n"/>
      <c r="B3473" s="41" t="n"/>
      <c r="C3473" s="42" t="n"/>
      <c r="D3473" s="42" t="n"/>
      <c r="E3473" s="42" t="n"/>
      <c r="F3473" s="42" t="n"/>
      <c r="G3473" s="42" t="n"/>
      <c r="H3473" s="42" t="n"/>
      <c r="I3473" s="42" t="n"/>
      <c r="J3473" s="42" t="n"/>
      <c r="K3473" s="42" t="n"/>
      <c r="L3473" s="42" t="n"/>
      <c r="M3473" s="42" t="n"/>
      <c r="N3473" s="42" t="n"/>
      <c r="O3473" s="42" t="n"/>
    </row>
    <row r="3474">
      <c r="A3474" s="40" t="n"/>
      <c r="B3474" s="41" t="n"/>
      <c r="C3474" s="42" t="n"/>
      <c r="D3474" s="42" t="n"/>
      <c r="E3474" s="42" t="n"/>
      <c r="F3474" s="42" t="n"/>
      <c r="G3474" s="42" t="n"/>
      <c r="H3474" s="42" t="n"/>
      <c r="I3474" s="42" t="n"/>
      <c r="J3474" s="42" t="n"/>
      <c r="K3474" s="42" t="n"/>
      <c r="L3474" s="42" t="n"/>
      <c r="M3474" s="42" t="n"/>
      <c r="N3474" s="42" t="n"/>
      <c r="O3474" s="42" t="n"/>
    </row>
    <row r="3475">
      <c r="A3475" s="40" t="n"/>
      <c r="B3475" s="41" t="n"/>
      <c r="C3475" s="42" t="n"/>
      <c r="D3475" s="42" t="n"/>
      <c r="E3475" s="42" t="n"/>
      <c r="F3475" s="42" t="n"/>
      <c r="G3475" s="42" t="n"/>
      <c r="H3475" s="42" t="n"/>
      <c r="I3475" s="42" t="n"/>
      <c r="J3475" s="42" t="n"/>
      <c r="K3475" s="42" t="n"/>
      <c r="L3475" s="42" t="n"/>
      <c r="M3475" s="42" t="n"/>
      <c r="N3475" s="42" t="n"/>
      <c r="O3475" s="42" t="n"/>
    </row>
    <row r="3476">
      <c r="A3476" s="40" t="n"/>
      <c r="B3476" s="41" t="n"/>
      <c r="C3476" s="42" t="n"/>
      <c r="D3476" s="42" t="n"/>
      <c r="E3476" s="42" t="n"/>
      <c r="F3476" s="42" t="n"/>
      <c r="G3476" s="42" t="n"/>
      <c r="H3476" s="42" t="n"/>
      <c r="I3476" s="42" t="n"/>
      <c r="J3476" s="42" t="n"/>
      <c r="K3476" s="42" t="n"/>
      <c r="L3476" s="42" t="n"/>
      <c r="M3476" s="42" t="n"/>
      <c r="N3476" s="42" t="n"/>
      <c r="O3476" s="42" t="n"/>
    </row>
    <row r="3477">
      <c r="A3477" s="40" t="n"/>
      <c r="B3477" s="41" t="n"/>
      <c r="C3477" s="42" t="n"/>
      <c r="D3477" s="42" t="n"/>
      <c r="E3477" s="42" t="n"/>
      <c r="F3477" s="42" t="n"/>
      <c r="G3477" s="42" t="n"/>
      <c r="H3477" s="42" t="n"/>
      <c r="I3477" s="42" t="n"/>
      <c r="J3477" s="42" t="n"/>
      <c r="K3477" s="42" t="n"/>
      <c r="L3477" s="42" t="n"/>
      <c r="M3477" s="42" t="n"/>
      <c r="N3477" s="42" t="n"/>
      <c r="O3477" s="42" t="n"/>
    </row>
    <row r="3478">
      <c r="A3478" s="40" t="n"/>
      <c r="B3478" s="41" t="n"/>
      <c r="C3478" s="42" t="n"/>
      <c r="D3478" s="42" t="n"/>
      <c r="E3478" s="42" t="n"/>
      <c r="F3478" s="42" t="n"/>
      <c r="G3478" s="42" t="n"/>
      <c r="H3478" s="42" t="n"/>
      <c r="I3478" s="42" t="n"/>
      <c r="J3478" s="42" t="n"/>
      <c r="K3478" s="42" t="n"/>
      <c r="L3478" s="42" t="n"/>
      <c r="M3478" s="42" t="n"/>
      <c r="N3478" s="42" t="n"/>
      <c r="O3478" s="42" t="n"/>
    </row>
    <row r="3479">
      <c r="A3479" s="40" t="n"/>
      <c r="B3479" s="41" t="n"/>
      <c r="C3479" s="42" t="n"/>
      <c r="D3479" s="42" t="n"/>
      <c r="E3479" s="42" t="n"/>
      <c r="F3479" s="42" t="n"/>
      <c r="G3479" s="42" t="n"/>
      <c r="H3479" s="42" t="n"/>
      <c r="I3479" s="42" t="n"/>
      <c r="J3479" s="42" t="n"/>
      <c r="K3479" s="42" t="n"/>
      <c r="L3479" s="42" t="n"/>
      <c r="M3479" s="42" t="n"/>
      <c r="N3479" s="42" t="n"/>
      <c r="O3479" s="42" t="n"/>
    </row>
    <row r="3480">
      <c r="A3480" s="40" t="n"/>
      <c r="B3480" s="41" t="n"/>
      <c r="C3480" s="42" t="n"/>
      <c r="D3480" s="42" t="n"/>
      <c r="E3480" s="42" t="n"/>
      <c r="F3480" s="42" t="n"/>
      <c r="G3480" s="42" t="n"/>
      <c r="H3480" s="42" t="n"/>
      <c r="I3480" s="42" t="n"/>
      <c r="J3480" s="42" t="n"/>
      <c r="K3480" s="42" t="n"/>
      <c r="L3480" s="42" t="n"/>
      <c r="M3480" s="42" t="n"/>
      <c r="N3480" s="42" t="n"/>
      <c r="O3480" s="42" t="n"/>
    </row>
    <row r="3481">
      <c r="A3481" s="40" t="n"/>
      <c r="B3481" s="41" t="n"/>
      <c r="C3481" s="42" t="n"/>
      <c r="D3481" s="42" t="n"/>
      <c r="E3481" s="42" t="n"/>
      <c r="F3481" s="42" t="n"/>
      <c r="G3481" s="42" t="n"/>
      <c r="H3481" s="42" t="n"/>
      <c r="I3481" s="42" t="n"/>
      <c r="J3481" s="42" t="n"/>
      <c r="K3481" s="42" t="n"/>
      <c r="L3481" s="42" t="n"/>
      <c r="M3481" s="42" t="n"/>
      <c r="N3481" s="42" t="n"/>
      <c r="O3481" s="42" t="n"/>
    </row>
    <row r="3482">
      <c r="A3482" s="40" t="n"/>
      <c r="B3482" s="41" t="n"/>
      <c r="C3482" s="42" t="n"/>
      <c r="D3482" s="42" t="n"/>
      <c r="E3482" s="42" t="n"/>
      <c r="F3482" s="42" t="n"/>
      <c r="G3482" s="42" t="n"/>
      <c r="H3482" s="42" t="n"/>
      <c r="I3482" s="42" t="n"/>
      <c r="J3482" s="42" t="n"/>
      <c r="K3482" s="42" t="n"/>
      <c r="L3482" s="42" t="n"/>
      <c r="M3482" s="42" t="n"/>
      <c r="N3482" s="42" t="n"/>
      <c r="O3482" s="42" t="n"/>
    </row>
    <row r="3483">
      <c r="A3483" s="40" t="n"/>
      <c r="B3483" s="41" t="n"/>
      <c r="C3483" s="42" t="n"/>
      <c r="D3483" s="42" t="n"/>
      <c r="E3483" s="42" t="n"/>
      <c r="F3483" s="42" t="n"/>
      <c r="G3483" s="42" t="n"/>
      <c r="H3483" s="42" t="n"/>
      <c r="I3483" s="42" t="n"/>
      <c r="J3483" s="42" t="n"/>
      <c r="K3483" s="42" t="n"/>
      <c r="L3483" s="42" t="n"/>
      <c r="M3483" s="42" t="n"/>
      <c r="N3483" s="42" t="n"/>
      <c r="O3483" s="42" t="n"/>
    </row>
    <row r="3484">
      <c r="A3484" s="40" t="n"/>
      <c r="B3484" s="41" t="n"/>
      <c r="C3484" s="42" t="n"/>
      <c r="D3484" s="42" t="n"/>
      <c r="E3484" s="42" t="n"/>
      <c r="F3484" s="42" t="n"/>
      <c r="G3484" s="42" t="n"/>
      <c r="H3484" s="42" t="n"/>
      <c r="I3484" s="42" t="n"/>
      <c r="J3484" s="42" t="n"/>
      <c r="K3484" s="42" t="n"/>
      <c r="L3484" s="42" t="n"/>
      <c r="M3484" s="42" t="n"/>
      <c r="N3484" s="42" t="n"/>
      <c r="O3484" s="42" t="n"/>
    </row>
    <row r="3485">
      <c r="A3485" s="40" t="n"/>
      <c r="B3485" s="41" t="n"/>
      <c r="C3485" s="42" t="n"/>
      <c r="D3485" s="42" t="n"/>
      <c r="E3485" s="42" t="n"/>
      <c r="F3485" s="42" t="n"/>
      <c r="G3485" s="42" t="n"/>
      <c r="H3485" s="42" t="n"/>
      <c r="I3485" s="42" t="n"/>
      <c r="J3485" s="42" t="n"/>
      <c r="K3485" s="42" t="n"/>
      <c r="L3485" s="42" t="n"/>
      <c r="M3485" s="42" t="n"/>
      <c r="N3485" s="42" t="n"/>
      <c r="O3485" s="42" t="n"/>
    </row>
    <row r="3486">
      <c r="A3486" s="40" t="n"/>
      <c r="B3486" s="41" t="n"/>
      <c r="C3486" s="42" t="n"/>
      <c r="D3486" s="42" t="n"/>
      <c r="E3486" s="42" t="n"/>
      <c r="F3486" s="42" t="n"/>
      <c r="G3486" s="42" t="n"/>
      <c r="H3486" s="42" t="n"/>
      <c r="I3486" s="42" t="n"/>
      <c r="J3486" s="42" t="n"/>
      <c r="K3486" s="42" t="n"/>
      <c r="L3486" s="42" t="n"/>
      <c r="M3486" s="42" t="n"/>
      <c r="N3486" s="42" t="n"/>
      <c r="O3486" s="42" t="n"/>
    </row>
    <row r="3487">
      <c r="A3487" s="40" t="n"/>
      <c r="B3487" s="41" t="n"/>
      <c r="C3487" s="42" t="n"/>
      <c r="D3487" s="42" t="n"/>
      <c r="E3487" s="42" t="n"/>
      <c r="F3487" s="42" t="n"/>
      <c r="G3487" s="42" t="n"/>
      <c r="H3487" s="42" t="n"/>
      <c r="I3487" s="42" t="n"/>
      <c r="J3487" s="42" t="n"/>
      <c r="K3487" s="42" t="n"/>
      <c r="L3487" s="42" t="n"/>
      <c r="M3487" s="42" t="n"/>
      <c r="N3487" s="42" t="n"/>
      <c r="O3487" s="42" t="n"/>
    </row>
    <row r="3488">
      <c r="A3488" s="40" t="n"/>
      <c r="B3488" s="41" t="n"/>
      <c r="C3488" s="42" t="n"/>
      <c r="D3488" s="42" t="n"/>
      <c r="E3488" s="42" t="n"/>
      <c r="F3488" s="42" t="n"/>
      <c r="G3488" s="42" t="n"/>
      <c r="H3488" s="42" t="n"/>
      <c r="I3488" s="42" t="n"/>
      <c r="J3488" s="42" t="n"/>
      <c r="K3488" s="42" t="n"/>
      <c r="L3488" s="42" t="n"/>
      <c r="M3488" s="42" t="n"/>
      <c r="N3488" s="42" t="n"/>
      <c r="O3488" s="42" t="n"/>
    </row>
    <row r="3489">
      <c r="A3489" s="40" t="n"/>
      <c r="B3489" s="41" t="n"/>
      <c r="C3489" s="42" t="n"/>
      <c r="D3489" s="42" t="n"/>
      <c r="E3489" s="42" t="n"/>
      <c r="F3489" s="42" t="n"/>
      <c r="G3489" s="42" t="n"/>
      <c r="H3489" s="42" t="n"/>
      <c r="I3489" s="42" t="n"/>
      <c r="J3489" s="42" t="n"/>
      <c r="K3489" s="42" t="n"/>
      <c r="L3489" s="42" t="n"/>
      <c r="M3489" s="42" t="n"/>
      <c r="N3489" s="42" t="n"/>
      <c r="O3489" s="42" t="n"/>
    </row>
    <row r="3490">
      <c r="A3490" s="40" t="n"/>
      <c r="B3490" s="41" t="n"/>
      <c r="C3490" s="42" t="n"/>
      <c r="D3490" s="42" t="n"/>
      <c r="E3490" s="42" t="n"/>
      <c r="F3490" s="42" t="n"/>
      <c r="G3490" s="42" t="n"/>
      <c r="H3490" s="42" t="n"/>
      <c r="I3490" s="42" t="n"/>
      <c r="J3490" s="42" t="n"/>
      <c r="K3490" s="42" t="n"/>
      <c r="L3490" s="42" t="n"/>
      <c r="M3490" s="42" t="n"/>
      <c r="N3490" s="42" t="n"/>
      <c r="O3490" s="42" t="n"/>
    </row>
    <row r="3491">
      <c r="A3491" s="40" t="n"/>
      <c r="B3491" s="41" t="n"/>
      <c r="C3491" s="42" t="n"/>
      <c r="D3491" s="42" t="n"/>
      <c r="E3491" s="42" t="n"/>
      <c r="F3491" s="42" t="n"/>
      <c r="G3491" s="42" t="n"/>
      <c r="H3491" s="42" t="n"/>
      <c r="I3491" s="42" t="n"/>
      <c r="J3491" s="42" t="n"/>
      <c r="K3491" s="42" t="n"/>
      <c r="L3491" s="42" t="n"/>
      <c r="M3491" s="42" t="n"/>
      <c r="N3491" s="42" t="n"/>
      <c r="O3491" s="42" t="n"/>
    </row>
    <row r="3492">
      <c r="A3492" s="40" t="n"/>
      <c r="B3492" s="41" t="n"/>
      <c r="C3492" s="42" t="n"/>
      <c r="D3492" s="42" t="n"/>
      <c r="E3492" s="42" t="n"/>
      <c r="F3492" s="42" t="n"/>
      <c r="G3492" s="42" t="n"/>
      <c r="H3492" s="42" t="n"/>
      <c r="I3492" s="42" t="n"/>
      <c r="J3492" s="42" t="n"/>
      <c r="K3492" s="42" t="n"/>
      <c r="L3492" s="42" t="n"/>
      <c r="M3492" s="42" t="n"/>
      <c r="N3492" s="42" t="n"/>
      <c r="O3492" s="42" t="n"/>
    </row>
    <row r="3493">
      <c r="A3493" s="40" t="n"/>
      <c r="B3493" s="41" t="n"/>
      <c r="C3493" s="42" t="n"/>
      <c r="D3493" s="42" t="n"/>
      <c r="E3493" s="42" t="n"/>
      <c r="F3493" s="42" t="n"/>
      <c r="G3493" s="42" t="n"/>
      <c r="H3493" s="42" t="n"/>
      <c r="I3493" s="42" t="n"/>
      <c r="J3493" s="42" t="n"/>
      <c r="K3493" s="42" t="n"/>
      <c r="L3493" s="42" t="n"/>
      <c r="M3493" s="42" t="n"/>
      <c r="N3493" s="42" t="n"/>
      <c r="O3493" s="42" t="n"/>
    </row>
    <row r="3494">
      <c r="A3494" s="40" t="n"/>
      <c r="B3494" s="41" t="n"/>
      <c r="C3494" s="42" t="n"/>
      <c r="D3494" s="42" t="n"/>
      <c r="E3494" s="42" t="n"/>
      <c r="F3494" s="42" t="n"/>
      <c r="G3494" s="42" t="n"/>
      <c r="H3494" s="42" t="n"/>
      <c r="I3494" s="42" t="n"/>
      <c r="J3494" s="42" t="n"/>
      <c r="K3494" s="42" t="n"/>
      <c r="L3494" s="42" t="n"/>
      <c r="M3494" s="42" t="n"/>
      <c r="N3494" s="42" t="n"/>
      <c r="O3494" s="42" t="n"/>
    </row>
    <row r="3495">
      <c r="A3495" s="40" t="n"/>
      <c r="B3495" s="41" t="n"/>
      <c r="C3495" s="42" t="n"/>
      <c r="D3495" s="42" t="n"/>
      <c r="E3495" s="42" t="n"/>
      <c r="F3495" s="42" t="n"/>
      <c r="G3495" s="42" t="n"/>
      <c r="H3495" s="42" t="n"/>
      <c r="I3495" s="42" t="n"/>
      <c r="J3495" s="42" t="n"/>
      <c r="K3495" s="42" t="n"/>
      <c r="L3495" s="42" t="n"/>
      <c r="M3495" s="42" t="n"/>
      <c r="N3495" s="42" t="n"/>
      <c r="O3495" s="42" t="n"/>
    </row>
    <row r="3496">
      <c r="A3496" s="40" t="n"/>
      <c r="B3496" s="41" t="n"/>
      <c r="C3496" s="42" t="n"/>
      <c r="D3496" s="42" t="n"/>
      <c r="E3496" s="42" t="n"/>
      <c r="F3496" s="42" t="n"/>
      <c r="G3496" s="42" t="n"/>
      <c r="H3496" s="42" t="n"/>
      <c r="I3496" s="42" t="n"/>
      <c r="J3496" s="42" t="n"/>
      <c r="K3496" s="42" t="n"/>
      <c r="L3496" s="42" t="n"/>
      <c r="M3496" s="42" t="n"/>
      <c r="N3496" s="42" t="n"/>
      <c r="O3496" s="42" t="n"/>
    </row>
    <row r="3497">
      <c r="A3497" s="40" t="n"/>
      <c r="B3497" s="41" t="n"/>
      <c r="C3497" s="42" t="n"/>
      <c r="D3497" s="42" t="n"/>
      <c r="E3497" s="42" t="n"/>
      <c r="F3497" s="42" t="n"/>
      <c r="G3497" s="42" t="n"/>
      <c r="H3497" s="42" t="n"/>
      <c r="I3497" s="42" t="n"/>
      <c r="J3497" s="42" t="n"/>
      <c r="K3497" s="42" t="n"/>
      <c r="L3497" s="42" t="n"/>
      <c r="M3497" s="42" t="n"/>
      <c r="N3497" s="42" t="n"/>
      <c r="O3497" s="42" t="n"/>
    </row>
    <row r="3498">
      <c r="A3498" s="40" t="n"/>
      <c r="B3498" s="41" t="n"/>
      <c r="C3498" s="42" t="n"/>
      <c r="D3498" s="42" t="n"/>
      <c r="E3498" s="42" t="n"/>
      <c r="F3498" s="42" t="n"/>
      <c r="G3498" s="42" t="n"/>
      <c r="H3498" s="42" t="n"/>
      <c r="I3498" s="42" t="n"/>
      <c r="J3498" s="42" t="n"/>
      <c r="K3498" s="42" t="n"/>
      <c r="L3498" s="42" t="n"/>
      <c r="M3498" s="42" t="n"/>
      <c r="N3498" s="42" t="n"/>
      <c r="O3498" s="42" t="n"/>
    </row>
    <row r="3499">
      <c r="A3499" s="40" t="n"/>
      <c r="B3499" s="41" t="n"/>
      <c r="C3499" s="42" t="n"/>
      <c r="D3499" s="42" t="n"/>
      <c r="E3499" s="42" t="n"/>
      <c r="F3499" s="42" t="n"/>
      <c r="G3499" s="42" t="n"/>
      <c r="H3499" s="42" t="n"/>
      <c r="I3499" s="42" t="n"/>
      <c r="J3499" s="42" t="n"/>
      <c r="K3499" s="42" t="n"/>
      <c r="L3499" s="42" t="n"/>
      <c r="M3499" s="42" t="n"/>
      <c r="N3499" s="42" t="n"/>
      <c r="O3499" s="42" t="n"/>
    </row>
    <row r="3500">
      <c r="A3500" s="40" t="n"/>
      <c r="B3500" s="41" t="n"/>
      <c r="C3500" s="42" t="n"/>
      <c r="D3500" s="42" t="n"/>
      <c r="E3500" s="42" t="n"/>
      <c r="F3500" s="42" t="n"/>
      <c r="G3500" s="42" t="n"/>
      <c r="H3500" s="42" t="n"/>
      <c r="I3500" s="42" t="n"/>
      <c r="J3500" s="42" t="n"/>
      <c r="K3500" s="42" t="n"/>
      <c r="L3500" s="42" t="n"/>
      <c r="M3500" s="42" t="n"/>
      <c r="N3500" s="42" t="n"/>
      <c r="O3500" s="42" t="n"/>
    </row>
    <row r="3501">
      <c r="A3501" s="40" t="n"/>
      <c r="B3501" s="41" t="n"/>
      <c r="C3501" s="42" t="n"/>
      <c r="D3501" s="42" t="n"/>
      <c r="E3501" s="42" t="n"/>
      <c r="F3501" s="42" t="n"/>
      <c r="G3501" s="42" t="n"/>
      <c r="H3501" s="42" t="n"/>
      <c r="I3501" s="42" t="n"/>
      <c r="J3501" s="42" t="n"/>
      <c r="K3501" s="42" t="n"/>
      <c r="L3501" s="42" t="n"/>
      <c r="M3501" s="42" t="n"/>
      <c r="N3501" s="42" t="n"/>
      <c r="O3501" s="42" t="n"/>
    </row>
    <row r="3502">
      <c r="A3502" s="40" t="n"/>
      <c r="B3502" s="41" t="n"/>
      <c r="C3502" s="42" t="n"/>
      <c r="D3502" s="42" t="n"/>
      <c r="E3502" s="42" t="n"/>
      <c r="F3502" s="42" t="n"/>
      <c r="G3502" s="42" t="n"/>
      <c r="H3502" s="42" t="n"/>
      <c r="I3502" s="42" t="n"/>
      <c r="J3502" s="42" t="n"/>
      <c r="K3502" s="42" t="n"/>
      <c r="L3502" s="42" t="n"/>
      <c r="M3502" s="42" t="n"/>
      <c r="N3502" s="42" t="n"/>
      <c r="O3502" s="42" t="n"/>
    </row>
    <row r="3503">
      <c r="A3503" s="40" t="n"/>
      <c r="B3503" s="41" t="n"/>
      <c r="C3503" s="42" t="n"/>
      <c r="D3503" s="42" t="n"/>
      <c r="E3503" s="42" t="n"/>
      <c r="F3503" s="42" t="n"/>
      <c r="G3503" s="42" t="n"/>
      <c r="H3503" s="42" t="n"/>
      <c r="I3503" s="42" t="n"/>
      <c r="J3503" s="42" t="n"/>
      <c r="K3503" s="42" t="n"/>
      <c r="L3503" s="42" t="n"/>
      <c r="M3503" s="42" t="n"/>
      <c r="N3503" s="42" t="n"/>
      <c r="O3503" s="42" t="n"/>
    </row>
    <row r="3504">
      <c r="A3504" s="40" t="n"/>
      <c r="B3504" s="41" t="n"/>
      <c r="C3504" s="42" t="n"/>
      <c r="D3504" s="42" t="n"/>
      <c r="E3504" s="42" t="n"/>
      <c r="F3504" s="42" t="n"/>
      <c r="G3504" s="42" t="n"/>
      <c r="H3504" s="42" t="n"/>
      <c r="I3504" s="42" t="n"/>
      <c r="J3504" s="42" t="n"/>
      <c r="K3504" s="42" t="n"/>
      <c r="L3504" s="42" t="n"/>
      <c r="M3504" s="42" t="n"/>
      <c r="N3504" s="42" t="n"/>
      <c r="O3504" s="42" t="n"/>
    </row>
    <row r="3505">
      <c r="A3505" s="40" t="n"/>
      <c r="B3505" s="41" t="n"/>
      <c r="C3505" s="42" t="n"/>
      <c r="D3505" s="42" t="n"/>
      <c r="E3505" s="42" t="n"/>
      <c r="F3505" s="42" t="n"/>
      <c r="G3505" s="42" t="n"/>
      <c r="H3505" s="42" t="n"/>
      <c r="I3505" s="42" t="n"/>
      <c r="J3505" s="42" t="n"/>
      <c r="K3505" s="42" t="n"/>
      <c r="L3505" s="42" t="n"/>
      <c r="M3505" s="42" t="n"/>
      <c r="N3505" s="42" t="n"/>
      <c r="O3505" s="42" t="n"/>
    </row>
    <row r="3506">
      <c r="A3506" s="40" t="n"/>
      <c r="B3506" s="41" t="n"/>
      <c r="C3506" s="42" t="n"/>
      <c r="D3506" s="42" t="n"/>
      <c r="E3506" s="42" t="n"/>
      <c r="F3506" s="42" t="n"/>
      <c r="G3506" s="42" t="n"/>
      <c r="H3506" s="42" t="n"/>
      <c r="I3506" s="42" t="n"/>
      <c r="J3506" s="42" t="n"/>
      <c r="K3506" s="42" t="n"/>
      <c r="L3506" s="42" t="n"/>
      <c r="M3506" s="42" t="n"/>
      <c r="N3506" s="42" t="n"/>
      <c r="O3506" s="42" t="n"/>
    </row>
    <row r="3507">
      <c r="A3507" s="40" t="n"/>
      <c r="B3507" s="41" t="n"/>
      <c r="C3507" s="42" t="n"/>
      <c r="D3507" s="42" t="n"/>
      <c r="E3507" s="42" t="n"/>
      <c r="F3507" s="42" t="n"/>
      <c r="G3507" s="42" t="n"/>
      <c r="H3507" s="42" t="n"/>
      <c r="I3507" s="42" t="n"/>
      <c r="J3507" s="42" t="n"/>
      <c r="K3507" s="42" t="n"/>
      <c r="L3507" s="42" t="n"/>
      <c r="M3507" s="42" t="n"/>
      <c r="N3507" s="42" t="n"/>
      <c r="O3507" s="42" t="n"/>
    </row>
    <row r="3508">
      <c r="A3508" s="40" t="n"/>
      <c r="B3508" s="41" t="n"/>
      <c r="C3508" s="42" t="n"/>
      <c r="D3508" s="42" t="n"/>
      <c r="E3508" s="42" t="n"/>
      <c r="F3508" s="42" t="n"/>
      <c r="G3508" s="42" t="n"/>
      <c r="H3508" s="42" t="n"/>
      <c r="I3508" s="42" t="n"/>
      <c r="J3508" s="42" t="n"/>
      <c r="K3508" s="42" t="n"/>
      <c r="L3508" s="42" t="n"/>
      <c r="M3508" s="42" t="n"/>
      <c r="N3508" s="42" t="n"/>
      <c r="O3508" s="42" t="n"/>
    </row>
    <row r="3509">
      <c r="A3509" s="40" t="n"/>
      <c r="B3509" s="41" t="n"/>
      <c r="C3509" s="42" t="n"/>
      <c r="D3509" s="42" t="n"/>
      <c r="E3509" s="42" t="n"/>
      <c r="F3509" s="42" t="n"/>
      <c r="G3509" s="42" t="n"/>
      <c r="H3509" s="42" t="n"/>
      <c r="I3509" s="42" t="n"/>
      <c r="J3509" s="42" t="n"/>
      <c r="K3509" s="42" t="n"/>
      <c r="L3509" s="42" t="n"/>
      <c r="M3509" s="42" t="n"/>
      <c r="N3509" s="42" t="n"/>
      <c r="O3509" s="42" t="n"/>
    </row>
    <row r="3510">
      <c r="A3510" s="40" t="n"/>
      <c r="B3510" s="41" t="n"/>
      <c r="C3510" s="42" t="n"/>
      <c r="D3510" s="42" t="n"/>
      <c r="E3510" s="42" t="n"/>
      <c r="F3510" s="42" t="n"/>
      <c r="G3510" s="42" t="n"/>
      <c r="H3510" s="42" t="n"/>
      <c r="I3510" s="42" t="n"/>
      <c r="J3510" s="42" t="n"/>
      <c r="K3510" s="42" t="n"/>
      <c r="L3510" s="42" t="n"/>
      <c r="M3510" s="42" t="n"/>
      <c r="N3510" s="42" t="n"/>
      <c r="O3510" s="42" t="n"/>
    </row>
    <row r="3511">
      <c r="A3511" s="40" t="n"/>
      <c r="B3511" s="41" t="n"/>
      <c r="C3511" s="42" t="n"/>
      <c r="D3511" s="42" t="n"/>
      <c r="E3511" s="42" t="n"/>
      <c r="F3511" s="42" t="n"/>
      <c r="G3511" s="42" t="n"/>
      <c r="H3511" s="42" t="n"/>
      <c r="I3511" s="42" t="n"/>
      <c r="J3511" s="42" t="n"/>
      <c r="K3511" s="42" t="n"/>
      <c r="L3511" s="42" t="n"/>
      <c r="M3511" s="42" t="n"/>
      <c r="N3511" s="42" t="n"/>
      <c r="O3511" s="42" t="n"/>
    </row>
    <row r="3512">
      <c r="A3512" s="40" t="n"/>
      <c r="B3512" s="41" t="n"/>
      <c r="C3512" s="42" t="n"/>
      <c r="D3512" s="42" t="n"/>
      <c r="E3512" s="42" t="n"/>
      <c r="F3512" s="42" t="n"/>
      <c r="G3512" s="42" t="n"/>
      <c r="H3512" s="42" t="n"/>
      <c r="I3512" s="42" t="n"/>
      <c r="J3512" s="42" t="n"/>
      <c r="K3512" s="42" t="n"/>
      <c r="L3512" s="42" t="n"/>
      <c r="M3512" s="42" t="n"/>
      <c r="N3512" s="42" t="n"/>
      <c r="O3512" s="42" t="n"/>
    </row>
    <row r="3513">
      <c r="A3513" s="40" t="n"/>
      <c r="B3513" s="41" t="n"/>
      <c r="C3513" s="42" t="n"/>
      <c r="D3513" s="42" t="n"/>
      <c r="E3513" s="42" t="n"/>
      <c r="F3513" s="42" t="n"/>
      <c r="G3513" s="42" t="n"/>
      <c r="H3513" s="42" t="n"/>
      <c r="I3513" s="42" t="n"/>
      <c r="J3513" s="42" t="n"/>
      <c r="K3513" s="42" t="n"/>
      <c r="L3513" s="42" t="n"/>
      <c r="M3513" s="42" t="n"/>
      <c r="N3513" s="42" t="n"/>
      <c r="O3513" s="42" t="n"/>
    </row>
    <row r="3514">
      <c r="A3514" s="40" t="n"/>
      <c r="B3514" s="41" t="n"/>
      <c r="C3514" s="42" t="n"/>
      <c r="D3514" s="42" t="n"/>
      <c r="E3514" s="42" t="n"/>
      <c r="F3514" s="42" t="n"/>
      <c r="G3514" s="42" t="n"/>
      <c r="H3514" s="42" t="n"/>
      <c r="I3514" s="42" t="n"/>
      <c r="J3514" s="42" t="n"/>
      <c r="K3514" s="42" t="n"/>
      <c r="L3514" s="42" t="n"/>
      <c r="M3514" s="42" t="n"/>
      <c r="N3514" s="42" t="n"/>
      <c r="O3514" s="42" t="n"/>
    </row>
    <row r="3515">
      <c r="A3515" s="40" t="n"/>
      <c r="B3515" s="41" t="n"/>
      <c r="C3515" s="42" t="n"/>
      <c r="D3515" s="42" t="n"/>
      <c r="E3515" s="42" t="n"/>
      <c r="F3515" s="42" t="n"/>
      <c r="G3515" s="42" t="n"/>
      <c r="H3515" s="42" t="n"/>
      <c r="I3515" s="42" t="n"/>
      <c r="J3515" s="42" t="n"/>
      <c r="K3515" s="42" t="n"/>
      <c r="L3515" s="42" t="n"/>
      <c r="M3515" s="42" t="n"/>
      <c r="N3515" s="42" t="n"/>
      <c r="O3515" s="42" t="n"/>
    </row>
    <row r="3516">
      <c r="A3516" s="40" t="n"/>
      <c r="B3516" s="41" t="n"/>
      <c r="C3516" s="42" t="n"/>
      <c r="D3516" s="42" t="n"/>
      <c r="E3516" s="42" t="n"/>
      <c r="F3516" s="42" t="n"/>
      <c r="G3516" s="42" t="n"/>
      <c r="H3516" s="42" t="n"/>
      <c r="I3516" s="42" t="n"/>
      <c r="J3516" s="42" t="n"/>
      <c r="K3516" s="42" t="n"/>
      <c r="L3516" s="42" t="n"/>
      <c r="M3516" s="42" t="n"/>
      <c r="N3516" s="42" t="n"/>
      <c r="O3516" s="42" t="n"/>
    </row>
    <row r="3517">
      <c r="A3517" s="40" t="n"/>
      <c r="B3517" s="41" t="n"/>
      <c r="C3517" s="42" t="n"/>
      <c r="D3517" s="42" t="n"/>
      <c r="E3517" s="42" t="n"/>
      <c r="F3517" s="42" t="n"/>
      <c r="G3517" s="42" t="n"/>
      <c r="H3517" s="42" t="n"/>
      <c r="I3517" s="42" t="n"/>
      <c r="J3517" s="42" t="n"/>
      <c r="K3517" s="42" t="n"/>
      <c r="L3517" s="42" t="n"/>
      <c r="M3517" s="42" t="n"/>
      <c r="N3517" s="42" t="n"/>
      <c r="O3517" s="42" t="n"/>
    </row>
    <row r="3518">
      <c r="A3518" s="40" t="n"/>
      <c r="B3518" s="41" t="n"/>
      <c r="C3518" s="42" t="n"/>
      <c r="D3518" s="42" t="n"/>
      <c r="E3518" s="42" t="n"/>
      <c r="F3518" s="42" t="n"/>
      <c r="G3518" s="42" t="n"/>
      <c r="H3518" s="42" t="n"/>
      <c r="I3518" s="42" t="n"/>
      <c r="J3518" s="42" t="n"/>
      <c r="K3518" s="42" t="n"/>
      <c r="L3518" s="42" t="n"/>
      <c r="M3518" s="42" t="n"/>
      <c r="N3518" s="42" t="n"/>
      <c r="O3518" s="42" t="n"/>
    </row>
    <row r="3519">
      <c r="A3519" s="40" t="n"/>
      <c r="B3519" s="41" t="n"/>
      <c r="C3519" s="42" t="n"/>
      <c r="D3519" s="42" t="n"/>
      <c r="E3519" s="42" t="n"/>
      <c r="F3519" s="42" t="n"/>
      <c r="G3519" s="42" t="n"/>
      <c r="H3519" s="42" t="n"/>
      <c r="I3519" s="42" t="n"/>
      <c r="J3519" s="42" t="n"/>
      <c r="K3519" s="42" t="n"/>
      <c r="L3519" s="42" t="n"/>
      <c r="M3519" s="42" t="n"/>
      <c r="N3519" s="42" t="n"/>
      <c r="O3519" s="42" t="n"/>
    </row>
    <row r="3520">
      <c r="A3520" s="40" t="n"/>
      <c r="B3520" s="41" t="n"/>
      <c r="C3520" s="42" t="n"/>
      <c r="D3520" s="42" t="n"/>
      <c r="E3520" s="42" t="n"/>
      <c r="F3520" s="42" t="n"/>
      <c r="G3520" s="42" t="n"/>
      <c r="H3520" s="42" t="n"/>
      <c r="I3520" s="42" t="n"/>
      <c r="J3520" s="42" t="n"/>
      <c r="K3520" s="42" t="n"/>
      <c r="L3520" s="42" t="n"/>
      <c r="M3520" s="42" t="n"/>
      <c r="N3520" s="42" t="n"/>
      <c r="O3520" s="42" t="n"/>
    </row>
    <row r="3521">
      <c r="A3521" s="40" t="n"/>
      <c r="B3521" s="41" t="n"/>
      <c r="C3521" s="42" t="n"/>
      <c r="D3521" s="42" t="n"/>
      <c r="E3521" s="42" t="n"/>
      <c r="F3521" s="42" t="n"/>
      <c r="G3521" s="42" t="n"/>
      <c r="H3521" s="42" t="n"/>
      <c r="I3521" s="42" t="n"/>
      <c r="J3521" s="42" t="n"/>
      <c r="K3521" s="42" t="n"/>
      <c r="L3521" s="42" t="n"/>
      <c r="M3521" s="42" t="n"/>
      <c r="N3521" s="42" t="n"/>
      <c r="O3521" s="42" t="n"/>
    </row>
    <row r="3522">
      <c r="A3522" s="40" t="n"/>
      <c r="B3522" s="41" t="n"/>
      <c r="C3522" s="42" t="n"/>
      <c r="D3522" s="42" t="n"/>
      <c r="E3522" s="42" t="n"/>
      <c r="F3522" s="42" t="n"/>
      <c r="G3522" s="42" t="n"/>
      <c r="H3522" s="42" t="n"/>
      <c r="I3522" s="42" t="n"/>
      <c r="J3522" s="42" t="n"/>
      <c r="K3522" s="42" t="n"/>
      <c r="L3522" s="42" t="n"/>
      <c r="M3522" s="42" t="n"/>
      <c r="N3522" s="42" t="n"/>
      <c r="O3522" s="42" t="n"/>
    </row>
    <row r="3523">
      <c r="A3523" s="40" t="n"/>
      <c r="B3523" s="41" t="n"/>
      <c r="C3523" s="42" t="n"/>
      <c r="D3523" s="42" t="n"/>
      <c r="E3523" s="42" t="n"/>
      <c r="F3523" s="42" t="n"/>
      <c r="G3523" s="42" t="n"/>
      <c r="H3523" s="42" t="n"/>
      <c r="I3523" s="42" t="n"/>
      <c r="J3523" s="42" t="n"/>
      <c r="K3523" s="42" t="n"/>
      <c r="L3523" s="42" t="n"/>
      <c r="M3523" s="42" t="n"/>
      <c r="N3523" s="42" t="n"/>
      <c r="O3523" s="42" t="n"/>
    </row>
    <row r="3524">
      <c r="A3524" s="40" t="n"/>
      <c r="B3524" s="41" t="n"/>
      <c r="C3524" s="42" t="n"/>
      <c r="D3524" s="42" t="n"/>
      <c r="E3524" s="42" t="n"/>
      <c r="F3524" s="42" t="n"/>
      <c r="G3524" s="42" t="n"/>
      <c r="H3524" s="42" t="n"/>
      <c r="I3524" s="42" t="n"/>
      <c r="J3524" s="42" t="n"/>
      <c r="K3524" s="42" t="n"/>
      <c r="L3524" s="42" t="n"/>
      <c r="M3524" s="42" t="n"/>
      <c r="N3524" s="42" t="n"/>
      <c r="O3524" s="42" t="n"/>
    </row>
    <row r="3525">
      <c r="A3525" s="40" t="n"/>
      <c r="B3525" s="41" t="n"/>
      <c r="C3525" s="42" t="n"/>
      <c r="D3525" s="42" t="n"/>
      <c r="E3525" s="42" t="n"/>
      <c r="F3525" s="42" t="n"/>
      <c r="G3525" s="42" t="n"/>
      <c r="H3525" s="42" t="n"/>
      <c r="I3525" s="42" t="n"/>
      <c r="J3525" s="42" t="n"/>
      <c r="K3525" s="42" t="n"/>
      <c r="L3525" s="42" t="n"/>
      <c r="M3525" s="42" t="n"/>
      <c r="N3525" s="42" t="n"/>
      <c r="O3525" s="42" t="n"/>
    </row>
    <row r="3526">
      <c r="A3526" s="40" t="n"/>
      <c r="B3526" s="41" t="n"/>
      <c r="C3526" s="42" t="n"/>
      <c r="D3526" s="42" t="n"/>
      <c r="E3526" s="42" t="n"/>
      <c r="F3526" s="42" t="n"/>
      <c r="G3526" s="42" t="n"/>
      <c r="H3526" s="42" t="n"/>
      <c r="I3526" s="42" t="n"/>
      <c r="J3526" s="42" t="n"/>
      <c r="K3526" s="42" t="n"/>
      <c r="L3526" s="42" t="n"/>
      <c r="M3526" s="42" t="n"/>
      <c r="N3526" s="42" t="n"/>
      <c r="O3526" s="42" t="n"/>
    </row>
    <row r="3527">
      <c r="A3527" s="40" t="n"/>
      <c r="B3527" s="41" t="n"/>
      <c r="C3527" s="42" t="n"/>
      <c r="D3527" s="42" t="n"/>
      <c r="E3527" s="42" t="n"/>
      <c r="F3527" s="42" t="n"/>
      <c r="G3527" s="42" t="n"/>
      <c r="H3527" s="42" t="n"/>
      <c r="I3527" s="42" t="n"/>
      <c r="J3527" s="42" t="n"/>
      <c r="K3527" s="42" t="n"/>
      <c r="L3527" s="42" t="n"/>
      <c r="M3527" s="42" t="n"/>
      <c r="N3527" s="42" t="n"/>
      <c r="O3527" s="42" t="n"/>
    </row>
    <row r="3528">
      <c r="A3528" s="40" t="n"/>
      <c r="B3528" s="41" t="n"/>
      <c r="C3528" s="42" t="n"/>
      <c r="D3528" s="42" t="n"/>
      <c r="E3528" s="42" t="n"/>
      <c r="F3528" s="42" t="n"/>
      <c r="G3528" s="42" t="n"/>
      <c r="H3528" s="42" t="n"/>
      <c r="I3528" s="42" t="n"/>
      <c r="J3528" s="42" t="n"/>
      <c r="K3528" s="42" t="n"/>
      <c r="L3528" s="42" t="n"/>
      <c r="M3528" s="42" t="n"/>
      <c r="N3528" s="42" t="n"/>
      <c r="O3528" s="42" t="n"/>
    </row>
    <row r="3529">
      <c r="A3529" s="40" t="n"/>
      <c r="B3529" s="41" t="n"/>
      <c r="C3529" s="42" t="n"/>
      <c r="D3529" s="42" t="n"/>
      <c r="E3529" s="42" t="n"/>
      <c r="F3529" s="42" t="n"/>
      <c r="G3529" s="42" t="n"/>
      <c r="H3529" s="42" t="n"/>
      <c r="I3529" s="42" t="n"/>
      <c r="J3529" s="42" t="n"/>
      <c r="K3529" s="42" t="n"/>
      <c r="L3529" s="42" t="n"/>
      <c r="M3529" s="42" t="n"/>
      <c r="N3529" s="42" t="n"/>
      <c r="O3529" s="42" t="n"/>
    </row>
    <row r="3530">
      <c r="A3530" s="40" t="n"/>
      <c r="B3530" s="41" t="n"/>
      <c r="C3530" s="42" t="n"/>
      <c r="D3530" s="42" t="n"/>
      <c r="E3530" s="42" t="n"/>
      <c r="F3530" s="42" t="n"/>
      <c r="G3530" s="42" t="n"/>
      <c r="H3530" s="42" t="n"/>
      <c r="I3530" s="42" t="n"/>
      <c r="J3530" s="42" t="n"/>
      <c r="K3530" s="42" t="n"/>
      <c r="L3530" s="42" t="n"/>
      <c r="M3530" s="42" t="n"/>
      <c r="N3530" s="42" t="n"/>
      <c r="O3530" s="42" t="n"/>
    </row>
    <row r="3531">
      <c r="A3531" s="40" t="n"/>
      <c r="B3531" s="41" t="n"/>
      <c r="C3531" s="42" t="n"/>
      <c r="D3531" s="42" t="n"/>
      <c r="E3531" s="42" t="n"/>
      <c r="F3531" s="42" t="n"/>
      <c r="G3531" s="42" t="n"/>
      <c r="H3531" s="42" t="n"/>
      <c r="I3531" s="42" t="n"/>
      <c r="J3531" s="42" t="n"/>
      <c r="K3531" s="42" t="n"/>
      <c r="L3531" s="42" t="n"/>
      <c r="M3531" s="42" t="n"/>
      <c r="N3531" s="42" t="n"/>
      <c r="O3531" s="42" t="n"/>
    </row>
    <row r="3532">
      <c r="A3532" s="40" t="n"/>
      <c r="B3532" s="41" t="n"/>
      <c r="C3532" s="42" t="n"/>
      <c r="D3532" s="42" t="n"/>
      <c r="E3532" s="42" t="n"/>
      <c r="F3532" s="42" t="n"/>
      <c r="G3532" s="42" t="n"/>
      <c r="H3532" s="42" t="n"/>
      <c r="I3532" s="42" t="n"/>
      <c r="J3532" s="42" t="n"/>
      <c r="K3532" s="42" t="n"/>
      <c r="L3532" s="42" t="n"/>
      <c r="M3532" s="42" t="n"/>
      <c r="N3532" s="42" t="n"/>
      <c r="O3532" s="42" t="n"/>
    </row>
    <row r="3533">
      <c r="A3533" s="40" t="n"/>
      <c r="B3533" s="41" t="n"/>
      <c r="C3533" s="42" t="n"/>
      <c r="D3533" s="42" t="n"/>
      <c r="E3533" s="42" t="n"/>
      <c r="F3533" s="42" t="n"/>
      <c r="G3533" s="42" t="n"/>
      <c r="H3533" s="42" t="n"/>
      <c r="I3533" s="42" t="n"/>
      <c r="J3533" s="42" t="n"/>
      <c r="K3533" s="42" t="n"/>
      <c r="L3533" s="42" t="n"/>
      <c r="M3533" s="42" t="n"/>
      <c r="N3533" s="42" t="n"/>
      <c r="O3533" s="42" t="n"/>
    </row>
    <row r="3534">
      <c r="A3534" s="40" t="n"/>
      <c r="B3534" s="41" t="n"/>
      <c r="C3534" s="42" t="n"/>
      <c r="D3534" s="42" t="n"/>
      <c r="E3534" s="42" t="n"/>
      <c r="F3534" s="42" t="n"/>
      <c r="G3534" s="42" t="n"/>
      <c r="H3534" s="42" t="n"/>
      <c r="I3534" s="42" t="n"/>
      <c r="J3534" s="42" t="n"/>
      <c r="K3534" s="42" t="n"/>
      <c r="L3534" s="42" t="n"/>
      <c r="M3534" s="42" t="n"/>
      <c r="N3534" s="42" t="n"/>
      <c r="O3534" s="42" t="n"/>
    </row>
    <row r="3535">
      <c r="A3535" s="40" t="n"/>
      <c r="B3535" s="41" t="n"/>
      <c r="C3535" s="42" t="n"/>
      <c r="D3535" s="42" t="n"/>
      <c r="E3535" s="42" t="n"/>
      <c r="F3535" s="42" t="n"/>
      <c r="G3535" s="42" t="n"/>
      <c r="H3535" s="42" t="n"/>
      <c r="I3535" s="42" t="n"/>
      <c r="J3535" s="42" t="n"/>
      <c r="K3535" s="42" t="n"/>
      <c r="L3535" s="42" t="n"/>
      <c r="M3535" s="42" t="n"/>
      <c r="N3535" s="42" t="n"/>
      <c r="O3535" s="42" t="n"/>
    </row>
    <row r="3536">
      <c r="A3536" s="40" t="n"/>
      <c r="B3536" s="41" t="n"/>
      <c r="C3536" s="42" t="n"/>
      <c r="D3536" s="42" t="n"/>
      <c r="E3536" s="42" t="n"/>
      <c r="F3536" s="42" t="n"/>
      <c r="G3536" s="42" t="n"/>
      <c r="H3536" s="42" t="n"/>
      <c r="I3536" s="42" t="n"/>
      <c r="J3536" s="42" t="n"/>
      <c r="K3536" s="42" t="n"/>
      <c r="L3536" s="42" t="n"/>
      <c r="M3536" s="42" t="n"/>
      <c r="N3536" s="42" t="n"/>
      <c r="O3536" s="42" t="n"/>
    </row>
    <row r="3537">
      <c r="A3537" s="40" t="n"/>
      <c r="B3537" s="41" t="n"/>
      <c r="C3537" s="42" t="n"/>
      <c r="D3537" s="42" t="n"/>
      <c r="E3537" s="42" t="n"/>
      <c r="F3537" s="42" t="n"/>
      <c r="G3537" s="42" t="n"/>
      <c r="H3537" s="42" t="n"/>
      <c r="I3537" s="42" t="n"/>
      <c r="J3537" s="42" t="n"/>
      <c r="K3537" s="42" t="n"/>
      <c r="L3537" s="42" t="n"/>
      <c r="M3537" s="42" t="n"/>
      <c r="N3537" s="42" t="n"/>
      <c r="O3537" s="42" t="n"/>
    </row>
    <row r="3538">
      <c r="A3538" s="40" t="n"/>
      <c r="B3538" s="41" t="n"/>
      <c r="C3538" s="42" t="n"/>
      <c r="D3538" s="42" t="n"/>
      <c r="E3538" s="42" t="n"/>
      <c r="F3538" s="42" t="n"/>
      <c r="G3538" s="42" t="n"/>
      <c r="H3538" s="42" t="n"/>
      <c r="I3538" s="42" t="n"/>
      <c r="J3538" s="42" t="n"/>
      <c r="K3538" s="42" t="n"/>
      <c r="L3538" s="42" t="n"/>
      <c r="M3538" s="42" t="n"/>
      <c r="N3538" s="42" t="n"/>
      <c r="O3538" s="42" t="n"/>
    </row>
    <row r="3539">
      <c r="A3539" s="40" t="n"/>
      <c r="B3539" s="41" t="n"/>
      <c r="C3539" s="42" t="n"/>
      <c r="D3539" s="42" t="n"/>
      <c r="E3539" s="42" t="n"/>
      <c r="F3539" s="42" t="n"/>
      <c r="G3539" s="42" t="n"/>
      <c r="H3539" s="42" t="n"/>
      <c r="I3539" s="42" t="n"/>
      <c r="J3539" s="42" t="n"/>
      <c r="K3539" s="42" t="n"/>
      <c r="L3539" s="42" t="n"/>
      <c r="M3539" s="42" t="n"/>
      <c r="N3539" s="42" t="n"/>
      <c r="O3539" s="42" t="n"/>
    </row>
    <row r="3540">
      <c r="A3540" s="40" t="n"/>
      <c r="B3540" s="41" t="n"/>
      <c r="C3540" s="42" t="n"/>
      <c r="D3540" s="42" t="n"/>
      <c r="E3540" s="42" t="n"/>
      <c r="F3540" s="42" t="n"/>
      <c r="G3540" s="42" t="n"/>
      <c r="H3540" s="42" t="n"/>
      <c r="I3540" s="42" t="n"/>
      <c r="J3540" s="42" t="n"/>
      <c r="K3540" s="42" t="n"/>
      <c r="L3540" s="42" t="n"/>
      <c r="M3540" s="42" t="n"/>
      <c r="N3540" s="42" t="n"/>
      <c r="O3540" s="42" t="n"/>
    </row>
    <row r="3541">
      <c r="A3541" s="40" t="n"/>
      <c r="B3541" s="41" t="n"/>
      <c r="C3541" s="42" t="n"/>
      <c r="D3541" s="42" t="n"/>
      <c r="E3541" s="42" t="n"/>
      <c r="F3541" s="42" t="n"/>
      <c r="G3541" s="42" t="n"/>
      <c r="H3541" s="42" t="n"/>
      <c r="I3541" s="42" t="n"/>
      <c r="J3541" s="42" t="n"/>
      <c r="K3541" s="42" t="n"/>
      <c r="L3541" s="42" t="n"/>
      <c r="M3541" s="42" t="n"/>
      <c r="N3541" s="42" t="n"/>
      <c r="O3541" s="42" t="n"/>
    </row>
    <row r="3542">
      <c r="A3542" s="40" t="n"/>
      <c r="B3542" s="41" t="n"/>
      <c r="C3542" s="42" t="n"/>
      <c r="D3542" s="42" t="n"/>
      <c r="E3542" s="42" t="n"/>
      <c r="F3542" s="42" t="n"/>
      <c r="G3542" s="42" t="n"/>
      <c r="H3542" s="42" t="n"/>
      <c r="I3542" s="42" t="n"/>
      <c r="J3542" s="42" t="n"/>
      <c r="K3542" s="42" t="n"/>
      <c r="L3542" s="42" t="n"/>
      <c r="M3542" s="42" t="n"/>
      <c r="N3542" s="42" t="n"/>
      <c r="O3542" s="42" t="n"/>
    </row>
    <row r="3543">
      <c r="A3543" s="40" t="n"/>
      <c r="B3543" s="41" t="n"/>
      <c r="C3543" s="42" t="n"/>
      <c r="D3543" s="42" t="n"/>
      <c r="E3543" s="42" t="n"/>
      <c r="F3543" s="42" t="n"/>
      <c r="G3543" s="42" t="n"/>
      <c r="H3543" s="42" t="n"/>
      <c r="I3543" s="42" t="n"/>
      <c r="J3543" s="42" t="n"/>
      <c r="K3543" s="42" t="n"/>
      <c r="L3543" s="42" t="n"/>
      <c r="M3543" s="42" t="n"/>
      <c r="N3543" s="42" t="n"/>
      <c r="O3543" s="42" t="n"/>
    </row>
    <row r="3544">
      <c r="A3544" s="40" t="n"/>
      <c r="B3544" s="41" t="n"/>
      <c r="C3544" s="42" t="n"/>
      <c r="D3544" s="42" t="n"/>
      <c r="E3544" s="42" t="n"/>
      <c r="F3544" s="42" t="n"/>
      <c r="G3544" s="42" t="n"/>
      <c r="H3544" s="42" t="n"/>
      <c r="I3544" s="42" t="n"/>
      <c r="J3544" s="42" t="n"/>
      <c r="K3544" s="42" t="n"/>
      <c r="L3544" s="42" t="n"/>
      <c r="M3544" s="42" t="n"/>
      <c r="N3544" s="42" t="n"/>
      <c r="O3544" s="42" t="n"/>
    </row>
    <row r="3545">
      <c r="A3545" s="40" t="n"/>
      <c r="B3545" s="41" t="n"/>
      <c r="C3545" s="42" t="n"/>
      <c r="D3545" s="42" t="n"/>
      <c r="E3545" s="42" t="n"/>
      <c r="F3545" s="42" t="n"/>
      <c r="G3545" s="42" t="n"/>
      <c r="H3545" s="42" t="n"/>
      <c r="I3545" s="42" t="n"/>
      <c r="J3545" s="42" t="n"/>
      <c r="K3545" s="42" t="n"/>
      <c r="L3545" s="42" t="n"/>
      <c r="M3545" s="42" t="n"/>
      <c r="N3545" s="42" t="n"/>
      <c r="O3545" s="42" t="n"/>
    </row>
    <row r="3546">
      <c r="A3546" s="40" t="n"/>
      <c r="B3546" s="41" t="n"/>
      <c r="C3546" s="42" t="n"/>
      <c r="D3546" s="42" t="n"/>
      <c r="E3546" s="42" t="n"/>
      <c r="F3546" s="42" t="n"/>
      <c r="G3546" s="42" t="n"/>
      <c r="H3546" s="42" t="n"/>
      <c r="I3546" s="42" t="n"/>
      <c r="J3546" s="42" t="n"/>
      <c r="K3546" s="42" t="n"/>
      <c r="L3546" s="42" t="n"/>
      <c r="M3546" s="42" t="n"/>
      <c r="N3546" s="42" t="n"/>
      <c r="O3546" s="42" t="n"/>
    </row>
    <row r="3547">
      <c r="A3547" s="40" t="n"/>
      <c r="B3547" s="41" t="n"/>
      <c r="C3547" s="42" t="n"/>
      <c r="D3547" s="42" t="n"/>
      <c r="E3547" s="42" t="n"/>
      <c r="F3547" s="42" t="n"/>
      <c r="G3547" s="42" t="n"/>
      <c r="H3547" s="42" t="n"/>
      <c r="I3547" s="42" t="n"/>
      <c r="J3547" s="42" t="n"/>
      <c r="K3547" s="42" t="n"/>
      <c r="L3547" s="42" t="n"/>
      <c r="M3547" s="42" t="n"/>
      <c r="N3547" s="42" t="n"/>
      <c r="O3547" s="42" t="n"/>
    </row>
    <row r="3548">
      <c r="A3548" s="40" t="n"/>
      <c r="B3548" s="41" t="n"/>
      <c r="C3548" s="42" t="n"/>
      <c r="D3548" s="42" t="n"/>
      <c r="E3548" s="42" t="n"/>
      <c r="F3548" s="42" t="n"/>
      <c r="G3548" s="42" t="n"/>
      <c r="H3548" s="42" t="n"/>
      <c r="I3548" s="42" t="n"/>
      <c r="J3548" s="42" t="n"/>
      <c r="K3548" s="42" t="n"/>
      <c r="L3548" s="42" t="n"/>
      <c r="M3548" s="42" t="n"/>
      <c r="N3548" s="42" t="n"/>
      <c r="O3548" s="42" t="n"/>
    </row>
    <row r="3549">
      <c r="A3549" s="40" t="n"/>
      <c r="B3549" s="41" t="n"/>
      <c r="C3549" s="42" t="n"/>
      <c r="D3549" s="42" t="n"/>
      <c r="E3549" s="42" t="n"/>
      <c r="F3549" s="42" t="n"/>
      <c r="G3549" s="42" t="n"/>
      <c r="H3549" s="42" t="n"/>
      <c r="I3549" s="42" t="n"/>
      <c r="J3549" s="42" t="n"/>
      <c r="K3549" s="42" t="n"/>
      <c r="L3549" s="42" t="n"/>
      <c r="M3549" s="42" t="n"/>
      <c r="N3549" s="42" t="n"/>
      <c r="O3549" s="42" t="n"/>
    </row>
    <row r="3550">
      <c r="A3550" s="40" t="n"/>
      <c r="B3550" s="41" t="n"/>
      <c r="C3550" s="42" t="n"/>
      <c r="D3550" s="42" t="n"/>
      <c r="E3550" s="42" t="n"/>
      <c r="F3550" s="42" t="n"/>
      <c r="G3550" s="42" t="n"/>
      <c r="H3550" s="42" t="n"/>
      <c r="I3550" s="42" t="n"/>
      <c r="J3550" s="42" t="n"/>
      <c r="K3550" s="42" t="n"/>
      <c r="L3550" s="42" t="n"/>
      <c r="M3550" s="42" t="n"/>
      <c r="N3550" s="42" t="n"/>
      <c r="O3550" s="42" t="n"/>
    </row>
    <row r="3551">
      <c r="A3551" s="40" t="n"/>
      <c r="B3551" s="41" t="n"/>
      <c r="C3551" s="42" t="n"/>
      <c r="D3551" s="42" t="n"/>
      <c r="E3551" s="42" t="n"/>
      <c r="F3551" s="42" t="n"/>
      <c r="G3551" s="42" t="n"/>
      <c r="H3551" s="42" t="n"/>
      <c r="I3551" s="42" t="n"/>
      <c r="J3551" s="42" t="n"/>
      <c r="K3551" s="42" t="n"/>
      <c r="L3551" s="42" t="n"/>
      <c r="M3551" s="42" t="n"/>
      <c r="N3551" s="42" t="n"/>
      <c r="O3551" s="42" t="n"/>
    </row>
    <row r="3552">
      <c r="A3552" s="40" t="n"/>
      <c r="B3552" s="41" t="n"/>
      <c r="C3552" s="42" t="n"/>
      <c r="D3552" s="42" t="n"/>
      <c r="E3552" s="42" t="n"/>
      <c r="F3552" s="42" t="n"/>
      <c r="G3552" s="42" t="n"/>
      <c r="H3552" s="42" t="n"/>
      <c r="I3552" s="42" t="n"/>
      <c r="J3552" s="42" t="n"/>
      <c r="K3552" s="42" t="n"/>
      <c r="L3552" s="42" t="n"/>
      <c r="M3552" s="42" t="n"/>
      <c r="N3552" s="42" t="n"/>
      <c r="O3552" s="42" t="n"/>
    </row>
    <row r="3553">
      <c r="A3553" s="40" t="n"/>
      <c r="B3553" s="41" t="n"/>
      <c r="C3553" s="42" t="n"/>
      <c r="D3553" s="42" t="n"/>
      <c r="E3553" s="42" t="n"/>
      <c r="F3553" s="42" t="n"/>
      <c r="G3553" s="42" t="n"/>
      <c r="H3553" s="42" t="n"/>
      <c r="I3553" s="42" t="n"/>
      <c r="J3553" s="42" t="n"/>
      <c r="K3553" s="42" t="n"/>
      <c r="L3553" s="42" t="n"/>
      <c r="M3553" s="42" t="n"/>
      <c r="N3553" s="42" t="n"/>
      <c r="O3553" s="42" t="n"/>
    </row>
    <row r="3554">
      <c r="A3554" s="40" t="n"/>
      <c r="B3554" s="41" t="n"/>
      <c r="C3554" s="42" t="n"/>
      <c r="D3554" s="42" t="n"/>
      <c r="E3554" s="42" t="n"/>
      <c r="F3554" s="42" t="n"/>
      <c r="G3554" s="42" t="n"/>
      <c r="H3554" s="42" t="n"/>
      <c r="I3554" s="42" t="n"/>
      <c r="J3554" s="42" t="n"/>
      <c r="K3554" s="42" t="n"/>
      <c r="L3554" s="42" t="n"/>
      <c r="M3554" s="42" t="n"/>
      <c r="N3554" s="42" t="n"/>
      <c r="O3554" s="42" t="n"/>
    </row>
    <row r="3555">
      <c r="A3555" s="40" t="n"/>
      <c r="B3555" s="41" t="n"/>
      <c r="C3555" s="42" t="n"/>
      <c r="D3555" s="42" t="n"/>
      <c r="E3555" s="42" t="n"/>
      <c r="F3555" s="42" t="n"/>
      <c r="G3555" s="42" t="n"/>
      <c r="H3555" s="42" t="n"/>
      <c r="I3555" s="42" t="n"/>
      <c r="J3555" s="42" t="n"/>
      <c r="K3555" s="42" t="n"/>
      <c r="L3555" s="42" t="n"/>
      <c r="M3555" s="42" t="n"/>
      <c r="N3555" s="42" t="n"/>
      <c r="O3555" s="42" t="n"/>
    </row>
    <row r="3556">
      <c r="A3556" s="40" t="n"/>
      <c r="B3556" s="41" t="n"/>
      <c r="C3556" s="42" t="n"/>
      <c r="D3556" s="42" t="n"/>
      <c r="E3556" s="42" t="n"/>
      <c r="F3556" s="42" t="n"/>
      <c r="G3556" s="42" t="n"/>
      <c r="H3556" s="42" t="n"/>
      <c r="I3556" s="42" t="n"/>
      <c r="J3556" s="42" t="n"/>
      <c r="K3556" s="42" t="n"/>
      <c r="L3556" s="42" t="n"/>
      <c r="M3556" s="42" t="n"/>
      <c r="N3556" s="42" t="n"/>
      <c r="O3556" s="42" t="n"/>
    </row>
    <row r="3557">
      <c r="A3557" s="40" t="n"/>
      <c r="B3557" s="41" t="n"/>
      <c r="C3557" s="42" t="n"/>
      <c r="D3557" s="42" t="n"/>
      <c r="E3557" s="42" t="n"/>
      <c r="F3557" s="42" t="n"/>
      <c r="G3557" s="42" t="n"/>
      <c r="H3557" s="42" t="n"/>
      <c r="I3557" s="42" t="n"/>
      <c r="J3557" s="42" t="n"/>
      <c r="K3557" s="42" t="n"/>
      <c r="L3557" s="42" t="n"/>
      <c r="M3557" s="42" t="n"/>
      <c r="N3557" s="42" t="n"/>
      <c r="O3557" s="42" t="n"/>
    </row>
    <row r="3558">
      <c r="A3558" s="40" t="n"/>
      <c r="B3558" s="41" t="n"/>
      <c r="C3558" s="42" t="n"/>
      <c r="D3558" s="42" t="n"/>
      <c r="E3558" s="42" t="n"/>
      <c r="F3558" s="42" t="n"/>
      <c r="G3558" s="42" t="n"/>
      <c r="H3558" s="42" t="n"/>
      <c r="I3558" s="42" t="n"/>
      <c r="J3558" s="42" t="n"/>
      <c r="K3558" s="42" t="n"/>
      <c r="L3558" s="42" t="n"/>
      <c r="M3558" s="42" t="n"/>
      <c r="N3558" s="42" t="n"/>
      <c r="O3558" s="42" t="n"/>
    </row>
    <row r="3559">
      <c r="A3559" s="40" t="n"/>
      <c r="B3559" s="41" t="n"/>
      <c r="C3559" s="42" t="n"/>
      <c r="D3559" s="42" t="n"/>
      <c r="E3559" s="42" t="n"/>
      <c r="F3559" s="42" t="n"/>
      <c r="G3559" s="42" t="n"/>
      <c r="H3559" s="42" t="n"/>
      <c r="I3559" s="42" t="n"/>
      <c r="J3559" s="42" t="n"/>
      <c r="K3559" s="42" t="n"/>
      <c r="L3559" s="42" t="n"/>
      <c r="M3559" s="42" t="n"/>
      <c r="N3559" s="42" t="n"/>
      <c r="O3559" s="42" t="n"/>
    </row>
    <row r="3560">
      <c r="A3560" s="40" t="n"/>
      <c r="B3560" s="41" t="n"/>
      <c r="C3560" s="42" t="n"/>
      <c r="D3560" s="42" t="n"/>
      <c r="E3560" s="42" t="n"/>
      <c r="F3560" s="42" t="n"/>
      <c r="G3560" s="42" t="n"/>
      <c r="H3560" s="42" t="n"/>
      <c r="I3560" s="42" t="n"/>
      <c r="J3560" s="42" t="n"/>
      <c r="K3560" s="42" t="n"/>
      <c r="L3560" s="42" t="n"/>
      <c r="M3560" s="42" t="n"/>
      <c r="N3560" s="42" t="n"/>
      <c r="O3560" s="42" t="n"/>
    </row>
    <row r="3561">
      <c r="A3561" s="40" t="n"/>
      <c r="B3561" s="41" t="n"/>
      <c r="C3561" s="42" t="n"/>
      <c r="D3561" s="42" t="n"/>
      <c r="E3561" s="42" t="n"/>
      <c r="F3561" s="42" t="n"/>
      <c r="G3561" s="42" t="n"/>
      <c r="H3561" s="42" t="n"/>
      <c r="I3561" s="42" t="n"/>
      <c r="J3561" s="42" t="n"/>
      <c r="K3561" s="42" t="n"/>
      <c r="L3561" s="42" t="n"/>
      <c r="M3561" s="42" t="n"/>
      <c r="N3561" s="42" t="n"/>
      <c r="O3561" s="42" t="n"/>
    </row>
    <row r="3562">
      <c r="A3562" s="40" t="n"/>
      <c r="B3562" s="41" t="n"/>
      <c r="C3562" s="42" t="n"/>
      <c r="D3562" s="42" t="n"/>
      <c r="E3562" s="42" t="n"/>
      <c r="F3562" s="42" t="n"/>
      <c r="G3562" s="42" t="n"/>
      <c r="H3562" s="42" t="n"/>
      <c r="I3562" s="42" t="n"/>
      <c r="J3562" s="42" t="n"/>
      <c r="K3562" s="42" t="n"/>
      <c r="L3562" s="42" t="n"/>
      <c r="M3562" s="42" t="n"/>
      <c r="N3562" s="42" t="n"/>
      <c r="O3562" s="42" t="n"/>
    </row>
    <row r="3563">
      <c r="A3563" s="40" t="n"/>
      <c r="B3563" s="41" t="n"/>
      <c r="C3563" s="42" t="n"/>
      <c r="D3563" s="42" t="n"/>
      <c r="E3563" s="42" t="n"/>
      <c r="F3563" s="42" t="n"/>
      <c r="G3563" s="42" t="n"/>
      <c r="H3563" s="42" t="n"/>
      <c r="I3563" s="42" t="n"/>
      <c r="J3563" s="42" t="n"/>
      <c r="K3563" s="42" t="n"/>
      <c r="L3563" s="42" t="n"/>
      <c r="M3563" s="42" t="n"/>
      <c r="N3563" s="42" t="n"/>
      <c r="O3563" s="42" t="n"/>
    </row>
    <row r="3564">
      <c r="A3564" s="40" t="n"/>
      <c r="B3564" s="41" t="n"/>
      <c r="C3564" s="42" t="n"/>
      <c r="D3564" s="42" t="n"/>
      <c r="E3564" s="42" t="n"/>
      <c r="F3564" s="42" t="n"/>
      <c r="G3564" s="42" t="n"/>
      <c r="H3564" s="42" t="n"/>
      <c r="I3564" s="42" t="n"/>
      <c r="J3564" s="42" t="n"/>
      <c r="K3564" s="42" t="n"/>
      <c r="L3564" s="42" t="n"/>
      <c r="M3564" s="42" t="n"/>
      <c r="N3564" s="42" t="n"/>
      <c r="O3564" s="42" t="n"/>
    </row>
    <row r="3565">
      <c r="A3565" s="40" t="n"/>
      <c r="B3565" s="41" t="n"/>
      <c r="C3565" s="42" t="n"/>
      <c r="D3565" s="42" t="n"/>
      <c r="E3565" s="42" t="n"/>
      <c r="F3565" s="42" t="n"/>
      <c r="G3565" s="42" t="n"/>
      <c r="H3565" s="42" t="n"/>
      <c r="I3565" s="42" t="n"/>
      <c r="J3565" s="42" t="n"/>
      <c r="K3565" s="42" t="n"/>
      <c r="L3565" s="42" t="n"/>
      <c r="M3565" s="42" t="n"/>
      <c r="N3565" s="42" t="n"/>
      <c r="O3565" s="42" t="n"/>
    </row>
    <row r="3566">
      <c r="A3566" s="40" t="n"/>
      <c r="B3566" s="41" t="n"/>
      <c r="C3566" s="42" t="n"/>
      <c r="D3566" s="42" t="n"/>
      <c r="E3566" s="42" t="n"/>
      <c r="F3566" s="42" t="n"/>
      <c r="G3566" s="42" t="n"/>
      <c r="H3566" s="42" t="n"/>
      <c r="I3566" s="42" t="n"/>
      <c r="J3566" s="42" t="n"/>
      <c r="K3566" s="42" t="n"/>
      <c r="L3566" s="42" t="n"/>
      <c r="M3566" s="42" t="n"/>
      <c r="N3566" s="42" t="n"/>
      <c r="O3566" s="42" t="n"/>
    </row>
    <row r="3567">
      <c r="A3567" s="40" t="n"/>
      <c r="B3567" s="41" t="n"/>
      <c r="C3567" s="42" t="n"/>
      <c r="D3567" s="42" t="n"/>
      <c r="E3567" s="42" t="n"/>
      <c r="F3567" s="42" t="n"/>
      <c r="G3567" s="42" t="n"/>
      <c r="H3567" s="42" t="n"/>
      <c r="I3567" s="42" t="n"/>
      <c r="J3567" s="42" t="n"/>
      <c r="K3567" s="42" t="n"/>
      <c r="L3567" s="42" t="n"/>
      <c r="M3567" s="42" t="n"/>
      <c r="N3567" s="42" t="n"/>
      <c r="O3567" s="42" t="n"/>
    </row>
    <row r="3568">
      <c r="A3568" s="40" t="n"/>
      <c r="B3568" s="41" t="n"/>
      <c r="C3568" s="42" t="n"/>
      <c r="D3568" s="42" t="n"/>
      <c r="E3568" s="42" t="n"/>
      <c r="F3568" s="42" t="n"/>
      <c r="G3568" s="42" t="n"/>
      <c r="H3568" s="42" t="n"/>
      <c r="I3568" s="42" t="n"/>
      <c r="J3568" s="42" t="n"/>
      <c r="K3568" s="42" t="n"/>
      <c r="L3568" s="42" t="n"/>
      <c r="M3568" s="42" t="n"/>
      <c r="N3568" s="42" t="n"/>
      <c r="O3568" s="42" t="n"/>
    </row>
    <row r="3569">
      <c r="A3569" s="40" t="n"/>
      <c r="B3569" s="41" t="n"/>
      <c r="C3569" s="42" t="n"/>
      <c r="D3569" s="42" t="n"/>
      <c r="E3569" s="42" t="n"/>
      <c r="F3569" s="42" t="n"/>
      <c r="G3569" s="42" t="n"/>
      <c r="H3569" s="42" t="n"/>
      <c r="I3569" s="42" t="n"/>
      <c r="J3569" s="42" t="n"/>
      <c r="K3569" s="42" t="n"/>
      <c r="L3569" s="42" t="n"/>
      <c r="M3569" s="42" t="n"/>
      <c r="N3569" s="42" t="n"/>
      <c r="O3569" s="42" t="n"/>
    </row>
    <row r="3570">
      <c r="A3570" s="40" t="n"/>
      <c r="B3570" s="41" t="n"/>
      <c r="C3570" s="42" t="n"/>
      <c r="D3570" s="42" t="n"/>
      <c r="E3570" s="42" t="n"/>
      <c r="F3570" s="42" t="n"/>
      <c r="G3570" s="42" t="n"/>
      <c r="H3570" s="42" t="n"/>
      <c r="I3570" s="42" t="n"/>
      <c r="J3570" s="42" t="n"/>
      <c r="K3570" s="42" t="n"/>
      <c r="L3570" s="42" t="n"/>
      <c r="M3570" s="42" t="n"/>
      <c r="N3570" s="42" t="n"/>
      <c r="O3570" s="42" t="n"/>
    </row>
    <row r="3571">
      <c r="A3571" s="40" t="n"/>
      <c r="B3571" s="41" t="n"/>
      <c r="C3571" s="42" t="n"/>
      <c r="D3571" s="42" t="n"/>
      <c r="E3571" s="42" t="n"/>
      <c r="F3571" s="42" t="n"/>
      <c r="G3571" s="42" t="n"/>
      <c r="H3571" s="42" t="n"/>
      <c r="I3571" s="42" t="n"/>
      <c r="J3571" s="42" t="n"/>
      <c r="K3571" s="42" t="n"/>
      <c r="L3571" s="42" t="n"/>
      <c r="M3571" s="42" t="n"/>
      <c r="N3571" s="42" t="n"/>
      <c r="O3571" s="42" t="n"/>
    </row>
    <row r="3572">
      <c r="A3572" s="40" t="n"/>
      <c r="B3572" s="41" t="n"/>
      <c r="C3572" s="42" t="n"/>
      <c r="D3572" s="42" t="n"/>
      <c r="E3572" s="42" t="n"/>
      <c r="F3572" s="42" t="n"/>
      <c r="G3572" s="42" t="n"/>
      <c r="H3572" s="42" t="n"/>
      <c r="I3572" s="42" t="n"/>
      <c r="J3572" s="42" t="n"/>
      <c r="K3572" s="42" t="n"/>
      <c r="L3572" s="42" t="n"/>
      <c r="M3572" s="42" t="n"/>
      <c r="N3572" s="42" t="n"/>
      <c r="O3572" s="42" t="n"/>
    </row>
    <row r="3573">
      <c r="A3573" s="40" t="n"/>
      <c r="B3573" s="41" t="n"/>
      <c r="C3573" s="42" t="n"/>
      <c r="D3573" s="42" t="n"/>
      <c r="E3573" s="42" t="n"/>
      <c r="F3573" s="42" t="n"/>
      <c r="G3573" s="42" t="n"/>
      <c r="H3573" s="42" t="n"/>
      <c r="I3573" s="42" t="n"/>
      <c r="J3573" s="42" t="n"/>
      <c r="K3573" s="42" t="n"/>
      <c r="L3573" s="42" t="n"/>
      <c r="M3573" s="42" t="n"/>
      <c r="N3573" s="42" t="n"/>
      <c r="O3573" s="42" t="n"/>
    </row>
    <row r="3574">
      <c r="A3574" s="40" t="n"/>
      <c r="B3574" s="41" t="n"/>
      <c r="C3574" s="42" t="n"/>
      <c r="D3574" s="42" t="n"/>
      <c r="E3574" s="42" t="n"/>
      <c r="F3574" s="42" t="n"/>
      <c r="G3574" s="42" t="n"/>
      <c r="H3574" s="42" t="n"/>
      <c r="I3574" s="42" t="n"/>
      <c r="J3574" s="42" t="n"/>
      <c r="K3574" s="42" t="n"/>
      <c r="L3574" s="42" t="n"/>
      <c r="M3574" s="42" t="n"/>
      <c r="N3574" s="42" t="n"/>
      <c r="O3574" s="42" t="n"/>
    </row>
    <row r="3575">
      <c r="A3575" s="40" t="n"/>
      <c r="B3575" s="41" t="n"/>
      <c r="C3575" s="42" t="n"/>
      <c r="D3575" s="42" t="n"/>
      <c r="E3575" s="42" t="n"/>
      <c r="F3575" s="42" t="n"/>
      <c r="G3575" s="42" t="n"/>
      <c r="H3575" s="42" t="n"/>
      <c r="I3575" s="42" t="n"/>
      <c r="J3575" s="42" t="n"/>
      <c r="K3575" s="42" t="n"/>
      <c r="L3575" s="42" t="n"/>
      <c r="M3575" s="42" t="n"/>
      <c r="N3575" s="42" t="n"/>
      <c r="O3575" s="42" t="n"/>
    </row>
    <row r="3576">
      <c r="A3576" s="40" t="n"/>
      <c r="B3576" s="41" t="n"/>
      <c r="C3576" s="42" t="n"/>
      <c r="D3576" s="42" t="n"/>
      <c r="E3576" s="42" t="n"/>
      <c r="F3576" s="42" t="n"/>
      <c r="G3576" s="42" t="n"/>
      <c r="H3576" s="42" t="n"/>
      <c r="I3576" s="42" t="n"/>
      <c r="J3576" s="42" t="n"/>
      <c r="K3576" s="42" t="n"/>
      <c r="L3576" s="42" t="n"/>
      <c r="M3576" s="42" t="n"/>
      <c r="N3576" s="42" t="n"/>
      <c r="O3576" s="42" t="n"/>
    </row>
    <row r="3577">
      <c r="A3577" s="40" t="n"/>
      <c r="B3577" s="41" t="n"/>
      <c r="C3577" s="42" t="n"/>
      <c r="D3577" s="42" t="n"/>
      <c r="E3577" s="42" t="n"/>
      <c r="F3577" s="42" t="n"/>
      <c r="G3577" s="42" t="n"/>
      <c r="H3577" s="42" t="n"/>
      <c r="I3577" s="42" t="n"/>
      <c r="J3577" s="42" t="n"/>
      <c r="K3577" s="42" t="n"/>
      <c r="L3577" s="42" t="n"/>
      <c r="M3577" s="42" t="n"/>
      <c r="N3577" s="42" t="n"/>
      <c r="O3577" s="42" t="n"/>
    </row>
    <row r="3578">
      <c r="A3578" s="40" t="n"/>
      <c r="B3578" s="41" t="n"/>
      <c r="C3578" s="42" t="n"/>
      <c r="D3578" s="42" t="n"/>
      <c r="E3578" s="42" t="n"/>
      <c r="F3578" s="42" t="n"/>
      <c r="G3578" s="42" t="n"/>
      <c r="H3578" s="42" t="n"/>
      <c r="I3578" s="42" t="n"/>
      <c r="J3578" s="42" t="n"/>
      <c r="K3578" s="42" t="n"/>
      <c r="L3578" s="42" t="n"/>
      <c r="M3578" s="42" t="n"/>
      <c r="N3578" s="42" t="n"/>
      <c r="O3578" s="42" t="n"/>
    </row>
    <row r="3579">
      <c r="A3579" s="40" t="n"/>
      <c r="B3579" s="41" t="n"/>
      <c r="C3579" s="42" t="n"/>
      <c r="D3579" s="42" t="n"/>
      <c r="E3579" s="42" t="n"/>
      <c r="F3579" s="42" t="n"/>
      <c r="G3579" s="42" t="n"/>
      <c r="H3579" s="42" t="n"/>
      <c r="I3579" s="42" t="n"/>
      <c r="J3579" s="42" t="n"/>
      <c r="K3579" s="42" t="n"/>
      <c r="L3579" s="42" t="n"/>
      <c r="M3579" s="42" t="n"/>
      <c r="N3579" s="42" t="n"/>
      <c r="O3579" s="42" t="n"/>
    </row>
    <row r="3580">
      <c r="A3580" s="40" t="n"/>
      <c r="B3580" s="41" t="n"/>
      <c r="C3580" s="42" t="n"/>
      <c r="D3580" s="42" t="n"/>
      <c r="E3580" s="42" t="n"/>
      <c r="F3580" s="42" t="n"/>
      <c r="G3580" s="42" t="n"/>
      <c r="H3580" s="42" t="n"/>
      <c r="I3580" s="42" t="n"/>
      <c r="J3580" s="42" t="n"/>
      <c r="K3580" s="42" t="n"/>
      <c r="L3580" s="42" t="n"/>
      <c r="M3580" s="42" t="n"/>
      <c r="N3580" s="42" t="n"/>
      <c r="O3580" s="42" t="n"/>
    </row>
    <row r="3581">
      <c r="A3581" s="40" t="n"/>
      <c r="B3581" s="41" t="n"/>
      <c r="C3581" s="42" t="n"/>
      <c r="D3581" s="42" t="n"/>
      <c r="E3581" s="42" t="n"/>
      <c r="F3581" s="42" t="n"/>
      <c r="G3581" s="42" t="n"/>
      <c r="H3581" s="42" t="n"/>
      <c r="I3581" s="42" t="n"/>
      <c r="J3581" s="42" t="n"/>
      <c r="K3581" s="42" t="n"/>
      <c r="L3581" s="42" t="n"/>
      <c r="M3581" s="42" t="n"/>
      <c r="N3581" s="42" t="n"/>
      <c r="O3581" s="42" t="n"/>
    </row>
    <row r="3582">
      <c r="A3582" s="40" t="n"/>
      <c r="B3582" s="41" t="n"/>
      <c r="C3582" s="42" t="n"/>
      <c r="D3582" s="42" t="n"/>
      <c r="E3582" s="42" t="n"/>
      <c r="F3582" s="42" t="n"/>
      <c r="G3582" s="42" t="n"/>
      <c r="H3582" s="42" t="n"/>
      <c r="I3582" s="42" t="n"/>
      <c r="J3582" s="42" t="n"/>
      <c r="K3582" s="42" t="n"/>
      <c r="L3582" s="42" t="n"/>
      <c r="M3582" s="42" t="n"/>
      <c r="N3582" s="42" t="n"/>
      <c r="O3582" s="42" t="n"/>
    </row>
    <row r="3583">
      <c r="A3583" s="40" t="n"/>
      <c r="B3583" s="41" t="n"/>
      <c r="C3583" s="42" t="n"/>
      <c r="D3583" s="42" t="n"/>
      <c r="E3583" s="42" t="n"/>
      <c r="F3583" s="42" t="n"/>
      <c r="G3583" s="42" t="n"/>
      <c r="H3583" s="42" t="n"/>
      <c r="I3583" s="42" t="n"/>
      <c r="J3583" s="42" t="n"/>
      <c r="K3583" s="42" t="n"/>
      <c r="L3583" s="42" t="n"/>
      <c r="M3583" s="42" t="n"/>
      <c r="N3583" s="42" t="n"/>
      <c r="O3583" s="42" t="n"/>
    </row>
    <row r="3584">
      <c r="A3584" s="40" t="n"/>
      <c r="B3584" s="41" t="n"/>
      <c r="C3584" s="42" t="n"/>
      <c r="D3584" s="42" t="n"/>
      <c r="E3584" s="42" t="n"/>
      <c r="F3584" s="42" t="n"/>
      <c r="G3584" s="42" t="n"/>
      <c r="H3584" s="42" t="n"/>
      <c r="I3584" s="42" t="n"/>
      <c r="J3584" s="42" t="n"/>
      <c r="K3584" s="42" t="n"/>
      <c r="L3584" s="42" t="n"/>
      <c r="M3584" s="42" t="n"/>
      <c r="N3584" s="42" t="n"/>
      <c r="O3584" s="42" t="n"/>
    </row>
    <row r="3585">
      <c r="A3585" s="40" t="n"/>
      <c r="B3585" s="41" t="n"/>
      <c r="C3585" s="42" t="n"/>
      <c r="D3585" s="42" t="n"/>
      <c r="E3585" s="42" t="n"/>
      <c r="F3585" s="42" t="n"/>
      <c r="G3585" s="42" t="n"/>
      <c r="H3585" s="42" t="n"/>
      <c r="I3585" s="42" t="n"/>
      <c r="J3585" s="42" t="n"/>
      <c r="K3585" s="42" t="n"/>
      <c r="L3585" s="42" t="n"/>
      <c r="M3585" s="42" t="n"/>
      <c r="N3585" s="42" t="n"/>
      <c r="O3585" s="42" t="n"/>
    </row>
    <row r="3586">
      <c r="A3586" s="40" t="n"/>
      <c r="B3586" s="41" t="n"/>
      <c r="C3586" s="42" t="n"/>
      <c r="D3586" s="42" t="n"/>
      <c r="E3586" s="42" t="n"/>
      <c r="F3586" s="42" t="n"/>
      <c r="G3586" s="42" t="n"/>
      <c r="H3586" s="42" t="n"/>
      <c r="I3586" s="42" t="n"/>
      <c r="J3586" s="42" t="n"/>
      <c r="K3586" s="42" t="n"/>
      <c r="L3586" s="42" t="n"/>
      <c r="M3586" s="42" t="n"/>
      <c r="N3586" s="42" t="n"/>
      <c r="O3586" s="42" t="n"/>
    </row>
    <row r="3587">
      <c r="A3587" s="40" t="n"/>
      <c r="B3587" s="41" t="n"/>
      <c r="C3587" s="42" t="n"/>
      <c r="D3587" s="42" t="n"/>
      <c r="E3587" s="42" t="n"/>
      <c r="F3587" s="42" t="n"/>
      <c r="G3587" s="42" t="n"/>
      <c r="H3587" s="42" t="n"/>
      <c r="I3587" s="42" t="n"/>
      <c r="J3587" s="42" t="n"/>
      <c r="K3587" s="42" t="n"/>
      <c r="L3587" s="42" t="n"/>
      <c r="M3587" s="42" t="n"/>
      <c r="N3587" s="42" t="n"/>
      <c r="O3587" s="42" t="n"/>
    </row>
    <row r="3588">
      <c r="A3588" s="40" t="n"/>
      <c r="B3588" s="41" t="n"/>
      <c r="C3588" s="42" t="n"/>
      <c r="D3588" s="42" t="n"/>
      <c r="E3588" s="42" t="n"/>
      <c r="F3588" s="42" t="n"/>
      <c r="G3588" s="42" t="n"/>
      <c r="H3588" s="42" t="n"/>
      <c r="I3588" s="42" t="n"/>
      <c r="J3588" s="42" t="n"/>
      <c r="K3588" s="42" t="n"/>
      <c r="L3588" s="42" t="n"/>
      <c r="M3588" s="42" t="n"/>
      <c r="N3588" s="42" t="n"/>
      <c r="O3588" s="42" t="n"/>
    </row>
    <row r="3589">
      <c r="A3589" s="40" t="n"/>
      <c r="B3589" s="41" t="n"/>
      <c r="C3589" s="42" t="n"/>
      <c r="D3589" s="42" t="n"/>
      <c r="E3589" s="42" t="n"/>
      <c r="F3589" s="42" t="n"/>
      <c r="G3589" s="42" t="n"/>
      <c r="H3589" s="42" t="n"/>
      <c r="I3589" s="42" t="n"/>
      <c r="J3589" s="42" t="n"/>
      <c r="K3589" s="42" t="n"/>
      <c r="L3589" s="42" t="n"/>
      <c r="M3589" s="42" t="n"/>
      <c r="N3589" s="42" t="n"/>
      <c r="O3589" s="42" t="n"/>
    </row>
    <row r="3590">
      <c r="A3590" s="40" t="n"/>
      <c r="B3590" s="41" t="n"/>
      <c r="C3590" s="42" t="n"/>
      <c r="D3590" s="42" t="n"/>
      <c r="E3590" s="42" t="n"/>
      <c r="F3590" s="42" t="n"/>
      <c r="G3590" s="42" t="n"/>
      <c r="H3590" s="42" t="n"/>
      <c r="I3590" s="42" t="n"/>
      <c r="J3590" s="42" t="n"/>
      <c r="K3590" s="42" t="n"/>
      <c r="L3590" s="42" t="n"/>
      <c r="M3590" s="42" t="n"/>
      <c r="N3590" s="42" t="n"/>
      <c r="O3590" s="42" t="n"/>
    </row>
    <row r="3591">
      <c r="A3591" s="40" t="n"/>
      <c r="B3591" s="41" t="n"/>
      <c r="C3591" s="42" t="n"/>
      <c r="D3591" s="42" t="n"/>
      <c r="E3591" s="42" t="n"/>
      <c r="F3591" s="42" t="n"/>
      <c r="G3591" s="42" t="n"/>
      <c r="H3591" s="42" t="n"/>
      <c r="I3591" s="42" t="n"/>
      <c r="J3591" s="42" t="n"/>
      <c r="K3591" s="42" t="n"/>
      <c r="L3591" s="42" t="n"/>
      <c r="M3591" s="42" t="n"/>
      <c r="N3591" s="42" t="n"/>
      <c r="O3591" s="42" t="n"/>
    </row>
    <row r="3592">
      <c r="A3592" s="40" t="n"/>
      <c r="B3592" s="41" t="n"/>
      <c r="C3592" s="42" t="n"/>
      <c r="D3592" s="42" t="n"/>
      <c r="E3592" s="42" t="n"/>
      <c r="F3592" s="42" t="n"/>
      <c r="G3592" s="42" t="n"/>
      <c r="H3592" s="42" t="n"/>
      <c r="I3592" s="42" t="n"/>
      <c r="J3592" s="42" t="n"/>
      <c r="K3592" s="42" t="n"/>
      <c r="L3592" s="42" t="n"/>
      <c r="M3592" s="42" t="n"/>
      <c r="N3592" s="42" t="n"/>
      <c r="O3592" s="42" t="n"/>
    </row>
    <row r="3593">
      <c r="A3593" s="40" t="n"/>
      <c r="B3593" s="41" t="n"/>
      <c r="C3593" s="42" t="n"/>
      <c r="D3593" s="42" t="n"/>
      <c r="E3593" s="42" t="n"/>
      <c r="F3593" s="42" t="n"/>
      <c r="G3593" s="42" t="n"/>
      <c r="H3593" s="42" t="n"/>
      <c r="I3593" s="42" t="n"/>
      <c r="J3593" s="42" t="n"/>
      <c r="K3593" s="42" t="n"/>
      <c r="L3593" s="42" t="n"/>
      <c r="M3593" s="42" t="n"/>
      <c r="N3593" s="42" t="n"/>
      <c r="O3593" s="42" t="n"/>
    </row>
    <row r="3594">
      <c r="A3594" s="40" t="n"/>
      <c r="B3594" s="41" t="n"/>
      <c r="C3594" s="42" t="n"/>
      <c r="D3594" s="42" t="n"/>
      <c r="E3594" s="42" t="n"/>
      <c r="F3594" s="42" t="n"/>
      <c r="G3594" s="42" t="n"/>
      <c r="H3594" s="42" t="n"/>
      <c r="I3594" s="42" t="n"/>
      <c r="J3594" s="42" t="n"/>
      <c r="K3594" s="42" t="n"/>
      <c r="L3594" s="42" t="n"/>
      <c r="M3594" s="42" t="n"/>
      <c r="N3594" s="42" t="n"/>
      <c r="O3594" s="42" t="n"/>
    </row>
    <row r="3595">
      <c r="A3595" s="40" t="n"/>
      <c r="B3595" s="41" t="n"/>
      <c r="C3595" s="42" t="n"/>
      <c r="D3595" s="42" t="n"/>
      <c r="E3595" s="42" t="n"/>
      <c r="F3595" s="42" t="n"/>
      <c r="G3595" s="42" t="n"/>
      <c r="H3595" s="42" t="n"/>
      <c r="I3595" s="42" t="n"/>
      <c r="J3595" s="42" t="n"/>
      <c r="K3595" s="42" t="n"/>
      <c r="L3595" s="42" t="n"/>
      <c r="M3595" s="42" t="n"/>
      <c r="N3595" s="42" t="n"/>
      <c r="O3595" s="42" t="n"/>
    </row>
    <row r="3596">
      <c r="A3596" s="40" t="n"/>
      <c r="B3596" s="41" t="n"/>
      <c r="C3596" s="42" t="n"/>
      <c r="D3596" s="42" t="n"/>
      <c r="E3596" s="42" t="n"/>
      <c r="F3596" s="42" t="n"/>
      <c r="G3596" s="42" t="n"/>
      <c r="H3596" s="42" t="n"/>
      <c r="I3596" s="42" t="n"/>
      <c r="J3596" s="42" t="n"/>
      <c r="K3596" s="42" t="n"/>
      <c r="L3596" s="42" t="n"/>
      <c r="M3596" s="42" t="n"/>
      <c r="N3596" s="42" t="n"/>
      <c r="O3596" s="42" t="n"/>
    </row>
    <row r="3597">
      <c r="A3597" s="40" t="n"/>
      <c r="B3597" s="41" t="n"/>
      <c r="C3597" s="42" t="n"/>
      <c r="D3597" s="42" t="n"/>
      <c r="E3597" s="42" t="n"/>
      <c r="F3597" s="42" t="n"/>
      <c r="G3597" s="42" t="n"/>
      <c r="H3597" s="42" t="n"/>
      <c r="I3597" s="42" t="n"/>
      <c r="J3597" s="42" t="n"/>
      <c r="K3597" s="42" t="n"/>
      <c r="L3597" s="42" t="n"/>
      <c r="M3597" s="42" t="n"/>
      <c r="N3597" s="42" t="n"/>
      <c r="O3597" s="42" t="n"/>
    </row>
    <row r="3598">
      <c r="A3598" s="40" t="n"/>
      <c r="B3598" s="41" t="n"/>
      <c r="C3598" s="42" t="n"/>
      <c r="D3598" s="42" t="n"/>
      <c r="E3598" s="42" t="n"/>
      <c r="F3598" s="42" t="n"/>
      <c r="G3598" s="42" t="n"/>
      <c r="H3598" s="42" t="n"/>
      <c r="I3598" s="42" t="n"/>
      <c r="J3598" s="42" t="n"/>
      <c r="K3598" s="42" t="n"/>
      <c r="L3598" s="42" t="n"/>
      <c r="M3598" s="42" t="n"/>
      <c r="N3598" s="42" t="n"/>
      <c r="O3598" s="42" t="n"/>
    </row>
    <row r="3599">
      <c r="A3599" s="40" t="n"/>
      <c r="B3599" s="41" t="n"/>
      <c r="C3599" s="42" t="n"/>
      <c r="D3599" s="42" t="n"/>
      <c r="E3599" s="42" t="n"/>
      <c r="F3599" s="42" t="n"/>
      <c r="G3599" s="42" t="n"/>
      <c r="H3599" s="42" t="n"/>
      <c r="I3599" s="42" t="n"/>
      <c r="J3599" s="42" t="n"/>
      <c r="K3599" s="42" t="n"/>
      <c r="L3599" s="42" t="n"/>
      <c r="M3599" s="42" t="n"/>
      <c r="N3599" s="42" t="n"/>
      <c r="O3599" s="42" t="n"/>
    </row>
    <row r="3600">
      <c r="A3600" s="40" t="n"/>
      <c r="B3600" s="41" t="n"/>
      <c r="C3600" s="42" t="n"/>
      <c r="D3600" s="42" t="n"/>
      <c r="E3600" s="42" t="n"/>
      <c r="F3600" s="42" t="n"/>
      <c r="G3600" s="42" t="n"/>
      <c r="H3600" s="42" t="n"/>
      <c r="I3600" s="42" t="n"/>
      <c r="J3600" s="42" t="n"/>
      <c r="K3600" s="42" t="n"/>
      <c r="L3600" s="42" t="n"/>
      <c r="M3600" s="42" t="n"/>
      <c r="N3600" s="42" t="n"/>
      <c r="O3600" s="42" t="n"/>
    </row>
    <row r="3601">
      <c r="A3601" s="40" t="n"/>
      <c r="B3601" s="41" t="n"/>
      <c r="C3601" s="42" t="n"/>
      <c r="D3601" s="42" t="n"/>
      <c r="E3601" s="42" t="n"/>
      <c r="F3601" s="42" t="n"/>
      <c r="G3601" s="42" t="n"/>
      <c r="H3601" s="42" t="n"/>
      <c r="I3601" s="42" t="n"/>
      <c r="J3601" s="42" t="n"/>
      <c r="K3601" s="42" t="n"/>
      <c r="L3601" s="42" t="n"/>
      <c r="M3601" s="42" t="n"/>
      <c r="N3601" s="42" t="n"/>
      <c r="O3601" s="42" t="n"/>
    </row>
    <row r="3602">
      <c r="A3602" s="40" t="n"/>
      <c r="B3602" s="41" t="n"/>
      <c r="C3602" s="42" t="n"/>
      <c r="D3602" s="42" t="n"/>
      <c r="E3602" s="42" t="n"/>
      <c r="F3602" s="42" t="n"/>
      <c r="G3602" s="42" t="n"/>
      <c r="H3602" s="42" t="n"/>
      <c r="I3602" s="42" t="n"/>
      <c r="J3602" s="42" t="n"/>
      <c r="K3602" s="42" t="n"/>
      <c r="L3602" s="42" t="n"/>
      <c r="M3602" s="42" t="n"/>
      <c r="N3602" s="42" t="n"/>
      <c r="O3602" s="42" t="n"/>
    </row>
    <row r="3603">
      <c r="A3603" s="40" t="n"/>
      <c r="B3603" s="41" t="n"/>
      <c r="C3603" s="42" t="n"/>
      <c r="D3603" s="42" t="n"/>
      <c r="E3603" s="42" t="n"/>
      <c r="F3603" s="42" t="n"/>
      <c r="G3603" s="42" t="n"/>
      <c r="H3603" s="42" t="n"/>
      <c r="I3603" s="42" t="n"/>
      <c r="J3603" s="42" t="n"/>
      <c r="K3603" s="42" t="n"/>
      <c r="L3603" s="42" t="n"/>
      <c r="M3603" s="42" t="n"/>
      <c r="N3603" s="42" t="n"/>
      <c r="O3603" s="42" t="n"/>
    </row>
    <row r="3604">
      <c r="A3604" s="40" t="n"/>
      <c r="B3604" s="41" t="n"/>
      <c r="C3604" s="42" t="n"/>
      <c r="D3604" s="42" t="n"/>
      <c r="E3604" s="42" t="n"/>
      <c r="F3604" s="42" t="n"/>
      <c r="G3604" s="42" t="n"/>
      <c r="H3604" s="42" t="n"/>
      <c r="I3604" s="42" t="n"/>
      <c r="J3604" s="42" t="n"/>
      <c r="K3604" s="42" t="n"/>
      <c r="L3604" s="42" t="n"/>
      <c r="M3604" s="42" t="n"/>
      <c r="N3604" s="42" t="n"/>
      <c r="O3604" s="42" t="n"/>
    </row>
    <row r="3605">
      <c r="A3605" s="40" t="n"/>
      <c r="B3605" s="41" t="n"/>
      <c r="C3605" s="42" t="n"/>
      <c r="D3605" s="42" t="n"/>
      <c r="E3605" s="42" t="n"/>
      <c r="F3605" s="42" t="n"/>
      <c r="G3605" s="42" t="n"/>
      <c r="H3605" s="42" t="n"/>
      <c r="I3605" s="42" t="n"/>
      <c r="J3605" s="42" t="n"/>
      <c r="K3605" s="42" t="n"/>
      <c r="L3605" s="42" t="n"/>
      <c r="M3605" s="42" t="n"/>
      <c r="N3605" s="42" t="n"/>
      <c r="O3605" s="42" t="n"/>
    </row>
    <row r="3606">
      <c r="A3606" s="40" t="n"/>
      <c r="B3606" s="41" t="n"/>
      <c r="C3606" s="42" t="n"/>
      <c r="D3606" s="42" t="n"/>
      <c r="E3606" s="42" t="n"/>
      <c r="F3606" s="42" t="n"/>
      <c r="G3606" s="42" t="n"/>
      <c r="H3606" s="42" t="n"/>
      <c r="I3606" s="42" t="n"/>
      <c r="J3606" s="42" t="n"/>
      <c r="K3606" s="42" t="n"/>
      <c r="L3606" s="42" t="n"/>
      <c r="M3606" s="42" t="n"/>
      <c r="N3606" s="42" t="n"/>
      <c r="O3606" s="42" t="n"/>
    </row>
    <row r="3607">
      <c r="A3607" s="40" t="n"/>
      <c r="B3607" s="41" t="n"/>
      <c r="C3607" s="42" t="n"/>
      <c r="D3607" s="42" t="n"/>
      <c r="E3607" s="42" t="n"/>
      <c r="F3607" s="42" t="n"/>
      <c r="G3607" s="42" t="n"/>
      <c r="H3607" s="42" t="n"/>
      <c r="I3607" s="42" t="n"/>
      <c r="J3607" s="42" t="n"/>
      <c r="K3607" s="42" t="n"/>
      <c r="L3607" s="42" t="n"/>
      <c r="M3607" s="42" t="n"/>
      <c r="N3607" s="42" t="n"/>
      <c r="O3607" s="42" t="n"/>
    </row>
    <row r="3608">
      <c r="A3608" s="40" t="n"/>
      <c r="B3608" s="41" t="n"/>
      <c r="C3608" s="42" t="n"/>
      <c r="D3608" s="42" t="n"/>
      <c r="E3608" s="42" t="n"/>
      <c r="F3608" s="42" t="n"/>
      <c r="G3608" s="42" t="n"/>
      <c r="H3608" s="42" t="n"/>
      <c r="I3608" s="42" t="n"/>
      <c r="J3608" s="42" t="n"/>
      <c r="K3608" s="42" t="n"/>
      <c r="L3608" s="42" t="n"/>
      <c r="M3608" s="42" t="n"/>
      <c r="N3608" s="42" t="n"/>
      <c r="O3608" s="42" t="n"/>
    </row>
    <row r="3609">
      <c r="A3609" s="40" t="n"/>
      <c r="B3609" s="41" t="n"/>
      <c r="C3609" s="42" t="n"/>
      <c r="D3609" s="42" t="n"/>
      <c r="E3609" s="42" t="n"/>
      <c r="F3609" s="42" t="n"/>
      <c r="G3609" s="42" t="n"/>
      <c r="H3609" s="42" t="n"/>
      <c r="I3609" s="42" t="n"/>
      <c r="J3609" s="42" t="n"/>
      <c r="K3609" s="42" t="n"/>
      <c r="L3609" s="42" t="n"/>
      <c r="M3609" s="42" t="n"/>
      <c r="N3609" s="42" t="n"/>
      <c r="O3609" s="42" t="n"/>
    </row>
    <row r="3610">
      <c r="A3610" s="40" t="n"/>
      <c r="B3610" s="41" t="n"/>
      <c r="C3610" s="42" t="n"/>
      <c r="D3610" s="42" t="n"/>
      <c r="E3610" s="42" t="n"/>
      <c r="F3610" s="42" t="n"/>
      <c r="G3610" s="42" t="n"/>
      <c r="H3610" s="42" t="n"/>
      <c r="I3610" s="42" t="n"/>
      <c r="J3610" s="42" t="n"/>
      <c r="K3610" s="42" t="n"/>
      <c r="L3610" s="42" t="n"/>
      <c r="M3610" s="42" t="n"/>
      <c r="N3610" s="42" t="n"/>
      <c r="O3610" s="42" t="n"/>
    </row>
    <row r="3611">
      <c r="A3611" s="40" t="n"/>
      <c r="B3611" s="41" t="n"/>
      <c r="C3611" s="42" t="n"/>
      <c r="D3611" s="42" t="n"/>
      <c r="E3611" s="42" t="n"/>
      <c r="F3611" s="42" t="n"/>
      <c r="G3611" s="42" t="n"/>
      <c r="H3611" s="42" t="n"/>
      <c r="I3611" s="42" t="n"/>
      <c r="J3611" s="42" t="n"/>
      <c r="K3611" s="42" t="n"/>
      <c r="L3611" s="42" t="n"/>
      <c r="M3611" s="42" t="n"/>
      <c r="N3611" s="42" t="n"/>
      <c r="O3611" s="42" t="n"/>
    </row>
    <row r="3612">
      <c r="A3612" s="40" t="n"/>
      <c r="B3612" s="41" t="n"/>
      <c r="C3612" s="42" t="n"/>
      <c r="D3612" s="42" t="n"/>
      <c r="E3612" s="42" t="n"/>
      <c r="F3612" s="42" t="n"/>
      <c r="G3612" s="42" t="n"/>
      <c r="H3612" s="42" t="n"/>
      <c r="I3612" s="42" t="n"/>
      <c r="J3612" s="42" t="n"/>
      <c r="K3612" s="42" t="n"/>
      <c r="L3612" s="42" t="n"/>
      <c r="M3612" s="42" t="n"/>
      <c r="N3612" s="42" t="n"/>
      <c r="O3612" s="42" t="n"/>
    </row>
    <row r="3613">
      <c r="A3613" s="40" t="n"/>
      <c r="B3613" s="41" t="n"/>
      <c r="C3613" s="42" t="n"/>
      <c r="D3613" s="42" t="n"/>
      <c r="E3613" s="42" t="n"/>
      <c r="F3613" s="42" t="n"/>
      <c r="G3613" s="42" t="n"/>
      <c r="H3613" s="42" t="n"/>
      <c r="I3613" s="42" t="n"/>
      <c r="J3613" s="42" t="n"/>
      <c r="K3613" s="42" t="n"/>
      <c r="L3613" s="42" t="n"/>
      <c r="M3613" s="42" t="n"/>
      <c r="N3613" s="42" t="n"/>
      <c r="O3613" s="42" t="n"/>
    </row>
    <row r="3614">
      <c r="A3614" s="40" t="n"/>
      <c r="B3614" s="41" t="n"/>
      <c r="C3614" s="42" t="n"/>
      <c r="D3614" s="42" t="n"/>
      <c r="E3614" s="42" t="n"/>
      <c r="F3614" s="42" t="n"/>
      <c r="G3614" s="42" t="n"/>
      <c r="H3614" s="42" t="n"/>
      <c r="I3614" s="42" t="n"/>
      <c r="J3614" s="42" t="n"/>
      <c r="K3614" s="42" t="n"/>
      <c r="L3614" s="42" t="n"/>
      <c r="M3614" s="42" t="n"/>
      <c r="N3614" s="42" t="n"/>
      <c r="O3614" s="42" t="n"/>
    </row>
    <row r="3615">
      <c r="A3615" s="40" t="n"/>
      <c r="B3615" s="41" t="n"/>
      <c r="C3615" s="42" t="n"/>
      <c r="D3615" s="42" t="n"/>
      <c r="E3615" s="42" t="n"/>
      <c r="F3615" s="42" t="n"/>
      <c r="G3615" s="42" t="n"/>
      <c r="H3615" s="42" t="n"/>
      <c r="I3615" s="42" t="n"/>
      <c r="J3615" s="42" t="n"/>
      <c r="K3615" s="42" t="n"/>
      <c r="L3615" s="42" t="n"/>
      <c r="M3615" s="42" t="n"/>
      <c r="N3615" s="42" t="n"/>
      <c r="O3615" s="42" t="n"/>
    </row>
    <row r="3616">
      <c r="A3616" s="40" t="n"/>
      <c r="B3616" s="41" t="n"/>
      <c r="C3616" s="42" t="n"/>
      <c r="D3616" s="42" t="n"/>
      <c r="E3616" s="42" t="n"/>
      <c r="F3616" s="42" t="n"/>
      <c r="G3616" s="42" t="n"/>
      <c r="H3616" s="42" t="n"/>
      <c r="I3616" s="42" t="n"/>
      <c r="J3616" s="42" t="n"/>
      <c r="K3616" s="42" t="n"/>
      <c r="L3616" s="42" t="n"/>
      <c r="M3616" s="42" t="n"/>
      <c r="N3616" s="42" t="n"/>
      <c r="O3616" s="42" t="n"/>
    </row>
    <row r="3617">
      <c r="A3617" s="40" t="n"/>
      <c r="B3617" s="41" t="n"/>
      <c r="C3617" s="42" t="n"/>
      <c r="D3617" s="42" t="n"/>
      <c r="E3617" s="42" t="n"/>
      <c r="F3617" s="42" t="n"/>
      <c r="G3617" s="42" t="n"/>
      <c r="H3617" s="42" t="n"/>
      <c r="I3617" s="42" t="n"/>
      <c r="J3617" s="42" t="n"/>
      <c r="K3617" s="42" t="n"/>
      <c r="L3617" s="42" t="n"/>
      <c r="M3617" s="42" t="n"/>
      <c r="N3617" s="42" t="n"/>
      <c r="O3617" s="42" t="n"/>
    </row>
    <row r="3618">
      <c r="A3618" s="40" t="n"/>
      <c r="B3618" s="41" t="n"/>
      <c r="C3618" s="42" t="n"/>
      <c r="D3618" s="42" t="n"/>
      <c r="E3618" s="42" t="n"/>
      <c r="F3618" s="42" t="n"/>
      <c r="G3618" s="42" t="n"/>
      <c r="H3618" s="42" t="n"/>
      <c r="I3618" s="42" t="n"/>
      <c r="J3618" s="42" t="n"/>
      <c r="K3618" s="42" t="n"/>
      <c r="L3618" s="42" t="n"/>
      <c r="M3618" s="42" t="n"/>
      <c r="N3618" s="42" t="n"/>
      <c r="O3618" s="42" t="n"/>
    </row>
    <row r="3619">
      <c r="A3619" s="40" t="n"/>
      <c r="B3619" s="41" t="n"/>
      <c r="C3619" s="42" t="n"/>
      <c r="D3619" s="42" t="n"/>
      <c r="E3619" s="42" t="n"/>
      <c r="F3619" s="42" t="n"/>
      <c r="G3619" s="42" t="n"/>
      <c r="H3619" s="42" t="n"/>
      <c r="I3619" s="42" t="n"/>
      <c r="J3619" s="42" t="n"/>
      <c r="K3619" s="42" t="n"/>
      <c r="L3619" s="42" t="n"/>
      <c r="M3619" s="42" t="n"/>
      <c r="N3619" s="42" t="n"/>
      <c r="O3619" s="42" t="n"/>
    </row>
    <row r="3620">
      <c r="A3620" s="40" t="n"/>
      <c r="B3620" s="41" t="n"/>
      <c r="C3620" s="42" t="n"/>
      <c r="D3620" s="42" t="n"/>
      <c r="E3620" s="42" t="n"/>
      <c r="F3620" s="42" t="n"/>
      <c r="G3620" s="42" t="n"/>
      <c r="H3620" s="42" t="n"/>
      <c r="I3620" s="42" t="n"/>
      <c r="J3620" s="42" t="n"/>
      <c r="K3620" s="42" t="n"/>
      <c r="L3620" s="42" t="n"/>
      <c r="M3620" s="42" t="n"/>
      <c r="N3620" s="42" t="n"/>
      <c r="O3620" s="42" t="n"/>
    </row>
    <row r="3621">
      <c r="A3621" s="40" t="n"/>
      <c r="B3621" s="41" t="n"/>
      <c r="C3621" s="42" t="n"/>
      <c r="D3621" s="42" t="n"/>
      <c r="E3621" s="42" t="n"/>
      <c r="F3621" s="42" t="n"/>
      <c r="G3621" s="42" t="n"/>
      <c r="H3621" s="42" t="n"/>
      <c r="I3621" s="42" t="n"/>
      <c r="J3621" s="42" t="n"/>
      <c r="K3621" s="42" t="n"/>
      <c r="L3621" s="42" t="n"/>
      <c r="M3621" s="42" t="n"/>
      <c r="N3621" s="42" t="n"/>
      <c r="O3621" s="42" t="n"/>
    </row>
    <row r="3622">
      <c r="A3622" s="40" t="n"/>
      <c r="B3622" s="41" t="n"/>
      <c r="C3622" s="42" t="n"/>
      <c r="D3622" s="42" t="n"/>
      <c r="E3622" s="42" t="n"/>
      <c r="F3622" s="42" t="n"/>
      <c r="G3622" s="42" t="n"/>
      <c r="H3622" s="42" t="n"/>
      <c r="I3622" s="42" t="n"/>
      <c r="J3622" s="42" t="n"/>
      <c r="K3622" s="42" t="n"/>
      <c r="L3622" s="42" t="n"/>
      <c r="M3622" s="42" t="n"/>
      <c r="N3622" s="42" t="n"/>
      <c r="O3622" s="42" t="n"/>
    </row>
    <row r="3623">
      <c r="A3623" s="40" t="n"/>
      <c r="B3623" s="41" t="n"/>
      <c r="C3623" s="42" t="n"/>
      <c r="D3623" s="42" t="n"/>
      <c r="E3623" s="42" t="n"/>
      <c r="F3623" s="42" t="n"/>
      <c r="G3623" s="42" t="n"/>
      <c r="H3623" s="42" t="n"/>
      <c r="I3623" s="42" t="n"/>
      <c r="J3623" s="42" t="n"/>
      <c r="K3623" s="42" t="n"/>
      <c r="L3623" s="42" t="n"/>
      <c r="M3623" s="42" t="n"/>
      <c r="N3623" s="42" t="n"/>
      <c r="O3623" s="42" t="n"/>
    </row>
    <row r="3624">
      <c r="A3624" s="40" t="n"/>
      <c r="B3624" s="41" t="n"/>
      <c r="C3624" s="42" t="n"/>
      <c r="D3624" s="42" t="n"/>
      <c r="E3624" s="42" t="n"/>
      <c r="F3624" s="42" t="n"/>
      <c r="G3624" s="42" t="n"/>
      <c r="H3624" s="42" t="n"/>
      <c r="I3624" s="42" t="n"/>
      <c r="J3624" s="42" t="n"/>
      <c r="K3624" s="42" t="n"/>
      <c r="L3624" s="42" t="n"/>
      <c r="M3624" s="42" t="n"/>
      <c r="N3624" s="42" t="n"/>
      <c r="O3624" s="42" t="n"/>
    </row>
    <row r="3625">
      <c r="A3625" s="40" t="n"/>
      <c r="B3625" s="41" t="n"/>
      <c r="C3625" s="42" t="n"/>
      <c r="D3625" s="42" t="n"/>
      <c r="E3625" s="42" t="n"/>
      <c r="F3625" s="42" t="n"/>
      <c r="G3625" s="42" t="n"/>
      <c r="H3625" s="42" t="n"/>
      <c r="I3625" s="42" t="n"/>
      <c r="J3625" s="42" t="n"/>
      <c r="K3625" s="42" t="n"/>
      <c r="L3625" s="42" t="n"/>
      <c r="M3625" s="42" t="n"/>
      <c r="N3625" s="42" t="n"/>
      <c r="O3625" s="42" t="n"/>
    </row>
    <row r="3626">
      <c r="A3626" s="40" t="n"/>
      <c r="B3626" s="41" t="n"/>
      <c r="C3626" s="42" t="n"/>
      <c r="D3626" s="42" t="n"/>
      <c r="E3626" s="42" t="n"/>
      <c r="F3626" s="42" t="n"/>
      <c r="G3626" s="42" t="n"/>
      <c r="H3626" s="42" t="n"/>
      <c r="I3626" s="42" t="n"/>
      <c r="J3626" s="42" t="n"/>
      <c r="K3626" s="42" t="n"/>
      <c r="L3626" s="42" t="n"/>
      <c r="M3626" s="42" t="n"/>
      <c r="N3626" s="42" t="n"/>
      <c r="O3626" s="42" t="n"/>
    </row>
    <row r="3627">
      <c r="A3627" s="40" t="n"/>
      <c r="B3627" s="41" t="n"/>
      <c r="C3627" s="42" t="n"/>
      <c r="D3627" s="42" t="n"/>
      <c r="E3627" s="42" t="n"/>
      <c r="F3627" s="42" t="n"/>
      <c r="G3627" s="42" t="n"/>
      <c r="H3627" s="42" t="n"/>
      <c r="I3627" s="42" t="n"/>
      <c r="J3627" s="42" t="n"/>
      <c r="K3627" s="42" t="n"/>
      <c r="L3627" s="42" t="n"/>
      <c r="M3627" s="42" t="n"/>
      <c r="N3627" s="42" t="n"/>
      <c r="O3627" s="42" t="n"/>
    </row>
    <row r="3628">
      <c r="A3628" s="40" t="n"/>
      <c r="B3628" s="41" t="n"/>
      <c r="C3628" s="42" t="n"/>
      <c r="D3628" s="42" t="n"/>
      <c r="E3628" s="42" t="n"/>
      <c r="F3628" s="42" t="n"/>
      <c r="G3628" s="42" t="n"/>
      <c r="H3628" s="42" t="n"/>
      <c r="I3628" s="42" t="n"/>
      <c r="J3628" s="42" t="n"/>
      <c r="K3628" s="42" t="n"/>
      <c r="L3628" s="42" t="n"/>
      <c r="M3628" s="42" t="n"/>
      <c r="N3628" s="42" t="n"/>
      <c r="O3628" s="42" t="n"/>
    </row>
    <row r="3629">
      <c r="A3629" s="40" t="n"/>
      <c r="B3629" s="41" t="n"/>
      <c r="C3629" s="42" t="n"/>
      <c r="D3629" s="42" t="n"/>
      <c r="E3629" s="42" t="n"/>
      <c r="F3629" s="42" t="n"/>
      <c r="G3629" s="42" t="n"/>
      <c r="H3629" s="42" t="n"/>
      <c r="I3629" s="42" t="n"/>
      <c r="J3629" s="42" t="n"/>
      <c r="K3629" s="42" t="n"/>
      <c r="L3629" s="42" t="n"/>
      <c r="M3629" s="42" t="n"/>
      <c r="N3629" s="42" t="n"/>
      <c r="O3629" s="42" t="n"/>
    </row>
    <row r="3630">
      <c r="A3630" s="40" t="n"/>
      <c r="B3630" s="41" t="n"/>
      <c r="C3630" s="42" t="n"/>
      <c r="D3630" s="42" t="n"/>
      <c r="E3630" s="42" t="n"/>
      <c r="F3630" s="42" t="n"/>
      <c r="G3630" s="42" t="n"/>
      <c r="H3630" s="42" t="n"/>
      <c r="I3630" s="42" t="n"/>
      <c r="J3630" s="42" t="n"/>
      <c r="K3630" s="42" t="n"/>
      <c r="L3630" s="42" t="n"/>
      <c r="M3630" s="42" t="n"/>
      <c r="N3630" s="42" t="n"/>
      <c r="O3630" s="42" t="n"/>
    </row>
    <row r="3631">
      <c r="A3631" s="40" t="n"/>
      <c r="B3631" s="41" t="n"/>
      <c r="C3631" s="42" t="n"/>
      <c r="D3631" s="42" t="n"/>
      <c r="E3631" s="42" t="n"/>
      <c r="F3631" s="42" t="n"/>
      <c r="G3631" s="42" t="n"/>
      <c r="H3631" s="42" t="n"/>
      <c r="I3631" s="42" t="n"/>
      <c r="J3631" s="42" t="n"/>
      <c r="K3631" s="42" t="n"/>
      <c r="L3631" s="42" t="n"/>
      <c r="M3631" s="42" t="n"/>
      <c r="N3631" s="42" t="n"/>
      <c r="O3631" s="42" t="n"/>
    </row>
    <row r="3632">
      <c r="A3632" s="40" t="n"/>
      <c r="B3632" s="41" t="n"/>
      <c r="C3632" s="42" t="n"/>
      <c r="D3632" s="42" t="n"/>
      <c r="E3632" s="42" t="n"/>
      <c r="F3632" s="42" t="n"/>
      <c r="G3632" s="42" t="n"/>
      <c r="H3632" s="42" t="n"/>
      <c r="I3632" s="42" t="n"/>
      <c r="J3632" s="42" t="n"/>
      <c r="K3632" s="42" t="n"/>
      <c r="L3632" s="42" t="n"/>
      <c r="M3632" s="42" t="n"/>
      <c r="N3632" s="42" t="n"/>
      <c r="O3632" s="42" t="n"/>
    </row>
    <row r="3633">
      <c r="A3633" s="40" t="n"/>
      <c r="B3633" s="41" t="n"/>
      <c r="C3633" s="42" t="n"/>
      <c r="D3633" s="42" t="n"/>
      <c r="E3633" s="42" t="n"/>
      <c r="F3633" s="42" t="n"/>
      <c r="G3633" s="42" t="n"/>
      <c r="H3633" s="42" t="n"/>
      <c r="I3633" s="42" t="n"/>
      <c r="J3633" s="42" t="n"/>
      <c r="K3633" s="42" t="n"/>
      <c r="L3633" s="42" t="n"/>
      <c r="M3633" s="42" t="n"/>
      <c r="N3633" s="42" t="n"/>
      <c r="O3633" s="42" t="n"/>
    </row>
    <row r="3634">
      <c r="A3634" s="40" t="n"/>
      <c r="B3634" s="41" t="n"/>
      <c r="C3634" s="42" t="n"/>
      <c r="D3634" s="42" t="n"/>
      <c r="E3634" s="42" t="n"/>
      <c r="F3634" s="42" t="n"/>
      <c r="G3634" s="42" t="n"/>
      <c r="H3634" s="42" t="n"/>
      <c r="I3634" s="42" t="n"/>
      <c r="J3634" s="42" t="n"/>
      <c r="K3634" s="42" t="n"/>
      <c r="L3634" s="42" t="n"/>
      <c r="M3634" s="42" t="n"/>
      <c r="N3634" s="42" t="n"/>
      <c r="O3634" s="42" t="n"/>
    </row>
    <row r="3635">
      <c r="A3635" s="40" t="n"/>
      <c r="B3635" s="41" t="n"/>
      <c r="C3635" s="42" t="n"/>
      <c r="D3635" s="42" t="n"/>
      <c r="E3635" s="42" t="n"/>
      <c r="F3635" s="42" t="n"/>
      <c r="G3635" s="42" t="n"/>
      <c r="H3635" s="42" t="n"/>
      <c r="I3635" s="42" t="n"/>
      <c r="J3635" s="42" t="n"/>
      <c r="K3635" s="42" t="n"/>
      <c r="L3635" s="42" t="n"/>
      <c r="M3635" s="42" t="n"/>
      <c r="N3635" s="42" t="n"/>
      <c r="O3635" s="42" t="n"/>
    </row>
    <row r="3636">
      <c r="A3636" s="40" t="n"/>
      <c r="B3636" s="41" t="n"/>
      <c r="C3636" s="42" t="n"/>
      <c r="D3636" s="42" t="n"/>
      <c r="E3636" s="42" t="n"/>
      <c r="F3636" s="42" t="n"/>
      <c r="G3636" s="42" t="n"/>
      <c r="H3636" s="42" t="n"/>
      <c r="I3636" s="42" t="n"/>
      <c r="J3636" s="42" t="n"/>
      <c r="K3636" s="42" t="n"/>
      <c r="L3636" s="42" t="n"/>
      <c r="M3636" s="42" t="n"/>
      <c r="N3636" s="42" t="n"/>
      <c r="O3636" s="42" t="n"/>
    </row>
    <row r="3637">
      <c r="A3637" s="40" t="n"/>
      <c r="B3637" s="41" t="n"/>
      <c r="C3637" s="42" t="n"/>
      <c r="D3637" s="42" t="n"/>
      <c r="E3637" s="42" t="n"/>
      <c r="F3637" s="42" t="n"/>
      <c r="G3637" s="42" t="n"/>
      <c r="H3637" s="42" t="n"/>
      <c r="I3637" s="42" t="n"/>
      <c r="J3637" s="42" t="n"/>
      <c r="K3637" s="42" t="n"/>
      <c r="L3637" s="42" t="n"/>
      <c r="M3637" s="42" t="n"/>
      <c r="N3637" s="42" t="n"/>
      <c r="O3637" s="42" t="n"/>
    </row>
    <row r="3638">
      <c r="A3638" s="40" t="n"/>
      <c r="B3638" s="41" t="n"/>
      <c r="C3638" s="42" t="n"/>
      <c r="D3638" s="42" t="n"/>
      <c r="E3638" s="42" t="n"/>
      <c r="F3638" s="42" t="n"/>
      <c r="G3638" s="42" t="n"/>
      <c r="H3638" s="42" t="n"/>
      <c r="I3638" s="42" t="n"/>
      <c r="J3638" s="42" t="n"/>
      <c r="K3638" s="42" t="n"/>
      <c r="L3638" s="42" t="n"/>
      <c r="M3638" s="42" t="n"/>
      <c r="N3638" s="42" t="n"/>
      <c r="O3638" s="42" t="n"/>
    </row>
    <row r="3639">
      <c r="A3639" s="40" t="n"/>
      <c r="B3639" s="41" t="n"/>
      <c r="C3639" s="42" t="n"/>
      <c r="D3639" s="42" t="n"/>
      <c r="E3639" s="42" t="n"/>
      <c r="F3639" s="42" t="n"/>
      <c r="G3639" s="42" t="n"/>
      <c r="H3639" s="42" t="n"/>
      <c r="I3639" s="42" t="n"/>
      <c r="J3639" s="42" t="n"/>
      <c r="K3639" s="42" t="n"/>
      <c r="L3639" s="42" t="n"/>
      <c r="M3639" s="42" t="n"/>
      <c r="N3639" s="42" t="n"/>
      <c r="O3639" s="42" t="n"/>
    </row>
    <row r="3640">
      <c r="A3640" s="40" t="n"/>
      <c r="B3640" s="41" t="n"/>
      <c r="C3640" s="42" t="n"/>
      <c r="D3640" s="42" t="n"/>
      <c r="E3640" s="42" t="n"/>
      <c r="F3640" s="42" t="n"/>
      <c r="G3640" s="42" t="n"/>
      <c r="H3640" s="42" t="n"/>
      <c r="I3640" s="42" t="n"/>
      <c r="J3640" s="42" t="n"/>
      <c r="K3640" s="42" t="n"/>
      <c r="L3640" s="42" t="n"/>
      <c r="M3640" s="42" t="n"/>
      <c r="N3640" s="42" t="n"/>
      <c r="O3640" s="42" t="n"/>
    </row>
    <row r="3641">
      <c r="A3641" s="40" t="n"/>
      <c r="B3641" s="41" t="n"/>
      <c r="C3641" s="42" t="n"/>
      <c r="D3641" s="42" t="n"/>
      <c r="E3641" s="42" t="n"/>
      <c r="F3641" s="42" t="n"/>
      <c r="G3641" s="42" t="n"/>
      <c r="H3641" s="42" t="n"/>
      <c r="I3641" s="42" t="n"/>
      <c r="J3641" s="42" t="n"/>
      <c r="K3641" s="42" t="n"/>
      <c r="L3641" s="42" t="n"/>
      <c r="M3641" s="42" t="n"/>
      <c r="N3641" s="42" t="n"/>
      <c r="O3641" s="42" t="n"/>
    </row>
    <row r="3642">
      <c r="A3642" s="40" t="n"/>
      <c r="B3642" s="41" t="n"/>
      <c r="C3642" s="42" t="n"/>
      <c r="D3642" s="42" t="n"/>
      <c r="E3642" s="42" t="n"/>
      <c r="F3642" s="42" t="n"/>
      <c r="G3642" s="42" t="n"/>
      <c r="H3642" s="42" t="n"/>
      <c r="I3642" s="42" t="n"/>
      <c r="J3642" s="42" t="n"/>
      <c r="K3642" s="42" t="n"/>
      <c r="L3642" s="42" t="n"/>
      <c r="M3642" s="42" t="n"/>
      <c r="N3642" s="42" t="n"/>
      <c r="O3642" s="42" t="n"/>
    </row>
    <row r="3643">
      <c r="A3643" s="40" t="n"/>
      <c r="B3643" s="41" t="n"/>
      <c r="C3643" s="42" t="n"/>
      <c r="D3643" s="42" t="n"/>
      <c r="E3643" s="42" t="n"/>
      <c r="F3643" s="42" t="n"/>
      <c r="G3643" s="42" t="n"/>
      <c r="H3643" s="42" t="n"/>
      <c r="I3643" s="42" t="n"/>
      <c r="J3643" s="42" t="n"/>
      <c r="K3643" s="42" t="n"/>
      <c r="L3643" s="42" t="n"/>
      <c r="M3643" s="42" t="n"/>
      <c r="N3643" s="42" t="n"/>
      <c r="O3643" s="42" t="n"/>
    </row>
    <row r="3644">
      <c r="A3644" s="40" t="n"/>
      <c r="B3644" s="41" t="n"/>
      <c r="C3644" s="42" t="n"/>
      <c r="D3644" s="42" t="n"/>
      <c r="E3644" s="42" t="n"/>
      <c r="F3644" s="42" t="n"/>
      <c r="G3644" s="42" t="n"/>
      <c r="H3644" s="42" t="n"/>
      <c r="I3644" s="42" t="n"/>
      <c r="J3644" s="42" t="n"/>
      <c r="K3644" s="42" t="n"/>
      <c r="L3644" s="42" t="n"/>
      <c r="M3644" s="42" t="n"/>
      <c r="N3644" s="42" t="n"/>
      <c r="O3644" s="42" t="n"/>
    </row>
    <row r="3645">
      <c r="A3645" s="40" t="n"/>
      <c r="B3645" s="41" t="n"/>
      <c r="C3645" s="42" t="n"/>
      <c r="D3645" s="42" t="n"/>
      <c r="E3645" s="42" t="n"/>
      <c r="F3645" s="42" t="n"/>
      <c r="G3645" s="42" t="n"/>
      <c r="H3645" s="42" t="n"/>
      <c r="I3645" s="42" t="n"/>
      <c r="J3645" s="42" t="n"/>
      <c r="K3645" s="42" t="n"/>
      <c r="L3645" s="42" t="n"/>
      <c r="M3645" s="42" t="n"/>
      <c r="N3645" s="42" t="n"/>
      <c r="O3645" s="42" t="n"/>
    </row>
    <row r="3646">
      <c r="A3646" s="40" t="n"/>
      <c r="B3646" s="41" t="n"/>
      <c r="C3646" s="42" t="n"/>
      <c r="D3646" s="42" t="n"/>
      <c r="E3646" s="42" t="n"/>
      <c r="F3646" s="42" t="n"/>
      <c r="G3646" s="42" t="n"/>
      <c r="H3646" s="42" t="n"/>
      <c r="I3646" s="42" t="n"/>
      <c r="J3646" s="42" t="n"/>
      <c r="K3646" s="42" t="n"/>
      <c r="L3646" s="42" t="n"/>
      <c r="M3646" s="42" t="n"/>
      <c r="N3646" s="42" t="n"/>
      <c r="O3646" s="42" t="n"/>
    </row>
    <row r="3647">
      <c r="A3647" s="40" t="n"/>
      <c r="B3647" s="41" t="n"/>
      <c r="C3647" s="42" t="n"/>
      <c r="D3647" s="42" t="n"/>
      <c r="E3647" s="42" t="n"/>
      <c r="F3647" s="42" t="n"/>
      <c r="G3647" s="42" t="n"/>
      <c r="H3647" s="42" t="n"/>
      <c r="I3647" s="42" t="n"/>
      <c r="J3647" s="42" t="n"/>
      <c r="K3647" s="42" t="n"/>
      <c r="L3647" s="42" t="n"/>
      <c r="M3647" s="42" t="n"/>
      <c r="N3647" s="42" t="n"/>
      <c r="O3647" s="42" t="n"/>
    </row>
    <row r="3648">
      <c r="A3648" s="40" t="n"/>
      <c r="B3648" s="41" t="n"/>
      <c r="C3648" s="42" t="n"/>
      <c r="D3648" s="42" t="n"/>
      <c r="E3648" s="42" t="n"/>
      <c r="F3648" s="42" t="n"/>
      <c r="G3648" s="42" t="n"/>
      <c r="H3648" s="42" t="n"/>
      <c r="I3648" s="42" t="n"/>
      <c r="J3648" s="42" t="n"/>
      <c r="K3648" s="42" t="n"/>
      <c r="L3648" s="42" t="n"/>
      <c r="M3648" s="42" t="n"/>
      <c r="N3648" s="42" t="n"/>
      <c r="O3648" s="42" t="n"/>
    </row>
    <row r="3649">
      <c r="A3649" s="40" t="n"/>
      <c r="B3649" s="41" t="n"/>
      <c r="C3649" s="42" t="n"/>
      <c r="D3649" s="42" t="n"/>
      <c r="E3649" s="42" t="n"/>
      <c r="F3649" s="42" t="n"/>
      <c r="G3649" s="42" t="n"/>
      <c r="H3649" s="42" t="n"/>
      <c r="I3649" s="42" t="n"/>
      <c r="J3649" s="42" t="n"/>
      <c r="K3649" s="42" t="n"/>
      <c r="L3649" s="42" t="n"/>
      <c r="M3649" s="42" t="n"/>
      <c r="N3649" s="42" t="n"/>
      <c r="O3649" s="42" t="n"/>
    </row>
    <row r="3650">
      <c r="A3650" s="40" t="n"/>
      <c r="B3650" s="41" t="n"/>
      <c r="C3650" s="42" t="n"/>
      <c r="D3650" s="42" t="n"/>
      <c r="E3650" s="42" t="n"/>
      <c r="F3650" s="42" t="n"/>
      <c r="G3650" s="42" t="n"/>
      <c r="H3650" s="42" t="n"/>
      <c r="I3650" s="42" t="n"/>
      <c r="J3650" s="42" t="n"/>
      <c r="K3650" s="42" t="n"/>
      <c r="L3650" s="42" t="n"/>
      <c r="M3650" s="42" t="n"/>
      <c r="N3650" s="42" t="n"/>
      <c r="O3650" s="42" t="n"/>
    </row>
    <row r="3651">
      <c r="A3651" s="40" t="n"/>
      <c r="B3651" s="41" t="n"/>
      <c r="C3651" s="42" t="n"/>
      <c r="D3651" s="42" t="n"/>
      <c r="E3651" s="42" t="n"/>
      <c r="F3651" s="42" t="n"/>
      <c r="G3651" s="42" t="n"/>
      <c r="H3651" s="42" t="n"/>
      <c r="I3651" s="42" t="n"/>
      <c r="J3651" s="42" t="n"/>
      <c r="K3651" s="42" t="n"/>
      <c r="L3651" s="42" t="n"/>
      <c r="M3651" s="42" t="n"/>
      <c r="N3651" s="42" t="n"/>
      <c r="O3651" s="42" t="n"/>
    </row>
    <row r="3652">
      <c r="A3652" s="40" t="n"/>
      <c r="B3652" s="41" t="n"/>
      <c r="C3652" s="42" t="n"/>
      <c r="D3652" s="42" t="n"/>
      <c r="E3652" s="42" t="n"/>
      <c r="F3652" s="42" t="n"/>
      <c r="G3652" s="42" t="n"/>
      <c r="H3652" s="42" t="n"/>
      <c r="I3652" s="42" t="n"/>
      <c r="J3652" s="42" t="n"/>
      <c r="K3652" s="42" t="n"/>
      <c r="L3652" s="42" t="n"/>
      <c r="M3652" s="42" t="n"/>
      <c r="N3652" s="42" t="n"/>
      <c r="O3652" s="42" t="n"/>
    </row>
    <row r="3653">
      <c r="A3653" s="40" t="n"/>
      <c r="B3653" s="41" t="n"/>
      <c r="C3653" s="42" t="n"/>
      <c r="D3653" s="42" t="n"/>
      <c r="E3653" s="42" t="n"/>
      <c r="F3653" s="42" t="n"/>
      <c r="G3653" s="42" t="n"/>
      <c r="H3653" s="42" t="n"/>
      <c r="I3653" s="42" t="n"/>
      <c r="J3653" s="42" t="n"/>
      <c r="K3653" s="42" t="n"/>
      <c r="L3653" s="42" t="n"/>
      <c r="M3653" s="42" t="n"/>
      <c r="N3653" s="42" t="n"/>
      <c r="O3653" s="42" t="n"/>
    </row>
    <row r="3654">
      <c r="A3654" s="40" t="n"/>
      <c r="B3654" s="41" t="n"/>
      <c r="C3654" s="42" t="n"/>
      <c r="D3654" s="42" t="n"/>
      <c r="E3654" s="42" t="n"/>
      <c r="F3654" s="42" t="n"/>
      <c r="G3654" s="42" t="n"/>
      <c r="H3654" s="42" t="n"/>
      <c r="I3654" s="42" t="n"/>
      <c r="J3654" s="42" t="n"/>
      <c r="K3654" s="42" t="n"/>
      <c r="L3654" s="42" t="n"/>
      <c r="M3654" s="42" t="n"/>
      <c r="N3654" s="42" t="n"/>
      <c r="O3654" s="42" t="n"/>
    </row>
    <row r="3655">
      <c r="A3655" s="40" t="n"/>
      <c r="B3655" s="41" t="n"/>
      <c r="C3655" s="42" t="n"/>
      <c r="D3655" s="42" t="n"/>
      <c r="E3655" s="42" t="n"/>
      <c r="F3655" s="42" t="n"/>
      <c r="G3655" s="42" t="n"/>
      <c r="H3655" s="42" t="n"/>
      <c r="I3655" s="42" t="n"/>
      <c r="J3655" s="42" t="n"/>
      <c r="K3655" s="42" t="n"/>
      <c r="L3655" s="42" t="n"/>
      <c r="M3655" s="42" t="n"/>
      <c r="N3655" s="42" t="n"/>
      <c r="O3655" s="42" t="n"/>
    </row>
    <row r="3656">
      <c r="A3656" s="40" t="n"/>
      <c r="B3656" s="41" t="n"/>
      <c r="C3656" s="42" t="n"/>
      <c r="D3656" s="42" t="n"/>
      <c r="E3656" s="42" t="n"/>
      <c r="F3656" s="42" t="n"/>
      <c r="G3656" s="42" t="n"/>
      <c r="H3656" s="42" t="n"/>
      <c r="I3656" s="42" t="n"/>
      <c r="J3656" s="42" t="n"/>
      <c r="K3656" s="42" t="n"/>
      <c r="L3656" s="42" t="n"/>
      <c r="M3656" s="42" t="n"/>
      <c r="N3656" s="42" t="n"/>
      <c r="O3656" s="42" t="n"/>
    </row>
    <row r="3657">
      <c r="A3657" s="40" t="n"/>
      <c r="B3657" s="41" t="n"/>
      <c r="C3657" s="42" t="n"/>
      <c r="D3657" s="42" t="n"/>
      <c r="E3657" s="42" t="n"/>
      <c r="F3657" s="42" t="n"/>
      <c r="G3657" s="42" t="n"/>
      <c r="H3657" s="42" t="n"/>
      <c r="I3657" s="42" t="n"/>
      <c r="J3657" s="42" t="n"/>
      <c r="K3657" s="42" t="n"/>
      <c r="L3657" s="42" t="n"/>
      <c r="M3657" s="42" t="n"/>
      <c r="N3657" s="42" t="n"/>
      <c r="O3657" s="42" t="n"/>
    </row>
    <row r="3658">
      <c r="A3658" s="40" t="n"/>
      <c r="B3658" s="41" t="n"/>
      <c r="C3658" s="42" t="n"/>
      <c r="D3658" s="42" t="n"/>
      <c r="E3658" s="42" t="n"/>
      <c r="F3658" s="42" t="n"/>
      <c r="G3658" s="42" t="n"/>
      <c r="H3658" s="42" t="n"/>
      <c r="I3658" s="42" t="n"/>
      <c r="J3658" s="42" t="n"/>
      <c r="K3658" s="42" t="n"/>
      <c r="L3658" s="42" t="n"/>
      <c r="M3658" s="42" t="n"/>
      <c r="N3658" s="42" t="n"/>
      <c r="O3658" s="42" t="n"/>
    </row>
    <row r="3659">
      <c r="A3659" s="40" t="n"/>
      <c r="B3659" s="41" t="n"/>
      <c r="C3659" s="42" t="n"/>
      <c r="D3659" s="42" t="n"/>
      <c r="E3659" s="42" t="n"/>
      <c r="F3659" s="42" t="n"/>
      <c r="G3659" s="42" t="n"/>
      <c r="H3659" s="42" t="n"/>
      <c r="I3659" s="42" t="n"/>
      <c r="J3659" s="42" t="n"/>
      <c r="K3659" s="42" t="n"/>
      <c r="L3659" s="42" t="n"/>
      <c r="M3659" s="42" t="n"/>
      <c r="N3659" s="42" t="n"/>
      <c r="O3659" s="42" t="n"/>
    </row>
    <row r="3660">
      <c r="A3660" s="40" t="n"/>
      <c r="B3660" s="41" t="n"/>
      <c r="C3660" s="42" t="n"/>
      <c r="D3660" s="42" t="n"/>
      <c r="E3660" s="42" t="n"/>
      <c r="F3660" s="42" t="n"/>
      <c r="G3660" s="42" t="n"/>
      <c r="H3660" s="42" t="n"/>
      <c r="I3660" s="42" t="n"/>
      <c r="J3660" s="42" t="n"/>
      <c r="K3660" s="42" t="n"/>
      <c r="L3660" s="42" t="n"/>
      <c r="M3660" s="42" t="n"/>
      <c r="N3660" s="42" t="n"/>
      <c r="O3660" s="42" t="n"/>
    </row>
    <row r="3661">
      <c r="A3661" s="40" t="n"/>
      <c r="B3661" s="41" t="n"/>
      <c r="C3661" s="42" t="n"/>
      <c r="D3661" s="42" t="n"/>
      <c r="E3661" s="42" t="n"/>
      <c r="F3661" s="42" t="n"/>
      <c r="G3661" s="42" t="n"/>
      <c r="H3661" s="42" t="n"/>
      <c r="I3661" s="42" t="n"/>
      <c r="J3661" s="42" t="n"/>
      <c r="K3661" s="42" t="n"/>
      <c r="L3661" s="42" t="n"/>
      <c r="M3661" s="42" t="n"/>
      <c r="N3661" s="42" t="n"/>
      <c r="O3661" s="42" t="n"/>
    </row>
    <row r="3662">
      <c r="A3662" s="40" t="n"/>
      <c r="B3662" s="41" t="n"/>
      <c r="C3662" s="42" t="n"/>
      <c r="D3662" s="42" t="n"/>
      <c r="E3662" s="42" t="n"/>
      <c r="F3662" s="42" t="n"/>
      <c r="G3662" s="42" t="n"/>
      <c r="H3662" s="42" t="n"/>
      <c r="I3662" s="42" t="n"/>
      <c r="J3662" s="42" t="n"/>
      <c r="K3662" s="42" t="n"/>
      <c r="L3662" s="42" t="n"/>
      <c r="M3662" s="42" t="n"/>
      <c r="N3662" s="42" t="n"/>
      <c r="O3662" s="42" t="n"/>
    </row>
    <row r="3663">
      <c r="A3663" s="40" t="n"/>
      <c r="B3663" s="41" t="n"/>
      <c r="C3663" s="42" t="n"/>
      <c r="D3663" s="42" t="n"/>
      <c r="E3663" s="42" t="n"/>
      <c r="F3663" s="42" t="n"/>
      <c r="G3663" s="42" t="n"/>
      <c r="H3663" s="42" t="n"/>
      <c r="I3663" s="42" t="n"/>
      <c r="J3663" s="42" t="n"/>
      <c r="K3663" s="42" t="n"/>
      <c r="L3663" s="42" t="n"/>
      <c r="M3663" s="42" t="n"/>
      <c r="N3663" s="42" t="n"/>
      <c r="O3663" s="42" t="n"/>
    </row>
    <row r="3664">
      <c r="A3664" s="40" t="n"/>
      <c r="B3664" s="41" t="n"/>
      <c r="C3664" s="42" t="n"/>
      <c r="D3664" s="42" t="n"/>
      <c r="E3664" s="42" t="n"/>
      <c r="F3664" s="42" t="n"/>
      <c r="G3664" s="42" t="n"/>
      <c r="H3664" s="42" t="n"/>
      <c r="I3664" s="42" t="n"/>
      <c r="J3664" s="42" t="n"/>
      <c r="K3664" s="42" t="n"/>
      <c r="L3664" s="42" t="n"/>
      <c r="M3664" s="42" t="n"/>
      <c r="N3664" s="42" t="n"/>
      <c r="O3664" s="42" t="n"/>
    </row>
    <row r="3665">
      <c r="A3665" s="40" t="n"/>
      <c r="B3665" s="41" t="n"/>
      <c r="C3665" s="42" t="n"/>
      <c r="D3665" s="42" t="n"/>
      <c r="E3665" s="42" t="n"/>
      <c r="F3665" s="42" t="n"/>
      <c r="G3665" s="42" t="n"/>
      <c r="H3665" s="42" t="n"/>
      <c r="I3665" s="42" t="n"/>
      <c r="J3665" s="42" t="n"/>
      <c r="K3665" s="42" t="n"/>
      <c r="L3665" s="42" t="n"/>
      <c r="M3665" s="42" t="n"/>
      <c r="N3665" s="42" t="n"/>
      <c r="O3665" s="42" t="n"/>
    </row>
    <row r="3666">
      <c r="A3666" s="40" t="n"/>
      <c r="B3666" s="41" t="n"/>
      <c r="C3666" s="42" t="n"/>
      <c r="D3666" s="42" t="n"/>
      <c r="E3666" s="42" t="n"/>
      <c r="F3666" s="42" t="n"/>
      <c r="G3666" s="42" t="n"/>
      <c r="H3666" s="42" t="n"/>
      <c r="I3666" s="42" t="n"/>
      <c r="J3666" s="42" t="n"/>
      <c r="K3666" s="42" t="n"/>
      <c r="L3666" s="42" t="n"/>
      <c r="M3666" s="42" t="n"/>
      <c r="N3666" s="42" t="n"/>
      <c r="O3666" s="42" t="n"/>
    </row>
    <row r="3667">
      <c r="A3667" s="40" t="n"/>
      <c r="B3667" s="41" t="n"/>
      <c r="C3667" s="42" t="n"/>
      <c r="D3667" s="42" t="n"/>
      <c r="E3667" s="42" t="n"/>
      <c r="F3667" s="42" t="n"/>
      <c r="G3667" s="42" t="n"/>
      <c r="H3667" s="42" t="n"/>
      <c r="I3667" s="42" t="n"/>
      <c r="J3667" s="42" t="n"/>
      <c r="K3667" s="42" t="n"/>
      <c r="L3667" s="42" t="n"/>
      <c r="M3667" s="42" t="n"/>
      <c r="N3667" s="42" t="n"/>
      <c r="O3667" s="42" t="n"/>
    </row>
    <row r="3668">
      <c r="A3668" s="40" t="n"/>
      <c r="B3668" s="41" t="n"/>
      <c r="C3668" s="42" t="n"/>
      <c r="D3668" s="42" t="n"/>
      <c r="E3668" s="42" t="n"/>
      <c r="F3668" s="42" t="n"/>
      <c r="G3668" s="42" t="n"/>
      <c r="H3668" s="42" t="n"/>
      <c r="I3668" s="42" t="n"/>
      <c r="J3668" s="42" t="n"/>
      <c r="K3668" s="42" t="n"/>
      <c r="L3668" s="42" t="n"/>
      <c r="M3668" s="42" t="n"/>
      <c r="N3668" s="42" t="n"/>
      <c r="O3668" s="42" t="n"/>
    </row>
    <row r="3669">
      <c r="A3669" s="40" t="n"/>
      <c r="B3669" s="41" t="n"/>
      <c r="C3669" s="42" t="n"/>
      <c r="D3669" s="42" t="n"/>
      <c r="E3669" s="42" t="n"/>
      <c r="F3669" s="42" t="n"/>
      <c r="G3669" s="42" t="n"/>
      <c r="H3669" s="42" t="n"/>
      <c r="I3669" s="42" t="n"/>
      <c r="J3669" s="42" t="n"/>
      <c r="K3669" s="42" t="n"/>
      <c r="L3669" s="42" t="n"/>
      <c r="M3669" s="42" t="n"/>
      <c r="N3669" s="42" t="n"/>
      <c r="O3669" s="42" t="n"/>
    </row>
    <row r="3670">
      <c r="A3670" s="40" t="n"/>
      <c r="B3670" s="41" t="n"/>
      <c r="C3670" s="42" t="n"/>
      <c r="D3670" s="42" t="n"/>
      <c r="E3670" s="42" t="n"/>
      <c r="F3670" s="42" t="n"/>
      <c r="G3670" s="42" t="n"/>
      <c r="H3670" s="42" t="n"/>
      <c r="I3670" s="42" t="n"/>
      <c r="J3670" s="42" t="n"/>
      <c r="K3670" s="42" t="n"/>
      <c r="L3670" s="42" t="n"/>
      <c r="M3670" s="42" t="n"/>
      <c r="N3670" s="42" t="n"/>
      <c r="O3670" s="42" t="n"/>
    </row>
    <row r="3671">
      <c r="A3671" s="40" t="n"/>
      <c r="B3671" s="41" t="n"/>
      <c r="C3671" s="42" t="n"/>
      <c r="D3671" s="42" t="n"/>
      <c r="E3671" s="42" t="n"/>
      <c r="F3671" s="42" t="n"/>
      <c r="G3671" s="42" t="n"/>
      <c r="H3671" s="42" t="n"/>
      <c r="I3671" s="42" t="n"/>
      <c r="J3671" s="42" t="n"/>
      <c r="K3671" s="42" t="n"/>
      <c r="L3671" s="42" t="n"/>
      <c r="M3671" s="42" t="n"/>
      <c r="N3671" s="42" t="n"/>
      <c r="O3671" s="42" t="n"/>
    </row>
    <row r="3672">
      <c r="A3672" s="40" t="n"/>
      <c r="B3672" s="41" t="n"/>
      <c r="C3672" s="42" t="n"/>
      <c r="D3672" s="42" t="n"/>
      <c r="E3672" s="42" t="n"/>
      <c r="F3672" s="42" t="n"/>
      <c r="G3672" s="42" t="n"/>
      <c r="H3672" s="42" t="n"/>
      <c r="I3672" s="42" t="n"/>
      <c r="J3672" s="42" t="n"/>
      <c r="K3672" s="42" t="n"/>
      <c r="L3672" s="42" t="n"/>
      <c r="M3672" s="42" t="n"/>
      <c r="N3672" s="42" t="n"/>
      <c r="O3672" s="42" t="n"/>
    </row>
    <row r="3673">
      <c r="A3673" s="40" t="n"/>
      <c r="B3673" s="41" t="n"/>
      <c r="C3673" s="42" t="n"/>
      <c r="D3673" s="42" t="n"/>
      <c r="E3673" s="42" t="n"/>
      <c r="F3673" s="42" t="n"/>
      <c r="G3673" s="42" t="n"/>
      <c r="H3673" s="42" t="n"/>
      <c r="I3673" s="42" t="n"/>
      <c r="J3673" s="42" t="n"/>
      <c r="K3673" s="42" t="n"/>
      <c r="L3673" s="42" t="n"/>
      <c r="M3673" s="42" t="n"/>
      <c r="N3673" s="42" t="n"/>
      <c r="O3673" s="42" t="n"/>
    </row>
    <row r="3674">
      <c r="A3674" s="40" t="n"/>
      <c r="B3674" s="41" t="n"/>
      <c r="C3674" s="42" t="n"/>
      <c r="D3674" s="42" t="n"/>
      <c r="E3674" s="42" t="n"/>
      <c r="F3674" s="42" t="n"/>
      <c r="G3674" s="42" t="n"/>
      <c r="H3674" s="42" t="n"/>
      <c r="I3674" s="42" t="n"/>
      <c r="J3674" s="42" t="n"/>
      <c r="K3674" s="42" t="n"/>
      <c r="L3674" s="42" t="n"/>
      <c r="M3674" s="42" t="n"/>
      <c r="N3674" s="42" t="n"/>
      <c r="O3674" s="42" t="n"/>
    </row>
    <row r="3675">
      <c r="A3675" s="40" t="n"/>
      <c r="B3675" s="41" t="n"/>
      <c r="C3675" s="42" t="n"/>
      <c r="D3675" s="42" t="n"/>
      <c r="E3675" s="42" t="n"/>
      <c r="F3675" s="42" t="n"/>
      <c r="G3675" s="42" t="n"/>
      <c r="H3675" s="42" t="n"/>
      <c r="I3675" s="42" t="n"/>
      <c r="J3675" s="42" t="n"/>
      <c r="K3675" s="42" t="n"/>
      <c r="L3675" s="42" t="n"/>
      <c r="M3675" s="42" t="n"/>
      <c r="N3675" s="42" t="n"/>
      <c r="O3675" s="42" t="n"/>
    </row>
    <row r="3676">
      <c r="A3676" s="40" t="n"/>
      <c r="B3676" s="41" t="n"/>
      <c r="C3676" s="42" t="n"/>
      <c r="D3676" s="42" t="n"/>
      <c r="E3676" s="42" t="n"/>
      <c r="F3676" s="42" t="n"/>
      <c r="G3676" s="42" t="n"/>
      <c r="H3676" s="42" t="n"/>
      <c r="I3676" s="42" t="n"/>
      <c r="J3676" s="42" t="n"/>
      <c r="K3676" s="42" t="n"/>
      <c r="L3676" s="42" t="n"/>
      <c r="M3676" s="42" t="n"/>
      <c r="N3676" s="42" t="n"/>
      <c r="O3676" s="42" t="n"/>
    </row>
    <row r="3677">
      <c r="A3677" s="40" t="n"/>
      <c r="B3677" s="41" t="n"/>
      <c r="C3677" s="42" t="n"/>
      <c r="D3677" s="42" t="n"/>
      <c r="E3677" s="42" t="n"/>
      <c r="F3677" s="42" t="n"/>
      <c r="G3677" s="42" t="n"/>
      <c r="H3677" s="42" t="n"/>
      <c r="I3677" s="42" t="n"/>
      <c r="J3677" s="42" t="n"/>
      <c r="K3677" s="42" t="n"/>
      <c r="L3677" s="42" t="n"/>
      <c r="M3677" s="42" t="n"/>
      <c r="N3677" s="42" t="n"/>
      <c r="O3677" s="42" t="n"/>
    </row>
    <row r="3678">
      <c r="A3678" s="40" t="n"/>
      <c r="B3678" s="41" t="n"/>
      <c r="C3678" s="42" t="n"/>
      <c r="D3678" s="42" t="n"/>
      <c r="E3678" s="42" t="n"/>
      <c r="F3678" s="42" t="n"/>
      <c r="G3678" s="42" t="n"/>
      <c r="H3678" s="42" t="n"/>
      <c r="I3678" s="42" t="n"/>
      <c r="J3678" s="42" t="n"/>
      <c r="K3678" s="42" t="n"/>
      <c r="L3678" s="42" t="n"/>
      <c r="M3678" s="42" t="n"/>
      <c r="N3678" s="42" t="n"/>
      <c r="O3678" s="42" t="n"/>
    </row>
    <row r="3679">
      <c r="A3679" s="40" t="n"/>
      <c r="B3679" s="41" t="n"/>
      <c r="C3679" s="42" t="n"/>
      <c r="D3679" s="42" t="n"/>
      <c r="E3679" s="42" t="n"/>
      <c r="F3679" s="42" t="n"/>
      <c r="G3679" s="42" t="n"/>
      <c r="H3679" s="42" t="n"/>
      <c r="I3679" s="42" t="n"/>
      <c r="J3679" s="42" t="n"/>
      <c r="K3679" s="42" t="n"/>
      <c r="L3679" s="42" t="n"/>
      <c r="M3679" s="42" t="n"/>
      <c r="N3679" s="42" t="n"/>
      <c r="O3679" s="42" t="n"/>
    </row>
    <row r="3680">
      <c r="A3680" s="40" t="n"/>
      <c r="B3680" s="41" t="n"/>
      <c r="C3680" s="42" t="n"/>
      <c r="D3680" s="42" t="n"/>
      <c r="E3680" s="42" t="n"/>
      <c r="F3680" s="42" t="n"/>
      <c r="G3680" s="42" t="n"/>
      <c r="H3680" s="42" t="n"/>
      <c r="I3680" s="42" t="n"/>
      <c r="J3680" s="42" t="n"/>
      <c r="K3680" s="42" t="n"/>
      <c r="L3680" s="42" t="n"/>
      <c r="M3680" s="42" t="n"/>
      <c r="N3680" s="42" t="n"/>
      <c r="O3680" s="42" t="n"/>
    </row>
    <row r="3681">
      <c r="A3681" s="40" t="n"/>
      <c r="B3681" s="41" t="n"/>
      <c r="C3681" s="42" t="n"/>
      <c r="D3681" s="42" t="n"/>
      <c r="E3681" s="42" t="n"/>
      <c r="F3681" s="42" t="n"/>
      <c r="G3681" s="42" t="n"/>
      <c r="H3681" s="42" t="n"/>
      <c r="I3681" s="42" t="n"/>
      <c r="J3681" s="42" t="n"/>
      <c r="K3681" s="42" t="n"/>
      <c r="L3681" s="42" t="n"/>
      <c r="M3681" s="42" t="n"/>
      <c r="N3681" s="42" t="n"/>
      <c r="O3681" s="42" t="n"/>
    </row>
    <row r="3682">
      <c r="A3682" s="40" t="n"/>
      <c r="B3682" s="41" t="n"/>
      <c r="C3682" s="42" t="n"/>
      <c r="D3682" s="42" t="n"/>
      <c r="E3682" s="42" t="n"/>
      <c r="F3682" s="42" t="n"/>
      <c r="G3682" s="42" t="n"/>
      <c r="H3682" s="42" t="n"/>
      <c r="I3682" s="42" t="n"/>
      <c r="J3682" s="42" t="n"/>
      <c r="K3682" s="42" t="n"/>
      <c r="L3682" s="42" t="n"/>
      <c r="M3682" s="42" t="n"/>
      <c r="N3682" s="42" t="n"/>
      <c r="O3682" s="42" t="n"/>
    </row>
    <row r="3683">
      <c r="A3683" s="40" t="n"/>
      <c r="B3683" s="41" t="n"/>
      <c r="C3683" s="42" t="n"/>
      <c r="D3683" s="42" t="n"/>
      <c r="E3683" s="42" t="n"/>
      <c r="F3683" s="42" t="n"/>
      <c r="G3683" s="42" t="n"/>
      <c r="H3683" s="42" t="n"/>
      <c r="I3683" s="42" t="n"/>
      <c r="J3683" s="42" t="n"/>
      <c r="K3683" s="42" t="n"/>
      <c r="L3683" s="42" t="n"/>
      <c r="M3683" s="42" t="n"/>
      <c r="N3683" s="42" t="n"/>
      <c r="O3683" s="42" t="n"/>
    </row>
    <row r="3684">
      <c r="A3684" s="40" t="n"/>
      <c r="B3684" s="41" t="n"/>
      <c r="C3684" s="42" t="n"/>
      <c r="D3684" s="42" t="n"/>
      <c r="E3684" s="42" t="n"/>
      <c r="F3684" s="42" t="n"/>
      <c r="G3684" s="42" t="n"/>
      <c r="H3684" s="42" t="n"/>
      <c r="I3684" s="42" t="n"/>
      <c r="J3684" s="42" t="n"/>
      <c r="K3684" s="42" t="n"/>
      <c r="L3684" s="42" t="n"/>
      <c r="M3684" s="42" t="n"/>
      <c r="N3684" s="42" t="n"/>
      <c r="O3684" s="42" t="n"/>
    </row>
    <row r="3685">
      <c r="A3685" s="40" t="n"/>
      <c r="B3685" s="41" t="n"/>
      <c r="C3685" s="42" t="n"/>
      <c r="D3685" s="42" t="n"/>
      <c r="E3685" s="42" t="n"/>
      <c r="F3685" s="42" t="n"/>
      <c r="G3685" s="42" t="n"/>
      <c r="H3685" s="42" t="n"/>
      <c r="I3685" s="42" t="n"/>
      <c r="J3685" s="42" t="n"/>
      <c r="K3685" s="42" t="n"/>
      <c r="L3685" s="42" t="n"/>
      <c r="M3685" s="42" t="n"/>
      <c r="N3685" s="42" t="n"/>
      <c r="O3685" s="42" t="n"/>
    </row>
    <row r="3686">
      <c r="A3686" s="40" t="n"/>
      <c r="B3686" s="41" t="n"/>
      <c r="C3686" s="42" t="n"/>
      <c r="D3686" s="42" t="n"/>
      <c r="E3686" s="42" t="n"/>
      <c r="F3686" s="42" t="n"/>
      <c r="G3686" s="42" t="n"/>
      <c r="H3686" s="42" t="n"/>
      <c r="I3686" s="42" t="n"/>
      <c r="J3686" s="42" t="n"/>
      <c r="K3686" s="42" t="n"/>
      <c r="L3686" s="42" t="n"/>
      <c r="M3686" s="42" t="n"/>
      <c r="N3686" s="42" t="n"/>
      <c r="O3686" s="42" t="n"/>
    </row>
    <row r="3687">
      <c r="A3687" s="40" t="n"/>
      <c r="B3687" s="41" t="n"/>
      <c r="C3687" s="42" t="n"/>
      <c r="D3687" s="42" t="n"/>
      <c r="E3687" s="42" t="n"/>
      <c r="F3687" s="42" t="n"/>
      <c r="G3687" s="42" t="n"/>
      <c r="H3687" s="42" t="n"/>
      <c r="I3687" s="42" t="n"/>
      <c r="J3687" s="42" t="n"/>
      <c r="K3687" s="42" t="n"/>
      <c r="L3687" s="42" t="n"/>
      <c r="M3687" s="42" t="n"/>
      <c r="N3687" s="42" t="n"/>
      <c r="O3687" s="42" t="n"/>
    </row>
    <row r="3688">
      <c r="A3688" s="40" t="n"/>
      <c r="B3688" s="41" t="n"/>
      <c r="C3688" s="42" t="n"/>
      <c r="D3688" s="42" t="n"/>
      <c r="E3688" s="42" t="n"/>
      <c r="F3688" s="42" t="n"/>
      <c r="G3688" s="42" t="n"/>
      <c r="H3688" s="42" t="n"/>
      <c r="I3688" s="42" t="n"/>
      <c r="J3688" s="42" t="n"/>
      <c r="K3688" s="42" t="n"/>
      <c r="L3688" s="42" t="n"/>
      <c r="M3688" s="42" t="n"/>
      <c r="N3688" s="42" t="n"/>
      <c r="O3688" s="42" t="n"/>
    </row>
    <row r="3689">
      <c r="A3689" s="40" t="n"/>
      <c r="B3689" s="41" t="n"/>
      <c r="C3689" s="42" t="n"/>
      <c r="D3689" s="42" t="n"/>
      <c r="E3689" s="42" t="n"/>
      <c r="F3689" s="42" t="n"/>
      <c r="G3689" s="42" t="n"/>
      <c r="H3689" s="42" t="n"/>
      <c r="I3689" s="42" t="n"/>
      <c r="J3689" s="42" t="n"/>
      <c r="K3689" s="42" t="n"/>
      <c r="L3689" s="42" t="n"/>
      <c r="M3689" s="42" t="n"/>
      <c r="N3689" s="42" t="n"/>
      <c r="O3689" s="42" t="n"/>
    </row>
    <row r="3690">
      <c r="A3690" s="40" t="n"/>
      <c r="B3690" s="41" t="n"/>
      <c r="C3690" s="42" t="n"/>
      <c r="D3690" s="42" t="n"/>
      <c r="E3690" s="42" t="n"/>
      <c r="F3690" s="42" t="n"/>
      <c r="G3690" s="42" t="n"/>
      <c r="H3690" s="42" t="n"/>
      <c r="I3690" s="42" t="n"/>
      <c r="J3690" s="42" t="n"/>
      <c r="K3690" s="42" t="n"/>
      <c r="L3690" s="42" t="n"/>
      <c r="M3690" s="42" t="n"/>
      <c r="N3690" s="42" t="n"/>
      <c r="O3690" s="42" t="n"/>
    </row>
    <row r="3691">
      <c r="A3691" s="40" t="n"/>
      <c r="B3691" s="41" t="n"/>
      <c r="C3691" s="42" t="n"/>
      <c r="D3691" s="42" t="n"/>
      <c r="E3691" s="42" t="n"/>
      <c r="F3691" s="42" t="n"/>
      <c r="G3691" s="42" t="n"/>
      <c r="H3691" s="42" t="n"/>
      <c r="I3691" s="42" t="n"/>
      <c r="J3691" s="42" t="n"/>
      <c r="K3691" s="42" t="n"/>
      <c r="L3691" s="42" t="n"/>
      <c r="M3691" s="42" t="n"/>
      <c r="N3691" s="42" t="n"/>
      <c r="O3691" s="42" t="n"/>
    </row>
    <row r="3692">
      <c r="A3692" s="40" t="n"/>
      <c r="B3692" s="41" t="n"/>
      <c r="C3692" s="42" t="n"/>
      <c r="D3692" s="42" t="n"/>
      <c r="E3692" s="42" t="n"/>
      <c r="F3692" s="42" t="n"/>
      <c r="G3692" s="42" t="n"/>
      <c r="H3692" s="42" t="n"/>
      <c r="I3692" s="42" t="n"/>
      <c r="J3692" s="42" t="n"/>
      <c r="K3692" s="42" t="n"/>
      <c r="L3692" s="42" t="n"/>
      <c r="M3692" s="42" t="n"/>
      <c r="N3692" s="42" t="n"/>
      <c r="O3692" s="42" t="n"/>
    </row>
    <row r="3693">
      <c r="A3693" s="40" t="n"/>
      <c r="B3693" s="41" t="n"/>
      <c r="C3693" s="42" t="n"/>
      <c r="D3693" s="42" t="n"/>
      <c r="E3693" s="42" t="n"/>
      <c r="F3693" s="42" t="n"/>
      <c r="G3693" s="42" t="n"/>
      <c r="H3693" s="42" t="n"/>
      <c r="I3693" s="42" t="n"/>
      <c r="J3693" s="42" t="n"/>
      <c r="K3693" s="42" t="n"/>
      <c r="L3693" s="42" t="n"/>
      <c r="M3693" s="42" t="n"/>
      <c r="N3693" s="42" t="n"/>
      <c r="O3693" s="42" t="n"/>
    </row>
    <row r="3694">
      <c r="A3694" s="40" t="n"/>
      <c r="B3694" s="41" t="n"/>
      <c r="C3694" s="42" t="n"/>
      <c r="D3694" s="42" t="n"/>
      <c r="E3694" s="42" t="n"/>
      <c r="F3694" s="42" t="n"/>
      <c r="G3694" s="42" t="n"/>
      <c r="H3694" s="42" t="n"/>
      <c r="I3694" s="42" t="n"/>
      <c r="J3694" s="42" t="n"/>
      <c r="K3694" s="42" t="n"/>
      <c r="L3694" s="42" t="n"/>
      <c r="M3694" s="42" t="n"/>
      <c r="N3694" s="42" t="n"/>
      <c r="O3694" s="42" t="n"/>
    </row>
    <row r="3695">
      <c r="A3695" s="40" t="n"/>
      <c r="B3695" s="41" t="n"/>
      <c r="C3695" s="42" t="n"/>
      <c r="D3695" s="42" t="n"/>
      <c r="E3695" s="42" t="n"/>
      <c r="F3695" s="42" t="n"/>
      <c r="G3695" s="42" t="n"/>
      <c r="H3695" s="42" t="n"/>
      <c r="I3695" s="42" t="n"/>
      <c r="J3695" s="42" t="n"/>
      <c r="K3695" s="42" t="n"/>
      <c r="L3695" s="42" t="n"/>
      <c r="M3695" s="42" t="n"/>
      <c r="N3695" s="42" t="n"/>
      <c r="O3695" s="42" t="n"/>
    </row>
    <row r="3696">
      <c r="A3696" s="40" t="n"/>
      <c r="B3696" s="41" t="n"/>
      <c r="C3696" s="42" t="n"/>
      <c r="D3696" s="42" t="n"/>
      <c r="E3696" s="42" t="n"/>
      <c r="F3696" s="42" t="n"/>
      <c r="G3696" s="42" t="n"/>
      <c r="H3696" s="42" t="n"/>
      <c r="I3696" s="42" t="n"/>
      <c r="J3696" s="42" t="n"/>
      <c r="K3696" s="42" t="n"/>
      <c r="L3696" s="42" t="n"/>
      <c r="M3696" s="42" t="n"/>
      <c r="N3696" s="42" t="n"/>
      <c r="O3696" s="42" t="n"/>
    </row>
    <row r="3697">
      <c r="A3697" s="40" t="n"/>
      <c r="B3697" s="41" t="n"/>
      <c r="C3697" s="42" t="n"/>
      <c r="D3697" s="42" t="n"/>
      <c r="E3697" s="42" t="n"/>
      <c r="F3697" s="42" t="n"/>
      <c r="G3697" s="42" t="n"/>
      <c r="H3697" s="42" t="n"/>
      <c r="I3697" s="42" t="n"/>
      <c r="J3697" s="42" t="n"/>
      <c r="K3697" s="42" t="n"/>
      <c r="L3697" s="42" t="n"/>
      <c r="M3697" s="42" t="n"/>
      <c r="N3697" s="42" t="n"/>
      <c r="O3697" s="42" t="n"/>
    </row>
    <row r="3698">
      <c r="A3698" s="40" t="n"/>
      <c r="B3698" s="41" t="n"/>
      <c r="C3698" s="42" t="n"/>
      <c r="D3698" s="42" t="n"/>
      <c r="E3698" s="42" t="n"/>
      <c r="F3698" s="42" t="n"/>
      <c r="G3698" s="42" t="n"/>
      <c r="H3698" s="42" t="n"/>
      <c r="I3698" s="42" t="n"/>
      <c r="J3698" s="42" t="n"/>
      <c r="K3698" s="42" t="n"/>
      <c r="L3698" s="42" t="n"/>
      <c r="M3698" s="42" t="n"/>
      <c r="N3698" s="42" t="n"/>
      <c r="O3698" s="42" t="n"/>
    </row>
    <row r="3699">
      <c r="A3699" s="40" t="n"/>
      <c r="B3699" s="41" t="n"/>
      <c r="C3699" s="42" t="n"/>
      <c r="D3699" s="42" t="n"/>
      <c r="E3699" s="42" t="n"/>
      <c r="F3699" s="42" t="n"/>
      <c r="G3699" s="42" t="n"/>
      <c r="H3699" s="42" t="n"/>
      <c r="I3699" s="42" t="n"/>
      <c r="J3699" s="42" t="n"/>
      <c r="K3699" s="42" t="n"/>
      <c r="L3699" s="42" t="n"/>
      <c r="M3699" s="42" t="n"/>
      <c r="N3699" s="42" t="n"/>
      <c r="O3699" s="42" t="n"/>
    </row>
    <row r="3700">
      <c r="A3700" s="40" t="n"/>
      <c r="B3700" s="41" t="n"/>
      <c r="C3700" s="42" t="n"/>
      <c r="D3700" s="42" t="n"/>
      <c r="E3700" s="42" t="n"/>
      <c r="F3700" s="42" t="n"/>
      <c r="G3700" s="42" t="n"/>
      <c r="H3700" s="42" t="n"/>
      <c r="I3700" s="42" t="n"/>
      <c r="J3700" s="42" t="n"/>
      <c r="K3700" s="42" t="n"/>
      <c r="L3700" s="42" t="n"/>
      <c r="M3700" s="42" t="n"/>
      <c r="N3700" s="42" t="n"/>
      <c r="O3700" s="42" t="n"/>
    </row>
    <row r="3701">
      <c r="A3701" s="40" t="n"/>
      <c r="B3701" s="41" t="n"/>
      <c r="C3701" s="42" t="n"/>
      <c r="D3701" s="42" t="n"/>
      <c r="E3701" s="42" t="n"/>
      <c r="F3701" s="42" t="n"/>
      <c r="G3701" s="42" t="n"/>
      <c r="H3701" s="42" t="n"/>
      <c r="I3701" s="42" t="n"/>
      <c r="J3701" s="42" t="n"/>
      <c r="K3701" s="42" t="n"/>
      <c r="L3701" s="42" t="n"/>
      <c r="M3701" s="42" t="n"/>
      <c r="N3701" s="42" t="n"/>
      <c r="O3701" s="42" t="n"/>
    </row>
    <row r="3702">
      <c r="A3702" s="40" t="n"/>
      <c r="B3702" s="41" t="n"/>
      <c r="C3702" s="42" t="n"/>
      <c r="D3702" s="42" t="n"/>
      <c r="E3702" s="42" t="n"/>
      <c r="F3702" s="42" t="n"/>
      <c r="G3702" s="42" t="n"/>
      <c r="H3702" s="42" t="n"/>
      <c r="I3702" s="42" t="n"/>
      <c r="J3702" s="42" t="n"/>
      <c r="K3702" s="42" t="n"/>
      <c r="L3702" s="42" t="n"/>
      <c r="M3702" s="42" t="n"/>
      <c r="N3702" s="42" t="n"/>
      <c r="O3702" s="42" t="n"/>
    </row>
    <row r="3703">
      <c r="A3703" s="40" t="n"/>
      <c r="B3703" s="41" t="n"/>
      <c r="C3703" s="42" t="n"/>
      <c r="D3703" s="42" t="n"/>
      <c r="E3703" s="42" t="n"/>
      <c r="F3703" s="42" t="n"/>
      <c r="G3703" s="42" t="n"/>
      <c r="H3703" s="42" t="n"/>
      <c r="I3703" s="42" t="n"/>
      <c r="J3703" s="42" t="n"/>
      <c r="K3703" s="42" t="n"/>
      <c r="L3703" s="42" t="n"/>
      <c r="M3703" s="42" t="n"/>
      <c r="N3703" s="42" t="n"/>
      <c r="O3703" s="42" t="n"/>
    </row>
    <row r="3704">
      <c r="A3704" s="40" t="n"/>
      <c r="B3704" s="41" t="n"/>
      <c r="C3704" s="42" t="n"/>
      <c r="D3704" s="42" t="n"/>
      <c r="E3704" s="42" t="n"/>
      <c r="F3704" s="42" t="n"/>
      <c r="G3704" s="42" t="n"/>
      <c r="H3704" s="42" t="n"/>
      <c r="I3704" s="42" t="n"/>
      <c r="J3704" s="42" t="n"/>
      <c r="K3704" s="42" t="n"/>
      <c r="L3704" s="42" t="n"/>
      <c r="M3704" s="42" t="n"/>
      <c r="N3704" s="42" t="n"/>
      <c r="O3704" s="42" t="n"/>
    </row>
    <row r="3705">
      <c r="A3705" s="40" t="n"/>
      <c r="B3705" s="41" t="n"/>
      <c r="C3705" s="42" t="n"/>
      <c r="D3705" s="42" t="n"/>
      <c r="E3705" s="42" t="n"/>
      <c r="F3705" s="42" t="n"/>
      <c r="G3705" s="42" t="n"/>
      <c r="H3705" s="42" t="n"/>
      <c r="I3705" s="42" t="n"/>
      <c r="J3705" s="42" t="n"/>
      <c r="K3705" s="42" t="n"/>
      <c r="L3705" s="42" t="n"/>
      <c r="M3705" s="42" t="n"/>
      <c r="N3705" s="42" t="n"/>
      <c r="O3705" s="42" t="n"/>
    </row>
    <row r="3706">
      <c r="A3706" s="40" t="n"/>
      <c r="B3706" s="41" t="n"/>
      <c r="C3706" s="42" t="n"/>
      <c r="D3706" s="42" t="n"/>
      <c r="E3706" s="42" t="n"/>
      <c r="F3706" s="42" t="n"/>
      <c r="G3706" s="42" t="n"/>
      <c r="H3706" s="42" t="n"/>
      <c r="I3706" s="42" t="n"/>
      <c r="J3706" s="42" t="n"/>
      <c r="K3706" s="42" t="n"/>
      <c r="L3706" s="42" t="n"/>
      <c r="M3706" s="42" t="n"/>
      <c r="N3706" s="42" t="n"/>
      <c r="O3706" s="42" t="n"/>
    </row>
    <row r="3707">
      <c r="A3707" s="40" t="n"/>
      <c r="B3707" s="41" t="n"/>
      <c r="C3707" s="42" t="n"/>
      <c r="D3707" s="42" t="n"/>
      <c r="E3707" s="42" t="n"/>
      <c r="F3707" s="42" t="n"/>
      <c r="G3707" s="42" t="n"/>
      <c r="H3707" s="42" t="n"/>
      <c r="I3707" s="42" t="n"/>
      <c r="J3707" s="42" t="n"/>
      <c r="K3707" s="42" t="n"/>
      <c r="L3707" s="42" t="n"/>
      <c r="M3707" s="42" t="n"/>
      <c r="N3707" s="42" t="n"/>
      <c r="O3707" s="42" t="n"/>
    </row>
    <row r="3708">
      <c r="A3708" s="40" t="n"/>
      <c r="B3708" s="41" t="n"/>
      <c r="C3708" s="42" t="n"/>
      <c r="D3708" s="42" t="n"/>
      <c r="E3708" s="42" t="n"/>
      <c r="F3708" s="42" t="n"/>
      <c r="G3708" s="42" t="n"/>
      <c r="H3708" s="42" t="n"/>
      <c r="I3708" s="42" t="n"/>
      <c r="J3708" s="42" t="n"/>
      <c r="K3708" s="42" t="n"/>
      <c r="L3708" s="42" t="n"/>
      <c r="M3708" s="42" t="n"/>
      <c r="N3708" s="42" t="n"/>
      <c r="O3708" s="42" t="n"/>
    </row>
    <row r="3709">
      <c r="A3709" s="40" t="n"/>
      <c r="B3709" s="41" t="n"/>
      <c r="C3709" s="42" t="n"/>
      <c r="D3709" s="42" t="n"/>
      <c r="E3709" s="42" t="n"/>
      <c r="F3709" s="42" t="n"/>
      <c r="G3709" s="42" t="n"/>
      <c r="H3709" s="42" t="n"/>
      <c r="I3709" s="42" t="n"/>
      <c r="J3709" s="42" t="n"/>
      <c r="K3709" s="42" t="n"/>
      <c r="L3709" s="42" t="n"/>
      <c r="M3709" s="42" t="n"/>
      <c r="N3709" s="42" t="n"/>
      <c r="O3709" s="42" t="n"/>
    </row>
    <row r="3710">
      <c r="A3710" s="40" t="n"/>
      <c r="B3710" s="41" t="n"/>
      <c r="C3710" s="42" t="n"/>
      <c r="D3710" s="42" t="n"/>
      <c r="E3710" s="42" t="n"/>
      <c r="F3710" s="42" t="n"/>
      <c r="G3710" s="42" t="n"/>
      <c r="H3710" s="42" t="n"/>
      <c r="I3710" s="42" t="n"/>
      <c r="J3710" s="42" t="n"/>
      <c r="K3710" s="42" t="n"/>
      <c r="L3710" s="42" t="n"/>
      <c r="M3710" s="42" t="n"/>
      <c r="N3710" s="42" t="n"/>
      <c r="O3710" s="42" t="n"/>
    </row>
    <row r="3711">
      <c r="A3711" s="40" t="n"/>
      <c r="B3711" s="41" t="n"/>
      <c r="C3711" s="42" t="n"/>
      <c r="D3711" s="42" t="n"/>
      <c r="E3711" s="42" t="n"/>
      <c r="F3711" s="42" t="n"/>
      <c r="G3711" s="42" t="n"/>
      <c r="H3711" s="42" t="n"/>
      <c r="I3711" s="42" t="n"/>
      <c r="J3711" s="42" t="n"/>
      <c r="K3711" s="42" t="n"/>
      <c r="L3711" s="42" t="n"/>
      <c r="M3711" s="42" t="n"/>
      <c r="N3711" s="42" t="n"/>
      <c r="O3711" s="42" t="n"/>
    </row>
    <row r="3712">
      <c r="A3712" s="40" t="n"/>
      <c r="B3712" s="41" t="n"/>
      <c r="C3712" s="42" t="n"/>
      <c r="D3712" s="42" t="n"/>
      <c r="E3712" s="42" t="n"/>
      <c r="F3712" s="42" t="n"/>
      <c r="G3712" s="42" t="n"/>
      <c r="H3712" s="42" t="n"/>
      <c r="I3712" s="42" t="n"/>
      <c r="J3712" s="42" t="n"/>
      <c r="K3712" s="42" t="n"/>
      <c r="L3712" s="42" t="n"/>
      <c r="M3712" s="42" t="n"/>
      <c r="N3712" s="42" t="n"/>
      <c r="O3712" s="42" t="n"/>
    </row>
    <row r="3713">
      <c r="A3713" s="40" t="n"/>
      <c r="B3713" s="41" t="n"/>
      <c r="C3713" s="42" t="n"/>
      <c r="D3713" s="42" t="n"/>
      <c r="E3713" s="42" t="n"/>
      <c r="F3713" s="42" t="n"/>
      <c r="G3713" s="42" t="n"/>
      <c r="H3713" s="42" t="n"/>
      <c r="I3713" s="42" t="n"/>
      <c r="J3713" s="42" t="n"/>
      <c r="K3713" s="42" t="n"/>
      <c r="L3713" s="42" t="n"/>
      <c r="M3713" s="42" t="n"/>
      <c r="N3713" s="42" t="n"/>
      <c r="O3713" s="42" t="n"/>
    </row>
    <row r="3714">
      <c r="A3714" s="40" t="n"/>
      <c r="B3714" s="41" t="n"/>
      <c r="C3714" s="42" t="n"/>
      <c r="D3714" s="42" t="n"/>
      <c r="E3714" s="42" t="n"/>
      <c r="F3714" s="42" t="n"/>
      <c r="G3714" s="42" t="n"/>
      <c r="H3714" s="42" t="n"/>
      <c r="I3714" s="42" t="n"/>
      <c r="J3714" s="42" t="n"/>
      <c r="K3714" s="42" t="n"/>
      <c r="L3714" s="42" t="n"/>
      <c r="M3714" s="42" t="n"/>
      <c r="N3714" s="42" t="n"/>
      <c r="O3714" s="42" t="n"/>
    </row>
    <row r="3715">
      <c r="A3715" s="40" t="n"/>
      <c r="B3715" s="41" t="n"/>
      <c r="C3715" s="42" t="n"/>
      <c r="D3715" s="42" t="n"/>
      <c r="E3715" s="42" t="n"/>
      <c r="F3715" s="42" t="n"/>
      <c r="G3715" s="42" t="n"/>
      <c r="H3715" s="42" t="n"/>
      <c r="I3715" s="42" t="n"/>
      <c r="J3715" s="42" t="n"/>
      <c r="K3715" s="42" t="n"/>
      <c r="L3715" s="42" t="n"/>
      <c r="M3715" s="42" t="n"/>
      <c r="N3715" s="42" t="n"/>
      <c r="O3715" s="42" t="n"/>
    </row>
    <row r="3716">
      <c r="A3716" s="40" t="n"/>
      <c r="B3716" s="41" t="n"/>
      <c r="C3716" s="42" t="n"/>
      <c r="D3716" s="42" t="n"/>
      <c r="E3716" s="42" t="n"/>
      <c r="F3716" s="42" t="n"/>
      <c r="G3716" s="42" t="n"/>
      <c r="H3716" s="42" t="n"/>
      <c r="I3716" s="42" t="n"/>
      <c r="J3716" s="42" t="n"/>
      <c r="K3716" s="42" t="n"/>
      <c r="L3716" s="42" t="n"/>
      <c r="M3716" s="42" t="n"/>
      <c r="N3716" s="42" t="n"/>
      <c r="O3716" s="42" t="n"/>
    </row>
    <row r="3717">
      <c r="A3717" s="40" t="n"/>
      <c r="B3717" s="41" t="n"/>
      <c r="C3717" s="42" t="n"/>
      <c r="D3717" s="42" t="n"/>
      <c r="E3717" s="42" t="n"/>
      <c r="F3717" s="42" t="n"/>
      <c r="G3717" s="42" t="n"/>
      <c r="H3717" s="42" t="n"/>
      <c r="I3717" s="42" t="n"/>
      <c r="J3717" s="42" t="n"/>
      <c r="K3717" s="42" t="n"/>
      <c r="L3717" s="42" t="n"/>
      <c r="M3717" s="42" t="n"/>
      <c r="N3717" s="42" t="n"/>
      <c r="O3717" s="42" t="n"/>
    </row>
    <row r="3718">
      <c r="A3718" s="40" t="n"/>
      <c r="B3718" s="41" t="n"/>
      <c r="C3718" s="42" t="n"/>
      <c r="D3718" s="42" t="n"/>
      <c r="E3718" s="42" t="n"/>
      <c r="F3718" s="42" t="n"/>
      <c r="G3718" s="42" t="n"/>
      <c r="H3718" s="42" t="n"/>
      <c r="I3718" s="42" t="n"/>
      <c r="J3718" s="42" t="n"/>
      <c r="K3718" s="42" t="n"/>
      <c r="L3718" s="42" t="n"/>
      <c r="M3718" s="42" t="n"/>
      <c r="N3718" s="42" t="n"/>
      <c r="O3718" s="42" t="n"/>
    </row>
    <row r="3719">
      <c r="A3719" s="40" t="n"/>
      <c r="B3719" s="41" t="n"/>
      <c r="C3719" s="42" t="n"/>
      <c r="D3719" s="42" t="n"/>
      <c r="E3719" s="42" t="n"/>
      <c r="F3719" s="42" t="n"/>
      <c r="G3719" s="42" t="n"/>
      <c r="H3719" s="42" t="n"/>
      <c r="I3719" s="42" t="n"/>
      <c r="J3719" s="42" t="n"/>
      <c r="K3719" s="42" t="n"/>
      <c r="L3719" s="42" t="n"/>
      <c r="M3719" s="42" t="n"/>
      <c r="N3719" s="42" t="n"/>
      <c r="O3719" s="42" t="n"/>
    </row>
    <row r="3720">
      <c r="A3720" s="40" t="n"/>
      <c r="B3720" s="41" t="n"/>
      <c r="C3720" s="42" t="n"/>
      <c r="D3720" s="42" t="n"/>
      <c r="E3720" s="42" t="n"/>
      <c r="F3720" s="42" t="n"/>
      <c r="G3720" s="42" t="n"/>
      <c r="H3720" s="42" t="n"/>
      <c r="I3720" s="42" t="n"/>
      <c r="J3720" s="42" t="n"/>
      <c r="K3720" s="42" t="n"/>
      <c r="L3720" s="42" t="n"/>
      <c r="M3720" s="42" t="n"/>
      <c r="N3720" s="42" t="n"/>
      <c r="O3720" s="42" t="n"/>
    </row>
    <row r="3721">
      <c r="A3721" s="40" t="n"/>
      <c r="B3721" s="41" t="n"/>
      <c r="C3721" s="42" t="n"/>
      <c r="D3721" s="42" t="n"/>
      <c r="E3721" s="42" t="n"/>
      <c r="F3721" s="42" t="n"/>
      <c r="G3721" s="42" t="n"/>
      <c r="H3721" s="42" t="n"/>
      <c r="I3721" s="42" t="n"/>
      <c r="J3721" s="42" t="n"/>
      <c r="K3721" s="42" t="n"/>
      <c r="L3721" s="42" t="n"/>
      <c r="M3721" s="42" t="n"/>
      <c r="N3721" s="42" t="n"/>
      <c r="O3721" s="42" t="n"/>
    </row>
    <row r="3722">
      <c r="A3722" s="40" t="n"/>
      <c r="B3722" s="41" t="n"/>
      <c r="C3722" s="42" t="n"/>
      <c r="D3722" s="42" t="n"/>
      <c r="E3722" s="42" t="n"/>
      <c r="F3722" s="42" t="n"/>
      <c r="G3722" s="42" t="n"/>
      <c r="H3722" s="42" t="n"/>
      <c r="I3722" s="42" t="n"/>
      <c r="J3722" s="42" t="n"/>
      <c r="K3722" s="42" t="n"/>
      <c r="L3722" s="42" t="n"/>
      <c r="M3722" s="42" t="n"/>
      <c r="N3722" s="42" t="n"/>
      <c r="O3722" s="42" t="n"/>
    </row>
    <row r="3723">
      <c r="A3723" s="40" t="n"/>
      <c r="B3723" s="41" t="n"/>
      <c r="C3723" s="42" t="n"/>
      <c r="D3723" s="42" t="n"/>
      <c r="E3723" s="42" t="n"/>
      <c r="F3723" s="42" t="n"/>
      <c r="G3723" s="42" t="n"/>
      <c r="H3723" s="42" t="n"/>
      <c r="I3723" s="42" t="n"/>
      <c r="J3723" s="42" t="n"/>
      <c r="K3723" s="42" t="n"/>
      <c r="L3723" s="42" t="n"/>
      <c r="M3723" s="42" t="n"/>
      <c r="N3723" s="42" t="n"/>
      <c r="O3723" s="42" t="n"/>
    </row>
    <row r="3724">
      <c r="A3724" s="40" t="n"/>
      <c r="B3724" s="41" t="n"/>
      <c r="C3724" s="42" t="n"/>
      <c r="D3724" s="42" t="n"/>
      <c r="E3724" s="42" t="n"/>
      <c r="F3724" s="42" t="n"/>
      <c r="G3724" s="42" t="n"/>
      <c r="H3724" s="42" t="n"/>
      <c r="I3724" s="42" t="n"/>
      <c r="J3724" s="42" t="n"/>
      <c r="K3724" s="42" t="n"/>
      <c r="L3724" s="42" t="n"/>
      <c r="M3724" s="42" t="n"/>
      <c r="N3724" s="42" t="n"/>
      <c r="O3724" s="42" t="n"/>
    </row>
    <row r="3725">
      <c r="A3725" s="40" t="n"/>
      <c r="B3725" s="41" t="n"/>
      <c r="C3725" s="42" t="n"/>
      <c r="D3725" s="42" t="n"/>
      <c r="E3725" s="42" t="n"/>
      <c r="F3725" s="42" t="n"/>
      <c r="G3725" s="42" t="n"/>
      <c r="H3725" s="42" t="n"/>
      <c r="I3725" s="42" t="n"/>
      <c r="J3725" s="42" t="n"/>
      <c r="K3725" s="42" t="n"/>
      <c r="L3725" s="42" t="n"/>
      <c r="M3725" s="42" t="n"/>
      <c r="N3725" s="42" t="n"/>
      <c r="O3725" s="42" t="n"/>
    </row>
    <row r="3726">
      <c r="A3726" s="40" t="n"/>
      <c r="B3726" s="41" t="n"/>
      <c r="C3726" s="42" t="n"/>
      <c r="D3726" s="42" t="n"/>
      <c r="E3726" s="42" t="n"/>
      <c r="F3726" s="42" t="n"/>
      <c r="G3726" s="42" t="n"/>
      <c r="H3726" s="42" t="n"/>
      <c r="I3726" s="42" t="n"/>
      <c r="J3726" s="42" t="n"/>
      <c r="K3726" s="42" t="n"/>
      <c r="L3726" s="42" t="n"/>
      <c r="M3726" s="42" t="n"/>
      <c r="N3726" s="42" t="n"/>
      <c r="O3726" s="42" t="n"/>
    </row>
    <row r="3727">
      <c r="A3727" s="40" t="n"/>
      <c r="B3727" s="41" t="n"/>
      <c r="C3727" s="42" t="n"/>
      <c r="D3727" s="42" t="n"/>
      <c r="E3727" s="42" t="n"/>
      <c r="F3727" s="42" t="n"/>
      <c r="G3727" s="42" t="n"/>
      <c r="H3727" s="42" t="n"/>
      <c r="I3727" s="42" t="n"/>
      <c r="J3727" s="42" t="n"/>
      <c r="K3727" s="42" t="n"/>
      <c r="L3727" s="42" t="n"/>
      <c r="M3727" s="42" t="n"/>
      <c r="N3727" s="42" t="n"/>
      <c r="O3727" s="42" t="n"/>
    </row>
    <row r="3728">
      <c r="A3728" s="40" t="n"/>
      <c r="B3728" s="41" t="n"/>
      <c r="C3728" s="42" t="n"/>
      <c r="D3728" s="42" t="n"/>
      <c r="E3728" s="42" t="n"/>
      <c r="F3728" s="42" t="n"/>
      <c r="G3728" s="42" t="n"/>
      <c r="H3728" s="42" t="n"/>
      <c r="I3728" s="42" t="n"/>
      <c r="J3728" s="42" t="n"/>
      <c r="K3728" s="42" t="n"/>
      <c r="L3728" s="42" t="n"/>
      <c r="M3728" s="42" t="n"/>
      <c r="N3728" s="42" t="n"/>
      <c r="O3728" s="42" t="n"/>
    </row>
    <row r="3729">
      <c r="A3729" s="40" t="n"/>
      <c r="B3729" s="41" t="n"/>
      <c r="C3729" s="42" t="n"/>
      <c r="D3729" s="42" t="n"/>
      <c r="E3729" s="42" t="n"/>
      <c r="F3729" s="42" t="n"/>
      <c r="G3729" s="42" t="n"/>
      <c r="H3729" s="42" t="n"/>
      <c r="I3729" s="42" t="n"/>
      <c r="J3729" s="42" t="n"/>
      <c r="K3729" s="42" t="n"/>
      <c r="L3729" s="42" t="n"/>
      <c r="M3729" s="42" t="n"/>
      <c r="N3729" s="42" t="n"/>
      <c r="O3729" s="42" t="n"/>
    </row>
    <row r="3730">
      <c r="A3730" s="40" t="n"/>
      <c r="B3730" s="41" t="n"/>
      <c r="C3730" s="42" t="n"/>
      <c r="D3730" s="42" t="n"/>
      <c r="E3730" s="42" t="n"/>
      <c r="F3730" s="42" t="n"/>
      <c r="G3730" s="42" t="n"/>
      <c r="H3730" s="42" t="n"/>
      <c r="I3730" s="42" t="n"/>
      <c r="J3730" s="42" t="n"/>
      <c r="K3730" s="42" t="n"/>
      <c r="L3730" s="42" t="n"/>
      <c r="M3730" s="42" t="n"/>
      <c r="N3730" s="42" t="n"/>
      <c r="O3730" s="42" t="n"/>
    </row>
    <row r="3731">
      <c r="A3731" s="40" t="n"/>
      <c r="B3731" s="41" t="n"/>
      <c r="C3731" s="42" t="n"/>
      <c r="D3731" s="42" t="n"/>
      <c r="E3731" s="42" t="n"/>
      <c r="F3731" s="42" t="n"/>
      <c r="G3731" s="42" t="n"/>
      <c r="H3731" s="42" t="n"/>
      <c r="I3731" s="42" t="n"/>
      <c r="J3731" s="42" t="n"/>
      <c r="K3731" s="42" t="n"/>
      <c r="L3731" s="42" t="n"/>
      <c r="M3731" s="42" t="n"/>
      <c r="N3731" s="42" t="n"/>
      <c r="O3731" s="42" t="n"/>
    </row>
    <row r="3732">
      <c r="A3732" s="40" t="n"/>
      <c r="B3732" s="41" t="n"/>
      <c r="C3732" s="42" t="n"/>
      <c r="D3732" s="42" t="n"/>
      <c r="E3732" s="42" t="n"/>
      <c r="F3732" s="42" t="n"/>
      <c r="G3732" s="42" t="n"/>
      <c r="H3732" s="42" t="n"/>
      <c r="I3732" s="42" t="n"/>
      <c r="J3732" s="42" t="n"/>
      <c r="K3732" s="42" t="n"/>
      <c r="L3732" s="42" t="n"/>
      <c r="M3732" s="42" t="n"/>
      <c r="N3732" s="42" t="n"/>
      <c r="O3732" s="42" t="n"/>
    </row>
    <row r="3733">
      <c r="A3733" s="40" t="n"/>
      <c r="B3733" s="41" t="n"/>
      <c r="C3733" s="42" t="n"/>
      <c r="D3733" s="42" t="n"/>
      <c r="E3733" s="42" t="n"/>
      <c r="F3733" s="42" t="n"/>
      <c r="G3733" s="42" t="n"/>
      <c r="H3733" s="42" t="n"/>
      <c r="I3733" s="42" t="n"/>
      <c r="J3733" s="42" t="n"/>
      <c r="K3733" s="42" t="n"/>
      <c r="L3733" s="42" t="n"/>
      <c r="M3733" s="42" t="n"/>
      <c r="N3733" s="42" t="n"/>
      <c r="O3733" s="42" t="n"/>
    </row>
    <row r="3734">
      <c r="A3734" s="40" t="n"/>
      <c r="B3734" s="41" t="n"/>
      <c r="C3734" s="42" t="n"/>
      <c r="D3734" s="42" t="n"/>
      <c r="E3734" s="42" t="n"/>
      <c r="F3734" s="42" t="n"/>
      <c r="G3734" s="42" t="n"/>
      <c r="H3734" s="42" t="n"/>
      <c r="I3734" s="42" t="n"/>
      <c r="J3734" s="42" t="n"/>
      <c r="K3734" s="42" t="n"/>
      <c r="L3734" s="42" t="n"/>
      <c r="M3734" s="42" t="n"/>
      <c r="N3734" s="42" t="n"/>
      <c r="O3734" s="42" t="n"/>
    </row>
    <row r="3735">
      <c r="A3735" s="40" t="n"/>
      <c r="B3735" s="41" t="n"/>
      <c r="C3735" s="42" t="n"/>
      <c r="D3735" s="42" t="n"/>
      <c r="E3735" s="42" t="n"/>
      <c r="F3735" s="42" t="n"/>
      <c r="G3735" s="42" t="n"/>
      <c r="H3735" s="42" t="n"/>
      <c r="I3735" s="42" t="n"/>
      <c r="J3735" s="42" t="n"/>
      <c r="K3735" s="42" t="n"/>
      <c r="L3735" s="42" t="n"/>
      <c r="M3735" s="42" t="n"/>
      <c r="N3735" s="42" t="n"/>
      <c r="O3735" s="42" t="n"/>
    </row>
    <row r="3736">
      <c r="A3736" s="40" t="n"/>
      <c r="B3736" s="41" t="n"/>
      <c r="C3736" s="42" t="n"/>
      <c r="D3736" s="42" t="n"/>
      <c r="E3736" s="42" t="n"/>
      <c r="F3736" s="42" t="n"/>
      <c r="G3736" s="42" t="n"/>
      <c r="H3736" s="42" t="n"/>
      <c r="I3736" s="42" t="n"/>
      <c r="J3736" s="42" t="n"/>
      <c r="K3736" s="42" t="n"/>
      <c r="L3736" s="42" t="n"/>
      <c r="M3736" s="42" t="n"/>
      <c r="N3736" s="42" t="n"/>
      <c r="O3736" s="42" t="n"/>
    </row>
    <row r="3737">
      <c r="A3737" s="40" t="n"/>
      <c r="B3737" s="41" t="n"/>
      <c r="C3737" s="42" t="n"/>
      <c r="D3737" s="42" t="n"/>
      <c r="E3737" s="42" t="n"/>
      <c r="F3737" s="42" t="n"/>
      <c r="G3737" s="42" t="n"/>
      <c r="H3737" s="42" t="n"/>
      <c r="I3737" s="42" t="n"/>
      <c r="J3737" s="42" t="n"/>
      <c r="K3737" s="42" t="n"/>
      <c r="L3737" s="42" t="n"/>
      <c r="M3737" s="42" t="n"/>
      <c r="N3737" s="42" t="n"/>
      <c r="O3737" s="42" t="n"/>
    </row>
    <row r="3738">
      <c r="A3738" s="40" t="n"/>
      <c r="B3738" s="41" t="n"/>
      <c r="C3738" s="42" t="n"/>
      <c r="D3738" s="42" t="n"/>
      <c r="E3738" s="42" t="n"/>
      <c r="F3738" s="42" t="n"/>
      <c r="G3738" s="42" t="n"/>
      <c r="H3738" s="42" t="n"/>
      <c r="I3738" s="42" t="n"/>
      <c r="J3738" s="42" t="n"/>
      <c r="K3738" s="42" t="n"/>
      <c r="L3738" s="42" t="n"/>
      <c r="M3738" s="42" t="n"/>
      <c r="N3738" s="42" t="n"/>
      <c r="O3738" s="42" t="n"/>
    </row>
    <row r="3739">
      <c r="A3739" s="40" t="n"/>
      <c r="B3739" s="41" t="n"/>
      <c r="C3739" s="42" t="n"/>
      <c r="D3739" s="42" t="n"/>
      <c r="E3739" s="42" t="n"/>
      <c r="F3739" s="42" t="n"/>
      <c r="G3739" s="42" t="n"/>
      <c r="H3739" s="42" t="n"/>
      <c r="I3739" s="42" t="n"/>
      <c r="J3739" s="42" t="n"/>
      <c r="K3739" s="42" t="n"/>
      <c r="L3739" s="42" t="n"/>
      <c r="M3739" s="42" t="n"/>
      <c r="N3739" s="42" t="n"/>
      <c r="O3739" s="42" t="n"/>
    </row>
    <row r="3740">
      <c r="A3740" s="40" t="n"/>
      <c r="B3740" s="41" t="n"/>
      <c r="C3740" s="42" t="n"/>
      <c r="D3740" s="42" t="n"/>
      <c r="E3740" s="42" t="n"/>
      <c r="F3740" s="42" t="n"/>
      <c r="G3740" s="42" t="n"/>
      <c r="H3740" s="42" t="n"/>
      <c r="I3740" s="42" t="n"/>
      <c r="J3740" s="42" t="n"/>
      <c r="K3740" s="42" t="n"/>
      <c r="L3740" s="42" t="n"/>
      <c r="M3740" s="42" t="n"/>
      <c r="N3740" s="42" t="n"/>
      <c r="O3740" s="42" t="n"/>
    </row>
    <row r="3741">
      <c r="A3741" s="40" t="n"/>
      <c r="B3741" s="41" t="n"/>
      <c r="C3741" s="42" t="n"/>
      <c r="D3741" s="42" t="n"/>
      <c r="E3741" s="42" t="n"/>
      <c r="F3741" s="42" t="n"/>
      <c r="G3741" s="42" t="n"/>
      <c r="H3741" s="42" t="n"/>
      <c r="I3741" s="42" t="n"/>
      <c r="J3741" s="42" t="n"/>
      <c r="K3741" s="42" t="n"/>
      <c r="L3741" s="42" t="n"/>
      <c r="M3741" s="42" t="n"/>
      <c r="N3741" s="42" t="n"/>
      <c r="O3741" s="42" t="n"/>
    </row>
    <row r="3742">
      <c r="A3742" s="40" t="n"/>
      <c r="B3742" s="41" t="n"/>
      <c r="C3742" s="42" t="n"/>
      <c r="D3742" s="42" t="n"/>
      <c r="E3742" s="42" t="n"/>
      <c r="F3742" s="42" t="n"/>
      <c r="G3742" s="42" t="n"/>
      <c r="H3742" s="42" t="n"/>
      <c r="I3742" s="42" t="n"/>
      <c r="J3742" s="42" t="n"/>
      <c r="K3742" s="42" t="n"/>
      <c r="L3742" s="42" t="n"/>
      <c r="M3742" s="42" t="n"/>
      <c r="N3742" s="42" t="n"/>
      <c r="O3742" s="42" t="n"/>
    </row>
    <row r="3743">
      <c r="A3743" s="40" t="n"/>
      <c r="B3743" s="41" t="n"/>
      <c r="C3743" s="42" t="n"/>
      <c r="D3743" s="42" t="n"/>
      <c r="E3743" s="42" t="n"/>
      <c r="F3743" s="42" t="n"/>
      <c r="G3743" s="42" t="n"/>
      <c r="H3743" s="42" t="n"/>
      <c r="I3743" s="42" t="n"/>
      <c r="J3743" s="42" t="n"/>
      <c r="K3743" s="42" t="n"/>
      <c r="L3743" s="42" t="n"/>
      <c r="M3743" s="42" t="n"/>
      <c r="N3743" s="42" t="n"/>
      <c r="O3743" s="42" t="n"/>
    </row>
    <row r="3744">
      <c r="A3744" s="40" t="n"/>
      <c r="B3744" s="41" t="n"/>
      <c r="C3744" s="42" t="n"/>
      <c r="D3744" s="42" t="n"/>
      <c r="E3744" s="42" t="n"/>
      <c r="F3744" s="42" t="n"/>
      <c r="G3744" s="42" t="n"/>
      <c r="H3744" s="42" t="n"/>
      <c r="I3744" s="42" t="n"/>
      <c r="J3744" s="42" t="n"/>
      <c r="K3744" s="42" t="n"/>
      <c r="L3744" s="42" t="n"/>
      <c r="M3744" s="42" t="n"/>
      <c r="N3744" s="42" t="n"/>
      <c r="O3744" s="42" t="n"/>
    </row>
    <row r="3745">
      <c r="A3745" s="40" t="n"/>
      <c r="B3745" s="41" t="n"/>
      <c r="C3745" s="42" t="n"/>
      <c r="D3745" s="42" t="n"/>
      <c r="E3745" s="42" t="n"/>
      <c r="F3745" s="42" t="n"/>
      <c r="G3745" s="42" t="n"/>
      <c r="H3745" s="42" t="n"/>
      <c r="I3745" s="42" t="n"/>
      <c r="J3745" s="42" t="n"/>
      <c r="K3745" s="42" t="n"/>
      <c r="L3745" s="42" t="n"/>
      <c r="M3745" s="42" t="n"/>
      <c r="N3745" s="42" t="n"/>
      <c r="O3745" s="42" t="n"/>
    </row>
    <row r="3746">
      <c r="A3746" s="40" t="n"/>
      <c r="B3746" s="41" t="n"/>
      <c r="C3746" s="42" t="n"/>
      <c r="D3746" s="42" t="n"/>
      <c r="E3746" s="42" t="n"/>
      <c r="F3746" s="42" t="n"/>
      <c r="G3746" s="42" t="n"/>
      <c r="H3746" s="42" t="n"/>
      <c r="I3746" s="42" t="n"/>
      <c r="J3746" s="42" t="n"/>
      <c r="K3746" s="42" t="n"/>
      <c r="L3746" s="42" t="n"/>
      <c r="M3746" s="42" t="n"/>
      <c r="N3746" s="42" t="n"/>
      <c r="O3746" s="42" t="n"/>
    </row>
    <row r="3747">
      <c r="A3747" s="40" t="n"/>
      <c r="B3747" s="41" t="n"/>
      <c r="C3747" s="42" t="n"/>
      <c r="D3747" s="42" t="n"/>
      <c r="E3747" s="42" t="n"/>
      <c r="F3747" s="42" t="n"/>
      <c r="G3747" s="42" t="n"/>
      <c r="H3747" s="42" t="n"/>
      <c r="I3747" s="42" t="n"/>
      <c r="J3747" s="42" t="n"/>
      <c r="K3747" s="42" t="n"/>
      <c r="L3747" s="42" t="n"/>
      <c r="M3747" s="42" t="n"/>
      <c r="N3747" s="42" t="n"/>
      <c r="O3747" s="42" t="n"/>
    </row>
    <row r="3748">
      <c r="A3748" s="40" t="n"/>
      <c r="B3748" s="41" t="n"/>
      <c r="C3748" s="42" t="n"/>
      <c r="D3748" s="42" t="n"/>
      <c r="E3748" s="42" t="n"/>
      <c r="F3748" s="42" t="n"/>
      <c r="G3748" s="42" t="n"/>
      <c r="H3748" s="42" t="n"/>
      <c r="I3748" s="42" t="n"/>
      <c r="J3748" s="42" t="n"/>
      <c r="K3748" s="42" t="n"/>
      <c r="L3748" s="42" t="n"/>
      <c r="M3748" s="42" t="n"/>
      <c r="N3748" s="42" t="n"/>
      <c r="O3748" s="42" t="n"/>
    </row>
    <row r="3749">
      <c r="A3749" s="40" t="n"/>
      <c r="B3749" s="41" t="n"/>
      <c r="C3749" s="42" t="n"/>
      <c r="D3749" s="42" t="n"/>
      <c r="E3749" s="42" t="n"/>
      <c r="F3749" s="42" t="n"/>
      <c r="G3749" s="42" t="n"/>
      <c r="H3749" s="42" t="n"/>
      <c r="I3749" s="42" t="n"/>
      <c r="J3749" s="42" t="n"/>
      <c r="K3749" s="42" t="n"/>
      <c r="L3749" s="42" t="n"/>
      <c r="M3749" s="42" t="n"/>
      <c r="N3749" s="42" t="n"/>
      <c r="O3749" s="42" t="n"/>
    </row>
    <row r="3750">
      <c r="A3750" s="40" t="n"/>
      <c r="B3750" s="41" t="n"/>
      <c r="C3750" s="42" t="n"/>
      <c r="D3750" s="42" t="n"/>
      <c r="E3750" s="42" t="n"/>
      <c r="F3750" s="42" t="n"/>
      <c r="G3750" s="42" t="n"/>
      <c r="H3750" s="42" t="n"/>
      <c r="I3750" s="42" t="n"/>
      <c r="J3750" s="42" t="n"/>
      <c r="K3750" s="42" t="n"/>
      <c r="L3750" s="42" t="n"/>
      <c r="M3750" s="42" t="n"/>
      <c r="N3750" s="42" t="n"/>
      <c r="O3750" s="42" t="n"/>
    </row>
    <row r="3751">
      <c r="A3751" s="40" t="n"/>
      <c r="B3751" s="41" t="n"/>
      <c r="C3751" s="42" t="n"/>
      <c r="D3751" s="42" t="n"/>
      <c r="E3751" s="42" t="n"/>
      <c r="F3751" s="42" t="n"/>
      <c r="G3751" s="42" t="n"/>
      <c r="H3751" s="42" t="n"/>
      <c r="I3751" s="42" t="n"/>
      <c r="J3751" s="42" t="n"/>
      <c r="K3751" s="42" t="n"/>
      <c r="L3751" s="42" t="n"/>
      <c r="M3751" s="42" t="n"/>
      <c r="N3751" s="42" t="n"/>
      <c r="O3751" s="42" t="n"/>
    </row>
    <row r="3752">
      <c r="A3752" s="40" t="n"/>
      <c r="B3752" s="41" t="n"/>
      <c r="C3752" s="42" t="n"/>
      <c r="D3752" s="42" t="n"/>
      <c r="E3752" s="42" t="n"/>
      <c r="F3752" s="42" t="n"/>
      <c r="G3752" s="42" t="n"/>
      <c r="H3752" s="42" t="n"/>
      <c r="I3752" s="42" t="n"/>
      <c r="J3752" s="42" t="n"/>
      <c r="K3752" s="42" t="n"/>
      <c r="L3752" s="42" t="n"/>
      <c r="M3752" s="42" t="n"/>
      <c r="N3752" s="42" t="n"/>
      <c r="O3752" s="42" t="n"/>
    </row>
    <row r="3753">
      <c r="A3753" s="40" t="n"/>
      <c r="B3753" s="41" t="n"/>
      <c r="C3753" s="42" t="n"/>
      <c r="D3753" s="42" t="n"/>
      <c r="E3753" s="42" t="n"/>
      <c r="F3753" s="42" t="n"/>
      <c r="G3753" s="42" t="n"/>
      <c r="H3753" s="42" t="n"/>
      <c r="I3753" s="42" t="n"/>
      <c r="J3753" s="42" t="n"/>
      <c r="K3753" s="42" t="n"/>
      <c r="L3753" s="42" t="n"/>
      <c r="M3753" s="42" t="n"/>
      <c r="N3753" s="42" t="n"/>
      <c r="O3753" s="42" t="n"/>
    </row>
    <row r="3754">
      <c r="A3754" s="40" t="n"/>
      <c r="B3754" s="41" t="n"/>
      <c r="C3754" s="42" t="n"/>
      <c r="D3754" s="42" t="n"/>
      <c r="E3754" s="42" t="n"/>
      <c r="F3754" s="42" t="n"/>
      <c r="G3754" s="42" t="n"/>
      <c r="H3754" s="42" t="n"/>
      <c r="I3754" s="42" t="n"/>
      <c r="J3754" s="42" t="n"/>
      <c r="K3754" s="42" t="n"/>
      <c r="L3754" s="42" t="n"/>
      <c r="M3754" s="42" t="n"/>
      <c r="N3754" s="42" t="n"/>
      <c r="O3754" s="42" t="n"/>
    </row>
    <row r="3755">
      <c r="A3755" s="40" t="n"/>
      <c r="B3755" s="41" t="n"/>
      <c r="C3755" s="42" t="n"/>
      <c r="D3755" s="42" t="n"/>
      <c r="E3755" s="42" t="n"/>
      <c r="F3755" s="42" t="n"/>
      <c r="G3755" s="42" t="n"/>
      <c r="H3755" s="42" t="n"/>
      <c r="I3755" s="42" t="n"/>
      <c r="J3755" s="42" t="n"/>
      <c r="K3755" s="42" t="n"/>
      <c r="L3755" s="42" t="n"/>
      <c r="M3755" s="42" t="n"/>
      <c r="N3755" s="42" t="n"/>
      <c r="O3755" s="42" t="n"/>
    </row>
    <row r="3756">
      <c r="A3756" s="40" t="n"/>
      <c r="B3756" s="41" t="n"/>
      <c r="C3756" s="42" t="n"/>
      <c r="D3756" s="42" t="n"/>
      <c r="E3756" s="42" t="n"/>
      <c r="F3756" s="42" t="n"/>
      <c r="G3756" s="42" t="n"/>
      <c r="H3756" s="42" t="n"/>
      <c r="I3756" s="42" t="n"/>
      <c r="J3756" s="42" t="n"/>
      <c r="K3756" s="42" t="n"/>
      <c r="L3756" s="42" t="n"/>
      <c r="M3756" s="42" t="n"/>
      <c r="N3756" s="42" t="n"/>
      <c r="O3756" s="42" t="n"/>
    </row>
    <row r="3757">
      <c r="A3757" s="40" t="n"/>
      <c r="B3757" s="41" t="n"/>
      <c r="C3757" s="42" t="n"/>
      <c r="D3757" s="42" t="n"/>
      <c r="E3757" s="42" t="n"/>
      <c r="F3757" s="42" t="n"/>
      <c r="G3757" s="42" t="n"/>
      <c r="H3757" s="42" t="n"/>
      <c r="I3757" s="42" t="n"/>
      <c r="J3757" s="42" t="n"/>
      <c r="K3757" s="42" t="n"/>
      <c r="L3757" s="42" t="n"/>
      <c r="M3757" s="42" t="n"/>
      <c r="N3757" s="42" t="n"/>
      <c r="O3757" s="42" t="n"/>
    </row>
    <row r="3758">
      <c r="A3758" s="40" t="n"/>
      <c r="B3758" s="41" t="n"/>
      <c r="C3758" s="42" t="n"/>
      <c r="D3758" s="42" t="n"/>
      <c r="E3758" s="42" t="n"/>
      <c r="F3758" s="42" t="n"/>
      <c r="G3758" s="42" t="n"/>
      <c r="H3758" s="42" t="n"/>
      <c r="I3758" s="42" t="n"/>
      <c r="J3758" s="42" t="n"/>
      <c r="K3758" s="42" t="n"/>
      <c r="L3758" s="42" t="n"/>
      <c r="M3758" s="42" t="n"/>
      <c r="N3758" s="42" t="n"/>
      <c r="O3758" s="42" t="n"/>
    </row>
    <row r="3759">
      <c r="A3759" s="40" t="n"/>
      <c r="B3759" s="41" t="n"/>
      <c r="C3759" s="42" t="n"/>
      <c r="D3759" s="42" t="n"/>
      <c r="E3759" s="42" t="n"/>
      <c r="F3759" s="42" t="n"/>
      <c r="G3759" s="42" t="n"/>
      <c r="H3759" s="42" t="n"/>
      <c r="I3759" s="42" t="n"/>
      <c r="J3759" s="42" t="n"/>
      <c r="K3759" s="42" t="n"/>
      <c r="L3759" s="42" t="n"/>
      <c r="M3759" s="42" t="n"/>
      <c r="N3759" s="42" t="n"/>
      <c r="O3759" s="42" t="n"/>
    </row>
    <row r="3760">
      <c r="A3760" s="40" t="n"/>
      <c r="B3760" s="41" t="n"/>
      <c r="C3760" s="42" t="n"/>
      <c r="D3760" s="42" t="n"/>
      <c r="E3760" s="42" t="n"/>
      <c r="F3760" s="42" t="n"/>
      <c r="G3760" s="42" t="n"/>
      <c r="H3760" s="42" t="n"/>
      <c r="I3760" s="42" t="n"/>
      <c r="J3760" s="42" t="n"/>
      <c r="K3760" s="42" t="n"/>
      <c r="L3760" s="42" t="n"/>
      <c r="M3760" s="42" t="n"/>
      <c r="N3760" s="42" t="n"/>
      <c r="O3760" s="42" t="n"/>
    </row>
    <row r="3761">
      <c r="A3761" s="40" t="n"/>
      <c r="B3761" s="41" t="n"/>
      <c r="C3761" s="42" t="n"/>
      <c r="D3761" s="42" t="n"/>
      <c r="E3761" s="42" t="n"/>
      <c r="F3761" s="42" t="n"/>
      <c r="G3761" s="42" t="n"/>
      <c r="H3761" s="42" t="n"/>
      <c r="I3761" s="42" t="n"/>
      <c r="J3761" s="42" t="n"/>
      <c r="K3761" s="42" t="n"/>
      <c r="L3761" s="42" t="n"/>
      <c r="M3761" s="42" t="n"/>
      <c r="N3761" s="42" t="n"/>
      <c r="O3761" s="42" t="n"/>
    </row>
    <row r="3762">
      <c r="A3762" s="40" t="n"/>
      <c r="B3762" s="41" t="n"/>
      <c r="C3762" s="42" t="n"/>
      <c r="D3762" s="42" t="n"/>
      <c r="E3762" s="42" t="n"/>
      <c r="F3762" s="42" t="n"/>
      <c r="G3762" s="42" t="n"/>
      <c r="H3762" s="42" t="n"/>
      <c r="I3762" s="42" t="n"/>
      <c r="J3762" s="42" t="n"/>
      <c r="K3762" s="42" t="n"/>
      <c r="L3762" s="42" t="n"/>
      <c r="M3762" s="42" t="n"/>
      <c r="N3762" s="42" t="n"/>
      <c r="O3762" s="42" t="n"/>
    </row>
    <row r="3763">
      <c r="A3763" s="40" t="n"/>
      <c r="B3763" s="41" t="n"/>
      <c r="C3763" s="42" t="n"/>
      <c r="D3763" s="42" t="n"/>
      <c r="E3763" s="42" t="n"/>
      <c r="F3763" s="42" t="n"/>
      <c r="G3763" s="42" t="n"/>
      <c r="H3763" s="42" t="n"/>
      <c r="I3763" s="42" t="n"/>
      <c r="J3763" s="42" t="n"/>
      <c r="K3763" s="42" t="n"/>
      <c r="L3763" s="42" t="n"/>
      <c r="M3763" s="42" t="n"/>
      <c r="N3763" s="42" t="n"/>
      <c r="O3763" s="42" t="n"/>
    </row>
    <row r="3764">
      <c r="A3764" s="40" t="n"/>
      <c r="B3764" s="41" t="n"/>
      <c r="C3764" s="42" t="n"/>
      <c r="D3764" s="42" t="n"/>
      <c r="E3764" s="42" t="n"/>
      <c r="F3764" s="42" t="n"/>
      <c r="G3764" s="42" t="n"/>
      <c r="H3764" s="42" t="n"/>
      <c r="I3764" s="42" t="n"/>
      <c r="J3764" s="42" t="n"/>
      <c r="K3764" s="42" t="n"/>
      <c r="L3764" s="42" t="n"/>
      <c r="M3764" s="42" t="n"/>
      <c r="N3764" s="42" t="n"/>
      <c r="O3764" s="42" t="n"/>
    </row>
    <row r="3765">
      <c r="A3765" s="40" t="n"/>
      <c r="B3765" s="41" t="n"/>
      <c r="C3765" s="42" t="n"/>
      <c r="D3765" s="42" t="n"/>
      <c r="E3765" s="42" t="n"/>
      <c r="F3765" s="42" t="n"/>
      <c r="G3765" s="42" t="n"/>
      <c r="H3765" s="42" t="n"/>
      <c r="I3765" s="42" t="n"/>
      <c r="J3765" s="42" t="n"/>
      <c r="K3765" s="42" t="n"/>
      <c r="L3765" s="42" t="n"/>
      <c r="M3765" s="42" t="n"/>
      <c r="N3765" s="42" t="n"/>
      <c r="O3765" s="42" t="n"/>
    </row>
    <row r="3766">
      <c r="A3766" s="40" t="n"/>
      <c r="B3766" s="41" t="n"/>
      <c r="C3766" s="42" t="n"/>
      <c r="D3766" s="42" t="n"/>
      <c r="E3766" s="42" t="n"/>
      <c r="F3766" s="42" t="n"/>
      <c r="G3766" s="42" t="n"/>
      <c r="H3766" s="42" t="n"/>
      <c r="I3766" s="42" t="n"/>
      <c r="J3766" s="42" t="n"/>
      <c r="K3766" s="42" t="n"/>
      <c r="L3766" s="42" t="n"/>
      <c r="M3766" s="42" t="n"/>
      <c r="N3766" s="42" t="n"/>
      <c r="O3766" s="42" t="n"/>
    </row>
    <row r="3767">
      <c r="A3767" s="40" t="n"/>
      <c r="B3767" s="41" t="n"/>
      <c r="C3767" s="42" t="n"/>
      <c r="D3767" s="42" t="n"/>
      <c r="E3767" s="42" t="n"/>
      <c r="F3767" s="42" t="n"/>
      <c r="G3767" s="42" t="n"/>
      <c r="H3767" s="42" t="n"/>
      <c r="I3767" s="42" t="n"/>
      <c r="J3767" s="42" t="n"/>
      <c r="K3767" s="42" t="n"/>
      <c r="L3767" s="42" t="n"/>
      <c r="M3767" s="42" t="n"/>
      <c r="N3767" s="42" t="n"/>
      <c r="O3767" s="42" t="n"/>
    </row>
    <row r="3768">
      <c r="A3768" s="40" t="n"/>
      <c r="B3768" s="41" t="n"/>
      <c r="C3768" s="42" t="n"/>
      <c r="D3768" s="42" t="n"/>
      <c r="E3768" s="42" t="n"/>
      <c r="F3768" s="42" t="n"/>
      <c r="G3768" s="42" t="n"/>
      <c r="H3768" s="42" t="n"/>
      <c r="I3768" s="42" t="n"/>
      <c r="J3768" s="42" t="n"/>
      <c r="K3768" s="42" t="n"/>
      <c r="L3768" s="42" t="n"/>
      <c r="M3768" s="42" t="n"/>
      <c r="N3768" s="42" t="n"/>
      <c r="O3768" s="42" t="n"/>
    </row>
    <row r="3769">
      <c r="A3769" s="40" t="n"/>
      <c r="B3769" s="41" t="n"/>
      <c r="C3769" s="42" t="n"/>
      <c r="D3769" s="42" t="n"/>
      <c r="E3769" s="42" t="n"/>
      <c r="F3769" s="42" t="n"/>
      <c r="G3769" s="42" t="n"/>
      <c r="H3769" s="42" t="n"/>
      <c r="I3769" s="42" t="n"/>
      <c r="J3769" s="42" t="n"/>
      <c r="K3769" s="42" t="n"/>
      <c r="L3769" s="42" t="n"/>
      <c r="M3769" s="42" t="n"/>
      <c r="N3769" s="42" t="n"/>
      <c r="O3769" s="42" t="n"/>
    </row>
    <row r="3770">
      <c r="A3770" s="40" t="n"/>
      <c r="B3770" s="41" t="n"/>
      <c r="C3770" s="42" t="n"/>
      <c r="D3770" s="42" t="n"/>
      <c r="E3770" s="42" t="n"/>
      <c r="F3770" s="42" t="n"/>
      <c r="G3770" s="42" t="n"/>
      <c r="H3770" s="42" t="n"/>
      <c r="I3770" s="42" t="n"/>
      <c r="J3770" s="42" t="n"/>
      <c r="K3770" s="42" t="n"/>
      <c r="L3770" s="42" t="n"/>
      <c r="M3770" s="42" t="n"/>
      <c r="N3770" s="42" t="n"/>
      <c r="O3770" s="42" t="n"/>
    </row>
    <row r="3771">
      <c r="A3771" s="40" t="n"/>
      <c r="B3771" s="41" t="n"/>
      <c r="C3771" s="42" t="n"/>
      <c r="D3771" s="42" t="n"/>
      <c r="E3771" s="42" t="n"/>
      <c r="F3771" s="42" t="n"/>
      <c r="G3771" s="42" t="n"/>
      <c r="H3771" s="42" t="n"/>
      <c r="I3771" s="42" t="n"/>
      <c r="J3771" s="42" t="n"/>
      <c r="K3771" s="42" t="n"/>
      <c r="L3771" s="42" t="n"/>
      <c r="M3771" s="42" t="n"/>
      <c r="N3771" s="42" t="n"/>
      <c r="O3771" s="42" t="n"/>
    </row>
    <row r="3772">
      <c r="A3772" s="40" t="n"/>
      <c r="B3772" s="41" t="n"/>
      <c r="C3772" s="42" t="n"/>
      <c r="D3772" s="42" t="n"/>
      <c r="E3772" s="42" t="n"/>
      <c r="F3772" s="42" t="n"/>
      <c r="G3772" s="42" t="n"/>
      <c r="H3772" s="42" t="n"/>
      <c r="I3772" s="42" t="n"/>
      <c r="J3772" s="42" t="n"/>
      <c r="K3772" s="42" t="n"/>
      <c r="L3772" s="42" t="n"/>
      <c r="M3772" s="42" t="n"/>
      <c r="N3772" s="42" t="n"/>
      <c r="O3772" s="42" t="n"/>
    </row>
    <row r="3773">
      <c r="A3773" s="40" t="n"/>
      <c r="B3773" s="41" t="n"/>
      <c r="C3773" s="42" t="n"/>
      <c r="D3773" s="42" t="n"/>
      <c r="E3773" s="42" t="n"/>
      <c r="F3773" s="42" t="n"/>
      <c r="G3773" s="42" t="n"/>
      <c r="H3773" s="42" t="n"/>
      <c r="I3773" s="42" t="n"/>
      <c r="J3773" s="42" t="n"/>
      <c r="K3773" s="42" t="n"/>
      <c r="L3773" s="42" t="n"/>
      <c r="M3773" s="42" t="n"/>
      <c r="N3773" s="42" t="n"/>
      <c r="O3773" s="42" t="n"/>
    </row>
    <row r="3774">
      <c r="A3774" s="40" t="n"/>
      <c r="B3774" s="41" t="n"/>
      <c r="C3774" s="42" t="n"/>
      <c r="D3774" s="42" t="n"/>
      <c r="E3774" s="42" t="n"/>
      <c r="F3774" s="42" t="n"/>
      <c r="G3774" s="42" t="n"/>
      <c r="H3774" s="42" t="n"/>
      <c r="I3774" s="42" t="n"/>
      <c r="J3774" s="42" t="n"/>
      <c r="K3774" s="42" t="n"/>
      <c r="L3774" s="42" t="n"/>
      <c r="M3774" s="42" t="n"/>
      <c r="N3774" s="42" t="n"/>
      <c r="O3774" s="42" t="n"/>
    </row>
    <row r="3775">
      <c r="A3775" s="40" t="n"/>
      <c r="B3775" s="41" t="n"/>
      <c r="C3775" s="42" t="n"/>
      <c r="D3775" s="42" t="n"/>
      <c r="E3775" s="42" t="n"/>
      <c r="F3775" s="42" t="n"/>
      <c r="G3775" s="42" t="n"/>
      <c r="H3775" s="42" t="n"/>
      <c r="I3775" s="42" t="n"/>
      <c r="J3775" s="42" t="n"/>
      <c r="K3775" s="42" t="n"/>
      <c r="L3775" s="42" t="n"/>
      <c r="M3775" s="42" t="n"/>
      <c r="N3775" s="42" t="n"/>
      <c r="O3775" s="42" t="n"/>
    </row>
    <row r="3776">
      <c r="A3776" s="40" t="n"/>
      <c r="B3776" s="41" t="n"/>
      <c r="C3776" s="42" t="n"/>
      <c r="D3776" s="42" t="n"/>
      <c r="E3776" s="42" t="n"/>
      <c r="F3776" s="42" t="n"/>
      <c r="G3776" s="42" t="n"/>
      <c r="H3776" s="42" t="n"/>
      <c r="I3776" s="42" t="n"/>
      <c r="J3776" s="42" t="n"/>
      <c r="K3776" s="42" t="n"/>
      <c r="L3776" s="42" t="n"/>
      <c r="M3776" s="42" t="n"/>
      <c r="N3776" s="42" t="n"/>
      <c r="O3776" s="42" t="n"/>
    </row>
    <row r="3777">
      <c r="A3777" s="40" t="n"/>
      <c r="B3777" s="41" t="n"/>
      <c r="C3777" s="42" t="n"/>
      <c r="D3777" s="42" t="n"/>
      <c r="E3777" s="42" t="n"/>
      <c r="F3777" s="42" t="n"/>
      <c r="G3777" s="42" t="n"/>
      <c r="H3777" s="42" t="n"/>
      <c r="I3777" s="42" t="n"/>
      <c r="J3777" s="42" t="n"/>
      <c r="K3777" s="42" t="n"/>
      <c r="L3777" s="42" t="n"/>
      <c r="M3777" s="42" t="n"/>
      <c r="N3777" s="42" t="n"/>
      <c r="O3777" s="42" t="n"/>
    </row>
    <row r="3778">
      <c r="A3778" s="40" t="n"/>
      <c r="B3778" s="41" t="n"/>
      <c r="C3778" s="42" t="n"/>
      <c r="D3778" s="42" t="n"/>
      <c r="E3778" s="42" t="n"/>
      <c r="F3778" s="42" t="n"/>
      <c r="G3778" s="42" t="n"/>
      <c r="H3778" s="42" t="n"/>
      <c r="I3778" s="42" t="n"/>
      <c r="J3778" s="42" t="n"/>
      <c r="K3778" s="42" t="n"/>
      <c r="L3778" s="42" t="n"/>
      <c r="M3778" s="42" t="n"/>
      <c r="N3778" s="42" t="n"/>
      <c r="O3778" s="42" t="n"/>
    </row>
    <row r="3779">
      <c r="A3779" s="40" t="n"/>
      <c r="B3779" s="41" t="n"/>
      <c r="C3779" s="42" t="n"/>
      <c r="D3779" s="42" t="n"/>
      <c r="E3779" s="42" t="n"/>
      <c r="F3779" s="42" t="n"/>
      <c r="G3779" s="42" t="n"/>
      <c r="H3779" s="42" t="n"/>
      <c r="I3779" s="42" t="n"/>
      <c r="J3779" s="42" t="n"/>
      <c r="K3779" s="42" t="n"/>
      <c r="L3779" s="42" t="n"/>
      <c r="M3779" s="42" t="n"/>
      <c r="N3779" s="42" t="n"/>
      <c r="O3779" s="42" t="n"/>
    </row>
    <row r="3780">
      <c r="A3780" s="40" t="n"/>
      <c r="B3780" s="41" t="n"/>
      <c r="C3780" s="42" t="n"/>
      <c r="D3780" s="42" t="n"/>
      <c r="E3780" s="42" t="n"/>
      <c r="F3780" s="42" t="n"/>
      <c r="G3780" s="42" t="n"/>
      <c r="H3780" s="42" t="n"/>
      <c r="I3780" s="42" t="n"/>
      <c r="J3780" s="42" t="n"/>
      <c r="K3780" s="42" t="n"/>
      <c r="L3780" s="42" t="n"/>
      <c r="M3780" s="42" t="n"/>
      <c r="N3780" s="42" t="n"/>
      <c r="O3780" s="42" t="n"/>
    </row>
    <row r="3781">
      <c r="A3781" s="40" t="n"/>
      <c r="B3781" s="41" t="n"/>
      <c r="C3781" s="42" t="n"/>
      <c r="D3781" s="42" t="n"/>
      <c r="E3781" s="42" t="n"/>
      <c r="F3781" s="42" t="n"/>
      <c r="G3781" s="42" t="n"/>
      <c r="H3781" s="42" t="n"/>
      <c r="I3781" s="42" t="n"/>
      <c r="J3781" s="42" t="n"/>
      <c r="K3781" s="42" t="n"/>
      <c r="L3781" s="42" t="n"/>
      <c r="M3781" s="42" t="n"/>
      <c r="N3781" s="42" t="n"/>
      <c r="O3781" s="42" t="n"/>
    </row>
    <row r="3782">
      <c r="A3782" s="40" t="n"/>
      <c r="B3782" s="41" t="n"/>
      <c r="C3782" s="42" t="n"/>
      <c r="D3782" s="42" t="n"/>
      <c r="E3782" s="42" t="n"/>
      <c r="F3782" s="42" t="n"/>
      <c r="G3782" s="42" t="n"/>
      <c r="H3782" s="42" t="n"/>
      <c r="I3782" s="42" t="n"/>
      <c r="J3782" s="42" t="n"/>
      <c r="K3782" s="42" t="n"/>
      <c r="L3782" s="42" t="n"/>
      <c r="M3782" s="42" t="n"/>
      <c r="N3782" s="42" t="n"/>
      <c r="O3782" s="42" t="n"/>
    </row>
    <row r="3783">
      <c r="A3783" s="40" t="n"/>
      <c r="B3783" s="41" t="n"/>
      <c r="C3783" s="42" t="n"/>
      <c r="D3783" s="42" t="n"/>
      <c r="E3783" s="42" t="n"/>
      <c r="F3783" s="42" t="n"/>
      <c r="G3783" s="42" t="n"/>
      <c r="H3783" s="42" t="n"/>
      <c r="I3783" s="42" t="n"/>
      <c r="J3783" s="42" t="n"/>
      <c r="K3783" s="42" t="n"/>
      <c r="L3783" s="42" t="n"/>
      <c r="M3783" s="42" t="n"/>
      <c r="N3783" s="42" t="n"/>
      <c r="O3783" s="42" t="n"/>
    </row>
    <row r="3784">
      <c r="A3784" s="40" t="n"/>
      <c r="B3784" s="41" t="n"/>
      <c r="C3784" s="42" t="n"/>
      <c r="D3784" s="42" t="n"/>
      <c r="E3784" s="42" t="n"/>
      <c r="F3784" s="42" t="n"/>
      <c r="G3784" s="42" t="n"/>
      <c r="H3784" s="42" t="n"/>
      <c r="I3784" s="42" t="n"/>
      <c r="J3784" s="42" t="n"/>
      <c r="K3784" s="42" t="n"/>
      <c r="L3784" s="42" t="n"/>
      <c r="M3784" s="42" t="n"/>
      <c r="N3784" s="42" t="n"/>
      <c r="O3784" s="42" t="n"/>
    </row>
    <row r="3785">
      <c r="A3785" s="40" t="n"/>
      <c r="B3785" s="41" t="n"/>
      <c r="C3785" s="42" t="n"/>
      <c r="D3785" s="42" t="n"/>
      <c r="E3785" s="42" t="n"/>
      <c r="F3785" s="42" t="n"/>
      <c r="G3785" s="42" t="n"/>
      <c r="H3785" s="42" t="n"/>
      <c r="I3785" s="42" t="n"/>
      <c r="J3785" s="42" t="n"/>
      <c r="K3785" s="42" t="n"/>
      <c r="L3785" s="42" t="n"/>
      <c r="M3785" s="42" t="n"/>
      <c r="N3785" s="42" t="n"/>
      <c r="O3785" s="42" t="n"/>
    </row>
    <row r="3786">
      <c r="A3786" s="40" t="n"/>
      <c r="B3786" s="41" t="n"/>
      <c r="C3786" s="42" t="n"/>
      <c r="D3786" s="42" t="n"/>
      <c r="E3786" s="42" t="n"/>
      <c r="F3786" s="42" t="n"/>
      <c r="G3786" s="42" t="n"/>
      <c r="H3786" s="42" t="n"/>
      <c r="I3786" s="42" t="n"/>
      <c r="J3786" s="42" t="n"/>
      <c r="K3786" s="42" t="n"/>
      <c r="L3786" s="42" t="n"/>
      <c r="M3786" s="42" t="n"/>
      <c r="N3786" s="42" t="n"/>
      <c r="O3786" s="42" t="n"/>
    </row>
    <row r="3787">
      <c r="A3787" s="40" t="n"/>
      <c r="B3787" s="41" t="n"/>
      <c r="C3787" s="42" t="n"/>
      <c r="D3787" s="42" t="n"/>
      <c r="E3787" s="42" t="n"/>
      <c r="F3787" s="42" t="n"/>
      <c r="G3787" s="42" t="n"/>
      <c r="H3787" s="42" t="n"/>
      <c r="I3787" s="42" t="n"/>
      <c r="J3787" s="42" t="n"/>
      <c r="K3787" s="42" t="n"/>
      <c r="L3787" s="42" t="n"/>
      <c r="M3787" s="42" t="n"/>
      <c r="N3787" s="42" t="n"/>
      <c r="O3787" s="42" t="n"/>
    </row>
    <row r="3788">
      <c r="A3788" s="40" t="n"/>
      <c r="B3788" s="41" t="n"/>
      <c r="C3788" s="42" t="n"/>
      <c r="D3788" s="42" t="n"/>
      <c r="E3788" s="42" t="n"/>
      <c r="F3788" s="42" t="n"/>
      <c r="G3788" s="42" t="n"/>
      <c r="H3788" s="42" t="n"/>
      <c r="I3788" s="42" t="n"/>
      <c r="J3788" s="42" t="n"/>
      <c r="K3788" s="42" t="n"/>
      <c r="L3788" s="42" t="n"/>
      <c r="M3788" s="42" t="n"/>
      <c r="N3788" s="42" t="n"/>
      <c r="O3788" s="42" t="n"/>
    </row>
    <row r="3789">
      <c r="A3789" s="40" t="n"/>
      <c r="B3789" s="41" t="n"/>
      <c r="C3789" s="42" t="n"/>
      <c r="D3789" s="42" t="n"/>
      <c r="E3789" s="42" t="n"/>
      <c r="F3789" s="42" t="n"/>
      <c r="G3789" s="42" t="n"/>
      <c r="H3789" s="42" t="n"/>
      <c r="I3789" s="42" t="n"/>
      <c r="J3789" s="42" t="n"/>
      <c r="K3789" s="42" t="n"/>
      <c r="L3789" s="42" t="n"/>
      <c r="M3789" s="42" t="n"/>
      <c r="N3789" s="42" t="n"/>
      <c r="O3789" s="42" t="n"/>
    </row>
    <row r="3790">
      <c r="A3790" s="40" t="n"/>
      <c r="B3790" s="41" t="n"/>
      <c r="C3790" s="42" t="n"/>
      <c r="D3790" s="42" t="n"/>
      <c r="E3790" s="42" t="n"/>
      <c r="F3790" s="42" t="n"/>
      <c r="G3790" s="42" t="n"/>
      <c r="H3790" s="42" t="n"/>
      <c r="I3790" s="42" t="n"/>
      <c r="J3790" s="42" t="n"/>
      <c r="K3790" s="42" t="n"/>
      <c r="L3790" s="42" t="n"/>
      <c r="M3790" s="42" t="n"/>
      <c r="N3790" s="42" t="n"/>
      <c r="O3790" s="42" t="n"/>
    </row>
    <row r="3791">
      <c r="A3791" s="40" t="n"/>
      <c r="B3791" s="41" t="n"/>
      <c r="C3791" s="42" t="n"/>
      <c r="D3791" s="42" t="n"/>
      <c r="E3791" s="42" t="n"/>
      <c r="F3791" s="42" t="n"/>
      <c r="G3791" s="42" t="n"/>
      <c r="H3791" s="42" t="n"/>
      <c r="I3791" s="42" t="n"/>
      <c r="J3791" s="42" t="n"/>
      <c r="K3791" s="42" t="n"/>
      <c r="L3791" s="42" t="n"/>
      <c r="M3791" s="42" t="n"/>
      <c r="N3791" s="42" t="n"/>
      <c r="O3791" s="42" t="n"/>
    </row>
    <row r="3792">
      <c r="A3792" s="40" t="n"/>
      <c r="B3792" s="41" t="n"/>
      <c r="C3792" s="42" t="n"/>
      <c r="D3792" s="42" t="n"/>
      <c r="E3792" s="42" t="n"/>
      <c r="F3792" s="42" t="n"/>
      <c r="G3792" s="42" t="n"/>
      <c r="H3792" s="42" t="n"/>
      <c r="I3792" s="42" t="n"/>
      <c r="J3792" s="42" t="n"/>
      <c r="K3792" s="42" t="n"/>
      <c r="L3792" s="42" t="n"/>
      <c r="M3792" s="42" t="n"/>
      <c r="N3792" s="42" t="n"/>
      <c r="O3792" s="42" t="n"/>
    </row>
    <row r="3793">
      <c r="A3793" s="40" t="n"/>
      <c r="B3793" s="41" t="n"/>
      <c r="C3793" s="42" t="n"/>
      <c r="D3793" s="42" t="n"/>
      <c r="E3793" s="42" t="n"/>
      <c r="F3793" s="42" t="n"/>
      <c r="G3793" s="42" t="n"/>
      <c r="H3793" s="42" t="n"/>
      <c r="I3793" s="42" t="n"/>
      <c r="J3793" s="42" t="n"/>
      <c r="K3793" s="42" t="n"/>
      <c r="L3793" s="42" t="n"/>
      <c r="M3793" s="42" t="n"/>
      <c r="N3793" s="42" t="n"/>
      <c r="O3793" s="42" t="n"/>
    </row>
    <row r="3794">
      <c r="A3794" s="40" t="n"/>
      <c r="B3794" s="41" t="n"/>
      <c r="C3794" s="42" t="n"/>
      <c r="D3794" s="42" t="n"/>
      <c r="E3794" s="42" t="n"/>
      <c r="F3794" s="42" t="n"/>
      <c r="G3794" s="42" t="n"/>
      <c r="H3794" s="42" t="n"/>
      <c r="I3794" s="42" t="n"/>
      <c r="J3794" s="42" t="n"/>
      <c r="K3794" s="42" t="n"/>
      <c r="L3794" s="42" t="n"/>
      <c r="M3794" s="42" t="n"/>
      <c r="N3794" s="42" t="n"/>
      <c r="O3794" s="42" t="n"/>
    </row>
    <row r="3795">
      <c r="A3795" s="40" t="n"/>
      <c r="B3795" s="41" t="n"/>
      <c r="C3795" s="42" t="n"/>
      <c r="D3795" s="42" t="n"/>
      <c r="E3795" s="42" t="n"/>
      <c r="F3795" s="42" t="n"/>
      <c r="G3795" s="42" t="n"/>
      <c r="H3795" s="42" t="n"/>
      <c r="I3795" s="42" t="n"/>
      <c r="J3795" s="42" t="n"/>
      <c r="K3795" s="42" t="n"/>
      <c r="L3795" s="42" t="n"/>
      <c r="M3795" s="42" t="n"/>
      <c r="N3795" s="42" t="n"/>
      <c r="O3795" s="42" t="n"/>
    </row>
    <row r="3796">
      <c r="A3796" s="40" t="n"/>
      <c r="B3796" s="41" t="n"/>
      <c r="C3796" s="42" t="n"/>
      <c r="D3796" s="42" t="n"/>
      <c r="E3796" s="42" t="n"/>
      <c r="F3796" s="42" t="n"/>
      <c r="G3796" s="42" t="n"/>
      <c r="H3796" s="42" t="n"/>
      <c r="I3796" s="42" t="n"/>
      <c r="J3796" s="42" t="n"/>
      <c r="K3796" s="42" t="n"/>
      <c r="L3796" s="42" t="n"/>
      <c r="M3796" s="42" t="n"/>
      <c r="N3796" s="42" t="n"/>
      <c r="O3796" s="42" t="n"/>
    </row>
    <row r="3797">
      <c r="A3797" s="40" t="n"/>
      <c r="B3797" s="41" t="n"/>
      <c r="C3797" s="42" t="n"/>
      <c r="D3797" s="42" t="n"/>
      <c r="E3797" s="42" t="n"/>
      <c r="F3797" s="42" t="n"/>
      <c r="G3797" s="42" t="n"/>
      <c r="H3797" s="42" t="n"/>
      <c r="I3797" s="42" t="n"/>
      <c r="J3797" s="42" t="n"/>
      <c r="K3797" s="42" t="n"/>
      <c r="L3797" s="42" t="n"/>
      <c r="M3797" s="42" t="n"/>
      <c r="N3797" s="42" t="n"/>
      <c r="O3797" s="42" t="n"/>
    </row>
    <row r="3798">
      <c r="A3798" s="40" t="n"/>
      <c r="B3798" s="41" t="n"/>
      <c r="C3798" s="42" t="n"/>
      <c r="D3798" s="42" t="n"/>
      <c r="E3798" s="42" t="n"/>
      <c r="F3798" s="42" t="n"/>
      <c r="G3798" s="42" t="n"/>
      <c r="H3798" s="42" t="n"/>
      <c r="I3798" s="42" t="n"/>
      <c r="J3798" s="42" t="n"/>
      <c r="K3798" s="42" t="n"/>
      <c r="L3798" s="42" t="n"/>
      <c r="M3798" s="42" t="n"/>
      <c r="N3798" s="42" t="n"/>
      <c r="O3798" s="42" t="n"/>
    </row>
    <row r="3799">
      <c r="A3799" s="40" t="n"/>
      <c r="B3799" s="41" t="n"/>
      <c r="C3799" s="42" t="n"/>
      <c r="D3799" s="42" t="n"/>
      <c r="E3799" s="42" t="n"/>
      <c r="F3799" s="42" t="n"/>
      <c r="G3799" s="42" t="n"/>
      <c r="H3799" s="42" t="n"/>
      <c r="I3799" s="42" t="n"/>
      <c r="J3799" s="42" t="n"/>
      <c r="K3799" s="42" t="n"/>
      <c r="L3799" s="42" t="n"/>
      <c r="M3799" s="42" t="n"/>
      <c r="N3799" s="42" t="n"/>
      <c r="O3799" s="42" t="n"/>
    </row>
    <row r="3800">
      <c r="A3800" s="40" t="n"/>
      <c r="B3800" s="41" t="n"/>
      <c r="C3800" s="42" t="n"/>
      <c r="D3800" s="42" t="n"/>
      <c r="E3800" s="42" t="n"/>
      <c r="F3800" s="42" t="n"/>
      <c r="G3800" s="42" t="n"/>
      <c r="H3800" s="42" t="n"/>
      <c r="I3800" s="42" t="n"/>
      <c r="J3800" s="42" t="n"/>
      <c r="K3800" s="42" t="n"/>
      <c r="L3800" s="42" t="n"/>
      <c r="M3800" s="42" t="n"/>
      <c r="N3800" s="42" t="n"/>
      <c r="O3800" s="42" t="n"/>
    </row>
    <row r="3801">
      <c r="A3801" s="40" t="n"/>
      <c r="B3801" s="41" t="n"/>
      <c r="C3801" s="42" t="n"/>
      <c r="D3801" s="42" t="n"/>
      <c r="E3801" s="42" t="n"/>
      <c r="F3801" s="42" t="n"/>
      <c r="G3801" s="42" t="n"/>
      <c r="H3801" s="42" t="n"/>
      <c r="I3801" s="42" t="n"/>
      <c r="J3801" s="42" t="n"/>
      <c r="K3801" s="42" t="n"/>
      <c r="L3801" s="42" t="n"/>
      <c r="M3801" s="42" t="n"/>
      <c r="N3801" s="42" t="n"/>
      <c r="O3801" s="42" t="n"/>
    </row>
    <row r="3802">
      <c r="A3802" s="40" t="n"/>
      <c r="B3802" s="41" t="n"/>
      <c r="C3802" s="42" t="n"/>
      <c r="D3802" s="42" t="n"/>
      <c r="E3802" s="42" t="n"/>
      <c r="F3802" s="42" t="n"/>
      <c r="G3802" s="42" t="n"/>
      <c r="H3802" s="42" t="n"/>
      <c r="I3802" s="42" t="n"/>
      <c r="J3802" s="42" t="n"/>
      <c r="K3802" s="42" t="n"/>
      <c r="L3802" s="42" t="n"/>
      <c r="M3802" s="42" t="n"/>
      <c r="N3802" s="42" t="n"/>
      <c r="O3802" s="42" t="n"/>
    </row>
    <row r="3803">
      <c r="A3803" s="40" t="n"/>
      <c r="B3803" s="41" t="n"/>
      <c r="C3803" s="42" t="n"/>
      <c r="D3803" s="42" t="n"/>
      <c r="E3803" s="42" t="n"/>
      <c r="F3803" s="42" t="n"/>
      <c r="G3803" s="42" t="n"/>
      <c r="H3803" s="42" t="n"/>
      <c r="I3803" s="42" t="n"/>
      <c r="J3803" s="42" t="n"/>
      <c r="K3803" s="42" t="n"/>
      <c r="L3803" s="42" t="n"/>
      <c r="M3803" s="42" t="n"/>
      <c r="N3803" s="42" t="n"/>
      <c r="O3803" s="42" t="n"/>
    </row>
    <row r="3804">
      <c r="A3804" s="40" t="n"/>
      <c r="B3804" s="41" t="n"/>
      <c r="C3804" s="42" t="n"/>
      <c r="D3804" s="42" t="n"/>
      <c r="E3804" s="42" t="n"/>
      <c r="F3804" s="42" t="n"/>
      <c r="G3804" s="42" t="n"/>
      <c r="H3804" s="42" t="n"/>
      <c r="I3804" s="42" t="n"/>
      <c r="J3804" s="42" t="n"/>
      <c r="K3804" s="42" t="n"/>
      <c r="L3804" s="42" t="n"/>
      <c r="M3804" s="42" t="n"/>
      <c r="N3804" s="42" t="n"/>
      <c r="O3804" s="42" t="n"/>
    </row>
    <row r="3805">
      <c r="A3805" s="40" t="n"/>
      <c r="B3805" s="41" t="n"/>
      <c r="C3805" s="42" t="n"/>
      <c r="D3805" s="42" t="n"/>
      <c r="E3805" s="42" t="n"/>
      <c r="F3805" s="42" t="n"/>
      <c r="G3805" s="42" t="n"/>
      <c r="H3805" s="42" t="n"/>
      <c r="I3805" s="42" t="n"/>
      <c r="J3805" s="42" t="n"/>
      <c r="K3805" s="42" t="n"/>
      <c r="L3805" s="42" t="n"/>
      <c r="M3805" s="42" t="n"/>
      <c r="N3805" s="42" t="n"/>
      <c r="O3805" s="42" t="n"/>
    </row>
    <row r="3806">
      <c r="A3806" s="40" t="n"/>
      <c r="B3806" s="41" t="n"/>
      <c r="C3806" s="42" t="n"/>
      <c r="D3806" s="42" t="n"/>
      <c r="E3806" s="42" t="n"/>
      <c r="F3806" s="42" t="n"/>
      <c r="G3806" s="42" t="n"/>
      <c r="H3806" s="42" t="n"/>
      <c r="I3806" s="42" t="n"/>
      <c r="J3806" s="42" t="n"/>
      <c r="K3806" s="42" t="n"/>
      <c r="L3806" s="42" t="n"/>
      <c r="M3806" s="42" t="n"/>
      <c r="N3806" s="42" t="n"/>
      <c r="O3806" s="42" t="n"/>
    </row>
    <row r="3807">
      <c r="A3807" s="40" t="n"/>
      <c r="B3807" s="41" t="n"/>
      <c r="C3807" s="42" t="n"/>
      <c r="D3807" s="42" t="n"/>
      <c r="E3807" s="42" t="n"/>
      <c r="F3807" s="42" t="n"/>
      <c r="G3807" s="42" t="n"/>
      <c r="H3807" s="42" t="n"/>
      <c r="I3807" s="42" t="n"/>
      <c r="J3807" s="42" t="n"/>
      <c r="K3807" s="42" t="n"/>
      <c r="L3807" s="42" t="n"/>
      <c r="M3807" s="42" t="n"/>
      <c r="N3807" s="42" t="n"/>
      <c r="O3807" s="42" t="n"/>
    </row>
    <row r="3808">
      <c r="A3808" s="40" t="n"/>
      <c r="B3808" s="41" t="n"/>
      <c r="C3808" s="42" t="n"/>
      <c r="D3808" s="42" t="n"/>
      <c r="E3808" s="42" t="n"/>
      <c r="F3808" s="42" t="n"/>
      <c r="G3808" s="42" t="n"/>
      <c r="H3808" s="42" t="n"/>
      <c r="I3808" s="42" t="n"/>
      <c r="J3808" s="42" t="n"/>
      <c r="K3808" s="42" t="n"/>
      <c r="L3808" s="42" t="n"/>
      <c r="M3808" s="42" t="n"/>
      <c r="N3808" s="42" t="n"/>
      <c r="O3808" s="42" t="n"/>
    </row>
    <row r="3809">
      <c r="A3809" s="40" t="n"/>
      <c r="B3809" s="41" t="n"/>
      <c r="C3809" s="42" t="n"/>
      <c r="D3809" s="42" t="n"/>
      <c r="E3809" s="42" t="n"/>
      <c r="F3809" s="42" t="n"/>
      <c r="G3809" s="42" t="n"/>
      <c r="H3809" s="42" t="n"/>
      <c r="I3809" s="42" t="n"/>
      <c r="J3809" s="42" t="n"/>
      <c r="K3809" s="42" t="n"/>
      <c r="L3809" s="42" t="n"/>
      <c r="M3809" s="42" t="n"/>
      <c r="N3809" s="42" t="n"/>
      <c r="O3809" s="42" t="n"/>
    </row>
    <row r="3810">
      <c r="A3810" s="40" t="n"/>
      <c r="B3810" s="41" t="n"/>
      <c r="C3810" s="42" t="n"/>
      <c r="D3810" s="42" t="n"/>
      <c r="E3810" s="42" t="n"/>
      <c r="F3810" s="42" t="n"/>
      <c r="G3810" s="42" t="n"/>
      <c r="H3810" s="42" t="n"/>
      <c r="I3810" s="42" t="n"/>
      <c r="J3810" s="42" t="n"/>
      <c r="K3810" s="42" t="n"/>
      <c r="L3810" s="42" t="n"/>
      <c r="M3810" s="42" t="n"/>
      <c r="N3810" s="42" t="n"/>
      <c r="O3810" s="42" t="n"/>
    </row>
    <row r="3811">
      <c r="A3811" s="40" t="n"/>
      <c r="B3811" s="41" t="n"/>
      <c r="C3811" s="42" t="n"/>
      <c r="D3811" s="42" t="n"/>
      <c r="E3811" s="42" t="n"/>
      <c r="F3811" s="42" t="n"/>
      <c r="G3811" s="42" t="n"/>
      <c r="H3811" s="42" t="n"/>
      <c r="I3811" s="42" t="n"/>
      <c r="J3811" s="42" t="n"/>
      <c r="K3811" s="42" t="n"/>
      <c r="L3811" s="42" t="n"/>
      <c r="M3811" s="42" t="n"/>
      <c r="N3811" s="42" t="n"/>
      <c r="O3811" s="42" t="n"/>
    </row>
    <row r="3812">
      <c r="A3812" s="40" t="n"/>
      <c r="B3812" s="41" t="n"/>
      <c r="C3812" s="42" t="n"/>
      <c r="D3812" s="42" t="n"/>
      <c r="E3812" s="42" t="n"/>
      <c r="F3812" s="42" t="n"/>
      <c r="G3812" s="42" t="n"/>
      <c r="H3812" s="42" t="n"/>
      <c r="I3812" s="42" t="n"/>
      <c r="J3812" s="42" t="n"/>
      <c r="K3812" s="42" t="n"/>
      <c r="L3812" s="42" t="n"/>
      <c r="M3812" s="42" t="n"/>
      <c r="N3812" s="42" t="n"/>
      <c r="O3812" s="42" t="n"/>
    </row>
    <row r="3813">
      <c r="A3813" s="40" t="n"/>
      <c r="B3813" s="41" t="n"/>
      <c r="C3813" s="42" t="n"/>
      <c r="D3813" s="42" t="n"/>
      <c r="E3813" s="42" t="n"/>
      <c r="F3813" s="42" t="n"/>
      <c r="G3813" s="42" t="n"/>
      <c r="H3813" s="42" t="n"/>
      <c r="I3813" s="42" t="n"/>
      <c r="J3813" s="42" t="n"/>
      <c r="K3813" s="42" t="n"/>
      <c r="L3813" s="42" t="n"/>
      <c r="M3813" s="42" t="n"/>
      <c r="N3813" s="42" t="n"/>
      <c r="O3813" s="42" t="n"/>
    </row>
    <row r="3814">
      <c r="A3814" s="40" t="n"/>
      <c r="B3814" s="41" t="n"/>
      <c r="C3814" s="42" t="n"/>
      <c r="D3814" s="42" t="n"/>
      <c r="E3814" s="42" t="n"/>
      <c r="F3814" s="42" t="n"/>
      <c r="G3814" s="42" t="n"/>
      <c r="H3814" s="42" t="n"/>
      <c r="I3814" s="42" t="n"/>
      <c r="J3814" s="42" t="n"/>
      <c r="K3814" s="42" t="n"/>
      <c r="L3814" s="42" t="n"/>
      <c r="M3814" s="42" t="n"/>
      <c r="N3814" s="42" t="n"/>
      <c r="O3814" s="42" t="n"/>
    </row>
    <row r="3815">
      <c r="A3815" s="40" t="n"/>
      <c r="B3815" s="41" t="n"/>
      <c r="C3815" s="42" t="n"/>
      <c r="D3815" s="42" t="n"/>
      <c r="E3815" s="42" t="n"/>
      <c r="F3815" s="42" t="n"/>
      <c r="G3815" s="42" t="n"/>
      <c r="H3815" s="42" t="n"/>
      <c r="I3815" s="42" t="n"/>
      <c r="J3815" s="42" t="n"/>
      <c r="K3815" s="42" t="n"/>
      <c r="L3815" s="42" t="n"/>
      <c r="M3815" s="42" t="n"/>
      <c r="N3815" s="42" t="n"/>
      <c r="O3815" s="42" t="n"/>
    </row>
    <row r="3816">
      <c r="A3816" s="40" t="n"/>
      <c r="B3816" s="41" t="n"/>
      <c r="C3816" s="42" t="n"/>
      <c r="D3816" s="42" t="n"/>
      <c r="E3816" s="42" t="n"/>
      <c r="F3816" s="42" t="n"/>
      <c r="G3816" s="42" t="n"/>
      <c r="H3816" s="42" t="n"/>
      <c r="I3816" s="42" t="n"/>
      <c r="J3816" s="42" t="n"/>
      <c r="K3816" s="42" t="n"/>
      <c r="L3816" s="42" t="n"/>
      <c r="M3816" s="42" t="n"/>
      <c r="N3816" s="42" t="n"/>
      <c r="O3816" s="42" t="n"/>
    </row>
    <row r="3817">
      <c r="A3817" s="40" t="n"/>
      <c r="B3817" s="41" t="n"/>
      <c r="C3817" s="42" t="n"/>
      <c r="D3817" s="42" t="n"/>
      <c r="E3817" s="42" t="n"/>
      <c r="F3817" s="42" t="n"/>
      <c r="G3817" s="42" t="n"/>
      <c r="H3817" s="42" t="n"/>
      <c r="I3817" s="42" t="n"/>
      <c r="J3817" s="42" t="n"/>
      <c r="K3817" s="42" t="n"/>
      <c r="L3817" s="42" t="n"/>
      <c r="M3817" s="42" t="n"/>
      <c r="N3817" s="42" t="n"/>
      <c r="O3817" s="42" t="n"/>
    </row>
    <row r="3818">
      <c r="A3818" s="40" t="n"/>
      <c r="B3818" s="41" t="n"/>
      <c r="C3818" s="42" t="n"/>
      <c r="D3818" s="42" t="n"/>
      <c r="E3818" s="42" t="n"/>
      <c r="F3818" s="42" t="n"/>
      <c r="G3818" s="42" t="n"/>
      <c r="H3818" s="42" t="n"/>
      <c r="I3818" s="42" t="n"/>
      <c r="J3818" s="42" t="n"/>
      <c r="K3818" s="42" t="n"/>
      <c r="L3818" s="42" t="n"/>
      <c r="M3818" s="42" t="n"/>
      <c r="N3818" s="42" t="n"/>
      <c r="O3818" s="42" t="n"/>
    </row>
    <row r="3819">
      <c r="A3819" s="40" t="n"/>
      <c r="B3819" s="41" t="n"/>
      <c r="C3819" s="42" t="n"/>
      <c r="D3819" s="42" t="n"/>
      <c r="E3819" s="42" t="n"/>
      <c r="F3819" s="42" t="n"/>
      <c r="G3819" s="42" t="n"/>
      <c r="H3819" s="42" t="n"/>
      <c r="I3819" s="42" t="n"/>
      <c r="J3819" s="42" t="n"/>
      <c r="K3819" s="42" t="n"/>
      <c r="L3819" s="42" t="n"/>
      <c r="M3819" s="42" t="n"/>
      <c r="N3819" s="42" t="n"/>
      <c r="O3819" s="42" t="n"/>
    </row>
    <row r="3820">
      <c r="A3820" s="40" t="n"/>
      <c r="B3820" s="41" t="n"/>
      <c r="C3820" s="42" t="n"/>
      <c r="D3820" s="42" t="n"/>
      <c r="E3820" s="42" t="n"/>
      <c r="F3820" s="42" t="n"/>
      <c r="G3820" s="42" t="n"/>
      <c r="H3820" s="42" t="n"/>
      <c r="I3820" s="42" t="n"/>
      <c r="J3820" s="42" t="n"/>
      <c r="K3820" s="42" t="n"/>
      <c r="L3820" s="42" t="n"/>
      <c r="M3820" s="42" t="n"/>
      <c r="N3820" s="42" t="n"/>
      <c r="O3820" s="42" t="n"/>
    </row>
    <row r="3821">
      <c r="A3821" s="40" t="n"/>
      <c r="B3821" s="41" t="n"/>
      <c r="C3821" s="42" t="n"/>
      <c r="D3821" s="42" t="n"/>
      <c r="E3821" s="42" t="n"/>
      <c r="F3821" s="42" t="n"/>
      <c r="G3821" s="42" t="n"/>
      <c r="H3821" s="42" t="n"/>
      <c r="I3821" s="42" t="n"/>
      <c r="J3821" s="42" t="n"/>
      <c r="K3821" s="42" t="n"/>
      <c r="L3821" s="42" t="n"/>
      <c r="M3821" s="42" t="n"/>
      <c r="N3821" s="42" t="n"/>
      <c r="O3821" s="42" t="n"/>
    </row>
    <row r="3822">
      <c r="A3822" s="40" t="n"/>
      <c r="B3822" s="41" t="n"/>
      <c r="C3822" s="42" t="n"/>
      <c r="D3822" s="42" t="n"/>
      <c r="E3822" s="42" t="n"/>
      <c r="F3822" s="42" t="n"/>
      <c r="G3822" s="42" t="n"/>
      <c r="H3822" s="42" t="n"/>
      <c r="I3822" s="42" t="n"/>
      <c r="J3822" s="42" t="n"/>
      <c r="K3822" s="42" t="n"/>
      <c r="L3822" s="42" t="n"/>
      <c r="M3822" s="42" t="n"/>
      <c r="N3822" s="42" t="n"/>
      <c r="O3822" s="42" t="n"/>
    </row>
    <row r="3823">
      <c r="A3823" s="40" t="n"/>
      <c r="B3823" s="41" t="n"/>
      <c r="C3823" s="42" t="n"/>
      <c r="D3823" s="42" t="n"/>
      <c r="E3823" s="42" t="n"/>
      <c r="F3823" s="42" t="n"/>
      <c r="G3823" s="42" t="n"/>
      <c r="H3823" s="42" t="n"/>
      <c r="I3823" s="42" t="n"/>
      <c r="J3823" s="42" t="n"/>
      <c r="K3823" s="42" t="n"/>
      <c r="L3823" s="42" t="n"/>
      <c r="M3823" s="42" t="n"/>
      <c r="N3823" s="42" t="n"/>
      <c r="O3823" s="42" t="n"/>
    </row>
    <row r="3824">
      <c r="A3824" s="40" t="n"/>
      <c r="B3824" s="41" t="n"/>
      <c r="C3824" s="42" t="n"/>
      <c r="D3824" s="42" t="n"/>
      <c r="E3824" s="42" t="n"/>
      <c r="F3824" s="42" t="n"/>
      <c r="G3824" s="42" t="n"/>
      <c r="H3824" s="42" t="n"/>
      <c r="I3824" s="42" t="n"/>
      <c r="J3824" s="42" t="n"/>
      <c r="K3824" s="42" t="n"/>
      <c r="L3824" s="42" t="n"/>
      <c r="M3824" s="42" t="n"/>
      <c r="N3824" s="42" t="n"/>
      <c r="O3824" s="42" t="n"/>
    </row>
    <row r="3825">
      <c r="A3825" s="40" t="n"/>
      <c r="B3825" s="41" t="n"/>
      <c r="C3825" s="42" t="n"/>
      <c r="D3825" s="42" t="n"/>
      <c r="E3825" s="42" t="n"/>
      <c r="F3825" s="42" t="n"/>
      <c r="G3825" s="42" t="n"/>
      <c r="H3825" s="42" t="n"/>
      <c r="I3825" s="42" t="n"/>
      <c r="J3825" s="42" t="n"/>
      <c r="K3825" s="42" t="n"/>
      <c r="L3825" s="42" t="n"/>
      <c r="M3825" s="42" t="n"/>
      <c r="N3825" s="42" t="n"/>
      <c r="O3825" s="42" t="n"/>
    </row>
    <row r="3826">
      <c r="A3826" s="40" t="n"/>
      <c r="B3826" s="41" t="n"/>
      <c r="C3826" s="42" t="n"/>
      <c r="D3826" s="42" t="n"/>
      <c r="E3826" s="42" t="n"/>
      <c r="F3826" s="42" t="n"/>
      <c r="G3826" s="42" t="n"/>
      <c r="H3826" s="42" t="n"/>
      <c r="I3826" s="42" t="n"/>
      <c r="J3826" s="42" t="n"/>
      <c r="K3826" s="42" t="n"/>
      <c r="L3826" s="42" t="n"/>
      <c r="M3826" s="42" t="n"/>
      <c r="N3826" s="42" t="n"/>
      <c r="O3826" s="42" t="n"/>
    </row>
    <row r="3827">
      <c r="A3827" s="40" t="n"/>
      <c r="B3827" s="41" t="n"/>
      <c r="C3827" s="42" t="n"/>
      <c r="D3827" s="42" t="n"/>
      <c r="E3827" s="42" t="n"/>
      <c r="F3827" s="42" t="n"/>
      <c r="G3827" s="42" t="n"/>
      <c r="H3827" s="42" t="n"/>
      <c r="I3827" s="42" t="n"/>
      <c r="J3827" s="42" t="n"/>
      <c r="K3827" s="42" t="n"/>
      <c r="L3827" s="42" t="n"/>
      <c r="M3827" s="42" t="n"/>
      <c r="N3827" s="42" t="n"/>
      <c r="O3827" s="42" t="n"/>
    </row>
    <row r="3828">
      <c r="A3828" s="40" t="n"/>
      <c r="B3828" s="41" t="n"/>
      <c r="C3828" s="42" t="n"/>
      <c r="D3828" s="42" t="n"/>
      <c r="E3828" s="42" t="n"/>
      <c r="F3828" s="42" t="n"/>
      <c r="G3828" s="42" t="n"/>
      <c r="H3828" s="42" t="n"/>
      <c r="I3828" s="42" t="n"/>
      <c r="J3828" s="42" t="n"/>
      <c r="K3828" s="42" t="n"/>
      <c r="L3828" s="42" t="n"/>
      <c r="M3828" s="42" t="n"/>
      <c r="N3828" s="42" t="n"/>
      <c r="O3828" s="42" t="n"/>
    </row>
    <row r="3829">
      <c r="A3829" s="40" t="n"/>
      <c r="B3829" s="41" t="n"/>
      <c r="C3829" s="42" t="n"/>
      <c r="D3829" s="42" t="n"/>
      <c r="E3829" s="42" t="n"/>
      <c r="F3829" s="42" t="n"/>
      <c r="G3829" s="42" t="n"/>
      <c r="H3829" s="42" t="n"/>
      <c r="I3829" s="42" t="n"/>
      <c r="J3829" s="42" t="n"/>
      <c r="K3829" s="42" t="n"/>
      <c r="L3829" s="42" t="n"/>
      <c r="M3829" s="42" t="n"/>
      <c r="N3829" s="42" t="n"/>
      <c r="O3829" s="42" t="n"/>
    </row>
    <row r="3830">
      <c r="A3830" s="40" t="n"/>
      <c r="B3830" s="41" t="n"/>
      <c r="C3830" s="42" t="n"/>
      <c r="D3830" s="42" t="n"/>
      <c r="E3830" s="42" t="n"/>
      <c r="F3830" s="42" t="n"/>
      <c r="G3830" s="42" t="n"/>
      <c r="H3830" s="42" t="n"/>
      <c r="I3830" s="42" t="n"/>
      <c r="J3830" s="42" t="n"/>
      <c r="K3830" s="42" t="n"/>
      <c r="L3830" s="42" t="n"/>
      <c r="M3830" s="42" t="n"/>
      <c r="N3830" s="42" t="n"/>
      <c r="O3830" s="42" t="n"/>
    </row>
    <row r="3831">
      <c r="A3831" s="40" t="n"/>
      <c r="B3831" s="41" t="n"/>
      <c r="C3831" s="42" t="n"/>
      <c r="D3831" s="42" t="n"/>
      <c r="E3831" s="42" t="n"/>
      <c r="F3831" s="42" t="n"/>
      <c r="G3831" s="42" t="n"/>
      <c r="H3831" s="42" t="n"/>
      <c r="I3831" s="42" t="n"/>
      <c r="J3831" s="42" t="n"/>
      <c r="K3831" s="42" t="n"/>
      <c r="L3831" s="42" t="n"/>
      <c r="M3831" s="42" t="n"/>
      <c r="N3831" s="42" t="n"/>
      <c r="O3831" s="42" t="n"/>
    </row>
    <row r="3832">
      <c r="A3832" s="40" t="n"/>
      <c r="B3832" s="41" t="n"/>
      <c r="C3832" s="42" t="n"/>
      <c r="D3832" s="42" t="n"/>
      <c r="E3832" s="42" t="n"/>
      <c r="F3832" s="42" t="n"/>
      <c r="G3832" s="42" t="n"/>
      <c r="H3832" s="42" t="n"/>
      <c r="I3832" s="42" t="n"/>
      <c r="J3832" s="42" t="n"/>
      <c r="K3832" s="42" t="n"/>
      <c r="L3832" s="42" t="n"/>
      <c r="M3832" s="42" t="n"/>
      <c r="N3832" s="42" t="n"/>
      <c r="O3832" s="42" t="n"/>
    </row>
    <row r="3833">
      <c r="A3833" s="40" t="n"/>
      <c r="B3833" s="41" t="n"/>
      <c r="C3833" s="42" t="n"/>
      <c r="D3833" s="42" t="n"/>
      <c r="E3833" s="42" t="n"/>
      <c r="F3833" s="42" t="n"/>
      <c r="G3833" s="42" t="n"/>
      <c r="H3833" s="42" t="n"/>
      <c r="I3833" s="42" t="n"/>
      <c r="J3833" s="42" t="n"/>
      <c r="K3833" s="42" t="n"/>
      <c r="L3833" s="42" t="n"/>
      <c r="M3833" s="42" t="n"/>
      <c r="N3833" s="42" t="n"/>
      <c r="O3833" s="42" t="n"/>
    </row>
    <row r="3834">
      <c r="A3834" s="40" t="n"/>
      <c r="B3834" s="41" t="n"/>
      <c r="C3834" s="42" t="n"/>
      <c r="D3834" s="42" t="n"/>
      <c r="E3834" s="42" t="n"/>
      <c r="F3834" s="42" t="n"/>
      <c r="G3834" s="42" t="n"/>
      <c r="H3834" s="42" t="n"/>
      <c r="I3834" s="42" t="n"/>
      <c r="J3834" s="42" t="n"/>
      <c r="K3834" s="42" t="n"/>
      <c r="L3834" s="42" t="n"/>
      <c r="M3834" s="42" t="n"/>
      <c r="N3834" s="42" t="n"/>
      <c r="O3834" s="42" t="n"/>
    </row>
    <row r="3835">
      <c r="A3835" s="40" t="n"/>
      <c r="B3835" s="41" t="n"/>
      <c r="C3835" s="42" t="n"/>
      <c r="D3835" s="42" t="n"/>
      <c r="E3835" s="42" t="n"/>
      <c r="F3835" s="42" t="n"/>
      <c r="G3835" s="42" t="n"/>
      <c r="H3835" s="42" t="n"/>
      <c r="I3835" s="42" t="n"/>
      <c r="J3835" s="42" t="n"/>
      <c r="K3835" s="42" t="n"/>
      <c r="L3835" s="42" t="n"/>
      <c r="M3835" s="42" t="n"/>
      <c r="N3835" s="42" t="n"/>
      <c r="O3835" s="42" t="n"/>
    </row>
    <row r="3836">
      <c r="A3836" s="40" t="n"/>
      <c r="B3836" s="41" t="n"/>
      <c r="C3836" s="42" t="n"/>
      <c r="D3836" s="42" t="n"/>
      <c r="E3836" s="42" t="n"/>
      <c r="F3836" s="42" t="n"/>
      <c r="G3836" s="42" t="n"/>
      <c r="H3836" s="42" t="n"/>
      <c r="I3836" s="42" t="n"/>
      <c r="J3836" s="42" t="n"/>
      <c r="K3836" s="42" t="n"/>
      <c r="L3836" s="42" t="n"/>
      <c r="M3836" s="42" t="n"/>
      <c r="N3836" s="42" t="n"/>
      <c r="O3836" s="42" t="n"/>
    </row>
    <row r="3837">
      <c r="A3837" s="40" t="n"/>
      <c r="B3837" s="41" t="n"/>
      <c r="C3837" s="42" t="n"/>
      <c r="D3837" s="42" t="n"/>
      <c r="E3837" s="42" t="n"/>
      <c r="F3837" s="42" t="n"/>
      <c r="G3837" s="42" t="n"/>
      <c r="H3837" s="42" t="n"/>
      <c r="I3837" s="42" t="n"/>
      <c r="J3837" s="42" t="n"/>
      <c r="K3837" s="42" t="n"/>
      <c r="L3837" s="42" t="n"/>
      <c r="M3837" s="42" t="n"/>
      <c r="N3837" s="42" t="n"/>
      <c r="O3837" s="42" t="n"/>
    </row>
    <row r="3838">
      <c r="A3838" s="40" t="n"/>
      <c r="B3838" s="41" t="n"/>
      <c r="C3838" s="42" t="n"/>
      <c r="D3838" s="42" t="n"/>
      <c r="E3838" s="42" t="n"/>
      <c r="F3838" s="42" t="n"/>
      <c r="G3838" s="42" t="n"/>
      <c r="H3838" s="42" t="n"/>
      <c r="I3838" s="42" t="n"/>
      <c r="J3838" s="42" t="n"/>
      <c r="K3838" s="42" t="n"/>
      <c r="L3838" s="42" t="n"/>
      <c r="M3838" s="42" t="n"/>
      <c r="N3838" s="42" t="n"/>
      <c r="O3838" s="42" t="n"/>
    </row>
    <row r="3839">
      <c r="A3839" s="40" t="n"/>
      <c r="B3839" s="41" t="n"/>
      <c r="C3839" s="42" t="n"/>
      <c r="D3839" s="42" t="n"/>
      <c r="E3839" s="42" t="n"/>
      <c r="F3839" s="42" t="n"/>
      <c r="G3839" s="42" t="n"/>
      <c r="H3839" s="42" t="n"/>
      <c r="I3839" s="42" t="n"/>
      <c r="J3839" s="42" t="n"/>
      <c r="K3839" s="42" t="n"/>
      <c r="L3839" s="42" t="n"/>
      <c r="M3839" s="42" t="n"/>
      <c r="N3839" s="42" t="n"/>
      <c r="O3839" s="42" t="n"/>
    </row>
    <row r="3840">
      <c r="A3840" s="40" t="n"/>
      <c r="B3840" s="41" t="n"/>
      <c r="C3840" s="42" t="n"/>
      <c r="D3840" s="42" t="n"/>
      <c r="E3840" s="42" t="n"/>
      <c r="F3840" s="42" t="n"/>
      <c r="G3840" s="42" t="n"/>
      <c r="H3840" s="42" t="n"/>
      <c r="I3840" s="42" t="n"/>
      <c r="J3840" s="42" t="n"/>
      <c r="K3840" s="42" t="n"/>
      <c r="L3840" s="42" t="n"/>
      <c r="M3840" s="42" t="n"/>
      <c r="N3840" s="42" t="n"/>
      <c r="O3840" s="42" t="n"/>
    </row>
    <row r="3841">
      <c r="A3841" s="40" t="n"/>
      <c r="B3841" s="41" t="n"/>
      <c r="C3841" s="42" t="n"/>
      <c r="D3841" s="42" t="n"/>
      <c r="E3841" s="42" t="n"/>
      <c r="F3841" s="42" t="n"/>
      <c r="G3841" s="42" t="n"/>
      <c r="H3841" s="42" t="n"/>
      <c r="I3841" s="42" t="n"/>
      <c r="J3841" s="42" t="n"/>
      <c r="K3841" s="42" t="n"/>
      <c r="L3841" s="42" t="n"/>
      <c r="M3841" s="42" t="n"/>
      <c r="N3841" s="42" t="n"/>
      <c r="O3841" s="42" t="n"/>
    </row>
    <row r="3842">
      <c r="A3842" s="40" t="n"/>
      <c r="B3842" s="41" t="n"/>
      <c r="C3842" s="42" t="n"/>
      <c r="D3842" s="42" t="n"/>
      <c r="E3842" s="42" t="n"/>
      <c r="F3842" s="42" t="n"/>
      <c r="G3842" s="42" t="n"/>
      <c r="H3842" s="42" t="n"/>
      <c r="I3842" s="42" t="n"/>
      <c r="J3842" s="42" t="n"/>
      <c r="K3842" s="42" t="n"/>
      <c r="L3842" s="42" t="n"/>
      <c r="M3842" s="42" t="n"/>
      <c r="N3842" s="42" t="n"/>
      <c r="O3842" s="42" t="n"/>
    </row>
    <row r="3843">
      <c r="A3843" s="40" t="n"/>
      <c r="B3843" s="41" t="n"/>
      <c r="C3843" s="42" t="n"/>
      <c r="D3843" s="42" t="n"/>
      <c r="E3843" s="42" t="n"/>
      <c r="F3843" s="42" t="n"/>
      <c r="G3843" s="42" t="n"/>
      <c r="H3843" s="42" t="n"/>
      <c r="I3843" s="42" t="n"/>
      <c r="J3843" s="42" t="n"/>
      <c r="K3843" s="42" t="n"/>
      <c r="L3843" s="42" t="n"/>
      <c r="M3843" s="42" t="n"/>
      <c r="N3843" s="42" t="n"/>
      <c r="O3843" s="42" t="n"/>
    </row>
    <row r="3844">
      <c r="A3844" s="40" t="n"/>
      <c r="B3844" s="41" t="n"/>
      <c r="C3844" s="42" t="n"/>
      <c r="D3844" s="42" t="n"/>
      <c r="E3844" s="42" t="n"/>
      <c r="F3844" s="42" t="n"/>
      <c r="G3844" s="42" t="n"/>
      <c r="H3844" s="42" t="n"/>
      <c r="I3844" s="42" t="n"/>
      <c r="J3844" s="42" t="n"/>
      <c r="K3844" s="42" t="n"/>
      <c r="L3844" s="42" t="n"/>
      <c r="M3844" s="42" t="n"/>
      <c r="N3844" s="42" t="n"/>
      <c r="O3844" s="42" t="n"/>
    </row>
    <row r="3845">
      <c r="A3845" s="40" t="n"/>
      <c r="B3845" s="41" t="n"/>
      <c r="C3845" s="42" t="n"/>
      <c r="D3845" s="42" t="n"/>
      <c r="E3845" s="42" t="n"/>
      <c r="F3845" s="42" t="n"/>
      <c r="G3845" s="42" t="n"/>
      <c r="H3845" s="42" t="n"/>
      <c r="I3845" s="42" t="n"/>
      <c r="J3845" s="42" t="n"/>
      <c r="K3845" s="42" t="n"/>
      <c r="L3845" s="42" t="n"/>
      <c r="M3845" s="42" t="n"/>
      <c r="N3845" s="42" t="n"/>
      <c r="O3845" s="42" t="n"/>
    </row>
    <row r="3846">
      <c r="A3846" s="40" t="n"/>
      <c r="B3846" s="41" t="n"/>
      <c r="C3846" s="42" t="n"/>
      <c r="D3846" s="42" t="n"/>
      <c r="E3846" s="42" t="n"/>
      <c r="F3846" s="42" t="n"/>
      <c r="G3846" s="42" t="n"/>
      <c r="H3846" s="42" t="n"/>
      <c r="I3846" s="42" t="n"/>
      <c r="J3846" s="42" t="n"/>
      <c r="K3846" s="42" t="n"/>
      <c r="L3846" s="42" t="n"/>
      <c r="M3846" s="42" t="n"/>
      <c r="N3846" s="42" t="n"/>
      <c r="O3846" s="42" t="n"/>
    </row>
    <row r="3847">
      <c r="A3847" s="40" t="n"/>
      <c r="B3847" s="41" t="n"/>
      <c r="C3847" s="42" t="n"/>
      <c r="D3847" s="42" t="n"/>
      <c r="E3847" s="42" t="n"/>
      <c r="F3847" s="42" t="n"/>
      <c r="G3847" s="42" t="n"/>
      <c r="H3847" s="42" t="n"/>
      <c r="I3847" s="42" t="n"/>
      <c r="J3847" s="42" t="n"/>
      <c r="K3847" s="42" t="n"/>
      <c r="L3847" s="42" t="n"/>
      <c r="M3847" s="42" t="n"/>
      <c r="N3847" s="42" t="n"/>
      <c r="O3847" s="42" t="n"/>
    </row>
    <row r="3848">
      <c r="A3848" s="40" t="n"/>
      <c r="B3848" s="41" t="n"/>
      <c r="C3848" s="42" t="n"/>
      <c r="D3848" s="42" t="n"/>
      <c r="E3848" s="42" t="n"/>
      <c r="F3848" s="42" t="n"/>
      <c r="G3848" s="42" t="n"/>
      <c r="H3848" s="42" t="n"/>
      <c r="I3848" s="42" t="n"/>
      <c r="J3848" s="42" t="n"/>
      <c r="K3848" s="42" t="n"/>
      <c r="L3848" s="42" t="n"/>
      <c r="M3848" s="42" t="n"/>
      <c r="N3848" s="42" t="n"/>
      <c r="O3848" s="42" t="n"/>
    </row>
    <row r="3849">
      <c r="A3849" s="40" t="n"/>
      <c r="B3849" s="41" t="n"/>
      <c r="C3849" s="42" t="n"/>
      <c r="D3849" s="42" t="n"/>
      <c r="E3849" s="42" t="n"/>
      <c r="F3849" s="42" t="n"/>
      <c r="G3849" s="42" t="n"/>
      <c r="H3849" s="42" t="n"/>
      <c r="I3849" s="42" t="n"/>
      <c r="J3849" s="42" t="n"/>
      <c r="K3849" s="42" t="n"/>
      <c r="L3849" s="42" t="n"/>
      <c r="M3849" s="42" t="n"/>
      <c r="N3849" s="42" t="n"/>
      <c r="O3849" s="42" t="n"/>
    </row>
    <row r="3850">
      <c r="A3850" s="40" t="n"/>
      <c r="B3850" s="41" t="n"/>
      <c r="C3850" s="42" t="n"/>
      <c r="D3850" s="42" t="n"/>
      <c r="E3850" s="42" t="n"/>
      <c r="F3850" s="42" t="n"/>
      <c r="G3850" s="42" t="n"/>
      <c r="H3850" s="42" t="n"/>
      <c r="I3850" s="42" t="n"/>
      <c r="J3850" s="42" t="n"/>
      <c r="K3850" s="42" t="n"/>
      <c r="L3850" s="42" t="n"/>
      <c r="M3850" s="42" t="n"/>
      <c r="N3850" s="42" t="n"/>
      <c r="O3850" s="42" t="n"/>
    </row>
    <row r="3851">
      <c r="A3851" s="40" t="n"/>
      <c r="B3851" s="41" t="n"/>
      <c r="C3851" s="42" t="n"/>
      <c r="D3851" s="42" t="n"/>
      <c r="E3851" s="42" t="n"/>
      <c r="F3851" s="42" t="n"/>
      <c r="G3851" s="42" t="n"/>
      <c r="H3851" s="42" t="n"/>
      <c r="I3851" s="42" t="n"/>
      <c r="J3851" s="42" t="n"/>
      <c r="K3851" s="42" t="n"/>
      <c r="L3851" s="42" t="n"/>
      <c r="M3851" s="42" t="n"/>
      <c r="N3851" s="42" t="n"/>
      <c r="O3851" s="42" t="n"/>
    </row>
    <row r="3852">
      <c r="A3852" s="40" t="n"/>
      <c r="B3852" s="41" t="n"/>
      <c r="C3852" s="42" t="n"/>
      <c r="D3852" s="42" t="n"/>
      <c r="E3852" s="42" t="n"/>
      <c r="F3852" s="42" t="n"/>
      <c r="G3852" s="42" t="n"/>
      <c r="H3852" s="42" t="n"/>
      <c r="I3852" s="42" t="n"/>
      <c r="J3852" s="42" t="n"/>
      <c r="K3852" s="42" t="n"/>
      <c r="L3852" s="42" t="n"/>
      <c r="M3852" s="42" t="n"/>
      <c r="N3852" s="42" t="n"/>
      <c r="O3852" s="42" t="n"/>
    </row>
    <row r="3853">
      <c r="A3853" s="40" t="n"/>
      <c r="B3853" s="41" t="n"/>
      <c r="C3853" s="42" t="n"/>
      <c r="D3853" s="42" t="n"/>
      <c r="E3853" s="42" t="n"/>
      <c r="F3853" s="42" t="n"/>
      <c r="G3853" s="42" t="n"/>
      <c r="H3853" s="42" t="n"/>
      <c r="I3853" s="42" t="n"/>
      <c r="J3853" s="42" t="n"/>
      <c r="K3853" s="42" t="n"/>
      <c r="L3853" s="42" t="n"/>
      <c r="M3853" s="42" t="n"/>
      <c r="N3853" s="42" t="n"/>
      <c r="O3853" s="42" t="n"/>
    </row>
    <row r="3854">
      <c r="A3854" s="40" t="n"/>
      <c r="B3854" s="41" t="n"/>
      <c r="C3854" s="42" t="n"/>
      <c r="D3854" s="42" t="n"/>
      <c r="E3854" s="42" t="n"/>
      <c r="F3854" s="42" t="n"/>
      <c r="G3854" s="42" t="n"/>
      <c r="H3854" s="42" t="n"/>
      <c r="I3854" s="42" t="n"/>
      <c r="J3854" s="42" t="n"/>
      <c r="K3854" s="42" t="n"/>
      <c r="L3854" s="42" t="n"/>
      <c r="M3854" s="42" t="n"/>
      <c r="N3854" s="42" t="n"/>
      <c r="O3854" s="42" t="n"/>
    </row>
    <row r="3855">
      <c r="A3855" s="40" t="n"/>
      <c r="B3855" s="41" t="n"/>
      <c r="C3855" s="42" t="n"/>
      <c r="D3855" s="42" t="n"/>
      <c r="E3855" s="42" t="n"/>
      <c r="F3855" s="42" t="n"/>
      <c r="G3855" s="42" t="n"/>
      <c r="H3855" s="42" t="n"/>
      <c r="I3855" s="42" t="n"/>
      <c r="J3855" s="42" t="n"/>
      <c r="K3855" s="42" t="n"/>
      <c r="L3855" s="42" t="n"/>
      <c r="M3855" s="42" t="n"/>
      <c r="N3855" s="42" t="n"/>
      <c r="O3855" s="42" t="n"/>
    </row>
    <row r="3856">
      <c r="A3856" s="40" t="n"/>
      <c r="B3856" s="41" t="n"/>
      <c r="C3856" s="42" t="n"/>
      <c r="D3856" s="42" t="n"/>
      <c r="E3856" s="42" t="n"/>
      <c r="F3856" s="42" t="n"/>
      <c r="G3856" s="42" t="n"/>
      <c r="H3856" s="42" t="n"/>
      <c r="I3856" s="42" t="n"/>
      <c r="J3856" s="42" t="n"/>
      <c r="K3856" s="42" t="n"/>
      <c r="L3856" s="42" t="n"/>
      <c r="M3856" s="42" t="n"/>
      <c r="N3856" s="42" t="n"/>
      <c r="O3856" s="42" t="n"/>
    </row>
    <row r="3857">
      <c r="A3857" s="40" t="n"/>
      <c r="B3857" s="41" t="n"/>
      <c r="C3857" s="42" t="n"/>
      <c r="D3857" s="42" t="n"/>
      <c r="E3857" s="42" t="n"/>
      <c r="F3857" s="42" t="n"/>
      <c r="G3857" s="42" t="n"/>
      <c r="H3857" s="42" t="n"/>
      <c r="I3857" s="42" t="n"/>
      <c r="J3857" s="42" t="n"/>
      <c r="K3857" s="42" t="n"/>
      <c r="L3857" s="42" t="n"/>
      <c r="M3857" s="42" t="n"/>
      <c r="N3857" s="42" t="n"/>
      <c r="O3857" s="42" t="n"/>
    </row>
    <row r="3858">
      <c r="A3858" s="40" t="n"/>
      <c r="B3858" s="41" t="n"/>
      <c r="C3858" s="42" t="n"/>
      <c r="D3858" s="42" t="n"/>
      <c r="E3858" s="42" t="n"/>
      <c r="F3858" s="42" t="n"/>
      <c r="G3858" s="42" t="n"/>
      <c r="H3858" s="42" t="n"/>
      <c r="I3858" s="42" t="n"/>
      <c r="J3858" s="42" t="n"/>
      <c r="K3858" s="42" t="n"/>
      <c r="L3858" s="42" t="n"/>
      <c r="M3858" s="42" t="n"/>
      <c r="N3858" s="42" t="n"/>
      <c r="O3858" s="42" t="n"/>
    </row>
    <row r="3859">
      <c r="A3859" s="40" t="n"/>
      <c r="B3859" s="41" t="n"/>
      <c r="C3859" s="42" t="n"/>
      <c r="D3859" s="42" t="n"/>
      <c r="E3859" s="42" t="n"/>
      <c r="F3859" s="42" t="n"/>
      <c r="G3859" s="42" t="n"/>
      <c r="H3859" s="42" t="n"/>
      <c r="I3859" s="42" t="n"/>
      <c r="J3859" s="42" t="n"/>
      <c r="K3859" s="42" t="n"/>
      <c r="L3859" s="42" t="n"/>
      <c r="M3859" s="42" t="n"/>
      <c r="N3859" s="42" t="n"/>
      <c r="O3859" s="42" t="n"/>
    </row>
    <row r="3860">
      <c r="A3860" s="40" t="n"/>
      <c r="B3860" s="41" t="n"/>
      <c r="C3860" s="42" t="n"/>
      <c r="D3860" s="42" t="n"/>
      <c r="E3860" s="42" t="n"/>
      <c r="F3860" s="42" t="n"/>
      <c r="G3860" s="42" t="n"/>
      <c r="H3860" s="42" t="n"/>
      <c r="I3860" s="42" t="n"/>
      <c r="J3860" s="42" t="n"/>
      <c r="K3860" s="42" t="n"/>
      <c r="L3860" s="42" t="n"/>
      <c r="M3860" s="42" t="n"/>
      <c r="N3860" s="42" t="n"/>
      <c r="O3860" s="42" t="n"/>
    </row>
    <row r="3861">
      <c r="A3861" s="40" t="n"/>
      <c r="B3861" s="41" t="n"/>
      <c r="C3861" s="42" t="n"/>
      <c r="D3861" s="42" t="n"/>
      <c r="E3861" s="42" t="n"/>
      <c r="F3861" s="42" t="n"/>
      <c r="G3861" s="42" t="n"/>
      <c r="H3861" s="42" t="n"/>
      <c r="I3861" s="42" t="n"/>
      <c r="J3861" s="42" t="n"/>
      <c r="K3861" s="42" t="n"/>
      <c r="L3861" s="42" t="n"/>
      <c r="M3861" s="42" t="n"/>
      <c r="N3861" s="42" t="n"/>
      <c r="O3861" s="42" t="n"/>
    </row>
    <row r="3862">
      <c r="A3862" s="40" t="n"/>
      <c r="B3862" s="41" t="n"/>
      <c r="C3862" s="42" t="n"/>
      <c r="D3862" s="42" t="n"/>
      <c r="E3862" s="42" t="n"/>
      <c r="F3862" s="42" t="n"/>
      <c r="G3862" s="42" t="n"/>
      <c r="H3862" s="42" t="n"/>
      <c r="I3862" s="42" t="n"/>
      <c r="J3862" s="42" t="n"/>
      <c r="K3862" s="42" t="n"/>
      <c r="L3862" s="42" t="n"/>
      <c r="M3862" s="42" t="n"/>
      <c r="N3862" s="42" t="n"/>
      <c r="O3862" s="42" t="n"/>
    </row>
    <row r="3863">
      <c r="A3863" s="40" t="n"/>
      <c r="B3863" s="41" t="n"/>
      <c r="C3863" s="42" t="n"/>
      <c r="D3863" s="42" t="n"/>
      <c r="E3863" s="42" t="n"/>
      <c r="F3863" s="42" t="n"/>
      <c r="G3863" s="42" t="n"/>
      <c r="H3863" s="42" t="n"/>
      <c r="I3863" s="42" t="n"/>
      <c r="J3863" s="42" t="n"/>
      <c r="K3863" s="42" t="n"/>
      <c r="L3863" s="42" t="n"/>
      <c r="M3863" s="42" t="n"/>
      <c r="N3863" s="42" t="n"/>
      <c r="O3863" s="42" t="n"/>
    </row>
    <row r="3864">
      <c r="A3864" s="40" t="n"/>
      <c r="B3864" s="41" t="n"/>
      <c r="C3864" s="42" t="n"/>
      <c r="D3864" s="42" t="n"/>
      <c r="E3864" s="42" t="n"/>
      <c r="F3864" s="42" t="n"/>
      <c r="G3864" s="42" t="n"/>
      <c r="H3864" s="42" t="n"/>
      <c r="I3864" s="42" t="n"/>
      <c r="J3864" s="42" t="n"/>
      <c r="K3864" s="42" t="n"/>
      <c r="L3864" s="42" t="n"/>
      <c r="M3864" s="42" t="n"/>
      <c r="N3864" s="42" t="n"/>
      <c r="O3864" s="42" t="n"/>
    </row>
    <row r="3865">
      <c r="A3865" s="40" t="n"/>
      <c r="B3865" s="41" t="n"/>
      <c r="C3865" s="42" t="n"/>
      <c r="D3865" s="42" t="n"/>
      <c r="E3865" s="42" t="n"/>
      <c r="F3865" s="42" t="n"/>
      <c r="G3865" s="42" t="n"/>
      <c r="H3865" s="42" t="n"/>
      <c r="I3865" s="42" t="n"/>
      <c r="J3865" s="42" t="n"/>
      <c r="K3865" s="42" t="n"/>
      <c r="L3865" s="42" t="n"/>
      <c r="M3865" s="42" t="n"/>
      <c r="N3865" s="42" t="n"/>
      <c r="O3865" s="42" t="n"/>
    </row>
    <row r="3866">
      <c r="A3866" s="40" t="n"/>
      <c r="B3866" s="41" t="n"/>
      <c r="C3866" s="42" t="n"/>
      <c r="D3866" s="42" t="n"/>
      <c r="E3866" s="42" t="n"/>
      <c r="F3866" s="42" t="n"/>
      <c r="G3866" s="42" t="n"/>
      <c r="H3866" s="42" t="n"/>
      <c r="I3866" s="42" t="n"/>
      <c r="J3866" s="42" t="n"/>
      <c r="K3866" s="42" t="n"/>
      <c r="L3866" s="42" t="n"/>
      <c r="M3866" s="42" t="n"/>
      <c r="N3866" s="42" t="n"/>
      <c r="O3866" s="42" t="n"/>
    </row>
    <row r="3867">
      <c r="A3867" s="40" t="n"/>
      <c r="B3867" s="41" t="n"/>
      <c r="C3867" s="42" t="n"/>
      <c r="D3867" s="42" t="n"/>
      <c r="E3867" s="42" t="n"/>
      <c r="F3867" s="42" t="n"/>
      <c r="G3867" s="42" t="n"/>
      <c r="H3867" s="42" t="n"/>
      <c r="I3867" s="42" t="n"/>
      <c r="J3867" s="42" t="n"/>
      <c r="K3867" s="42" t="n"/>
      <c r="L3867" s="42" t="n"/>
      <c r="M3867" s="42" t="n"/>
      <c r="N3867" s="42" t="n"/>
      <c r="O3867" s="42" t="n"/>
    </row>
    <row r="3868">
      <c r="A3868" s="40" t="n"/>
      <c r="B3868" s="41" t="n"/>
      <c r="C3868" s="42" t="n"/>
      <c r="D3868" s="42" t="n"/>
      <c r="E3868" s="42" t="n"/>
      <c r="F3868" s="42" t="n"/>
      <c r="G3868" s="42" t="n"/>
      <c r="H3868" s="42" t="n"/>
      <c r="I3868" s="42" t="n"/>
      <c r="J3868" s="42" t="n"/>
      <c r="K3868" s="42" t="n"/>
      <c r="L3868" s="42" t="n"/>
      <c r="M3868" s="42" t="n"/>
      <c r="N3868" s="42" t="n"/>
      <c r="O3868" s="42" t="n"/>
    </row>
    <row r="3869">
      <c r="A3869" s="40" t="n"/>
      <c r="B3869" s="41" t="n"/>
      <c r="C3869" s="42" t="n"/>
      <c r="D3869" s="42" t="n"/>
      <c r="E3869" s="42" t="n"/>
      <c r="F3869" s="42" t="n"/>
      <c r="G3869" s="42" t="n"/>
      <c r="H3869" s="42" t="n"/>
      <c r="I3869" s="42" t="n"/>
      <c r="J3869" s="42" t="n"/>
      <c r="K3869" s="42" t="n"/>
      <c r="L3869" s="42" t="n"/>
      <c r="M3869" s="42" t="n"/>
      <c r="N3869" s="42" t="n"/>
      <c r="O3869" s="42" t="n"/>
    </row>
    <row r="3870">
      <c r="A3870" s="40" t="n"/>
      <c r="B3870" s="41" t="n"/>
      <c r="C3870" s="42" t="n"/>
      <c r="D3870" s="42" t="n"/>
      <c r="E3870" s="42" t="n"/>
      <c r="F3870" s="42" t="n"/>
      <c r="G3870" s="42" t="n"/>
      <c r="H3870" s="42" t="n"/>
      <c r="I3870" s="42" t="n"/>
      <c r="J3870" s="42" t="n"/>
      <c r="K3870" s="42" t="n"/>
      <c r="L3870" s="42" t="n"/>
      <c r="M3870" s="42" t="n"/>
      <c r="N3870" s="42" t="n"/>
      <c r="O3870" s="42" t="n"/>
    </row>
    <row r="3871">
      <c r="A3871" s="40" t="n"/>
      <c r="B3871" s="41" t="n"/>
      <c r="C3871" s="42" t="n"/>
      <c r="D3871" s="42" t="n"/>
      <c r="E3871" s="42" t="n"/>
      <c r="F3871" s="42" t="n"/>
      <c r="G3871" s="42" t="n"/>
      <c r="H3871" s="42" t="n"/>
      <c r="I3871" s="42" t="n"/>
      <c r="J3871" s="42" t="n"/>
      <c r="K3871" s="42" t="n"/>
      <c r="L3871" s="42" t="n"/>
      <c r="M3871" s="42" t="n"/>
      <c r="N3871" s="42" t="n"/>
      <c r="O3871" s="42" t="n"/>
    </row>
    <row r="3872">
      <c r="A3872" s="40" t="n"/>
      <c r="B3872" s="41" t="n"/>
      <c r="C3872" s="42" t="n"/>
      <c r="D3872" s="42" t="n"/>
      <c r="E3872" s="42" t="n"/>
      <c r="F3872" s="42" t="n"/>
      <c r="G3872" s="42" t="n"/>
      <c r="H3872" s="42" t="n"/>
      <c r="I3872" s="42" t="n"/>
      <c r="J3872" s="42" t="n"/>
      <c r="K3872" s="42" t="n"/>
      <c r="L3872" s="42" t="n"/>
      <c r="M3872" s="42" t="n"/>
      <c r="N3872" s="42" t="n"/>
      <c r="O3872" s="42" t="n"/>
    </row>
    <row r="3873">
      <c r="A3873" s="40" t="n"/>
      <c r="B3873" s="41" t="n"/>
      <c r="C3873" s="42" t="n"/>
      <c r="D3873" s="42" t="n"/>
      <c r="E3873" s="42" t="n"/>
      <c r="F3873" s="42" t="n"/>
      <c r="G3873" s="42" t="n"/>
      <c r="H3873" s="42" t="n"/>
      <c r="I3873" s="42" t="n"/>
      <c r="J3873" s="42" t="n"/>
      <c r="K3873" s="42" t="n"/>
      <c r="L3873" s="42" t="n"/>
      <c r="M3873" s="42" t="n"/>
      <c r="N3873" s="42" t="n"/>
      <c r="O3873" s="42" t="n"/>
    </row>
    <row r="3874">
      <c r="A3874" s="40" t="n"/>
      <c r="B3874" s="41" t="n"/>
      <c r="C3874" s="42" t="n"/>
      <c r="D3874" s="42" t="n"/>
      <c r="E3874" s="42" t="n"/>
      <c r="F3874" s="42" t="n"/>
      <c r="G3874" s="42" t="n"/>
      <c r="H3874" s="42" t="n"/>
      <c r="I3874" s="42" t="n"/>
      <c r="J3874" s="42" t="n"/>
      <c r="K3874" s="42" t="n"/>
      <c r="L3874" s="42" t="n"/>
      <c r="M3874" s="42" t="n"/>
      <c r="N3874" s="42" t="n"/>
      <c r="O3874" s="42" t="n"/>
    </row>
    <row r="3875">
      <c r="A3875" s="40" t="n"/>
      <c r="B3875" s="41" t="n"/>
      <c r="C3875" s="42" t="n"/>
      <c r="D3875" s="42" t="n"/>
      <c r="E3875" s="42" t="n"/>
      <c r="F3875" s="42" t="n"/>
      <c r="G3875" s="42" t="n"/>
      <c r="H3875" s="42" t="n"/>
      <c r="I3875" s="42" t="n"/>
      <c r="J3875" s="42" t="n"/>
      <c r="K3875" s="42" t="n"/>
      <c r="L3875" s="42" t="n"/>
      <c r="M3875" s="42" t="n"/>
      <c r="N3875" s="42" t="n"/>
      <c r="O3875" s="42" t="n"/>
    </row>
    <row r="3876">
      <c r="A3876" s="40" t="n"/>
      <c r="B3876" s="41" t="n"/>
      <c r="C3876" s="42" t="n"/>
      <c r="D3876" s="42" t="n"/>
      <c r="E3876" s="42" t="n"/>
      <c r="F3876" s="42" t="n"/>
      <c r="G3876" s="42" t="n"/>
      <c r="H3876" s="42" t="n"/>
      <c r="I3876" s="42" t="n"/>
      <c r="J3876" s="42" t="n"/>
      <c r="K3876" s="42" t="n"/>
      <c r="L3876" s="42" t="n"/>
      <c r="M3876" s="42" t="n"/>
      <c r="N3876" s="42" t="n"/>
      <c r="O3876" s="42" t="n"/>
    </row>
    <row r="3877">
      <c r="A3877" s="40" t="n"/>
      <c r="B3877" s="41" t="n"/>
      <c r="C3877" s="42" t="n"/>
      <c r="D3877" s="42" t="n"/>
      <c r="E3877" s="42" t="n"/>
      <c r="F3877" s="42" t="n"/>
      <c r="G3877" s="42" t="n"/>
      <c r="H3877" s="42" t="n"/>
      <c r="I3877" s="42" t="n"/>
      <c r="J3877" s="42" t="n"/>
      <c r="K3877" s="42" t="n"/>
      <c r="L3877" s="42" t="n"/>
      <c r="M3877" s="42" t="n"/>
      <c r="N3877" s="42" t="n"/>
      <c r="O3877" s="42" t="n"/>
    </row>
    <row r="3878">
      <c r="A3878" s="40" t="n"/>
      <c r="B3878" s="41" t="n"/>
      <c r="C3878" s="42" t="n"/>
      <c r="D3878" s="42" t="n"/>
      <c r="E3878" s="42" t="n"/>
      <c r="F3878" s="42" t="n"/>
      <c r="G3878" s="42" t="n"/>
      <c r="H3878" s="42" t="n"/>
      <c r="I3878" s="42" t="n"/>
      <c r="J3878" s="42" t="n"/>
      <c r="K3878" s="42" t="n"/>
      <c r="L3878" s="42" t="n"/>
      <c r="M3878" s="42" t="n"/>
      <c r="N3878" s="42" t="n"/>
      <c r="O3878" s="42" t="n"/>
    </row>
    <row r="3879">
      <c r="A3879" s="40" t="n"/>
      <c r="B3879" s="41" t="n"/>
      <c r="C3879" s="42" t="n"/>
      <c r="D3879" s="42" t="n"/>
      <c r="E3879" s="42" t="n"/>
      <c r="F3879" s="42" t="n"/>
      <c r="G3879" s="42" t="n"/>
      <c r="H3879" s="42" t="n"/>
      <c r="I3879" s="42" t="n"/>
      <c r="J3879" s="42" t="n"/>
      <c r="K3879" s="42" t="n"/>
      <c r="L3879" s="42" t="n"/>
      <c r="M3879" s="42" t="n"/>
      <c r="N3879" s="42" t="n"/>
      <c r="O3879" s="42" t="n"/>
    </row>
    <row r="3880">
      <c r="A3880" s="40" t="n"/>
      <c r="B3880" s="41" t="n"/>
      <c r="C3880" s="42" t="n"/>
      <c r="D3880" s="42" t="n"/>
      <c r="E3880" s="42" t="n"/>
      <c r="F3880" s="42" t="n"/>
      <c r="G3880" s="42" t="n"/>
      <c r="H3880" s="42" t="n"/>
      <c r="I3880" s="42" t="n"/>
      <c r="J3880" s="42" t="n"/>
      <c r="K3880" s="42" t="n"/>
      <c r="L3880" s="42" t="n"/>
      <c r="M3880" s="42" t="n"/>
      <c r="N3880" s="42" t="n"/>
      <c r="O3880" s="42" t="n"/>
    </row>
    <row r="3881">
      <c r="A3881" s="40" t="n"/>
      <c r="B3881" s="41" t="n"/>
      <c r="C3881" s="42" t="n"/>
      <c r="D3881" s="42" t="n"/>
      <c r="E3881" s="42" t="n"/>
      <c r="F3881" s="42" t="n"/>
      <c r="G3881" s="42" t="n"/>
      <c r="H3881" s="42" t="n"/>
      <c r="I3881" s="42" t="n"/>
      <c r="J3881" s="42" t="n"/>
      <c r="K3881" s="42" t="n"/>
      <c r="L3881" s="42" t="n"/>
      <c r="M3881" s="42" t="n"/>
      <c r="N3881" s="42" t="n"/>
      <c r="O3881" s="42" t="n"/>
    </row>
    <row r="3882">
      <c r="A3882" s="40" t="n"/>
      <c r="B3882" s="41" t="n"/>
      <c r="C3882" s="42" t="n"/>
      <c r="D3882" s="42" t="n"/>
      <c r="E3882" s="42" t="n"/>
      <c r="F3882" s="42" t="n"/>
      <c r="G3882" s="42" t="n"/>
      <c r="H3882" s="42" t="n"/>
      <c r="I3882" s="42" t="n"/>
      <c r="J3882" s="42" t="n"/>
      <c r="K3882" s="42" t="n"/>
      <c r="L3882" s="42" t="n"/>
      <c r="M3882" s="42" t="n"/>
      <c r="N3882" s="42" t="n"/>
      <c r="O3882" s="42" t="n"/>
    </row>
    <row r="3883">
      <c r="A3883" s="40" t="n"/>
      <c r="B3883" s="41" t="n"/>
      <c r="C3883" s="42" t="n"/>
      <c r="D3883" s="42" t="n"/>
      <c r="E3883" s="42" t="n"/>
      <c r="F3883" s="42" t="n"/>
      <c r="G3883" s="42" t="n"/>
      <c r="H3883" s="42" t="n"/>
      <c r="I3883" s="42" t="n"/>
      <c r="J3883" s="42" t="n"/>
      <c r="K3883" s="42" t="n"/>
      <c r="L3883" s="42" t="n"/>
      <c r="M3883" s="42" t="n"/>
      <c r="N3883" s="42" t="n"/>
      <c r="O3883" s="42" t="n"/>
    </row>
    <row r="3884">
      <c r="A3884" s="40" t="n"/>
      <c r="B3884" s="41" t="n"/>
      <c r="C3884" s="42" t="n"/>
      <c r="D3884" s="42" t="n"/>
      <c r="E3884" s="42" t="n"/>
      <c r="F3884" s="42" t="n"/>
      <c r="G3884" s="42" t="n"/>
      <c r="H3884" s="42" t="n"/>
      <c r="I3884" s="42" t="n"/>
      <c r="J3884" s="42" t="n"/>
      <c r="K3884" s="42" t="n"/>
      <c r="L3884" s="42" t="n"/>
      <c r="M3884" s="42" t="n"/>
      <c r="N3884" s="42" t="n"/>
      <c r="O3884" s="42" t="n"/>
    </row>
    <row r="3885">
      <c r="A3885" s="40" t="n"/>
      <c r="B3885" s="41" t="n"/>
      <c r="C3885" s="42" t="n"/>
      <c r="D3885" s="42" t="n"/>
      <c r="E3885" s="42" t="n"/>
      <c r="F3885" s="42" t="n"/>
      <c r="G3885" s="42" t="n"/>
      <c r="H3885" s="42" t="n"/>
      <c r="I3885" s="42" t="n"/>
      <c r="J3885" s="42" t="n"/>
      <c r="K3885" s="42" t="n"/>
      <c r="L3885" s="42" t="n"/>
      <c r="M3885" s="42" t="n"/>
      <c r="N3885" s="42" t="n"/>
      <c r="O3885" s="42" t="n"/>
    </row>
    <row r="3886">
      <c r="A3886" s="40" t="n"/>
      <c r="B3886" s="41" t="n"/>
      <c r="C3886" s="42" t="n"/>
      <c r="D3886" s="42" t="n"/>
      <c r="E3886" s="42" t="n"/>
      <c r="F3886" s="42" t="n"/>
      <c r="G3886" s="42" t="n"/>
      <c r="H3886" s="42" t="n"/>
      <c r="I3886" s="42" t="n"/>
      <c r="J3886" s="42" t="n"/>
      <c r="K3886" s="42" t="n"/>
      <c r="L3886" s="42" t="n"/>
      <c r="M3886" s="42" t="n"/>
      <c r="N3886" s="42" t="n"/>
      <c r="O3886" s="42" t="n"/>
    </row>
    <row r="3887">
      <c r="A3887" s="40" t="n"/>
      <c r="B3887" s="41" t="n"/>
      <c r="C3887" s="42" t="n"/>
      <c r="D3887" s="42" t="n"/>
      <c r="E3887" s="42" t="n"/>
      <c r="F3887" s="42" t="n"/>
      <c r="G3887" s="42" t="n"/>
      <c r="H3887" s="42" t="n"/>
      <c r="I3887" s="42" t="n"/>
      <c r="J3887" s="42" t="n"/>
      <c r="K3887" s="42" t="n"/>
      <c r="L3887" s="42" t="n"/>
      <c r="M3887" s="42" t="n"/>
      <c r="N3887" s="42" t="n"/>
      <c r="O3887" s="42" t="n"/>
    </row>
    <row r="3888">
      <c r="A3888" s="40" t="n"/>
      <c r="B3888" s="41" t="n"/>
      <c r="C3888" s="42" t="n"/>
      <c r="D3888" s="42" t="n"/>
      <c r="E3888" s="42" t="n"/>
      <c r="F3888" s="42" t="n"/>
      <c r="G3888" s="42" t="n"/>
      <c r="H3888" s="42" t="n"/>
      <c r="I3888" s="42" t="n"/>
      <c r="J3888" s="42" t="n"/>
      <c r="K3888" s="42" t="n"/>
      <c r="L3888" s="42" t="n"/>
      <c r="M3888" s="42" t="n"/>
      <c r="N3888" s="42" t="n"/>
      <c r="O3888" s="42" t="n"/>
    </row>
    <row r="3889">
      <c r="A3889" s="40" t="n"/>
      <c r="B3889" s="41" t="n"/>
      <c r="C3889" s="42" t="n"/>
      <c r="D3889" s="42" t="n"/>
      <c r="E3889" s="42" t="n"/>
      <c r="F3889" s="42" t="n"/>
      <c r="G3889" s="42" t="n"/>
      <c r="H3889" s="42" t="n"/>
      <c r="I3889" s="42" t="n"/>
      <c r="J3889" s="42" t="n"/>
      <c r="K3889" s="42" t="n"/>
      <c r="L3889" s="42" t="n"/>
      <c r="M3889" s="42" t="n"/>
      <c r="N3889" s="42" t="n"/>
      <c r="O3889" s="42" t="n"/>
    </row>
    <row r="3890">
      <c r="A3890" s="40" t="n"/>
      <c r="B3890" s="41" t="n"/>
      <c r="C3890" s="42" t="n"/>
      <c r="D3890" s="42" t="n"/>
      <c r="E3890" s="42" t="n"/>
      <c r="F3890" s="42" t="n"/>
      <c r="G3890" s="42" t="n"/>
      <c r="H3890" s="42" t="n"/>
      <c r="I3890" s="42" t="n"/>
      <c r="J3890" s="42" t="n"/>
      <c r="K3890" s="42" t="n"/>
      <c r="L3890" s="42" t="n"/>
      <c r="M3890" s="42" t="n"/>
      <c r="N3890" s="42" t="n"/>
      <c r="O3890" s="42" t="n"/>
    </row>
    <row r="3891">
      <c r="A3891" s="40" t="n"/>
      <c r="B3891" s="41" t="n"/>
      <c r="C3891" s="42" t="n"/>
      <c r="D3891" s="42" t="n"/>
      <c r="E3891" s="42" t="n"/>
      <c r="F3891" s="42" t="n"/>
      <c r="G3891" s="42" t="n"/>
      <c r="H3891" s="42" t="n"/>
      <c r="I3891" s="42" t="n"/>
      <c r="J3891" s="42" t="n"/>
      <c r="K3891" s="42" t="n"/>
      <c r="L3891" s="42" t="n"/>
      <c r="M3891" s="42" t="n"/>
      <c r="N3891" s="42" t="n"/>
      <c r="O3891" s="42" t="n"/>
    </row>
    <row r="3892">
      <c r="A3892" s="40" t="n"/>
      <c r="B3892" s="41" t="n"/>
      <c r="C3892" s="42" t="n"/>
      <c r="D3892" s="42" t="n"/>
      <c r="E3892" s="42" t="n"/>
      <c r="F3892" s="42" t="n"/>
      <c r="G3892" s="42" t="n"/>
      <c r="H3892" s="42" t="n"/>
      <c r="I3892" s="42" t="n"/>
      <c r="J3892" s="42" t="n"/>
      <c r="K3892" s="42" t="n"/>
      <c r="L3892" s="42" t="n"/>
      <c r="M3892" s="42" t="n"/>
      <c r="N3892" s="42" t="n"/>
      <c r="O3892" s="42" t="n"/>
    </row>
    <row r="3893">
      <c r="A3893" s="40" t="n"/>
      <c r="B3893" s="41" t="n"/>
      <c r="C3893" s="42" t="n"/>
      <c r="D3893" s="42" t="n"/>
      <c r="E3893" s="42" t="n"/>
      <c r="F3893" s="42" t="n"/>
      <c r="G3893" s="42" t="n"/>
      <c r="H3893" s="42" t="n"/>
      <c r="I3893" s="42" t="n"/>
      <c r="J3893" s="42" t="n"/>
      <c r="K3893" s="42" t="n"/>
      <c r="L3893" s="42" t="n"/>
      <c r="M3893" s="42" t="n"/>
      <c r="N3893" s="42" t="n"/>
      <c r="O3893" s="42" t="n"/>
    </row>
    <row r="3894">
      <c r="A3894" s="40" t="n"/>
      <c r="B3894" s="41" t="n"/>
      <c r="C3894" s="42" t="n"/>
      <c r="D3894" s="42" t="n"/>
      <c r="E3894" s="42" t="n"/>
      <c r="F3894" s="42" t="n"/>
      <c r="G3894" s="42" t="n"/>
      <c r="H3894" s="42" t="n"/>
      <c r="I3894" s="42" t="n"/>
      <c r="J3894" s="42" t="n"/>
      <c r="K3894" s="42" t="n"/>
      <c r="L3894" s="42" t="n"/>
      <c r="M3894" s="42" t="n"/>
      <c r="N3894" s="42" t="n"/>
      <c r="O3894" s="42" t="n"/>
    </row>
    <row r="3895">
      <c r="A3895" s="40" t="n"/>
      <c r="B3895" s="41" t="n"/>
      <c r="C3895" s="42" t="n"/>
      <c r="D3895" s="42" t="n"/>
      <c r="E3895" s="42" t="n"/>
      <c r="F3895" s="42" t="n"/>
      <c r="G3895" s="42" t="n"/>
      <c r="H3895" s="42" t="n"/>
      <c r="I3895" s="42" t="n"/>
      <c r="J3895" s="42" t="n"/>
      <c r="K3895" s="42" t="n"/>
      <c r="L3895" s="42" t="n"/>
      <c r="M3895" s="42" t="n"/>
      <c r="N3895" s="42" t="n"/>
      <c r="O3895" s="42" t="n"/>
    </row>
    <row r="3896">
      <c r="A3896" s="40" t="n"/>
      <c r="B3896" s="41" t="n"/>
      <c r="C3896" s="42" t="n"/>
      <c r="D3896" s="42" t="n"/>
      <c r="E3896" s="42" t="n"/>
      <c r="F3896" s="42" t="n"/>
      <c r="G3896" s="42" t="n"/>
      <c r="H3896" s="42" t="n"/>
      <c r="I3896" s="42" t="n"/>
      <c r="J3896" s="42" t="n"/>
      <c r="K3896" s="42" t="n"/>
      <c r="L3896" s="42" t="n"/>
      <c r="M3896" s="42" t="n"/>
      <c r="N3896" s="42" t="n"/>
      <c r="O3896" s="42" t="n"/>
    </row>
    <row r="3897">
      <c r="A3897" s="40" t="n"/>
      <c r="B3897" s="41" t="n"/>
      <c r="C3897" s="42" t="n"/>
      <c r="D3897" s="42" t="n"/>
      <c r="E3897" s="42" t="n"/>
      <c r="F3897" s="42" t="n"/>
      <c r="G3897" s="42" t="n"/>
      <c r="H3897" s="42" t="n"/>
      <c r="I3897" s="42" t="n"/>
      <c r="J3897" s="42" t="n"/>
      <c r="K3897" s="42" t="n"/>
      <c r="L3897" s="42" t="n"/>
      <c r="M3897" s="42" t="n"/>
      <c r="N3897" s="42" t="n"/>
      <c r="O3897" s="42" t="n"/>
    </row>
    <row r="3898">
      <c r="A3898" s="40" t="n"/>
      <c r="B3898" s="41" t="n"/>
      <c r="C3898" s="42" t="n"/>
      <c r="D3898" s="42" t="n"/>
      <c r="E3898" s="42" t="n"/>
      <c r="F3898" s="42" t="n"/>
      <c r="G3898" s="42" t="n"/>
      <c r="H3898" s="42" t="n"/>
      <c r="I3898" s="42" t="n"/>
      <c r="J3898" s="42" t="n"/>
      <c r="K3898" s="42" t="n"/>
      <c r="L3898" s="42" t="n"/>
      <c r="M3898" s="42" t="n"/>
      <c r="N3898" s="42" t="n"/>
      <c r="O3898" s="42" t="n"/>
    </row>
    <row r="3899">
      <c r="A3899" s="40" t="n"/>
      <c r="B3899" s="41" t="n"/>
      <c r="C3899" s="42" t="n"/>
      <c r="D3899" s="42" t="n"/>
      <c r="E3899" s="42" t="n"/>
      <c r="F3899" s="42" t="n"/>
      <c r="G3899" s="42" t="n"/>
      <c r="H3899" s="42" t="n"/>
      <c r="I3899" s="42" t="n"/>
      <c r="J3899" s="42" t="n"/>
      <c r="K3899" s="42" t="n"/>
      <c r="L3899" s="42" t="n"/>
      <c r="M3899" s="42" t="n"/>
      <c r="N3899" s="42" t="n"/>
      <c r="O3899" s="42" t="n"/>
    </row>
    <row r="3900">
      <c r="A3900" s="40" t="n"/>
      <c r="B3900" s="41" t="n"/>
      <c r="C3900" s="42" t="n"/>
      <c r="D3900" s="42" t="n"/>
      <c r="E3900" s="42" t="n"/>
      <c r="F3900" s="42" t="n"/>
      <c r="G3900" s="42" t="n"/>
      <c r="H3900" s="42" t="n"/>
      <c r="I3900" s="42" t="n"/>
      <c r="J3900" s="42" t="n"/>
      <c r="K3900" s="42" t="n"/>
      <c r="L3900" s="42" t="n"/>
      <c r="M3900" s="42" t="n"/>
      <c r="N3900" s="42" t="n"/>
      <c r="O3900" s="42" t="n"/>
    </row>
    <row r="3901">
      <c r="A3901" s="40" t="n"/>
      <c r="B3901" s="41" t="n"/>
      <c r="C3901" s="42" t="n"/>
      <c r="D3901" s="42" t="n"/>
      <c r="E3901" s="42" t="n"/>
      <c r="F3901" s="42" t="n"/>
      <c r="G3901" s="42" t="n"/>
      <c r="H3901" s="42" t="n"/>
      <c r="I3901" s="42" t="n"/>
      <c r="J3901" s="42" t="n"/>
      <c r="K3901" s="42" t="n"/>
      <c r="L3901" s="42" t="n"/>
      <c r="M3901" s="42" t="n"/>
      <c r="N3901" s="42" t="n"/>
      <c r="O3901" s="42" t="n"/>
    </row>
    <row r="3902">
      <c r="A3902" s="40" t="n"/>
      <c r="B3902" s="41" t="n"/>
      <c r="C3902" s="42" t="n"/>
      <c r="D3902" s="42" t="n"/>
      <c r="E3902" s="42" t="n"/>
      <c r="F3902" s="42" t="n"/>
      <c r="G3902" s="42" t="n"/>
      <c r="H3902" s="42" t="n"/>
      <c r="I3902" s="42" t="n"/>
      <c r="J3902" s="42" t="n"/>
      <c r="K3902" s="42" t="n"/>
      <c r="L3902" s="42" t="n"/>
      <c r="M3902" s="42" t="n"/>
      <c r="N3902" s="42" t="n"/>
      <c r="O3902" s="42" t="n"/>
    </row>
    <row r="3903">
      <c r="A3903" s="40" t="n"/>
      <c r="B3903" s="41" t="n"/>
      <c r="C3903" s="42" t="n"/>
      <c r="D3903" s="42" t="n"/>
      <c r="E3903" s="42" t="n"/>
      <c r="F3903" s="42" t="n"/>
      <c r="G3903" s="42" t="n"/>
      <c r="H3903" s="42" t="n"/>
      <c r="I3903" s="42" t="n"/>
      <c r="J3903" s="42" t="n"/>
      <c r="K3903" s="42" t="n"/>
      <c r="L3903" s="42" t="n"/>
      <c r="M3903" s="42" t="n"/>
      <c r="N3903" s="42" t="n"/>
      <c r="O3903" s="42" t="n"/>
    </row>
    <row r="3904">
      <c r="A3904" s="40" t="n"/>
      <c r="B3904" s="41" t="n"/>
      <c r="C3904" s="42" t="n"/>
      <c r="D3904" s="42" t="n"/>
      <c r="E3904" s="42" t="n"/>
      <c r="F3904" s="42" t="n"/>
      <c r="G3904" s="42" t="n"/>
      <c r="H3904" s="42" t="n"/>
      <c r="I3904" s="42" t="n"/>
      <c r="J3904" s="42" t="n"/>
      <c r="K3904" s="42" t="n"/>
      <c r="L3904" s="42" t="n"/>
      <c r="M3904" s="42" t="n"/>
      <c r="N3904" s="42" t="n"/>
      <c r="O3904" s="42" t="n"/>
    </row>
    <row r="3905">
      <c r="A3905" s="40" t="n"/>
      <c r="B3905" s="41" t="n"/>
      <c r="C3905" s="42" t="n"/>
      <c r="D3905" s="42" t="n"/>
      <c r="E3905" s="42" t="n"/>
      <c r="F3905" s="42" t="n"/>
      <c r="G3905" s="42" t="n"/>
      <c r="H3905" s="42" t="n"/>
      <c r="I3905" s="42" t="n"/>
      <c r="J3905" s="42" t="n"/>
      <c r="K3905" s="42" t="n"/>
      <c r="L3905" s="42" t="n"/>
      <c r="M3905" s="42" t="n"/>
      <c r="N3905" s="42" t="n"/>
      <c r="O3905" s="42" t="n"/>
    </row>
    <row r="3906">
      <c r="A3906" s="40" t="n"/>
      <c r="B3906" s="41" t="n"/>
      <c r="C3906" s="42" t="n"/>
      <c r="D3906" s="42" t="n"/>
      <c r="E3906" s="42" t="n"/>
      <c r="F3906" s="42" t="n"/>
      <c r="G3906" s="42" t="n"/>
      <c r="H3906" s="42" t="n"/>
      <c r="I3906" s="42" t="n"/>
      <c r="J3906" s="42" t="n"/>
      <c r="K3906" s="42" t="n"/>
      <c r="L3906" s="42" t="n"/>
      <c r="M3906" s="42" t="n"/>
      <c r="N3906" s="42" t="n"/>
      <c r="O3906" s="42" t="n"/>
    </row>
    <row r="3907">
      <c r="A3907" s="40" t="n"/>
      <c r="B3907" s="41" t="n"/>
      <c r="C3907" s="42" t="n"/>
      <c r="D3907" s="42" t="n"/>
      <c r="E3907" s="42" t="n"/>
      <c r="F3907" s="42" t="n"/>
      <c r="G3907" s="42" t="n"/>
      <c r="H3907" s="42" t="n"/>
      <c r="I3907" s="42" t="n"/>
      <c r="J3907" s="42" t="n"/>
      <c r="K3907" s="42" t="n"/>
      <c r="L3907" s="42" t="n"/>
      <c r="M3907" s="42" t="n"/>
      <c r="N3907" s="42" t="n"/>
      <c r="O3907" s="42" t="n"/>
    </row>
    <row r="3908">
      <c r="A3908" s="40" t="n"/>
      <c r="B3908" s="41" t="n"/>
      <c r="C3908" s="42" t="n"/>
      <c r="D3908" s="42" t="n"/>
      <c r="E3908" s="42" t="n"/>
      <c r="F3908" s="42" t="n"/>
      <c r="G3908" s="42" t="n"/>
      <c r="H3908" s="42" t="n"/>
      <c r="I3908" s="42" t="n"/>
      <c r="J3908" s="42" t="n"/>
      <c r="K3908" s="42" t="n"/>
      <c r="L3908" s="42" t="n"/>
      <c r="M3908" s="42" t="n"/>
      <c r="N3908" s="42" t="n"/>
      <c r="O3908" s="42" t="n"/>
    </row>
    <row r="3909">
      <c r="A3909" s="40" t="n"/>
      <c r="B3909" s="41" t="n"/>
      <c r="C3909" s="42" t="n"/>
      <c r="D3909" s="42" t="n"/>
      <c r="E3909" s="42" t="n"/>
      <c r="F3909" s="42" t="n"/>
      <c r="G3909" s="42" t="n"/>
      <c r="H3909" s="42" t="n"/>
      <c r="I3909" s="42" t="n"/>
      <c r="J3909" s="42" t="n"/>
      <c r="K3909" s="42" t="n"/>
      <c r="L3909" s="42" t="n"/>
      <c r="M3909" s="42" t="n"/>
      <c r="N3909" s="42" t="n"/>
      <c r="O3909" s="42" t="n"/>
    </row>
    <row r="3910">
      <c r="A3910" s="40" t="n"/>
      <c r="B3910" s="41" t="n"/>
      <c r="C3910" s="42" t="n"/>
      <c r="D3910" s="42" t="n"/>
      <c r="E3910" s="42" t="n"/>
      <c r="F3910" s="42" t="n"/>
      <c r="G3910" s="42" t="n"/>
      <c r="H3910" s="42" t="n"/>
      <c r="I3910" s="42" t="n"/>
      <c r="J3910" s="42" t="n"/>
      <c r="K3910" s="42" t="n"/>
      <c r="L3910" s="42" t="n"/>
      <c r="M3910" s="42" t="n"/>
      <c r="N3910" s="42" t="n"/>
      <c r="O3910" s="42" t="n"/>
    </row>
    <row r="3911">
      <c r="A3911" s="40" t="n"/>
      <c r="B3911" s="41" t="n"/>
      <c r="C3911" s="42" t="n"/>
      <c r="D3911" s="42" t="n"/>
      <c r="E3911" s="42" t="n"/>
      <c r="F3911" s="42" t="n"/>
      <c r="G3911" s="42" t="n"/>
      <c r="H3911" s="42" t="n"/>
      <c r="I3911" s="42" t="n"/>
      <c r="J3911" s="42" t="n"/>
      <c r="K3911" s="42" t="n"/>
      <c r="L3911" s="42" t="n"/>
      <c r="M3911" s="42" t="n"/>
      <c r="N3911" s="42" t="n"/>
      <c r="O3911" s="42" t="n"/>
    </row>
    <row r="3912">
      <c r="A3912" s="40" t="n"/>
      <c r="B3912" s="41" t="n"/>
      <c r="C3912" s="42" t="n"/>
      <c r="D3912" s="42" t="n"/>
      <c r="E3912" s="42" t="n"/>
      <c r="F3912" s="42" t="n"/>
      <c r="G3912" s="42" t="n"/>
      <c r="H3912" s="42" t="n"/>
      <c r="I3912" s="42" t="n"/>
      <c r="J3912" s="42" t="n"/>
      <c r="K3912" s="42" t="n"/>
      <c r="L3912" s="42" t="n"/>
      <c r="M3912" s="42" t="n"/>
      <c r="N3912" s="42" t="n"/>
      <c r="O3912" s="42" t="n"/>
    </row>
    <row r="3913">
      <c r="A3913" s="40" t="n"/>
      <c r="B3913" s="41" t="n"/>
      <c r="C3913" s="42" t="n"/>
      <c r="D3913" s="42" t="n"/>
      <c r="E3913" s="42" t="n"/>
      <c r="F3913" s="42" t="n"/>
      <c r="G3913" s="42" t="n"/>
      <c r="H3913" s="42" t="n"/>
      <c r="I3913" s="42" t="n"/>
      <c r="J3913" s="42" t="n"/>
      <c r="K3913" s="42" t="n"/>
      <c r="L3913" s="42" t="n"/>
      <c r="M3913" s="42" t="n"/>
      <c r="N3913" s="42" t="n"/>
      <c r="O3913" s="42" t="n"/>
    </row>
    <row r="3914">
      <c r="A3914" s="40" t="n"/>
      <c r="B3914" s="41" t="n"/>
      <c r="C3914" s="42" t="n"/>
      <c r="D3914" s="42" t="n"/>
      <c r="E3914" s="42" t="n"/>
      <c r="F3914" s="42" t="n"/>
      <c r="G3914" s="42" t="n"/>
      <c r="H3914" s="42" t="n"/>
      <c r="I3914" s="42" t="n"/>
      <c r="J3914" s="42" t="n"/>
      <c r="K3914" s="42" t="n"/>
      <c r="L3914" s="42" t="n"/>
      <c r="M3914" s="42" t="n"/>
      <c r="N3914" s="42" t="n"/>
      <c r="O3914" s="42" t="n"/>
    </row>
    <row r="3915">
      <c r="A3915" s="40" t="n"/>
      <c r="B3915" s="41" t="n"/>
      <c r="C3915" s="42" t="n"/>
      <c r="D3915" s="42" t="n"/>
      <c r="E3915" s="42" t="n"/>
      <c r="F3915" s="42" t="n"/>
      <c r="G3915" s="42" t="n"/>
      <c r="H3915" s="42" t="n"/>
      <c r="I3915" s="42" t="n"/>
      <c r="J3915" s="42" t="n"/>
      <c r="K3915" s="42" t="n"/>
      <c r="L3915" s="42" t="n"/>
      <c r="M3915" s="42" t="n"/>
      <c r="N3915" s="42" t="n"/>
      <c r="O3915" s="42" t="n"/>
    </row>
    <row r="3916">
      <c r="A3916" s="40" t="n"/>
      <c r="B3916" s="41" t="n"/>
      <c r="C3916" s="42" t="n"/>
      <c r="D3916" s="42" t="n"/>
      <c r="E3916" s="42" t="n"/>
      <c r="F3916" s="42" t="n"/>
      <c r="G3916" s="42" t="n"/>
      <c r="H3916" s="42" t="n"/>
      <c r="I3916" s="42" t="n"/>
      <c r="J3916" s="42" t="n"/>
      <c r="K3916" s="42" t="n"/>
      <c r="L3916" s="42" t="n"/>
      <c r="M3916" s="42" t="n"/>
      <c r="N3916" s="42" t="n"/>
      <c r="O3916" s="42" t="n"/>
    </row>
    <row r="3917">
      <c r="A3917" s="40" t="n"/>
      <c r="B3917" s="41" t="n"/>
      <c r="C3917" s="42" t="n"/>
      <c r="D3917" s="42" t="n"/>
      <c r="E3917" s="42" t="n"/>
      <c r="F3917" s="42" t="n"/>
      <c r="G3917" s="42" t="n"/>
      <c r="H3917" s="42" t="n"/>
      <c r="I3917" s="42" t="n"/>
      <c r="J3917" s="42" t="n"/>
      <c r="K3917" s="42" t="n"/>
      <c r="L3917" s="42" t="n"/>
      <c r="M3917" s="42" t="n"/>
      <c r="N3917" s="42" t="n"/>
      <c r="O3917" s="42" t="n"/>
    </row>
    <row r="3918">
      <c r="A3918" s="40" t="n"/>
      <c r="B3918" s="41" t="n"/>
      <c r="C3918" s="42" t="n"/>
      <c r="D3918" s="42" t="n"/>
      <c r="E3918" s="42" t="n"/>
      <c r="F3918" s="42" t="n"/>
      <c r="G3918" s="42" t="n"/>
      <c r="H3918" s="42" t="n"/>
      <c r="I3918" s="42" t="n"/>
      <c r="J3918" s="42" t="n"/>
      <c r="K3918" s="42" t="n"/>
      <c r="L3918" s="42" t="n"/>
      <c r="M3918" s="42" t="n"/>
      <c r="N3918" s="42" t="n"/>
      <c r="O3918" s="42" t="n"/>
    </row>
    <row r="3919">
      <c r="A3919" s="40" t="n"/>
      <c r="B3919" s="41" t="n"/>
      <c r="C3919" s="42" t="n"/>
      <c r="D3919" s="42" t="n"/>
      <c r="E3919" s="42" t="n"/>
      <c r="F3919" s="42" t="n"/>
      <c r="G3919" s="42" t="n"/>
      <c r="H3919" s="42" t="n"/>
      <c r="I3919" s="42" t="n"/>
      <c r="J3919" s="42" t="n"/>
      <c r="K3919" s="42" t="n"/>
      <c r="L3919" s="42" t="n"/>
      <c r="M3919" s="42" t="n"/>
      <c r="N3919" s="42" t="n"/>
      <c r="O3919" s="42" t="n"/>
    </row>
    <row r="3920">
      <c r="A3920" s="40" t="n"/>
      <c r="B3920" s="41" t="n"/>
      <c r="C3920" s="42" t="n"/>
      <c r="D3920" s="42" t="n"/>
      <c r="E3920" s="42" t="n"/>
      <c r="F3920" s="42" t="n"/>
      <c r="G3920" s="42" t="n"/>
      <c r="H3920" s="42" t="n"/>
      <c r="I3920" s="42" t="n"/>
      <c r="J3920" s="42" t="n"/>
      <c r="K3920" s="42" t="n"/>
      <c r="L3920" s="42" t="n"/>
      <c r="M3920" s="42" t="n"/>
      <c r="N3920" s="42" t="n"/>
      <c r="O3920" s="42" t="n"/>
    </row>
    <row r="3921">
      <c r="A3921" s="40" t="n"/>
      <c r="B3921" s="41" t="n"/>
      <c r="C3921" s="42" t="n"/>
      <c r="D3921" s="42" t="n"/>
      <c r="E3921" s="42" t="n"/>
      <c r="F3921" s="42" t="n"/>
      <c r="G3921" s="42" t="n"/>
      <c r="H3921" s="42" t="n"/>
      <c r="I3921" s="42" t="n"/>
      <c r="J3921" s="42" t="n"/>
      <c r="K3921" s="42" t="n"/>
      <c r="L3921" s="42" t="n"/>
      <c r="M3921" s="42" t="n"/>
      <c r="N3921" s="42" t="n"/>
      <c r="O3921" s="42" t="n"/>
    </row>
    <row r="3922">
      <c r="A3922" s="40" t="n"/>
      <c r="B3922" s="41" t="n"/>
      <c r="C3922" s="42" t="n"/>
      <c r="D3922" s="42" t="n"/>
      <c r="E3922" s="42" t="n"/>
      <c r="F3922" s="42" t="n"/>
      <c r="G3922" s="42" t="n"/>
      <c r="H3922" s="42" t="n"/>
      <c r="I3922" s="42" t="n"/>
      <c r="J3922" s="42" t="n"/>
      <c r="K3922" s="42" t="n"/>
      <c r="L3922" s="42" t="n"/>
      <c r="M3922" s="42" t="n"/>
      <c r="N3922" s="42" t="n"/>
      <c r="O3922" s="42" t="n"/>
    </row>
    <row r="3923">
      <c r="A3923" s="40" t="n"/>
      <c r="B3923" s="41" t="n"/>
      <c r="C3923" s="42" t="n"/>
      <c r="D3923" s="42" t="n"/>
      <c r="E3923" s="42" t="n"/>
      <c r="F3923" s="42" t="n"/>
      <c r="G3923" s="42" t="n"/>
      <c r="H3923" s="42" t="n"/>
      <c r="I3923" s="42" t="n"/>
      <c r="J3923" s="42" t="n"/>
      <c r="K3923" s="42" t="n"/>
      <c r="L3923" s="42" t="n"/>
      <c r="M3923" s="42" t="n"/>
      <c r="N3923" s="42" t="n"/>
      <c r="O3923" s="42" t="n"/>
    </row>
    <row r="3924">
      <c r="A3924" s="40" t="n"/>
      <c r="B3924" s="41" t="n"/>
      <c r="C3924" s="42" t="n"/>
      <c r="D3924" s="42" t="n"/>
      <c r="E3924" s="42" t="n"/>
      <c r="F3924" s="42" t="n"/>
      <c r="G3924" s="42" t="n"/>
      <c r="H3924" s="42" t="n"/>
      <c r="I3924" s="42" t="n"/>
      <c r="J3924" s="42" t="n"/>
      <c r="K3924" s="42" t="n"/>
      <c r="L3924" s="42" t="n"/>
      <c r="M3924" s="42" t="n"/>
      <c r="N3924" s="42" t="n"/>
      <c r="O3924" s="42" t="n"/>
    </row>
    <row r="3925">
      <c r="A3925" s="40" t="n"/>
      <c r="B3925" s="41" t="n"/>
      <c r="C3925" s="42" t="n"/>
      <c r="D3925" s="42" t="n"/>
      <c r="E3925" s="42" t="n"/>
      <c r="F3925" s="42" t="n"/>
      <c r="G3925" s="42" t="n"/>
      <c r="H3925" s="42" t="n"/>
      <c r="I3925" s="42" t="n"/>
      <c r="J3925" s="42" t="n"/>
      <c r="K3925" s="42" t="n"/>
      <c r="L3925" s="42" t="n"/>
      <c r="M3925" s="42" t="n"/>
      <c r="N3925" s="42" t="n"/>
      <c r="O3925" s="42" t="n"/>
    </row>
    <row r="3926">
      <c r="A3926" s="40" t="n"/>
      <c r="B3926" s="41" t="n"/>
      <c r="C3926" s="42" t="n"/>
      <c r="D3926" s="42" t="n"/>
      <c r="E3926" s="42" t="n"/>
      <c r="F3926" s="42" t="n"/>
      <c r="G3926" s="42" t="n"/>
      <c r="H3926" s="42" t="n"/>
      <c r="I3926" s="42" t="n"/>
      <c r="J3926" s="42" t="n"/>
      <c r="K3926" s="42" t="n"/>
      <c r="L3926" s="42" t="n"/>
      <c r="M3926" s="42" t="n"/>
      <c r="N3926" s="42" t="n"/>
      <c r="O3926" s="42" t="n"/>
    </row>
    <row r="3927">
      <c r="A3927" s="40" t="n"/>
      <c r="B3927" s="41" t="n"/>
      <c r="C3927" s="42" t="n"/>
      <c r="D3927" s="42" t="n"/>
      <c r="E3927" s="42" t="n"/>
      <c r="F3927" s="42" t="n"/>
      <c r="G3927" s="42" t="n"/>
      <c r="H3927" s="42" t="n"/>
      <c r="I3927" s="42" t="n"/>
      <c r="J3927" s="42" t="n"/>
      <c r="K3927" s="42" t="n"/>
      <c r="L3927" s="42" t="n"/>
      <c r="M3927" s="42" t="n"/>
      <c r="N3927" s="42" t="n"/>
      <c r="O3927" s="42" t="n"/>
    </row>
    <row r="3928">
      <c r="A3928" s="40" t="n"/>
      <c r="B3928" s="41" t="n"/>
      <c r="C3928" s="42" t="n"/>
      <c r="D3928" s="42" t="n"/>
      <c r="E3928" s="42" t="n"/>
      <c r="F3928" s="42" t="n"/>
      <c r="G3928" s="42" t="n"/>
      <c r="H3928" s="42" t="n"/>
      <c r="I3928" s="42" t="n"/>
      <c r="J3928" s="42" t="n"/>
      <c r="K3928" s="42" t="n"/>
      <c r="L3928" s="42" t="n"/>
      <c r="M3928" s="42" t="n"/>
      <c r="N3928" s="42" t="n"/>
      <c r="O3928" s="42" t="n"/>
    </row>
    <row r="3929">
      <c r="A3929" s="40" t="n"/>
      <c r="B3929" s="41" t="n"/>
      <c r="C3929" s="42" t="n"/>
      <c r="D3929" s="42" t="n"/>
      <c r="E3929" s="42" t="n"/>
      <c r="F3929" s="42" t="n"/>
      <c r="G3929" s="42" t="n"/>
      <c r="H3929" s="42" t="n"/>
      <c r="I3929" s="42" t="n"/>
      <c r="J3929" s="42" t="n"/>
      <c r="K3929" s="42" t="n"/>
      <c r="L3929" s="42" t="n"/>
      <c r="M3929" s="42" t="n"/>
      <c r="N3929" s="42" t="n"/>
      <c r="O3929" s="42" t="n"/>
    </row>
    <row r="3930">
      <c r="A3930" s="40" t="n"/>
      <c r="B3930" s="41" t="n"/>
      <c r="C3930" s="42" t="n"/>
      <c r="D3930" s="42" t="n"/>
      <c r="E3930" s="42" t="n"/>
      <c r="F3930" s="42" t="n"/>
      <c r="G3930" s="42" t="n"/>
      <c r="H3930" s="42" t="n"/>
      <c r="I3930" s="42" t="n"/>
      <c r="J3930" s="42" t="n"/>
      <c r="K3930" s="42" t="n"/>
      <c r="L3930" s="42" t="n"/>
      <c r="M3930" s="42" t="n"/>
      <c r="N3930" s="42" t="n"/>
      <c r="O3930" s="42" t="n"/>
    </row>
    <row r="3931">
      <c r="A3931" s="40" t="n"/>
      <c r="B3931" s="41" t="n"/>
      <c r="C3931" s="42" t="n"/>
      <c r="D3931" s="42" t="n"/>
      <c r="E3931" s="42" t="n"/>
      <c r="F3931" s="42" t="n"/>
      <c r="G3931" s="42" t="n"/>
      <c r="H3931" s="42" t="n"/>
      <c r="I3931" s="42" t="n"/>
      <c r="J3931" s="42" t="n"/>
      <c r="K3931" s="42" t="n"/>
      <c r="L3931" s="42" t="n"/>
      <c r="M3931" s="42" t="n"/>
      <c r="N3931" s="42" t="n"/>
      <c r="O3931" s="42" t="n"/>
    </row>
    <row r="3932">
      <c r="A3932" s="40" t="n"/>
      <c r="B3932" s="41" t="n"/>
      <c r="C3932" s="42" t="n"/>
      <c r="D3932" s="42" t="n"/>
      <c r="E3932" s="42" t="n"/>
      <c r="F3932" s="42" t="n"/>
      <c r="G3932" s="42" t="n"/>
      <c r="H3932" s="42" t="n"/>
      <c r="I3932" s="42" t="n"/>
      <c r="J3932" s="42" t="n"/>
      <c r="K3932" s="42" t="n"/>
      <c r="L3932" s="42" t="n"/>
      <c r="M3932" s="42" t="n"/>
      <c r="N3932" s="42" t="n"/>
      <c r="O3932" s="42" t="n"/>
    </row>
    <row r="3933">
      <c r="A3933" s="40" t="n"/>
      <c r="B3933" s="41" t="n"/>
      <c r="C3933" s="42" t="n"/>
      <c r="D3933" s="42" t="n"/>
      <c r="E3933" s="42" t="n"/>
      <c r="F3933" s="42" t="n"/>
      <c r="G3933" s="42" t="n"/>
      <c r="H3933" s="42" t="n"/>
      <c r="I3933" s="42" t="n"/>
      <c r="J3933" s="42" t="n"/>
      <c r="K3933" s="42" t="n"/>
      <c r="L3933" s="42" t="n"/>
      <c r="M3933" s="42" t="n"/>
      <c r="N3933" s="42" t="n"/>
      <c r="O3933" s="42" t="n"/>
    </row>
    <row r="3934">
      <c r="A3934" s="40" t="n"/>
      <c r="B3934" s="41" t="n"/>
      <c r="C3934" s="42" t="n"/>
      <c r="D3934" s="42" t="n"/>
      <c r="E3934" s="42" t="n"/>
      <c r="F3934" s="42" t="n"/>
      <c r="G3934" s="42" t="n"/>
      <c r="H3934" s="42" t="n"/>
      <c r="I3934" s="42" t="n"/>
      <c r="J3934" s="42" t="n"/>
      <c r="K3934" s="42" t="n"/>
      <c r="L3934" s="42" t="n"/>
      <c r="M3934" s="42" t="n"/>
      <c r="N3934" s="42" t="n"/>
      <c r="O3934" s="42" t="n"/>
    </row>
    <row r="3935">
      <c r="A3935" s="40" t="n"/>
      <c r="B3935" s="41" t="n"/>
      <c r="C3935" s="42" t="n"/>
      <c r="D3935" s="42" t="n"/>
      <c r="E3935" s="42" t="n"/>
      <c r="F3935" s="42" t="n"/>
      <c r="G3935" s="42" t="n"/>
      <c r="H3935" s="42" t="n"/>
      <c r="I3935" s="42" t="n"/>
      <c r="J3935" s="42" t="n"/>
      <c r="K3935" s="42" t="n"/>
      <c r="L3935" s="42" t="n"/>
      <c r="M3935" s="42" t="n"/>
      <c r="N3935" s="42" t="n"/>
      <c r="O3935" s="42" t="n"/>
    </row>
    <row r="3936">
      <c r="A3936" s="40" t="n"/>
      <c r="B3936" s="41" t="n"/>
      <c r="C3936" s="42" t="n"/>
      <c r="D3936" s="42" t="n"/>
      <c r="E3936" s="42" t="n"/>
      <c r="F3936" s="42" t="n"/>
      <c r="G3936" s="42" t="n"/>
      <c r="H3936" s="42" t="n"/>
      <c r="I3936" s="42" t="n"/>
      <c r="J3936" s="42" t="n"/>
      <c r="K3936" s="42" t="n"/>
      <c r="L3936" s="42" t="n"/>
      <c r="M3936" s="42" t="n"/>
      <c r="N3936" s="42" t="n"/>
      <c r="O3936" s="42" t="n"/>
    </row>
    <row r="3937">
      <c r="A3937" s="40" t="n"/>
      <c r="B3937" s="41" t="n"/>
      <c r="C3937" s="42" t="n"/>
      <c r="D3937" s="42" t="n"/>
      <c r="E3937" s="42" t="n"/>
      <c r="F3937" s="42" t="n"/>
      <c r="G3937" s="42" t="n"/>
      <c r="H3937" s="42" t="n"/>
      <c r="I3937" s="42" t="n"/>
      <c r="J3937" s="42" t="n"/>
      <c r="K3937" s="42" t="n"/>
      <c r="L3937" s="42" t="n"/>
      <c r="M3937" s="42" t="n"/>
      <c r="N3937" s="42" t="n"/>
      <c r="O3937" s="42" t="n"/>
    </row>
    <row r="3938">
      <c r="A3938" s="40" t="n"/>
      <c r="B3938" s="41" t="n"/>
      <c r="C3938" s="42" t="n"/>
      <c r="D3938" s="42" t="n"/>
      <c r="E3938" s="42" t="n"/>
      <c r="F3938" s="42" t="n"/>
      <c r="G3938" s="42" t="n"/>
      <c r="H3938" s="42" t="n"/>
      <c r="I3938" s="42" t="n"/>
      <c r="J3938" s="42" t="n"/>
      <c r="K3938" s="42" t="n"/>
      <c r="L3938" s="42" t="n"/>
      <c r="M3938" s="42" t="n"/>
      <c r="N3938" s="42" t="n"/>
      <c r="O3938" s="42" t="n"/>
    </row>
    <row r="3939">
      <c r="A3939" s="40" t="n"/>
      <c r="B3939" s="41" t="n"/>
      <c r="C3939" s="42" t="n"/>
      <c r="D3939" s="42" t="n"/>
      <c r="E3939" s="42" t="n"/>
      <c r="F3939" s="42" t="n"/>
      <c r="G3939" s="42" t="n"/>
      <c r="H3939" s="42" t="n"/>
      <c r="I3939" s="42" t="n"/>
      <c r="J3939" s="42" t="n"/>
      <c r="K3939" s="42" t="n"/>
      <c r="L3939" s="42" t="n"/>
      <c r="M3939" s="42" t="n"/>
      <c r="N3939" s="42" t="n"/>
      <c r="O3939" s="42" t="n"/>
    </row>
    <row r="3940">
      <c r="A3940" s="40" t="n"/>
      <c r="B3940" s="41" t="n"/>
      <c r="C3940" s="42" t="n"/>
      <c r="D3940" s="42" t="n"/>
      <c r="E3940" s="42" t="n"/>
      <c r="F3940" s="42" t="n"/>
      <c r="G3940" s="42" t="n"/>
      <c r="H3940" s="42" t="n"/>
      <c r="I3940" s="42" t="n"/>
      <c r="J3940" s="42" t="n"/>
      <c r="K3940" s="42" t="n"/>
      <c r="L3940" s="42" t="n"/>
      <c r="M3940" s="42" t="n"/>
      <c r="N3940" s="42" t="n"/>
      <c r="O3940" s="42" t="n"/>
    </row>
    <row r="3941">
      <c r="A3941" s="40" t="n"/>
      <c r="B3941" s="41" t="n"/>
      <c r="C3941" s="42" t="n"/>
      <c r="D3941" s="42" t="n"/>
      <c r="E3941" s="42" t="n"/>
      <c r="F3941" s="42" t="n"/>
      <c r="G3941" s="42" t="n"/>
      <c r="H3941" s="42" t="n"/>
      <c r="I3941" s="42" t="n"/>
      <c r="J3941" s="42" t="n"/>
      <c r="K3941" s="42" t="n"/>
      <c r="L3941" s="42" t="n"/>
      <c r="M3941" s="42" t="n"/>
      <c r="N3941" s="42" t="n"/>
      <c r="O3941" s="42" t="n"/>
    </row>
    <row r="3942">
      <c r="A3942" s="40" t="n"/>
      <c r="B3942" s="41" t="n"/>
      <c r="C3942" s="42" t="n"/>
      <c r="D3942" s="42" t="n"/>
      <c r="E3942" s="42" t="n"/>
      <c r="F3942" s="42" t="n"/>
      <c r="G3942" s="42" t="n"/>
      <c r="H3942" s="42" t="n"/>
      <c r="I3942" s="42" t="n"/>
      <c r="J3942" s="42" t="n"/>
      <c r="K3942" s="42" t="n"/>
      <c r="L3942" s="42" t="n"/>
      <c r="M3942" s="42" t="n"/>
      <c r="N3942" s="42" t="n"/>
      <c r="O3942" s="42" t="n"/>
    </row>
    <row r="3943">
      <c r="A3943" s="40" t="n"/>
      <c r="B3943" s="41" t="n"/>
      <c r="C3943" s="42" t="n"/>
      <c r="D3943" s="42" t="n"/>
      <c r="E3943" s="42" t="n"/>
      <c r="F3943" s="42" t="n"/>
      <c r="G3943" s="42" t="n"/>
      <c r="H3943" s="42" t="n"/>
      <c r="I3943" s="42" t="n"/>
      <c r="J3943" s="42" t="n"/>
      <c r="K3943" s="42" t="n"/>
      <c r="L3943" s="42" t="n"/>
      <c r="M3943" s="42" t="n"/>
      <c r="N3943" s="42" t="n"/>
      <c r="O3943" s="42" t="n"/>
    </row>
    <row r="3944">
      <c r="A3944" s="40" t="n"/>
      <c r="B3944" s="41" t="n"/>
      <c r="C3944" s="42" t="n"/>
      <c r="D3944" s="42" t="n"/>
      <c r="E3944" s="42" t="n"/>
      <c r="F3944" s="42" t="n"/>
      <c r="G3944" s="42" t="n"/>
      <c r="H3944" s="42" t="n"/>
      <c r="I3944" s="42" t="n"/>
      <c r="J3944" s="42" t="n"/>
      <c r="K3944" s="42" t="n"/>
      <c r="L3944" s="42" t="n"/>
      <c r="M3944" s="42" t="n"/>
      <c r="N3944" s="42" t="n"/>
      <c r="O3944" s="42" t="n"/>
    </row>
    <row r="3945">
      <c r="A3945" s="40" t="n"/>
      <c r="B3945" s="41" t="n"/>
      <c r="C3945" s="42" t="n"/>
      <c r="D3945" s="42" t="n"/>
      <c r="E3945" s="42" t="n"/>
      <c r="F3945" s="42" t="n"/>
      <c r="G3945" s="42" t="n"/>
      <c r="H3945" s="42" t="n"/>
      <c r="I3945" s="42" t="n"/>
      <c r="J3945" s="42" t="n"/>
      <c r="K3945" s="42" t="n"/>
      <c r="L3945" s="42" t="n"/>
      <c r="M3945" s="42" t="n"/>
      <c r="N3945" s="42" t="n"/>
      <c r="O3945" s="42" t="n"/>
    </row>
    <row r="3946">
      <c r="A3946" s="40" t="n"/>
      <c r="B3946" s="41" t="n"/>
      <c r="C3946" s="42" t="n"/>
      <c r="D3946" s="42" t="n"/>
      <c r="E3946" s="42" t="n"/>
      <c r="F3946" s="42" t="n"/>
      <c r="G3946" s="42" t="n"/>
      <c r="H3946" s="42" t="n"/>
      <c r="I3946" s="42" t="n"/>
      <c r="J3946" s="42" t="n"/>
      <c r="K3946" s="42" t="n"/>
      <c r="L3946" s="42" t="n"/>
      <c r="M3946" s="42" t="n"/>
      <c r="N3946" s="42" t="n"/>
      <c r="O3946" s="42" t="n"/>
    </row>
    <row r="3947">
      <c r="A3947" s="40" t="n"/>
      <c r="B3947" s="41" t="n"/>
      <c r="C3947" s="42" t="n"/>
      <c r="D3947" s="42" t="n"/>
      <c r="E3947" s="42" t="n"/>
      <c r="F3947" s="42" t="n"/>
      <c r="G3947" s="42" t="n"/>
      <c r="H3947" s="42" t="n"/>
      <c r="I3947" s="42" t="n"/>
      <c r="J3947" s="42" t="n"/>
      <c r="K3947" s="42" t="n"/>
      <c r="L3947" s="42" t="n"/>
      <c r="M3947" s="42" t="n"/>
      <c r="N3947" s="42" t="n"/>
      <c r="O3947" s="42" t="n"/>
    </row>
    <row r="3948">
      <c r="A3948" s="40" t="n"/>
      <c r="B3948" s="41" t="n"/>
      <c r="C3948" s="42" t="n"/>
      <c r="D3948" s="42" t="n"/>
      <c r="E3948" s="42" t="n"/>
      <c r="F3948" s="42" t="n"/>
      <c r="G3948" s="42" t="n"/>
      <c r="H3948" s="42" t="n"/>
      <c r="I3948" s="42" t="n"/>
      <c r="J3948" s="42" t="n"/>
      <c r="K3948" s="42" t="n"/>
      <c r="L3948" s="42" t="n"/>
      <c r="M3948" s="42" t="n"/>
      <c r="N3948" s="42" t="n"/>
      <c r="O3948" s="42" t="n"/>
    </row>
    <row r="3949">
      <c r="A3949" s="40" t="n"/>
      <c r="B3949" s="41" t="n"/>
      <c r="C3949" s="42" t="n"/>
      <c r="D3949" s="42" t="n"/>
      <c r="E3949" s="42" t="n"/>
      <c r="F3949" s="42" t="n"/>
      <c r="G3949" s="42" t="n"/>
      <c r="H3949" s="42" t="n"/>
      <c r="I3949" s="42" t="n"/>
      <c r="J3949" s="42" t="n"/>
      <c r="K3949" s="42" t="n"/>
      <c r="L3949" s="42" t="n"/>
      <c r="M3949" s="42" t="n"/>
      <c r="N3949" s="42" t="n"/>
      <c r="O3949" s="42" t="n"/>
    </row>
    <row r="3950">
      <c r="A3950" s="40" t="n"/>
      <c r="B3950" s="41" t="n"/>
      <c r="C3950" s="42" t="n"/>
      <c r="D3950" s="42" t="n"/>
      <c r="E3950" s="42" t="n"/>
      <c r="F3950" s="42" t="n"/>
      <c r="G3950" s="42" t="n"/>
      <c r="H3950" s="42" t="n"/>
      <c r="I3950" s="42" t="n"/>
      <c r="J3950" s="42" t="n"/>
      <c r="K3950" s="42" t="n"/>
      <c r="L3950" s="42" t="n"/>
      <c r="M3950" s="42" t="n"/>
      <c r="N3950" s="42" t="n"/>
      <c r="O3950" s="42" t="n"/>
    </row>
    <row r="3951">
      <c r="A3951" s="40" t="n"/>
      <c r="B3951" s="41" t="n"/>
      <c r="C3951" s="42" t="n"/>
      <c r="D3951" s="42" t="n"/>
      <c r="E3951" s="42" t="n"/>
      <c r="F3951" s="42" t="n"/>
      <c r="G3951" s="42" t="n"/>
      <c r="H3951" s="42" t="n"/>
      <c r="I3951" s="42" t="n"/>
      <c r="J3951" s="42" t="n"/>
      <c r="K3951" s="42" t="n"/>
      <c r="L3951" s="42" t="n"/>
      <c r="M3951" s="42" t="n"/>
      <c r="N3951" s="42" t="n"/>
      <c r="O3951" s="42" t="n"/>
    </row>
    <row r="3952">
      <c r="A3952" s="40" t="n"/>
      <c r="B3952" s="41" t="n"/>
      <c r="C3952" s="42" t="n"/>
      <c r="D3952" s="42" t="n"/>
      <c r="E3952" s="42" t="n"/>
      <c r="F3952" s="42" t="n"/>
      <c r="G3952" s="42" t="n"/>
      <c r="H3952" s="42" t="n"/>
      <c r="I3952" s="42" t="n"/>
      <c r="J3952" s="42" t="n"/>
      <c r="K3952" s="42" t="n"/>
      <c r="L3952" s="42" t="n"/>
      <c r="M3952" s="42" t="n"/>
      <c r="N3952" s="42" t="n"/>
      <c r="O3952" s="42" t="n"/>
    </row>
    <row r="3953">
      <c r="A3953" s="40" t="n"/>
      <c r="B3953" s="41" t="n"/>
      <c r="C3953" s="42" t="n"/>
      <c r="D3953" s="42" t="n"/>
      <c r="E3953" s="42" t="n"/>
      <c r="F3953" s="42" t="n"/>
      <c r="G3953" s="42" t="n"/>
      <c r="H3953" s="42" t="n"/>
      <c r="I3953" s="42" t="n"/>
      <c r="J3953" s="42" t="n"/>
      <c r="K3953" s="42" t="n"/>
      <c r="L3953" s="42" t="n"/>
      <c r="M3953" s="42" t="n"/>
      <c r="N3953" s="42" t="n"/>
      <c r="O3953" s="42" t="n"/>
    </row>
    <row r="3954">
      <c r="A3954" s="40" t="n"/>
      <c r="B3954" s="41" t="n"/>
      <c r="C3954" s="42" t="n"/>
      <c r="D3954" s="42" t="n"/>
      <c r="E3954" s="42" t="n"/>
      <c r="F3954" s="42" t="n"/>
      <c r="G3954" s="42" t="n"/>
      <c r="H3954" s="42" t="n"/>
      <c r="I3954" s="42" t="n"/>
      <c r="J3954" s="42" t="n"/>
      <c r="K3954" s="42" t="n"/>
      <c r="L3954" s="42" t="n"/>
      <c r="M3954" s="42" t="n"/>
      <c r="N3954" s="42" t="n"/>
      <c r="O3954" s="42" t="n"/>
    </row>
    <row r="3955">
      <c r="A3955" s="40" t="n"/>
      <c r="B3955" s="41" t="n"/>
      <c r="C3955" s="42" t="n"/>
      <c r="D3955" s="42" t="n"/>
      <c r="E3955" s="42" t="n"/>
      <c r="F3955" s="42" t="n"/>
      <c r="G3955" s="42" t="n"/>
      <c r="H3955" s="42" t="n"/>
      <c r="I3955" s="42" t="n"/>
      <c r="J3955" s="42" t="n"/>
      <c r="K3955" s="42" t="n"/>
      <c r="L3955" s="42" t="n"/>
      <c r="M3955" s="42" t="n"/>
      <c r="N3955" s="42" t="n"/>
      <c r="O3955" s="42" t="n"/>
    </row>
    <row r="3956">
      <c r="A3956" s="40" t="n"/>
      <c r="B3956" s="41" t="n"/>
      <c r="C3956" s="42" t="n"/>
      <c r="D3956" s="42" t="n"/>
      <c r="E3956" s="42" t="n"/>
      <c r="F3956" s="42" t="n"/>
      <c r="G3956" s="42" t="n"/>
      <c r="H3956" s="42" t="n"/>
      <c r="I3956" s="42" t="n"/>
      <c r="J3956" s="42" t="n"/>
      <c r="K3956" s="42" t="n"/>
      <c r="L3956" s="42" t="n"/>
      <c r="M3956" s="42" t="n"/>
      <c r="N3956" s="42" t="n"/>
      <c r="O3956" s="42" t="n"/>
    </row>
    <row r="3957">
      <c r="A3957" s="40" t="n"/>
      <c r="B3957" s="41" t="n"/>
      <c r="C3957" s="42" t="n"/>
      <c r="D3957" s="42" t="n"/>
      <c r="E3957" s="42" t="n"/>
      <c r="F3957" s="42" t="n"/>
      <c r="G3957" s="42" t="n"/>
      <c r="H3957" s="42" t="n"/>
      <c r="I3957" s="42" t="n"/>
      <c r="J3957" s="42" t="n"/>
      <c r="K3957" s="42" t="n"/>
      <c r="L3957" s="42" t="n"/>
      <c r="M3957" s="42" t="n"/>
      <c r="N3957" s="42" t="n"/>
      <c r="O3957" s="42" t="n"/>
    </row>
    <row r="3958">
      <c r="A3958" s="40" t="n"/>
      <c r="B3958" s="41" t="n"/>
      <c r="C3958" s="42" t="n"/>
      <c r="D3958" s="42" t="n"/>
      <c r="E3958" s="42" t="n"/>
      <c r="F3958" s="42" t="n"/>
      <c r="G3958" s="42" t="n"/>
      <c r="H3958" s="42" t="n"/>
      <c r="I3958" s="42" t="n"/>
      <c r="J3958" s="42" t="n"/>
      <c r="K3958" s="42" t="n"/>
      <c r="L3958" s="42" t="n"/>
      <c r="M3958" s="42" t="n"/>
      <c r="N3958" s="42" t="n"/>
      <c r="O3958" s="42" t="n"/>
    </row>
    <row r="3959">
      <c r="A3959" s="40" t="n"/>
      <c r="B3959" s="41" t="n"/>
      <c r="C3959" s="42" t="n"/>
      <c r="D3959" s="42" t="n"/>
      <c r="E3959" s="42" t="n"/>
      <c r="F3959" s="42" t="n"/>
      <c r="G3959" s="42" t="n"/>
      <c r="H3959" s="42" t="n"/>
      <c r="I3959" s="42" t="n"/>
      <c r="J3959" s="42" t="n"/>
      <c r="K3959" s="42" t="n"/>
      <c r="L3959" s="42" t="n"/>
      <c r="M3959" s="42" t="n"/>
      <c r="N3959" s="42" t="n"/>
      <c r="O3959" s="42" t="n"/>
    </row>
    <row r="3960">
      <c r="A3960" s="40" t="n"/>
      <c r="B3960" s="41" t="n"/>
      <c r="C3960" s="42" t="n"/>
      <c r="D3960" s="42" t="n"/>
      <c r="E3960" s="42" t="n"/>
      <c r="F3960" s="42" t="n"/>
      <c r="G3960" s="42" t="n"/>
      <c r="H3960" s="42" t="n"/>
      <c r="I3960" s="42" t="n"/>
      <c r="J3960" s="42" t="n"/>
      <c r="K3960" s="42" t="n"/>
      <c r="L3960" s="42" t="n"/>
      <c r="M3960" s="42" t="n"/>
      <c r="N3960" s="42" t="n"/>
      <c r="O3960" s="42" t="n"/>
    </row>
    <row r="3961">
      <c r="A3961" s="40" t="n"/>
      <c r="B3961" s="41" t="n"/>
      <c r="C3961" s="42" t="n"/>
      <c r="D3961" s="42" t="n"/>
      <c r="E3961" s="42" t="n"/>
      <c r="F3961" s="42" t="n"/>
      <c r="G3961" s="42" t="n"/>
      <c r="H3961" s="42" t="n"/>
      <c r="I3961" s="42" t="n"/>
      <c r="J3961" s="42" t="n"/>
      <c r="K3961" s="42" t="n"/>
      <c r="L3961" s="42" t="n"/>
      <c r="M3961" s="42" t="n"/>
      <c r="N3961" s="42" t="n"/>
      <c r="O3961" s="42" t="n"/>
    </row>
    <row r="3962">
      <c r="A3962" s="40" t="n"/>
      <c r="B3962" s="41" t="n"/>
      <c r="C3962" s="42" t="n"/>
      <c r="D3962" s="42" t="n"/>
      <c r="E3962" s="42" t="n"/>
      <c r="F3962" s="42" t="n"/>
      <c r="G3962" s="42" t="n"/>
      <c r="H3962" s="42" t="n"/>
      <c r="I3962" s="42" t="n"/>
      <c r="J3962" s="42" t="n"/>
      <c r="K3962" s="42" t="n"/>
      <c r="L3962" s="42" t="n"/>
      <c r="M3962" s="42" t="n"/>
      <c r="N3962" s="42" t="n"/>
      <c r="O3962" s="42" t="n"/>
    </row>
    <row r="3963">
      <c r="A3963" s="40" t="n"/>
      <c r="B3963" s="41" t="n"/>
      <c r="C3963" s="42" t="n"/>
      <c r="D3963" s="42" t="n"/>
      <c r="E3963" s="42" t="n"/>
      <c r="F3963" s="42" t="n"/>
      <c r="G3963" s="42" t="n"/>
      <c r="H3963" s="42" t="n"/>
      <c r="I3963" s="42" t="n"/>
      <c r="J3963" s="42" t="n"/>
      <c r="K3963" s="42" t="n"/>
      <c r="L3963" s="42" t="n"/>
      <c r="M3963" s="42" t="n"/>
      <c r="N3963" s="42" t="n"/>
      <c r="O3963" s="42" t="n"/>
    </row>
    <row r="3964">
      <c r="A3964" s="40" t="n"/>
      <c r="B3964" s="41" t="n"/>
      <c r="C3964" s="42" t="n"/>
      <c r="D3964" s="42" t="n"/>
      <c r="E3964" s="42" t="n"/>
      <c r="F3964" s="42" t="n"/>
      <c r="G3964" s="42" t="n"/>
      <c r="H3964" s="42" t="n"/>
      <c r="I3964" s="42" t="n"/>
      <c r="J3964" s="42" t="n"/>
      <c r="K3964" s="42" t="n"/>
      <c r="L3964" s="42" t="n"/>
      <c r="M3964" s="42" t="n"/>
      <c r="N3964" s="42" t="n"/>
      <c r="O3964" s="42" t="n"/>
    </row>
    <row r="3965">
      <c r="A3965" s="40" t="n"/>
      <c r="B3965" s="41" t="n"/>
      <c r="C3965" s="42" t="n"/>
      <c r="D3965" s="42" t="n"/>
      <c r="E3965" s="42" t="n"/>
      <c r="F3965" s="42" t="n"/>
      <c r="G3965" s="42" t="n"/>
      <c r="H3965" s="42" t="n"/>
      <c r="I3965" s="42" t="n"/>
      <c r="J3965" s="42" t="n"/>
      <c r="K3965" s="42" t="n"/>
      <c r="L3965" s="42" t="n"/>
      <c r="M3965" s="42" t="n"/>
      <c r="N3965" s="42" t="n"/>
      <c r="O3965" s="42" t="n"/>
    </row>
    <row r="3966">
      <c r="A3966" s="40" t="n"/>
      <c r="B3966" s="41" t="n"/>
      <c r="C3966" s="42" t="n"/>
      <c r="D3966" s="42" t="n"/>
      <c r="E3966" s="42" t="n"/>
      <c r="F3966" s="42" t="n"/>
      <c r="G3966" s="42" t="n"/>
      <c r="H3966" s="42" t="n"/>
      <c r="I3966" s="42" t="n"/>
      <c r="J3966" s="42" t="n"/>
      <c r="K3966" s="42" t="n"/>
      <c r="L3966" s="42" t="n"/>
      <c r="M3966" s="42" t="n"/>
      <c r="N3966" s="42" t="n"/>
      <c r="O3966" s="42" t="n"/>
    </row>
    <row r="3967">
      <c r="A3967" s="40" t="n"/>
      <c r="B3967" s="41" t="n"/>
      <c r="C3967" s="42" t="n"/>
      <c r="D3967" s="42" t="n"/>
      <c r="E3967" s="42" t="n"/>
      <c r="F3967" s="42" t="n"/>
      <c r="G3967" s="42" t="n"/>
      <c r="H3967" s="42" t="n"/>
      <c r="I3967" s="42" t="n"/>
      <c r="J3967" s="42" t="n"/>
      <c r="K3967" s="42" t="n"/>
      <c r="L3967" s="42" t="n"/>
      <c r="M3967" s="42" t="n"/>
      <c r="N3967" s="42" t="n"/>
      <c r="O3967" s="42" t="n"/>
    </row>
    <row r="3968">
      <c r="A3968" s="40" t="n"/>
      <c r="B3968" s="41" t="n"/>
      <c r="C3968" s="42" t="n"/>
      <c r="D3968" s="42" t="n"/>
      <c r="E3968" s="42" t="n"/>
      <c r="F3968" s="42" t="n"/>
      <c r="G3968" s="42" t="n"/>
      <c r="H3968" s="42" t="n"/>
      <c r="I3968" s="42" t="n"/>
      <c r="J3968" s="42" t="n"/>
      <c r="K3968" s="42" t="n"/>
      <c r="L3968" s="42" t="n"/>
      <c r="M3968" s="42" t="n"/>
      <c r="N3968" s="42" t="n"/>
      <c r="O3968" s="42" t="n"/>
    </row>
    <row r="3969">
      <c r="A3969" s="40" t="n"/>
      <c r="B3969" s="41" t="n"/>
      <c r="C3969" s="42" t="n"/>
      <c r="D3969" s="42" t="n"/>
      <c r="E3969" s="42" t="n"/>
      <c r="F3969" s="42" t="n"/>
      <c r="G3969" s="42" t="n"/>
      <c r="H3969" s="42" t="n"/>
      <c r="I3969" s="42" t="n"/>
      <c r="J3969" s="42" t="n"/>
      <c r="K3969" s="42" t="n"/>
      <c r="L3969" s="42" t="n"/>
      <c r="M3969" s="42" t="n"/>
      <c r="N3969" s="42" t="n"/>
      <c r="O3969" s="42" t="n"/>
    </row>
    <row r="3970">
      <c r="A3970" s="40" t="n"/>
      <c r="B3970" s="41" t="n"/>
      <c r="C3970" s="42" t="n"/>
      <c r="D3970" s="42" t="n"/>
      <c r="E3970" s="42" t="n"/>
      <c r="F3970" s="42" t="n"/>
      <c r="G3970" s="42" t="n"/>
      <c r="H3970" s="42" t="n"/>
      <c r="I3970" s="42" t="n"/>
      <c r="J3970" s="42" t="n"/>
      <c r="K3970" s="42" t="n"/>
      <c r="L3970" s="42" t="n"/>
      <c r="M3970" s="42" t="n"/>
      <c r="N3970" s="42" t="n"/>
      <c r="O3970" s="42" t="n"/>
    </row>
    <row r="3971">
      <c r="A3971" s="40" t="n"/>
      <c r="B3971" s="41" t="n"/>
      <c r="C3971" s="42" t="n"/>
      <c r="D3971" s="42" t="n"/>
      <c r="E3971" s="42" t="n"/>
      <c r="F3971" s="42" t="n"/>
      <c r="G3971" s="42" t="n"/>
      <c r="H3971" s="42" t="n"/>
      <c r="I3971" s="42" t="n"/>
      <c r="J3971" s="42" t="n"/>
      <c r="K3971" s="42" t="n"/>
      <c r="L3971" s="42" t="n"/>
      <c r="M3971" s="42" t="n"/>
      <c r="N3971" s="42" t="n"/>
      <c r="O3971" s="42" t="n"/>
    </row>
    <row r="3972">
      <c r="A3972" s="40" t="n"/>
      <c r="B3972" s="41" t="n"/>
      <c r="C3972" s="42" t="n"/>
      <c r="D3972" s="42" t="n"/>
      <c r="E3972" s="42" t="n"/>
      <c r="F3972" s="42" t="n"/>
      <c r="G3972" s="42" t="n"/>
      <c r="H3972" s="42" t="n"/>
      <c r="I3972" s="42" t="n"/>
      <c r="J3972" s="42" t="n"/>
      <c r="K3972" s="42" t="n"/>
      <c r="L3972" s="42" t="n"/>
      <c r="M3972" s="42" t="n"/>
      <c r="N3972" s="42" t="n"/>
      <c r="O3972" s="42" t="n"/>
    </row>
    <row r="3973">
      <c r="A3973" s="40" t="n"/>
      <c r="B3973" s="41" t="n"/>
      <c r="C3973" s="42" t="n"/>
      <c r="D3973" s="42" t="n"/>
      <c r="E3973" s="42" t="n"/>
      <c r="F3973" s="42" t="n"/>
      <c r="G3973" s="42" t="n"/>
      <c r="H3973" s="42" t="n"/>
      <c r="I3973" s="42" t="n"/>
      <c r="J3973" s="42" t="n"/>
      <c r="K3973" s="42" t="n"/>
      <c r="L3973" s="42" t="n"/>
      <c r="M3973" s="42" t="n"/>
      <c r="N3973" s="42" t="n"/>
      <c r="O3973" s="42" t="n"/>
    </row>
    <row r="3974">
      <c r="A3974" s="40" t="n"/>
      <c r="B3974" s="41" t="n"/>
      <c r="C3974" s="42" t="n"/>
      <c r="D3974" s="42" t="n"/>
      <c r="E3974" s="42" t="n"/>
      <c r="F3974" s="42" t="n"/>
      <c r="G3974" s="42" t="n"/>
      <c r="H3974" s="42" t="n"/>
      <c r="I3974" s="42" t="n"/>
      <c r="J3974" s="42" t="n"/>
      <c r="K3974" s="42" t="n"/>
      <c r="L3974" s="42" t="n"/>
      <c r="M3974" s="42" t="n"/>
      <c r="N3974" s="42" t="n"/>
      <c r="O3974" s="42" t="n"/>
    </row>
    <row r="3975">
      <c r="A3975" s="40" t="n"/>
      <c r="B3975" s="41" t="n"/>
      <c r="C3975" s="42" t="n"/>
      <c r="D3975" s="42" t="n"/>
      <c r="E3975" s="42" t="n"/>
      <c r="F3975" s="42" t="n"/>
      <c r="G3975" s="42" t="n"/>
      <c r="H3975" s="42" t="n"/>
      <c r="I3975" s="42" t="n"/>
      <c r="J3975" s="42" t="n"/>
      <c r="K3975" s="42" t="n"/>
      <c r="L3975" s="42" t="n"/>
      <c r="M3975" s="42" t="n"/>
      <c r="N3975" s="42" t="n"/>
      <c r="O3975" s="42" t="n"/>
    </row>
    <row r="3976">
      <c r="A3976" s="40" t="n"/>
      <c r="B3976" s="41" t="n"/>
      <c r="C3976" s="42" t="n"/>
      <c r="D3976" s="42" t="n"/>
      <c r="E3976" s="42" t="n"/>
      <c r="F3976" s="42" t="n"/>
      <c r="G3976" s="42" t="n"/>
      <c r="H3976" s="42" t="n"/>
      <c r="I3976" s="42" t="n"/>
      <c r="J3976" s="42" t="n"/>
      <c r="K3976" s="42" t="n"/>
      <c r="L3976" s="42" t="n"/>
      <c r="M3976" s="42" t="n"/>
      <c r="N3976" s="42" t="n"/>
      <c r="O3976" s="42" t="n"/>
    </row>
    <row r="3977">
      <c r="A3977" s="40" t="n"/>
      <c r="B3977" s="41" t="n"/>
      <c r="C3977" s="42" t="n"/>
      <c r="D3977" s="42" t="n"/>
      <c r="E3977" s="42" t="n"/>
      <c r="F3977" s="42" t="n"/>
      <c r="G3977" s="42" t="n"/>
      <c r="H3977" s="42" t="n"/>
      <c r="I3977" s="42" t="n"/>
      <c r="J3977" s="42" t="n"/>
      <c r="K3977" s="42" t="n"/>
      <c r="L3977" s="42" t="n"/>
      <c r="M3977" s="42" t="n"/>
      <c r="N3977" s="42" t="n"/>
      <c r="O3977" s="42" t="n"/>
    </row>
    <row r="3978">
      <c r="A3978" s="40" t="n"/>
      <c r="B3978" s="41" t="n"/>
      <c r="C3978" s="42" t="n"/>
      <c r="D3978" s="42" t="n"/>
      <c r="E3978" s="42" t="n"/>
      <c r="F3978" s="42" t="n"/>
      <c r="G3978" s="42" t="n"/>
      <c r="H3978" s="42" t="n"/>
      <c r="I3978" s="42" t="n"/>
      <c r="J3978" s="42" t="n"/>
      <c r="K3978" s="42" t="n"/>
      <c r="L3978" s="42" t="n"/>
      <c r="M3978" s="42" t="n"/>
      <c r="N3978" s="42" t="n"/>
      <c r="O3978" s="42" t="n"/>
    </row>
    <row r="3979">
      <c r="A3979" s="40" t="n"/>
      <c r="B3979" s="41" t="n"/>
      <c r="C3979" s="42" t="n"/>
      <c r="D3979" s="42" t="n"/>
      <c r="E3979" s="42" t="n"/>
      <c r="F3979" s="42" t="n"/>
      <c r="G3979" s="42" t="n"/>
      <c r="H3979" s="42" t="n"/>
      <c r="I3979" s="42" t="n"/>
      <c r="J3979" s="42" t="n"/>
      <c r="K3979" s="42" t="n"/>
      <c r="L3979" s="42" t="n"/>
      <c r="M3979" s="42" t="n"/>
      <c r="N3979" s="42" t="n"/>
      <c r="O3979" s="42" t="n"/>
    </row>
    <row r="3980">
      <c r="A3980" s="40" t="n"/>
      <c r="B3980" s="41" t="n"/>
      <c r="C3980" s="42" t="n"/>
      <c r="D3980" s="42" t="n"/>
      <c r="E3980" s="42" t="n"/>
      <c r="F3980" s="42" t="n"/>
      <c r="G3980" s="42" t="n"/>
      <c r="H3980" s="42" t="n"/>
      <c r="I3980" s="42" t="n"/>
      <c r="J3980" s="42" t="n"/>
      <c r="K3980" s="42" t="n"/>
      <c r="L3980" s="42" t="n"/>
      <c r="M3980" s="42" t="n"/>
      <c r="N3980" s="42" t="n"/>
      <c r="O3980" s="42" t="n"/>
    </row>
    <row r="3981">
      <c r="A3981" s="40" t="n"/>
      <c r="B3981" s="41" t="n"/>
      <c r="C3981" s="42" t="n"/>
      <c r="D3981" s="42" t="n"/>
      <c r="E3981" s="42" t="n"/>
      <c r="F3981" s="42" t="n"/>
      <c r="G3981" s="42" t="n"/>
      <c r="H3981" s="42" t="n"/>
      <c r="I3981" s="42" t="n"/>
      <c r="J3981" s="42" t="n"/>
      <c r="K3981" s="42" t="n"/>
      <c r="L3981" s="42" t="n"/>
      <c r="M3981" s="42" t="n"/>
      <c r="N3981" s="42" t="n"/>
      <c r="O3981" s="42" t="n"/>
    </row>
    <row r="3982">
      <c r="A3982" s="40" t="n"/>
      <c r="B3982" s="41" t="n"/>
      <c r="C3982" s="42" t="n"/>
      <c r="D3982" s="42" t="n"/>
      <c r="E3982" s="42" t="n"/>
      <c r="F3982" s="42" t="n"/>
      <c r="G3982" s="42" t="n"/>
      <c r="H3982" s="42" t="n"/>
      <c r="I3982" s="42" t="n"/>
      <c r="J3982" s="42" t="n"/>
      <c r="K3982" s="42" t="n"/>
      <c r="L3982" s="42" t="n"/>
      <c r="M3982" s="42" t="n"/>
      <c r="N3982" s="42" t="n"/>
      <c r="O3982" s="42" t="n"/>
    </row>
    <row r="3983">
      <c r="A3983" s="40" t="n"/>
      <c r="B3983" s="41" t="n"/>
      <c r="C3983" s="42" t="n"/>
      <c r="D3983" s="42" t="n"/>
      <c r="E3983" s="42" t="n"/>
      <c r="F3983" s="42" t="n"/>
      <c r="G3983" s="42" t="n"/>
      <c r="H3983" s="42" t="n"/>
      <c r="I3983" s="42" t="n"/>
      <c r="J3983" s="42" t="n"/>
      <c r="K3983" s="42" t="n"/>
      <c r="L3983" s="42" t="n"/>
      <c r="M3983" s="42" t="n"/>
      <c r="N3983" s="42" t="n"/>
      <c r="O3983" s="42" t="n"/>
    </row>
    <row r="3984">
      <c r="A3984" s="40" t="n"/>
      <c r="B3984" s="41" t="n"/>
      <c r="C3984" s="42" t="n"/>
      <c r="D3984" s="42" t="n"/>
      <c r="E3984" s="42" t="n"/>
      <c r="F3984" s="42" t="n"/>
      <c r="G3984" s="42" t="n"/>
      <c r="H3984" s="42" t="n"/>
      <c r="I3984" s="42" t="n"/>
      <c r="J3984" s="42" t="n"/>
      <c r="K3984" s="42" t="n"/>
      <c r="L3984" s="42" t="n"/>
      <c r="M3984" s="42" t="n"/>
      <c r="N3984" s="42" t="n"/>
      <c r="O3984" s="42" t="n"/>
    </row>
    <row r="3985">
      <c r="A3985" s="40" t="n"/>
      <c r="B3985" s="41" t="n"/>
      <c r="C3985" s="42" t="n"/>
      <c r="D3985" s="42" t="n"/>
      <c r="E3985" s="42" t="n"/>
      <c r="F3985" s="42" t="n"/>
      <c r="G3985" s="42" t="n"/>
      <c r="H3985" s="42" t="n"/>
      <c r="I3985" s="42" t="n"/>
      <c r="J3985" s="42" t="n"/>
      <c r="K3985" s="42" t="n"/>
      <c r="L3985" s="42" t="n"/>
      <c r="M3985" s="42" t="n"/>
      <c r="N3985" s="42" t="n"/>
      <c r="O3985" s="42" t="n"/>
    </row>
    <row r="3986">
      <c r="A3986" s="40" t="n"/>
      <c r="B3986" s="41" t="n"/>
      <c r="C3986" s="42" t="n"/>
      <c r="D3986" s="42" t="n"/>
      <c r="E3986" s="42" t="n"/>
      <c r="F3986" s="42" t="n"/>
      <c r="G3986" s="42" t="n"/>
      <c r="H3986" s="42" t="n"/>
      <c r="I3986" s="42" t="n"/>
      <c r="J3986" s="42" t="n"/>
      <c r="K3986" s="42" t="n"/>
      <c r="L3986" s="42" t="n"/>
      <c r="M3986" s="42" t="n"/>
      <c r="N3986" s="42" t="n"/>
      <c r="O3986" s="42" t="n"/>
    </row>
    <row r="3987">
      <c r="A3987" s="40" t="n"/>
      <c r="B3987" s="41" t="n"/>
      <c r="C3987" s="42" t="n"/>
      <c r="D3987" s="42" t="n"/>
      <c r="E3987" s="42" t="n"/>
      <c r="F3987" s="42" t="n"/>
      <c r="G3987" s="42" t="n"/>
      <c r="H3987" s="42" t="n"/>
      <c r="I3987" s="42" t="n"/>
      <c r="J3987" s="42" t="n"/>
      <c r="K3987" s="42" t="n"/>
      <c r="L3987" s="42" t="n"/>
      <c r="M3987" s="42" t="n"/>
      <c r="N3987" s="42" t="n"/>
      <c r="O3987" s="42" t="n"/>
    </row>
    <row r="3988">
      <c r="A3988" s="40" t="n"/>
      <c r="B3988" s="41" t="n"/>
      <c r="C3988" s="42" t="n"/>
      <c r="D3988" s="42" t="n"/>
      <c r="E3988" s="42" t="n"/>
      <c r="F3988" s="42" t="n"/>
      <c r="G3988" s="42" t="n"/>
      <c r="H3988" s="42" t="n"/>
      <c r="I3988" s="42" t="n"/>
      <c r="J3988" s="42" t="n"/>
      <c r="K3988" s="42" t="n"/>
      <c r="L3988" s="42" t="n"/>
      <c r="M3988" s="42" t="n"/>
      <c r="N3988" s="42" t="n"/>
      <c r="O3988" s="42" t="n"/>
    </row>
    <row r="3989">
      <c r="A3989" s="40" t="n"/>
      <c r="B3989" s="41" t="n"/>
      <c r="C3989" s="42" t="n"/>
      <c r="D3989" s="42" t="n"/>
      <c r="E3989" s="42" t="n"/>
      <c r="F3989" s="42" t="n"/>
      <c r="G3989" s="42" t="n"/>
      <c r="H3989" s="42" t="n"/>
      <c r="I3989" s="42" t="n"/>
      <c r="J3989" s="42" t="n"/>
      <c r="K3989" s="42" t="n"/>
      <c r="L3989" s="42" t="n"/>
      <c r="M3989" s="42" t="n"/>
      <c r="N3989" s="42" t="n"/>
      <c r="O3989" s="42" t="n"/>
    </row>
    <row r="3990">
      <c r="A3990" s="40" t="n"/>
      <c r="B3990" s="41" t="n"/>
      <c r="C3990" s="42" t="n"/>
      <c r="D3990" s="42" t="n"/>
      <c r="E3990" s="42" t="n"/>
      <c r="F3990" s="42" t="n"/>
      <c r="G3990" s="42" t="n"/>
      <c r="H3990" s="42" t="n"/>
      <c r="I3990" s="42" t="n"/>
      <c r="J3990" s="42" t="n"/>
      <c r="K3990" s="42" t="n"/>
      <c r="L3990" s="42" t="n"/>
      <c r="M3990" s="42" t="n"/>
      <c r="N3990" s="42" t="n"/>
      <c r="O3990" s="42" t="n"/>
    </row>
    <row r="3991">
      <c r="A3991" s="40" t="n"/>
      <c r="B3991" s="41" t="n"/>
      <c r="C3991" s="42" t="n"/>
      <c r="D3991" s="42" t="n"/>
      <c r="E3991" s="42" t="n"/>
      <c r="F3991" s="42" t="n"/>
      <c r="G3991" s="42" t="n"/>
      <c r="H3991" s="42" t="n"/>
      <c r="I3991" s="42" t="n"/>
      <c r="J3991" s="42" t="n"/>
      <c r="K3991" s="42" t="n"/>
      <c r="L3991" s="42" t="n"/>
      <c r="M3991" s="42" t="n"/>
      <c r="N3991" s="42" t="n"/>
      <c r="O3991" s="42" t="n"/>
    </row>
    <row r="3992">
      <c r="A3992" s="40" t="n"/>
      <c r="B3992" s="41" t="n"/>
      <c r="C3992" s="42" t="n"/>
      <c r="D3992" s="42" t="n"/>
      <c r="E3992" s="42" t="n"/>
      <c r="F3992" s="42" t="n"/>
      <c r="G3992" s="42" t="n"/>
      <c r="H3992" s="42" t="n"/>
      <c r="I3992" s="42" t="n"/>
      <c r="J3992" s="42" t="n"/>
      <c r="K3992" s="42" t="n"/>
      <c r="L3992" s="42" t="n"/>
      <c r="M3992" s="42" t="n"/>
      <c r="N3992" s="42" t="n"/>
      <c r="O3992" s="42" t="n"/>
    </row>
    <row r="3993">
      <c r="A3993" s="40" t="n"/>
      <c r="B3993" s="41" t="n"/>
      <c r="C3993" s="42" t="n"/>
      <c r="D3993" s="42" t="n"/>
      <c r="E3993" s="42" t="n"/>
      <c r="F3993" s="42" t="n"/>
      <c r="G3993" s="42" t="n"/>
      <c r="H3993" s="42" t="n"/>
      <c r="I3993" s="42" t="n"/>
      <c r="J3993" s="42" t="n"/>
      <c r="K3993" s="42" t="n"/>
      <c r="L3993" s="42" t="n"/>
      <c r="M3993" s="42" t="n"/>
      <c r="N3993" s="42" t="n"/>
      <c r="O3993" s="42" t="n"/>
    </row>
    <row r="3994">
      <c r="A3994" s="40" t="n"/>
      <c r="B3994" s="41" t="n"/>
      <c r="C3994" s="42" t="n"/>
      <c r="D3994" s="42" t="n"/>
      <c r="E3994" s="42" t="n"/>
      <c r="F3994" s="42" t="n"/>
      <c r="G3994" s="42" t="n"/>
      <c r="H3994" s="42" t="n"/>
      <c r="I3994" s="42" t="n"/>
      <c r="J3994" s="42" t="n"/>
      <c r="K3994" s="42" t="n"/>
      <c r="L3994" s="42" t="n"/>
      <c r="M3994" s="42" t="n"/>
      <c r="N3994" s="42" t="n"/>
      <c r="O3994" s="42" t="n"/>
    </row>
    <row r="3995">
      <c r="A3995" s="40" t="n"/>
      <c r="B3995" s="41" t="n"/>
      <c r="C3995" s="42" t="n"/>
      <c r="D3995" s="42" t="n"/>
      <c r="E3995" s="42" t="n"/>
      <c r="F3995" s="42" t="n"/>
      <c r="G3995" s="42" t="n"/>
      <c r="H3995" s="42" t="n"/>
      <c r="I3995" s="42" t="n"/>
      <c r="J3995" s="42" t="n"/>
      <c r="K3995" s="42" t="n"/>
      <c r="L3995" s="42" t="n"/>
      <c r="M3995" s="42" t="n"/>
      <c r="N3995" s="42" t="n"/>
      <c r="O3995" s="42" t="n"/>
    </row>
    <row r="3996">
      <c r="A3996" s="40" t="n"/>
      <c r="B3996" s="41" t="n"/>
      <c r="C3996" s="42" t="n"/>
      <c r="D3996" s="42" t="n"/>
      <c r="E3996" s="42" t="n"/>
      <c r="F3996" s="42" t="n"/>
      <c r="G3996" s="42" t="n"/>
      <c r="H3996" s="42" t="n"/>
      <c r="I3996" s="42" t="n"/>
      <c r="J3996" s="42" t="n"/>
      <c r="K3996" s="42" t="n"/>
      <c r="L3996" s="42" t="n"/>
      <c r="M3996" s="42" t="n"/>
      <c r="N3996" s="42" t="n"/>
      <c r="O3996" s="42" t="n"/>
    </row>
    <row r="3997">
      <c r="A3997" s="40" t="n"/>
      <c r="B3997" s="41" t="n"/>
      <c r="C3997" s="42" t="n"/>
      <c r="D3997" s="42" t="n"/>
      <c r="E3997" s="42" t="n"/>
      <c r="F3997" s="42" t="n"/>
      <c r="G3997" s="42" t="n"/>
      <c r="H3997" s="42" t="n"/>
      <c r="I3997" s="42" t="n"/>
      <c r="J3997" s="42" t="n"/>
      <c r="K3997" s="42" t="n"/>
      <c r="L3997" s="42" t="n"/>
      <c r="M3997" s="42" t="n"/>
      <c r="N3997" s="42" t="n"/>
      <c r="O3997" s="42" t="n"/>
    </row>
    <row r="3998">
      <c r="A3998" s="40" t="n"/>
      <c r="B3998" s="41" t="n"/>
      <c r="C3998" s="42" t="n"/>
      <c r="D3998" s="42" t="n"/>
      <c r="E3998" s="42" t="n"/>
      <c r="F3998" s="42" t="n"/>
      <c r="G3998" s="42" t="n"/>
      <c r="H3998" s="42" t="n"/>
      <c r="I3998" s="42" t="n"/>
      <c r="J3998" s="42" t="n"/>
      <c r="K3998" s="42" t="n"/>
      <c r="L3998" s="42" t="n"/>
      <c r="M3998" s="42" t="n"/>
      <c r="N3998" s="42" t="n"/>
      <c r="O3998" s="42" t="n"/>
    </row>
    <row r="3999">
      <c r="A3999" s="40" t="n"/>
      <c r="B3999" s="41" t="n"/>
      <c r="C3999" s="42" t="n"/>
      <c r="D3999" s="42" t="n"/>
      <c r="E3999" s="42" t="n"/>
      <c r="F3999" s="42" t="n"/>
      <c r="G3999" s="42" t="n"/>
      <c r="H3999" s="42" t="n"/>
      <c r="I3999" s="42" t="n"/>
      <c r="J3999" s="42" t="n"/>
      <c r="K3999" s="42" t="n"/>
      <c r="L3999" s="42" t="n"/>
      <c r="M3999" s="42" t="n"/>
      <c r="N3999" s="42" t="n"/>
      <c r="O3999" s="42" t="n"/>
    </row>
    <row r="4000">
      <c r="A4000" s="40" t="n"/>
      <c r="B4000" s="41" t="n"/>
      <c r="C4000" s="42" t="n"/>
      <c r="D4000" s="42" t="n"/>
      <c r="E4000" s="42" t="n"/>
      <c r="F4000" s="42" t="n"/>
      <c r="G4000" s="42" t="n"/>
      <c r="H4000" s="42" t="n"/>
      <c r="I4000" s="42" t="n"/>
      <c r="J4000" s="42" t="n"/>
      <c r="K4000" s="42" t="n"/>
      <c r="L4000" s="42" t="n"/>
      <c r="M4000" s="42" t="n"/>
      <c r="N4000" s="42" t="n"/>
      <c r="O4000" s="42" t="n"/>
    </row>
    <row r="4001">
      <c r="A4001" s="40" t="n"/>
      <c r="B4001" s="41" t="n"/>
      <c r="C4001" s="42" t="n"/>
      <c r="D4001" s="42" t="n"/>
      <c r="E4001" s="42" t="n"/>
      <c r="F4001" s="42" t="n"/>
      <c r="G4001" s="42" t="n"/>
      <c r="H4001" s="42" t="n"/>
      <c r="I4001" s="42" t="n"/>
      <c r="J4001" s="42" t="n"/>
      <c r="K4001" s="42" t="n"/>
      <c r="L4001" s="42" t="n"/>
      <c r="M4001" s="42" t="n"/>
      <c r="N4001" s="42" t="n"/>
      <c r="O4001" s="42" t="n"/>
    </row>
    <row r="4002">
      <c r="A4002" s="40" t="n"/>
      <c r="B4002" s="41" t="n"/>
      <c r="C4002" s="42" t="n"/>
      <c r="D4002" s="42" t="n"/>
      <c r="E4002" s="42" t="n"/>
      <c r="F4002" s="42" t="n"/>
      <c r="G4002" s="42" t="n"/>
      <c r="H4002" s="42" t="n"/>
      <c r="I4002" s="42" t="n"/>
      <c r="J4002" s="42" t="n"/>
      <c r="K4002" s="42" t="n"/>
      <c r="L4002" s="42" t="n"/>
      <c r="M4002" s="42" t="n"/>
      <c r="N4002" s="42" t="n"/>
      <c r="O4002" s="42" t="n"/>
    </row>
    <row r="4003">
      <c r="A4003" s="40" t="n"/>
      <c r="B4003" s="41" t="n"/>
      <c r="C4003" s="42" t="n"/>
      <c r="D4003" s="42" t="n"/>
      <c r="E4003" s="42" t="n"/>
      <c r="F4003" s="42" t="n"/>
      <c r="G4003" s="42" t="n"/>
      <c r="H4003" s="42" t="n"/>
      <c r="I4003" s="42" t="n"/>
      <c r="J4003" s="42" t="n"/>
      <c r="K4003" s="42" t="n"/>
      <c r="L4003" s="42" t="n"/>
      <c r="M4003" s="42" t="n"/>
      <c r="N4003" s="42" t="n"/>
      <c r="O4003" s="42" t="n"/>
    </row>
    <row r="4004">
      <c r="A4004" s="40" t="n"/>
      <c r="B4004" s="41" t="n"/>
      <c r="C4004" s="42" t="n"/>
      <c r="D4004" s="42" t="n"/>
      <c r="E4004" s="42" t="n"/>
      <c r="F4004" s="42" t="n"/>
      <c r="G4004" s="42" t="n"/>
      <c r="H4004" s="42" t="n"/>
      <c r="I4004" s="42" t="n"/>
      <c r="J4004" s="42" t="n"/>
      <c r="K4004" s="42" t="n"/>
      <c r="L4004" s="42" t="n"/>
      <c r="M4004" s="42" t="n"/>
      <c r="N4004" s="42" t="n"/>
      <c r="O4004" s="42" t="n"/>
    </row>
    <row r="4005">
      <c r="A4005" s="40" t="n"/>
      <c r="B4005" s="41" t="n"/>
      <c r="C4005" s="42" t="n"/>
      <c r="D4005" s="42" t="n"/>
      <c r="E4005" s="42" t="n"/>
      <c r="F4005" s="42" t="n"/>
      <c r="G4005" s="42" t="n"/>
      <c r="H4005" s="42" t="n"/>
      <c r="I4005" s="42" t="n"/>
      <c r="J4005" s="42" t="n"/>
      <c r="K4005" s="42" t="n"/>
      <c r="L4005" s="42" t="n"/>
      <c r="M4005" s="42" t="n"/>
      <c r="N4005" s="42" t="n"/>
      <c r="O4005" s="42" t="n"/>
    </row>
    <row r="4006">
      <c r="A4006" s="40" t="n"/>
      <c r="B4006" s="41" t="n"/>
      <c r="C4006" s="42" t="n"/>
      <c r="D4006" s="42" t="n"/>
      <c r="E4006" s="42" t="n"/>
      <c r="F4006" s="42" t="n"/>
      <c r="G4006" s="42" t="n"/>
      <c r="H4006" s="42" t="n"/>
      <c r="I4006" s="42" t="n"/>
      <c r="J4006" s="42" t="n"/>
      <c r="K4006" s="42" t="n"/>
      <c r="L4006" s="42" t="n"/>
      <c r="M4006" s="42" t="n"/>
      <c r="N4006" s="42" t="n"/>
      <c r="O4006" s="42" t="n"/>
    </row>
    <row r="4007">
      <c r="A4007" s="40" t="n"/>
      <c r="B4007" s="41" t="n"/>
      <c r="C4007" s="42" t="n"/>
      <c r="D4007" s="42" t="n"/>
      <c r="E4007" s="42" t="n"/>
      <c r="F4007" s="42" t="n"/>
      <c r="G4007" s="42" t="n"/>
      <c r="H4007" s="42" t="n"/>
      <c r="I4007" s="42" t="n"/>
      <c r="J4007" s="42" t="n"/>
      <c r="K4007" s="42" t="n"/>
      <c r="L4007" s="42" t="n"/>
      <c r="M4007" s="42" t="n"/>
      <c r="N4007" s="42" t="n"/>
      <c r="O4007" s="42" t="n"/>
    </row>
    <row r="4008">
      <c r="A4008" s="40" t="n"/>
      <c r="B4008" s="41" t="n"/>
      <c r="C4008" s="42" t="n"/>
      <c r="D4008" s="42" t="n"/>
      <c r="E4008" s="42" t="n"/>
      <c r="F4008" s="42" t="n"/>
      <c r="G4008" s="42" t="n"/>
      <c r="H4008" s="42" t="n"/>
      <c r="I4008" s="42" t="n"/>
      <c r="J4008" s="42" t="n"/>
      <c r="K4008" s="42" t="n"/>
      <c r="L4008" s="42" t="n"/>
      <c r="M4008" s="42" t="n"/>
      <c r="N4008" s="42" t="n"/>
      <c r="O4008" s="42" t="n"/>
    </row>
    <row r="4009">
      <c r="A4009" s="40" t="n"/>
      <c r="B4009" s="41" t="n"/>
      <c r="C4009" s="42" t="n"/>
      <c r="D4009" s="42" t="n"/>
      <c r="E4009" s="42" t="n"/>
      <c r="F4009" s="42" t="n"/>
      <c r="G4009" s="42" t="n"/>
      <c r="H4009" s="42" t="n"/>
      <c r="I4009" s="42" t="n"/>
      <c r="J4009" s="42" t="n"/>
      <c r="K4009" s="42" t="n"/>
      <c r="L4009" s="42" t="n"/>
      <c r="M4009" s="42" t="n"/>
      <c r="N4009" s="42" t="n"/>
      <c r="O4009" s="42" t="n"/>
    </row>
    <row r="4010">
      <c r="A4010" s="40" t="n"/>
      <c r="B4010" s="41" t="n"/>
      <c r="C4010" s="42" t="n"/>
      <c r="D4010" s="42" t="n"/>
      <c r="E4010" s="42" t="n"/>
      <c r="F4010" s="42" t="n"/>
      <c r="G4010" s="42" t="n"/>
      <c r="H4010" s="42" t="n"/>
      <c r="I4010" s="42" t="n"/>
      <c r="J4010" s="42" t="n"/>
      <c r="K4010" s="42" t="n"/>
      <c r="L4010" s="42" t="n"/>
      <c r="M4010" s="42" t="n"/>
      <c r="N4010" s="42" t="n"/>
      <c r="O4010" s="42" t="n"/>
    </row>
    <row r="4011">
      <c r="A4011" s="40" t="n"/>
      <c r="B4011" s="41" t="n"/>
      <c r="C4011" s="42" t="n"/>
      <c r="D4011" s="42" t="n"/>
      <c r="E4011" s="42" t="n"/>
      <c r="F4011" s="42" t="n"/>
      <c r="G4011" s="42" t="n"/>
      <c r="H4011" s="42" t="n"/>
      <c r="I4011" s="42" t="n"/>
      <c r="J4011" s="42" t="n"/>
      <c r="K4011" s="42" t="n"/>
      <c r="L4011" s="42" t="n"/>
      <c r="M4011" s="42" t="n"/>
      <c r="N4011" s="42" t="n"/>
      <c r="O4011" s="42" t="n"/>
    </row>
    <row r="4012">
      <c r="A4012" s="40" t="n"/>
      <c r="B4012" s="41" t="n"/>
      <c r="C4012" s="42" t="n"/>
      <c r="D4012" s="42" t="n"/>
      <c r="E4012" s="42" t="n"/>
      <c r="F4012" s="42" t="n"/>
      <c r="G4012" s="42" t="n"/>
      <c r="H4012" s="42" t="n"/>
      <c r="I4012" s="42" t="n"/>
      <c r="J4012" s="42" t="n"/>
      <c r="K4012" s="42" t="n"/>
      <c r="L4012" s="42" t="n"/>
      <c r="M4012" s="42" t="n"/>
      <c r="N4012" s="42" t="n"/>
      <c r="O4012" s="42" t="n"/>
    </row>
    <row r="4013">
      <c r="A4013" s="40" t="n"/>
      <c r="B4013" s="41" t="n"/>
      <c r="C4013" s="42" t="n"/>
      <c r="D4013" s="42" t="n"/>
      <c r="E4013" s="42" t="n"/>
      <c r="F4013" s="42" t="n"/>
      <c r="G4013" s="42" t="n"/>
      <c r="H4013" s="42" t="n"/>
      <c r="I4013" s="42" t="n"/>
      <c r="J4013" s="42" t="n"/>
      <c r="K4013" s="42" t="n"/>
      <c r="L4013" s="42" t="n"/>
      <c r="M4013" s="42" t="n"/>
      <c r="N4013" s="42" t="n"/>
      <c r="O4013" s="42" t="n"/>
    </row>
    <row r="4014">
      <c r="A4014" s="40" t="n"/>
      <c r="B4014" s="41" t="n"/>
      <c r="C4014" s="42" t="n"/>
      <c r="D4014" s="42" t="n"/>
      <c r="E4014" s="42" t="n"/>
      <c r="F4014" s="42" t="n"/>
      <c r="G4014" s="42" t="n"/>
      <c r="H4014" s="42" t="n"/>
      <c r="I4014" s="42" t="n"/>
      <c r="J4014" s="42" t="n"/>
      <c r="K4014" s="42" t="n"/>
      <c r="L4014" s="42" t="n"/>
      <c r="M4014" s="42" t="n"/>
      <c r="N4014" s="42" t="n"/>
      <c r="O4014" s="42" t="n"/>
    </row>
    <row r="4015">
      <c r="A4015" s="40" t="n"/>
      <c r="B4015" s="41" t="n"/>
      <c r="C4015" s="42" t="n"/>
      <c r="D4015" s="42" t="n"/>
      <c r="E4015" s="42" t="n"/>
      <c r="F4015" s="42" t="n"/>
      <c r="G4015" s="42" t="n"/>
      <c r="H4015" s="42" t="n"/>
      <c r="I4015" s="42" t="n"/>
      <c r="J4015" s="42" t="n"/>
      <c r="K4015" s="42" t="n"/>
      <c r="L4015" s="42" t="n"/>
      <c r="M4015" s="42" t="n"/>
      <c r="N4015" s="42" t="n"/>
      <c r="O4015" s="42" t="n"/>
    </row>
    <row r="4016">
      <c r="A4016" s="40" t="n"/>
      <c r="B4016" s="41" t="n"/>
      <c r="C4016" s="42" t="n"/>
      <c r="D4016" s="42" t="n"/>
      <c r="E4016" s="42" t="n"/>
      <c r="F4016" s="42" t="n"/>
      <c r="G4016" s="42" t="n"/>
      <c r="H4016" s="42" t="n"/>
      <c r="I4016" s="42" t="n"/>
      <c r="J4016" s="42" t="n"/>
      <c r="K4016" s="42" t="n"/>
      <c r="L4016" s="42" t="n"/>
      <c r="M4016" s="42" t="n"/>
      <c r="N4016" s="42" t="n"/>
      <c r="O4016" s="42" t="n"/>
    </row>
    <row r="4017">
      <c r="A4017" s="40" t="n"/>
      <c r="B4017" s="41" t="n"/>
      <c r="C4017" s="42" t="n"/>
      <c r="D4017" s="42" t="n"/>
      <c r="E4017" s="42" t="n"/>
      <c r="F4017" s="42" t="n"/>
      <c r="G4017" s="42" t="n"/>
      <c r="H4017" s="42" t="n"/>
      <c r="I4017" s="42" t="n"/>
      <c r="J4017" s="42" t="n"/>
      <c r="K4017" s="42" t="n"/>
      <c r="L4017" s="42" t="n"/>
      <c r="M4017" s="42" t="n"/>
      <c r="N4017" s="42" t="n"/>
      <c r="O4017" s="42" t="n"/>
    </row>
    <row r="4018">
      <c r="A4018" s="40" t="n"/>
      <c r="B4018" s="41" t="n"/>
      <c r="C4018" s="42" t="n"/>
      <c r="D4018" s="42" t="n"/>
      <c r="E4018" s="42" t="n"/>
      <c r="F4018" s="42" t="n"/>
      <c r="G4018" s="42" t="n"/>
      <c r="H4018" s="42" t="n"/>
      <c r="I4018" s="42" t="n"/>
      <c r="J4018" s="42" t="n"/>
      <c r="K4018" s="42" t="n"/>
      <c r="L4018" s="42" t="n"/>
      <c r="M4018" s="42" t="n"/>
      <c r="N4018" s="42" t="n"/>
      <c r="O4018" s="42" t="n"/>
    </row>
    <row r="4019">
      <c r="A4019" s="40" t="n"/>
      <c r="B4019" s="41" t="n"/>
      <c r="C4019" s="42" t="n"/>
      <c r="D4019" s="42" t="n"/>
      <c r="E4019" s="42" t="n"/>
      <c r="F4019" s="42" t="n"/>
      <c r="G4019" s="42" t="n"/>
      <c r="H4019" s="42" t="n"/>
      <c r="I4019" s="42" t="n"/>
      <c r="J4019" s="42" t="n"/>
      <c r="K4019" s="42" t="n"/>
      <c r="L4019" s="42" t="n"/>
      <c r="M4019" s="42" t="n"/>
      <c r="N4019" s="42" t="n"/>
      <c r="O4019" s="42" t="n"/>
    </row>
    <row r="4020">
      <c r="A4020" s="40" t="n"/>
      <c r="B4020" s="41" t="n"/>
      <c r="C4020" s="42" t="n"/>
      <c r="D4020" s="42" t="n"/>
      <c r="E4020" s="42" t="n"/>
      <c r="F4020" s="42" t="n"/>
      <c r="G4020" s="42" t="n"/>
      <c r="H4020" s="42" t="n"/>
      <c r="I4020" s="42" t="n"/>
      <c r="J4020" s="42" t="n"/>
      <c r="K4020" s="42" t="n"/>
      <c r="L4020" s="42" t="n"/>
      <c r="M4020" s="42" t="n"/>
      <c r="N4020" s="42" t="n"/>
      <c r="O4020" s="42" t="n"/>
    </row>
    <row r="4021">
      <c r="A4021" s="40" t="n"/>
      <c r="B4021" s="41" t="n"/>
      <c r="C4021" s="42" t="n"/>
      <c r="D4021" s="42" t="n"/>
      <c r="E4021" s="42" t="n"/>
      <c r="F4021" s="42" t="n"/>
      <c r="G4021" s="42" t="n"/>
      <c r="H4021" s="42" t="n"/>
      <c r="I4021" s="42" t="n"/>
      <c r="J4021" s="42" t="n"/>
      <c r="K4021" s="42" t="n"/>
      <c r="L4021" s="42" t="n"/>
      <c r="M4021" s="42" t="n"/>
      <c r="N4021" s="42" t="n"/>
      <c r="O4021" s="42" t="n"/>
    </row>
    <row r="4022">
      <c r="A4022" s="40" t="n"/>
      <c r="B4022" s="41" t="n"/>
      <c r="C4022" s="42" t="n"/>
      <c r="D4022" s="42" t="n"/>
      <c r="E4022" s="42" t="n"/>
      <c r="F4022" s="42" t="n"/>
      <c r="G4022" s="42" t="n"/>
      <c r="H4022" s="42" t="n"/>
      <c r="I4022" s="42" t="n"/>
      <c r="J4022" s="42" t="n"/>
      <c r="K4022" s="42" t="n"/>
      <c r="L4022" s="42" t="n"/>
      <c r="M4022" s="42" t="n"/>
      <c r="N4022" s="42" t="n"/>
      <c r="O4022" s="42" t="n"/>
    </row>
    <row r="4023">
      <c r="A4023" s="40" t="n"/>
      <c r="B4023" s="41" t="n"/>
      <c r="C4023" s="42" t="n"/>
      <c r="D4023" s="42" t="n"/>
      <c r="E4023" s="42" t="n"/>
      <c r="F4023" s="42" t="n"/>
      <c r="G4023" s="42" t="n"/>
      <c r="H4023" s="42" t="n"/>
      <c r="I4023" s="42" t="n"/>
      <c r="J4023" s="42" t="n"/>
      <c r="K4023" s="42" t="n"/>
      <c r="L4023" s="42" t="n"/>
      <c r="M4023" s="42" t="n"/>
      <c r="N4023" s="42" t="n"/>
      <c r="O4023" s="42" t="n"/>
    </row>
    <row r="4024">
      <c r="A4024" s="40" t="n"/>
      <c r="B4024" s="41" t="n"/>
      <c r="C4024" s="42" t="n"/>
      <c r="D4024" s="42" t="n"/>
      <c r="E4024" s="42" t="n"/>
      <c r="F4024" s="42" t="n"/>
      <c r="G4024" s="42" t="n"/>
      <c r="H4024" s="42" t="n"/>
      <c r="I4024" s="42" t="n"/>
      <c r="J4024" s="42" t="n"/>
      <c r="K4024" s="42" t="n"/>
      <c r="L4024" s="42" t="n"/>
      <c r="M4024" s="42" t="n"/>
      <c r="N4024" s="42" t="n"/>
      <c r="O4024" s="42" t="n"/>
    </row>
    <row r="4025">
      <c r="A4025" s="40" t="n"/>
      <c r="B4025" s="41" t="n"/>
      <c r="C4025" s="42" t="n"/>
      <c r="D4025" s="42" t="n"/>
      <c r="E4025" s="42" t="n"/>
      <c r="F4025" s="42" t="n"/>
      <c r="G4025" s="42" t="n"/>
      <c r="H4025" s="42" t="n"/>
      <c r="I4025" s="42" t="n"/>
      <c r="J4025" s="42" t="n"/>
      <c r="K4025" s="42" t="n"/>
      <c r="L4025" s="42" t="n"/>
      <c r="M4025" s="42" t="n"/>
      <c r="N4025" s="42" t="n"/>
      <c r="O4025" s="42" t="n"/>
    </row>
    <row r="4026">
      <c r="A4026" s="40" t="n"/>
      <c r="B4026" s="41" t="n"/>
      <c r="C4026" s="42" t="n"/>
      <c r="D4026" s="42" t="n"/>
      <c r="E4026" s="42" t="n"/>
      <c r="F4026" s="42" t="n"/>
      <c r="G4026" s="42" t="n"/>
      <c r="H4026" s="42" t="n"/>
      <c r="I4026" s="42" t="n"/>
      <c r="J4026" s="42" t="n"/>
      <c r="K4026" s="42" t="n"/>
      <c r="L4026" s="42" t="n"/>
      <c r="M4026" s="42" t="n"/>
      <c r="N4026" s="42" t="n"/>
      <c r="O4026" s="42" t="n"/>
    </row>
    <row r="4027">
      <c r="A4027" s="40" t="n"/>
      <c r="B4027" s="41" t="n"/>
      <c r="C4027" s="42" t="n"/>
      <c r="D4027" s="42" t="n"/>
      <c r="E4027" s="42" t="n"/>
      <c r="F4027" s="42" t="n"/>
      <c r="G4027" s="42" t="n"/>
      <c r="H4027" s="42" t="n"/>
      <c r="I4027" s="42" t="n"/>
      <c r="J4027" s="42" t="n"/>
      <c r="K4027" s="42" t="n"/>
      <c r="L4027" s="42" t="n"/>
      <c r="M4027" s="42" t="n"/>
      <c r="N4027" s="42" t="n"/>
      <c r="O4027" s="42" t="n"/>
    </row>
    <row r="4028">
      <c r="A4028" s="40" t="n"/>
      <c r="B4028" s="41" t="n"/>
      <c r="C4028" s="42" t="n"/>
      <c r="D4028" s="42" t="n"/>
      <c r="E4028" s="42" t="n"/>
      <c r="F4028" s="42" t="n"/>
      <c r="G4028" s="42" t="n"/>
      <c r="H4028" s="42" t="n"/>
      <c r="I4028" s="42" t="n"/>
      <c r="J4028" s="42" t="n"/>
      <c r="K4028" s="42" t="n"/>
      <c r="L4028" s="42" t="n"/>
      <c r="M4028" s="42" t="n"/>
      <c r="N4028" s="42" t="n"/>
      <c r="O4028" s="42" t="n"/>
    </row>
    <row r="4029">
      <c r="A4029" s="40" t="n"/>
      <c r="B4029" s="41" t="n"/>
      <c r="C4029" s="42" t="n"/>
      <c r="D4029" s="42" t="n"/>
      <c r="E4029" s="42" t="n"/>
      <c r="F4029" s="42" t="n"/>
      <c r="G4029" s="42" t="n"/>
      <c r="H4029" s="42" t="n"/>
      <c r="I4029" s="42" t="n"/>
      <c r="J4029" s="42" t="n"/>
      <c r="K4029" s="42" t="n"/>
      <c r="L4029" s="42" t="n"/>
      <c r="M4029" s="42" t="n"/>
      <c r="N4029" s="42" t="n"/>
      <c r="O4029" s="42" t="n"/>
    </row>
    <row r="4030">
      <c r="A4030" s="40" t="n"/>
      <c r="B4030" s="41" t="n"/>
      <c r="C4030" s="42" t="n"/>
      <c r="D4030" s="42" t="n"/>
      <c r="E4030" s="42" t="n"/>
      <c r="F4030" s="42" t="n"/>
      <c r="G4030" s="42" t="n"/>
      <c r="H4030" s="42" t="n"/>
      <c r="I4030" s="42" t="n"/>
      <c r="J4030" s="42" t="n"/>
      <c r="K4030" s="42" t="n"/>
      <c r="L4030" s="42" t="n"/>
      <c r="M4030" s="42" t="n"/>
      <c r="N4030" s="42" t="n"/>
      <c r="O4030" s="42" t="n"/>
    </row>
    <row r="4031">
      <c r="A4031" s="40" t="n"/>
      <c r="B4031" s="41" t="n"/>
      <c r="C4031" s="42" t="n"/>
      <c r="D4031" s="42" t="n"/>
      <c r="E4031" s="42" t="n"/>
      <c r="F4031" s="42" t="n"/>
      <c r="G4031" s="42" t="n"/>
      <c r="H4031" s="42" t="n"/>
      <c r="I4031" s="42" t="n"/>
      <c r="J4031" s="42" t="n"/>
      <c r="K4031" s="42" t="n"/>
      <c r="L4031" s="42" t="n"/>
      <c r="M4031" s="42" t="n"/>
      <c r="N4031" s="42" t="n"/>
      <c r="O4031" s="42" t="n"/>
    </row>
    <row r="4032">
      <c r="A4032" s="40" t="n"/>
      <c r="B4032" s="41" t="n"/>
      <c r="C4032" s="42" t="n"/>
      <c r="D4032" s="42" t="n"/>
      <c r="E4032" s="42" t="n"/>
      <c r="F4032" s="42" t="n"/>
      <c r="G4032" s="42" t="n"/>
      <c r="H4032" s="42" t="n"/>
      <c r="I4032" s="42" t="n"/>
      <c r="J4032" s="42" t="n"/>
      <c r="K4032" s="42" t="n"/>
      <c r="L4032" s="42" t="n"/>
      <c r="M4032" s="42" t="n"/>
      <c r="N4032" s="42" t="n"/>
      <c r="O4032" s="42" t="n"/>
    </row>
    <row r="4033">
      <c r="A4033" s="40" t="n"/>
      <c r="B4033" s="41" t="n"/>
      <c r="C4033" s="42" t="n"/>
      <c r="D4033" s="42" t="n"/>
      <c r="E4033" s="42" t="n"/>
      <c r="F4033" s="42" t="n"/>
      <c r="G4033" s="42" t="n"/>
      <c r="H4033" s="42" t="n"/>
      <c r="I4033" s="42" t="n"/>
      <c r="J4033" s="42" t="n"/>
      <c r="K4033" s="42" t="n"/>
      <c r="L4033" s="42" t="n"/>
      <c r="M4033" s="42" t="n"/>
      <c r="N4033" s="42" t="n"/>
      <c r="O4033" s="42" t="n"/>
    </row>
    <row r="4034">
      <c r="A4034" s="40" t="n"/>
      <c r="B4034" s="41" t="n"/>
      <c r="C4034" s="42" t="n"/>
      <c r="D4034" s="42" t="n"/>
      <c r="E4034" s="42" t="n"/>
      <c r="F4034" s="42" t="n"/>
      <c r="G4034" s="42" t="n"/>
      <c r="H4034" s="42" t="n"/>
      <c r="I4034" s="42" t="n"/>
      <c r="J4034" s="42" t="n"/>
      <c r="K4034" s="42" t="n"/>
      <c r="L4034" s="42" t="n"/>
      <c r="M4034" s="42" t="n"/>
      <c r="N4034" s="42" t="n"/>
      <c r="O4034" s="42" t="n"/>
    </row>
    <row r="4035">
      <c r="A4035" s="40" t="n"/>
      <c r="B4035" s="41" t="n"/>
      <c r="C4035" s="42" t="n"/>
      <c r="D4035" s="42" t="n"/>
      <c r="E4035" s="42" t="n"/>
      <c r="F4035" s="42" t="n"/>
      <c r="G4035" s="42" t="n"/>
      <c r="H4035" s="42" t="n"/>
      <c r="I4035" s="42" t="n"/>
      <c r="J4035" s="42" t="n"/>
      <c r="K4035" s="42" t="n"/>
      <c r="L4035" s="42" t="n"/>
      <c r="M4035" s="42" t="n"/>
      <c r="N4035" s="42" t="n"/>
      <c r="O4035" s="42" t="n"/>
    </row>
    <row r="4036">
      <c r="A4036" s="40" t="n"/>
      <c r="B4036" s="41" t="n"/>
      <c r="C4036" s="42" t="n"/>
      <c r="D4036" s="42" t="n"/>
      <c r="E4036" s="42" t="n"/>
      <c r="F4036" s="42" t="n"/>
      <c r="G4036" s="42" t="n"/>
      <c r="H4036" s="42" t="n"/>
      <c r="I4036" s="42" t="n"/>
      <c r="J4036" s="42" t="n"/>
      <c r="K4036" s="42" t="n"/>
      <c r="L4036" s="42" t="n"/>
      <c r="M4036" s="42" t="n"/>
      <c r="N4036" s="42" t="n"/>
      <c r="O4036" s="42" t="n"/>
    </row>
    <row r="4037">
      <c r="A4037" s="40" t="n"/>
      <c r="B4037" s="41" t="n"/>
      <c r="C4037" s="42" t="n"/>
      <c r="D4037" s="42" t="n"/>
      <c r="E4037" s="42" t="n"/>
      <c r="F4037" s="42" t="n"/>
      <c r="G4037" s="42" t="n"/>
      <c r="H4037" s="42" t="n"/>
      <c r="I4037" s="42" t="n"/>
      <c r="J4037" s="42" t="n"/>
      <c r="K4037" s="42" t="n"/>
      <c r="L4037" s="42" t="n"/>
      <c r="M4037" s="42" t="n"/>
      <c r="N4037" s="42" t="n"/>
      <c r="O4037" s="42" t="n"/>
    </row>
    <row r="4038">
      <c r="A4038" s="40" t="n"/>
      <c r="B4038" s="41" t="n"/>
      <c r="C4038" s="42" t="n"/>
      <c r="D4038" s="42" t="n"/>
      <c r="E4038" s="42" t="n"/>
      <c r="F4038" s="42" t="n"/>
      <c r="G4038" s="42" t="n"/>
      <c r="H4038" s="42" t="n"/>
      <c r="I4038" s="42" t="n"/>
      <c r="J4038" s="42" t="n"/>
      <c r="K4038" s="42" t="n"/>
      <c r="L4038" s="42" t="n"/>
      <c r="M4038" s="42" t="n"/>
      <c r="N4038" s="42" t="n"/>
      <c r="O4038" s="42" t="n"/>
    </row>
    <row r="4039">
      <c r="A4039" s="40" t="n"/>
      <c r="B4039" s="41" t="n"/>
      <c r="C4039" s="42" t="n"/>
      <c r="D4039" s="42" t="n"/>
      <c r="E4039" s="42" t="n"/>
      <c r="F4039" s="42" t="n"/>
      <c r="G4039" s="42" t="n"/>
      <c r="H4039" s="42" t="n"/>
      <c r="I4039" s="42" t="n"/>
      <c r="J4039" s="42" t="n"/>
      <c r="K4039" s="42" t="n"/>
      <c r="L4039" s="42" t="n"/>
      <c r="M4039" s="42" t="n"/>
      <c r="N4039" s="42" t="n"/>
      <c r="O4039" s="42" t="n"/>
    </row>
    <row r="4040">
      <c r="A4040" s="40" t="n"/>
      <c r="B4040" s="41" t="n"/>
      <c r="C4040" s="42" t="n"/>
      <c r="D4040" s="42" t="n"/>
      <c r="E4040" s="42" t="n"/>
      <c r="F4040" s="42" t="n"/>
      <c r="G4040" s="42" t="n"/>
      <c r="H4040" s="42" t="n"/>
      <c r="I4040" s="42" t="n"/>
      <c r="J4040" s="42" t="n"/>
      <c r="K4040" s="42" t="n"/>
      <c r="L4040" s="42" t="n"/>
      <c r="M4040" s="42" t="n"/>
      <c r="N4040" s="42" t="n"/>
      <c r="O4040" s="42" t="n"/>
    </row>
    <row r="4041">
      <c r="A4041" s="40" t="n"/>
      <c r="B4041" s="41" t="n"/>
      <c r="C4041" s="42" t="n"/>
      <c r="D4041" s="42" t="n"/>
      <c r="E4041" s="42" t="n"/>
      <c r="F4041" s="42" t="n"/>
      <c r="G4041" s="42" t="n"/>
      <c r="H4041" s="42" t="n"/>
      <c r="I4041" s="42" t="n"/>
      <c r="J4041" s="42" t="n"/>
      <c r="K4041" s="42" t="n"/>
      <c r="L4041" s="42" t="n"/>
      <c r="M4041" s="42" t="n"/>
      <c r="N4041" s="42" t="n"/>
      <c r="O4041" s="42" t="n"/>
    </row>
    <row r="4042">
      <c r="A4042" s="40" t="n"/>
      <c r="B4042" s="41" t="n"/>
      <c r="C4042" s="42" t="n"/>
      <c r="D4042" s="42" t="n"/>
      <c r="E4042" s="42" t="n"/>
      <c r="F4042" s="42" t="n"/>
      <c r="G4042" s="42" t="n"/>
      <c r="H4042" s="42" t="n"/>
      <c r="I4042" s="42" t="n"/>
      <c r="J4042" s="42" t="n"/>
      <c r="K4042" s="42" t="n"/>
      <c r="L4042" s="42" t="n"/>
      <c r="M4042" s="42" t="n"/>
      <c r="N4042" s="42" t="n"/>
      <c r="O4042" s="42" t="n"/>
    </row>
    <row r="4043">
      <c r="A4043" s="40" t="n"/>
      <c r="B4043" s="41" t="n"/>
      <c r="C4043" s="42" t="n"/>
      <c r="D4043" s="42" t="n"/>
      <c r="E4043" s="42" t="n"/>
      <c r="F4043" s="42" t="n"/>
      <c r="G4043" s="42" t="n"/>
      <c r="H4043" s="42" t="n"/>
      <c r="I4043" s="42" t="n"/>
      <c r="J4043" s="42" t="n"/>
      <c r="K4043" s="42" t="n"/>
      <c r="L4043" s="42" t="n"/>
      <c r="M4043" s="42" t="n"/>
      <c r="N4043" s="42" t="n"/>
      <c r="O4043" s="42" t="n"/>
    </row>
    <row r="4044">
      <c r="A4044" s="40" t="n"/>
      <c r="B4044" s="41" t="n"/>
      <c r="C4044" s="42" t="n"/>
      <c r="D4044" s="42" t="n"/>
      <c r="E4044" s="42" t="n"/>
      <c r="F4044" s="42" t="n"/>
      <c r="G4044" s="42" t="n"/>
      <c r="H4044" s="42" t="n"/>
      <c r="I4044" s="42" t="n"/>
      <c r="J4044" s="42" t="n"/>
      <c r="K4044" s="42" t="n"/>
      <c r="L4044" s="42" t="n"/>
      <c r="M4044" s="42" t="n"/>
      <c r="N4044" s="42" t="n"/>
      <c r="O4044" s="42" t="n"/>
    </row>
    <row r="4045">
      <c r="A4045" s="40" t="n"/>
      <c r="B4045" s="41" t="n"/>
      <c r="C4045" s="42" t="n"/>
      <c r="D4045" s="42" t="n"/>
      <c r="E4045" s="42" t="n"/>
      <c r="F4045" s="42" t="n"/>
      <c r="G4045" s="42" t="n"/>
      <c r="H4045" s="42" t="n"/>
      <c r="I4045" s="42" t="n"/>
      <c r="J4045" s="42" t="n"/>
      <c r="K4045" s="42" t="n"/>
      <c r="L4045" s="42" t="n"/>
      <c r="M4045" s="42" t="n"/>
      <c r="N4045" s="42" t="n"/>
      <c r="O4045" s="42" t="n"/>
    </row>
    <row r="4046">
      <c r="A4046" s="40" t="n"/>
      <c r="B4046" s="41" t="n"/>
      <c r="C4046" s="42" t="n"/>
      <c r="D4046" s="42" t="n"/>
      <c r="E4046" s="42" t="n"/>
      <c r="F4046" s="42" t="n"/>
      <c r="G4046" s="42" t="n"/>
      <c r="H4046" s="42" t="n"/>
      <c r="I4046" s="42" t="n"/>
      <c r="J4046" s="42" t="n"/>
      <c r="K4046" s="42" t="n"/>
      <c r="L4046" s="42" t="n"/>
      <c r="M4046" s="42" t="n"/>
      <c r="N4046" s="42" t="n"/>
      <c r="O4046" s="42" t="n"/>
    </row>
    <row r="4047">
      <c r="A4047" s="40" t="n"/>
      <c r="B4047" s="41" t="n"/>
      <c r="C4047" s="42" t="n"/>
      <c r="D4047" s="42" t="n"/>
      <c r="E4047" s="42" t="n"/>
      <c r="F4047" s="42" t="n"/>
      <c r="G4047" s="42" t="n"/>
      <c r="H4047" s="42" t="n"/>
      <c r="I4047" s="42" t="n"/>
      <c r="J4047" s="42" t="n"/>
      <c r="K4047" s="42" t="n"/>
      <c r="L4047" s="42" t="n"/>
      <c r="M4047" s="42" t="n"/>
      <c r="N4047" s="42" t="n"/>
      <c r="O4047" s="42" t="n"/>
    </row>
    <row r="4048">
      <c r="A4048" s="40" t="n"/>
      <c r="B4048" s="41" t="n"/>
      <c r="C4048" s="42" t="n"/>
      <c r="D4048" s="42" t="n"/>
      <c r="E4048" s="42" t="n"/>
      <c r="F4048" s="42" t="n"/>
      <c r="G4048" s="42" t="n"/>
      <c r="H4048" s="42" t="n"/>
      <c r="I4048" s="42" t="n"/>
      <c r="J4048" s="42" t="n"/>
      <c r="K4048" s="42" t="n"/>
      <c r="L4048" s="42" t="n"/>
      <c r="M4048" s="42" t="n"/>
      <c r="N4048" s="42" t="n"/>
      <c r="O4048" s="42" t="n"/>
    </row>
    <row r="4049">
      <c r="A4049" s="40" t="n"/>
      <c r="B4049" s="41" t="n"/>
      <c r="C4049" s="42" t="n"/>
      <c r="D4049" s="42" t="n"/>
      <c r="E4049" s="42" t="n"/>
      <c r="F4049" s="42" t="n"/>
      <c r="G4049" s="42" t="n"/>
      <c r="H4049" s="42" t="n"/>
      <c r="I4049" s="42" t="n"/>
      <c r="J4049" s="42" t="n"/>
      <c r="K4049" s="42" t="n"/>
      <c r="L4049" s="42" t="n"/>
      <c r="M4049" s="42" t="n"/>
      <c r="N4049" s="42" t="n"/>
      <c r="O4049" s="42" t="n"/>
    </row>
    <row r="4050">
      <c r="A4050" s="40" t="n"/>
      <c r="B4050" s="41" t="n"/>
      <c r="C4050" s="42" t="n"/>
      <c r="D4050" s="42" t="n"/>
      <c r="E4050" s="42" t="n"/>
      <c r="F4050" s="42" t="n"/>
      <c r="G4050" s="42" t="n"/>
      <c r="H4050" s="42" t="n"/>
      <c r="I4050" s="42" t="n"/>
      <c r="J4050" s="42" t="n"/>
      <c r="K4050" s="42" t="n"/>
      <c r="L4050" s="42" t="n"/>
      <c r="M4050" s="42" t="n"/>
      <c r="N4050" s="42" t="n"/>
      <c r="O4050" s="42" t="n"/>
    </row>
    <row r="4051">
      <c r="A4051" s="40" t="n"/>
      <c r="B4051" s="41" t="n"/>
      <c r="C4051" s="42" t="n"/>
      <c r="D4051" s="42" t="n"/>
      <c r="E4051" s="42" t="n"/>
      <c r="F4051" s="42" t="n"/>
      <c r="G4051" s="42" t="n"/>
      <c r="H4051" s="42" t="n"/>
      <c r="I4051" s="42" t="n"/>
      <c r="J4051" s="42" t="n"/>
      <c r="K4051" s="42" t="n"/>
      <c r="L4051" s="42" t="n"/>
      <c r="M4051" s="42" t="n"/>
      <c r="N4051" s="42" t="n"/>
      <c r="O4051" s="42" t="n"/>
    </row>
    <row r="4052">
      <c r="A4052" s="40" t="n"/>
      <c r="B4052" s="41" t="n"/>
      <c r="C4052" s="42" t="n"/>
      <c r="D4052" s="42" t="n"/>
      <c r="E4052" s="42" t="n"/>
      <c r="F4052" s="42" t="n"/>
      <c r="G4052" s="42" t="n"/>
      <c r="H4052" s="42" t="n"/>
      <c r="I4052" s="42" t="n"/>
      <c r="J4052" s="42" t="n"/>
      <c r="K4052" s="42" t="n"/>
      <c r="L4052" s="42" t="n"/>
      <c r="M4052" s="42" t="n"/>
      <c r="N4052" s="42" t="n"/>
      <c r="O4052" s="42" t="n"/>
    </row>
    <row r="4053">
      <c r="A4053" s="40" t="n"/>
      <c r="B4053" s="41" t="n"/>
      <c r="C4053" s="42" t="n"/>
      <c r="D4053" s="42" t="n"/>
      <c r="E4053" s="42" t="n"/>
      <c r="F4053" s="42" t="n"/>
      <c r="G4053" s="42" t="n"/>
      <c r="H4053" s="42" t="n"/>
      <c r="I4053" s="42" t="n"/>
      <c r="J4053" s="42" t="n"/>
      <c r="K4053" s="42" t="n"/>
      <c r="L4053" s="42" t="n"/>
      <c r="M4053" s="42" t="n"/>
      <c r="N4053" s="42" t="n"/>
      <c r="O4053" s="42" t="n"/>
    </row>
    <row r="4054">
      <c r="A4054" s="40" t="n"/>
      <c r="B4054" s="41" t="n"/>
      <c r="C4054" s="42" t="n"/>
      <c r="D4054" s="42" t="n"/>
      <c r="E4054" s="42" t="n"/>
      <c r="F4054" s="42" t="n"/>
      <c r="G4054" s="42" t="n"/>
      <c r="H4054" s="42" t="n"/>
      <c r="I4054" s="42" t="n"/>
      <c r="J4054" s="42" t="n"/>
      <c r="K4054" s="42" t="n"/>
      <c r="L4054" s="42" t="n"/>
      <c r="M4054" s="42" t="n"/>
      <c r="N4054" s="42" t="n"/>
      <c r="O4054" s="42" t="n"/>
    </row>
    <row r="4055">
      <c r="A4055" s="40" t="n"/>
      <c r="B4055" s="41" t="n"/>
      <c r="C4055" s="42" t="n"/>
      <c r="D4055" s="42" t="n"/>
      <c r="E4055" s="42" t="n"/>
      <c r="F4055" s="42" t="n"/>
      <c r="G4055" s="42" t="n"/>
      <c r="H4055" s="42" t="n"/>
      <c r="I4055" s="42" t="n"/>
      <c r="J4055" s="42" t="n"/>
      <c r="K4055" s="42" t="n"/>
      <c r="L4055" s="42" t="n"/>
      <c r="M4055" s="42" t="n"/>
      <c r="N4055" s="42" t="n"/>
      <c r="O4055" s="42" t="n"/>
    </row>
    <row r="4056">
      <c r="A4056" s="40" t="n"/>
      <c r="B4056" s="41" t="n"/>
      <c r="C4056" s="42" t="n"/>
      <c r="D4056" s="42" t="n"/>
      <c r="E4056" s="42" t="n"/>
      <c r="F4056" s="42" t="n"/>
      <c r="G4056" s="42" t="n"/>
      <c r="H4056" s="42" t="n"/>
      <c r="I4056" s="42" t="n"/>
      <c r="J4056" s="42" t="n"/>
      <c r="K4056" s="42" t="n"/>
      <c r="L4056" s="42" t="n"/>
      <c r="M4056" s="42" t="n"/>
      <c r="N4056" s="42" t="n"/>
      <c r="O4056" s="42" t="n"/>
    </row>
    <row r="4057">
      <c r="A4057" s="40" t="n"/>
      <c r="B4057" s="41" t="n"/>
      <c r="C4057" s="42" t="n"/>
      <c r="D4057" s="42" t="n"/>
      <c r="E4057" s="42" t="n"/>
      <c r="F4057" s="42" t="n"/>
      <c r="G4057" s="42" t="n"/>
      <c r="H4057" s="42" t="n"/>
      <c r="I4057" s="42" t="n"/>
      <c r="J4057" s="42" t="n"/>
      <c r="K4057" s="42" t="n"/>
      <c r="L4057" s="42" t="n"/>
      <c r="M4057" s="42" t="n"/>
      <c r="N4057" s="42" t="n"/>
      <c r="O4057" s="42" t="n"/>
    </row>
    <row r="4058">
      <c r="A4058" s="40" t="n"/>
      <c r="B4058" s="41" t="n"/>
      <c r="C4058" s="42" t="n"/>
      <c r="D4058" s="42" t="n"/>
      <c r="E4058" s="42" t="n"/>
      <c r="F4058" s="42" t="n"/>
      <c r="G4058" s="42" t="n"/>
      <c r="H4058" s="42" t="n"/>
      <c r="I4058" s="42" t="n"/>
      <c r="J4058" s="42" t="n"/>
      <c r="K4058" s="42" t="n"/>
      <c r="L4058" s="42" t="n"/>
      <c r="M4058" s="42" t="n"/>
      <c r="N4058" s="42" t="n"/>
      <c r="O4058" s="42" t="n"/>
    </row>
    <row r="4059">
      <c r="A4059" s="40" t="n"/>
      <c r="B4059" s="41" t="n"/>
      <c r="C4059" s="42" t="n"/>
      <c r="D4059" s="42" t="n"/>
      <c r="E4059" s="42" t="n"/>
      <c r="F4059" s="42" t="n"/>
      <c r="G4059" s="42" t="n"/>
      <c r="H4059" s="42" t="n"/>
      <c r="I4059" s="42" t="n"/>
      <c r="J4059" s="42" t="n"/>
      <c r="K4059" s="42" t="n"/>
      <c r="L4059" s="42" t="n"/>
      <c r="M4059" s="42" t="n"/>
      <c r="N4059" s="42" t="n"/>
      <c r="O4059" s="42" t="n"/>
    </row>
    <row r="4060">
      <c r="A4060" s="40" t="n"/>
      <c r="B4060" s="41" t="n"/>
      <c r="C4060" s="42" t="n"/>
      <c r="D4060" s="42" t="n"/>
      <c r="E4060" s="42" t="n"/>
      <c r="F4060" s="42" t="n"/>
      <c r="G4060" s="42" t="n"/>
      <c r="H4060" s="42" t="n"/>
      <c r="I4060" s="42" t="n"/>
      <c r="J4060" s="42" t="n"/>
      <c r="K4060" s="42" t="n"/>
      <c r="L4060" s="42" t="n"/>
      <c r="M4060" s="42" t="n"/>
      <c r="N4060" s="42" t="n"/>
      <c r="O4060" s="42" t="n"/>
    </row>
    <row r="4061">
      <c r="A4061" s="40" t="n"/>
      <c r="B4061" s="41" t="n"/>
      <c r="C4061" s="42" t="n"/>
      <c r="D4061" s="42" t="n"/>
      <c r="E4061" s="42" t="n"/>
      <c r="F4061" s="42" t="n"/>
      <c r="G4061" s="42" t="n"/>
      <c r="H4061" s="42" t="n"/>
      <c r="I4061" s="42" t="n"/>
      <c r="J4061" s="42" t="n"/>
      <c r="K4061" s="42" t="n"/>
      <c r="L4061" s="42" t="n"/>
      <c r="M4061" s="42" t="n"/>
      <c r="N4061" s="42" t="n"/>
      <c r="O4061" s="42" t="n"/>
    </row>
    <row r="4062">
      <c r="A4062" s="40" t="n"/>
      <c r="B4062" s="41" t="n"/>
      <c r="C4062" s="42" t="n"/>
      <c r="D4062" s="42" t="n"/>
      <c r="E4062" s="42" t="n"/>
      <c r="F4062" s="42" t="n"/>
      <c r="G4062" s="42" t="n"/>
      <c r="H4062" s="42" t="n"/>
      <c r="I4062" s="42" t="n"/>
      <c r="J4062" s="42" t="n"/>
      <c r="K4062" s="42" t="n"/>
      <c r="L4062" s="42" t="n"/>
      <c r="M4062" s="42" t="n"/>
      <c r="N4062" s="42" t="n"/>
      <c r="O4062" s="42" t="n"/>
    </row>
    <row r="4063">
      <c r="A4063" s="40" t="n"/>
      <c r="B4063" s="41" t="n"/>
      <c r="C4063" s="42" t="n"/>
      <c r="D4063" s="42" t="n"/>
      <c r="E4063" s="42" t="n"/>
      <c r="F4063" s="42" t="n"/>
      <c r="G4063" s="42" t="n"/>
      <c r="H4063" s="42" t="n"/>
      <c r="I4063" s="42" t="n"/>
      <c r="J4063" s="42" t="n"/>
      <c r="K4063" s="42" t="n"/>
      <c r="L4063" s="42" t="n"/>
      <c r="M4063" s="42" t="n"/>
      <c r="N4063" s="42" t="n"/>
      <c r="O4063" s="42" t="n"/>
    </row>
    <row r="4064">
      <c r="A4064" s="40" t="n"/>
      <c r="B4064" s="41" t="n"/>
      <c r="C4064" s="42" t="n"/>
      <c r="D4064" s="42" t="n"/>
      <c r="E4064" s="42" t="n"/>
      <c r="F4064" s="42" t="n"/>
      <c r="G4064" s="42" t="n"/>
      <c r="H4064" s="42" t="n"/>
      <c r="I4064" s="42" t="n"/>
      <c r="J4064" s="42" t="n"/>
      <c r="K4064" s="42" t="n"/>
      <c r="L4064" s="42" t="n"/>
      <c r="M4064" s="42" t="n"/>
      <c r="N4064" s="42" t="n"/>
      <c r="O4064" s="42" t="n"/>
    </row>
    <row r="4065">
      <c r="A4065" s="40" t="n"/>
      <c r="B4065" s="41" t="n"/>
      <c r="C4065" s="42" t="n"/>
      <c r="D4065" s="42" t="n"/>
      <c r="E4065" s="42" t="n"/>
      <c r="F4065" s="42" t="n"/>
      <c r="G4065" s="42" t="n"/>
      <c r="H4065" s="42" t="n"/>
      <c r="I4065" s="42" t="n"/>
      <c r="J4065" s="42" t="n"/>
      <c r="K4065" s="42" t="n"/>
      <c r="L4065" s="42" t="n"/>
      <c r="M4065" s="42" t="n"/>
      <c r="N4065" s="42" t="n"/>
      <c r="O4065" s="42" t="n"/>
    </row>
    <row r="4066">
      <c r="A4066" s="40" t="n"/>
      <c r="B4066" s="41" t="n"/>
      <c r="C4066" s="42" t="n"/>
      <c r="D4066" s="42" t="n"/>
      <c r="E4066" s="42" t="n"/>
      <c r="F4066" s="42" t="n"/>
      <c r="G4066" s="42" t="n"/>
      <c r="H4066" s="42" t="n"/>
      <c r="I4066" s="42" t="n"/>
      <c r="J4066" s="42" t="n"/>
      <c r="K4066" s="42" t="n"/>
      <c r="L4066" s="42" t="n"/>
      <c r="M4066" s="42" t="n"/>
      <c r="N4066" s="42" t="n"/>
      <c r="O4066" s="42" t="n"/>
    </row>
    <row r="4067">
      <c r="A4067" s="40" t="n"/>
      <c r="B4067" s="41" t="n"/>
      <c r="C4067" s="42" t="n"/>
      <c r="D4067" s="42" t="n"/>
      <c r="E4067" s="42" t="n"/>
      <c r="F4067" s="42" t="n"/>
      <c r="G4067" s="42" t="n"/>
      <c r="H4067" s="42" t="n"/>
      <c r="I4067" s="42" t="n"/>
      <c r="J4067" s="42" t="n"/>
      <c r="K4067" s="42" t="n"/>
      <c r="L4067" s="42" t="n"/>
      <c r="M4067" s="42" t="n"/>
      <c r="N4067" s="42" t="n"/>
      <c r="O4067" s="42" t="n"/>
    </row>
    <row r="4068">
      <c r="A4068" s="40" t="n"/>
      <c r="B4068" s="41" t="n"/>
      <c r="C4068" s="42" t="n"/>
      <c r="D4068" s="42" t="n"/>
      <c r="E4068" s="42" t="n"/>
      <c r="F4068" s="42" t="n"/>
      <c r="G4068" s="42" t="n"/>
      <c r="H4068" s="42" t="n"/>
      <c r="I4068" s="42" t="n"/>
      <c r="J4068" s="42" t="n"/>
      <c r="K4068" s="42" t="n"/>
      <c r="L4068" s="42" t="n"/>
      <c r="M4068" s="42" t="n"/>
      <c r="N4068" s="42" t="n"/>
      <c r="O4068" s="42" t="n"/>
    </row>
    <row r="4069">
      <c r="A4069" s="40" t="n"/>
      <c r="B4069" s="41" t="n"/>
      <c r="C4069" s="42" t="n"/>
      <c r="D4069" s="42" t="n"/>
      <c r="E4069" s="42" t="n"/>
      <c r="F4069" s="42" t="n"/>
      <c r="G4069" s="42" t="n"/>
      <c r="H4069" s="42" t="n"/>
      <c r="I4069" s="42" t="n"/>
      <c r="J4069" s="42" t="n"/>
      <c r="K4069" s="42" t="n"/>
      <c r="L4069" s="42" t="n"/>
      <c r="M4069" s="42" t="n"/>
      <c r="N4069" s="42" t="n"/>
      <c r="O4069" s="42" t="n"/>
    </row>
    <row r="4070">
      <c r="A4070" s="40" t="n"/>
      <c r="B4070" s="41" t="n"/>
      <c r="C4070" s="42" t="n"/>
      <c r="D4070" s="42" t="n"/>
      <c r="E4070" s="42" t="n"/>
      <c r="F4070" s="42" t="n"/>
      <c r="G4070" s="42" t="n"/>
      <c r="H4070" s="42" t="n"/>
      <c r="I4070" s="42" t="n"/>
      <c r="J4070" s="42" t="n"/>
      <c r="K4070" s="42" t="n"/>
      <c r="L4070" s="42" t="n"/>
      <c r="M4070" s="42" t="n"/>
      <c r="N4070" s="42" t="n"/>
      <c r="O4070" s="42" t="n"/>
    </row>
    <row r="4071">
      <c r="A4071" s="40" t="n"/>
      <c r="B4071" s="41" t="n"/>
      <c r="C4071" s="42" t="n"/>
      <c r="D4071" s="42" t="n"/>
      <c r="E4071" s="42" t="n"/>
      <c r="F4071" s="42" t="n"/>
      <c r="G4071" s="42" t="n"/>
      <c r="H4071" s="42" t="n"/>
      <c r="I4071" s="42" t="n"/>
      <c r="J4071" s="42" t="n"/>
      <c r="K4071" s="42" t="n"/>
      <c r="L4071" s="42" t="n"/>
      <c r="M4071" s="42" t="n"/>
      <c r="N4071" s="42" t="n"/>
      <c r="O4071" s="42" t="n"/>
    </row>
    <row r="4072">
      <c r="A4072" s="40" t="n"/>
      <c r="B4072" s="41" t="n"/>
      <c r="C4072" s="42" t="n"/>
      <c r="D4072" s="42" t="n"/>
      <c r="E4072" s="42" t="n"/>
      <c r="F4072" s="42" t="n"/>
      <c r="G4072" s="42" t="n"/>
      <c r="H4072" s="42" t="n"/>
      <c r="I4072" s="42" t="n"/>
      <c r="J4072" s="42" t="n"/>
      <c r="K4072" s="42" t="n"/>
      <c r="L4072" s="42" t="n"/>
      <c r="M4072" s="42" t="n"/>
      <c r="N4072" s="42" t="n"/>
      <c r="O4072" s="42" t="n"/>
    </row>
    <row r="4073">
      <c r="A4073" s="40" t="n"/>
      <c r="B4073" s="41" t="n"/>
      <c r="C4073" s="42" t="n"/>
      <c r="D4073" s="42" t="n"/>
      <c r="E4073" s="42" t="n"/>
      <c r="F4073" s="42" t="n"/>
      <c r="G4073" s="42" t="n"/>
      <c r="H4073" s="42" t="n"/>
      <c r="I4073" s="42" t="n"/>
      <c r="J4073" s="42" t="n"/>
      <c r="K4073" s="42" t="n"/>
      <c r="L4073" s="42" t="n"/>
      <c r="M4073" s="42" t="n"/>
      <c r="N4073" s="42" t="n"/>
      <c r="O4073" s="42" t="n"/>
    </row>
    <row r="4074">
      <c r="A4074" s="40" t="n"/>
      <c r="B4074" s="41" t="n"/>
      <c r="C4074" s="42" t="n"/>
      <c r="D4074" s="42" t="n"/>
      <c r="E4074" s="42" t="n"/>
      <c r="F4074" s="42" t="n"/>
      <c r="G4074" s="42" t="n"/>
      <c r="H4074" s="42" t="n"/>
      <c r="I4074" s="42" t="n"/>
      <c r="J4074" s="42" t="n"/>
      <c r="K4074" s="42" t="n"/>
      <c r="L4074" s="42" t="n"/>
      <c r="M4074" s="42" t="n"/>
      <c r="N4074" s="42" t="n"/>
      <c r="O4074" s="42" t="n"/>
    </row>
    <row r="4075">
      <c r="A4075" s="40" t="n"/>
      <c r="B4075" s="41" t="n"/>
      <c r="C4075" s="42" t="n"/>
      <c r="D4075" s="42" t="n"/>
      <c r="E4075" s="42" t="n"/>
      <c r="F4075" s="42" t="n"/>
      <c r="G4075" s="42" t="n"/>
      <c r="H4075" s="42" t="n"/>
      <c r="I4075" s="42" t="n"/>
      <c r="J4075" s="42" t="n"/>
      <c r="K4075" s="42" t="n"/>
      <c r="L4075" s="42" t="n"/>
      <c r="M4075" s="42" t="n"/>
      <c r="N4075" s="42" t="n"/>
      <c r="O4075" s="42" t="n"/>
    </row>
    <row r="4076">
      <c r="A4076" s="40" t="n"/>
      <c r="B4076" s="41" t="n"/>
      <c r="C4076" s="42" t="n"/>
      <c r="D4076" s="42" t="n"/>
      <c r="E4076" s="42" t="n"/>
      <c r="F4076" s="42" t="n"/>
      <c r="G4076" s="42" t="n"/>
      <c r="H4076" s="42" t="n"/>
      <c r="I4076" s="42" t="n"/>
      <c r="J4076" s="42" t="n"/>
      <c r="K4076" s="42" t="n"/>
      <c r="L4076" s="42" t="n"/>
      <c r="M4076" s="42" t="n"/>
      <c r="N4076" s="42" t="n"/>
      <c r="O4076" s="42" t="n"/>
    </row>
    <row r="4077">
      <c r="A4077" s="40" t="n"/>
      <c r="B4077" s="41" t="n"/>
      <c r="C4077" s="42" t="n"/>
      <c r="D4077" s="42" t="n"/>
      <c r="E4077" s="42" t="n"/>
      <c r="F4077" s="42" t="n"/>
      <c r="G4077" s="42" t="n"/>
      <c r="H4077" s="42" t="n"/>
      <c r="I4077" s="42" t="n"/>
      <c r="J4077" s="42" t="n"/>
      <c r="K4077" s="42" t="n"/>
      <c r="L4077" s="42" t="n"/>
      <c r="M4077" s="42" t="n"/>
      <c r="N4077" s="42" t="n"/>
      <c r="O4077" s="42" t="n"/>
    </row>
    <row r="4078">
      <c r="A4078" s="40" t="n"/>
      <c r="B4078" s="41" t="n"/>
      <c r="C4078" s="42" t="n"/>
      <c r="D4078" s="42" t="n"/>
      <c r="E4078" s="42" t="n"/>
      <c r="F4078" s="42" t="n"/>
      <c r="G4078" s="42" t="n"/>
      <c r="H4078" s="42" t="n"/>
      <c r="I4078" s="42" t="n"/>
      <c r="J4078" s="42" t="n"/>
      <c r="K4078" s="42" t="n"/>
      <c r="L4078" s="42" t="n"/>
      <c r="M4078" s="42" t="n"/>
      <c r="N4078" s="42" t="n"/>
      <c r="O4078" s="42" t="n"/>
    </row>
    <row r="4079">
      <c r="A4079" s="40" t="n"/>
      <c r="B4079" s="41" t="n"/>
      <c r="C4079" s="42" t="n"/>
      <c r="D4079" s="42" t="n"/>
      <c r="E4079" s="42" t="n"/>
      <c r="F4079" s="42" t="n"/>
      <c r="G4079" s="42" t="n"/>
      <c r="H4079" s="42" t="n"/>
      <c r="I4079" s="42" t="n"/>
      <c r="J4079" s="42" t="n"/>
      <c r="K4079" s="42" t="n"/>
      <c r="L4079" s="42" t="n"/>
      <c r="M4079" s="42" t="n"/>
      <c r="N4079" s="42" t="n"/>
      <c r="O4079" s="42" t="n"/>
    </row>
    <row r="4080">
      <c r="A4080" s="40" t="n"/>
      <c r="B4080" s="41" t="n"/>
      <c r="C4080" s="42" t="n"/>
      <c r="D4080" s="42" t="n"/>
      <c r="E4080" s="42" t="n"/>
      <c r="F4080" s="42" t="n"/>
      <c r="G4080" s="42" t="n"/>
      <c r="H4080" s="42" t="n"/>
      <c r="I4080" s="42" t="n"/>
      <c r="J4080" s="42" t="n"/>
      <c r="K4080" s="42" t="n"/>
      <c r="L4080" s="42" t="n"/>
      <c r="M4080" s="42" t="n"/>
      <c r="N4080" s="42" t="n"/>
      <c r="O4080" s="42" t="n"/>
    </row>
    <row r="4081">
      <c r="A4081" s="40" t="n"/>
      <c r="B4081" s="41" t="n"/>
      <c r="C4081" s="42" t="n"/>
      <c r="D4081" s="42" t="n"/>
      <c r="E4081" s="42" t="n"/>
      <c r="F4081" s="42" t="n"/>
      <c r="G4081" s="42" t="n"/>
      <c r="H4081" s="42" t="n"/>
      <c r="I4081" s="42" t="n"/>
      <c r="J4081" s="42" t="n"/>
      <c r="K4081" s="42" t="n"/>
      <c r="L4081" s="42" t="n"/>
      <c r="M4081" s="42" t="n"/>
      <c r="N4081" s="42" t="n"/>
      <c r="O4081" s="42" t="n"/>
    </row>
    <row r="4082">
      <c r="A4082" s="40" t="n"/>
      <c r="B4082" s="41" t="n"/>
      <c r="C4082" s="42" t="n"/>
      <c r="D4082" s="42" t="n"/>
      <c r="E4082" s="42" t="n"/>
      <c r="F4082" s="42" t="n"/>
      <c r="G4082" s="42" t="n"/>
      <c r="H4082" s="42" t="n"/>
      <c r="I4082" s="42" t="n"/>
      <c r="J4082" s="42" t="n"/>
      <c r="K4082" s="42" t="n"/>
      <c r="L4082" s="42" t="n"/>
      <c r="M4082" s="42" t="n"/>
      <c r="N4082" s="42" t="n"/>
      <c r="O4082" s="42" t="n"/>
    </row>
    <row r="4083">
      <c r="A4083" s="40" t="n"/>
      <c r="B4083" s="41" t="n"/>
      <c r="C4083" s="42" t="n"/>
      <c r="D4083" s="42" t="n"/>
      <c r="E4083" s="42" t="n"/>
      <c r="F4083" s="42" t="n"/>
      <c r="G4083" s="42" t="n"/>
      <c r="H4083" s="42" t="n"/>
      <c r="I4083" s="42" t="n"/>
      <c r="J4083" s="42" t="n"/>
      <c r="K4083" s="42" t="n"/>
      <c r="L4083" s="42" t="n"/>
      <c r="M4083" s="42" t="n"/>
      <c r="N4083" s="42" t="n"/>
      <c r="O4083" s="42" t="n"/>
    </row>
    <row r="4084">
      <c r="A4084" s="40" t="n"/>
      <c r="B4084" s="41" t="n"/>
      <c r="C4084" s="42" t="n"/>
      <c r="D4084" s="42" t="n"/>
      <c r="E4084" s="42" t="n"/>
      <c r="F4084" s="42" t="n"/>
      <c r="G4084" s="42" t="n"/>
      <c r="H4084" s="42" t="n"/>
      <c r="I4084" s="42" t="n"/>
      <c r="J4084" s="42" t="n"/>
      <c r="K4084" s="42" t="n"/>
      <c r="L4084" s="42" t="n"/>
      <c r="M4084" s="42" t="n"/>
      <c r="N4084" s="42" t="n"/>
      <c r="O4084" s="42" t="n"/>
    </row>
    <row r="4085">
      <c r="A4085" s="40" t="n"/>
      <c r="B4085" s="41" t="n"/>
      <c r="C4085" s="42" t="n"/>
      <c r="D4085" s="42" t="n"/>
      <c r="E4085" s="42" t="n"/>
      <c r="F4085" s="42" t="n"/>
      <c r="G4085" s="42" t="n"/>
      <c r="H4085" s="42" t="n"/>
      <c r="I4085" s="42" t="n"/>
      <c r="J4085" s="42" t="n"/>
      <c r="K4085" s="42" t="n"/>
      <c r="L4085" s="42" t="n"/>
      <c r="M4085" s="42" t="n"/>
      <c r="N4085" s="42" t="n"/>
      <c r="O4085" s="42" t="n"/>
    </row>
    <row r="4086">
      <c r="A4086" s="40" t="n"/>
      <c r="B4086" s="41" t="n"/>
      <c r="C4086" s="42" t="n"/>
      <c r="D4086" s="42" t="n"/>
      <c r="E4086" s="42" t="n"/>
      <c r="F4086" s="42" t="n"/>
      <c r="G4086" s="42" t="n"/>
      <c r="H4086" s="42" t="n"/>
      <c r="I4086" s="42" t="n"/>
      <c r="J4086" s="42" t="n"/>
      <c r="K4086" s="42" t="n"/>
      <c r="L4086" s="42" t="n"/>
      <c r="M4086" s="42" t="n"/>
      <c r="N4086" s="42" t="n"/>
      <c r="O4086" s="42" t="n"/>
    </row>
    <row r="4087">
      <c r="A4087" s="40" t="n"/>
      <c r="B4087" s="41" t="n"/>
      <c r="C4087" s="42" t="n"/>
      <c r="D4087" s="42" t="n"/>
      <c r="E4087" s="42" t="n"/>
      <c r="F4087" s="42" t="n"/>
      <c r="G4087" s="42" t="n"/>
      <c r="H4087" s="42" t="n"/>
      <c r="I4087" s="42" t="n"/>
      <c r="J4087" s="42" t="n"/>
      <c r="K4087" s="42" t="n"/>
      <c r="L4087" s="42" t="n"/>
      <c r="M4087" s="42" t="n"/>
      <c r="N4087" s="42" t="n"/>
      <c r="O4087" s="42" t="n"/>
    </row>
    <row r="4088">
      <c r="A4088" s="40" t="n"/>
      <c r="B4088" s="41" t="n"/>
      <c r="C4088" s="42" t="n"/>
      <c r="D4088" s="42" t="n"/>
      <c r="E4088" s="42" t="n"/>
      <c r="F4088" s="42" t="n"/>
      <c r="G4088" s="42" t="n"/>
      <c r="H4088" s="42" t="n"/>
      <c r="I4088" s="42" t="n"/>
      <c r="J4088" s="42" t="n"/>
      <c r="K4088" s="42" t="n"/>
      <c r="L4088" s="42" t="n"/>
      <c r="M4088" s="42" t="n"/>
      <c r="N4088" s="42" t="n"/>
      <c r="O4088" s="42" t="n"/>
    </row>
    <row r="4089">
      <c r="A4089" s="40" t="n"/>
      <c r="B4089" s="41" t="n"/>
      <c r="C4089" s="42" t="n"/>
      <c r="D4089" s="42" t="n"/>
      <c r="E4089" s="42" t="n"/>
      <c r="F4089" s="42" t="n"/>
      <c r="G4089" s="42" t="n"/>
      <c r="H4089" s="42" t="n"/>
      <c r="I4089" s="42" t="n"/>
      <c r="J4089" s="42" t="n"/>
      <c r="K4089" s="42" t="n"/>
      <c r="L4089" s="42" t="n"/>
      <c r="M4089" s="42" t="n"/>
      <c r="N4089" s="42" t="n"/>
      <c r="O4089" s="42" t="n"/>
    </row>
    <row r="4090">
      <c r="A4090" s="40" t="n"/>
      <c r="B4090" s="41" t="n"/>
      <c r="C4090" s="42" t="n"/>
      <c r="D4090" s="42" t="n"/>
      <c r="E4090" s="42" t="n"/>
      <c r="F4090" s="42" t="n"/>
      <c r="G4090" s="42" t="n"/>
      <c r="H4090" s="42" t="n"/>
      <c r="I4090" s="42" t="n"/>
      <c r="J4090" s="42" t="n"/>
      <c r="K4090" s="42" t="n"/>
      <c r="L4090" s="42" t="n"/>
      <c r="M4090" s="42" t="n"/>
      <c r="N4090" s="42" t="n"/>
      <c r="O4090" s="42" t="n"/>
    </row>
    <row r="4091">
      <c r="A4091" s="40" t="n"/>
      <c r="B4091" s="41" t="n"/>
      <c r="C4091" s="42" t="n"/>
      <c r="D4091" s="42" t="n"/>
      <c r="E4091" s="42" t="n"/>
      <c r="F4091" s="42" t="n"/>
      <c r="G4091" s="42" t="n"/>
      <c r="H4091" s="42" t="n"/>
      <c r="I4091" s="42" t="n"/>
      <c r="J4091" s="42" t="n"/>
      <c r="K4091" s="42" t="n"/>
      <c r="L4091" s="42" t="n"/>
      <c r="M4091" s="42" t="n"/>
      <c r="N4091" s="42" t="n"/>
      <c r="O4091" s="42" t="n"/>
    </row>
    <row r="4092">
      <c r="A4092" s="40" t="n"/>
      <c r="B4092" s="41" t="n"/>
      <c r="C4092" s="42" t="n"/>
      <c r="D4092" s="42" t="n"/>
      <c r="E4092" s="42" t="n"/>
      <c r="F4092" s="42" t="n"/>
      <c r="G4092" s="42" t="n"/>
      <c r="H4092" s="42" t="n"/>
      <c r="I4092" s="42" t="n"/>
      <c r="J4092" s="42" t="n"/>
      <c r="K4092" s="42" t="n"/>
      <c r="L4092" s="42" t="n"/>
      <c r="M4092" s="42" t="n"/>
      <c r="N4092" s="42" t="n"/>
      <c r="O4092" s="42" t="n"/>
    </row>
    <row r="4093">
      <c r="A4093" s="40" t="n"/>
      <c r="B4093" s="41" t="n"/>
      <c r="C4093" s="42" t="n"/>
      <c r="D4093" s="42" t="n"/>
      <c r="E4093" s="42" t="n"/>
      <c r="F4093" s="42" t="n"/>
      <c r="G4093" s="42" t="n"/>
      <c r="H4093" s="42" t="n"/>
      <c r="I4093" s="42" t="n"/>
      <c r="J4093" s="42" t="n"/>
      <c r="K4093" s="42" t="n"/>
      <c r="L4093" s="42" t="n"/>
      <c r="M4093" s="42" t="n"/>
      <c r="N4093" s="42" t="n"/>
      <c r="O4093" s="42" t="n"/>
    </row>
    <row r="4094">
      <c r="A4094" s="40" t="n"/>
      <c r="B4094" s="41" t="n"/>
      <c r="C4094" s="42" t="n"/>
      <c r="D4094" s="42" t="n"/>
      <c r="E4094" s="42" t="n"/>
      <c r="F4094" s="42" t="n"/>
      <c r="G4094" s="42" t="n"/>
      <c r="H4094" s="42" t="n"/>
      <c r="I4094" s="42" t="n"/>
      <c r="J4094" s="42" t="n"/>
      <c r="K4094" s="42" t="n"/>
      <c r="L4094" s="42" t="n"/>
      <c r="M4094" s="42" t="n"/>
      <c r="N4094" s="42" t="n"/>
      <c r="O4094" s="42" t="n"/>
    </row>
    <row r="4095">
      <c r="A4095" s="40" t="n"/>
      <c r="B4095" s="41" t="n"/>
      <c r="C4095" s="42" t="n"/>
      <c r="D4095" s="42" t="n"/>
      <c r="E4095" s="42" t="n"/>
      <c r="F4095" s="42" t="n"/>
      <c r="G4095" s="42" t="n"/>
      <c r="H4095" s="42" t="n"/>
      <c r="I4095" s="42" t="n"/>
      <c r="J4095" s="42" t="n"/>
      <c r="K4095" s="42" t="n"/>
      <c r="L4095" s="42" t="n"/>
      <c r="M4095" s="42" t="n"/>
      <c r="N4095" s="42" t="n"/>
      <c r="O4095" s="42" t="n"/>
    </row>
    <row r="4096">
      <c r="A4096" s="40" t="n"/>
      <c r="B4096" s="41" t="n"/>
      <c r="C4096" s="42" t="n"/>
      <c r="D4096" s="42" t="n"/>
      <c r="E4096" s="42" t="n"/>
      <c r="F4096" s="42" t="n"/>
      <c r="G4096" s="42" t="n"/>
      <c r="H4096" s="42" t="n"/>
      <c r="I4096" s="42" t="n"/>
      <c r="J4096" s="42" t="n"/>
      <c r="K4096" s="42" t="n"/>
      <c r="L4096" s="42" t="n"/>
      <c r="M4096" s="42" t="n"/>
      <c r="N4096" s="42" t="n"/>
      <c r="O4096" s="42" t="n"/>
    </row>
    <row r="4097">
      <c r="A4097" s="40" t="n"/>
      <c r="B4097" s="41" t="n"/>
      <c r="C4097" s="42" t="n"/>
      <c r="D4097" s="42" t="n"/>
      <c r="E4097" s="42" t="n"/>
      <c r="F4097" s="42" t="n"/>
      <c r="G4097" s="42" t="n"/>
      <c r="H4097" s="42" t="n"/>
      <c r="I4097" s="42" t="n"/>
      <c r="J4097" s="42" t="n"/>
      <c r="K4097" s="42" t="n"/>
      <c r="L4097" s="42" t="n"/>
      <c r="M4097" s="42" t="n"/>
      <c r="N4097" s="42" t="n"/>
      <c r="O4097" s="42" t="n"/>
    </row>
    <row r="4098">
      <c r="A4098" s="40" t="n"/>
      <c r="B4098" s="41" t="n"/>
      <c r="C4098" s="42" t="n"/>
      <c r="D4098" s="42" t="n"/>
      <c r="E4098" s="42" t="n"/>
      <c r="F4098" s="42" t="n"/>
      <c r="G4098" s="42" t="n"/>
      <c r="H4098" s="42" t="n"/>
      <c r="I4098" s="42" t="n"/>
      <c r="J4098" s="42" t="n"/>
      <c r="K4098" s="42" t="n"/>
      <c r="L4098" s="42" t="n"/>
      <c r="M4098" s="42" t="n"/>
      <c r="N4098" s="42" t="n"/>
      <c r="O4098" s="42" t="n"/>
    </row>
    <row r="4099">
      <c r="A4099" s="40" t="n"/>
      <c r="B4099" s="41" t="n"/>
      <c r="C4099" s="42" t="n"/>
      <c r="D4099" s="42" t="n"/>
      <c r="E4099" s="42" t="n"/>
      <c r="F4099" s="42" t="n"/>
      <c r="G4099" s="42" t="n"/>
      <c r="H4099" s="42" t="n"/>
      <c r="I4099" s="42" t="n"/>
      <c r="J4099" s="42" t="n"/>
      <c r="K4099" s="42" t="n"/>
      <c r="L4099" s="42" t="n"/>
      <c r="M4099" s="42" t="n"/>
      <c r="N4099" s="42" t="n"/>
      <c r="O4099" s="42" t="n"/>
    </row>
    <row r="4100">
      <c r="A4100" s="40" t="n"/>
      <c r="B4100" s="41" t="n"/>
      <c r="C4100" s="42" t="n"/>
      <c r="D4100" s="42" t="n"/>
      <c r="E4100" s="42" t="n"/>
      <c r="F4100" s="42" t="n"/>
      <c r="G4100" s="42" t="n"/>
      <c r="H4100" s="42" t="n"/>
      <c r="I4100" s="42" t="n"/>
      <c r="J4100" s="42" t="n"/>
      <c r="K4100" s="42" t="n"/>
      <c r="L4100" s="42" t="n"/>
      <c r="M4100" s="42" t="n"/>
      <c r="N4100" s="42" t="n"/>
      <c r="O4100" s="42" t="n"/>
    </row>
    <row r="4101">
      <c r="A4101" s="40" t="n"/>
      <c r="B4101" s="41" t="n"/>
      <c r="C4101" s="42" t="n"/>
      <c r="D4101" s="42" t="n"/>
      <c r="E4101" s="42" t="n"/>
      <c r="F4101" s="42" t="n"/>
      <c r="G4101" s="42" t="n"/>
      <c r="H4101" s="42" t="n"/>
      <c r="I4101" s="42" t="n"/>
      <c r="J4101" s="42" t="n"/>
      <c r="K4101" s="42" t="n"/>
      <c r="L4101" s="42" t="n"/>
      <c r="M4101" s="42" t="n"/>
      <c r="N4101" s="42" t="n"/>
      <c r="O4101" s="42" t="n"/>
    </row>
    <row r="4102">
      <c r="A4102" s="40" t="n"/>
      <c r="B4102" s="41" t="n"/>
      <c r="C4102" s="42" t="n"/>
      <c r="D4102" s="42" t="n"/>
      <c r="E4102" s="42" t="n"/>
      <c r="F4102" s="42" t="n"/>
      <c r="G4102" s="42" t="n"/>
      <c r="H4102" s="42" t="n"/>
      <c r="I4102" s="42" t="n"/>
      <c r="J4102" s="42" t="n"/>
      <c r="K4102" s="42" t="n"/>
      <c r="L4102" s="42" t="n"/>
      <c r="M4102" s="42" t="n"/>
      <c r="N4102" s="42" t="n"/>
      <c r="O4102" s="42" t="n"/>
    </row>
    <row r="4103">
      <c r="A4103" s="40" t="n"/>
      <c r="B4103" s="41" t="n"/>
      <c r="C4103" s="42" t="n"/>
      <c r="D4103" s="42" t="n"/>
      <c r="E4103" s="42" t="n"/>
      <c r="F4103" s="42" t="n"/>
      <c r="G4103" s="42" t="n"/>
      <c r="H4103" s="42" t="n"/>
      <c r="I4103" s="42" t="n"/>
      <c r="J4103" s="42" t="n"/>
      <c r="K4103" s="42" t="n"/>
      <c r="L4103" s="42" t="n"/>
      <c r="M4103" s="42" t="n"/>
      <c r="N4103" s="42" t="n"/>
      <c r="O4103" s="42" t="n"/>
    </row>
    <row r="4104">
      <c r="A4104" s="40" t="n"/>
      <c r="B4104" s="41" t="n"/>
      <c r="C4104" s="42" t="n"/>
      <c r="D4104" s="42" t="n"/>
      <c r="E4104" s="42" t="n"/>
      <c r="F4104" s="42" t="n"/>
      <c r="G4104" s="42" t="n"/>
      <c r="H4104" s="42" t="n"/>
      <c r="I4104" s="42" t="n"/>
      <c r="J4104" s="42" t="n"/>
      <c r="K4104" s="42" t="n"/>
      <c r="L4104" s="42" t="n"/>
      <c r="M4104" s="42" t="n"/>
      <c r="N4104" s="42" t="n"/>
      <c r="O4104" s="42" t="n"/>
    </row>
    <row r="4105">
      <c r="A4105" s="40" t="n"/>
      <c r="B4105" s="41" t="n"/>
      <c r="C4105" s="42" t="n"/>
      <c r="D4105" s="42" t="n"/>
      <c r="E4105" s="42" t="n"/>
      <c r="F4105" s="42" t="n"/>
      <c r="G4105" s="42" t="n"/>
      <c r="H4105" s="42" t="n"/>
      <c r="I4105" s="42" t="n"/>
      <c r="J4105" s="42" t="n"/>
      <c r="K4105" s="42" t="n"/>
      <c r="L4105" s="42" t="n"/>
      <c r="M4105" s="42" t="n"/>
      <c r="N4105" s="42" t="n"/>
      <c r="O4105" s="42" t="n"/>
    </row>
    <row r="4106">
      <c r="A4106" s="40" t="n"/>
      <c r="B4106" s="41" t="n"/>
      <c r="C4106" s="42" t="n"/>
      <c r="D4106" s="42" t="n"/>
      <c r="E4106" s="42" t="n"/>
      <c r="F4106" s="42" t="n"/>
      <c r="G4106" s="42" t="n"/>
      <c r="H4106" s="42" t="n"/>
      <c r="I4106" s="42" t="n"/>
      <c r="J4106" s="42" t="n"/>
      <c r="K4106" s="42" t="n"/>
      <c r="L4106" s="42" t="n"/>
      <c r="M4106" s="42" t="n"/>
      <c r="N4106" s="42" t="n"/>
      <c r="O4106" s="42" t="n"/>
    </row>
    <row r="4107">
      <c r="A4107" s="40" t="n"/>
      <c r="B4107" s="41" t="n"/>
      <c r="C4107" s="42" t="n"/>
      <c r="D4107" s="42" t="n"/>
      <c r="E4107" s="42" t="n"/>
      <c r="F4107" s="42" t="n"/>
      <c r="G4107" s="42" t="n"/>
      <c r="H4107" s="42" t="n"/>
      <c r="I4107" s="42" t="n"/>
      <c r="J4107" s="42" t="n"/>
      <c r="K4107" s="42" t="n"/>
      <c r="L4107" s="42" t="n"/>
      <c r="M4107" s="42" t="n"/>
      <c r="N4107" s="42" t="n"/>
      <c r="O4107" s="42" t="n"/>
    </row>
    <row r="4108">
      <c r="A4108" s="40" t="n"/>
      <c r="B4108" s="41" t="n"/>
      <c r="C4108" s="42" t="n"/>
      <c r="D4108" s="42" t="n"/>
      <c r="E4108" s="42" t="n"/>
      <c r="F4108" s="42" t="n"/>
      <c r="G4108" s="42" t="n"/>
      <c r="H4108" s="42" t="n"/>
      <c r="I4108" s="42" t="n"/>
      <c r="J4108" s="42" t="n"/>
      <c r="K4108" s="42" t="n"/>
      <c r="L4108" s="42" t="n"/>
      <c r="M4108" s="42" t="n"/>
      <c r="N4108" s="42" t="n"/>
      <c r="O4108" s="42" t="n"/>
    </row>
    <row r="4109">
      <c r="A4109" s="40" t="n"/>
      <c r="B4109" s="41" t="n"/>
      <c r="C4109" s="42" t="n"/>
      <c r="D4109" s="42" t="n"/>
      <c r="E4109" s="42" t="n"/>
      <c r="F4109" s="42" t="n"/>
      <c r="G4109" s="42" t="n"/>
      <c r="H4109" s="42" t="n"/>
      <c r="I4109" s="42" t="n"/>
      <c r="J4109" s="42" t="n"/>
      <c r="K4109" s="42" t="n"/>
      <c r="L4109" s="42" t="n"/>
      <c r="M4109" s="42" t="n"/>
      <c r="N4109" s="42" t="n"/>
      <c r="O4109" s="42" t="n"/>
    </row>
    <row r="4110">
      <c r="A4110" s="40" t="n"/>
      <c r="B4110" s="41" t="n"/>
      <c r="C4110" s="42" t="n"/>
      <c r="D4110" s="42" t="n"/>
      <c r="E4110" s="42" t="n"/>
      <c r="F4110" s="42" t="n"/>
      <c r="G4110" s="42" t="n"/>
      <c r="H4110" s="42" t="n"/>
      <c r="I4110" s="42" t="n"/>
      <c r="J4110" s="42" t="n"/>
      <c r="K4110" s="42" t="n"/>
      <c r="L4110" s="42" t="n"/>
      <c r="M4110" s="42" t="n"/>
      <c r="N4110" s="42" t="n"/>
      <c r="O4110" s="42" t="n"/>
    </row>
    <row r="4111">
      <c r="A4111" s="40" t="n"/>
      <c r="B4111" s="41" t="n"/>
      <c r="C4111" s="42" t="n"/>
      <c r="D4111" s="42" t="n"/>
      <c r="E4111" s="42" t="n"/>
      <c r="F4111" s="42" t="n"/>
      <c r="G4111" s="42" t="n"/>
      <c r="H4111" s="42" t="n"/>
      <c r="I4111" s="42" t="n"/>
      <c r="J4111" s="42" t="n"/>
      <c r="K4111" s="42" t="n"/>
      <c r="L4111" s="42" t="n"/>
      <c r="M4111" s="42" t="n"/>
      <c r="N4111" s="42" t="n"/>
      <c r="O4111" s="42" t="n"/>
    </row>
    <row r="4112">
      <c r="A4112" s="40" t="n"/>
      <c r="B4112" s="41" t="n"/>
      <c r="C4112" s="42" t="n"/>
      <c r="D4112" s="42" t="n"/>
      <c r="E4112" s="42" t="n"/>
      <c r="F4112" s="42" t="n"/>
      <c r="G4112" s="42" t="n"/>
      <c r="H4112" s="42" t="n"/>
      <c r="I4112" s="42" t="n"/>
      <c r="J4112" s="42" t="n"/>
      <c r="K4112" s="42" t="n"/>
      <c r="L4112" s="42" t="n"/>
      <c r="M4112" s="42" t="n"/>
      <c r="N4112" s="42" t="n"/>
      <c r="O4112" s="42" t="n"/>
    </row>
    <row r="4113">
      <c r="A4113" s="40" t="n"/>
      <c r="B4113" s="41" t="n"/>
      <c r="C4113" s="42" t="n"/>
      <c r="D4113" s="42" t="n"/>
      <c r="E4113" s="42" t="n"/>
      <c r="F4113" s="42" t="n"/>
      <c r="G4113" s="42" t="n"/>
      <c r="H4113" s="42" t="n"/>
      <c r="I4113" s="42" t="n"/>
      <c r="J4113" s="42" t="n"/>
      <c r="K4113" s="42" t="n"/>
      <c r="L4113" s="42" t="n"/>
      <c r="M4113" s="42" t="n"/>
      <c r="N4113" s="42" t="n"/>
      <c r="O4113" s="42" t="n"/>
    </row>
    <row r="4114">
      <c r="A4114" s="40" t="n"/>
      <c r="B4114" s="41" t="n"/>
      <c r="C4114" s="42" t="n"/>
      <c r="D4114" s="42" t="n"/>
      <c r="E4114" s="42" t="n"/>
      <c r="F4114" s="42" t="n"/>
      <c r="G4114" s="42" t="n"/>
      <c r="H4114" s="42" t="n"/>
      <c r="I4114" s="42" t="n"/>
      <c r="J4114" s="42" t="n"/>
      <c r="K4114" s="42" t="n"/>
      <c r="L4114" s="42" t="n"/>
      <c r="M4114" s="42" t="n"/>
      <c r="N4114" s="42" t="n"/>
      <c r="O4114" s="42" t="n"/>
    </row>
    <row r="4115">
      <c r="A4115" s="40" t="n"/>
      <c r="B4115" s="41" t="n"/>
      <c r="C4115" s="42" t="n"/>
      <c r="D4115" s="42" t="n"/>
      <c r="E4115" s="42" t="n"/>
      <c r="F4115" s="42" t="n"/>
      <c r="G4115" s="42" t="n"/>
      <c r="H4115" s="42" t="n"/>
      <c r="I4115" s="42" t="n"/>
      <c r="J4115" s="42" t="n"/>
      <c r="K4115" s="42" t="n"/>
      <c r="L4115" s="42" t="n"/>
      <c r="M4115" s="42" t="n"/>
      <c r="N4115" s="42" t="n"/>
      <c r="O4115" s="42" t="n"/>
    </row>
    <row r="4116">
      <c r="A4116" s="40" t="n"/>
      <c r="B4116" s="41" t="n"/>
      <c r="C4116" s="42" t="n"/>
      <c r="D4116" s="42" t="n"/>
      <c r="E4116" s="42" t="n"/>
      <c r="F4116" s="42" t="n"/>
      <c r="G4116" s="42" t="n"/>
      <c r="H4116" s="42" t="n"/>
      <c r="I4116" s="42" t="n"/>
      <c r="J4116" s="42" t="n"/>
      <c r="K4116" s="42" t="n"/>
      <c r="L4116" s="42" t="n"/>
      <c r="M4116" s="42" t="n"/>
      <c r="N4116" s="42" t="n"/>
      <c r="O4116" s="42" t="n"/>
    </row>
    <row r="4117">
      <c r="A4117" s="40" t="n"/>
      <c r="B4117" s="41" t="n"/>
      <c r="C4117" s="42" t="n"/>
      <c r="D4117" s="42" t="n"/>
      <c r="E4117" s="42" t="n"/>
      <c r="F4117" s="42" t="n"/>
      <c r="G4117" s="42" t="n"/>
      <c r="H4117" s="42" t="n"/>
      <c r="I4117" s="42" t="n"/>
      <c r="J4117" s="42" t="n"/>
      <c r="K4117" s="42" t="n"/>
      <c r="L4117" s="42" t="n"/>
      <c r="M4117" s="42" t="n"/>
      <c r="N4117" s="42" t="n"/>
      <c r="O4117" s="42" t="n"/>
    </row>
    <row r="4118">
      <c r="A4118" s="40" t="n"/>
      <c r="B4118" s="41" t="n"/>
      <c r="C4118" s="42" t="n"/>
      <c r="D4118" s="42" t="n"/>
      <c r="E4118" s="42" t="n"/>
      <c r="F4118" s="42" t="n"/>
      <c r="G4118" s="42" t="n"/>
      <c r="H4118" s="42" t="n"/>
      <c r="I4118" s="42" t="n"/>
      <c r="J4118" s="42" t="n"/>
      <c r="K4118" s="42" t="n"/>
      <c r="L4118" s="42" t="n"/>
      <c r="M4118" s="42" t="n"/>
      <c r="N4118" s="42" t="n"/>
      <c r="O4118" s="42" t="n"/>
    </row>
    <row r="4119">
      <c r="A4119" s="40" t="n"/>
      <c r="B4119" s="41" t="n"/>
      <c r="C4119" s="42" t="n"/>
      <c r="D4119" s="42" t="n"/>
      <c r="E4119" s="42" t="n"/>
      <c r="F4119" s="42" t="n"/>
      <c r="G4119" s="42" t="n"/>
      <c r="H4119" s="42" t="n"/>
      <c r="I4119" s="42" t="n"/>
      <c r="J4119" s="42" t="n"/>
      <c r="K4119" s="42" t="n"/>
      <c r="L4119" s="42" t="n"/>
      <c r="M4119" s="42" t="n"/>
      <c r="N4119" s="42" t="n"/>
      <c r="O4119" s="42" t="n"/>
    </row>
    <row r="4120">
      <c r="A4120" s="40" t="n"/>
      <c r="B4120" s="41" t="n"/>
      <c r="C4120" s="42" t="n"/>
      <c r="D4120" s="42" t="n"/>
      <c r="E4120" s="42" t="n"/>
      <c r="F4120" s="42" t="n"/>
      <c r="G4120" s="42" t="n"/>
      <c r="H4120" s="42" t="n"/>
      <c r="I4120" s="42" t="n"/>
      <c r="J4120" s="42" t="n"/>
      <c r="K4120" s="42" t="n"/>
      <c r="L4120" s="42" t="n"/>
      <c r="M4120" s="42" t="n"/>
      <c r="N4120" s="42" t="n"/>
      <c r="O4120" s="42" t="n"/>
    </row>
    <row r="4121">
      <c r="A4121" s="40" t="n"/>
      <c r="B4121" s="41" t="n"/>
      <c r="C4121" s="42" t="n"/>
      <c r="D4121" s="42" t="n"/>
      <c r="E4121" s="42" t="n"/>
      <c r="F4121" s="42" t="n"/>
      <c r="G4121" s="42" t="n"/>
      <c r="H4121" s="42" t="n"/>
      <c r="I4121" s="42" t="n"/>
      <c r="J4121" s="42" t="n"/>
      <c r="K4121" s="42" t="n"/>
      <c r="L4121" s="42" t="n"/>
      <c r="M4121" s="42" t="n"/>
      <c r="N4121" s="42" t="n"/>
      <c r="O4121" s="42" t="n"/>
    </row>
    <row r="4122">
      <c r="A4122" s="40" t="n"/>
      <c r="B4122" s="41" t="n"/>
      <c r="C4122" s="42" t="n"/>
      <c r="D4122" s="42" t="n"/>
      <c r="E4122" s="42" t="n"/>
      <c r="F4122" s="42" t="n"/>
      <c r="G4122" s="42" t="n"/>
      <c r="H4122" s="42" t="n"/>
      <c r="I4122" s="42" t="n"/>
      <c r="J4122" s="42" t="n"/>
      <c r="K4122" s="42" t="n"/>
      <c r="L4122" s="42" t="n"/>
      <c r="M4122" s="42" t="n"/>
      <c r="N4122" s="42" t="n"/>
      <c r="O4122" s="42" t="n"/>
    </row>
    <row r="4123">
      <c r="A4123" s="40" t="n"/>
      <c r="B4123" s="41" t="n"/>
      <c r="C4123" s="42" t="n"/>
      <c r="D4123" s="42" t="n"/>
      <c r="E4123" s="42" t="n"/>
      <c r="F4123" s="42" t="n"/>
      <c r="G4123" s="42" t="n"/>
      <c r="H4123" s="42" t="n"/>
      <c r="I4123" s="42" t="n"/>
      <c r="J4123" s="42" t="n"/>
      <c r="K4123" s="42" t="n"/>
      <c r="L4123" s="42" t="n"/>
      <c r="M4123" s="42" t="n"/>
      <c r="N4123" s="42" t="n"/>
      <c r="O4123" s="42" t="n"/>
    </row>
    <row r="4124">
      <c r="A4124" s="40" t="n"/>
      <c r="B4124" s="41" t="n"/>
      <c r="C4124" s="42" t="n"/>
      <c r="D4124" s="42" t="n"/>
      <c r="E4124" s="42" t="n"/>
      <c r="F4124" s="42" t="n"/>
      <c r="G4124" s="42" t="n"/>
      <c r="H4124" s="42" t="n"/>
      <c r="I4124" s="42" t="n"/>
      <c r="J4124" s="42" t="n"/>
      <c r="K4124" s="42" t="n"/>
      <c r="L4124" s="42" t="n"/>
      <c r="M4124" s="42" t="n"/>
      <c r="N4124" s="42" t="n"/>
      <c r="O4124" s="42" t="n"/>
    </row>
    <row r="4125">
      <c r="A4125" s="40" t="n"/>
      <c r="B4125" s="41" t="n"/>
      <c r="C4125" s="42" t="n"/>
      <c r="D4125" s="42" t="n"/>
      <c r="E4125" s="42" t="n"/>
      <c r="F4125" s="42" t="n"/>
      <c r="G4125" s="42" t="n"/>
      <c r="H4125" s="42" t="n"/>
      <c r="I4125" s="42" t="n"/>
      <c r="J4125" s="42" t="n"/>
      <c r="K4125" s="42" t="n"/>
      <c r="L4125" s="42" t="n"/>
      <c r="M4125" s="42" t="n"/>
      <c r="N4125" s="42" t="n"/>
      <c r="O4125" s="42" t="n"/>
    </row>
    <row r="4126">
      <c r="A4126" s="40" t="n"/>
      <c r="B4126" s="41" t="n"/>
      <c r="C4126" s="42" t="n"/>
      <c r="D4126" s="42" t="n"/>
      <c r="E4126" s="42" t="n"/>
      <c r="F4126" s="42" t="n"/>
      <c r="G4126" s="42" t="n"/>
      <c r="H4126" s="42" t="n"/>
      <c r="I4126" s="42" t="n"/>
      <c r="J4126" s="42" t="n"/>
      <c r="K4126" s="42" t="n"/>
      <c r="L4126" s="42" t="n"/>
      <c r="M4126" s="42" t="n"/>
      <c r="N4126" s="42" t="n"/>
      <c r="O4126" s="42" t="n"/>
    </row>
    <row r="4127">
      <c r="A4127" s="40" t="n"/>
      <c r="B4127" s="41" t="n"/>
      <c r="C4127" s="42" t="n"/>
      <c r="D4127" s="42" t="n"/>
      <c r="E4127" s="42" t="n"/>
      <c r="F4127" s="42" t="n"/>
      <c r="G4127" s="42" t="n"/>
      <c r="H4127" s="42" t="n"/>
      <c r="I4127" s="42" t="n"/>
      <c r="J4127" s="42" t="n"/>
      <c r="K4127" s="42" t="n"/>
      <c r="L4127" s="42" t="n"/>
      <c r="M4127" s="42" t="n"/>
      <c r="N4127" s="42" t="n"/>
      <c r="O4127" s="42" t="n"/>
    </row>
    <row r="4128">
      <c r="A4128" s="40" t="n"/>
      <c r="B4128" s="41" t="n"/>
      <c r="C4128" s="42" t="n"/>
      <c r="D4128" s="42" t="n"/>
      <c r="E4128" s="42" t="n"/>
      <c r="F4128" s="42" t="n"/>
      <c r="G4128" s="42" t="n"/>
      <c r="H4128" s="42" t="n"/>
      <c r="I4128" s="42" t="n"/>
      <c r="J4128" s="42" t="n"/>
      <c r="K4128" s="42" t="n"/>
      <c r="L4128" s="42" t="n"/>
      <c r="M4128" s="42" t="n"/>
      <c r="N4128" s="42" t="n"/>
      <c r="O4128" s="42" t="n"/>
    </row>
    <row r="4129">
      <c r="A4129" s="40" t="n"/>
      <c r="B4129" s="41" t="n"/>
      <c r="C4129" s="42" t="n"/>
      <c r="D4129" s="42" t="n"/>
      <c r="E4129" s="42" t="n"/>
      <c r="F4129" s="42" t="n"/>
      <c r="G4129" s="42" t="n"/>
      <c r="H4129" s="42" t="n"/>
      <c r="I4129" s="42" t="n"/>
      <c r="J4129" s="42" t="n"/>
      <c r="K4129" s="42" t="n"/>
      <c r="L4129" s="42" t="n"/>
      <c r="M4129" s="42" t="n"/>
      <c r="N4129" s="42" t="n"/>
      <c r="O4129" s="42" t="n"/>
    </row>
    <row r="4130">
      <c r="A4130" s="40" t="n"/>
      <c r="B4130" s="41" t="n"/>
      <c r="C4130" s="42" t="n"/>
      <c r="D4130" s="42" t="n"/>
      <c r="E4130" s="42" t="n"/>
      <c r="F4130" s="42" t="n"/>
      <c r="G4130" s="42" t="n"/>
      <c r="H4130" s="42" t="n"/>
      <c r="I4130" s="42" t="n"/>
      <c r="J4130" s="42" t="n"/>
      <c r="K4130" s="42" t="n"/>
      <c r="L4130" s="42" t="n"/>
      <c r="M4130" s="42" t="n"/>
      <c r="N4130" s="42" t="n"/>
      <c r="O4130" s="42" t="n"/>
    </row>
    <row r="4131">
      <c r="A4131" s="40" t="n"/>
      <c r="B4131" s="41" t="n"/>
      <c r="C4131" s="42" t="n"/>
      <c r="D4131" s="42" t="n"/>
      <c r="E4131" s="42" t="n"/>
      <c r="F4131" s="42" t="n"/>
      <c r="G4131" s="42" t="n"/>
      <c r="H4131" s="42" t="n"/>
      <c r="I4131" s="42" t="n"/>
      <c r="J4131" s="42" t="n"/>
      <c r="K4131" s="42" t="n"/>
      <c r="L4131" s="42" t="n"/>
      <c r="M4131" s="42" t="n"/>
      <c r="N4131" s="42" t="n"/>
      <c r="O4131" s="42" t="n"/>
    </row>
    <row r="4132">
      <c r="A4132" s="40" t="n"/>
      <c r="B4132" s="41" t="n"/>
      <c r="C4132" s="42" t="n"/>
      <c r="D4132" s="42" t="n"/>
      <c r="E4132" s="42" t="n"/>
      <c r="F4132" s="42" t="n"/>
      <c r="G4132" s="42" t="n"/>
      <c r="H4132" s="42" t="n"/>
      <c r="I4132" s="42" t="n"/>
      <c r="J4132" s="42" t="n"/>
      <c r="K4132" s="42" t="n"/>
      <c r="L4132" s="42" t="n"/>
      <c r="M4132" s="42" t="n"/>
      <c r="N4132" s="42" t="n"/>
      <c r="O4132" s="42" t="n"/>
    </row>
    <row r="4133">
      <c r="A4133" s="40" t="n"/>
      <c r="B4133" s="41" t="n"/>
      <c r="C4133" s="42" t="n"/>
      <c r="D4133" s="42" t="n"/>
      <c r="E4133" s="42" t="n"/>
      <c r="F4133" s="42" t="n"/>
      <c r="G4133" s="42" t="n"/>
      <c r="H4133" s="42" t="n"/>
      <c r="I4133" s="42" t="n"/>
      <c r="J4133" s="42" t="n"/>
      <c r="K4133" s="42" t="n"/>
      <c r="L4133" s="42" t="n"/>
      <c r="M4133" s="42" t="n"/>
      <c r="N4133" s="42" t="n"/>
      <c r="O4133" s="42" t="n"/>
    </row>
    <row r="4134">
      <c r="A4134" s="40" t="n"/>
      <c r="B4134" s="41" t="n"/>
      <c r="C4134" s="42" t="n"/>
      <c r="D4134" s="42" t="n"/>
      <c r="E4134" s="42" t="n"/>
      <c r="F4134" s="42" t="n"/>
      <c r="G4134" s="42" t="n"/>
      <c r="H4134" s="42" t="n"/>
      <c r="I4134" s="42" t="n"/>
      <c r="J4134" s="42" t="n"/>
      <c r="K4134" s="42" t="n"/>
      <c r="L4134" s="42" t="n"/>
      <c r="M4134" s="42" t="n"/>
      <c r="N4134" s="42" t="n"/>
      <c r="O4134" s="42" t="n"/>
    </row>
    <row r="4135">
      <c r="A4135" s="40" t="n"/>
      <c r="B4135" s="41" t="n"/>
      <c r="C4135" s="42" t="n"/>
      <c r="D4135" s="42" t="n"/>
      <c r="E4135" s="42" t="n"/>
      <c r="F4135" s="42" t="n"/>
      <c r="G4135" s="42" t="n"/>
      <c r="H4135" s="42" t="n"/>
      <c r="I4135" s="42" t="n"/>
      <c r="J4135" s="42" t="n"/>
      <c r="K4135" s="42" t="n"/>
      <c r="L4135" s="42" t="n"/>
      <c r="M4135" s="42" t="n"/>
      <c r="N4135" s="42" t="n"/>
      <c r="O4135" s="42" t="n"/>
    </row>
    <row r="4136">
      <c r="A4136" s="40" t="n"/>
      <c r="B4136" s="41" t="n"/>
      <c r="C4136" s="42" t="n"/>
      <c r="D4136" s="42" t="n"/>
      <c r="E4136" s="42" t="n"/>
      <c r="F4136" s="42" t="n"/>
      <c r="G4136" s="42" t="n"/>
      <c r="H4136" s="42" t="n"/>
      <c r="I4136" s="42" t="n"/>
      <c r="J4136" s="42" t="n"/>
      <c r="K4136" s="42" t="n"/>
      <c r="L4136" s="42" t="n"/>
      <c r="M4136" s="42" t="n"/>
      <c r="N4136" s="42" t="n"/>
      <c r="O4136" s="42" t="n"/>
    </row>
    <row r="4137">
      <c r="A4137" s="40" t="n"/>
      <c r="B4137" s="41" t="n"/>
      <c r="C4137" s="42" t="n"/>
      <c r="D4137" s="42" t="n"/>
      <c r="E4137" s="42" t="n"/>
      <c r="F4137" s="42" t="n"/>
      <c r="G4137" s="42" t="n"/>
      <c r="H4137" s="42" t="n"/>
      <c r="I4137" s="42" t="n"/>
      <c r="J4137" s="42" t="n"/>
      <c r="K4137" s="42" t="n"/>
      <c r="L4137" s="42" t="n"/>
      <c r="M4137" s="42" t="n"/>
      <c r="N4137" s="42" t="n"/>
      <c r="O4137" s="42" t="n"/>
    </row>
    <row r="4138">
      <c r="A4138" s="40" t="n"/>
      <c r="B4138" s="41" t="n"/>
      <c r="C4138" s="42" t="n"/>
      <c r="D4138" s="42" t="n"/>
      <c r="E4138" s="42" t="n"/>
      <c r="F4138" s="42" t="n"/>
      <c r="G4138" s="42" t="n"/>
      <c r="H4138" s="42" t="n"/>
      <c r="I4138" s="42" t="n"/>
      <c r="J4138" s="42" t="n"/>
      <c r="K4138" s="42" t="n"/>
      <c r="L4138" s="42" t="n"/>
      <c r="M4138" s="42" t="n"/>
      <c r="N4138" s="42" t="n"/>
      <c r="O4138" s="42" t="n"/>
    </row>
    <row r="4139">
      <c r="A4139" s="40" t="n"/>
      <c r="B4139" s="41" t="n"/>
      <c r="C4139" s="42" t="n"/>
      <c r="D4139" s="42" t="n"/>
      <c r="E4139" s="42" t="n"/>
      <c r="F4139" s="42" t="n"/>
      <c r="G4139" s="42" t="n"/>
      <c r="H4139" s="42" t="n"/>
      <c r="I4139" s="42" t="n"/>
      <c r="J4139" s="42" t="n"/>
      <c r="K4139" s="42" t="n"/>
      <c r="L4139" s="42" t="n"/>
      <c r="M4139" s="42" t="n"/>
      <c r="N4139" s="42" t="n"/>
      <c r="O4139" s="42" t="n"/>
    </row>
    <row r="4140">
      <c r="A4140" s="40" t="n"/>
      <c r="B4140" s="41" t="n"/>
      <c r="C4140" s="42" t="n"/>
      <c r="D4140" s="42" t="n"/>
      <c r="E4140" s="42" t="n"/>
      <c r="F4140" s="42" t="n"/>
      <c r="G4140" s="42" t="n"/>
      <c r="H4140" s="42" t="n"/>
      <c r="I4140" s="42" t="n"/>
      <c r="J4140" s="42" t="n"/>
      <c r="K4140" s="42" t="n"/>
      <c r="L4140" s="42" t="n"/>
      <c r="M4140" s="42" t="n"/>
      <c r="N4140" s="42" t="n"/>
      <c r="O4140" s="42" t="n"/>
    </row>
    <row r="4141">
      <c r="A4141" s="40" t="n"/>
      <c r="B4141" s="41" t="n"/>
      <c r="C4141" s="42" t="n"/>
      <c r="D4141" s="42" t="n"/>
      <c r="E4141" s="42" t="n"/>
      <c r="F4141" s="42" t="n"/>
      <c r="G4141" s="42" t="n"/>
      <c r="H4141" s="42" t="n"/>
      <c r="I4141" s="42" t="n"/>
      <c r="J4141" s="42" t="n"/>
      <c r="K4141" s="42" t="n"/>
      <c r="L4141" s="42" t="n"/>
      <c r="M4141" s="42" t="n"/>
      <c r="N4141" s="42" t="n"/>
      <c r="O4141" s="42" t="n"/>
    </row>
    <row r="4142">
      <c r="A4142" s="40" t="n"/>
      <c r="B4142" s="41" t="n"/>
      <c r="C4142" s="42" t="n"/>
      <c r="D4142" s="42" t="n"/>
      <c r="E4142" s="42" t="n"/>
      <c r="F4142" s="42" t="n"/>
      <c r="G4142" s="42" t="n"/>
      <c r="H4142" s="42" t="n"/>
      <c r="I4142" s="42" t="n"/>
      <c r="J4142" s="42" t="n"/>
      <c r="K4142" s="42" t="n"/>
      <c r="L4142" s="42" t="n"/>
      <c r="M4142" s="42" t="n"/>
      <c r="N4142" s="42" t="n"/>
      <c r="O4142" s="42" t="n"/>
    </row>
    <row r="4143">
      <c r="A4143" s="40" t="n"/>
      <c r="B4143" s="41" t="n"/>
      <c r="C4143" s="42" t="n"/>
      <c r="D4143" s="42" t="n"/>
      <c r="E4143" s="42" t="n"/>
      <c r="F4143" s="42" t="n"/>
      <c r="G4143" s="42" t="n"/>
      <c r="H4143" s="42" t="n"/>
      <c r="I4143" s="42" t="n"/>
      <c r="J4143" s="42" t="n"/>
      <c r="K4143" s="42" t="n"/>
      <c r="L4143" s="42" t="n"/>
      <c r="M4143" s="42" t="n"/>
      <c r="N4143" s="42" t="n"/>
      <c r="O4143" s="42" t="n"/>
    </row>
    <row r="4144">
      <c r="A4144" s="40" t="n"/>
      <c r="B4144" s="41" t="n"/>
      <c r="C4144" s="42" t="n"/>
      <c r="D4144" s="42" t="n"/>
      <c r="E4144" s="42" t="n"/>
      <c r="F4144" s="42" t="n"/>
      <c r="G4144" s="42" t="n"/>
      <c r="H4144" s="42" t="n"/>
      <c r="I4144" s="42" t="n"/>
      <c r="J4144" s="42" t="n"/>
      <c r="K4144" s="42" t="n"/>
      <c r="L4144" s="42" t="n"/>
      <c r="M4144" s="42" t="n"/>
      <c r="N4144" s="42" t="n"/>
      <c r="O4144" s="42" t="n"/>
    </row>
    <row r="4145">
      <c r="A4145" s="40" t="n"/>
      <c r="B4145" s="41" t="n"/>
      <c r="C4145" s="42" t="n"/>
      <c r="D4145" s="42" t="n"/>
      <c r="E4145" s="42" t="n"/>
      <c r="F4145" s="42" t="n"/>
      <c r="G4145" s="42" t="n"/>
      <c r="H4145" s="42" t="n"/>
      <c r="I4145" s="42" t="n"/>
      <c r="J4145" s="42" t="n"/>
      <c r="K4145" s="42" t="n"/>
      <c r="L4145" s="42" t="n"/>
      <c r="M4145" s="42" t="n"/>
      <c r="N4145" s="42" t="n"/>
      <c r="O4145" s="42" t="n"/>
    </row>
    <row r="4146">
      <c r="A4146" s="40" t="n"/>
      <c r="B4146" s="41" t="n"/>
      <c r="C4146" s="42" t="n"/>
      <c r="D4146" s="42" t="n"/>
      <c r="E4146" s="42" t="n"/>
      <c r="F4146" s="42" t="n"/>
      <c r="G4146" s="42" t="n"/>
      <c r="H4146" s="42" t="n"/>
      <c r="I4146" s="42" t="n"/>
      <c r="J4146" s="42" t="n"/>
      <c r="K4146" s="42" t="n"/>
      <c r="L4146" s="42" t="n"/>
      <c r="M4146" s="42" t="n"/>
      <c r="N4146" s="42" t="n"/>
      <c r="O4146" s="42" t="n"/>
    </row>
    <row r="4147">
      <c r="A4147" s="40" t="n"/>
      <c r="B4147" s="41" t="n"/>
      <c r="C4147" s="42" t="n"/>
      <c r="D4147" s="42" t="n"/>
      <c r="E4147" s="42" t="n"/>
      <c r="F4147" s="42" t="n"/>
      <c r="G4147" s="42" t="n"/>
      <c r="H4147" s="42" t="n"/>
      <c r="I4147" s="42" t="n"/>
      <c r="J4147" s="42" t="n"/>
      <c r="K4147" s="42" t="n"/>
      <c r="L4147" s="42" t="n"/>
      <c r="M4147" s="42" t="n"/>
      <c r="N4147" s="42" t="n"/>
      <c r="O4147" s="42" t="n"/>
    </row>
    <row r="4148">
      <c r="A4148" s="40" t="n"/>
      <c r="B4148" s="41" t="n"/>
      <c r="C4148" s="42" t="n"/>
      <c r="D4148" s="42" t="n"/>
      <c r="E4148" s="42" t="n"/>
      <c r="F4148" s="42" t="n"/>
      <c r="G4148" s="42" t="n"/>
      <c r="H4148" s="42" t="n"/>
      <c r="I4148" s="42" t="n"/>
      <c r="J4148" s="42" t="n"/>
      <c r="K4148" s="42" t="n"/>
      <c r="L4148" s="42" t="n"/>
      <c r="M4148" s="42" t="n"/>
      <c r="N4148" s="42" t="n"/>
      <c r="O4148" s="42" t="n"/>
    </row>
    <row r="4149">
      <c r="A4149" s="40" t="n"/>
      <c r="B4149" s="41" t="n"/>
      <c r="C4149" s="42" t="n"/>
      <c r="D4149" s="42" t="n"/>
      <c r="E4149" s="42" t="n"/>
      <c r="F4149" s="42" t="n"/>
      <c r="G4149" s="42" t="n"/>
      <c r="H4149" s="42" t="n"/>
      <c r="I4149" s="42" t="n"/>
      <c r="J4149" s="42" t="n"/>
      <c r="K4149" s="42" t="n"/>
      <c r="L4149" s="42" t="n"/>
      <c r="M4149" s="42" t="n"/>
      <c r="N4149" s="42" t="n"/>
      <c r="O4149" s="42" t="n"/>
    </row>
    <row r="4150">
      <c r="A4150" s="40" t="n"/>
      <c r="B4150" s="41" t="n"/>
      <c r="C4150" s="42" t="n"/>
      <c r="D4150" s="42" t="n"/>
      <c r="E4150" s="42" t="n"/>
      <c r="F4150" s="42" t="n"/>
      <c r="G4150" s="42" t="n"/>
      <c r="H4150" s="42" t="n"/>
      <c r="I4150" s="42" t="n"/>
      <c r="J4150" s="42" t="n"/>
      <c r="K4150" s="42" t="n"/>
      <c r="L4150" s="42" t="n"/>
      <c r="M4150" s="42" t="n"/>
      <c r="N4150" s="42" t="n"/>
      <c r="O4150" s="42" t="n"/>
    </row>
    <row r="4151">
      <c r="A4151" s="40" t="n"/>
      <c r="B4151" s="41" t="n"/>
      <c r="C4151" s="42" t="n"/>
      <c r="D4151" s="42" t="n"/>
      <c r="E4151" s="42" t="n"/>
      <c r="F4151" s="42" t="n"/>
      <c r="G4151" s="42" t="n"/>
      <c r="H4151" s="42" t="n"/>
      <c r="I4151" s="42" t="n"/>
      <c r="J4151" s="42" t="n"/>
      <c r="K4151" s="42" t="n"/>
      <c r="L4151" s="42" t="n"/>
      <c r="M4151" s="42" t="n"/>
      <c r="N4151" s="42" t="n"/>
      <c r="O4151" s="42" t="n"/>
    </row>
    <row r="4152">
      <c r="A4152" s="40" t="n"/>
      <c r="B4152" s="41" t="n"/>
      <c r="C4152" s="42" t="n"/>
      <c r="D4152" s="42" t="n"/>
      <c r="E4152" s="42" t="n"/>
      <c r="F4152" s="42" t="n"/>
      <c r="G4152" s="42" t="n"/>
      <c r="H4152" s="42" t="n"/>
      <c r="I4152" s="42" t="n"/>
      <c r="J4152" s="42" t="n"/>
      <c r="K4152" s="42" t="n"/>
      <c r="L4152" s="42" t="n"/>
      <c r="M4152" s="42" t="n"/>
      <c r="N4152" s="42" t="n"/>
      <c r="O4152" s="42" t="n"/>
    </row>
    <row r="4153">
      <c r="A4153" s="40" t="n"/>
      <c r="B4153" s="41" t="n"/>
      <c r="C4153" s="42" t="n"/>
      <c r="D4153" s="42" t="n"/>
      <c r="E4153" s="42" t="n"/>
      <c r="F4153" s="42" t="n"/>
      <c r="G4153" s="42" t="n"/>
      <c r="H4153" s="42" t="n"/>
      <c r="I4153" s="42" t="n"/>
      <c r="J4153" s="42" t="n"/>
      <c r="K4153" s="42" t="n"/>
      <c r="L4153" s="42" t="n"/>
      <c r="M4153" s="42" t="n"/>
      <c r="N4153" s="42" t="n"/>
      <c r="O4153" s="42" t="n"/>
    </row>
    <row r="4154">
      <c r="A4154" s="40" t="n"/>
      <c r="B4154" s="41" t="n"/>
      <c r="C4154" s="42" t="n"/>
      <c r="D4154" s="42" t="n"/>
      <c r="E4154" s="42" t="n"/>
      <c r="F4154" s="42" t="n"/>
      <c r="G4154" s="42" t="n"/>
      <c r="H4154" s="42" t="n"/>
      <c r="I4154" s="42" t="n"/>
      <c r="J4154" s="42" t="n"/>
      <c r="K4154" s="42" t="n"/>
      <c r="L4154" s="42" t="n"/>
      <c r="M4154" s="42" t="n"/>
      <c r="N4154" s="42" t="n"/>
      <c r="O4154" s="42" t="n"/>
    </row>
    <row r="4155">
      <c r="A4155" s="40" t="n"/>
      <c r="B4155" s="41" t="n"/>
      <c r="C4155" s="42" t="n"/>
      <c r="D4155" s="42" t="n"/>
      <c r="E4155" s="42" t="n"/>
      <c r="F4155" s="42" t="n"/>
      <c r="G4155" s="42" t="n"/>
      <c r="H4155" s="42" t="n"/>
      <c r="I4155" s="42" t="n"/>
      <c r="J4155" s="42" t="n"/>
      <c r="K4155" s="42" t="n"/>
      <c r="L4155" s="42" t="n"/>
      <c r="M4155" s="42" t="n"/>
      <c r="N4155" s="42" t="n"/>
      <c r="O4155" s="42" t="n"/>
    </row>
    <row r="4156">
      <c r="A4156" s="40" t="n"/>
      <c r="B4156" s="41" t="n"/>
      <c r="C4156" s="42" t="n"/>
      <c r="D4156" s="42" t="n"/>
      <c r="E4156" s="42" t="n"/>
      <c r="F4156" s="42" t="n"/>
      <c r="G4156" s="42" t="n"/>
      <c r="H4156" s="42" t="n"/>
      <c r="I4156" s="42" t="n"/>
      <c r="J4156" s="42" t="n"/>
      <c r="K4156" s="42" t="n"/>
      <c r="L4156" s="42" t="n"/>
      <c r="M4156" s="42" t="n"/>
      <c r="N4156" s="42" t="n"/>
      <c r="O4156" s="42" t="n"/>
    </row>
    <row r="4157">
      <c r="A4157" s="40" t="n"/>
      <c r="B4157" s="41" t="n"/>
      <c r="C4157" s="42" t="n"/>
      <c r="D4157" s="42" t="n"/>
      <c r="E4157" s="42" t="n"/>
      <c r="F4157" s="42" t="n"/>
      <c r="G4157" s="42" t="n"/>
      <c r="H4157" s="42" t="n"/>
      <c r="I4157" s="42" t="n"/>
      <c r="J4157" s="42" t="n"/>
      <c r="K4157" s="42" t="n"/>
      <c r="L4157" s="42" t="n"/>
      <c r="M4157" s="42" t="n"/>
      <c r="N4157" s="42" t="n"/>
      <c r="O4157" s="42" t="n"/>
    </row>
    <row r="4158">
      <c r="A4158" s="40" t="n"/>
      <c r="B4158" s="41" t="n"/>
      <c r="C4158" s="42" t="n"/>
      <c r="D4158" s="42" t="n"/>
      <c r="E4158" s="42" t="n"/>
      <c r="F4158" s="42" t="n"/>
      <c r="G4158" s="42" t="n"/>
      <c r="H4158" s="42" t="n"/>
      <c r="I4158" s="42" t="n"/>
      <c r="J4158" s="42" t="n"/>
      <c r="K4158" s="42" t="n"/>
      <c r="L4158" s="42" t="n"/>
      <c r="M4158" s="42" t="n"/>
      <c r="N4158" s="42" t="n"/>
      <c r="O4158" s="42" t="n"/>
    </row>
    <row r="4159">
      <c r="A4159" s="40" t="n"/>
      <c r="B4159" s="41" t="n"/>
      <c r="C4159" s="42" t="n"/>
      <c r="D4159" s="42" t="n"/>
      <c r="E4159" s="42" t="n"/>
      <c r="F4159" s="42" t="n"/>
      <c r="G4159" s="42" t="n"/>
      <c r="H4159" s="42" t="n"/>
      <c r="I4159" s="42" t="n"/>
      <c r="J4159" s="42" t="n"/>
      <c r="K4159" s="42" t="n"/>
      <c r="L4159" s="42" t="n"/>
      <c r="M4159" s="42" t="n"/>
      <c r="N4159" s="42" t="n"/>
      <c r="O4159" s="42" t="n"/>
    </row>
    <row r="4160">
      <c r="A4160" s="40" t="n"/>
      <c r="B4160" s="41" t="n"/>
      <c r="C4160" s="42" t="n"/>
      <c r="D4160" s="42" t="n"/>
      <c r="E4160" s="42" t="n"/>
      <c r="F4160" s="42" t="n"/>
      <c r="G4160" s="42" t="n"/>
      <c r="H4160" s="42" t="n"/>
      <c r="I4160" s="42" t="n"/>
      <c r="J4160" s="42" t="n"/>
      <c r="K4160" s="42" t="n"/>
      <c r="L4160" s="42" t="n"/>
      <c r="M4160" s="42" t="n"/>
      <c r="N4160" s="42" t="n"/>
      <c r="O4160" s="42" t="n"/>
    </row>
    <row r="4161">
      <c r="A4161" s="40" t="n"/>
      <c r="B4161" s="41" t="n"/>
      <c r="C4161" s="42" t="n"/>
      <c r="D4161" s="42" t="n"/>
      <c r="E4161" s="42" t="n"/>
      <c r="F4161" s="42" t="n"/>
      <c r="G4161" s="42" t="n"/>
      <c r="H4161" s="42" t="n"/>
      <c r="I4161" s="42" t="n"/>
      <c r="J4161" s="42" t="n"/>
      <c r="K4161" s="42" t="n"/>
      <c r="L4161" s="42" t="n"/>
      <c r="M4161" s="42" t="n"/>
      <c r="N4161" s="42" t="n"/>
      <c r="O4161" s="42" t="n"/>
    </row>
    <row r="4162">
      <c r="A4162" s="40" t="n"/>
      <c r="B4162" s="41" t="n"/>
      <c r="C4162" s="42" t="n"/>
      <c r="D4162" s="42" t="n"/>
      <c r="E4162" s="42" t="n"/>
      <c r="F4162" s="42" t="n"/>
      <c r="G4162" s="42" t="n"/>
      <c r="H4162" s="42" t="n"/>
      <c r="I4162" s="42" t="n"/>
      <c r="J4162" s="42" t="n"/>
      <c r="K4162" s="42" t="n"/>
      <c r="L4162" s="42" t="n"/>
      <c r="M4162" s="42" t="n"/>
      <c r="N4162" s="42" t="n"/>
      <c r="O4162" s="42" t="n"/>
    </row>
    <row r="4163">
      <c r="A4163" s="40" t="n"/>
      <c r="B4163" s="41" t="n"/>
      <c r="C4163" s="42" t="n"/>
      <c r="D4163" s="42" t="n"/>
      <c r="E4163" s="42" t="n"/>
      <c r="F4163" s="42" t="n"/>
      <c r="G4163" s="42" t="n"/>
      <c r="H4163" s="42" t="n"/>
      <c r="I4163" s="42" t="n"/>
      <c r="J4163" s="42" t="n"/>
      <c r="K4163" s="42" t="n"/>
      <c r="L4163" s="42" t="n"/>
      <c r="M4163" s="42" t="n"/>
      <c r="N4163" s="42" t="n"/>
      <c r="O4163" s="42" t="n"/>
    </row>
    <row r="4164">
      <c r="A4164" s="40" t="n"/>
      <c r="B4164" s="41" t="n"/>
      <c r="C4164" s="42" t="n"/>
      <c r="D4164" s="42" t="n"/>
      <c r="E4164" s="42" t="n"/>
      <c r="F4164" s="42" t="n"/>
      <c r="G4164" s="42" t="n"/>
      <c r="H4164" s="42" t="n"/>
      <c r="I4164" s="42" t="n"/>
      <c r="J4164" s="42" t="n"/>
      <c r="K4164" s="42" t="n"/>
      <c r="L4164" s="42" t="n"/>
      <c r="M4164" s="42" t="n"/>
      <c r="N4164" s="42" t="n"/>
      <c r="O4164" s="42" t="n"/>
    </row>
    <row r="4165">
      <c r="A4165" s="40" t="n"/>
      <c r="B4165" s="41" t="n"/>
      <c r="C4165" s="42" t="n"/>
      <c r="D4165" s="42" t="n"/>
      <c r="E4165" s="42" t="n"/>
      <c r="F4165" s="42" t="n"/>
      <c r="G4165" s="42" t="n"/>
      <c r="H4165" s="42" t="n"/>
      <c r="I4165" s="42" t="n"/>
      <c r="J4165" s="42" t="n"/>
      <c r="K4165" s="42" t="n"/>
      <c r="L4165" s="42" t="n"/>
      <c r="M4165" s="42" t="n"/>
      <c r="N4165" s="42" t="n"/>
      <c r="O4165" s="42" t="n"/>
    </row>
    <row r="4166">
      <c r="A4166" s="40" t="n"/>
      <c r="B4166" s="41" t="n"/>
      <c r="C4166" s="42" t="n"/>
      <c r="D4166" s="42" t="n"/>
      <c r="E4166" s="42" t="n"/>
      <c r="F4166" s="42" t="n"/>
      <c r="G4166" s="42" t="n"/>
      <c r="H4166" s="42" t="n"/>
      <c r="I4166" s="42" t="n"/>
      <c r="J4166" s="42" t="n"/>
      <c r="K4166" s="42" t="n"/>
      <c r="L4166" s="42" t="n"/>
      <c r="M4166" s="42" t="n"/>
      <c r="N4166" s="42" t="n"/>
      <c r="O4166" s="42" t="n"/>
    </row>
    <row r="4167">
      <c r="A4167" s="40" t="n"/>
      <c r="B4167" s="41" t="n"/>
      <c r="C4167" s="42" t="n"/>
      <c r="D4167" s="42" t="n"/>
      <c r="E4167" s="42" t="n"/>
      <c r="F4167" s="42" t="n"/>
      <c r="G4167" s="42" t="n"/>
      <c r="H4167" s="42" t="n"/>
      <c r="I4167" s="42" t="n"/>
      <c r="J4167" s="42" t="n"/>
      <c r="K4167" s="42" t="n"/>
      <c r="L4167" s="42" t="n"/>
      <c r="M4167" s="42" t="n"/>
      <c r="N4167" s="42" t="n"/>
      <c r="O4167" s="42" t="n"/>
    </row>
    <row r="4168">
      <c r="A4168" s="40" t="n"/>
      <c r="B4168" s="41" t="n"/>
      <c r="C4168" s="42" t="n"/>
      <c r="D4168" s="42" t="n"/>
      <c r="E4168" s="42" t="n"/>
      <c r="F4168" s="42" t="n"/>
      <c r="G4168" s="42" t="n"/>
      <c r="H4168" s="42" t="n"/>
      <c r="I4168" s="42" t="n"/>
      <c r="J4168" s="42" t="n"/>
      <c r="K4168" s="42" t="n"/>
      <c r="L4168" s="42" t="n"/>
      <c r="M4168" s="42" t="n"/>
      <c r="N4168" s="42" t="n"/>
      <c r="O4168" s="42" t="n"/>
    </row>
    <row r="4169">
      <c r="A4169" s="40" t="n"/>
      <c r="B4169" s="41" t="n"/>
      <c r="C4169" s="42" t="n"/>
      <c r="D4169" s="42" t="n"/>
      <c r="E4169" s="42" t="n"/>
      <c r="F4169" s="42" t="n"/>
      <c r="G4169" s="42" t="n"/>
      <c r="H4169" s="42" t="n"/>
      <c r="I4169" s="42" t="n"/>
      <c r="J4169" s="42" t="n"/>
      <c r="K4169" s="42" t="n"/>
      <c r="L4169" s="42" t="n"/>
      <c r="M4169" s="42" t="n"/>
      <c r="N4169" s="42" t="n"/>
      <c r="O4169" s="42" t="n"/>
    </row>
    <row r="4170">
      <c r="A4170" s="40" t="n"/>
      <c r="B4170" s="41" t="n"/>
      <c r="C4170" s="42" t="n"/>
      <c r="D4170" s="42" t="n"/>
      <c r="E4170" s="42" t="n"/>
      <c r="F4170" s="42" t="n"/>
      <c r="G4170" s="42" t="n"/>
      <c r="H4170" s="42" t="n"/>
      <c r="I4170" s="42" t="n"/>
      <c r="J4170" s="42" t="n"/>
      <c r="K4170" s="42" t="n"/>
      <c r="L4170" s="42" t="n"/>
      <c r="M4170" s="42" t="n"/>
      <c r="N4170" s="42" t="n"/>
      <c r="O4170" s="42" t="n"/>
    </row>
    <row r="4171">
      <c r="A4171" s="40" t="n"/>
      <c r="B4171" s="41" t="n"/>
      <c r="C4171" s="42" t="n"/>
      <c r="D4171" s="42" t="n"/>
      <c r="E4171" s="42" t="n"/>
      <c r="F4171" s="42" t="n"/>
      <c r="G4171" s="42" t="n"/>
      <c r="H4171" s="42" t="n"/>
      <c r="I4171" s="42" t="n"/>
      <c r="J4171" s="42" t="n"/>
      <c r="K4171" s="42" t="n"/>
      <c r="L4171" s="42" t="n"/>
      <c r="M4171" s="42" t="n"/>
      <c r="N4171" s="42" t="n"/>
      <c r="O4171" s="42" t="n"/>
    </row>
    <row r="4172">
      <c r="A4172" s="40" t="n"/>
      <c r="B4172" s="41" t="n"/>
      <c r="C4172" s="42" t="n"/>
      <c r="D4172" s="42" t="n"/>
      <c r="E4172" s="42" t="n"/>
      <c r="F4172" s="42" t="n"/>
      <c r="G4172" s="42" t="n"/>
      <c r="H4172" s="42" t="n"/>
      <c r="I4172" s="42" t="n"/>
      <c r="J4172" s="42" t="n"/>
      <c r="K4172" s="42" t="n"/>
      <c r="L4172" s="42" t="n"/>
      <c r="M4172" s="42" t="n"/>
      <c r="N4172" s="42" t="n"/>
      <c r="O4172" s="42" t="n"/>
    </row>
    <row r="4173">
      <c r="A4173" s="40" t="n"/>
      <c r="B4173" s="41" t="n"/>
      <c r="C4173" s="42" t="n"/>
      <c r="D4173" s="42" t="n"/>
      <c r="E4173" s="42" t="n"/>
      <c r="F4173" s="42" t="n"/>
      <c r="G4173" s="42" t="n"/>
      <c r="H4173" s="42" t="n"/>
      <c r="I4173" s="42" t="n"/>
      <c r="J4173" s="42" t="n"/>
      <c r="K4173" s="42" t="n"/>
      <c r="L4173" s="42" t="n"/>
      <c r="M4173" s="42" t="n"/>
      <c r="N4173" s="42" t="n"/>
      <c r="O4173" s="42" t="n"/>
    </row>
    <row r="4174">
      <c r="A4174" s="40" t="n"/>
      <c r="B4174" s="41" t="n"/>
      <c r="C4174" s="42" t="n"/>
      <c r="D4174" s="42" t="n"/>
      <c r="E4174" s="42" t="n"/>
      <c r="F4174" s="42" t="n"/>
      <c r="G4174" s="42" t="n"/>
      <c r="H4174" s="42" t="n"/>
      <c r="I4174" s="42" t="n"/>
      <c r="J4174" s="42" t="n"/>
      <c r="K4174" s="42" t="n"/>
      <c r="L4174" s="42" t="n"/>
      <c r="M4174" s="42" t="n"/>
      <c r="N4174" s="42" t="n"/>
      <c r="O4174" s="42" t="n"/>
    </row>
    <row r="4175">
      <c r="A4175" s="40" t="n"/>
      <c r="B4175" s="41" t="n"/>
      <c r="C4175" s="42" t="n"/>
      <c r="D4175" s="42" t="n"/>
      <c r="E4175" s="42" t="n"/>
      <c r="F4175" s="42" t="n"/>
      <c r="G4175" s="42" t="n"/>
      <c r="H4175" s="42" t="n"/>
      <c r="I4175" s="42" t="n"/>
      <c r="J4175" s="42" t="n"/>
      <c r="K4175" s="42" t="n"/>
      <c r="L4175" s="42" t="n"/>
      <c r="M4175" s="42" t="n"/>
      <c r="N4175" s="42" t="n"/>
      <c r="O4175" s="42" t="n"/>
    </row>
    <row r="4176">
      <c r="A4176" s="40" t="n"/>
      <c r="B4176" s="41" t="n"/>
      <c r="C4176" s="42" t="n"/>
      <c r="D4176" s="42" t="n"/>
      <c r="E4176" s="42" t="n"/>
      <c r="F4176" s="42" t="n"/>
      <c r="G4176" s="42" t="n"/>
      <c r="H4176" s="42" t="n"/>
      <c r="I4176" s="42" t="n"/>
      <c r="J4176" s="42" t="n"/>
      <c r="K4176" s="42" t="n"/>
      <c r="L4176" s="42" t="n"/>
      <c r="M4176" s="42" t="n"/>
      <c r="N4176" s="42" t="n"/>
      <c r="O4176" s="42" t="n"/>
    </row>
    <row r="4177">
      <c r="A4177" s="40" t="n"/>
      <c r="B4177" s="41" t="n"/>
      <c r="C4177" s="42" t="n"/>
      <c r="D4177" s="42" t="n"/>
      <c r="E4177" s="42" t="n"/>
      <c r="F4177" s="42" t="n"/>
      <c r="G4177" s="42" t="n"/>
      <c r="H4177" s="42" t="n"/>
      <c r="I4177" s="42" t="n"/>
      <c r="J4177" s="42" t="n"/>
      <c r="K4177" s="42" t="n"/>
      <c r="L4177" s="42" t="n"/>
      <c r="M4177" s="42" t="n"/>
      <c r="N4177" s="42" t="n"/>
      <c r="O4177" s="42" t="n"/>
    </row>
    <row r="4178">
      <c r="A4178" s="40" t="n"/>
      <c r="B4178" s="41" t="n"/>
      <c r="C4178" s="42" t="n"/>
      <c r="D4178" s="42" t="n"/>
      <c r="E4178" s="42" t="n"/>
      <c r="F4178" s="42" t="n"/>
      <c r="G4178" s="42" t="n"/>
      <c r="H4178" s="42" t="n"/>
      <c r="I4178" s="42" t="n"/>
      <c r="J4178" s="42" t="n"/>
      <c r="K4178" s="42" t="n"/>
      <c r="L4178" s="42" t="n"/>
      <c r="M4178" s="42" t="n"/>
      <c r="N4178" s="42" t="n"/>
      <c r="O4178" s="42" t="n"/>
    </row>
    <row r="4179">
      <c r="A4179" s="40" t="n"/>
      <c r="B4179" s="41" t="n"/>
      <c r="C4179" s="42" t="n"/>
      <c r="D4179" s="42" t="n"/>
      <c r="E4179" s="42" t="n"/>
      <c r="F4179" s="42" t="n"/>
      <c r="G4179" s="42" t="n"/>
      <c r="H4179" s="42" t="n"/>
      <c r="I4179" s="42" t="n"/>
      <c r="J4179" s="42" t="n"/>
      <c r="K4179" s="42" t="n"/>
      <c r="L4179" s="42" t="n"/>
      <c r="M4179" s="42" t="n"/>
      <c r="N4179" s="42" t="n"/>
      <c r="O4179" s="42" t="n"/>
    </row>
    <row r="4180">
      <c r="A4180" s="40" t="n"/>
      <c r="B4180" s="41" t="n"/>
      <c r="C4180" s="42" t="n"/>
      <c r="D4180" s="42" t="n"/>
      <c r="E4180" s="42" t="n"/>
      <c r="F4180" s="42" t="n"/>
      <c r="G4180" s="42" t="n"/>
      <c r="H4180" s="42" t="n"/>
      <c r="I4180" s="42" t="n"/>
      <c r="J4180" s="42" t="n"/>
      <c r="K4180" s="42" t="n"/>
      <c r="L4180" s="42" t="n"/>
      <c r="M4180" s="42" t="n"/>
      <c r="N4180" s="42" t="n"/>
      <c r="O4180" s="42" t="n"/>
    </row>
    <row r="4181">
      <c r="A4181" s="40" t="n"/>
      <c r="B4181" s="41" t="n"/>
      <c r="C4181" s="42" t="n"/>
      <c r="D4181" s="42" t="n"/>
      <c r="E4181" s="42" t="n"/>
      <c r="F4181" s="42" t="n"/>
      <c r="G4181" s="42" t="n"/>
      <c r="H4181" s="42" t="n"/>
      <c r="I4181" s="42" t="n"/>
      <c r="J4181" s="42" t="n"/>
      <c r="K4181" s="42" t="n"/>
      <c r="L4181" s="42" t="n"/>
      <c r="M4181" s="42" t="n"/>
      <c r="N4181" s="42" t="n"/>
      <c r="O4181" s="42" t="n"/>
    </row>
    <row r="4182">
      <c r="A4182" s="40" t="n"/>
      <c r="B4182" s="41" t="n"/>
      <c r="C4182" s="42" t="n"/>
      <c r="D4182" s="42" t="n"/>
      <c r="E4182" s="42" t="n"/>
      <c r="F4182" s="42" t="n"/>
      <c r="G4182" s="42" t="n"/>
      <c r="H4182" s="42" t="n"/>
      <c r="I4182" s="42" t="n"/>
      <c r="J4182" s="42" t="n"/>
      <c r="K4182" s="42" t="n"/>
      <c r="L4182" s="42" t="n"/>
      <c r="M4182" s="42" t="n"/>
      <c r="N4182" s="42" t="n"/>
      <c r="O4182" s="42" t="n"/>
    </row>
    <row r="4183">
      <c r="A4183" s="40" t="n"/>
      <c r="B4183" s="41" t="n"/>
      <c r="C4183" s="42" t="n"/>
      <c r="D4183" s="42" t="n"/>
      <c r="E4183" s="42" t="n"/>
      <c r="F4183" s="42" t="n"/>
      <c r="G4183" s="42" t="n"/>
      <c r="H4183" s="42" t="n"/>
      <c r="I4183" s="42" t="n"/>
      <c r="J4183" s="42" t="n"/>
      <c r="K4183" s="42" t="n"/>
      <c r="L4183" s="42" t="n"/>
      <c r="M4183" s="42" t="n"/>
      <c r="N4183" s="42" t="n"/>
      <c r="O4183" s="42" t="n"/>
    </row>
    <row r="4184">
      <c r="A4184" s="40" t="n"/>
      <c r="B4184" s="41" t="n"/>
      <c r="C4184" s="42" t="n"/>
      <c r="D4184" s="42" t="n"/>
      <c r="E4184" s="42" t="n"/>
      <c r="F4184" s="42" t="n"/>
      <c r="G4184" s="42" t="n"/>
      <c r="H4184" s="42" t="n"/>
      <c r="I4184" s="42" t="n"/>
      <c r="J4184" s="42" t="n"/>
      <c r="K4184" s="42" t="n"/>
      <c r="L4184" s="42" t="n"/>
      <c r="M4184" s="42" t="n"/>
      <c r="N4184" s="42" t="n"/>
      <c r="O4184" s="42" t="n"/>
    </row>
    <row r="4185">
      <c r="A4185" s="40" t="n"/>
      <c r="B4185" s="41" t="n"/>
      <c r="C4185" s="42" t="n"/>
      <c r="D4185" s="42" t="n"/>
      <c r="E4185" s="42" t="n"/>
      <c r="F4185" s="42" t="n"/>
      <c r="G4185" s="42" t="n"/>
      <c r="H4185" s="42" t="n"/>
      <c r="I4185" s="42" t="n"/>
      <c r="J4185" s="42" t="n"/>
      <c r="K4185" s="42" t="n"/>
      <c r="L4185" s="42" t="n"/>
      <c r="M4185" s="42" t="n"/>
      <c r="N4185" s="42" t="n"/>
      <c r="O4185" s="42" t="n"/>
    </row>
    <row r="4186">
      <c r="A4186" s="40" t="n"/>
      <c r="B4186" s="41" t="n"/>
      <c r="C4186" s="42" t="n"/>
      <c r="D4186" s="42" t="n"/>
      <c r="E4186" s="42" t="n"/>
      <c r="F4186" s="42" t="n"/>
      <c r="G4186" s="42" t="n"/>
      <c r="H4186" s="42" t="n"/>
      <c r="I4186" s="42" t="n"/>
      <c r="J4186" s="42" t="n"/>
      <c r="K4186" s="42" t="n"/>
      <c r="L4186" s="42" t="n"/>
      <c r="M4186" s="42" t="n"/>
      <c r="N4186" s="42" t="n"/>
      <c r="O4186" s="42" t="n"/>
    </row>
    <row r="4187">
      <c r="A4187" s="40" t="n"/>
      <c r="B4187" s="41" t="n"/>
      <c r="C4187" s="42" t="n"/>
      <c r="D4187" s="42" t="n"/>
      <c r="E4187" s="42" t="n"/>
      <c r="F4187" s="42" t="n"/>
      <c r="G4187" s="42" t="n"/>
      <c r="H4187" s="42" t="n"/>
      <c r="I4187" s="42" t="n"/>
      <c r="J4187" s="42" t="n"/>
      <c r="K4187" s="42" t="n"/>
      <c r="L4187" s="42" t="n"/>
      <c r="M4187" s="42" t="n"/>
      <c r="N4187" s="42" t="n"/>
      <c r="O4187" s="42" t="n"/>
    </row>
    <row r="4188">
      <c r="A4188" s="40" t="n"/>
      <c r="B4188" s="41" t="n"/>
      <c r="C4188" s="42" t="n"/>
      <c r="D4188" s="42" t="n"/>
      <c r="E4188" s="42" t="n"/>
      <c r="F4188" s="42" t="n"/>
      <c r="G4188" s="42" t="n"/>
      <c r="H4188" s="42" t="n"/>
      <c r="I4188" s="42" t="n"/>
      <c r="J4188" s="42" t="n"/>
      <c r="K4188" s="42" t="n"/>
      <c r="L4188" s="42" t="n"/>
      <c r="M4188" s="42" t="n"/>
      <c r="N4188" s="42" t="n"/>
      <c r="O4188" s="42" t="n"/>
    </row>
    <row r="4189">
      <c r="A4189" s="40" t="n"/>
      <c r="B4189" s="41" t="n"/>
      <c r="C4189" s="42" t="n"/>
      <c r="D4189" s="42" t="n"/>
      <c r="E4189" s="42" t="n"/>
      <c r="F4189" s="42" t="n"/>
      <c r="G4189" s="42" t="n"/>
      <c r="H4189" s="42" t="n"/>
      <c r="I4189" s="42" t="n"/>
      <c r="J4189" s="42" t="n"/>
      <c r="K4189" s="42" t="n"/>
      <c r="L4189" s="42" t="n"/>
      <c r="M4189" s="42" t="n"/>
      <c r="N4189" s="42" t="n"/>
      <c r="O4189" s="42" t="n"/>
    </row>
    <row r="4190">
      <c r="A4190" s="40" t="n"/>
      <c r="B4190" s="41" t="n"/>
      <c r="C4190" s="42" t="n"/>
      <c r="D4190" s="42" t="n"/>
      <c r="E4190" s="42" t="n"/>
      <c r="F4190" s="42" t="n"/>
      <c r="G4190" s="42" t="n"/>
      <c r="H4190" s="42" t="n"/>
      <c r="I4190" s="42" t="n"/>
      <c r="J4190" s="42" t="n"/>
      <c r="K4190" s="42" t="n"/>
      <c r="L4190" s="42" t="n"/>
      <c r="M4190" s="42" t="n"/>
      <c r="N4190" s="42" t="n"/>
      <c r="O4190" s="42" t="n"/>
    </row>
    <row r="4191">
      <c r="A4191" s="40" t="n"/>
      <c r="B4191" s="41" t="n"/>
      <c r="C4191" s="42" t="n"/>
      <c r="D4191" s="42" t="n"/>
      <c r="E4191" s="42" t="n"/>
      <c r="F4191" s="42" t="n"/>
      <c r="G4191" s="42" t="n"/>
      <c r="H4191" s="42" t="n"/>
      <c r="I4191" s="42" t="n"/>
      <c r="J4191" s="42" t="n"/>
      <c r="K4191" s="42" t="n"/>
      <c r="L4191" s="42" t="n"/>
      <c r="M4191" s="42" t="n"/>
      <c r="N4191" s="42" t="n"/>
      <c r="O4191" s="42" t="n"/>
    </row>
    <row r="4192">
      <c r="A4192" s="40" t="n"/>
      <c r="B4192" s="41" t="n"/>
      <c r="C4192" s="42" t="n"/>
      <c r="D4192" s="42" t="n"/>
      <c r="E4192" s="42" t="n"/>
      <c r="F4192" s="42" t="n"/>
      <c r="G4192" s="42" t="n"/>
      <c r="H4192" s="42" t="n"/>
      <c r="I4192" s="42" t="n"/>
      <c r="J4192" s="42" t="n"/>
      <c r="K4192" s="42" t="n"/>
      <c r="L4192" s="42" t="n"/>
      <c r="M4192" s="42" t="n"/>
      <c r="N4192" s="42" t="n"/>
      <c r="O4192" s="42" t="n"/>
    </row>
    <row r="4193">
      <c r="A4193" s="40" t="n"/>
      <c r="B4193" s="41" t="n"/>
      <c r="C4193" s="42" t="n"/>
      <c r="D4193" s="42" t="n"/>
      <c r="E4193" s="42" t="n"/>
      <c r="F4193" s="42" t="n"/>
      <c r="G4193" s="42" t="n"/>
      <c r="H4193" s="42" t="n"/>
      <c r="I4193" s="42" t="n"/>
      <c r="J4193" s="42" t="n"/>
      <c r="K4193" s="42" t="n"/>
      <c r="L4193" s="42" t="n"/>
      <c r="M4193" s="42" t="n"/>
      <c r="N4193" s="42" t="n"/>
      <c r="O4193" s="42" t="n"/>
    </row>
    <row r="4194">
      <c r="A4194" s="40" t="n"/>
      <c r="B4194" s="41" t="n"/>
      <c r="C4194" s="42" t="n"/>
      <c r="D4194" s="42" t="n"/>
      <c r="E4194" s="42" t="n"/>
      <c r="F4194" s="42" t="n"/>
      <c r="G4194" s="42" t="n"/>
      <c r="H4194" s="42" t="n"/>
      <c r="I4194" s="42" t="n"/>
      <c r="J4194" s="42" t="n"/>
      <c r="K4194" s="42" t="n"/>
      <c r="L4194" s="42" t="n"/>
      <c r="M4194" s="42" t="n"/>
      <c r="N4194" s="42" t="n"/>
      <c r="O4194" s="42" t="n"/>
    </row>
    <row r="4195">
      <c r="A4195" s="40" t="n"/>
      <c r="B4195" s="41" t="n"/>
      <c r="C4195" s="42" t="n"/>
      <c r="D4195" s="42" t="n"/>
      <c r="E4195" s="42" t="n"/>
      <c r="F4195" s="42" t="n"/>
      <c r="G4195" s="42" t="n"/>
      <c r="H4195" s="42" t="n"/>
      <c r="I4195" s="42" t="n"/>
      <c r="J4195" s="42" t="n"/>
      <c r="K4195" s="42" t="n"/>
      <c r="L4195" s="42" t="n"/>
      <c r="M4195" s="42" t="n"/>
      <c r="N4195" s="42" t="n"/>
      <c r="O4195" s="42" t="n"/>
    </row>
    <row r="4196">
      <c r="A4196" s="40" t="n"/>
      <c r="B4196" s="41" t="n"/>
      <c r="C4196" s="42" t="n"/>
      <c r="D4196" s="42" t="n"/>
      <c r="E4196" s="42" t="n"/>
      <c r="F4196" s="42" t="n"/>
      <c r="G4196" s="42" t="n"/>
      <c r="H4196" s="42" t="n"/>
      <c r="I4196" s="42" t="n"/>
      <c r="J4196" s="42" t="n"/>
      <c r="K4196" s="42" t="n"/>
      <c r="L4196" s="42" t="n"/>
      <c r="M4196" s="42" t="n"/>
      <c r="N4196" s="42" t="n"/>
      <c r="O4196" s="42" t="n"/>
    </row>
    <row r="4197">
      <c r="A4197" s="40" t="n"/>
      <c r="B4197" s="41" t="n"/>
      <c r="C4197" s="42" t="n"/>
      <c r="D4197" s="42" t="n"/>
      <c r="E4197" s="42" t="n"/>
      <c r="F4197" s="42" t="n"/>
      <c r="G4197" s="42" t="n"/>
      <c r="H4197" s="42" t="n"/>
      <c r="I4197" s="42" t="n"/>
      <c r="J4197" s="42" t="n"/>
      <c r="K4197" s="42" t="n"/>
      <c r="L4197" s="42" t="n"/>
      <c r="M4197" s="42" t="n"/>
      <c r="N4197" s="42" t="n"/>
      <c r="O4197" s="42" t="n"/>
    </row>
    <row r="4198">
      <c r="A4198" s="40" t="n"/>
      <c r="B4198" s="41" t="n"/>
      <c r="C4198" s="42" t="n"/>
      <c r="D4198" s="42" t="n"/>
      <c r="E4198" s="42" t="n"/>
      <c r="F4198" s="42" t="n"/>
      <c r="G4198" s="42" t="n"/>
      <c r="H4198" s="42" t="n"/>
      <c r="I4198" s="42" t="n"/>
      <c r="J4198" s="42" t="n"/>
      <c r="K4198" s="42" t="n"/>
      <c r="L4198" s="42" t="n"/>
      <c r="M4198" s="42" t="n"/>
      <c r="N4198" s="42" t="n"/>
      <c r="O4198" s="42" t="n"/>
    </row>
    <row r="4199">
      <c r="A4199" s="40" t="n"/>
      <c r="B4199" s="41" t="n"/>
      <c r="C4199" s="42" t="n"/>
      <c r="D4199" s="42" t="n"/>
      <c r="E4199" s="42" t="n"/>
      <c r="F4199" s="42" t="n"/>
      <c r="G4199" s="42" t="n"/>
      <c r="H4199" s="42" t="n"/>
      <c r="I4199" s="42" t="n"/>
      <c r="J4199" s="42" t="n"/>
      <c r="K4199" s="42" t="n"/>
      <c r="L4199" s="42" t="n"/>
      <c r="M4199" s="42" t="n"/>
      <c r="N4199" s="42" t="n"/>
      <c r="O4199" s="42" t="n"/>
    </row>
    <row r="4200">
      <c r="A4200" s="40" t="n"/>
      <c r="B4200" s="41" t="n"/>
      <c r="C4200" s="42" t="n"/>
      <c r="D4200" s="42" t="n"/>
      <c r="E4200" s="42" t="n"/>
      <c r="F4200" s="42" t="n"/>
      <c r="G4200" s="42" t="n"/>
      <c r="H4200" s="42" t="n"/>
      <c r="I4200" s="42" t="n"/>
      <c r="J4200" s="42" t="n"/>
      <c r="K4200" s="42" t="n"/>
      <c r="L4200" s="42" t="n"/>
      <c r="M4200" s="42" t="n"/>
      <c r="N4200" s="42" t="n"/>
      <c r="O4200" s="42" t="n"/>
    </row>
    <row r="4201">
      <c r="A4201" s="40" t="n"/>
      <c r="B4201" s="41" t="n"/>
      <c r="C4201" s="42" t="n"/>
      <c r="D4201" s="42" t="n"/>
      <c r="E4201" s="42" t="n"/>
      <c r="F4201" s="42" t="n"/>
      <c r="G4201" s="42" t="n"/>
      <c r="H4201" s="42" t="n"/>
      <c r="I4201" s="42" t="n"/>
      <c r="J4201" s="42" t="n"/>
      <c r="K4201" s="42" t="n"/>
      <c r="L4201" s="42" t="n"/>
      <c r="M4201" s="42" t="n"/>
      <c r="N4201" s="42" t="n"/>
      <c r="O4201" s="42" t="n"/>
    </row>
    <row r="4202">
      <c r="A4202" s="40" t="n"/>
      <c r="B4202" s="41" t="n"/>
      <c r="C4202" s="42" t="n"/>
      <c r="D4202" s="42" t="n"/>
      <c r="E4202" s="42" t="n"/>
      <c r="F4202" s="42" t="n"/>
      <c r="G4202" s="42" t="n"/>
      <c r="H4202" s="42" t="n"/>
      <c r="I4202" s="42" t="n"/>
      <c r="J4202" s="42" t="n"/>
      <c r="K4202" s="42" t="n"/>
      <c r="L4202" s="42" t="n"/>
      <c r="M4202" s="42" t="n"/>
      <c r="N4202" s="42" t="n"/>
      <c r="O4202" s="42" t="n"/>
    </row>
    <row r="4203">
      <c r="A4203" s="40" t="n"/>
      <c r="B4203" s="41" t="n"/>
      <c r="C4203" s="42" t="n"/>
      <c r="D4203" s="42" t="n"/>
      <c r="E4203" s="42" t="n"/>
      <c r="F4203" s="42" t="n"/>
      <c r="G4203" s="42" t="n"/>
      <c r="H4203" s="42" t="n"/>
      <c r="I4203" s="42" t="n"/>
      <c r="J4203" s="42" t="n"/>
      <c r="K4203" s="42" t="n"/>
      <c r="L4203" s="42" t="n"/>
      <c r="M4203" s="42" t="n"/>
      <c r="N4203" s="42" t="n"/>
      <c r="O4203" s="42" t="n"/>
    </row>
    <row r="4204">
      <c r="A4204" s="40" t="n"/>
      <c r="B4204" s="41" t="n"/>
      <c r="C4204" s="42" t="n"/>
      <c r="D4204" s="42" t="n"/>
      <c r="E4204" s="42" t="n"/>
      <c r="F4204" s="42" t="n"/>
      <c r="G4204" s="42" t="n"/>
      <c r="H4204" s="42" t="n"/>
      <c r="I4204" s="42" t="n"/>
      <c r="J4204" s="42" t="n"/>
      <c r="K4204" s="42" t="n"/>
      <c r="L4204" s="42" t="n"/>
      <c r="M4204" s="42" t="n"/>
      <c r="N4204" s="42" t="n"/>
      <c r="O4204" s="42" t="n"/>
    </row>
    <row r="4205">
      <c r="A4205" s="40" t="n"/>
      <c r="B4205" s="41" t="n"/>
      <c r="C4205" s="42" t="n"/>
      <c r="D4205" s="42" t="n"/>
      <c r="E4205" s="42" t="n"/>
      <c r="F4205" s="42" t="n"/>
      <c r="G4205" s="42" t="n"/>
      <c r="H4205" s="42" t="n"/>
      <c r="I4205" s="42" t="n"/>
      <c r="J4205" s="42" t="n"/>
      <c r="K4205" s="42" t="n"/>
      <c r="L4205" s="42" t="n"/>
      <c r="M4205" s="42" t="n"/>
      <c r="N4205" s="42" t="n"/>
      <c r="O4205" s="42" t="n"/>
    </row>
    <row r="4206">
      <c r="A4206" s="40" t="n"/>
      <c r="B4206" s="41" t="n"/>
      <c r="C4206" s="42" t="n"/>
      <c r="D4206" s="42" t="n"/>
      <c r="E4206" s="42" t="n"/>
      <c r="F4206" s="42" t="n"/>
      <c r="G4206" s="42" t="n"/>
      <c r="H4206" s="42" t="n"/>
      <c r="I4206" s="42" t="n"/>
      <c r="J4206" s="42" t="n"/>
      <c r="K4206" s="42" t="n"/>
      <c r="L4206" s="42" t="n"/>
      <c r="M4206" s="42" t="n"/>
      <c r="N4206" s="42" t="n"/>
      <c r="O4206" s="42" t="n"/>
    </row>
    <row r="4207">
      <c r="A4207" s="40" t="n"/>
      <c r="B4207" s="41" t="n"/>
      <c r="C4207" s="42" t="n"/>
      <c r="D4207" s="42" t="n"/>
      <c r="E4207" s="42" t="n"/>
      <c r="F4207" s="42" t="n"/>
      <c r="G4207" s="42" t="n"/>
      <c r="H4207" s="42" t="n"/>
      <c r="I4207" s="42" t="n"/>
      <c r="J4207" s="42" t="n"/>
      <c r="K4207" s="42" t="n"/>
      <c r="L4207" s="42" t="n"/>
      <c r="M4207" s="42" t="n"/>
      <c r="N4207" s="42" t="n"/>
      <c r="O4207" s="42" t="n"/>
    </row>
    <row r="4208">
      <c r="A4208" s="40" t="n"/>
      <c r="B4208" s="41" t="n"/>
      <c r="C4208" s="42" t="n"/>
      <c r="D4208" s="42" t="n"/>
      <c r="E4208" s="42" t="n"/>
      <c r="F4208" s="42" t="n"/>
      <c r="G4208" s="42" t="n"/>
      <c r="H4208" s="42" t="n"/>
      <c r="I4208" s="42" t="n"/>
      <c r="J4208" s="42" t="n"/>
      <c r="K4208" s="42" t="n"/>
      <c r="L4208" s="42" t="n"/>
      <c r="M4208" s="42" t="n"/>
      <c r="N4208" s="42" t="n"/>
      <c r="O4208" s="42" t="n"/>
    </row>
    <row r="4209">
      <c r="A4209" s="40" t="n"/>
      <c r="B4209" s="41" t="n"/>
      <c r="C4209" s="42" t="n"/>
      <c r="D4209" s="42" t="n"/>
      <c r="E4209" s="42" t="n"/>
      <c r="F4209" s="42" t="n"/>
      <c r="G4209" s="42" t="n"/>
      <c r="H4209" s="42" t="n"/>
      <c r="I4209" s="42" t="n"/>
      <c r="J4209" s="42" t="n"/>
      <c r="K4209" s="42" t="n"/>
      <c r="L4209" s="42" t="n"/>
      <c r="M4209" s="42" t="n"/>
      <c r="N4209" s="42" t="n"/>
      <c r="O4209" s="42" t="n"/>
    </row>
    <row r="4210">
      <c r="A4210" s="40" t="n"/>
      <c r="B4210" s="41" t="n"/>
      <c r="C4210" s="42" t="n"/>
      <c r="D4210" s="42" t="n"/>
      <c r="E4210" s="42" t="n"/>
      <c r="F4210" s="42" t="n"/>
      <c r="G4210" s="42" t="n"/>
      <c r="H4210" s="42" t="n"/>
      <c r="I4210" s="42" t="n"/>
      <c r="J4210" s="42" t="n"/>
      <c r="K4210" s="42" t="n"/>
      <c r="L4210" s="42" t="n"/>
      <c r="M4210" s="42" t="n"/>
      <c r="N4210" s="42" t="n"/>
      <c r="O4210" s="42" t="n"/>
    </row>
    <row r="4211">
      <c r="A4211" s="40" t="n"/>
      <c r="B4211" s="41" t="n"/>
      <c r="C4211" s="42" t="n"/>
      <c r="D4211" s="42" t="n"/>
      <c r="E4211" s="42" t="n"/>
      <c r="F4211" s="42" t="n"/>
      <c r="G4211" s="42" t="n"/>
      <c r="H4211" s="42" t="n"/>
      <c r="I4211" s="42" t="n"/>
      <c r="J4211" s="42" t="n"/>
      <c r="K4211" s="42" t="n"/>
      <c r="L4211" s="42" t="n"/>
      <c r="M4211" s="42" t="n"/>
      <c r="N4211" s="42" t="n"/>
      <c r="O4211" s="42" t="n"/>
    </row>
    <row r="4212">
      <c r="A4212" s="40" t="n"/>
      <c r="B4212" s="41" t="n"/>
      <c r="C4212" s="42" t="n"/>
      <c r="D4212" s="42" t="n"/>
      <c r="E4212" s="42" t="n"/>
      <c r="F4212" s="42" t="n"/>
      <c r="G4212" s="42" t="n"/>
      <c r="H4212" s="42" t="n"/>
      <c r="I4212" s="42" t="n"/>
      <c r="J4212" s="42" t="n"/>
      <c r="K4212" s="42" t="n"/>
      <c r="L4212" s="42" t="n"/>
      <c r="M4212" s="42" t="n"/>
      <c r="N4212" s="42" t="n"/>
      <c r="O4212" s="42" t="n"/>
    </row>
    <row r="4213">
      <c r="A4213" s="40" t="n"/>
      <c r="B4213" s="41" t="n"/>
      <c r="C4213" s="42" t="n"/>
      <c r="D4213" s="42" t="n"/>
      <c r="E4213" s="42" t="n"/>
      <c r="F4213" s="42" t="n"/>
      <c r="G4213" s="42" t="n"/>
      <c r="H4213" s="42" t="n"/>
      <c r="I4213" s="42" t="n"/>
      <c r="J4213" s="42" t="n"/>
      <c r="K4213" s="42" t="n"/>
      <c r="L4213" s="42" t="n"/>
      <c r="M4213" s="42" t="n"/>
      <c r="N4213" s="42" t="n"/>
      <c r="O4213" s="42" t="n"/>
    </row>
    <row r="4214">
      <c r="A4214" s="40" t="n"/>
      <c r="B4214" s="41" t="n"/>
      <c r="C4214" s="42" t="n"/>
      <c r="D4214" s="42" t="n"/>
      <c r="E4214" s="42" t="n"/>
      <c r="F4214" s="42" t="n"/>
      <c r="G4214" s="42" t="n"/>
      <c r="H4214" s="42" t="n"/>
      <c r="I4214" s="42" t="n"/>
      <c r="J4214" s="42" t="n"/>
      <c r="K4214" s="42" t="n"/>
      <c r="L4214" s="42" t="n"/>
      <c r="M4214" s="42" t="n"/>
      <c r="N4214" s="42" t="n"/>
      <c r="O4214" s="42" t="n"/>
    </row>
    <row r="4215">
      <c r="A4215" s="40" t="n"/>
      <c r="B4215" s="41" t="n"/>
      <c r="C4215" s="42" t="n"/>
      <c r="D4215" s="42" t="n"/>
      <c r="E4215" s="42" t="n"/>
      <c r="F4215" s="42" t="n"/>
      <c r="G4215" s="42" t="n"/>
      <c r="H4215" s="42" t="n"/>
      <c r="I4215" s="42" t="n"/>
      <c r="J4215" s="42" t="n"/>
      <c r="K4215" s="42" t="n"/>
      <c r="L4215" s="42" t="n"/>
      <c r="M4215" s="42" t="n"/>
      <c r="N4215" s="42" t="n"/>
      <c r="O4215" s="42" t="n"/>
    </row>
    <row r="4216">
      <c r="A4216" s="40" t="n"/>
      <c r="B4216" s="41" t="n"/>
      <c r="C4216" s="42" t="n"/>
      <c r="D4216" s="42" t="n"/>
      <c r="E4216" s="42" t="n"/>
      <c r="F4216" s="42" t="n"/>
      <c r="G4216" s="42" t="n"/>
      <c r="H4216" s="42" t="n"/>
      <c r="I4216" s="42" t="n"/>
      <c r="J4216" s="42" t="n"/>
      <c r="K4216" s="42" t="n"/>
      <c r="L4216" s="42" t="n"/>
      <c r="M4216" s="42" t="n"/>
      <c r="N4216" s="42" t="n"/>
      <c r="O4216" s="42" t="n"/>
    </row>
    <row r="4217">
      <c r="A4217" s="40" t="n"/>
      <c r="B4217" s="41" t="n"/>
      <c r="C4217" s="42" t="n"/>
      <c r="D4217" s="42" t="n"/>
      <c r="E4217" s="42" t="n"/>
      <c r="F4217" s="42" t="n"/>
      <c r="G4217" s="42" t="n"/>
      <c r="H4217" s="42" t="n"/>
      <c r="I4217" s="42" t="n"/>
      <c r="J4217" s="42" t="n"/>
      <c r="K4217" s="42" t="n"/>
      <c r="L4217" s="42" t="n"/>
      <c r="M4217" s="42" t="n"/>
      <c r="N4217" s="42" t="n"/>
      <c r="O4217" s="42" t="n"/>
    </row>
    <row r="4218">
      <c r="A4218" s="40" t="n"/>
      <c r="B4218" s="41" t="n"/>
      <c r="C4218" s="42" t="n"/>
      <c r="D4218" s="42" t="n"/>
      <c r="E4218" s="42" t="n"/>
      <c r="F4218" s="42" t="n"/>
      <c r="G4218" s="42" t="n"/>
      <c r="H4218" s="42" t="n"/>
      <c r="I4218" s="42" t="n"/>
      <c r="J4218" s="42" t="n"/>
      <c r="K4218" s="42" t="n"/>
      <c r="L4218" s="42" t="n"/>
      <c r="M4218" s="42" t="n"/>
      <c r="N4218" s="42" t="n"/>
      <c r="O4218" s="42" t="n"/>
    </row>
    <row r="4219">
      <c r="A4219" s="40" t="n"/>
      <c r="B4219" s="41" t="n"/>
      <c r="C4219" s="42" t="n"/>
      <c r="D4219" s="42" t="n"/>
      <c r="E4219" s="42" t="n"/>
      <c r="F4219" s="42" t="n"/>
      <c r="G4219" s="42" t="n"/>
      <c r="H4219" s="42" t="n"/>
      <c r="I4219" s="42" t="n"/>
      <c r="J4219" s="42" t="n"/>
      <c r="K4219" s="42" t="n"/>
      <c r="L4219" s="42" t="n"/>
      <c r="M4219" s="42" t="n"/>
      <c r="N4219" s="42" t="n"/>
      <c r="O4219" s="42" t="n"/>
    </row>
    <row r="4220">
      <c r="A4220" s="40" t="n"/>
      <c r="B4220" s="41" t="n"/>
      <c r="C4220" s="42" t="n"/>
      <c r="D4220" s="42" t="n"/>
      <c r="E4220" s="42" t="n"/>
      <c r="F4220" s="42" t="n"/>
      <c r="G4220" s="42" t="n"/>
      <c r="H4220" s="42" t="n"/>
      <c r="I4220" s="42" t="n"/>
      <c r="J4220" s="42" t="n"/>
      <c r="K4220" s="42" t="n"/>
      <c r="L4220" s="42" t="n"/>
      <c r="M4220" s="42" t="n"/>
      <c r="N4220" s="42" t="n"/>
      <c r="O4220" s="42" t="n"/>
    </row>
    <row r="4221">
      <c r="A4221" s="40" t="n"/>
      <c r="B4221" s="41" t="n"/>
      <c r="C4221" s="42" t="n"/>
      <c r="D4221" s="42" t="n"/>
      <c r="E4221" s="42" t="n"/>
      <c r="F4221" s="42" t="n"/>
      <c r="G4221" s="42" t="n"/>
      <c r="H4221" s="42" t="n"/>
      <c r="I4221" s="42" t="n"/>
      <c r="J4221" s="42" t="n"/>
      <c r="K4221" s="42" t="n"/>
      <c r="L4221" s="42" t="n"/>
      <c r="M4221" s="42" t="n"/>
      <c r="N4221" s="42" t="n"/>
      <c r="O4221" s="42" t="n"/>
    </row>
    <row r="4222">
      <c r="A4222" s="40" t="n"/>
      <c r="B4222" s="41" t="n"/>
      <c r="C4222" s="42" t="n"/>
      <c r="D4222" s="42" t="n"/>
      <c r="E4222" s="42" t="n"/>
      <c r="F4222" s="42" t="n"/>
      <c r="G4222" s="42" t="n"/>
      <c r="H4222" s="42" t="n"/>
      <c r="I4222" s="42" t="n"/>
      <c r="J4222" s="42" t="n"/>
      <c r="K4222" s="42" t="n"/>
      <c r="L4222" s="42" t="n"/>
      <c r="M4222" s="42" t="n"/>
      <c r="N4222" s="42" t="n"/>
      <c r="O4222" s="42" t="n"/>
    </row>
    <row r="4223">
      <c r="A4223" s="40" t="n"/>
      <c r="B4223" s="41" t="n"/>
      <c r="C4223" s="42" t="n"/>
      <c r="D4223" s="42" t="n"/>
      <c r="E4223" s="42" t="n"/>
      <c r="F4223" s="42" t="n"/>
      <c r="G4223" s="42" t="n"/>
      <c r="H4223" s="42" t="n"/>
      <c r="I4223" s="42" t="n"/>
      <c r="J4223" s="42" t="n"/>
      <c r="K4223" s="42" t="n"/>
      <c r="L4223" s="42" t="n"/>
      <c r="M4223" s="42" t="n"/>
      <c r="N4223" s="42" t="n"/>
      <c r="O4223" s="42" t="n"/>
    </row>
    <row r="4224">
      <c r="A4224" s="40" t="n"/>
      <c r="B4224" s="41" t="n"/>
      <c r="C4224" s="42" t="n"/>
      <c r="D4224" s="42" t="n"/>
      <c r="E4224" s="42" t="n"/>
      <c r="F4224" s="42" t="n"/>
      <c r="G4224" s="42" t="n"/>
      <c r="H4224" s="42" t="n"/>
      <c r="I4224" s="42" t="n"/>
      <c r="J4224" s="42" t="n"/>
      <c r="K4224" s="42" t="n"/>
      <c r="L4224" s="42" t="n"/>
      <c r="M4224" s="42" t="n"/>
      <c r="N4224" s="42" t="n"/>
      <c r="O4224" s="42" t="n"/>
    </row>
    <row r="4225">
      <c r="A4225" s="40" t="n"/>
      <c r="B4225" s="41" t="n"/>
      <c r="C4225" s="42" t="n"/>
      <c r="D4225" s="42" t="n"/>
      <c r="E4225" s="42" t="n"/>
      <c r="F4225" s="42" t="n"/>
      <c r="G4225" s="42" t="n"/>
      <c r="H4225" s="42" t="n"/>
      <c r="I4225" s="42" t="n"/>
      <c r="J4225" s="42" t="n"/>
      <c r="K4225" s="42" t="n"/>
      <c r="L4225" s="42" t="n"/>
      <c r="M4225" s="42" t="n"/>
      <c r="N4225" s="42" t="n"/>
      <c r="O4225" s="42" t="n"/>
    </row>
    <row r="4226">
      <c r="A4226" s="40" t="n"/>
      <c r="B4226" s="41" t="n"/>
      <c r="C4226" s="42" t="n"/>
      <c r="D4226" s="42" t="n"/>
      <c r="E4226" s="42" t="n"/>
      <c r="F4226" s="42" t="n"/>
      <c r="G4226" s="42" t="n"/>
      <c r="H4226" s="42" t="n"/>
      <c r="I4226" s="42" t="n"/>
      <c r="J4226" s="42" t="n"/>
      <c r="K4226" s="42" t="n"/>
      <c r="L4226" s="42" t="n"/>
      <c r="M4226" s="42" t="n"/>
      <c r="N4226" s="42" t="n"/>
      <c r="O4226" s="42" t="n"/>
    </row>
    <row r="4227">
      <c r="A4227" s="40" t="n"/>
      <c r="B4227" s="41" t="n"/>
      <c r="C4227" s="42" t="n"/>
      <c r="D4227" s="42" t="n"/>
      <c r="E4227" s="42" t="n"/>
      <c r="F4227" s="42" t="n"/>
      <c r="G4227" s="42" t="n"/>
      <c r="H4227" s="42" t="n"/>
      <c r="I4227" s="42" t="n"/>
      <c r="J4227" s="42" t="n"/>
      <c r="K4227" s="42" t="n"/>
      <c r="L4227" s="42" t="n"/>
      <c r="M4227" s="42" t="n"/>
      <c r="N4227" s="42" t="n"/>
      <c r="O4227" s="42" t="n"/>
    </row>
    <row r="4228">
      <c r="A4228" s="40" t="n"/>
      <c r="B4228" s="41" t="n"/>
      <c r="C4228" s="42" t="n"/>
      <c r="D4228" s="42" t="n"/>
      <c r="E4228" s="42" t="n"/>
      <c r="F4228" s="42" t="n"/>
      <c r="G4228" s="42" t="n"/>
      <c r="H4228" s="42" t="n"/>
      <c r="I4228" s="42" t="n"/>
      <c r="J4228" s="42" t="n"/>
      <c r="K4228" s="42" t="n"/>
      <c r="L4228" s="42" t="n"/>
      <c r="M4228" s="42" t="n"/>
      <c r="N4228" s="42" t="n"/>
      <c r="O4228" s="42" t="n"/>
    </row>
    <row r="4229">
      <c r="A4229" s="40" t="n"/>
      <c r="B4229" s="41" t="n"/>
      <c r="C4229" s="42" t="n"/>
      <c r="D4229" s="42" t="n"/>
      <c r="E4229" s="42" t="n"/>
      <c r="F4229" s="42" t="n"/>
      <c r="G4229" s="42" t="n"/>
      <c r="H4229" s="42" t="n"/>
      <c r="I4229" s="42" t="n"/>
      <c r="J4229" s="42" t="n"/>
      <c r="K4229" s="42" t="n"/>
      <c r="L4229" s="42" t="n"/>
      <c r="M4229" s="42" t="n"/>
      <c r="N4229" s="42" t="n"/>
      <c r="O4229" s="42" t="n"/>
    </row>
    <row r="4230">
      <c r="A4230" s="40" t="n"/>
      <c r="B4230" s="41" t="n"/>
      <c r="C4230" s="42" t="n"/>
      <c r="D4230" s="42" t="n"/>
      <c r="E4230" s="42" t="n"/>
      <c r="F4230" s="42" t="n"/>
      <c r="G4230" s="42" t="n"/>
      <c r="H4230" s="42" t="n"/>
      <c r="I4230" s="42" t="n"/>
      <c r="J4230" s="42" t="n"/>
      <c r="K4230" s="42" t="n"/>
      <c r="L4230" s="42" t="n"/>
      <c r="M4230" s="42" t="n"/>
      <c r="N4230" s="42" t="n"/>
      <c r="O4230" s="42" t="n"/>
    </row>
    <row r="4231">
      <c r="A4231" s="40" t="n"/>
      <c r="B4231" s="41" t="n"/>
      <c r="C4231" s="42" t="n"/>
      <c r="D4231" s="42" t="n"/>
      <c r="E4231" s="42" t="n"/>
      <c r="F4231" s="42" t="n"/>
      <c r="G4231" s="42" t="n"/>
      <c r="H4231" s="42" t="n"/>
      <c r="I4231" s="42" t="n"/>
      <c r="J4231" s="42" t="n"/>
      <c r="K4231" s="42" t="n"/>
      <c r="L4231" s="42" t="n"/>
      <c r="M4231" s="42" t="n"/>
      <c r="N4231" s="42" t="n"/>
      <c r="O4231" s="42" t="n"/>
    </row>
    <row r="4232">
      <c r="A4232" s="40" t="n"/>
      <c r="B4232" s="41" t="n"/>
      <c r="C4232" s="42" t="n"/>
      <c r="D4232" s="42" t="n"/>
      <c r="E4232" s="42" t="n"/>
      <c r="F4232" s="42" t="n"/>
      <c r="G4232" s="42" t="n"/>
      <c r="H4232" s="42" t="n"/>
      <c r="I4232" s="42" t="n"/>
      <c r="J4232" s="42" t="n"/>
      <c r="K4232" s="42" t="n"/>
      <c r="L4232" s="42" t="n"/>
      <c r="M4232" s="42" t="n"/>
      <c r="N4232" s="42" t="n"/>
      <c r="O4232" s="42" t="n"/>
    </row>
    <row r="4233">
      <c r="A4233" s="40" t="n"/>
      <c r="B4233" s="41" t="n"/>
      <c r="C4233" s="42" t="n"/>
      <c r="D4233" s="42" t="n"/>
      <c r="E4233" s="42" t="n"/>
      <c r="F4233" s="42" t="n"/>
      <c r="G4233" s="42" t="n"/>
      <c r="H4233" s="42" t="n"/>
      <c r="I4233" s="42" t="n"/>
      <c r="J4233" s="42" t="n"/>
      <c r="K4233" s="42" t="n"/>
      <c r="L4233" s="42" t="n"/>
      <c r="M4233" s="42" t="n"/>
      <c r="N4233" s="42" t="n"/>
      <c r="O4233" s="42" t="n"/>
    </row>
    <row r="4234">
      <c r="A4234" s="40" t="n"/>
      <c r="B4234" s="41" t="n"/>
      <c r="C4234" s="42" t="n"/>
      <c r="D4234" s="42" t="n"/>
      <c r="E4234" s="42" t="n"/>
      <c r="F4234" s="42" t="n"/>
      <c r="G4234" s="42" t="n"/>
      <c r="H4234" s="42" t="n"/>
      <c r="I4234" s="42" t="n"/>
      <c r="J4234" s="42" t="n"/>
      <c r="K4234" s="42" t="n"/>
      <c r="L4234" s="42" t="n"/>
      <c r="M4234" s="42" t="n"/>
      <c r="N4234" s="42" t="n"/>
      <c r="O4234" s="42" t="n"/>
    </row>
    <row r="4235">
      <c r="A4235" s="40" t="n"/>
      <c r="B4235" s="41" t="n"/>
      <c r="C4235" s="42" t="n"/>
      <c r="D4235" s="42" t="n"/>
      <c r="E4235" s="42" t="n"/>
      <c r="F4235" s="42" t="n"/>
      <c r="G4235" s="42" t="n"/>
      <c r="H4235" s="42" t="n"/>
      <c r="I4235" s="42" t="n"/>
      <c r="J4235" s="42" t="n"/>
      <c r="K4235" s="42" t="n"/>
      <c r="L4235" s="42" t="n"/>
      <c r="M4235" s="42" t="n"/>
      <c r="N4235" s="42" t="n"/>
      <c r="O4235" s="42" t="n"/>
    </row>
    <row r="4236">
      <c r="A4236" s="40" t="n"/>
      <c r="B4236" s="41" t="n"/>
      <c r="C4236" s="42" t="n"/>
      <c r="D4236" s="42" t="n"/>
      <c r="E4236" s="42" t="n"/>
      <c r="F4236" s="42" t="n"/>
      <c r="G4236" s="42" t="n"/>
      <c r="H4236" s="42" t="n"/>
      <c r="I4236" s="42" t="n"/>
      <c r="J4236" s="42" t="n"/>
      <c r="K4236" s="42" t="n"/>
      <c r="L4236" s="42" t="n"/>
      <c r="M4236" s="42" t="n"/>
      <c r="N4236" s="42" t="n"/>
      <c r="O4236" s="42" t="n"/>
    </row>
    <row r="4237">
      <c r="A4237" s="40" t="n"/>
      <c r="B4237" s="41" t="n"/>
      <c r="C4237" s="42" t="n"/>
      <c r="D4237" s="42" t="n"/>
      <c r="E4237" s="42" t="n"/>
      <c r="F4237" s="42" t="n"/>
      <c r="G4237" s="42" t="n"/>
      <c r="H4237" s="42" t="n"/>
      <c r="I4237" s="42" t="n"/>
      <c r="J4237" s="42" t="n"/>
      <c r="K4237" s="42" t="n"/>
      <c r="L4237" s="42" t="n"/>
      <c r="M4237" s="42" t="n"/>
      <c r="N4237" s="42" t="n"/>
      <c r="O4237" s="42" t="n"/>
    </row>
    <row r="4238">
      <c r="A4238" s="40" t="n"/>
      <c r="B4238" s="41" t="n"/>
      <c r="C4238" s="42" t="n"/>
      <c r="D4238" s="42" t="n"/>
      <c r="E4238" s="42" t="n"/>
      <c r="F4238" s="42" t="n"/>
      <c r="G4238" s="42" t="n"/>
      <c r="H4238" s="42" t="n"/>
      <c r="I4238" s="42" t="n"/>
      <c r="J4238" s="42" t="n"/>
      <c r="K4238" s="42" t="n"/>
      <c r="L4238" s="42" t="n"/>
      <c r="M4238" s="42" t="n"/>
      <c r="N4238" s="42" t="n"/>
      <c r="O4238" s="42" t="n"/>
    </row>
    <row r="4239">
      <c r="A4239" s="40" t="n"/>
      <c r="B4239" s="41" t="n"/>
      <c r="C4239" s="42" t="n"/>
      <c r="D4239" s="42" t="n"/>
      <c r="E4239" s="42" t="n"/>
      <c r="F4239" s="42" t="n"/>
      <c r="G4239" s="42" t="n"/>
      <c r="H4239" s="42" t="n"/>
      <c r="I4239" s="42" t="n"/>
      <c r="J4239" s="42" t="n"/>
      <c r="K4239" s="42" t="n"/>
      <c r="L4239" s="42" t="n"/>
      <c r="M4239" s="42" t="n"/>
      <c r="N4239" s="42" t="n"/>
      <c r="O4239" s="42" t="n"/>
    </row>
    <row r="4240">
      <c r="A4240" s="40" t="n"/>
      <c r="B4240" s="41" t="n"/>
      <c r="C4240" s="42" t="n"/>
      <c r="D4240" s="42" t="n"/>
      <c r="E4240" s="42" t="n"/>
      <c r="F4240" s="42" t="n"/>
      <c r="G4240" s="42" t="n"/>
      <c r="H4240" s="42" t="n"/>
      <c r="I4240" s="42" t="n"/>
      <c r="J4240" s="42" t="n"/>
      <c r="K4240" s="42" t="n"/>
      <c r="L4240" s="42" t="n"/>
      <c r="M4240" s="42" t="n"/>
      <c r="N4240" s="42" t="n"/>
      <c r="O4240" s="42" t="n"/>
    </row>
    <row r="4241">
      <c r="A4241" s="40" t="n"/>
      <c r="B4241" s="41" t="n"/>
      <c r="C4241" s="42" t="n"/>
      <c r="D4241" s="42" t="n"/>
      <c r="E4241" s="42" t="n"/>
      <c r="F4241" s="42" t="n"/>
      <c r="G4241" s="42" t="n"/>
      <c r="H4241" s="42" t="n"/>
      <c r="I4241" s="42" t="n"/>
      <c r="J4241" s="42" t="n"/>
      <c r="K4241" s="42" t="n"/>
      <c r="L4241" s="42" t="n"/>
      <c r="M4241" s="42" t="n"/>
      <c r="N4241" s="42" t="n"/>
      <c r="O4241" s="42" t="n"/>
    </row>
    <row r="4242">
      <c r="A4242" s="40" t="n"/>
      <c r="B4242" s="41" t="n"/>
      <c r="C4242" s="42" t="n"/>
      <c r="D4242" s="42" t="n"/>
      <c r="E4242" s="42" t="n"/>
      <c r="F4242" s="42" t="n"/>
      <c r="G4242" s="42" t="n"/>
      <c r="H4242" s="42" t="n"/>
      <c r="I4242" s="42" t="n"/>
      <c r="J4242" s="42" t="n"/>
      <c r="K4242" s="42" t="n"/>
      <c r="L4242" s="42" t="n"/>
      <c r="M4242" s="42" t="n"/>
      <c r="N4242" s="42" t="n"/>
      <c r="O4242" s="42" t="n"/>
    </row>
    <row r="4243">
      <c r="A4243" s="40" t="n"/>
      <c r="B4243" s="41" t="n"/>
      <c r="C4243" s="42" t="n"/>
      <c r="D4243" s="42" t="n"/>
      <c r="E4243" s="42" t="n"/>
      <c r="F4243" s="42" t="n"/>
      <c r="G4243" s="42" t="n"/>
      <c r="H4243" s="42" t="n"/>
      <c r="I4243" s="42" t="n"/>
      <c r="J4243" s="42" t="n"/>
      <c r="K4243" s="42" t="n"/>
      <c r="L4243" s="42" t="n"/>
      <c r="M4243" s="42" t="n"/>
      <c r="N4243" s="42" t="n"/>
      <c r="O4243" s="42" t="n"/>
    </row>
    <row r="4244">
      <c r="A4244" s="40" t="n"/>
      <c r="B4244" s="41" t="n"/>
      <c r="C4244" s="42" t="n"/>
      <c r="D4244" s="42" t="n"/>
      <c r="E4244" s="42" t="n"/>
      <c r="F4244" s="42" t="n"/>
      <c r="G4244" s="42" t="n"/>
      <c r="H4244" s="42" t="n"/>
      <c r="I4244" s="42" t="n"/>
      <c r="J4244" s="42" t="n"/>
      <c r="K4244" s="42" t="n"/>
      <c r="L4244" s="42" t="n"/>
      <c r="M4244" s="42" t="n"/>
      <c r="N4244" s="42" t="n"/>
      <c r="O4244" s="42" t="n"/>
    </row>
    <row r="4245">
      <c r="A4245" s="40" t="n"/>
      <c r="B4245" s="41" t="n"/>
      <c r="C4245" s="42" t="n"/>
      <c r="D4245" s="42" t="n"/>
      <c r="E4245" s="42" t="n"/>
      <c r="F4245" s="42" t="n"/>
      <c r="G4245" s="42" t="n"/>
      <c r="H4245" s="42" t="n"/>
      <c r="I4245" s="42" t="n"/>
      <c r="J4245" s="42" t="n"/>
      <c r="K4245" s="42" t="n"/>
      <c r="L4245" s="42" t="n"/>
      <c r="M4245" s="42" t="n"/>
      <c r="N4245" s="42" t="n"/>
      <c r="O4245" s="42" t="n"/>
    </row>
    <row r="4246">
      <c r="A4246" s="40" t="n"/>
      <c r="B4246" s="41" t="n"/>
      <c r="C4246" s="42" t="n"/>
      <c r="D4246" s="42" t="n"/>
      <c r="E4246" s="42" t="n"/>
      <c r="F4246" s="42" t="n"/>
      <c r="G4246" s="42" t="n"/>
      <c r="H4246" s="42" t="n"/>
      <c r="I4246" s="42" t="n"/>
      <c r="J4246" s="42" t="n"/>
      <c r="K4246" s="42" t="n"/>
      <c r="L4246" s="42" t="n"/>
      <c r="M4246" s="42" t="n"/>
      <c r="N4246" s="42" t="n"/>
      <c r="O4246" s="42" t="n"/>
    </row>
    <row r="4247">
      <c r="A4247" s="40" t="n"/>
      <c r="B4247" s="41" t="n"/>
      <c r="C4247" s="42" t="n"/>
      <c r="D4247" s="42" t="n"/>
      <c r="E4247" s="42" t="n"/>
      <c r="F4247" s="42" t="n"/>
      <c r="G4247" s="42" t="n"/>
      <c r="H4247" s="42" t="n"/>
      <c r="I4247" s="42" t="n"/>
      <c r="J4247" s="42" t="n"/>
      <c r="K4247" s="42" t="n"/>
      <c r="L4247" s="42" t="n"/>
      <c r="M4247" s="42" t="n"/>
      <c r="N4247" s="42" t="n"/>
      <c r="O4247" s="42" t="n"/>
    </row>
    <row r="4248">
      <c r="A4248" s="40" t="n"/>
      <c r="B4248" s="41" t="n"/>
      <c r="C4248" s="42" t="n"/>
      <c r="D4248" s="42" t="n"/>
      <c r="E4248" s="42" t="n"/>
      <c r="F4248" s="42" t="n"/>
      <c r="G4248" s="42" t="n"/>
      <c r="H4248" s="42" t="n"/>
      <c r="I4248" s="42" t="n"/>
      <c r="J4248" s="42" t="n"/>
      <c r="K4248" s="42" t="n"/>
      <c r="L4248" s="42" t="n"/>
      <c r="M4248" s="42" t="n"/>
      <c r="N4248" s="42" t="n"/>
      <c r="O4248" s="42" t="n"/>
    </row>
    <row r="4249">
      <c r="A4249" s="40" t="n"/>
      <c r="B4249" s="41" t="n"/>
      <c r="C4249" s="42" t="n"/>
      <c r="D4249" s="42" t="n"/>
      <c r="E4249" s="42" t="n"/>
      <c r="F4249" s="42" t="n"/>
      <c r="G4249" s="42" t="n"/>
      <c r="H4249" s="42" t="n"/>
      <c r="I4249" s="42" t="n"/>
      <c r="J4249" s="42" t="n"/>
      <c r="K4249" s="42" t="n"/>
      <c r="L4249" s="42" t="n"/>
      <c r="M4249" s="42" t="n"/>
      <c r="N4249" s="42" t="n"/>
      <c r="O4249" s="42" t="n"/>
    </row>
    <row r="4250">
      <c r="A4250" s="40" t="n"/>
      <c r="B4250" s="41" t="n"/>
      <c r="C4250" s="42" t="n"/>
      <c r="D4250" s="42" t="n"/>
      <c r="E4250" s="42" t="n"/>
      <c r="F4250" s="42" t="n"/>
      <c r="G4250" s="42" t="n"/>
      <c r="H4250" s="42" t="n"/>
      <c r="I4250" s="42" t="n"/>
      <c r="J4250" s="42" t="n"/>
      <c r="K4250" s="42" t="n"/>
      <c r="L4250" s="42" t="n"/>
      <c r="M4250" s="42" t="n"/>
      <c r="N4250" s="42" t="n"/>
      <c r="O4250" s="42" t="n"/>
    </row>
    <row r="4251">
      <c r="A4251" s="40" t="n"/>
      <c r="B4251" s="41" t="n"/>
      <c r="C4251" s="42" t="n"/>
      <c r="D4251" s="42" t="n"/>
      <c r="E4251" s="42" t="n"/>
      <c r="F4251" s="42" t="n"/>
      <c r="G4251" s="42" t="n"/>
      <c r="H4251" s="42" t="n"/>
      <c r="I4251" s="42" t="n"/>
      <c r="J4251" s="42" t="n"/>
      <c r="K4251" s="42" t="n"/>
      <c r="L4251" s="42" t="n"/>
      <c r="M4251" s="42" t="n"/>
      <c r="N4251" s="42" t="n"/>
      <c r="O4251" s="42" t="n"/>
    </row>
    <row r="4252">
      <c r="A4252" s="40" t="n"/>
      <c r="B4252" s="41" t="n"/>
      <c r="C4252" s="42" t="n"/>
      <c r="D4252" s="42" t="n"/>
      <c r="E4252" s="42" t="n"/>
      <c r="F4252" s="42" t="n"/>
      <c r="G4252" s="42" t="n"/>
      <c r="H4252" s="42" t="n"/>
      <c r="I4252" s="42" t="n"/>
      <c r="J4252" s="42" t="n"/>
      <c r="K4252" s="42" t="n"/>
      <c r="L4252" s="42" t="n"/>
      <c r="M4252" s="42" t="n"/>
      <c r="N4252" s="42" t="n"/>
      <c r="O4252" s="42" t="n"/>
    </row>
    <row r="4253">
      <c r="A4253" s="40" t="n"/>
      <c r="B4253" s="41" t="n"/>
      <c r="C4253" s="42" t="n"/>
      <c r="D4253" s="42" t="n"/>
      <c r="E4253" s="42" t="n"/>
      <c r="F4253" s="42" t="n"/>
      <c r="G4253" s="42" t="n"/>
      <c r="H4253" s="42" t="n"/>
      <c r="I4253" s="42" t="n"/>
      <c r="J4253" s="42" t="n"/>
      <c r="K4253" s="42" t="n"/>
      <c r="L4253" s="42" t="n"/>
      <c r="M4253" s="42" t="n"/>
      <c r="N4253" s="42" t="n"/>
      <c r="O4253" s="42" t="n"/>
    </row>
    <row r="4254">
      <c r="A4254" s="40" t="n"/>
      <c r="B4254" s="41" t="n"/>
      <c r="C4254" s="42" t="n"/>
      <c r="D4254" s="42" t="n"/>
      <c r="E4254" s="42" t="n"/>
      <c r="F4254" s="42" t="n"/>
      <c r="G4254" s="42" t="n"/>
      <c r="H4254" s="42" t="n"/>
      <c r="I4254" s="42" t="n"/>
      <c r="J4254" s="42" t="n"/>
      <c r="K4254" s="42" t="n"/>
      <c r="L4254" s="42" t="n"/>
      <c r="M4254" s="42" t="n"/>
      <c r="N4254" s="42" t="n"/>
      <c r="O4254" s="42" t="n"/>
    </row>
    <row r="4255">
      <c r="A4255" s="40" t="n"/>
      <c r="B4255" s="41" t="n"/>
      <c r="C4255" s="42" t="n"/>
      <c r="D4255" s="42" t="n"/>
      <c r="E4255" s="42" t="n"/>
      <c r="F4255" s="42" t="n"/>
      <c r="G4255" s="42" t="n"/>
      <c r="H4255" s="42" t="n"/>
      <c r="I4255" s="42" t="n"/>
      <c r="J4255" s="42" t="n"/>
      <c r="K4255" s="42" t="n"/>
      <c r="L4255" s="42" t="n"/>
      <c r="M4255" s="42" t="n"/>
      <c r="N4255" s="42" t="n"/>
      <c r="O4255" s="42" t="n"/>
    </row>
    <row r="4256">
      <c r="A4256" s="40" t="n"/>
      <c r="B4256" s="41" t="n"/>
      <c r="C4256" s="42" t="n"/>
      <c r="D4256" s="42" t="n"/>
      <c r="E4256" s="42" t="n"/>
      <c r="F4256" s="42" t="n"/>
      <c r="G4256" s="42" t="n"/>
      <c r="H4256" s="42" t="n"/>
      <c r="I4256" s="42" t="n"/>
      <c r="J4256" s="42" t="n"/>
      <c r="K4256" s="42" t="n"/>
      <c r="L4256" s="42" t="n"/>
      <c r="M4256" s="42" t="n"/>
      <c r="N4256" s="42" t="n"/>
      <c r="O4256" s="42" t="n"/>
    </row>
    <row r="4257">
      <c r="A4257" s="40" t="n"/>
      <c r="B4257" s="41" t="n"/>
      <c r="C4257" s="42" t="n"/>
      <c r="D4257" s="42" t="n"/>
      <c r="E4257" s="42" t="n"/>
      <c r="F4257" s="42" t="n"/>
      <c r="G4257" s="42" t="n"/>
      <c r="H4257" s="42" t="n"/>
      <c r="I4257" s="42" t="n"/>
      <c r="J4257" s="42" t="n"/>
      <c r="K4257" s="42" t="n"/>
      <c r="L4257" s="42" t="n"/>
      <c r="M4257" s="42" t="n"/>
      <c r="N4257" s="42" t="n"/>
      <c r="O4257" s="42" t="n"/>
    </row>
    <row r="4258">
      <c r="A4258" s="40" t="n"/>
      <c r="B4258" s="41" t="n"/>
      <c r="C4258" s="42" t="n"/>
      <c r="D4258" s="42" t="n"/>
      <c r="E4258" s="42" t="n"/>
      <c r="F4258" s="42" t="n"/>
      <c r="G4258" s="42" t="n"/>
      <c r="H4258" s="42" t="n"/>
      <c r="I4258" s="42" t="n"/>
      <c r="J4258" s="42" t="n"/>
      <c r="K4258" s="42" t="n"/>
      <c r="L4258" s="42" t="n"/>
      <c r="M4258" s="42" t="n"/>
      <c r="N4258" s="42" t="n"/>
      <c r="O4258" s="42" t="n"/>
    </row>
    <row r="4259">
      <c r="A4259" s="40" t="n"/>
      <c r="B4259" s="41" t="n"/>
      <c r="C4259" s="42" t="n"/>
      <c r="D4259" s="42" t="n"/>
      <c r="E4259" s="42" t="n"/>
      <c r="F4259" s="42" t="n"/>
      <c r="G4259" s="42" t="n"/>
      <c r="H4259" s="42" t="n"/>
      <c r="I4259" s="42" t="n"/>
      <c r="J4259" s="42" t="n"/>
      <c r="K4259" s="42" t="n"/>
      <c r="L4259" s="42" t="n"/>
      <c r="M4259" s="42" t="n"/>
      <c r="N4259" s="42" t="n"/>
      <c r="O4259" s="42" t="n"/>
    </row>
    <row r="4260">
      <c r="A4260" s="40" t="n"/>
      <c r="B4260" s="41" t="n"/>
      <c r="C4260" s="42" t="n"/>
      <c r="D4260" s="42" t="n"/>
      <c r="E4260" s="42" t="n"/>
      <c r="F4260" s="42" t="n"/>
      <c r="G4260" s="42" t="n"/>
      <c r="H4260" s="42" t="n"/>
      <c r="I4260" s="42" t="n"/>
      <c r="J4260" s="42" t="n"/>
      <c r="K4260" s="42" t="n"/>
      <c r="L4260" s="42" t="n"/>
      <c r="M4260" s="42" t="n"/>
      <c r="N4260" s="42" t="n"/>
      <c r="O4260" s="42" t="n"/>
    </row>
    <row r="4261">
      <c r="A4261" s="40" t="n"/>
      <c r="B4261" s="41" t="n"/>
      <c r="C4261" s="42" t="n"/>
      <c r="D4261" s="42" t="n"/>
      <c r="E4261" s="42" t="n"/>
      <c r="F4261" s="42" t="n"/>
      <c r="G4261" s="42" t="n"/>
      <c r="H4261" s="42" t="n"/>
      <c r="I4261" s="42" t="n"/>
      <c r="J4261" s="42" t="n"/>
      <c r="K4261" s="42" t="n"/>
      <c r="L4261" s="42" t="n"/>
      <c r="M4261" s="42" t="n"/>
      <c r="N4261" s="42" t="n"/>
      <c r="O4261" s="42" t="n"/>
    </row>
    <row r="4262">
      <c r="A4262" s="40" t="n"/>
      <c r="B4262" s="41" t="n"/>
      <c r="C4262" s="42" t="n"/>
      <c r="D4262" s="42" t="n"/>
      <c r="E4262" s="42" t="n"/>
      <c r="F4262" s="42" t="n"/>
      <c r="G4262" s="42" t="n"/>
      <c r="H4262" s="42" t="n"/>
      <c r="I4262" s="42" t="n"/>
      <c r="J4262" s="42" t="n"/>
      <c r="K4262" s="42" t="n"/>
      <c r="L4262" s="42" t="n"/>
      <c r="M4262" s="42" t="n"/>
      <c r="N4262" s="42" t="n"/>
      <c r="O4262" s="42" t="n"/>
    </row>
    <row r="4263">
      <c r="A4263" s="40" t="n"/>
      <c r="B4263" s="41" t="n"/>
      <c r="C4263" s="42" t="n"/>
      <c r="D4263" s="42" t="n"/>
      <c r="E4263" s="42" t="n"/>
      <c r="F4263" s="42" t="n"/>
      <c r="G4263" s="42" t="n"/>
      <c r="H4263" s="42" t="n"/>
      <c r="I4263" s="42" t="n"/>
      <c r="J4263" s="42" t="n"/>
      <c r="K4263" s="42" t="n"/>
      <c r="L4263" s="42" t="n"/>
      <c r="M4263" s="42" t="n"/>
      <c r="N4263" s="42" t="n"/>
      <c r="O4263" s="42" t="n"/>
    </row>
    <row r="4264">
      <c r="A4264" s="40" t="n"/>
      <c r="B4264" s="41" t="n"/>
      <c r="C4264" s="42" t="n"/>
      <c r="D4264" s="42" t="n"/>
      <c r="E4264" s="42" t="n"/>
      <c r="F4264" s="42" t="n"/>
      <c r="G4264" s="42" t="n"/>
      <c r="H4264" s="42" t="n"/>
      <c r="I4264" s="42" t="n"/>
      <c r="J4264" s="42" t="n"/>
      <c r="K4264" s="42" t="n"/>
      <c r="L4264" s="42" t="n"/>
      <c r="M4264" s="42" t="n"/>
      <c r="N4264" s="42" t="n"/>
      <c r="O4264" s="42" t="n"/>
    </row>
    <row r="4265">
      <c r="A4265" s="40" t="n"/>
      <c r="B4265" s="41" t="n"/>
      <c r="C4265" s="42" t="n"/>
      <c r="D4265" s="42" t="n"/>
      <c r="E4265" s="42" t="n"/>
      <c r="F4265" s="42" t="n"/>
      <c r="G4265" s="42" t="n"/>
      <c r="H4265" s="42" t="n"/>
      <c r="I4265" s="42" t="n"/>
      <c r="J4265" s="42" t="n"/>
      <c r="K4265" s="42" t="n"/>
      <c r="L4265" s="42" t="n"/>
      <c r="M4265" s="42" t="n"/>
      <c r="N4265" s="42" t="n"/>
      <c r="O4265" s="42" t="n"/>
    </row>
    <row r="4266">
      <c r="A4266" s="40" t="n"/>
      <c r="B4266" s="41" t="n"/>
      <c r="C4266" s="42" t="n"/>
      <c r="D4266" s="42" t="n"/>
      <c r="E4266" s="42" t="n"/>
      <c r="F4266" s="42" t="n"/>
      <c r="G4266" s="42" t="n"/>
      <c r="H4266" s="42" t="n"/>
      <c r="I4266" s="42" t="n"/>
      <c r="J4266" s="42" t="n"/>
      <c r="K4266" s="42" t="n"/>
      <c r="L4266" s="42" t="n"/>
      <c r="M4266" s="42" t="n"/>
      <c r="N4266" s="42" t="n"/>
      <c r="O4266" s="42" t="n"/>
    </row>
    <row r="4267">
      <c r="A4267" s="40" t="n"/>
      <c r="B4267" s="41" t="n"/>
      <c r="C4267" s="42" t="n"/>
      <c r="D4267" s="42" t="n"/>
      <c r="E4267" s="42" t="n"/>
      <c r="F4267" s="42" t="n"/>
      <c r="G4267" s="42" t="n"/>
      <c r="H4267" s="42" t="n"/>
      <c r="I4267" s="42" t="n"/>
      <c r="J4267" s="42" t="n"/>
      <c r="K4267" s="42" t="n"/>
      <c r="L4267" s="42" t="n"/>
      <c r="M4267" s="42" t="n"/>
      <c r="N4267" s="42" t="n"/>
      <c r="O4267" s="42" t="n"/>
    </row>
    <row r="4268">
      <c r="A4268" s="40" t="n"/>
      <c r="B4268" s="41" t="n"/>
      <c r="C4268" s="42" t="n"/>
      <c r="D4268" s="42" t="n"/>
      <c r="E4268" s="42" t="n"/>
      <c r="F4268" s="42" t="n"/>
      <c r="G4268" s="42" t="n"/>
      <c r="H4268" s="42" t="n"/>
      <c r="I4268" s="42" t="n"/>
      <c r="J4268" s="42" t="n"/>
      <c r="K4268" s="42" t="n"/>
      <c r="L4268" s="42" t="n"/>
      <c r="M4268" s="42" t="n"/>
      <c r="N4268" s="42" t="n"/>
      <c r="O4268" s="42" t="n"/>
    </row>
    <row r="4269">
      <c r="A4269" s="40" t="n"/>
      <c r="B4269" s="41" t="n"/>
      <c r="C4269" s="42" t="n"/>
      <c r="D4269" s="42" t="n"/>
      <c r="E4269" s="42" t="n"/>
      <c r="F4269" s="42" t="n"/>
      <c r="G4269" s="42" t="n"/>
      <c r="H4269" s="42" t="n"/>
      <c r="I4269" s="42" t="n"/>
      <c r="J4269" s="42" t="n"/>
      <c r="K4269" s="42" t="n"/>
      <c r="L4269" s="42" t="n"/>
      <c r="M4269" s="42" t="n"/>
      <c r="N4269" s="42" t="n"/>
      <c r="O4269" s="42" t="n"/>
    </row>
    <row r="4270">
      <c r="A4270" s="40" t="n"/>
      <c r="B4270" s="41" t="n"/>
      <c r="C4270" s="42" t="n"/>
      <c r="D4270" s="42" t="n"/>
      <c r="E4270" s="42" t="n"/>
      <c r="F4270" s="42" t="n"/>
      <c r="G4270" s="42" t="n"/>
      <c r="H4270" s="42" t="n"/>
      <c r="I4270" s="42" t="n"/>
      <c r="J4270" s="42" t="n"/>
      <c r="K4270" s="42" t="n"/>
      <c r="L4270" s="42" t="n"/>
      <c r="M4270" s="42" t="n"/>
      <c r="N4270" s="42" t="n"/>
      <c r="O4270" s="42" t="n"/>
    </row>
    <row r="4271">
      <c r="A4271" s="40" t="n"/>
      <c r="B4271" s="41" t="n"/>
      <c r="C4271" s="42" t="n"/>
      <c r="D4271" s="42" t="n"/>
      <c r="E4271" s="42" t="n"/>
      <c r="F4271" s="42" t="n"/>
      <c r="G4271" s="42" t="n"/>
      <c r="H4271" s="42" t="n"/>
      <c r="I4271" s="42" t="n"/>
      <c r="J4271" s="42" t="n"/>
      <c r="K4271" s="42" t="n"/>
      <c r="L4271" s="42" t="n"/>
      <c r="M4271" s="42" t="n"/>
      <c r="N4271" s="42" t="n"/>
      <c r="O4271" s="42" t="n"/>
    </row>
    <row r="4272">
      <c r="A4272" s="40" t="n"/>
      <c r="B4272" s="41" t="n"/>
      <c r="C4272" s="42" t="n"/>
      <c r="D4272" s="42" t="n"/>
      <c r="E4272" s="42" t="n"/>
      <c r="F4272" s="42" t="n"/>
      <c r="G4272" s="42" t="n"/>
      <c r="H4272" s="42" t="n"/>
      <c r="I4272" s="42" t="n"/>
      <c r="J4272" s="42" t="n"/>
      <c r="K4272" s="42" t="n"/>
      <c r="L4272" s="42" t="n"/>
      <c r="M4272" s="42" t="n"/>
      <c r="N4272" s="42" t="n"/>
      <c r="O4272" s="42" t="n"/>
    </row>
    <row r="4273">
      <c r="A4273" s="40" t="n"/>
      <c r="B4273" s="41" t="n"/>
      <c r="C4273" s="42" t="n"/>
      <c r="D4273" s="42" t="n"/>
      <c r="E4273" s="42" t="n"/>
      <c r="F4273" s="42" t="n"/>
      <c r="G4273" s="42" t="n"/>
      <c r="H4273" s="42" t="n"/>
      <c r="I4273" s="42" t="n"/>
      <c r="J4273" s="42" t="n"/>
      <c r="K4273" s="42" t="n"/>
      <c r="L4273" s="42" t="n"/>
      <c r="M4273" s="42" t="n"/>
      <c r="N4273" s="42" t="n"/>
      <c r="O4273" s="42" t="n"/>
    </row>
    <row r="4274">
      <c r="A4274" s="40" t="n"/>
      <c r="B4274" s="41" t="n"/>
      <c r="C4274" s="42" t="n"/>
      <c r="D4274" s="42" t="n"/>
      <c r="E4274" s="42" t="n"/>
      <c r="F4274" s="42" t="n"/>
      <c r="G4274" s="42" t="n"/>
      <c r="H4274" s="42" t="n"/>
      <c r="I4274" s="42" t="n"/>
      <c r="J4274" s="42" t="n"/>
      <c r="K4274" s="42" t="n"/>
      <c r="L4274" s="42" t="n"/>
      <c r="M4274" s="42" t="n"/>
      <c r="N4274" s="42" t="n"/>
      <c r="O4274" s="42" t="n"/>
    </row>
    <row r="4275">
      <c r="A4275" s="40" t="n"/>
      <c r="B4275" s="41" t="n"/>
      <c r="C4275" s="42" t="n"/>
      <c r="D4275" s="42" t="n"/>
      <c r="E4275" s="42" t="n"/>
      <c r="F4275" s="42" t="n"/>
      <c r="G4275" s="42" t="n"/>
      <c r="H4275" s="42" t="n"/>
      <c r="I4275" s="42" t="n"/>
      <c r="J4275" s="42" t="n"/>
      <c r="K4275" s="42" t="n"/>
      <c r="L4275" s="42" t="n"/>
      <c r="M4275" s="42" t="n"/>
      <c r="N4275" s="42" t="n"/>
      <c r="O4275" s="42" t="n"/>
    </row>
    <row r="4276">
      <c r="A4276" s="40" t="n"/>
      <c r="B4276" s="41" t="n"/>
      <c r="C4276" s="42" t="n"/>
      <c r="D4276" s="42" t="n"/>
      <c r="E4276" s="42" t="n"/>
      <c r="F4276" s="42" t="n"/>
      <c r="G4276" s="42" t="n"/>
      <c r="H4276" s="42" t="n"/>
      <c r="I4276" s="42" t="n"/>
      <c r="J4276" s="42" t="n"/>
      <c r="K4276" s="42" t="n"/>
      <c r="L4276" s="42" t="n"/>
      <c r="M4276" s="42" t="n"/>
      <c r="N4276" s="42" t="n"/>
      <c r="O4276" s="42" t="n"/>
    </row>
    <row r="4277">
      <c r="A4277" s="40" t="n"/>
      <c r="B4277" s="41" t="n"/>
      <c r="C4277" s="42" t="n"/>
      <c r="D4277" s="42" t="n"/>
      <c r="E4277" s="42" t="n"/>
      <c r="F4277" s="42" t="n"/>
      <c r="G4277" s="42" t="n"/>
      <c r="H4277" s="42" t="n"/>
      <c r="I4277" s="42" t="n"/>
      <c r="J4277" s="42" t="n"/>
      <c r="K4277" s="42" t="n"/>
      <c r="L4277" s="42" t="n"/>
      <c r="M4277" s="42" t="n"/>
      <c r="N4277" s="42" t="n"/>
      <c r="O4277" s="42" t="n"/>
    </row>
    <row r="4278">
      <c r="A4278" s="40" t="n"/>
      <c r="B4278" s="41" t="n"/>
      <c r="C4278" s="42" t="n"/>
      <c r="D4278" s="42" t="n"/>
      <c r="E4278" s="42" t="n"/>
      <c r="F4278" s="42" t="n"/>
      <c r="G4278" s="42" t="n"/>
      <c r="H4278" s="42" t="n"/>
      <c r="I4278" s="42" t="n"/>
      <c r="J4278" s="42" t="n"/>
      <c r="K4278" s="42" t="n"/>
      <c r="L4278" s="42" t="n"/>
      <c r="M4278" s="42" t="n"/>
      <c r="N4278" s="42" t="n"/>
      <c r="O4278" s="42" t="n"/>
    </row>
    <row r="4279">
      <c r="A4279" s="40" t="n"/>
      <c r="B4279" s="41" t="n"/>
      <c r="C4279" s="42" t="n"/>
      <c r="D4279" s="42" t="n"/>
      <c r="E4279" s="42" t="n"/>
      <c r="F4279" s="42" t="n"/>
      <c r="G4279" s="42" t="n"/>
      <c r="H4279" s="42" t="n"/>
      <c r="I4279" s="42" t="n"/>
      <c r="J4279" s="42" t="n"/>
      <c r="K4279" s="42" t="n"/>
      <c r="L4279" s="42" t="n"/>
      <c r="M4279" s="42" t="n"/>
      <c r="N4279" s="42" t="n"/>
      <c r="O4279" s="42" t="n"/>
    </row>
    <row r="4280">
      <c r="A4280" s="40" t="n"/>
      <c r="B4280" s="41" t="n"/>
      <c r="C4280" s="42" t="n"/>
      <c r="D4280" s="42" t="n"/>
      <c r="E4280" s="42" t="n"/>
      <c r="F4280" s="42" t="n"/>
      <c r="G4280" s="42" t="n"/>
      <c r="H4280" s="42" t="n"/>
      <c r="I4280" s="42" t="n"/>
      <c r="J4280" s="42" t="n"/>
      <c r="K4280" s="42" t="n"/>
      <c r="L4280" s="42" t="n"/>
      <c r="M4280" s="42" t="n"/>
      <c r="N4280" s="42" t="n"/>
      <c r="O4280" s="42" t="n"/>
    </row>
    <row r="4281">
      <c r="A4281" s="40" t="n"/>
      <c r="B4281" s="41" t="n"/>
      <c r="C4281" s="42" t="n"/>
      <c r="D4281" s="42" t="n"/>
      <c r="E4281" s="42" t="n"/>
      <c r="F4281" s="42" t="n"/>
      <c r="G4281" s="42" t="n"/>
      <c r="H4281" s="42" t="n"/>
      <c r="I4281" s="42" t="n"/>
      <c r="J4281" s="42" t="n"/>
      <c r="K4281" s="42" t="n"/>
      <c r="L4281" s="42" t="n"/>
      <c r="M4281" s="42" t="n"/>
      <c r="N4281" s="42" t="n"/>
      <c r="O4281" s="42" t="n"/>
    </row>
    <row r="4282">
      <c r="A4282" s="40" t="n"/>
      <c r="B4282" s="41" t="n"/>
      <c r="C4282" s="42" t="n"/>
      <c r="D4282" s="42" t="n"/>
      <c r="E4282" s="42" t="n"/>
      <c r="F4282" s="42" t="n"/>
      <c r="G4282" s="42" t="n"/>
      <c r="H4282" s="42" t="n"/>
      <c r="I4282" s="42" t="n"/>
      <c r="J4282" s="42" t="n"/>
      <c r="K4282" s="42" t="n"/>
      <c r="L4282" s="42" t="n"/>
      <c r="M4282" s="42" t="n"/>
      <c r="N4282" s="42" t="n"/>
      <c r="O4282" s="42" t="n"/>
    </row>
    <row r="4283">
      <c r="A4283" s="40" t="n"/>
      <c r="B4283" s="41" t="n"/>
      <c r="C4283" s="42" t="n"/>
      <c r="D4283" s="42" t="n"/>
      <c r="E4283" s="42" t="n"/>
      <c r="F4283" s="42" t="n"/>
      <c r="G4283" s="42" t="n"/>
      <c r="H4283" s="42" t="n"/>
      <c r="I4283" s="42" t="n"/>
      <c r="J4283" s="42" t="n"/>
      <c r="K4283" s="42" t="n"/>
      <c r="L4283" s="42" t="n"/>
      <c r="M4283" s="42" t="n"/>
      <c r="N4283" s="42" t="n"/>
      <c r="O4283" s="42" t="n"/>
    </row>
    <row r="4284">
      <c r="A4284" s="40" t="n"/>
      <c r="B4284" s="41" t="n"/>
      <c r="C4284" s="42" t="n"/>
      <c r="D4284" s="42" t="n"/>
      <c r="E4284" s="42" t="n"/>
      <c r="F4284" s="42" t="n"/>
      <c r="G4284" s="42" t="n"/>
      <c r="H4284" s="42" t="n"/>
      <c r="I4284" s="42" t="n"/>
      <c r="J4284" s="42" t="n"/>
      <c r="K4284" s="42" t="n"/>
      <c r="L4284" s="42" t="n"/>
      <c r="M4284" s="42" t="n"/>
      <c r="N4284" s="42" t="n"/>
      <c r="O4284" s="42" t="n"/>
    </row>
    <row r="4285">
      <c r="A4285" s="40" t="n"/>
      <c r="B4285" s="41" t="n"/>
      <c r="C4285" s="42" t="n"/>
      <c r="D4285" s="42" t="n"/>
      <c r="E4285" s="42" t="n"/>
      <c r="F4285" s="42" t="n"/>
      <c r="G4285" s="42" t="n"/>
      <c r="H4285" s="42" t="n"/>
      <c r="I4285" s="42" t="n"/>
      <c r="J4285" s="42" t="n"/>
      <c r="K4285" s="42" t="n"/>
      <c r="L4285" s="42" t="n"/>
      <c r="M4285" s="42" t="n"/>
      <c r="N4285" s="42" t="n"/>
      <c r="O4285" s="42" t="n"/>
    </row>
    <row r="4286">
      <c r="A4286" s="40" t="n"/>
      <c r="B4286" s="41" t="n"/>
      <c r="C4286" s="42" t="n"/>
      <c r="D4286" s="42" t="n"/>
      <c r="E4286" s="42" t="n"/>
      <c r="F4286" s="42" t="n"/>
      <c r="G4286" s="42" t="n"/>
      <c r="H4286" s="42" t="n"/>
      <c r="I4286" s="42" t="n"/>
      <c r="J4286" s="42" t="n"/>
      <c r="K4286" s="42" t="n"/>
      <c r="L4286" s="42" t="n"/>
      <c r="M4286" s="42" t="n"/>
      <c r="N4286" s="42" t="n"/>
      <c r="O4286" s="42" t="n"/>
    </row>
    <row r="4287">
      <c r="A4287" s="40" t="n"/>
      <c r="B4287" s="41" t="n"/>
      <c r="C4287" s="42" t="n"/>
      <c r="D4287" s="42" t="n"/>
      <c r="E4287" s="42" t="n"/>
      <c r="F4287" s="42" t="n"/>
      <c r="G4287" s="42" t="n"/>
      <c r="H4287" s="42" t="n"/>
      <c r="I4287" s="42" t="n"/>
      <c r="J4287" s="42" t="n"/>
      <c r="K4287" s="42" t="n"/>
      <c r="L4287" s="42" t="n"/>
      <c r="M4287" s="42" t="n"/>
      <c r="N4287" s="42" t="n"/>
      <c r="O4287" s="42" t="n"/>
    </row>
    <row r="4288">
      <c r="A4288" s="40" t="n"/>
      <c r="B4288" s="41" t="n"/>
      <c r="C4288" s="42" t="n"/>
      <c r="D4288" s="42" t="n"/>
      <c r="E4288" s="42" t="n"/>
      <c r="F4288" s="42" t="n"/>
      <c r="G4288" s="42" t="n"/>
      <c r="H4288" s="42" t="n"/>
      <c r="I4288" s="42" t="n"/>
      <c r="J4288" s="42" t="n"/>
      <c r="K4288" s="42" t="n"/>
      <c r="L4288" s="42" t="n"/>
      <c r="M4288" s="42" t="n"/>
      <c r="N4288" s="42" t="n"/>
      <c r="O4288" s="42" t="n"/>
    </row>
    <row r="4289">
      <c r="A4289" s="40" t="n"/>
      <c r="B4289" s="41" t="n"/>
      <c r="C4289" s="42" t="n"/>
      <c r="D4289" s="42" t="n"/>
      <c r="E4289" s="42" t="n"/>
      <c r="F4289" s="42" t="n"/>
      <c r="G4289" s="42" t="n"/>
      <c r="H4289" s="42" t="n"/>
      <c r="I4289" s="42" t="n"/>
      <c r="J4289" s="42" t="n"/>
      <c r="K4289" s="42" t="n"/>
      <c r="L4289" s="42" t="n"/>
      <c r="M4289" s="42" t="n"/>
      <c r="N4289" s="42" t="n"/>
      <c r="O4289" s="42" t="n"/>
    </row>
    <row r="4290">
      <c r="A4290" s="40" t="n"/>
      <c r="B4290" s="41" t="n"/>
      <c r="C4290" s="42" t="n"/>
      <c r="D4290" s="42" t="n"/>
      <c r="E4290" s="42" t="n"/>
      <c r="F4290" s="42" t="n"/>
      <c r="G4290" s="42" t="n"/>
      <c r="H4290" s="42" t="n"/>
      <c r="I4290" s="42" t="n"/>
      <c r="J4290" s="42" t="n"/>
      <c r="K4290" s="42" t="n"/>
      <c r="L4290" s="42" t="n"/>
      <c r="M4290" s="42" t="n"/>
      <c r="N4290" s="42" t="n"/>
      <c r="O4290" s="42" t="n"/>
    </row>
    <row r="4291">
      <c r="A4291" s="40" t="n"/>
      <c r="B4291" s="41" t="n"/>
      <c r="C4291" s="42" t="n"/>
      <c r="D4291" s="42" t="n"/>
      <c r="E4291" s="42" t="n"/>
      <c r="F4291" s="42" t="n"/>
      <c r="G4291" s="42" t="n"/>
      <c r="H4291" s="42" t="n"/>
      <c r="I4291" s="42" t="n"/>
      <c r="J4291" s="42" t="n"/>
      <c r="K4291" s="42" t="n"/>
      <c r="L4291" s="42" t="n"/>
      <c r="M4291" s="42" t="n"/>
      <c r="N4291" s="42" t="n"/>
      <c r="O4291" s="42" t="n"/>
    </row>
    <row r="4292">
      <c r="A4292" s="40" t="n"/>
      <c r="B4292" s="41" t="n"/>
      <c r="C4292" s="42" t="n"/>
      <c r="D4292" s="42" t="n"/>
      <c r="E4292" s="42" t="n"/>
      <c r="F4292" s="42" t="n"/>
      <c r="G4292" s="42" t="n"/>
      <c r="H4292" s="42" t="n"/>
      <c r="I4292" s="42" t="n"/>
      <c r="J4292" s="42" t="n"/>
      <c r="K4292" s="42" t="n"/>
      <c r="L4292" s="42" t="n"/>
      <c r="M4292" s="42" t="n"/>
      <c r="N4292" s="42" t="n"/>
      <c r="O4292" s="42" t="n"/>
    </row>
    <row r="4293">
      <c r="A4293" s="40" t="n"/>
      <c r="B4293" s="41" t="n"/>
      <c r="C4293" s="42" t="n"/>
      <c r="D4293" s="42" t="n"/>
      <c r="E4293" s="42" t="n"/>
      <c r="F4293" s="42" t="n"/>
      <c r="G4293" s="42" t="n"/>
      <c r="H4293" s="42" t="n"/>
      <c r="I4293" s="42" t="n"/>
      <c r="J4293" s="42" t="n"/>
      <c r="K4293" s="42" t="n"/>
      <c r="L4293" s="42" t="n"/>
      <c r="M4293" s="42" t="n"/>
      <c r="N4293" s="42" t="n"/>
      <c r="O4293" s="42" t="n"/>
    </row>
    <row r="4294">
      <c r="A4294" s="40" t="n"/>
      <c r="B4294" s="41" t="n"/>
      <c r="C4294" s="42" t="n"/>
      <c r="D4294" s="42" t="n"/>
      <c r="E4294" s="42" t="n"/>
      <c r="F4294" s="42" t="n"/>
      <c r="G4294" s="42" t="n"/>
      <c r="H4294" s="42" t="n"/>
      <c r="I4294" s="42" t="n"/>
      <c r="J4294" s="42" t="n"/>
      <c r="K4294" s="42" t="n"/>
      <c r="L4294" s="42" t="n"/>
      <c r="M4294" s="42" t="n"/>
      <c r="N4294" s="42" t="n"/>
      <c r="O4294" s="42" t="n"/>
    </row>
    <row r="4295">
      <c r="A4295" s="40" t="n"/>
      <c r="B4295" s="41" t="n"/>
      <c r="C4295" s="42" t="n"/>
      <c r="D4295" s="42" t="n"/>
      <c r="E4295" s="42" t="n"/>
      <c r="F4295" s="42" t="n"/>
      <c r="G4295" s="42" t="n"/>
      <c r="H4295" s="42" t="n"/>
      <c r="I4295" s="42" t="n"/>
      <c r="J4295" s="42" t="n"/>
      <c r="K4295" s="42" t="n"/>
      <c r="L4295" s="42" t="n"/>
      <c r="M4295" s="42" t="n"/>
      <c r="N4295" s="42" t="n"/>
      <c r="O4295" s="42" t="n"/>
    </row>
    <row r="4296">
      <c r="A4296" s="40" t="n"/>
      <c r="B4296" s="41" t="n"/>
      <c r="C4296" s="42" t="n"/>
      <c r="D4296" s="42" t="n"/>
      <c r="E4296" s="42" t="n"/>
      <c r="F4296" s="42" t="n"/>
      <c r="G4296" s="42" t="n"/>
      <c r="H4296" s="42" t="n"/>
      <c r="I4296" s="42" t="n"/>
      <c r="J4296" s="42" t="n"/>
      <c r="K4296" s="42" t="n"/>
      <c r="L4296" s="42" t="n"/>
      <c r="M4296" s="42" t="n"/>
      <c r="N4296" s="42" t="n"/>
      <c r="O4296" s="42" t="n"/>
    </row>
    <row r="4297">
      <c r="A4297" s="40" t="n"/>
      <c r="B4297" s="41" t="n"/>
      <c r="C4297" s="42" t="n"/>
      <c r="D4297" s="42" t="n"/>
      <c r="E4297" s="42" t="n"/>
      <c r="F4297" s="42" t="n"/>
      <c r="G4297" s="42" t="n"/>
      <c r="H4297" s="42" t="n"/>
      <c r="I4297" s="42" t="n"/>
      <c r="J4297" s="42" t="n"/>
      <c r="K4297" s="42" t="n"/>
      <c r="L4297" s="42" t="n"/>
      <c r="M4297" s="42" t="n"/>
      <c r="N4297" s="42" t="n"/>
      <c r="O4297" s="42" t="n"/>
    </row>
    <row r="4298">
      <c r="A4298" s="40" t="n"/>
      <c r="B4298" s="41" t="n"/>
      <c r="C4298" s="42" t="n"/>
      <c r="D4298" s="42" t="n"/>
      <c r="E4298" s="42" t="n"/>
      <c r="F4298" s="42" t="n"/>
      <c r="G4298" s="42" t="n"/>
      <c r="H4298" s="42" t="n"/>
      <c r="I4298" s="42" t="n"/>
      <c r="J4298" s="42" t="n"/>
      <c r="K4298" s="42" t="n"/>
      <c r="L4298" s="42" t="n"/>
      <c r="M4298" s="42" t="n"/>
      <c r="N4298" s="42" t="n"/>
      <c r="O4298" s="42" t="n"/>
    </row>
    <row r="4299">
      <c r="A4299" s="40" t="n"/>
      <c r="B4299" s="41" t="n"/>
      <c r="C4299" s="42" t="n"/>
      <c r="D4299" s="42" t="n"/>
      <c r="E4299" s="42" t="n"/>
      <c r="F4299" s="42" t="n"/>
      <c r="G4299" s="42" t="n"/>
      <c r="H4299" s="42" t="n"/>
      <c r="I4299" s="42" t="n"/>
      <c r="J4299" s="42" t="n"/>
      <c r="K4299" s="42" t="n"/>
      <c r="L4299" s="42" t="n"/>
      <c r="M4299" s="42" t="n"/>
      <c r="N4299" s="42" t="n"/>
      <c r="O4299" s="42" t="n"/>
    </row>
    <row r="4300">
      <c r="A4300" s="40" t="n"/>
      <c r="B4300" s="41" t="n"/>
      <c r="C4300" s="42" t="n"/>
      <c r="D4300" s="42" t="n"/>
      <c r="E4300" s="42" t="n"/>
      <c r="F4300" s="42" t="n"/>
      <c r="G4300" s="42" t="n"/>
      <c r="H4300" s="42" t="n"/>
      <c r="I4300" s="42" t="n"/>
      <c r="J4300" s="42" t="n"/>
      <c r="K4300" s="42" t="n"/>
      <c r="L4300" s="42" t="n"/>
      <c r="M4300" s="42" t="n"/>
      <c r="N4300" s="42" t="n"/>
      <c r="O4300" s="42" t="n"/>
    </row>
    <row r="4301">
      <c r="A4301" s="40" t="n"/>
      <c r="B4301" s="41" t="n"/>
      <c r="C4301" s="42" t="n"/>
      <c r="D4301" s="42" t="n"/>
      <c r="E4301" s="42" t="n"/>
      <c r="F4301" s="42" t="n"/>
      <c r="G4301" s="42" t="n"/>
      <c r="H4301" s="42" t="n"/>
      <c r="I4301" s="42" t="n"/>
      <c r="J4301" s="42" t="n"/>
      <c r="K4301" s="42" t="n"/>
      <c r="L4301" s="42" t="n"/>
      <c r="M4301" s="42" t="n"/>
      <c r="N4301" s="42" t="n"/>
      <c r="O4301" s="42" t="n"/>
    </row>
    <row r="4302">
      <c r="A4302" s="40" t="n"/>
      <c r="B4302" s="41" t="n"/>
      <c r="C4302" s="42" t="n"/>
      <c r="D4302" s="42" t="n"/>
      <c r="E4302" s="42" t="n"/>
      <c r="F4302" s="42" t="n"/>
      <c r="G4302" s="42" t="n"/>
      <c r="H4302" s="42" t="n"/>
      <c r="I4302" s="42" t="n"/>
      <c r="J4302" s="42" t="n"/>
      <c r="K4302" s="42" t="n"/>
      <c r="L4302" s="42" t="n"/>
      <c r="M4302" s="42" t="n"/>
      <c r="N4302" s="42" t="n"/>
      <c r="O4302" s="42" t="n"/>
    </row>
    <row r="4303">
      <c r="A4303" s="40" t="n"/>
      <c r="B4303" s="41" t="n"/>
      <c r="C4303" s="42" t="n"/>
      <c r="D4303" s="42" t="n"/>
      <c r="E4303" s="42" t="n"/>
      <c r="F4303" s="42" t="n"/>
      <c r="G4303" s="42" t="n"/>
      <c r="H4303" s="42" t="n"/>
      <c r="I4303" s="42" t="n"/>
      <c r="J4303" s="42" t="n"/>
      <c r="K4303" s="42" t="n"/>
      <c r="L4303" s="42" t="n"/>
      <c r="M4303" s="42" t="n"/>
      <c r="N4303" s="42" t="n"/>
      <c r="O4303" s="42" t="n"/>
    </row>
    <row r="4304">
      <c r="A4304" s="40" t="n"/>
      <c r="B4304" s="41" t="n"/>
      <c r="C4304" s="42" t="n"/>
      <c r="D4304" s="42" t="n"/>
      <c r="E4304" s="42" t="n"/>
      <c r="F4304" s="42" t="n"/>
      <c r="G4304" s="42" t="n"/>
      <c r="H4304" s="42" t="n"/>
      <c r="I4304" s="42" t="n"/>
      <c r="J4304" s="42" t="n"/>
      <c r="K4304" s="42" t="n"/>
      <c r="L4304" s="42" t="n"/>
      <c r="M4304" s="42" t="n"/>
      <c r="N4304" s="42" t="n"/>
      <c r="O4304" s="42" t="n"/>
    </row>
    <row r="4305">
      <c r="A4305" s="40" t="n"/>
      <c r="B4305" s="41" t="n"/>
      <c r="C4305" s="42" t="n"/>
      <c r="D4305" s="42" t="n"/>
      <c r="E4305" s="42" t="n"/>
      <c r="F4305" s="42" t="n"/>
      <c r="G4305" s="42" t="n"/>
      <c r="H4305" s="42" t="n"/>
      <c r="I4305" s="42" t="n"/>
      <c r="J4305" s="42" t="n"/>
      <c r="K4305" s="42" t="n"/>
      <c r="L4305" s="42" t="n"/>
      <c r="M4305" s="42" t="n"/>
      <c r="N4305" s="42" t="n"/>
      <c r="O4305" s="42" t="n"/>
    </row>
    <row r="4306">
      <c r="A4306" s="40" t="n"/>
      <c r="B4306" s="41" t="n"/>
      <c r="C4306" s="42" t="n"/>
      <c r="D4306" s="42" t="n"/>
      <c r="E4306" s="42" t="n"/>
      <c r="F4306" s="42" t="n"/>
      <c r="G4306" s="42" t="n"/>
      <c r="H4306" s="42" t="n"/>
      <c r="I4306" s="42" t="n"/>
      <c r="J4306" s="42" t="n"/>
      <c r="K4306" s="42" t="n"/>
      <c r="L4306" s="42" t="n"/>
      <c r="M4306" s="42" t="n"/>
      <c r="N4306" s="42" t="n"/>
      <c r="O4306" s="42" t="n"/>
    </row>
    <row r="4307">
      <c r="A4307" s="40" t="n"/>
      <c r="B4307" s="41" t="n"/>
      <c r="C4307" s="42" t="n"/>
      <c r="D4307" s="42" t="n"/>
      <c r="E4307" s="42" t="n"/>
      <c r="F4307" s="42" t="n"/>
      <c r="G4307" s="42" t="n"/>
      <c r="H4307" s="42" t="n"/>
      <c r="I4307" s="42" t="n"/>
      <c r="J4307" s="42" t="n"/>
      <c r="K4307" s="42" t="n"/>
      <c r="L4307" s="42" t="n"/>
      <c r="M4307" s="42" t="n"/>
      <c r="N4307" s="42" t="n"/>
      <c r="O4307" s="42" t="n"/>
    </row>
    <row r="4308">
      <c r="A4308" s="40" t="n"/>
      <c r="B4308" s="41" t="n"/>
      <c r="C4308" s="42" t="n"/>
      <c r="D4308" s="42" t="n"/>
      <c r="E4308" s="42" t="n"/>
      <c r="F4308" s="42" t="n"/>
      <c r="G4308" s="42" t="n"/>
      <c r="H4308" s="42" t="n"/>
      <c r="I4308" s="42" t="n"/>
      <c r="J4308" s="42" t="n"/>
      <c r="K4308" s="42" t="n"/>
      <c r="L4308" s="42" t="n"/>
      <c r="M4308" s="42" t="n"/>
      <c r="N4308" s="42" t="n"/>
      <c r="O4308" s="42" t="n"/>
    </row>
    <row r="4309">
      <c r="A4309" s="40" t="n"/>
      <c r="B4309" s="41" t="n"/>
      <c r="C4309" s="42" t="n"/>
      <c r="D4309" s="42" t="n"/>
      <c r="E4309" s="42" t="n"/>
      <c r="F4309" s="42" t="n"/>
      <c r="G4309" s="42" t="n"/>
      <c r="H4309" s="42" t="n"/>
      <c r="I4309" s="42" t="n"/>
      <c r="J4309" s="42" t="n"/>
      <c r="K4309" s="42" t="n"/>
      <c r="L4309" s="42" t="n"/>
      <c r="M4309" s="42" t="n"/>
      <c r="N4309" s="42" t="n"/>
      <c r="O4309" s="42" t="n"/>
    </row>
    <row r="4310">
      <c r="A4310" s="40" t="n"/>
      <c r="B4310" s="41" t="n"/>
      <c r="C4310" s="42" t="n"/>
      <c r="D4310" s="42" t="n"/>
      <c r="E4310" s="42" t="n"/>
      <c r="F4310" s="42" t="n"/>
      <c r="G4310" s="42" t="n"/>
      <c r="H4310" s="42" t="n"/>
      <c r="I4310" s="42" t="n"/>
      <c r="J4310" s="42" t="n"/>
      <c r="K4310" s="42" t="n"/>
      <c r="L4310" s="42" t="n"/>
      <c r="M4310" s="42" t="n"/>
      <c r="N4310" s="42" t="n"/>
      <c r="O4310" s="42" t="n"/>
    </row>
    <row r="4311">
      <c r="A4311" s="40" t="n"/>
      <c r="B4311" s="41" t="n"/>
      <c r="C4311" s="42" t="n"/>
      <c r="D4311" s="42" t="n"/>
      <c r="E4311" s="42" t="n"/>
      <c r="F4311" s="42" t="n"/>
      <c r="G4311" s="42" t="n"/>
      <c r="H4311" s="42" t="n"/>
      <c r="I4311" s="42" t="n"/>
      <c r="J4311" s="42" t="n"/>
      <c r="K4311" s="42" t="n"/>
      <c r="L4311" s="42" t="n"/>
      <c r="M4311" s="42" t="n"/>
      <c r="N4311" s="42" t="n"/>
      <c r="O4311" s="42" t="n"/>
    </row>
    <row r="4312">
      <c r="A4312" s="40" t="n"/>
      <c r="B4312" s="41" t="n"/>
      <c r="C4312" s="42" t="n"/>
      <c r="D4312" s="42" t="n"/>
      <c r="E4312" s="42" t="n"/>
      <c r="F4312" s="42" t="n"/>
      <c r="G4312" s="42" t="n"/>
      <c r="H4312" s="42" t="n"/>
      <c r="I4312" s="42" t="n"/>
      <c r="J4312" s="42" t="n"/>
      <c r="K4312" s="42" t="n"/>
      <c r="L4312" s="42" t="n"/>
      <c r="M4312" s="42" t="n"/>
      <c r="N4312" s="42" t="n"/>
      <c r="O4312" s="42" t="n"/>
    </row>
    <row r="4313">
      <c r="A4313" s="40" t="n"/>
      <c r="B4313" s="41" t="n"/>
      <c r="C4313" s="42" t="n"/>
      <c r="D4313" s="42" t="n"/>
      <c r="E4313" s="42" t="n"/>
      <c r="F4313" s="42" t="n"/>
      <c r="G4313" s="42" t="n"/>
      <c r="H4313" s="42" t="n"/>
      <c r="I4313" s="42" t="n"/>
      <c r="J4313" s="42" t="n"/>
      <c r="K4313" s="42" t="n"/>
      <c r="L4313" s="42" t="n"/>
      <c r="M4313" s="42" t="n"/>
      <c r="N4313" s="42" t="n"/>
      <c r="O4313" s="42" t="n"/>
    </row>
    <row r="4314">
      <c r="A4314" s="40" t="n"/>
      <c r="B4314" s="41" t="n"/>
      <c r="C4314" s="42" t="n"/>
      <c r="D4314" s="42" t="n"/>
      <c r="E4314" s="42" t="n"/>
      <c r="F4314" s="42" t="n"/>
      <c r="G4314" s="42" t="n"/>
      <c r="H4314" s="42" t="n"/>
      <c r="I4314" s="42" t="n"/>
      <c r="J4314" s="42" t="n"/>
      <c r="K4314" s="42" t="n"/>
      <c r="L4314" s="42" t="n"/>
      <c r="M4314" s="42" t="n"/>
      <c r="N4314" s="42" t="n"/>
      <c r="O4314" s="42" t="n"/>
    </row>
    <row r="4315">
      <c r="A4315" s="40" t="n"/>
      <c r="B4315" s="41" t="n"/>
      <c r="C4315" s="42" t="n"/>
      <c r="D4315" s="42" t="n"/>
      <c r="E4315" s="42" t="n"/>
      <c r="F4315" s="42" t="n"/>
      <c r="G4315" s="42" t="n"/>
      <c r="H4315" s="42" t="n"/>
      <c r="I4315" s="42" t="n"/>
      <c r="J4315" s="42" t="n"/>
      <c r="K4315" s="42" t="n"/>
      <c r="L4315" s="42" t="n"/>
      <c r="M4315" s="42" t="n"/>
      <c r="N4315" s="42" t="n"/>
      <c r="O4315" s="42" t="n"/>
    </row>
    <row r="4316">
      <c r="A4316" s="40" t="n"/>
      <c r="B4316" s="41" t="n"/>
      <c r="C4316" s="42" t="n"/>
      <c r="D4316" s="42" t="n"/>
      <c r="E4316" s="42" t="n"/>
      <c r="F4316" s="42" t="n"/>
      <c r="G4316" s="42" t="n"/>
      <c r="H4316" s="42" t="n"/>
      <c r="I4316" s="42" t="n"/>
      <c r="J4316" s="42" t="n"/>
      <c r="K4316" s="42" t="n"/>
      <c r="L4316" s="42" t="n"/>
      <c r="M4316" s="42" t="n"/>
      <c r="N4316" s="42" t="n"/>
      <c r="O4316" s="42" t="n"/>
    </row>
    <row r="4317">
      <c r="A4317" s="40" t="n"/>
      <c r="B4317" s="41" t="n"/>
      <c r="C4317" s="42" t="n"/>
      <c r="D4317" s="42" t="n"/>
      <c r="E4317" s="42" t="n"/>
      <c r="F4317" s="42" t="n"/>
      <c r="G4317" s="42" t="n"/>
      <c r="H4317" s="42" t="n"/>
      <c r="I4317" s="42" t="n"/>
      <c r="J4317" s="42" t="n"/>
      <c r="K4317" s="42" t="n"/>
      <c r="L4317" s="42" t="n"/>
      <c r="M4317" s="42" t="n"/>
      <c r="N4317" s="42" t="n"/>
      <c r="O4317" s="42" t="n"/>
    </row>
    <row r="4318">
      <c r="A4318" s="40" t="n"/>
      <c r="B4318" s="41" t="n"/>
      <c r="C4318" s="42" t="n"/>
      <c r="D4318" s="42" t="n"/>
      <c r="E4318" s="42" t="n"/>
      <c r="F4318" s="42" t="n"/>
      <c r="G4318" s="42" t="n"/>
      <c r="H4318" s="42" t="n"/>
      <c r="I4318" s="42" t="n"/>
      <c r="J4318" s="42" t="n"/>
      <c r="K4318" s="42" t="n"/>
      <c r="L4318" s="42" t="n"/>
      <c r="M4318" s="42" t="n"/>
      <c r="N4318" s="42" t="n"/>
      <c r="O4318" s="42" t="n"/>
    </row>
    <row r="4319">
      <c r="A4319" s="40" t="n"/>
      <c r="B4319" s="41" t="n"/>
      <c r="C4319" s="42" t="n"/>
      <c r="D4319" s="42" t="n"/>
      <c r="E4319" s="42" t="n"/>
      <c r="F4319" s="42" t="n"/>
      <c r="G4319" s="42" t="n"/>
      <c r="H4319" s="42" t="n"/>
      <c r="I4319" s="42" t="n"/>
      <c r="J4319" s="42" t="n"/>
      <c r="K4319" s="42" t="n"/>
      <c r="L4319" s="42" t="n"/>
      <c r="M4319" s="42" t="n"/>
      <c r="N4319" s="42" t="n"/>
      <c r="O4319" s="42" t="n"/>
    </row>
    <row r="4320">
      <c r="A4320" s="40" t="n"/>
      <c r="B4320" s="41" t="n"/>
      <c r="C4320" s="42" t="n"/>
      <c r="D4320" s="42" t="n"/>
      <c r="E4320" s="42" t="n"/>
      <c r="F4320" s="42" t="n"/>
      <c r="G4320" s="42" t="n"/>
      <c r="H4320" s="42" t="n"/>
      <c r="I4320" s="42" t="n"/>
      <c r="J4320" s="42" t="n"/>
      <c r="K4320" s="42" t="n"/>
      <c r="L4320" s="42" t="n"/>
      <c r="M4320" s="42" t="n"/>
      <c r="N4320" s="42" t="n"/>
      <c r="O4320" s="42" t="n"/>
    </row>
    <row r="4321">
      <c r="A4321" s="40" t="n"/>
      <c r="B4321" s="41" t="n"/>
      <c r="C4321" s="42" t="n"/>
      <c r="D4321" s="42" t="n"/>
      <c r="E4321" s="42" t="n"/>
      <c r="F4321" s="42" t="n"/>
      <c r="G4321" s="42" t="n"/>
      <c r="H4321" s="42" t="n"/>
      <c r="I4321" s="42" t="n"/>
      <c r="J4321" s="42" t="n"/>
      <c r="K4321" s="42" t="n"/>
      <c r="L4321" s="42" t="n"/>
      <c r="M4321" s="42" t="n"/>
      <c r="N4321" s="42" t="n"/>
      <c r="O4321" s="42" t="n"/>
    </row>
    <row r="4322">
      <c r="A4322" s="40" t="n"/>
      <c r="B4322" s="41" t="n"/>
      <c r="C4322" s="42" t="n"/>
      <c r="D4322" s="42" t="n"/>
      <c r="E4322" s="42" t="n"/>
      <c r="F4322" s="42" t="n"/>
      <c r="G4322" s="42" t="n"/>
      <c r="H4322" s="42" t="n"/>
      <c r="I4322" s="42" t="n"/>
      <c r="J4322" s="42" t="n"/>
      <c r="K4322" s="42" t="n"/>
      <c r="L4322" s="42" t="n"/>
      <c r="M4322" s="42" t="n"/>
      <c r="N4322" s="42" t="n"/>
      <c r="O4322" s="42" t="n"/>
    </row>
    <row r="4323">
      <c r="A4323" s="40" t="n"/>
      <c r="B4323" s="41" t="n"/>
      <c r="C4323" s="42" t="n"/>
      <c r="D4323" s="42" t="n"/>
      <c r="E4323" s="42" t="n"/>
      <c r="F4323" s="42" t="n"/>
      <c r="G4323" s="42" t="n"/>
      <c r="H4323" s="42" t="n"/>
      <c r="I4323" s="42" t="n"/>
      <c r="J4323" s="42" t="n"/>
      <c r="K4323" s="42" t="n"/>
      <c r="L4323" s="42" t="n"/>
      <c r="M4323" s="42" t="n"/>
      <c r="N4323" s="42" t="n"/>
      <c r="O4323" s="42" t="n"/>
    </row>
    <row r="4324">
      <c r="A4324" s="40" t="n"/>
      <c r="B4324" s="41" t="n"/>
      <c r="C4324" s="42" t="n"/>
      <c r="D4324" s="42" t="n"/>
      <c r="E4324" s="42" t="n"/>
      <c r="F4324" s="42" t="n"/>
      <c r="G4324" s="42" t="n"/>
      <c r="H4324" s="42" t="n"/>
      <c r="I4324" s="42" t="n"/>
      <c r="J4324" s="42" t="n"/>
      <c r="K4324" s="42" t="n"/>
      <c r="L4324" s="42" t="n"/>
      <c r="M4324" s="42" t="n"/>
      <c r="N4324" s="42" t="n"/>
      <c r="O4324" s="42" t="n"/>
    </row>
    <row r="4325">
      <c r="A4325" s="40" t="n"/>
      <c r="B4325" s="41" t="n"/>
      <c r="C4325" s="42" t="n"/>
      <c r="D4325" s="42" t="n"/>
      <c r="E4325" s="42" t="n"/>
      <c r="F4325" s="42" t="n"/>
      <c r="G4325" s="42" t="n"/>
      <c r="H4325" s="42" t="n"/>
      <c r="I4325" s="42" t="n"/>
      <c r="J4325" s="42" t="n"/>
      <c r="K4325" s="42" t="n"/>
      <c r="L4325" s="42" t="n"/>
      <c r="M4325" s="42" t="n"/>
      <c r="N4325" s="42" t="n"/>
      <c r="O4325" s="42" t="n"/>
    </row>
    <row r="4326">
      <c r="A4326" s="40" t="n"/>
      <c r="B4326" s="41" t="n"/>
      <c r="C4326" s="42" t="n"/>
      <c r="D4326" s="42" t="n"/>
      <c r="E4326" s="42" t="n"/>
      <c r="F4326" s="42" t="n"/>
      <c r="G4326" s="42" t="n"/>
      <c r="H4326" s="42" t="n"/>
      <c r="I4326" s="42" t="n"/>
      <c r="J4326" s="42" t="n"/>
      <c r="K4326" s="42" t="n"/>
      <c r="L4326" s="42" t="n"/>
      <c r="M4326" s="42" t="n"/>
      <c r="N4326" s="42" t="n"/>
      <c r="O4326" s="42" t="n"/>
    </row>
    <row r="4327">
      <c r="A4327" s="40" t="n"/>
      <c r="B4327" s="41" t="n"/>
      <c r="C4327" s="42" t="n"/>
      <c r="D4327" s="42" t="n"/>
      <c r="E4327" s="42" t="n"/>
      <c r="F4327" s="42" t="n"/>
      <c r="G4327" s="42" t="n"/>
      <c r="H4327" s="42" t="n"/>
      <c r="I4327" s="42" t="n"/>
      <c r="J4327" s="42" t="n"/>
      <c r="K4327" s="42" t="n"/>
      <c r="L4327" s="42" t="n"/>
      <c r="M4327" s="42" t="n"/>
      <c r="N4327" s="42" t="n"/>
      <c r="O4327" s="42" t="n"/>
    </row>
    <row r="4328">
      <c r="A4328" s="40" t="n"/>
      <c r="B4328" s="41" t="n"/>
      <c r="C4328" s="42" t="n"/>
      <c r="D4328" s="42" t="n"/>
      <c r="E4328" s="42" t="n"/>
      <c r="F4328" s="42" t="n"/>
      <c r="G4328" s="42" t="n"/>
      <c r="H4328" s="42" t="n"/>
      <c r="I4328" s="42" t="n"/>
      <c r="J4328" s="42" t="n"/>
      <c r="K4328" s="42" t="n"/>
      <c r="L4328" s="42" t="n"/>
      <c r="M4328" s="42" t="n"/>
      <c r="N4328" s="42" t="n"/>
      <c r="O4328" s="42" t="n"/>
    </row>
    <row r="4329">
      <c r="A4329" s="40" t="n"/>
      <c r="B4329" s="41" t="n"/>
      <c r="C4329" s="42" t="n"/>
      <c r="D4329" s="42" t="n"/>
      <c r="E4329" s="42" t="n"/>
      <c r="F4329" s="42" t="n"/>
      <c r="G4329" s="42" t="n"/>
      <c r="H4329" s="42" t="n"/>
      <c r="I4329" s="42" t="n"/>
      <c r="J4329" s="42" t="n"/>
      <c r="K4329" s="42" t="n"/>
      <c r="L4329" s="42" t="n"/>
      <c r="M4329" s="42" t="n"/>
      <c r="N4329" s="42" t="n"/>
      <c r="O4329" s="42" t="n"/>
    </row>
    <row r="4330">
      <c r="A4330" s="40" t="n"/>
      <c r="B4330" s="41" t="n"/>
      <c r="C4330" s="42" t="n"/>
      <c r="D4330" s="42" t="n"/>
      <c r="E4330" s="42" t="n"/>
      <c r="F4330" s="42" t="n"/>
      <c r="G4330" s="42" t="n"/>
      <c r="H4330" s="42" t="n"/>
      <c r="I4330" s="42" t="n"/>
      <c r="J4330" s="42" t="n"/>
      <c r="K4330" s="42" t="n"/>
      <c r="L4330" s="42" t="n"/>
      <c r="M4330" s="42" t="n"/>
      <c r="N4330" s="42" t="n"/>
      <c r="O4330" s="42" t="n"/>
    </row>
    <row r="4331">
      <c r="A4331" s="40" t="n"/>
      <c r="B4331" s="41" t="n"/>
      <c r="C4331" s="42" t="n"/>
      <c r="D4331" s="42" t="n"/>
      <c r="E4331" s="42" t="n"/>
      <c r="F4331" s="42" t="n"/>
      <c r="G4331" s="42" t="n"/>
      <c r="H4331" s="42" t="n"/>
      <c r="I4331" s="42" t="n"/>
      <c r="J4331" s="42" t="n"/>
      <c r="K4331" s="42" t="n"/>
      <c r="L4331" s="42" t="n"/>
      <c r="M4331" s="42" t="n"/>
      <c r="N4331" s="42" t="n"/>
      <c r="O4331" s="42" t="n"/>
    </row>
    <row r="4332">
      <c r="A4332" s="40" t="n"/>
      <c r="B4332" s="41" t="n"/>
      <c r="C4332" s="42" t="n"/>
      <c r="D4332" s="42" t="n"/>
      <c r="E4332" s="42" t="n"/>
      <c r="F4332" s="42" t="n"/>
      <c r="G4332" s="42" t="n"/>
      <c r="H4332" s="42" t="n"/>
      <c r="I4332" s="42" t="n"/>
      <c r="J4332" s="42" t="n"/>
      <c r="K4332" s="42" t="n"/>
      <c r="L4332" s="42" t="n"/>
      <c r="M4332" s="42" t="n"/>
      <c r="N4332" s="42" t="n"/>
      <c r="O4332" s="42" t="n"/>
    </row>
    <row r="4333">
      <c r="A4333" s="40" t="n"/>
      <c r="B4333" s="41" t="n"/>
      <c r="C4333" s="42" t="n"/>
      <c r="D4333" s="42" t="n"/>
      <c r="E4333" s="42" t="n"/>
      <c r="F4333" s="42" t="n"/>
      <c r="G4333" s="42" t="n"/>
      <c r="H4333" s="42" t="n"/>
      <c r="I4333" s="42" t="n"/>
      <c r="J4333" s="42" t="n"/>
      <c r="K4333" s="42" t="n"/>
      <c r="L4333" s="42" t="n"/>
      <c r="M4333" s="42" t="n"/>
      <c r="N4333" s="42" t="n"/>
      <c r="O4333" s="42" t="n"/>
    </row>
    <row r="4334">
      <c r="A4334" s="40" t="n"/>
      <c r="B4334" s="41" t="n"/>
      <c r="C4334" s="42" t="n"/>
      <c r="D4334" s="42" t="n"/>
      <c r="E4334" s="42" t="n"/>
      <c r="F4334" s="42" t="n"/>
      <c r="G4334" s="42" t="n"/>
      <c r="H4334" s="42" t="n"/>
      <c r="I4334" s="42" t="n"/>
      <c r="J4334" s="42" t="n"/>
      <c r="K4334" s="42" t="n"/>
      <c r="L4334" s="42" t="n"/>
      <c r="M4334" s="42" t="n"/>
      <c r="N4334" s="42" t="n"/>
      <c r="O4334" s="42" t="n"/>
    </row>
    <row r="4335">
      <c r="A4335" s="40" t="n"/>
      <c r="B4335" s="41" t="n"/>
      <c r="C4335" s="42" t="n"/>
      <c r="D4335" s="42" t="n"/>
      <c r="E4335" s="42" t="n"/>
      <c r="F4335" s="42" t="n"/>
      <c r="G4335" s="42" t="n"/>
      <c r="H4335" s="42" t="n"/>
      <c r="I4335" s="42" t="n"/>
      <c r="J4335" s="42" t="n"/>
      <c r="K4335" s="42" t="n"/>
      <c r="L4335" s="42" t="n"/>
      <c r="M4335" s="42" t="n"/>
      <c r="N4335" s="42" t="n"/>
      <c r="O4335" s="42" t="n"/>
    </row>
    <row r="4336">
      <c r="A4336" s="40" t="n"/>
      <c r="B4336" s="41" t="n"/>
      <c r="C4336" s="42" t="n"/>
      <c r="D4336" s="42" t="n"/>
      <c r="E4336" s="42" t="n"/>
      <c r="F4336" s="42" t="n"/>
      <c r="G4336" s="42" t="n"/>
      <c r="H4336" s="42" t="n"/>
      <c r="I4336" s="42" t="n"/>
      <c r="J4336" s="42" t="n"/>
      <c r="K4336" s="42" t="n"/>
      <c r="L4336" s="42" t="n"/>
      <c r="M4336" s="42" t="n"/>
      <c r="N4336" s="42" t="n"/>
      <c r="O4336" s="42" t="n"/>
    </row>
    <row r="4337">
      <c r="A4337" s="40" t="n"/>
      <c r="B4337" s="41" t="n"/>
      <c r="C4337" s="42" t="n"/>
      <c r="D4337" s="42" t="n"/>
      <c r="E4337" s="42" t="n"/>
      <c r="F4337" s="42" t="n"/>
      <c r="G4337" s="42" t="n"/>
      <c r="H4337" s="42" t="n"/>
      <c r="I4337" s="42" t="n"/>
      <c r="J4337" s="42" t="n"/>
      <c r="K4337" s="42" t="n"/>
      <c r="L4337" s="42" t="n"/>
      <c r="M4337" s="42" t="n"/>
      <c r="N4337" s="42" t="n"/>
      <c r="O4337" s="42" t="n"/>
    </row>
    <row r="4338">
      <c r="A4338" s="40" t="n"/>
      <c r="B4338" s="41" t="n"/>
      <c r="C4338" s="42" t="n"/>
      <c r="D4338" s="42" t="n"/>
      <c r="E4338" s="42" t="n"/>
      <c r="F4338" s="42" t="n"/>
      <c r="G4338" s="42" t="n"/>
      <c r="H4338" s="42" t="n"/>
      <c r="I4338" s="42" t="n"/>
      <c r="J4338" s="42" t="n"/>
      <c r="K4338" s="42" t="n"/>
      <c r="L4338" s="42" t="n"/>
      <c r="M4338" s="42" t="n"/>
      <c r="N4338" s="42" t="n"/>
      <c r="O4338" s="42" t="n"/>
    </row>
    <row r="4339">
      <c r="A4339" s="40" t="n"/>
      <c r="B4339" s="41" t="n"/>
      <c r="C4339" s="42" t="n"/>
      <c r="D4339" s="42" t="n"/>
      <c r="E4339" s="42" t="n"/>
      <c r="F4339" s="42" t="n"/>
      <c r="G4339" s="42" t="n"/>
      <c r="H4339" s="42" t="n"/>
      <c r="I4339" s="42" t="n"/>
      <c r="J4339" s="42" t="n"/>
      <c r="K4339" s="42" t="n"/>
      <c r="L4339" s="42" t="n"/>
      <c r="M4339" s="42" t="n"/>
      <c r="N4339" s="42" t="n"/>
      <c r="O4339" s="42" t="n"/>
    </row>
    <row r="4340">
      <c r="A4340" s="40" t="n"/>
      <c r="B4340" s="41" t="n"/>
      <c r="C4340" s="42" t="n"/>
      <c r="D4340" s="42" t="n"/>
      <c r="E4340" s="42" t="n"/>
      <c r="F4340" s="42" t="n"/>
      <c r="G4340" s="42" t="n"/>
      <c r="H4340" s="42" t="n"/>
      <c r="I4340" s="42" t="n"/>
      <c r="J4340" s="42" t="n"/>
      <c r="K4340" s="42" t="n"/>
      <c r="L4340" s="42" t="n"/>
      <c r="M4340" s="42" t="n"/>
      <c r="N4340" s="42" t="n"/>
      <c r="O4340" s="42" t="n"/>
    </row>
    <row r="4341">
      <c r="A4341" s="40" t="n"/>
      <c r="B4341" s="41" t="n"/>
      <c r="C4341" s="42" t="n"/>
      <c r="D4341" s="42" t="n"/>
      <c r="E4341" s="42" t="n"/>
      <c r="F4341" s="42" t="n"/>
      <c r="G4341" s="42" t="n"/>
      <c r="H4341" s="42" t="n"/>
      <c r="I4341" s="42" t="n"/>
      <c r="J4341" s="42" t="n"/>
      <c r="K4341" s="42" t="n"/>
      <c r="L4341" s="42" t="n"/>
      <c r="M4341" s="42" t="n"/>
      <c r="N4341" s="42" t="n"/>
      <c r="O4341" s="42" t="n"/>
    </row>
    <row r="4342">
      <c r="A4342" s="40" t="n"/>
      <c r="B4342" s="41" t="n"/>
      <c r="C4342" s="42" t="n"/>
      <c r="D4342" s="42" t="n"/>
      <c r="E4342" s="42" t="n"/>
      <c r="F4342" s="42" t="n"/>
      <c r="G4342" s="42" t="n"/>
      <c r="H4342" s="42" t="n"/>
      <c r="I4342" s="42" t="n"/>
      <c r="J4342" s="42" t="n"/>
      <c r="K4342" s="42" t="n"/>
      <c r="L4342" s="42" t="n"/>
      <c r="M4342" s="42" t="n"/>
      <c r="N4342" s="42" t="n"/>
      <c r="O4342" s="42" t="n"/>
    </row>
    <row r="4343">
      <c r="A4343" s="40" t="n"/>
      <c r="B4343" s="41" t="n"/>
      <c r="C4343" s="42" t="n"/>
      <c r="D4343" s="42" t="n"/>
      <c r="E4343" s="42" t="n"/>
      <c r="F4343" s="42" t="n"/>
      <c r="G4343" s="42" t="n"/>
      <c r="H4343" s="42" t="n"/>
      <c r="I4343" s="42" t="n"/>
      <c r="J4343" s="42" t="n"/>
      <c r="K4343" s="42" t="n"/>
      <c r="L4343" s="42" t="n"/>
      <c r="M4343" s="42" t="n"/>
      <c r="N4343" s="42" t="n"/>
      <c r="O4343" s="42" t="n"/>
    </row>
    <row r="4344">
      <c r="A4344" s="40" t="n"/>
      <c r="B4344" s="41" t="n"/>
      <c r="C4344" s="42" t="n"/>
      <c r="D4344" s="42" t="n"/>
      <c r="E4344" s="42" t="n"/>
      <c r="F4344" s="42" t="n"/>
      <c r="G4344" s="42" t="n"/>
      <c r="H4344" s="42" t="n"/>
      <c r="I4344" s="42" t="n"/>
      <c r="J4344" s="42" t="n"/>
      <c r="K4344" s="42" t="n"/>
      <c r="L4344" s="42" t="n"/>
      <c r="M4344" s="42" t="n"/>
      <c r="N4344" s="42" t="n"/>
      <c r="O4344" s="42" t="n"/>
    </row>
    <row r="4345">
      <c r="A4345" s="40" t="n"/>
      <c r="B4345" s="41" t="n"/>
      <c r="C4345" s="42" t="n"/>
      <c r="D4345" s="42" t="n"/>
      <c r="E4345" s="42" t="n"/>
      <c r="F4345" s="42" t="n"/>
      <c r="G4345" s="42" t="n"/>
      <c r="H4345" s="42" t="n"/>
      <c r="I4345" s="42" t="n"/>
      <c r="J4345" s="42" t="n"/>
      <c r="K4345" s="42" t="n"/>
      <c r="L4345" s="42" t="n"/>
      <c r="M4345" s="42" t="n"/>
      <c r="N4345" s="42" t="n"/>
      <c r="O4345" s="42" t="n"/>
    </row>
    <row r="4346">
      <c r="A4346" s="40" t="n"/>
      <c r="B4346" s="41" t="n"/>
      <c r="C4346" s="42" t="n"/>
      <c r="D4346" s="42" t="n"/>
      <c r="E4346" s="42" t="n"/>
      <c r="F4346" s="42" t="n"/>
      <c r="G4346" s="42" t="n"/>
      <c r="H4346" s="42" t="n"/>
      <c r="I4346" s="42" t="n"/>
      <c r="J4346" s="42" t="n"/>
      <c r="K4346" s="42" t="n"/>
      <c r="L4346" s="42" t="n"/>
      <c r="M4346" s="42" t="n"/>
      <c r="N4346" s="42" t="n"/>
      <c r="O4346" s="42" t="n"/>
    </row>
    <row r="4347">
      <c r="A4347" s="40" t="n"/>
      <c r="B4347" s="41" t="n"/>
      <c r="C4347" s="42" t="n"/>
      <c r="D4347" s="42" t="n"/>
      <c r="E4347" s="42" t="n"/>
      <c r="F4347" s="42" t="n"/>
      <c r="G4347" s="42" t="n"/>
      <c r="H4347" s="42" t="n"/>
      <c r="I4347" s="42" t="n"/>
      <c r="J4347" s="42" t="n"/>
      <c r="K4347" s="42" t="n"/>
      <c r="L4347" s="42" t="n"/>
      <c r="M4347" s="42" t="n"/>
      <c r="N4347" s="42" t="n"/>
      <c r="O4347" s="42" t="n"/>
    </row>
    <row r="4348">
      <c r="A4348" s="40" t="n"/>
      <c r="B4348" s="41" t="n"/>
      <c r="C4348" s="42" t="n"/>
      <c r="D4348" s="42" t="n"/>
      <c r="E4348" s="42" t="n"/>
      <c r="F4348" s="42" t="n"/>
      <c r="G4348" s="42" t="n"/>
      <c r="H4348" s="42" t="n"/>
      <c r="I4348" s="42" t="n"/>
      <c r="J4348" s="42" t="n"/>
      <c r="K4348" s="42" t="n"/>
      <c r="L4348" s="42" t="n"/>
      <c r="M4348" s="42" t="n"/>
      <c r="N4348" s="42" t="n"/>
      <c r="O4348" s="42" t="n"/>
    </row>
    <row r="4349">
      <c r="A4349" s="40" t="n"/>
      <c r="B4349" s="41" t="n"/>
      <c r="C4349" s="42" t="n"/>
      <c r="D4349" s="42" t="n"/>
      <c r="E4349" s="42" t="n"/>
      <c r="F4349" s="42" t="n"/>
      <c r="G4349" s="42" t="n"/>
      <c r="H4349" s="42" t="n"/>
      <c r="I4349" s="42" t="n"/>
      <c r="J4349" s="42" t="n"/>
      <c r="K4349" s="42" t="n"/>
      <c r="L4349" s="42" t="n"/>
      <c r="M4349" s="42" t="n"/>
      <c r="N4349" s="42" t="n"/>
      <c r="O4349" s="42" t="n"/>
    </row>
    <row r="4350">
      <c r="A4350" s="40" t="n"/>
      <c r="B4350" s="41" t="n"/>
      <c r="C4350" s="42" t="n"/>
      <c r="D4350" s="42" t="n"/>
      <c r="E4350" s="42" t="n"/>
      <c r="F4350" s="42" t="n"/>
      <c r="G4350" s="42" t="n"/>
      <c r="H4350" s="42" t="n"/>
      <c r="I4350" s="42" t="n"/>
      <c r="J4350" s="42" t="n"/>
      <c r="K4350" s="42" t="n"/>
      <c r="L4350" s="42" t="n"/>
      <c r="M4350" s="42" t="n"/>
      <c r="N4350" s="42" t="n"/>
      <c r="O4350" s="42" t="n"/>
    </row>
    <row r="4351">
      <c r="A4351" s="40" t="n"/>
      <c r="B4351" s="41" t="n"/>
      <c r="C4351" s="42" t="n"/>
      <c r="D4351" s="42" t="n"/>
      <c r="E4351" s="42" t="n"/>
      <c r="F4351" s="42" t="n"/>
      <c r="G4351" s="42" t="n"/>
      <c r="H4351" s="42" t="n"/>
      <c r="I4351" s="42" t="n"/>
      <c r="J4351" s="42" t="n"/>
      <c r="K4351" s="42" t="n"/>
      <c r="L4351" s="42" t="n"/>
      <c r="M4351" s="42" t="n"/>
      <c r="N4351" s="42" t="n"/>
      <c r="O4351" s="42" t="n"/>
    </row>
    <row r="4352">
      <c r="A4352" s="40" t="n"/>
      <c r="B4352" s="41" t="n"/>
      <c r="C4352" s="42" t="n"/>
      <c r="D4352" s="42" t="n"/>
      <c r="E4352" s="42" t="n"/>
      <c r="F4352" s="42" t="n"/>
      <c r="G4352" s="42" t="n"/>
      <c r="H4352" s="42" t="n"/>
      <c r="I4352" s="42" t="n"/>
      <c r="J4352" s="42" t="n"/>
      <c r="K4352" s="42" t="n"/>
      <c r="L4352" s="42" t="n"/>
      <c r="M4352" s="42" t="n"/>
      <c r="N4352" s="42" t="n"/>
      <c r="O4352" s="42" t="n"/>
    </row>
    <row r="4353">
      <c r="A4353" s="40" t="n"/>
      <c r="B4353" s="41" t="n"/>
      <c r="C4353" s="42" t="n"/>
      <c r="D4353" s="42" t="n"/>
      <c r="E4353" s="42" t="n"/>
      <c r="F4353" s="42" t="n"/>
      <c r="G4353" s="42" t="n"/>
      <c r="H4353" s="42" t="n"/>
      <c r="I4353" s="42" t="n"/>
      <c r="J4353" s="42" t="n"/>
      <c r="K4353" s="42" t="n"/>
      <c r="L4353" s="42" t="n"/>
      <c r="M4353" s="42" t="n"/>
      <c r="N4353" s="42" t="n"/>
      <c r="O4353" s="42" t="n"/>
    </row>
    <row r="4354">
      <c r="A4354" s="40" t="n"/>
      <c r="B4354" s="41" t="n"/>
      <c r="C4354" s="42" t="n"/>
      <c r="D4354" s="42" t="n"/>
      <c r="E4354" s="42" t="n"/>
      <c r="F4354" s="42" t="n"/>
      <c r="G4354" s="42" t="n"/>
      <c r="H4354" s="42" t="n"/>
      <c r="I4354" s="42" t="n"/>
      <c r="J4354" s="42" t="n"/>
      <c r="K4354" s="42" t="n"/>
      <c r="L4354" s="42" t="n"/>
      <c r="M4354" s="42" t="n"/>
      <c r="N4354" s="42" t="n"/>
      <c r="O4354" s="42" t="n"/>
    </row>
    <row r="4355">
      <c r="A4355" s="40" t="n"/>
      <c r="B4355" s="41" t="n"/>
      <c r="C4355" s="42" t="n"/>
      <c r="D4355" s="42" t="n"/>
      <c r="E4355" s="42" t="n"/>
      <c r="F4355" s="42" t="n"/>
      <c r="G4355" s="42" t="n"/>
      <c r="H4355" s="42" t="n"/>
      <c r="I4355" s="42" t="n"/>
      <c r="J4355" s="42" t="n"/>
      <c r="K4355" s="42" t="n"/>
      <c r="L4355" s="42" t="n"/>
      <c r="M4355" s="42" t="n"/>
      <c r="N4355" s="42" t="n"/>
      <c r="O4355" s="42" t="n"/>
    </row>
    <row r="4356">
      <c r="A4356" s="40" t="n"/>
      <c r="B4356" s="41" t="n"/>
      <c r="C4356" s="42" t="n"/>
      <c r="D4356" s="42" t="n"/>
      <c r="E4356" s="42" t="n"/>
      <c r="F4356" s="42" t="n"/>
      <c r="G4356" s="42" t="n"/>
      <c r="H4356" s="42" t="n"/>
      <c r="I4356" s="42" t="n"/>
      <c r="J4356" s="42" t="n"/>
      <c r="K4356" s="42" t="n"/>
      <c r="L4356" s="42" t="n"/>
      <c r="M4356" s="42" t="n"/>
      <c r="N4356" s="42" t="n"/>
      <c r="O4356" s="42" t="n"/>
    </row>
    <row r="4357">
      <c r="A4357" s="40" t="n"/>
      <c r="B4357" s="41" t="n"/>
      <c r="C4357" s="42" t="n"/>
      <c r="D4357" s="42" t="n"/>
      <c r="E4357" s="42" t="n"/>
      <c r="F4357" s="42" t="n"/>
      <c r="G4357" s="42" t="n"/>
      <c r="H4357" s="42" t="n"/>
      <c r="I4357" s="42" t="n"/>
      <c r="J4357" s="42" t="n"/>
      <c r="K4357" s="42" t="n"/>
      <c r="L4357" s="42" t="n"/>
      <c r="M4357" s="42" t="n"/>
      <c r="N4357" s="42" t="n"/>
      <c r="O4357" s="42" t="n"/>
    </row>
    <row r="4358">
      <c r="A4358" s="40" t="n"/>
      <c r="B4358" s="41" t="n"/>
      <c r="C4358" s="42" t="n"/>
      <c r="D4358" s="42" t="n"/>
      <c r="E4358" s="42" t="n"/>
      <c r="F4358" s="42" t="n"/>
      <c r="G4358" s="42" t="n"/>
      <c r="H4358" s="42" t="n"/>
      <c r="I4358" s="42" t="n"/>
      <c r="J4358" s="42" t="n"/>
      <c r="K4358" s="42" t="n"/>
      <c r="L4358" s="42" t="n"/>
      <c r="M4358" s="42" t="n"/>
      <c r="N4358" s="42" t="n"/>
      <c r="O4358" s="42" t="n"/>
    </row>
    <row r="4359">
      <c r="A4359" s="40" t="n"/>
      <c r="B4359" s="41" t="n"/>
      <c r="C4359" s="42" t="n"/>
      <c r="D4359" s="42" t="n"/>
      <c r="E4359" s="42" t="n"/>
      <c r="F4359" s="42" t="n"/>
      <c r="G4359" s="42" t="n"/>
      <c r="H4359" s="42" t="n"/>
      <c r="I4359" s="42" t="n"/>
      <c r="J4359" s="42" t="n"/>
      <c r="K4359" s="42" t="n"/>
      <c r="L4359" s="42" t="n"/>
      <c r="M4359" s="42" t="n"/>
      <c r="N4359" s="42" t="n"/>
      <c r="O4359" s="42" t="n"/>
    </row>
    <row r="4360">
      <c r="A4360" s="40" t="n"/>
      <c r="B4360" s="41" t="n"/>
      <c r="C4360" s="42" t="n"/>
      <c r="D4360" s="42" t="n"/>
      <c r="E4360" s="42" t="n"/>
      <c r="F4360" s="42" t="n"/>
      <c r="G4360" s="42" t="n"/>
      <c r="H4360" s="42" t="n"/>
      <c r="I4360" s="42" t="n"/>
      <c r="J4360" s="42" t="n"/>
      <c r="K4360" s="42" t="n"/>
      <c r="L4360" s="42" t="n"/>
      <c r="M4360" s="42" t="n"/>
      <c r="N4360" s="42" t="n"/>
      <c r="O4360" s="42" t="n"/>
    </row>
    <row r="4361">
      <c r="A4361" s="40" t="n"/>
      <c r="B4361" s="41" t="n"/>
      <c r="C4361" s="42" t="n"/>
      <c r="D4361" s="42" t="n"/>
      <c r="E4361" s="42" t="n"/>
      <c r="F4361" s="42" t="n"/>
      <c r="G4361" s="42" t="n"/>
      <c r="H4361" s="42" t="n"/>
      <c r="I4361" s="42" t="n"/>
      <c r="J4361" s="42" t="n"/>
      <c r="K4361" s="42" t="n"/>
      <c r="L4361" s="42" t="n"/>
      <c r="M4361" s="42" t="n"/>
      <c r="N4361" s="42" t="n"/>
      <c r="O4361" s="42" t="n"/>
    </row>
    <row r="4362">
      <c r="A4362" s="40" t="n"/>
      <c r="B4362" s="41" t="n"/>
      <c r="C4362" s="42" t="n"/>
      <c r="D4362" s="42" t="n"/>
      <c r="E4362" s="42" t="n"/>
      <c r="F4362" s="42" t="n"/>
      <c r="G4362" s="42" t="n"/>
      <c r="H4362" s="42" t="n"/>
      <c r="I4362" s="42" t="n"/>
      <c r="J4362" s="42" t="n"/>
      <c r="K4362" s="42" t="n"/>
      <c r="L4362" s="42" t="n"/>
      <c r="M4362" s="42" t="n"/>
      <c r="N4362" s="42" t="n"/>
      <c r="O4362" s="42" t="n"/>
    </row>
    <row r="4363">
      <c r="A4363" s="40" t="n"/>
      <c r="B4363" s="41" t="n"/>
      <c r="C4363" s="42" t="n"/>
      <c r="D4363" s="42" t="n"/>
      <c r="E4363" s="42" t="n"/>
      <c r="F4363" s="42" t="n"/>
      <c r="G4363" s="42" t="n"/>
      <c r="H4363" s="42" t="n"/>
      <c r="I4363" s="42" t="n"/>
      <c r="J4363" s="42" t="n"/>
      <c r="K4363" s="42" t="n"/>
      <c r="L4363" s="42" t="n"/>
      <c r="M4363" s="42" t="n"/>
      <c r="N4363" s="42" t="n"/>
      <c r="O4363" s="42" t="n"/>
    </row>
    <row r="4364">
      <c r="A4364" s="40" t="n"/>
      <c r="B4364" s="41" t="n"/>
      <c r="C4364" s="42" t="n"/>
      <c r="D4364" s="42" t="n"/>
      <c r="E4364" s="42" t="n"/>
      <c r="F4364" s="42" t="n"/>
      <c r="G4364" s="42" t="n"/>
      <c r="H4364" s="42" t="n"/>
      <c r="I4364" s="42" t="n"/>
      <c r="J4364" s="42" t="n"/>
      <c r="K4364" s="42" t="n"/>
      <c r="L4364" s="42" t="n"/>
      <c r="M4364" s="42" t="n"/>
      <c r="N4364" s="42" t="n"/>
      <c r="O4364" s="42" t="n"/>
    </row>
    <row r="4365">
      <c r="A4365" s="40" t="n"/>
      <c r="B4365" s="41" t="n"/>
      <c r="C4365" s="42" t="n"/>
      <c r="D4365" s="42" t="n"/>
      <c r="E4365" s="42" t="n"/>
      <c r="F4365" s="42" t="n"/>
      <c r="G4365" s="42" t="n"/>
      <c r="H4365" s="42" t="n"/>
      <c r="I4365" s="42" t="n"/>
      <c r="J4365" s="42" t="n"/>
      <c r="K4365" s="42" t="n"/>
      <c r="L4365" s="42" t="n"/>
      <c r="M4365" s="42" t="n"/>
      <c r="N4365" s="42" t="n"/>
      <c r="O4365" s="42" t="n"/>
    </row>
    <row r="4366">
      <c r="A4366" s="40" t="n"/>
      <c r="B4366" s="41" t="n"/>
      <c r="C4366" s="42" t="n"/>
      <c r="D4366" s="42" t="n"/>
      <c r="E4366" s="42" t="n"/>
      <c r="F4366" s="42" t="n"/>
      <c r="G4366" s="42" t="n"/>
      <c r="H4366" s="42" t="n"/>
      <c r="I4366" s="42" t="n"/>
      <c r="J4366" s="42" t="n"/>
      <c r="K4366" s="42" t="n"/>
      <c r="L4366" s="42" t="n"/>
      <c r="M4366" s="42" t="n"/>
      <c r="N4366" s="42" t="n"/>
      <c r="O4366" s="42" t="n"/>
    </row>
    <row r="4367">
      <c r="A4367" s="40" t="n"/>
      <c r="B4367" s="41" t="n"/>
      <c r="C4367" s="42" t="n"/>
      <c r="D4367" s="42" t="n"/>
      <c r="E4367" s="42" t="n"/>
      <c r="F4367" s="42" t="n"/>
      <c r="G4367" s="42" t="n"/>
      <c r="H4367" s="42" t="n"/>
      <c r="I4367" s="42" t="n"/>
      <c r="J4367" s="42" t="n"/>
      <c r="K4367" s="42" t="n"/>
      <c r="L4367" s="42" t="n"/>
      <c r="M4367" s="42" t="n"/>
      <c r="N4367" s="42" t="n"/>
      <c r="O4367" s="42" t="n"/>
    </row>
    <row r="4368">
      <c r="A4368" s="40" t="n"/>
      <c r="B4368" s="41" t="n"/>
      <c r="C4368" s="42" t="n"/>
      <c r="D4368" s="42" t="n"/>
      <c r="E4368" s="42" t="n"/>
      <c r="F4368" s="42" t="n"/>
      <c r="G4368" s="42" t="n"/>
      <c r="H4368" s="42" t="n"/>
      <c r="I4368" s="42" t="n"/>
      <c r="J4368" s="42" t="n"/>
      <c r="K4368" s="42" t="n"/>
      <c r="L4368" s="42" t="n"/>
      <c r="M4368" s="42" t="n"/>
      <c r="N4368" s="42" t="n"/>
      <c r="O4368" s="42" t="n"/>
    </row>
    <row r="4369">
      <c r="A4369" s="40" t="n"/>
      <c r="B4369" s="41" t="n"/>
      <c r="C4369" s="42" t="n"/>
      <c r="D4369" s="42" t="n"/>
      <c r="E4369" s="42" t="n"/>
      <c r="F4369" s="42" t="n"/>
      <c r="G4369" s="42" t="n"/>
      <c r="H4369" s="42" t="n"/>
      <c r="I4369" s="42" t="n"/>
      <c r="J4369" s="42" t="n"/>
      <c r="K4369" s="42" t="n"/>
      <c r="L4369" s="42" t="n"/>
      <c r="M4369" s="42" t="n"/>
      <c r="N4369" s="42" t="n"/>
      <c r="O4369" s="42" t="n"/>
    </row>
    <row r="4370">
      <c r="A4370" s="40" t="n"/>
      <c r="B4370" s="41" t="n"/>
      <c r="C4370" s="42" t="n"/>
      <c r="D4370" s="42" t="n"/>
      <c r="E4370" s="42" t="n"/>
      <c r="F4370" s="42" t="n"/>
      <c r="G4370" s="42" t="n"/>
      <c r="H4370" s="42" t="n"/>
      <c r="I4370" s="42" t="n"/>
      <c r="J4370" s="42" t="n"/>
      <c r="K4370" s="42" t="n"/>
      <c r="L4370" s="42" t="n"/>
      <c r="M4370" s="42" t="n"/>
      <c r="N4370" s="42" t="n"/>
      <c r="O4370" s="42" t="n"/>
    </row>
    <row r="4371">
      <c r="A4371" s="40" t="n"/>
      <c r="B4371" s="41" t="n"/>
      <c r="C4371" s="42" t="n"/>
      <c r="D4371" s="42" t="n"/>
      <c r="E4371" s="42" t="n"/>
      <c r="F4371" s="42" t="n"/>
      <c r="G4371" s="42" t="n"/>
      <c r="H4371" s="42" t="n"/>
      <c r="I4371" s="42" t="n"/>
      <c r="J4371" s="42" t="n"/>
      <c r="K4371" s="42" t="n"/>
      <c r="L4371" s="42" t="n"/>
      <c r="M4371" s="42" t="n"/>
      <c r="N4371" s="42" t="n"/>
      <c r="O4371" s="42" t="n"/>
    </row>
    <row r="4372">
      <c r="A4372" s="40" t="n"/>
      <c r="B4372" s="41" t="n"/>
      <c r="C4372" s="42" t="n"/>
      <c r="D4372" s="42" t="n"/>
      <c r="E4372" s="42" t="n"/>
      <c r="F4372" s="42" t="n"/>
      <c r="G4372" s="42" t="n"/>
      <c r="H4372" s="42" t="n"/>
      <c r="I4372" s="42" t="n"/>
      <c r="J4372" s="42" t="n"/>
      <c r="K4372" s="42" t="n"/>
      <c r="L4372" s="42" t="n"/>
      <c r="M4372" s="42" t="n"/>
      <c r="N4372" s="42" t="n"/>
      <c r="O4372" s="42" t="n"/>
    </row>
    <row r="4373">
      <c r="A4373" s="40" t="n"/>
      <c r="B4373" s="41" t="n"/>
      <c r="C4373" s="42" t="n"/>
      <c r="D4373" s="42" t="n"/>
      <c r="E4373" s="42" t="n"/>
      <c r="F4373" s="42" t="n"/>
      <c r="G4373" s="42" t="n"/>
      <c r="H4373" s="42" t="n"/>
      <c r="I4373" s="42" t="n"/>
      <c r="J4373" s="42" t="n"/>
      <c r="K4373" s="42" t="n"/>
      <c r="L4373" s="42" t="n"/>
      <c r="M4373" s="42" t="n"/>
      <c r="N4373" s="42" t="n"/>
      <c r="O4373" s="42" t="n"/>
    </row>
    <row r="4374">
      <c r="A4374" s="40" t="n"/>
      <c r="B4374" s="41" t="n"/>
      <c r="C4374" s="42" t="n"/>
      <c r="D4374" s="42" t="n"/>
      <c r="E4374" s="42" t="n"/>
      <c r="F4374" s="42" t="n"/>
      <c r="G4374" s="42" t="n"/>
      <c r="H4374" s="42" t="n"/>
      <c r="I4374" s="42" t="n"/>
      <c r="J4374" s="42" t="n"/>
      <c r="K4374" s="42" t="n"/>
      <c r="L4374" s="42" t="n"/>
      <c r="M4374" s="42" t="n"/>
      <c r="N4374" s="42" t="n"/>
      <c r="O4374" s="42" t="n"/>
    </row>
    <row r="4375">
      <c r="A4375" s="40" t="n"/>
      <c r="B4375" s="41" t="n"/>
      <c r="C4375" s="42" t="n"/>
      <c r="D4375" s="42" t="n"/>
      <c r="E4375" s="42" t="n"/>
      <c r="F4375" s="42" t="n"/>
      <c r="G4375" s="42" t="n"/>
      <c r="H4375" s="42" t="n"/>
      <c r="I4375" s="42" t="n"/>
      <c r="J4375" s="42" t="n"/>
      <c r="K4375" s="42" t="n"/>
      <c r="L4375" s="42" t="n"/>
      <c r="M4375" s="42" t="n"/>
      <c r="N4375" s="42" t="n"/>
      <c r="O4375" s="42" t="n"/>
    </row>
    <row r="4376">
      <c r="A4376" s="40" t="n"/>
      <c r="B4376" s="41" t="n"/>
      <c r="C4376" s="42" t="n"/>
      <c r="D4376" s="42" t="n"/>
      <c r="E4376" s="42" t="n"/>
      <c r="F4376" s="42" t="n"/>
      <c r="G4376" s="42" t="n"/>
      <c r="H4376" s="42" t="n"/>
      <c r="I4376" s="42" t="n"/>
      <c r="J4376" s="42" t="n"/>
      <c r="K4376" s="42" t="n"/>
      <c r="L4376" s="42" t="n"/>
      <c r="M4376" s="42" t="n"/>
      <c r="N4376" s="42" t="n"/>
      <c r="O4376" s="42" t="n"/>
    </row>
    <row r="4377">
      <c r="A4377" s="40" t="n"/>
      <c r="B4377" s="41" t="n"/>
      <c r="C4377" s="42" t="n"/>
      <c r="D4377" s="42" t="n"/>
      <c r="E4377" s="42" t="n"/>
      <c r="F4377" s="42" t="n"/>
      <c r="G4377" s="42" t="n"/>
      <c r="H4377" s="42" t="n"/>
      <c r="I4377" s="42" t="n"/>
      <c r="J4377" s="42" t="n"/>
      <c r="K4377" s="42" t="n"/>
      <c r="L4377" s="42" t="n"/>
      <c r="M4377" s="42" t="n"/>
      <c r="N4377" s="42" t="n"/>
      <c r="O4377" s="42" t="n"/>
    </row>
    <row r="4378">
      <c r="A4378" s="40" t="n"/>
      <c r="B4378" s="41" t="n"/>
      <c r="C4378" s="42" t="n"/>
      <c r="D4378" s="42" t="n"/>
      <c r="E4378" s="42" t="n"/>
      <c r="F4378" s="42" t="n"/>
      <c r="G4378" s="42" t="n"/>
      <c r="H4378" s="42" t="n"/>
      <c r="I4378" s="42" t="n"/>
      <c r="J4378" s="42" t="n"/>
      <c r="K4378" s="42" t="n"/>
      <c r="L4378" s="42" t="n"/>
      <c r="M4378" s="42" t="n"/>
      <c r="N4378" s="42" t="n"/>
      <c r="O4378" s="42" t="n"/>
    </row>
    <row r="4379">
      <c r="A4379" s="40" t="n"/>
      <c r="B4379" s="41" t="n"/>
      <c r="C4379" s="42" t="n"/>
      <c r="D4379" s="42" t="n"/>
      <c r="E4379" s="42" t="n"/>
      <c r="F4379" s="42" t="n"/>
      <c r="G4379" s="42" t="n"/>
      <c r="H4379" s="42" t="n"/>
      <c r="I4379" s="42" t="n"/>
      <c r="J4379" s="42" t="n"/>
      <c r="K4379" s="42" t="n"/>
      <c r="L4379" s="42" t="n"/>
      <c r="M4379" s="42" t="n"/>
      <c r="N4379" s="42" t="n"/>
      <c r="O4379" s="42" t="n"/>
    </row>
    <row r="4380">
      <c r="A4380" s="40" t="n"/>
      <c r="B4380" s="41" t="n"/>
      <c r="C4380" s="42" t="n"/>
      <c r="D4380" s="42" t="n"/>
      <c r="E4380" s="42" t="n"/>
      <c r="F4380" s="42" t="n"/>
      <c r="G4380" s="42" t="n"/>
      <c r="H4380" s="42" t="n"/>
      <c r="I4380" s="42" t="n"/>
      <c r="J4380" s="42" t="n"/>
      <c r="K4380" s="42" t="n"/>
      <c r="L4380" s="42" t="n"/>
      <c r="M4380" s="42" t="n"/>
      <c r="N4380" s="42" t="n"/>
      <c r="O4380" s="42" t="n"/>
    </row>
    <row r="4381">
      <c r="A4381" s="40" t="n"/>
      <c r="B4381" s="41" t="n"/>
      <c r="C4381" s="42" t="n"/>
      <c r="D4381" s="42" t="n"/>
      <c r="E4381" s="42" t="n"/>
      <c r="F4381" s="42" t="n"/>
      <c r="G4381" s="42" t="n"/>
      <c r="H4381" s="42" t="n"/>
      <c r="I4381" s="42" t="n"/>
      <c r="J4381" s="42" t="n"/>
      <c r="K4381" s="42" t="n"/>
      <c r="L4381" s="42" t="n"/>
      <c r="M4381" s="42" t="n"/>
      <c r="N4381" s="42" t="n"/>
      <c r="O4381" s="42" t="n"/>
    </row>
    <row r="4382">
      <c r="A4382" s="40" t="n"/>
      <c r="B4382" s="41" t="n"/>
      <c r="C4382" s="42" t="n"/>
      <c r="D4382" s="42" t="n"/>
      <c r="E4382" s="42" t="n"/>
      <c r="F4382" s="42" t="n"/>
      <c r="G4382" s="42" t="n"/>
      <c r="H4382" s="42" t="n"/>
      <c r="I4382" s="42" t="n"/>
      <c r="J4382" s="42" t="n"/>
      <c r="K4382" s="42" t="n"/>
      <c r="L4382" s="42" t="n"/>
      <c r="M4382" s="42" t="n"/>
      <c r="N4382" s="42" t="n"/>
      <c r="O4382" s="42" t="n"/>
    </row>
    <row r="4383">
      <c r="A4383" s="40" t="n"/>
      <c r="B4383" s="41" t="n"/>
      <c r="C4383" s="42" t="n"/>
      <c r="D4383" s="42" t="n"/>
      <c r="E4383" s="42" t="n"/>
      <c r="F4383" s="42" t="n"/>
      <c r="G4383" s="42" t="n"/>
      <c r="H4383" s="42" t="n"/>
      <c r="I4383" s="42" t="n"/>
      <c r="J4383" s="42" t="n"/>
      <c r="K4383" s="42" t="n"/>
      <c r="L4383" s="42" t="n"/>
      <c r="M4383" s="42" t="n"/>
      <c r="N4383" s="42" t="n"/>
      <c r="O4383" s="42" t="n"/>
    </row>
    <row r="4384">
      <c r="A4384" s="40" t="n"/>
      <c r="B4384" s="41" t="n"/>
      <c r="C4384" s="42" t="n"/>
      <c r="D4384" s="42" t="n"/>
      <c r="E4384" s="42" t="n"/>
      <c r="F4384" s="42" t="n"/>
      <c r="G4384" s="42" t="n"/>
      <c r="H4384" s="42" t="n"/>
      <c r="I4384" s="42" t="n"/>
      <c r="J4384" s="42" t="n"/>
      <c r="K4384" s="42" t="n"/>
      <c r="L4384" s="42" t="n"/>
      <c r="M4384" s="42" t="n"/>
      <c r="N4384" s="42" t="n"/>
      <c r="O4384" s="42" t="n"/>
    </row>
    <row r="4385">
      <c r="A4385" s="40" t="n"/>
      <c r="B4385" s="41" t="n"/>
      <c r="C4385" s="42" t="n"/>
      <c r="D4385" s="42" t="n"/>
      <c r="E4385" s="42" t="n"/>
      <c r="F4385" s="42" t="n"/>
      <c r="G4385" s="42" t="n"/>
      <c r="H4385" s="42" t="n"/>
      <c r="I4385" s="42" t="n"/>
      <c r="J4385" s="42" t="n"/>
      <c r="K4385" s="42" t="n"/>
      <c r="L4385" s="42" t="n"/>
      <c r="M4385" s="42" t="n"/>
      <c r="N4385" s="42" t="n"/>
      <c r="O4385" s="42" t="n"/>
    </row>
    <row r="4386">
      <c r="A4386" s="40" t="n"/>
      <c r="B4386" s="41" t="n"/>
      <c r="C4386" s="42" t="n"/>
      <c r="D4386" s="42" t="n"/>
      <c r="E4386" s="42" t="n"/>
      <c r="F4386" s="42" t="n"/>
      <c r="G4386" s="42" t="n"/>
      <c r="H4386" s="42" t="n"/>
      <c r="I4386" s="42" t="n"/>
      <c r="J4386" s="42" t="n"/>
      <c r="K4386" s="42" t="n"/>
      <c r="L4386" s="42" t="n"/>
      <c r="M4386" s="42" t="n"/>
      <c r="N4386" s="42" t="n"/>
      <c r="O4386" s="42" t="n"/>
    </row>
    <row r="4387">
      <c r="A4387" s="40" t="n"/>
      <c r="B4387" s="41" t="n"/>
      <c r="C4387" s="42" t="n"/>
      <c r="D4387" s="42" t="n"/>
      <c r="E4387" s="42" t="n"/>
      <c r="F4387" s="42" t="n"/>
      <c r="G4387" s="42" t="n"/>
      <c r="H4387" s="42" t="n"/>
      <c r="I4387" s="42" t="n"/>
      <c r="J4387" s="42" t="n"/>
      <c r="K4387" s="42" t="n"/>
      <c r="L4387" s="42" t="n"/>
      <c r="M4387" s="42" t="n"/>
      <c r="N4387" s="42" t="n"/>
      <c r="O4387" s="42" t="n"/>
    </row>
    <row r="4388">
      <c r="A4388" s="40" t="n"/>
      <c r="B4388" s="41" t="n"/>
      <c r="C4388" s="42" t="n"/>
      <c r="D4388" s="42" t="n"/>
      <c r="E4388" s="42" t="n"/>
      <c r="F4388" s="42" t="n"/>
      <c r="G4388" s="42" t="n"/>
      <c r="H4388" s="42" t="n"/>
      <c r="I4388" s="42" t="n"/>
      <c r="J4388" s="42" t="n"/>
      <c r="K4388" s="42" t="n"/>
      <c r="L4388" s="42" t="n"/>
      <c r="M4388" s="42" t="n"/>
      <c r="N4388" s="42" t="n"/>
      <c r="O4388" s="42" t="n"/>
    </row>
    <row r="4389">
      <c r="A4389" s="40" t="n"/>
      <c r="B4389" s="41" t="n"/>
      <c r="C4389" s="42" t="n"/>
      <c r="D4389" s="42" t="n"/>
      <c r="E4389" s="42" t="n"/>
      <c r="F4389" s="42" t="n"/>
      <c r="G4389" s="42" t="n"/>
      <c r="H4389" s="42" t="n"/>
      <c r="I4389" s="42" t="n"/>
      <c r="J4389" s="42" t="n"/>
      <c r="K4389" s="42" t="n"/>
      <c r="L4389" s="42" t="n"/>
      <c r="M4389" s="42" t="n"/>
      <c r="N4389" s="42" t="n"/>
      <c r="O4389" s="42" t="n"/>
    </row>
    <row r="4390">
      <c r="A4390" s="40" t="n"/>
      <c r="B4390" s="41" t="n"/>
      <c r="C4390" s="42" t="n"/>
      <c r="D4390" s="42" t="n"/>
      <c r="E4390" s="42" t="n"/>
      <c r="F4390" s="42" t="n"/>
      <c r="G4390" s="42" t="n"/>
      <c r="H4390" s="42" t="n"/>
      <c r="I4390" s="42" t="n"/>
      <c r="J4390" s="42" t="n"/>
      <c r="K4390" s="42" t="n"/>
      <c r="L4390" s="42" t="n"/>
      <c r="M4390" s="42" t="n"/>
      <c r="N4390" s="42" t="n"/>
      <c r="O4390" s="42" t="n"/>
    </row>
    <row r="4391">
      <c r="A4391" s="40" t="n"/>
      <c r="B4391" s="41" t="n"/>
      <c r="C4391" s="42" t="n"/>
      <c r="D4391" s="42" t="n"/>
      <c r="E4391" s="42" t="n"/>
      <c r="F4391" s="42" t="n"/>
      <c r="G4391" s="42" t="n"/>
      <c r="H4391" s="42" t="n"/>
      <c r="I4391" s="42" t="n"/>
      <c r="J4391" s="42" t="n"/>
      <c r="K4391" s="42" t="n"/>
      <c r="L4391" s="42" t="n"/>
      <c r="M4391" s="42" t="n"/>
      <c r="N4391" s="42" t="n"/>
      <c r="O4391" s="42" t="n"/>
    </row>
    <row r="4392">
      <c r="A4392" s="40" t="n"/>
      <c r="B4392" s="41" t="n"/>
      <c r="C4392" s="42" t="n"/>
      <c r="D4392" s="42" t="n"/>
      <c r="E4392" s="42" t="n"/>
      <c r="F4392" s="42" t="n"/>
      <c r="G4392" s="42" t="n"/>
      <c r="H4392" s="42" t="n"/>
      <c r="I4392" s="42" t="n"/>
      <c r="J4392" s="42" t="n"/>
      <c r="K4392" s="42" t="n"/>
      <c r="L4392" s="42" t="n"/>
      <c r="M4392" s="42" t="n"/>
      <c r="N4392" s="42" t="n"/>
      <c r="O4392" s="42" t="n"/>
    </row>
    <row r="4393">
      <c r="A4393" s="40" t="n"/>
      <c r="B4393" s="41" t="n"/>
      <c r="C4393" s="42" t="n"/>
      <c r="D4393" s="42" t="n"/>
      <c r="E4393" s="42" t="n"/>
      <c r="F4393" s="42" t="n"/>
      <c r="G4393" s="42" t="n"/>
      <c r="H4393" s="42" t="n"/>
      <c r="I4393" s="42" t="n"/>
      <c r="J4393" s="42" t="n"/>
      <c r="K4393" s="42" t="n"/>
      <c r="L4393" s="42" t="n"/>
      <c r="M4393" s="42" t="n"/>
      <c r="N4393" s="42" t="n"/>
      <c r="O4393" s="42" t="n"/>
    </row>
    <row r="4394">
      <c r="A4394" s="40" t="n"/>
      <c r="B4394" s="41" t="n"/>
      <c r="C4394" s="42" t="n"/>
      <c r="D4394" s="42" t="n"/>
      <c r="E4394" s="42" t="n"/>
      <c r="F4394" s="42" t="n"/>
      <c r="G4394" s="42" t="n"/>
      <c r="H4394" s="42" t="n"/>
      <c r="I4394" s="42" t="n"/>
      <c r="J4394" s="42" t="n"/>
      <c r="K4394" s="42" t="n"/>
      <c r="L4394" s="42" t="n"/>
      <c r="M4394" s="42" t="n"/>
      <c r="N4394" s="42" t="n"/>
      <c r="O4394" s="42" t="n"/>
    </row>
    <row r="4395">
      <c r="A4395" s="40" t="n"/>
      <c r="B4395" s="41" t="n"/>
      <c r="C4395" s="42" t="n"/>
      <c r="D4395" s="42" t="n"/>
      <c r="E4395" s="42" t="n"/>
      <c r="F4395" s="42" t="n"/>
      <c r="G4395" s="42" t="n"/>
      <c r="H4395" s="42" t="n"/>
      <c r="I4395" s="42" t="n"/>
      <c r="J4395" s="42" t="n"/>
      <c r="K4395" s="42" t="n"/>
      <c r="L4395" s="42" t="n"/>
      <c r="M4395" s="42" t="n"/>
      <c r="N4395" s="42" t="n"/>
      <c r="O4395" s="42" t="n"/>
    </row>
    <row r="4396">
      <c r="A4396" s="40" t="n"/>
      <c r="B4396" s="41" t="n"/>
      <c r="C4396" s="42" t="n"/>
      <c r="D4396" s="42" t="n"/>
      <c r="E4396" s="42" t="n"/>
      <c r="F4396" s="42" t="n"/>
      <c r="G4396" s="42" t="n"/>
      <c r="H4396" s="42" t="n"/>
      <c r="I4396" s="42" t="n"/>
      <c r="J4396" s="42" t="n"/>
      <c r="K4396" s="42" t="n"/>
      <c r="L4396" s="42" t="n"/>
      <c r="M4396" s="42" t="n"/>
      <c r="N4396" s="42" t="n"/>
      <c r="O4396" s="42" t="n"/>
    </row>
    <row r="4397">
      <c r="A4397" s="40" t="n"/>
      <c r="B4397" s="41" t="n"/>
      <c r="C4397" s="42" t="n"/>
      <c r="D4397" s="42" t="n"/>
      <c r="E4397" s="42" t="n"/>
      <c r="F4397" s="42" t="n"/>
      <c r="G4397" s="42" t="n"/>
      <c r="H4397" s="42" t="n"/>
      <c r="I4397" s="42" t="n"/>
      <c r="J4397" s="42" t="n"/>
      <c r="K4397" s="42" t="n"/>
      <c r="L4397" s="42" t="n"/>
      <c r="M4397" s="42" t="n"/>
      <c r="N4397" s="42" t="n"/>
      <c r="O4397" s="42" t="n"/>
    </row>
    <row r="4398">
      <c r="A4398" s="40" t="n"/>
      <c r="B4398" s="41" t="n"/>
      <c r="C4398" s="42" t="n"/>
      <c r="D4398" s="42" t="n"/>
      <c r="E4398" s="42" t="n"/>
      <c r="F4398" s="42" t="n"/>
      <c r="G4398" s="42" t="n"/>
      <c r="H4398" s="42" t="n"/>
      <c r="I4398" s="42" t="n"/>
      <c r="J4398" s="42" t="n"/>
      <c r="K4398" s="42" t="n"/>
      <c r="L4398" s="42" t="n"/>
      <c r="M4398" s="42" t="n"/>
      <c r="N4398" s="42" t="n"/>
      <c r="O4398" s="42" t="n"/>
    </row>
    <row r="4399">
      <c r="A4399" s="40" t="n"/>
      <c r="B4399" s="41" t="n"/>
      <c r="C4399" s="42" t="n"/>
      <c r="D4399" s="42" t="n"/>
      <c r="E4399" s="42" t="n"/>
      <c r="F4399" s="42" t="n"/>
      <c r="G4399" s="42" t="n"/>
      <c r="H4399" s="42" t="n"/>
      <c r="I4399" s="42" t="n"/>
      <c r="J4399" s="42" t="n"/>
      <c r="K4399" s="42" t="n"/>
      <c r="L4399" s="42" t="n"/>
      <c r="M4399" s="42" t="n"/>
      <c r="N4399" s="42" t="n"/>
      <c r="O4399" s="42" t="n"/>
    </row>
    <row r="4400">
      <c r="A4400" s="40" t="n"/>
      <c r="B4400" s="41" t="n"/>
      <c r="C4400" s="42" t="n"/>
      <c r="D4400" s="42" t="n"/>
      <c r="E4400" s="42" t="n"/>
      <c r="F4400" s="42" t="n"/>
      <c r="G4400" s="42" t="n"/>
      <c r="H4400" s="42" t="n"/>
      <c r="I4400" s="42" t="n"/>
      <c r="J4400" s="42" t="n"/>
      <c r="K4400" s="42" t="n"/>
      <c r="L4400" s="42" t="n"/>
      <c r="M4400" s="42" t="n"/>
      <c r="N4400" s="42" t="n"/>
      <c r="O4400" s="42" t="n"/>
    </row>
    <row r="4401">
      <c r="A4401" s="40" t="n"/>
      <c r="B4401" s="41" t="n"/>
      <c r="C4401" s="42" t="n"/>
      <c r="D4401" s="42" t="n"/>
      <c r="E4401" s="42" t="n"/>
      <c r="F4401" s="42" t="n"/>
      <c r="G4401" s="42" t="n"/>
      <c r="H4401" s="42" t="n"/>
      <c r="I4401" s="42" t="n"/>
      <c r="J4401" s="42" t="n"/>
      <c r="K4401" s="42" t="n"/>
      <c r="L4401" s="42" t="n"/>
      <c r="M4401" s="42" t="n"/>
      <c r="N4401" s="42" t="n"/>
      <c r="O4401" s="42" t="n"/>
    </row>
    <row r="4402">
      <c r="A4402" s="40" t="n"/>
      <c r="B4402" s="41" t="n"/>
      <c r="C4402" s="42" t="n"/>
      <c r="D4402" s="42" t="n"/>
      <c r="E4402" s="42" t="n"/>
      <c r="F4402" s="42" t="n"/>
      <c r="G4402" s="42" t="n"/>
      <c r="H4402" s="42" t="n"/>
      <c r="I4402" s="42" t="n"/>
      <c r="J4402" s="42" t="n"/>
      <c r="K4402" s="42" t="n"/>
      <c r="L4402" s="42" t="n"/>
      <c r="M4402" s="42" t="n"/>
      <c r="N4402" s="42" t="n"/>
      <c r="O4402" s="42" t="n"/>
    </row>
    <row r="4403">
      <c r="A4403" s="40" t="n"/>
      <c r="B4403" s="41" t="n"/>
      <c r="C4403" s="42" t="n"/>
      <c r="D4403" s="42" t="n"/>
      <c r="E4403" s="42" t="n"/>
      <c r="F4403" s="42" t="n"/>
      <c r="G4403" s="42" t="n"/>
      <c r="H4403" s="42" t="n"/>
      <c r="I4403" s="42" t="n"/>
      <c r="J4403" s="42" t="n"/>
      <c r="K4403" s="42" t="n"/>
      <c r="L4403" s="42" t="n"/>
      <c r="M4403" s="42" t="n"/>
      <c r="N4403" s="42" t="n"/>
      <c r="O4403" s="42" t="n"/>
    </row>
    <row r="4404">
      <c r="A4404" s="40" t="n"/>
      <c r="B4404" s="41" t="n"/>
      <c r="C4404" s="42" t="n"/>
      <c r="D4404" s="42" t="n"/>
      <c r="E4404" s="42" t="n"/>
      <c r="F4404" s="42" t="n"/>
      <c r="G4404" s="42" t="n"/>
      <c r="H4404" s="42" t="n"/>
      <c r="I4404" s="42" t="n"/>
      <c r="J4404" s="42" t="n"/>
      <c r="K4404" s="42" t="n"/>
      <c r="L4404" s="42" t="n"/>
      <c r="M4404" s="42" t="n"/>
      <c r="N4404" s="42" t="n"/>
      <c r="O4404" s="42" t="n"/>
    </row>
    <row r="4405">
      <c r="A4405" s="40" t="n"/>
      <c r="B4405" s="41" t="n"/>
      <c r="C4405" s="42" t="n"/>
      <c r="D4405" s="42" t="n"/>
      <c r="E4405" s="42" t="n"/>
      <c r="F4405" s="42" t="n"/>
      <c r="G4405" s="42" t="n"/>
      <c r="H4405" s="42" t="n"/>
      <c r="I4405" s="42" t="n"/>
      <c r="J4405" s="42" t="n"/>
      <c r="K4405" s="42" t="n"/>
      <c r="L4405" s="42" t="n"/>
      <c r="M4405" s="42" t="n"/>
      <c r="N4405" s="42" t="n"/>
      <c r="O4405" s="42" t="n"/>
    </row>
    <row r="4406">
      <c r="A4406" s="40" t="n"/>
      <c r="B4406" s="41" t="n"/>
      <c r="C4406" s="42" t="n"/>
      <c r="D4406" s="42" t="n"/>
      <c r="E4406" s="42" t="n"/>
      <c r="F4406" s="42" t="n"/>
      <c r="G4406" s="42" t="n"/>
      <c r="H4406" s="42" t="n"/>
      <c r="I4406" s="42" t="n"/>
      <c r="J4406" s="42" t="n"/>
      <c r="K4406" s="42" t="n"/>
      <c r="L4406" s="42" t="n"/>
      <c r="M4406" s="42" t="n"/>
      <c r="N4406" s="42" t="n"/>
      <c r="O4406" s="42" t="n"/>
    </row>
    <row r="4407">
      <c r="A4407" s="40" t="n"/>
      <c r="B4407" s="41" t="n"/>
      <c r="C4407" s="42" t="n"/>
      <c r="D4407" s="42" t="n"/>
      <c r="E4407" s="42" t="n"/>
      <c r="F4407" s="42" t="n"/>
      <c r="G4407" s="42" t="n"/>
      <c r="H4407" s="42" t="n"/>
      <c r="I4407" s="42" t="n"/>
      <c r="J4407" s="42" t="n"/>
      <c r="K4407" s="42" t="n"/>
      <c r="L4407" s="42" t="n"/>
      <c r="M4407" s="42" t="n"/>
      <c r="N4407" s="42" t="n"/>
      <c r="O4407" s="42" t="n"/>
    </row>
    <row r="4408">
      <c r="A4408" s="40" t="n"/>
      <c r="B4408" s="41" t="n"/>
      <c r="C4408" s="42" t="n"/>
      <c r="D4408" s="42" t="n"/>
      <c r="E4408" s="42" t="n"/>
      <c r="F4408" s="42" t="n"/>
      <c r="G4408" s="42" t="n"/>
      <c r="H4408" s="42" t="n"/>
      <c r="I4408" s="42" t="n"/>
      <c r="J4408" s="42" t="n"/>
      <c r="K4408" s="42" t="n"/>
      <c r="L4408" s="42" t="n"/>
      <c r="M4408" s="42" t="n"/>
      <c r="N4408" s="42" t="n"/>
      <c r="O4408" s="42" t="n"/>
    </row>
    <row r="4409">
      <c r="A4409" s="40" t="n"/>
      <c r="B4409" s="41" t="n"/>
      <c r="C4409" s="42" t="n"/>
      <c r="D4409" s="42" t="n"/>
      <c r="E4409" s="42" t="n"/>
      <c r="F4409" s="42" t="n"/>
      <c r="G4409" s="42" t="n"/>
      <c r="H4409" s="42" t="n"/>
      <c r="I4409" s="42" t="n"/>
      <c r="J4409" s="42" t="n"/>
      <c r="K4409" s="42" t="n"/>
      <c r="L4409" s="42" t="n"/>
      <c r="M4409" s="42" t="n"/>
      <c r="N4409" s="42" t="n"/>
      <c r="O4409" s="42" t="n"/>
    </row>
    <row r="4410">
      <c r="A4410" s="40" t="n"/>
      <c r="B4410" s="41" t="n"/>
      <c r="C4410" s="42" t="n"/>
      <c r="D4410" s="42" t="n"/>
      <c r="E4410" s="42" t="n"/>
      <c r="F4410" s="42" t="n"/>
      <c r="G4410" s="42" t="n"/>
      <c r="H4410" s="42" t="n"/>
      <c r="I4410" s="42" t="n"/>
      <c r="J4410" s="42" t="n"/>
      <c r="K4410" s="42" t="n"/>
      <c r="L4410" s="42" t="n"/>
      <c r="M4410" s="42" t="n"/>
      <c r="N4410" s="42" t="n"/>
      <c r="O4410" s="42" t="n"/>
    </row>
    <row r="4411">
      <c r="A4411" s="40" t="n"/>
      <c r="B4411" s="41" t="n"/>
      <c r="C4411" s="42" t="n"/>
      <c r="D4411" s="42" t="n"/>
      <c r="E4411" s="42" t="n"/>
      <c r="F4411" s="42" t="n"/>
      <c r="G4411" s="42" t="n"/>
      <c r="H4411" s="42" t="n"/>
      <c r="I4411" s="42" t="n"/>
      <c r="J4411" s="42" t="n"/>
      <c r="K4411" s="42" t="n"/>
      <c r="L4411" s="42" t="n"/>
      <c r="M4411" s="42" t="n"/>
      <c r="N4411" s="42" t="n"/>
      <c r="O4411" s="42" t="n"/>
    </row>
    <row r="4412">
      <c r="A4412" s="40" t="n"/>
      <c r="B4412" s="41" t="n"/>
      <c r="C4412" s="42" t="n"/>
      <c r="D4412" s="42" t="n"/>
      <c r="E4412" s="42" t="n"/>
      <c r="F4412" s="42" t="n"/>
      <c r="G4412" s="42" t="n"/>
      <c r="H4412" s="42" t="n"/>
      <c r="I4412" s="42" t="n"/>
      <c r="J4412" s="42" t="n"/>
      <c r="K4412" s="42" t="n"/>
      <c r="L4412" s="42" t="n"/>
      <c r="M4412" s="42" t="n"/>
      <c r="N4412" s="42" t="n"/>
      <c r="O4412" s="42" t="n"/>
    </row>
    <row r="4413">
      <c r="A4413" s="40" t="n"/>
      <c r="B4413" s="41" t="n"/>
      <c r="C4413" s="42" t="n"/>
      <c r="D4413" s="42" t="n"/>
      <c r="E4413" s="42" t="n"/>
      <c r="F4413" s="42" t="n"/>
      <c r="G4413" s="42" t="n"/>
      <c r="H4413" s="42" t="n"/>
      <c r="I4413" s="42" t="n"/>
      <c r="J4413" s="42" t="n"/>
      <c r="K4413" s="42" t="n"/>
      <c r="L4413" s="42" t="n"/>
      <c r="M4413" s="42" t="n"/>
      <c r="N4413" s="42" t="n"/>
      <c r="O4413" s="42" t="n"/>
    </row>
    <row r="4414">
      <c r="A4414" s="40" t="n"/>
      <c r="B4414" s="41" t="n"/>
      <c r="C4414" s="42" t="n"/>
      <c r="D4414" s="42" t="n"/>
      <c r="E4414" s="42" t="n"/>
      <c r="F4414" s="42" t="n"/>
      <c r="G4414" s="42" t="n"/>
      <c r="H4414" s="42" t="n"/>
      <c r="I4414" s="42" t="n"/>
      <c r="J4414" s="42" t="n"/>
      <c r="K4414" s="42" t="n"/>
      <c r="L4414" s="42" t="n"/>
      <c r="M4414" s="42" t="n"/>
      <c r="N4414" s="42" t="n"/>
      <c r="O4414" s="42" t="n"/>
    </row>
    <row r="4415">
      <c r="A4415" s="40" t="n"/>
      <c r="B4415" s="41" t="n"/>
      <c r="C4415" s="42" t="n"/>
      <c r="D4415" s="42" t="n"/>
      <c r="E4415" s="42" t="n"/>
      <c r="F4415" s="42" t="n"/>
      <c r="G4415" s="42" t="n"/>
      <c r="H4415" s="42" t="n"/>
      <c r="I4415" s="42" t="n"/>
      <c r="J4415" s="42" t="n"/>
      <c r="K4415" s="42" t="n"/>
      <c r="L4415" s="42" t="n"/>
      <c r="M4415" s="42" t="n"/>
      <c r="N4415" s="42" t="n"/>
      <c r="O4415" s="42" t="n"/>
    </row>
    <row r="4416">
      <c r="A4416" s="40" t="n"/>
      <c r="B4416" s="41" t="n"/>
      <c r="C4416" s="42" t="n"/>
      <c r="D4416" s="42" t="n"/>
      <c r="E4416" s="42" t="n"/>
      <c r="F4416" s="42" t="n"/>
      <c r="G4416" s="42" t="n"/>
      <c r="H4416" s="42" t="n"/>
      <c r="I4416" s="42" t="n"/>
      <c r="J4416" s="42" t="n"/>
      <c r="K4416" s="42" t="n"/>
      <c r="L4416" s="42" t="n"/>
      <c r="M4416" s="42" t="n"/>
      <c r="N4416" s="42" t="n"/>
      <c r="O4416" s="42" t="n"/>
    </row>
    <row r="4417">
      <c r="A4417" s="40" t="n"/>
      <c r="B4417" s="41" t="n"/>
      <c r="C4417" s="42" t="n"/>
      <c r="D4417" s="42" t="n"/>
      <c r="E4417" s="42" t="n"/>
      <c r="F4417" s="42" t="n"/>
      <c r="G4417" s="42" t="n"/>
      <c r="H4417" s="42" t="n"/>
      <c r="I4417" s="42" t="n"/>
      <c r="J4417" s="42" t="n"/>
      <c r="K4417" s="42" t="n"/>
      <c r="L4417" s="42" t="n"/>
      <c r="M4417" s="42" t="n"/>
      <c r="N4417" s="42" t="n"/>
      <c r="O4417" s="42" t="n"/>
    </row>
    <row r="4418">
      <c r="A4418" s="40" t="n"/>
      <c r="B4418" s="41" t="n"/>
      <c r="C4418" s="42" t="n"/>
      <c r="D4418" s="42" t="n"/>
      <c r="E4418" s="42" t="n"/>
      <c r="F4418" s="42" t="n"/>
      <c r="G4418" s="42" t="n"/>
      <c r="H4418" s="42" t="n"/>
      <c r="I4418" s="42" t="n"/>
      <c r="J4418" s="42" t="n"/>
      <c r="K4418" s="42" t="n"/>
      <c r="L4418" s="42" t="n"/>
      <c r="M4418" s="42" t="n"/>
      <c r="N4418" s="42" t="n"/>
      <c r="O4418" s="42" t="n"/>
    </row>
    <row r="4419">
      <c r="A4419" s="40" t="n"/>
      <c r="B4419" s="41" t="n"/>
      <c r="C4419" s="42" t="n"/>
      <c r="D4419" s="42" t="n"/>
      <c r="E4419" s="42" t="n"/>
      <c r="F4419" s="42" t="n"/>
      <c r="G4419" s="42" t="n"/>
      <c r="H4419" s="42" t="n"/>
      <c r="I4419" s="42" t="n"/>
      <c r="J4419" s="42" t="n"/>
      <c r="K4419" s="42" t="n"/>
      <c r="L4419" s="42" t="n"/>
      <c r="M4419" s="42" t="n"/>
      <c r="N4419" s="42" t="n"/>
      <c r="O4419" s="42" t="n"/>
    </row>
    <row r="4420">
      <c r="A4420" s="40" t="n"/>
      <c r="B4420" s="41" t="n"/>
      <c r="C4420" s="42" t="n"/>
      <c r="D4420" s="42" t="n"/>
      <c r="E4420" s="42" t="n"/>
      <c r="F4420" s="42" t="n"/>
      <c r="G4420" s="42" t="n"/>
      <c r="H4420" s="42" t="n"/>
      <c r="I4420" s="42" t="n"/>
      <c r="J4420" s="42" t="n"/>
      <c r="K4420" s="42" t="n"/>
      <c r="L4420" s="42" t="n"/>
      <c r="M4420" s="42" t="n"/>
      <c r="N4420" s="42" t="n"/>
      <c r="O4420" s="42" t="n"/>
    </row>
    <row r="4421">
      <c r="A4421" s="40" t="n"/>
      <c r="B4421" s="41" t="n"/>
      <c r="C4421" s="42" t="n"/>
      <c r="D4421" s="42" t="n"/>
      <c r="E4421" s="42" t="n"/>
      <c r="F4421" s="42" t="n"/>
      <c r="G4421" s="42" t="n"/>
      <c r="H4421" s="42" t="n"/>
      <c r="I4421" s="42" t="n"/>
      <c r="J4421" s="42" t="n"/>
      <c r="K4421" s="42" t="n"/>
      <c r="L4421" s="42" t="n"/>
      <c r="M4421" s="42" t="n"/>
      <c r="N4421" s="42" t="n"/>
      <c r="O4421" s="42" t="n"/>
    </row>
    <row r="4422">
      <c r="A4422" s="40" t="n"/>
      <c r="B4422" s="41" t="n"/>
      <c r="C4422" s="42" t="n"/>
      <c r="D4422" s="42" t="n"/>
      <c r="E4422" s="42" t="n"/>
      <c r="F4422" s="42" t="n"/>
      <c r="G4422" s="42" t="n"/>
      <c r="H4422" s="42" t="n"/>
      <c r="I4422" s="42" t="n"/>
      <c r="J4422" s="42" t="n"/>
      <c r="K4422" s="42" t="n"/>
      <c r="L4422" s="42" t="n"/>
      <c r="M4422" s="42" t="n"/>
      <c r="N4422" s="42" t="n"/>
      <c r="O4422" s="42" t="n"/>
    </row>
    <row r="4423">
      <c r="A4423" s="40" t="n"/>
      <c r="B4423" s="41" t="n"/>
      <c r="C4423" s="42" t="n"/>
      <c r="D4423" s="42" t="n"/>
      <c r="E4423" s="42" t="n"/>
      <c r="F4423" s="42" t="n"/>
      <c r="G4423" s="42" t="n"/>
      <c r="H4423" s="42" t="n"/>
      <c r="I4423" s="42" t="n"/>
      <c r="J4423" s="42" t="n"/>
      <c r="K4423" s="42" t="n"/>
      <c r="L4423" s="42" t="n"/>
      <c r="M4423" s="42" t="n"/>
      <c r="N4423" s="42" t="n"/>
      <c r="O4423" s="42" t="n"/>
    </row>
    <row r="4424">
      <c r="A4424" s="40" t="n"/>
      <c r="B4424" s="41" t="n"/>
      <c r="C4424" s="42" t="n"/>
      <c r="D4424" s="42" t="n"/>
      <c r="E4424" s="42" t="n"/>
      <c r="F4424" s="42" t="n"/>
      <c r="G4424" s="42" t="n"/>
      <c r="H4424" s="42" t="n"/>
      <c r="I4424" s="42" t="n"/>
      <c r="J4424" s="42" t="n"/>
      <c r="K4424" s="42" t="n"/>
      <c r="L4424" s="42" t="n"/>
      <c r="M4424" s="42" t="n"/>
      <c r="N4424" s="42" t="n"/>
      <c r="O4424" s="42" t="n"/>
    </row>
    <row r="4425">
      <c r="A4425" s="40" t="n"/>
      <c r="B4425" s="41" t="n"/>
      <c r="C4425" s="42" t="n"/>
      <c r="D4425" s="42" t="n"/>
      <c r="E4425" s="42" t="n"/>
      <c r="F4425" s="42" t="n"/>
      <c r="G4425" s="42" t="n"/>
      <c r="H4425" s="42" t="n"/>
      <c r="I4425" s="42" t="n"/>
      <c r="J4425" s="42" t="n"/>
      <c r="K4425" s="42" t="n"/>
      <c r="L4425" s="42" t="n"/>
      <c r="M4425" s="42" t="n"/>
      <c r="N4425" s="42" t="n"/>
      <c r="O4425" s="42" t="n"/>
    </row>
    <row r="4426">
      <c r="A4426" s="40" t="n"/>
      <c r="B4426" s="41" t="n"/>
      <c r="C4426" s="42" t="n"/>
      <c r="D4426" s="42" t="n"/>
      <c r="E4426" s="42" t="n"/>
      <c r="F4426" s="42" t="n"/>
      <c r="G4426" s="42" t="n"/>
      <c r="H4426" s="42" t="n"/>
      <c r="I4426" s="42" t="n"/>
      <c r="J4426" s="42" t="n"/>
      <c r="K4426" s="42" t="n"/>
      <c r="L4426" s="42" t="n"/>
      <c r="M4426" s="42" t="n"/>
      <c r="N4426" s="42" t="n"/>
      <c r="O4426" s="42" t="n"/>
    </row>
    <row r="4427">
      <c r="A4427" s="40" t="n"/>
      <c r="B4427" s="41" t="n"/>
      <c r="C4427" s="42" t="n"/>
      <c r="D4427" s="42" t="n"/>
      <c r="E4427" s="42" t="n"/>
      <c r="F4427" s="42" t="n"/>
      <c r="G4427" s="42" t="n"/>
      <c r="H4427" s="42" t="n"/>
      <c r="I4427" s="42" t="n"/>
      <c r="J4427" s="42" t="n"/>
      <c r="K4427" s="42" t="n"/>
      <c r="L4427" s="42" t="n"/>
      <c r="M4427" s="42" t="n"/>
      <c r="N4427" s="42" t="n"/>
      <c r="O4427" s="42" t="n"/>
    </row>
    <row r="4428">
      <c r="A4428" s="40" t="n"/>
      <c r="B4428" s="41" t="n"/>
      <c r="C4428" s="42" t="n"/>
      <c r="D4428" s="42" t="n"/>
      <c r="E4428" s="42" t="n"/>
      <c r="F4428" s="42" t="n"/>
      <c r="G4428" s="42" t="n"/>
      <c r="H4428" s="42" t="n"/>
      <c r="I4428" s="42" t="n"/>
      <c r="J4428" s="42" t="n"/>
      <c r="K4428" s="42" t="n"/>
      <c r="L4428" s="42" t="n"/>
      <c r="M4428" s="42" t="n"/>
      <c r="N4428" s="42" t="n"/>
      <c r="O4428" s="42" t="n"/>
    </row>
    <row r="4429">
      <c r="A4429" s="40" t="n"/>
      <c r="B4429" s="41" t="n"/>
      <c r="C4429" s="42" t="n"/>
      <c r="D4429" s="42" t="n"/>
      <c r="E4429" s="42" t="n"/>
      <c r="F4429" s="42" t="n"/>
      <c r="G4429" s="42" t="n"/>
      <c r="H4429" s="42" t="n"/>
      <c r="I4429" s="42" t="n"/>
      <c r="J4429" s="42" t="n"/>
      <c r="K4429" s="42" t="n"/>
      <c r="L4429" s="42" t="n"/>
      <c r="M4429" s="42" t="n"/>
      <c r="N4429" s="42" t="n"/>
      <c r="O4429" s="42" t="n"/>
    </row>
    <row r="4430">
      <c r="A4430" s="40" t="n"/>
      <c r="B4430" s="41" t="n"/>
      <c r="C4430" s="42" t="n"/>
      <c r="D4430" s="42" t="n"/>
      <c r="E4430" s="42" t="n"/>
      <c r="F4430" s="42" t="n"/>
      <c r="G4430" s="42" t="n"/>
      <c r="H4430" s="42" t="n"/>
      <c r="I4430" s="42" t="n"/>
      <c r="J4430" s="42" t="n"/>
      <c r="K4430" s="42" t="n"/>
      <c r="L4430" s="42" t="n"/>
      <c r="M4430" s="42" t="n"/>
      <c r="N4430" s="42" t="n"/>
      <c r="O4430" s="42" t="n"/>
    </row>
    <row r="4431">
      <c r="A4431" s="40" t="n"/>
      <c r="B4431" s="41" t="n"/>
      <c r="C4431" s="42" t="n"/>
      <c r="D4431" s="42" t="n"/>
      <c r="E4431" s="42" t="n"/>
      <c r="F4431" s="42" t="n"/>
      <c r="G4431" s="42" t="n"/>
      <c r="H4431" s="42" t="n"/>
      <c r="I4431" s="42" t="n"/>
      <c r="J4431" s="42" t="n"/>
      <c r="K4431" s="42" t="n"/>
      <c r="L4431" s="42" t="n"/>
      <c r="M4431" s="42" t="n"/>
      <c r="N4431" s="42" t="n"/>
      <c r="O4431" s="42" t="n"/>
    </row>
    <row r="4432">
      <c r="A4432" s="40" t="n"/>
      <c r="B4432" s="41" t="n"/>
      <c r="C4432" s="42" t="n"/>
      <c r="D4432" s="42" t="n"/>
      <c r="E4432" s="42" t="n"/>
      <c r="F4432" s="42" t="n"/>
      <c r="G4432" s="42" t="n"/>
      <c r="H4432" s="42" t="n"/>
      <c r="I4432" s="42" t="n"/>
      <c r="J4432" s="42" t="n"/>
      <c r="K4432" s="42" t="n"/>
      <c r="L4432" s="42" t="n"/>
      <c r="M4432" s="42" t="n"/>
      <c r="N4432" s="42" t="n"/>
      <c r="O4432" s="42" t="n"/>
    </row>
    <row r="4433">
      <c r="A4433" s="40" t="n"/>
      <c r="B4433" s="41" t="n"/>
      <c r="C4433" s="42" t="n"/>
      <c r="D4433" s="42" t="n"/>
      <c r="E4433" s="42" t="n"/>
      <c r="F4433" s="42" t="n"/>
      <c r="G4433" s="42" t="n"/>
      <c r="H4433" s="42" t="n"/>
      <c r="I4433" s="42" t="n"/>
      <c r="J4433" s="42" t="n"/>
      <c r="K4433" s="42" t="n"/>
      <c r="L4433" s="42" t="n"/>
      <c r="M4433" s="42" t="n"/>
      <c r="N4433" s="42" t="n"/>
      <c r="O4433" s="42" t="n"/>
    </row>
    <row r="4434">
      <c r="A4434" s="40" t="n"/>
      <c r="B4434" s="41" t="n"/>
      <c r="C4434" s="42" t="n"/>
      <c r="D4434" s="42" t="n"/>
      <c r="E4434" s="42" t="n"/>
      <c r="F4434" s="42" t="n"/>
      <c r="G4434" s="42" t="n"/>
      <c r="H4434" s="42" t="n"/>
      <c r="I4434" s="42" t="n"/>
      <c r="J4434" s="42" t="n"/>
      <c r="K4434" s="42" t="n"/>
      <c r="L4434" s="42" t="n"/>
      <c r="M4434" s="42" t="n"/>
      <c r="N4434" s="42" t="n"/>
      <c r="O4434" s="42" t="n"/>
    </row>
    <row r="4435">
      <c r="A4435" s="40" t="n"/>
      <c r="B4435" s="41" t="n"/>
      <c r="C4435" s="42" t="n"/>
      <c r="D4435" s="42" t="n"/>
      <c r="E4435" s="42" t="n"/>
      <c r="F4435" s="42" t="n"/>
      <c r="G4435" s="42" t="n"/>
      <c r="H4435" s="42" t="n"/>
      <c r="I4435" s="42" t="n"/>
      <c r="J4435" s="42" t="n"/>
      <c r="K4435" s="42" t="n"/>
      <c r="L4435" s="42" t="n"/>
      <c r="M4435" s="42" t="n"/>
      <c r="N4435" s="42" t="n"/>
      <c r="O4435" s="42" t="n"/>
    </row>
    <row r="4436">
      <c r="A4436" s="40" t="n"/>
      <c r="B4436" s="41" t="n"/>
      <c r="C4436" s="42" t="n"/>
      <c r="D4436" s="42" t="n"/>
      <c r="E4436" s="42" t="n"/>
      <c r="F4436" s="42" t="n"/>
      <c r="G4436" s="42" t="n"/>
      <c r="H4436" s="42" t="n"/>
      <c r="I4436" s="42" t="n"/>
      <c r="J4436" s="42" t="n"/>
      <c r="K4436" s="42" t="n"/>
      <c r="L4436" s="42" t="n"/>
      <c r="M4436" s="42" t="n"/>
      <c r="N4436" s="42" t="n"/>
      <c r="O4436" s="42" t="n"/>
    </row>
    <row r="4437">
      <c r="A4437" s="40" t="n"/>
      <c r="B4437" s="41" t="n"/>
      <c r="C4437" s="42" t="n"/>
      <c r="D4437" s="42" t="n"/>
      <c r="E4437" s="42" t="n"/>
      <c r="F4437" s="42" t="n"/>
      <c r="G4437" s="42" t="n"/>
      <c r="H4437" s="42" t="n"/>
      <c r="I4437" s="42" t="n"/>
      <c r="J4437" s="42" t="n"/>
      <c r="K4437" s="42" t="n"/>
      <c r="L4437" s="42" t="n"/>
      <c r="M4437" s="42" t="n"/>
      <c r="N4437" s="42" t="n"/>
      <c r="O4437" s="42" t="n"/>
    </row>
    <row r="4438">
      <c r="A4438" s="40" t="n"/>
      <c r="B4438" s="41" t="n"/>
      <c r="C4438" s="42" t="n"/>
      <c r="D4438" s="42" t="n"/>
      <c r="E4438" s="42" t="n"/>
      <c r="F4438" s="42" t="n"/>
      <c r="G4438" s="42" t="n"/>
      <c r="H4438" s="42" t="n"/>
      <c r="I4438" s="42" t="n"/>
      <c r="J4438" s="42" t="n"/>
      <c r="K4438" s="42" t="n"/>
      <c r="L4438" s="42" t="n"/>
      <c r="M4438" s="42" t="n"/>
      <c r="N4438" s="42" t="n"/>
      <c r="O4438" s="42" t="n"/>
    </row>
    <row r="4439">
      <c r="A4439" s="40" t="n"/>
      <c r="B4439" s="41" t="n"/>
      <c r="C4439" s="42" t="n"/>
      <c r="D4439" s="42" t="n"/>
      <c r="E4439" s="42" t="n"/>
      <c r="F4439" s="42" t="n"/>
      <c r="G4439" s="42" t="n"/>
      <c r="H4439" s="42" t="n"/>
      <c r="I4439" s="42" t="n"/>
      <c r="J4439" s="42" t="n"/>
      <c r="K4439" s="42" t="n"/>
      <c r="L4439" s="42" t="n"/>
      <c r="M4439" s="42" t="n"/>
      <c r="N4439" s="42" t="n"/>
      <c r="O4439" s="42" t="n"/>
    </row>
    <row r="4440">
      <c r="A4440" s="40" t="n"/>
      <c r="B4440" s="41" t="n"/>
      <c r="C4440" s="42" t="n"/>
      <c r="D4440" s="42" t="n"/>
      <c r="E4440" s="42" t="n"/>
      <c r="F4440" s="42" t="n"/>
      <c r="G4440" s="42" t="n"/>
      <c r="H4440" s="42" t="n"/>
      <c r="I4440" s="42" t="n"/>
      <c r="J4440" s="42" t="n"/>
      <c r="K4440" s="42" t="n"/>
      <c r="L4440" s="42" t="n"/>
      <c r="M4440" s="42" t="n"/>
      <c r="N4440" s="42" t="n"/>
      <c r="O4440" s="42" t="n"/>
    </row>
    <row r="4441">
      <c r="A4441" s="40" t="n"/>
      <c r="B4441" s="41" t="n"/>
      <c r="C4441" s="42" t="n"/>
      <c r="D4441" s="42" t="n"/>
      <c r="E4441" s="42" t="n"/>
      <c r="F4441" s="42" t="n"/>
      <c r="G4441" s="42" t="n"/>
      <c r="H4441" s="42" t="n"/>
      <c r="I4441" s="42" t="n"/>
      <c r="J4441" s="42" t="n"/>
      <c r="K4441" s="42" t="n"/>
      <c r="L4441" s="42" t="n"/>
      <c r="M4441" s="42" t="n"/>
      <c r="N4441" s="42" t="n"/>
      <c r="O4441" s="42" t="n"/>
    </row>
    <row r="4442">
      <c r="A4442" s="40" t="n"/>
      <c r="B4442" s="41" t="n"/>
      <c r="C4442" s="42" t="n"/>
      <c r="D4442" s="42" t="n"/>
      <c r="E4442" s="42" t="n"/>
      <c r="F4442" s="42" t="n"/>
      <c r="G4442" s="42" t="n"/>
      <c r="H4442" s="42" t="n"/>
      <c r="I4442" s="42" t="n"/>
      <c r="J4442" s="42" t="n"/>
      <c r="K4442" s="42" t="n"/>
      <c r="L4442" s="42" t="n"/>
      <c r="M4442" s="42" t="n"/>
      <c r="N4442" s="42" t="n"/>
      <c r="O4442" s="42" t="n"/>
    </row>
    <row r="4443">
      <c r="A4443" s="40" t="n"/>
      <c r="B4443" s="41" t="n"/>
      <c r="C4443" s="42" t="n"/>
      <c r="D4443" s="42" t="n"/>
      <c r="E4443" s="42" t="n"/>
      <c r="F4443" s="42" t="n"/>
      <c r="G4443" s="42" t="n"/>
      <c r="H4443" s="42" t="n"/>
      <c r="I4443" s="42" t="n"/>
      <c r="J4443" s="42" t="n"/>
      <c r="K4443" s="42" t="n"/>
      <c r="L4443" s="42" t="n"/>
      <c r="M4443" s="42" t="n"/>
      <c r="N4443" s="42" t="n"/>
      <c r="O4443" s="42" t="n"/>
    </row>
    <row r="4444">
      <c r="A4444" s="40" t="n"/>
      <c r="B4444" s="41" t="n"/>
      <c r="C4444" s="42" t="n"/>
      <c r="D4444" s="42" t="n"/>
      <c r="E4444" s="42" t="n"/>
      <c r="F4444" s="42" t="n"/>
      <c r="G4444" s="42" t="n"/>
      <c r="H4444" s="42" t="n"/>
      <c r="I4444" s="42" t="n"/>
      <c r="J4444" s="42" t="n"/>
      <c r="K4444" s="42" t="n"/>
      <c r="L4444" s="42" t="n"/>
      <c r="M4444" s="42" t="n"/>
      <c r="N4444" s="42" t="n"/>
      <c r="O4444" s="42" t="n"/>
    </row>
    <row r="4445">
      <c r="A4445" s="40" t="n"/>
      <c r="B4445" s="41" t="n"/>
      <c r="C4445" s="42" t="n"/>
      <c r="D4445" s="42" t="n"/>
      <c r="E4445" s="42" t="n"/>
      <c r="F4445" s="42" t="n"/>
      <c r="G4445" s="42" t="n"/>
      <c r="H4445" s="42" t="n"/>
      <c r="I4445" s="42" t="n"/>
      <c r="J4445" s="42" t="n"/>
      <c r="K4445" s="42" t="n"/>
      <c r="L4445" s="42" t="n"/>
      <c r="M4445" s="42" t="n"/>
      <c r="N4445" s="42" t="n"/>
      <c r="O4445" s="42" t="n"/>
    </row>
    <row r="4446">
      <c r="A4446" s="40" t="n"/>
      <c r="B4446" s="41" t="n"/>
      <c r="C4446" s="42" t="n"/>
      <c r="D4446" s="42" t="n"/>
      <c r="E4446" s="42" t="n"/>
      <c r="F4446" s="42" t="n"/>
      <c r="G4446" s="42" t="n"/>
      <c r="H4446" s="42" t="n"/>
      <c r="I4446" s="42" t="n"/>
      <c r="J4446" s="42" t="n"/>
      <c r="K4446" s="42" t="n"/>
      <c r="L4446" s="42" t="n"/>
      <c r="M4446" s="42" t="n"/>
      <c r="N4446" s="42" t="n"/>
      <c r="O4446" s="42" t="n"/>
    </row>
    <row r="4447">
      <c r="A4447" s="40" t="n"/>
      <c r="B4447" s="41" t="n"/>
      <c r="C4447" s="42" t="n"/>
      <c r="D4447" s="42" t="n"/>
      <c r="E4447" s="42" t="n"/>
      <c r="F4447" s="42" t="n"/>
      <c r="G4447" s="42" t="n"/>
      <c r="H4447" s="42" t="n"/>
      <c r="I4447" s="42" t="n"/>
      <c r="J4447" s="42" t="n"/>
      <c r="K4447" s="42" t="n"/>
      <c r="L4447" s="42" t="n"/>
      <c r="M4447" s="42" t="n"/>
      <c r="N4447" s="42" t="n"/>
      <c r="O4447" s="42" t="n"/>
    </row>
    <row r="4448">
      <c r="A4448" s="40" t="n"/>
      <c r="B4448" s="41" t="n"/>
      <c r="C4448" s="42" t="n"/>
      <c r="D4448" s="42" t="n"/>
      <c r="E4448" s="42" t="n"/>
      <c r="F4448" s="42" t="n"/>
      <c r="G4448" s="42" t="n"/>
      <c r="H4448" s="42" t="n"/>
      <c r="I4448" s="42" t="n"/>
      <c r="J4448" s="42" t="n"/>
      <c r="K4448" s="42" t="n"/>
      <c r="L4448" s="42" t="n"/>
      <c r="M4448" s="42" t="n"/>
      <c r="N4448" s="42" t="n"/>
      <c r="O4448" s="42" t="n"/>
    </row>
    <row r="4449">
      <c r="A4449" s="40" t="n"/>
      <c r="B4449" s="41" t="n"/>
      <c r="C4449" s="42" t="n"/>
      <c r="D4449" s="42" t="n"/>
      <c r="E4449" s="42" t="n"/>
      <c r="F4449" s="42" t="n"/>
      <c r="G4449" s="42" t="n"/>
      <c r="H4449" s="42" t="n"/>
      <c r="I4449" s="42" t="n"/>
      <c r="J4449" s="42" t="n"/>
      <c r="K4449" s="42" t="n"/>
      <c r="L4449" s="42" t="n"/>
      <c r="M4449" s="42" t="n"/>
      <c r="N4449" s="42" t="n"/>
      <c r="O4449" s="42" t="n"/>
    </row>
    <row r="4450">
      <c r="A4450" s="40" t="n"/>
      <c r="B4450" s="41" t="n"/>
      <c r="C4450" s="42" t="n"/>
      <c r="D4450" s="42" t="n"/>
      <c r="E4450" s="42" t="n"/>
      <c r="F4450" s="42" t="n"/>
      <c r="G4450" s="42" t="n"/>
      <c r="H4450" s="42" t="n"/>
      <c r="I4450" s="42" t="n"/>
      <c r="J4450" s="42" t="n"/>
      <c r="K4450" s="42" t="n"/>
      <c r="L4450" s="42" t="n"/>
      <c r="M4450" s="42" t="n"/>
      <c r="N4450" s="42" t="n"/>
      <c r="O4450" s="42" t="n"/>
    </row>
    <row r="4451">
      <c r="A4451" s="40" t="n"/>
      <c r="B4451" s="41" t="n"/>
      <c r="C4451" s="42" t="n"/>
      <c r="D4451" s="42" t="n"/>
      <c r="E4451" s="42" t="n"/>
      <c r="F4451" s="42" t="n"/>
      <c r="G4451" s="42" t="n"/>
      <c r="H4451" s="42" t="n"/>
      <c r="I4451" s="42" t="n"/>
      <c r="J4451" s="42" t="n"/>
      <c r="K4451" s="42" t="n"/>
      <c r="L4451" s="42" t="n"/>
      <c r="M4451" s="42" t="n"/>
      <c r="N4451" s="42" t="n"/>
      <c r="O4451" s="42" t="n"/>
    </row>
    <row r="4452">
      <c r="A4452" s="40" t="n"/>
      <c r="B4452" s="41" t="n"/>
      <c r="C4452" s="42" t="n"/>
      <c r="D4452" s="42" t="n"/>
      <c r="E4452" s="42" t="n"/>
      <c r="F4452" s="42" t="n"/>
      <c r="G4452" s="42" t="n"/>
      <c r="H4452" s="42" t="n"/>
      <c r="I4452" s="42" t="n"/>
      <c r="J4452" s="42" t="n"/>
      <c r="K4452" s="42" t="n"/>
      <c r="L4452" s="42" t="n"/>
      <c r="M4452" s="42" t="n"/>
      <c r="N4452" s="42" t="n"/>
      <c r="O4452" s="42" t="n"/>
    </row>
    <row r="4453">
      <c r="A4453" s="40" t="n"/>
      <c r="B4453" s="41" t="n"/>
      <c r="C4453" s="42" t="n"/>
      <c r="D4453" s="42" t="n"/>
      <c r="E4453" s="42" t="n"/>
      <c r="F4453" s="42" t="n"/>
      <c r="G4453" s="42" t="n"/>
      <c r="H4453" s="42" t="n"/>
      <c r="I4453" s="42" t="n"/>
      <c r="J4453" s="42" t="n"/>
      <c r="K4453" s="42" t="n"/>
      <c r="L4453" s="42" t="n"/>
      <c r="M4453" s="42" t="n"/>
      <c r="N4453" s="42" t="n"/>
      <c r="O4453" s="42" t="n"/>
    </row>
    <row r="4454">
      <c r="A4454" s="40" t="n"/>
      <c r="B4454" s="41" t="n"/>
      <c r="C4454" s="42" t="n"/>
      <c r="D4454" s="42" t="n"/>
      <c r="E4454" s="42" t="n"/>
      <c r="F4454" s="42" t="n"/>
      <c r="G4454" s="42" t="n"/>
      <c r="H4454" s="42" t="n"/>
      <c r="I4454" s="42" t="n"/>
      <c r="J4454" s="42" t="n"/>
      <c r="K4454" s="42" t="n"/>
      <c r="L4454" s="42" t="n"/>
      <c r="M4454" s="42" t="n"/>
      <c r="N4454" s="42" t="n"/>
      <c r="O4454" s="42" t="n"/>
    </row>
    <row r="4455">
      <c r="A4455" s="40" t="n"/>
      <c r="B4455" s="41" t="n"/>
      <c r="C4455" s="42" t="n"/>
      <c r="D4455" s="42" t="n"/>
      <c r="E4455" s="42" t="n"/>
      <c r="F4455" s="42" t="n"/>
      <c r="G4455" s="42" t="n"/>
      <c r="H4455" s="42" t="n"/>
      <c r="I4455" s="42" t="n"/>
      <c r="J4455" s="42" t="n"/>
      <c r="K4455" s="42" t="n"/>
      <c r="L4455" s="42" t="n"/>
      <c r="M4455" s="42" t="n"/>
      <c r="N4455" s="42" t="n"/>
      <c r="O4455" s="42" t="n"/>
    </row>
    <row r="4456">
      <c r="A4456" s="40" t="n"/>
      <c r="B4456" s="41" t="n"/>
      <c r="C4456" s="42" t="n"/>
      <c r="D4456" s="42" t="n"/>
      <c r="E4456" s="42" t="n"/>
      <c r="F4456" s="42" t="n"/>
      <c r="G4456" s="42" t="n"/>
      <c r="H4456" s="42" t="n"/>
      <c r="I4456" s="42" t="n"/>
      <c r="J4456" s="42" t="n"/>
      <c r="K4456" s="42" t="n"/>
      <c r="L4456" s="42" t="n"/>
      <c r="M4456" s="42" t="n"/>
      <c r="N4456" s="42" t="n"/>
      <c r="O4456" s="42" t="n"/>
    </row>
    <row r="4457">
      <c r="A4457" s="40" t="n"/>
      <c r="B4457" s="41" t="n"/>
      <c r="C4457" s="42" t="n"/>
      <c r="D4457" s="42" t="n"/>
      <c r="E4457" s="42" t="n"/>
      <c r="F4457" s="42" t="n"/>
      <c r="G4457" s="42" t="n"/>
      <c r="H4457" s="42" t="n"/>
      <c r="I4457" s="42" t="n"/>
      <c r="J4457" s="42" t="n"/>
      <c r="K4457" s="42" t="n"/>
      <c r="L4457" s="42" t="n"/>
      <c r="M4457" s="42" t="n"/>
      <c r="N4457" s="42" t="n"/>
      <c r="O4457" s="42" t="n"/>
    </row>
    <row r="4458">
      <c r="A4458" s="40" t="n"/>
      <c r="B4458" s="41" t="n"/>
      <c r="C4458" s="42" t="n"/>
      <c r="D4458" s="42" t="n"/>
      <c r="E4458" s="42" t="n"/>
      <c r="F4458" s="42" t="n"/>
      <c r="G4458" s="42" t="n"/>
      <c r="H4458" s="42" t="n"/>
      <c r="I4458" s="42" t="n"/>
      <c r="J4458" s="42" t="n"/>
      <c r="K4458" s="42" t="n"/>
      <c r="L4458" s="42" t="n"/>
      <c r="M4458" s="42" t="n"/>
      <c r="N4458" s="42" t="n"/>
      <c r="O4458" s="42" t="n"/>
    </row>
    <row r="4459">
      <c r="A4459" s="40" t="n"/>
      <c r="B4459" s="41" t="n"/>
      <c r="C4459" s="42" t="n"/>
      <c r="D4459" s="42" t="n"/>
      <c r="E4459" s="42" t="n"/>
      <c r="F4459" s="42" t="n"/>
      <c r="G4459" s="42" t="n"/>
      <c r="H4459" s="42" t="n"/>
      <c r="I4459" s="42" t="n"/>
      <c r="J4459" s="42" t="n"/>
      <c r="K4459" s="42" t="n"/>
      <c r="L4459" s="42" t="n"/>
      <c r="M4459" s="42" t="n"/>
      <c r="N4459" s="42" t="n"/>
      <c r="O4459" s="42" t="n"/>
    </row>
    <row r="4460">
      <c r="A4460" s="40" t="n"/>
      <c r="B4460" s="41" t="n"/>
      <c r="C4460" s="42" t="n"/>
      <c r="D4460" s="42" t="n"/>
      <c r="E4460" s="42" t="n"/>
      <c r="F4460" s="42" t="n"/>
      <c r="G4460" s="42" t="n"/>
      <c r="H4460" s="42" t="n"/>
      <c r="I4460" s="42" t="n"/>
      <c r="J4460" s="42" t="n"/>
      <c r="K4460" s="42" t="n"/>
      <c r="L4460" s="42" t="n"/>
      <c r="M4460" s="42" t="n"/>
      <c r="N4460" s="42" t="n"/>
      <c r="O4460" s="42" t="n"/>
    </row>
    <row r="4461">
      <c r="A4461" s="40" t="n"/>
      <c r="B4461" s="41" t="n"/>
      <c r="C4461" s="42" t="n"/>
      <c r="D4461" s="42" t="n"/>
      <c r="E4461" s="42" t="n"/>
      <c r="F4461" s="42" t="n"/>
      <c r="G4461" s="42" t="n"/>
      <c r="H4461" s="42" t="n"/>
      <c r="I4461" s="42" t="n"/>
      <c r="J4461" s="42" t="n"/>
      <c r="K4461" s="42" t="n"/>
      <c r="L4461" s="42" t="n"/>
      <c r="M4461" s="42" t="n"/>
      <c r="N4461" s="42" t="n"/>
      <c r="O4461" s="42" t="n"/>
    </row>
    <row r="4462">
      <c r="A4462" s="40" t="n"/>
      <c r="B4462" s="41" t="n"/>
      <c r="C4462" s="42" t="n"/>
      <c r="D4462" s="42" t="n"/>
      <c r="E4462" s="42" t="n"/>
      <c r="F4462" s="42" t="n"/>
      <c r="G4462" s="42" t="n"/>
      <c r="H4462" s="42" t="n"/>
      <c r="I4462" s="42" t="n"/>
      <c r="J4462" s="42" t="n"/>
      <c r="K4462" s="42" t="n"/>
      <c r="L4462" s="42" t="n"/>
      <c r="M4462" s="42" t="n"/>
      <c r="N4462" s="42" t="n"/>
      <c r="O4462" s="42" t="n"/>
    </row>
    <row r="4463">
      <c r="A4463" s="40" t="n"/>
      <c r="B4463" s="41" t="n"/>
      <c r="C4463" s="42" t="n"/>
      <c r="D4463" s="42" t="n"/>
      <c r="E4463" s="42" t="n"/>
      <c r="F4463" s="42" t="n"/>
      <c r="G4463" s="42" t="n"/>
      <c r="H4463" s="42" t="n"/>
      <c r="I4463" s="42" t="n"/>
      <c r="J4463" s="42" t="n"/>
      <c r="K4463" s="42" t="n"/>
      <c r="L4463" s="42" t="n"/>
      <c r="M4463" s="42" t="n"/>
      <c r="N4463" s="42" t="n"/>
      <c r="O4463" s="42" t="n"/>
    </row>
    <row r="4464">
      <c r="A4464" s="40" t="n"/>
      <c r="B4464" s="41" t="n"/>
      <c r="C4464" s="42" t="n"/>
      <c r="D4464" s="42" t="n"/>
      <c r="E4464" s="42" t="n"/>
      <c r="F4464" s="42" t="n"/>
      <c r="G4464" s="42" t="n"/>
      <c r="H4464" s="42" t="n"/>
      <c r="I4464" s="42" t="n"/>
      <c r="J4464" s="42" t="n"/>
      <c r="K4464" s="42" t="n"/>
      <c r="L4464" s="42" t="n"/>
      <c r="M4464" s="42" t="n"/>
      <c r="N4464" s="42" t="n"/>
      <c r="O4464" s="42" t="n"/>
    </row>
    <row r="4465">
      <c r="A4465" s="40" t="n"/>
      <c r="B4465" s="41" t="n"/>
      <c r="C4465" s="42" t="n"/>
      <c r="D4465" s="42" t="n"/>
      <c r="E4465" s="42" t="n"/>
      <c r="F4465" s="42" t="n"/>
      <c r="G4465" s="42" t="n"/>
      <c r="H4465" s="42" t="n"/>
      <c r="I4465" s="42" t="n"/>
      <c r="J4465" s="42" t="n"/>
      <c r="K4465" s="42" t="n"/>
      <c r="L4465" s="42" t="n"/>
      <c r="M4465" s="42" t="n"/>
      <c r="N4465" s="42" t="n"/>
      <c r="O4465" s="42" t="n"/>
    </row>
    <row r="4466">
      <c r="A4466" s="40" t="n"/>
      <c r="B4466" s="41" t="n"/>
      <c r="C4466" s="42" t="n"/>
      <c r="D4466" s="42" t="n"/>
      <c r="E4466" s="42" t="n"/>
      <c r="F4466" s="42" t="n"/>
      <c r="G4466" s="42" t="n"/>
      <c r="H4466" s="42" t="n"/>
      <c r="I4466" s="42" t="n"/>
      <c r="J4466" s="42" t="n"/>
      <c r="K4466" s="42" t="n"/>
      <c r="L4466" s="42" t="n"/>
      <c r="M4466" s="42" t="n"/>
      <c r="N4466" s="42" t="n"/>
      <c r="O4466" s="42" t="n"/>
    </row>
    <row r="4467">
      <c r="A4467" s="40" t="n"/>
      <c r="B4467" s="41" t="n"/>
      <c r="C4467" s="42" t="n"/>
      <c r="D4467" s="42" t="n"/>
      <c r="E4467" s="42" t="n"/>
      <c r="F4467" s="42" t="n"/>
      <c r="G4467" s="42" t="n"/>
      <c r="H4467" s="42" t="n"/>
      <c r="I4467" s="42" t="n"/>
      <c r="J4467" s="42" t="n"/>
      <c r="K4467" s="42" t="n"/>
      <c r="L4467" s="42" t="n"/>
      <c r="M4467" s="42" t="n"/>
      <c r="N4467" s="42" t="n"/>
      <c r="O4467" s="42" t="n"/>
    </row>
    <row r="4468">
      <c r="A4468" s="40" t="n"/>
      <c r="B4468" s="41" t="n"/>
      <c r="C4468" s="42" t="n"/>
      <c r="D4468" s="42" t="n"/>
      <c r="E4468" s="42" t="n"/>
      <c r="F4468" s="42" t="n"/>
      <c r="G4468" s="42" t="n"/>
      <c r="H4468" s="42" t="n"/>
      <c r="I4468" s="42" t="n"/>
      <c r="J4468" s="42" t="n"/>
      <c r="K4468" s="42" t="n"/>
      <c r="L4468" s="42" t="n"/>
      <c r="M4468" s="42" t="n"/>
      <c r="N4468" s="42" t="n"/>
      <c r="O4468" s="42" t="n"/>
    </row>
    <row r="4469">
      <c r="A4469" s="40" t="n"/>
      <c r="B4469" s="41" t="n"/>
      <c r="C4469" s="42" t="n"/>
      <c r="D4469" s="42" t="n"/>
      <c r="E4469" s="42" t="n"/>
      <c r="F4469" s="42" t="n"/>
      <c r="G4469" s="42" t="n"/>
      <c r="H4469" s="42" t="n"/>
      <c r="I4469" s="42" t="n"/>
      <c r="J4469" s="42" t="n"/>
      <c r="K4469" s="42" t="n"/>
      <c r="L4469" s="42" t="n"/>
      <c r="M4469" s="42" t="n"/>
      <c r="N4469" s="42" t="n"/>
      <c r="O4469" s="42" t="n"/>
    </row>
    <row r="4470">
      <c r="A4470" s="40" t="n"/>
      <c r="B4470" s="41" t="n"/>
      <c r="C4470" s="42" t="n"/>
      <c r="D4470" s="42" t="n"/>
      <c r="E4470" s="42" t="n"/>
      <c r="F4470" s="42" t="n"/>
      <c r="G4470" s="42" t="n"/>
      <c r="H4470" s="42" t="n"/>
      <c r="I4470" s="42" t="n"/>
      <c r="J4470" s="42" t="n"/>
      <c r="K4470" s="42" t="n"/>
      <c r="L4470" s="42" t="n"/>
      <c r="M4470" s="42" t="n"/>
      <c r="N4470" s="42" t="n"/>
      <c r="O4470" s="42" t="n"/>
    </row>
    <row r="4471">
      <c r="A4471" s="40" t="n"/>
      <c r="B4471" s="41" t="n"/>
      <c r="C4471" s="42" t="n"/>
      <c r="D4471" s="42" t="n"/>
      <c r="E4471" s="42" t="n"/>
      <c r="F4471" s="42" t="n"/>
      <c r="G4471" s="42" t="n"/>
      <c r="H4471" s="42" t="n"/>
      <c r="I4471" s="42" t="n"/>
      <c r="J4471" s="42" t="n"/>
      <c r="K4471" s="42" t="n"/>
      <c r="L4471" s="42" t="n"/>
      <c r="M4471" s="42" t="n"/>
      <c r="N4471" s="42" t="n"/>
      <c r="O4471" s="42" t="n"/>
    </row>
    <row r="4472">
      <c r="A4472" s="40" t="n"/>
      <c r="B4472" s="41" t="n"/>
      <c r="C4472" s="42" t="n"/>
      <c r="D4472" s="42" t="n"/>
      <c r="E4472" s="42" t="n"/>
      <c r="F4472" s="42" t="n"/>
      <c r="G4472" s="42" t="n"/>
      <c r="H4472" s="42" t="n"/>
      <c r="I4472" s="42" t="n"/>
      <c r="J4472" s="42" t="n"/>
      <c r="K4472" s="42" t="n"/>
      <c r="L4472" s="42" t="n"/>
      <c r="M4472" s="42" t="n"/>
      <c r="N4472" s="42" t="n"/>
      <c r="O4472" s="42" t="n"/>
    </row>
    <row r="4473">
      <c r="A4473" s="40" t="n"/>
      <c r="B4473" s="41" t="n"/>
      <c r="C4473" s="42" t="n"/>
      <c r="D4473" s="42" t="n"/>
      <c r="E4473" s="42" t="n"/>
      <c r="F4473" s="42" t="n"/>
      <c r="G4473" s="42" t="n"/>
      <c r="H4473" s="42" t="n"/>
      <c r="I4473" s="42" t="n"/>
      <c r="J4473" s="42" t="n"/>
      <c r="K4473" s="42" t="n"/>
      <c r="L4473" s="42" t="n"/>
      <c r="M4473" s="42" t="n"/>
      <c r="N4473" s="42" t="n"/>
      <c r="O4473" s="42" t="n"/>
    </row>
    <row r="4474">
      <c r="A4474" s="40" t="n"/>
      <c r="B4474" s="41" t="n"/>
      <c r="C4474" s="42" t="n"/>
      <c r="D4474" s="42" t="n"/>
      <c r="E4474" s="42" t="n"/>
      <c r="F4474" s="42" t="n"/>
      <c r="G4474" s="42" t="n"/>
      <c r="H4474" s="42" t="n"/>
      <c r="I4474" s="42" t="n"/>
      <c r="J4474" s="42" t="n"/>
      <c r="K4474" s="42" t="n"/>
      <c r="L4474" s="42" t="n"/>
      <c r="M4474" s="42" t="n"/>
      <c r="N4474" s="42" t="n"/>
      <c r="O4474" s="42" t="n"/>
    </row>
    <row r="4475">
      <c r="A4475" s="40" t="n"/>
      <c r="B4475" s="41" t="n"/>
      <c r="C4475" s="42" t="n"/>
      <c r="D4475" s="42" t="n"/>
      <c r="E4475" s="42" t="n"/>
      <c r="F4475" s="42" t="n"/>
      <c r="G4475" s="42" t="n"/>
      <c r="H4475" s="42" t="n"/>
      <c r="I4475" s="42" t="n"/>
      <c r="J4475" s="42" t="n"/>
      <c r="K4475" s="42" t="n"/>
      <c r="L4475" s="42" t="n"/>
      <c r="M4475" s="42" t="n"/>
      <c r="N4475" s="42" t="n"/>
      <c r="O4475" s="42" t="n"/>
    </row>
    <row r="4476">
      <c r="A4476" s="40" t="n"/>
      <c r="B4476" s="41" t="n"/>
      <c r="C4476" s="42" t="n"/>
      <c r="D4476" s="42" t="n"/>
      <c r="E4476" s="42" t="n"/>
      <c r="F4476" s="42" t="n"/>
      <c r="G4476" s="42" t="n"/>
      <c r="H4476" s="42" t="n"/>
      <c r="I4476" s="42" t="n"/>
      <c r="J4476" s="42" t="n"/>
      <c r="K4476" s="42" t="n"/>
      <c r="L4476" s="42" t="n"/>
      <c r="M4476" s="42" t="n"/>
      <c r="N4476" s="42" t="n"/>
      <c r="O4476" s="42" t="n"/>
    </row>
    <row r="4477">
      <c r="A4477" s="40" t="n"/>
      <c r="B4477" s="41" t="n"/>
      <c r="C4477" s="42" t="n"/>
      <c r="D4477" s="42" t="n"/>
      <c r="E4477" s="42" t="n"/>
      <c r="F4477" s="42" t="n"/>
      <c r="G4477" s="42" t="n"/>
      <c r="H4477" s="42" t="n"/>
      <c r="I4477" s="42" t="n"/>
      <c r="J4477" s="42" t="n"/>
      <c r="K4477" s="42" t="n"/>
      <c r="L4477" s="42" t="n"/>
      <c r="M4477" s="42" t="n"/>
      <c r="N4477" s="42" t="n"/>
      <c r="O4477" s="42" t="n"/>
    </row>
    <row r="4478">
      <c r="A4478" s="40" t="n"/>
      <c r="B4478" s="41" t="n"/>
      <c r="C4478" s="42" t="n"/>
      <c r="D4478" s="42" t="n"/>
      <c r="E4478" s="42" t="n"/>
      <c r="F4478" s="42" t="n"/>
      <c r="G4478" s="42" t="n"/>
      <c r="H4478" s="42" t="n"/>
      <c r="I4478" s="42" t="n"/>
      <c r="J4478" s="42" t="n"/>
      <c r="K4478" s="42" t="n"/>
      <c r="L4478" s="42" t="n"/>
      <c r="M4478" s="42" t="n"/>
      <c r="N4478" s="42" t="n"/>
      <c r="O4478" s="42" t="n"/>
    </row>
    <row r="4479">
      <c r="A4479" s="40" t="n"/>
      <c r="B4479" s="41" t="n"/>
      <c r="C4479" s="42" t="n"/>
      <c r="D4479" s="42" t="n"/>
      <c r="E4479" s="42" t="n"/>
      <c r="F4479" s="42" t="n"/>
      <c r="G4479" s="42" t="n"/>
      <c r="H4479" s="42" t="n"/>
      <c r="I4479" s="42" t="n"/>
      <c r="J4479" s="42" t="n"/>
      <c r="K4479" s="42" t="n"/>
      <c r="L4479" s="42" t="n"/>
      <c r="M4479" s="42" t="n"/>
      <c r="N4479" s="42" t="n"/>
      <c r="O4479" s="42" t="n"/>
    </row>
    <row r="4480">
      <c r="A4480" s="40" t="n"/>
      <c r="B4480" s="41" t="n"/>
      <c r="C4480" s="42" t="n"/>
      <c r="D4480" s="42" t="n"/>
      <c r="E4480" s="42" t="n"/>
      <c r="F4480" s="42" t="n"/>
      <c r="G4480" s="42" t="n"/>
      <c r="H4480" s="42" t="n"/>
      <c r="I4480" s="42" t="n"/>
      <c r="J4480" s="42" t="n"/>
      <c r="K4480" s="42" t="n"/>
      <c r="L4480" s="42" t="n"/>
      <c r="M4480" s="42" t="n"/>
      <c r="N4480" s="42" t="n"/>
      <c r="O4480" s="42" t="n"/>
    </row>
    <row r="4481">
      <c r="A4481" s="40" t="n"/>
      <c r="B4481" s="41" t="n"/>
      <c r="C4481" s="42" t="n"/>
      <c r="D4481" s="42" t="n"/>
      <c r="E4481" s="42" t="n"/>
      <c r="F4481" s="42" t="n"/>
      <c r="G4481" s="42" t="n"/>
      <c r="H4481" s="42" t="n"/>
      <c r="I4481" s="42" t="n"/>
      <c r="J4481" s="42" t="n"/>
      <c r="K4481" s="42" t="n"/>
      <c r="L4481" s="42" t="n"/>
      <c r="M4481" s="42" t="n"/>
      <c r="N4481" s="42" t="n"/>
      <c r="O4481" s="42" t="n"/>
    </row>
    <row r="4482">
      <c r="A4482" s="40" t="n"/>
      <c r="B4482" s="41" t="n"/>
      <c r="C4482" s="42" t="n"/>
      <c r="D4482" s="42" t="n"/>
      <c r="E4482" s="42" t="n"/>
      <c r="F4482" s="42" t="n"/>
      <c r="G4482" s="42" t="n"/>
      <c r="H4482" s="42" t="n"/>
      <c r="I4482" s="42" t="n"/>
      <c r="J4482" s="42" t="n"/>
      <c r="K4482" s="42" t="n"/>
      <c r="L4482" s="42" t="n"/>
      <c r="M4482" s="42" t="n"/>
      <c r="N4482" s="42" t="n"/>
      <c r="O4482" s="42" t="n"/>
    </row>
    <row r="4483">
      <c r="A4483" s="40" t="n"/>
      <c r="B4483" s="41" t="n"/>
      <c r="C4483" s="42" t="n"/>
      <c r="D4483" s="42" t="n"/>
      <c r="E4483" s="42" t="n"/>
      <c r="F4483" s="42" t="n"/>
      <c r="G4483" s="42" t="n"/>
      <c r="H4483" s="42" t="n"/>
      <c r="I4483" s="42" t="n"/>
      <c r="J4483" s="42" t="n"/>
      <c r="K4483" s="42" t="n"/>
      <c r="L4483" s="42" t="n"/>
      <c r="M4483" s="42" t="n"/>
      <c r="N4483" s="42" t="n"/>
      <c r="O4483" s="42" t="n"/>
    </row>
    <row r="4484">
      <c r="A4484" s="40" t="n"/>
      <c r="B4484" s="41" t="n"/>
      <c r="C4484" s="42" t="n"/>
      <c r="D4484" s="42" t="n"/>
      <c r="E4484" s="42" t="n"/>
      <c r="F4484" s="42" t="n"/>
      <c r="G4484" s="42" t="n"/>
      <c r="H4484" s="42" t="n"/>
      <c r="I4484" s="42" t="n"/>
      <c r="J4484" s="42" t="n"/>
      <c r="K4484" s="42" t="n"/>
      <c r="L4484" s="42" t="n"/>
      <c r="M4484" s="42" t="n"/>
      <c r="N4484" s="42" t="n"/>
      <c r="O4484" s="42" t="n"/>
    </row>
    <row r="4485">
      <c r="A4485" s="40" t="n"/>
      <c r="B4485" s="41" t="n"/>
      <c r="C4485" s="42" t="n"/>
      <c r="D4485" s="42" t="n"/>
      <c r="E4485" s="42" t="n"/>
      <c r="F4485" s="42" t="n"/>
      <c r="G4485" s="42" t="n"/>
      <c r="H4485" s="42" t="n"/>
      <c r="I4485" s="42" t="n"/>
      <c r="J4485" s="42" t="n"/>
      <c r="K4485" s="42" t="n"/>
      <c r="L4485" s="42" t="n"/>
      <c r="M4485" s="42" t="n"/>
      <c r="N4485" s="42" t="n"/>
      <c r="O4485" s="42" t="n"/>
    </row>
    <row r="4486">
      <c r="A4486" s="40" t="n"/>
      <c r="B4486" s="41" t="n"/>
      <c r="C4486" s="42" t="n"/>
      <c r="D4486" s="42" t="n"/>
      <c r="E4486" s="42" t="n"/>
      <c r="F4486" s="42" t="n"/>
      <c r="G4486" s="42" t="n"/>
      <c r="H4486" s="42" t="n"/>
      <c r="I4486" s="42" t="n"/>
      <c r="J4486" s="42" t="n"/>
      <c r="K4486" s="42" t="n"/>
      <c r="L4486" s="42" t="n"/>
      <c r="M4486" s="42" t="n"/>
      <c r="N4486" s="42" t="n"/>
      <c r="O4486" s="42" t="n"/>
    </row>
    <row r="4487">
      <c r="A4487" s="40" t="n"/>
      <c r="B4487" s="41" t="n"/>
      <c r="C4487" s="42" t="n"/>
      <c r="D4487" s="42" t="n"/>
      <c r="E4487" s="42" t="n"/>
      <c r="F4487" s="42" t="n"/>
      <c r="G4487" s="42" t="n"/>
      <c r="H4487" s="42" t="n"/>
      <c r="I4487" s="42" t="n"/>
      <c r="J4487" s="42" t="n"/>
      <c r="K4487" s="42" t="n"/>
      <c r="L4487" s="42" t="n"/>
      <c r="M4487" s="42" t="n"/>
      <c r="N4487" s="42" t="n"/>
      <c r="O4487" s="42" t="n"/>
    </row>
    <row r="4488">
      <c r="A4488" s="40" t="n"/>
      <c r="B4488" s="41" t="n"/>
      <c r="C4488" s="42" t="n"/>
      <c r="D4488" s="42" t="n"/>
      <c r="E4488" s="42" t="n"/>
      <c r="F4488" s="42" t="n"/>
      <c r="G4488" s="42" t="n"/>
      <c r="H4488" s="42" t="n"/>
      <c r="I4488" s="42" t="n"/>
      <c r="J4488" s="42" t="n"/>
      <c r="K4488" s="42" t="n"/>
      <c r="L4488" s="42" t="n"/>
      <c r="M4488" s="42" t="n"/>
      <c r="N4488" s="42" t="n"/>
      <c r="O4488" s="42" t="n"/>
    </row>
    <row r="4489">
      <c r="A4489" s="40" t="n"/>
      <c r="B4489" s="41" t="n"/>
      <c r="C4489" s="42" t="n"/>
      <c r="D4489" s="42" t="n"/>
      <c r="E4489" s="42" t="n"/>
      <c r="F4489" s="42" t="n"/>
      <c r="G4489" s="42" t="n"/>
      <c r="H4489" s="42" t="n"/>
      <c r="I4489" s="42" t="n"/>
      <c r="J4489" s="42" t="n"/>
      <c r="K4489" s="42" t="n"/>
      <c r="L4489" s="42" t="n"/>
      <c r="M4489" s="42" t="n"/>
      <c r="N4489" s="42" t="n"/>
      <c r="O4489" s="42" t="n"/>
    </row>
    <row r="4490">
      <c r="A4490" s="40" t="n"/>
      <c r="B4490" s="41" t="n"/>
      <c r="C4490" s="42" t="n"/>
      <c r="D4490" s="42" t="n"/>
      <c r="E4490" s="42" t="n"/>
      <c r="F4490" s="42" t="n"/>
      <c r="G4490" s="42" t="n"/>
      <c r="H4490" s="42" t="n"/>
      <c r="I4490" s="42" t="n"/>
      <c r="J4490" s="42" t="n"/>
      <c r="K4490" s="42" t="n"/>
      <c r="L4490" s="42" t="n"/>
      <c r="M4490" s="42" t="n"/>
      <c r="N4490" s="42" t="n"/>
      <c r="O4490" s="42" t="n"/>
    </row>
    <row r="4491">
      <c r="A4491" s="40" t="n"/>
      <c r="B4491" s="41" t="n"/>
      <c r="C4491" s="42" t="n"/>
      <c r="D4491" s="42" t="n"/>
      <c r="E4491" s="42" t="n"/>
      <c r="F4491" s="42" t="n"/>
      <c r="G4491" s="42" t="n"/>
      <c r="H4491" s="42" t="n"/>
      <c r="I4491" s="42" t="n"/>
      <c r="J4491" s="42" t="n"/>
      <c r="K4491" s="42" t="n"/>
      <c r="L4491" s="42" t="n"/>
      <c r="M4491" s="42" t="n"/>
      <c r="N4491" s="42" t="n"/>
      <c r="O4491" s="42" t="n"/>
    </row>
    <row r="4492">
      <c r="A4492" s="40" t="n"/>
      <c r="B4492" s="41" t="n"/>
      <c r="C4492" s="42" t="n"/>
      <c r="D4492" s="42" t="n"/>
      <c r="E4492" s="42" t="n"/>
      <c r="F4492" s="42" t="n"/>
      <c r="G4492" s="42" t="n"/>
      <c r="H4492" s="42" t="n"/>
      <c r="I4492" s="42" t="n"/>
      <c r="J4492" s="42" t="n"/>
      <c r="K4492" s="42" t="n"/>
      <c r="L4492" s="42" t="n"/>
      <c r="M4492" s="42" t="n"/>
      <c r="N4492" s="42" t="n"/>
      <c r="O4492" s="42" t="n"/>
    </row>
    <row r="4493">
      <c r="A4493" s="40" t="n"/>
      <c r="B4493" s="41" t="n"/>
      <c r="C4493" s="42" t="n"/>
      <c r="D4493" s="42" t="n"/>
      <c r="E4493" s="42" t="n"/>
      <c r="F4493" s="42" t="n"/>
      <c r="G4493" s="42" t="n"/>
      <c r="H4493" s="42" t="n"/>
      <c r="I4493" s="42" t="n"/>
      <c r="J4493" s="42" t="n"/>
      <c r="K4493" s="42" t="n"/>
      <c r="L4493" s="42" t="n"/>
      <c r="M4493" s="42" t="n"/>
      <c r="N4493" s="42" t="n"/>
      <c r="O4493" s="42" t="n"/>
    </row>
    <row r="4494">
      <c r="A4494" s="40" t="n"/>
      <c r="B4494" s="41" t="n"/>
      <c r="C4494" s="42" t="n"/>
      <c r="D4494" s="42" t="n"/>
      <c r="E4494" s="42" t="n"/>
      <c r="F4494" s="42" t="n"/>
      <c r="G4494" s="42" t="n"/>
      <c r="H4494" s="42" t="n"/>
      <c r="I4494" s="42" t="n"/>
      <c r="J4494" s="42" t="n"/>
      <c r="K4494" s="42" t="n"/>
      <c r="L4494" s="42" t="n"/>
      <c r="M4494" s="42" t="n"/>
      <c r="N4494" s="42" t="n"/>
      <c r="O4494" s="42" t="n"/>
    </row>
    <row r="4495">
      <c r="A4495" s="40" t="n"/>
      <c r="B4495" s="41" t="n"/>
      <c r="C4495" s="42" t="n"/>
      <c r="D4495" s="42" t="n"/>
      <c r="E4495" s="42" t="n"/>
      <c r="F4495" s="42" t="n"/>
      <c r="G4495" s="42" t="n"/>
      <c r="H4495" s="42" t="n"/>
      <c r="I4495" s="42" t="n"/>
      <c r="J4495" s="42" t="n"/>
      <c r="K4495" s="42" t="n"/>
      <c r="L4495" s="42" t="n"/>
      <c r="M4495" s="42" t="n"/>
      <c r="N4495" s="42" t="n"/>
      <c r="O4495" s="42" t="n"/>
    </row>
    <row r="4496">
      <c r="A4496" s="40" t="n"/>
      <c r="B4496" s="41" t="n"/>
      <c r="C4496" s="42" t="n"/>
      <c r="D4496" s="42" t="n"/>
      <c r="E4496" s="42" t="n"/>
      <c r="F4496" s="42" t="n"/>
      <c r="G4496" s="42" t="n"/>
      <c r="H4496" s="42" t="n"/>
      <c r="I4496" s="42" t="n"/>
      <c r="J4496" s="42" t="n"/>
      <c r="K4496" s="42" t="n"/>
      <c r="L4496" s="42" t="n"/>
      <c r="M4496" s="42" t="n"/>
      <c r="N4496" s="42" t="n"/>
      <c r="O4496" s="42" t="n"/>
    </row>
    <row r="4497">
      <c r="A4497" s="40" t="n"/>
      <c r="B4497" s="41" t="n"/>
      <c r="C4497" s="42" t="n"/>
      <c r="D4497" s="42" t="n"/>
      <c r="E4497" s="42" t="n"/>
      <c r="F4497" s="42" t="n"/>
      <c r="G4497" s="42" t="n"/>
      <c r="H4497" s="42" t="n"/>
      <c r="I4497" s="42" t="n"/>
      <c r="J4497" s="42" t="n"/>
      <c r="K4497" s="42" t="n"/>
      <c r="L4497" s="42" t="n"/>
      <c r="M4497" s="42" t="n"/>
      <c r="N4497" s="42" t="n"/>
      <c r="O4497" s="42" t="n"/>
    </row>
    <row r="4498">
      <c r="A4498" s="40" t="n"/>
      <c r="B4498" s="41" t="n"/>
      <c r="C4498" s="42" t="n"/>
      <c r="D4498" s="42" t="n"/>
      <c r="E4498" s="42" t="n"/>
      <c r="F4498" s="42" t="n"/>
      <c r="G4498" s="42" t="n"/>
      <c r="H4498" s="42" t="n"/>
      <c r="I4498" s="42" t="n"/>
      <c r="J4498" s="42" t="n"/>
      <c r="K4498" s="42" t="n"/>
      <c r="L4498" s="42" t="n"/>
      <c r="M4498" s="42" t="n"/>
      <c r="N4498" s="42" t="n"/>
      <c r="O4498" s="42" t="n"/>
    </row>
    <row r="4499">
      <c r="A4499" s="40" t="n"/>
      <c r="B4499" s="41" t="n"/>
      <c r="C4499" s="42" t="n"/>
      <c r="D4499" s="42" t="n"/>
      <c r="E4499" s="42" t="n"/>
      <c r="F4499" s="42" t="n"/>
      <c r="G4499" s="42" t="n"/>
      <c r="H4499" s="42" t="n"/>
      <c r="I4499" s="42" t="n"/>
      <c r="J4499" s="42" t="n"/>
      <c r="K4499" s="42" t="n"/>
      <c r="L4499" s="42" t="n"/>
      <c r="M4499" s="42" t="n"/>
      <c r="N4499" s="42" t="n"/>
      <c r="O4499" s="42" t="n"/>
    </row>
    <row r="4500">
      <c r="A4500" s="40" t="n"/>
      <c r="B4500" s="41" t="n"/>
      <c r="C4500" s="42" t="n"/>
      <c r="D4500" s="42" t="n"/>
      <c r="E4500" s="42" t="n"/>
      <c r="F4500" s="42" t="n"/>
      <c r="G4500" s="42" t="n"/>
      <c r="H4500" s="42" t="n"/>
      <c r="I4500" s="42" t="n"/>
      <c r="J4500" s="42" t="n"/>
      <c r="K4500" s="42" t="n"/>
      <c r="L4500" s="42" t="n"/>
      <c r="M4500" s="42" t="n"/>
      <c r="N4500" s="42" t="n"/>
      <c r="O4500" s="42" t="n"/>
    </row>
    <row r="4501">
      <c r="A4501" s="40" t="n"/>
      <c r="B4501" s="41" t="n"/>
      <c r="C4501" s="42" t="n"/>
      <c r="D4501" s="42" t="n"/>
      <c r="E4501" s="42" t="n"/>
      <c r="F4501" s="42" t="n"/>
      <c r="G4501" s="42" t="n"/>
      <c r="H4501" s="42" t="n"/>
      <c r="I4501" s="42" t="n"/>
      <c r="J4501" s="42" t="n"/>
      <c r="K4501" s="42" t="n"/>
      <c r="L4501" s="42" t="n"/>
      <c r="M4501" s="42" t="n"/>
      <c r="N4501" s="42" t="n"/>
      <c r="O4501" s="42" t="n"/>
    </row>
    <row r="4502">
      <c r="A4502" s="40" t="n"/>
      <c r="B4502" s="41" t="n"/>
      <c r="C4502" s="42" t="n"/>
      <c r="D4502" s="42" t="n"/>
      <c r="E4502" s="42" t="n"/>
      <c r="F4502" s="42" t="n"/>
      <c r="G4502" s="42" t="n"/>
      <c r="H4502" s="42" t="n"/>
      <c r="I4502" s="42" t="n"/>
      <c r="J4502" s="42" t="n"/>
      <c r="K4502" s="42" t="n"/>
      <c r="L4502" s="42" t="n"/>
      <c r="M4502" s="42" t="n"/>
      <c r="N4502" s="42" t="n"/>
      <c r="O4502" s="42" t="n"/>
    </row>
    <row r="4503">
      <c r="A4503" s="40" t="n"/>
      <c r="B4503" s="41" t="n"/>
      <c r="C4503" s="42" t="n"/>
      <c r="D4503" s="42" t="n"/>
      <c r="E4503" s="42" t="n"/>
      <c r="F4503" s="42" t="n"/>
      <c r="G4503" s="42" t="n"/>
      <c r="H4503" s="42" t="n"/>
      <c r="I4503" s="42" t="n"/>
      <c r="J4503" s="42" t="n"/>
      <c r="K4503" s="42" t="n"/>
      <c r="L4503" s="42" t="n"/>
      <c r="M4503" s="42" t="n"/>
      <c r="N4503" s="42" t="n"/>
      <c r="O4503" s="42" t="n"/>
    </row>
    <row r="4504">
      <c r="A4504" s="40" t="n"/>
      <c r="B4504" s="41" t="n"/>
      <c r="C4504" s="42" t="n"/>
      <c r="D4504" s="42" t="n"/>
      <c r="E4504" s="42" t="n"/>
      <c r="F4504" s="42" t="n"/>
      <c r="G4504" s="42" t="n"/>
      <c r="H4504" s="42" t="n"/>
      <c r="I4504" s="42" t="n"/>
      <c r="J4504" s="42" t="n"/>
      <c r="K4504" s="42" t="n"/>
      <c r="L4504" s="42" t="n"/>
      <c r="M4504" s="42" t="n"/>
      <c r="N4504" s="42" t="n"/>
      <c r="O4504" s="42" t="n"/>
    </row>
    <row r="4505">
      <c r="A4505" s="40" t="n"/>
      <c r="B4505" s="41" t="n"/>
      <c r="C4505" s="42" t="n"/>
      <c r="D4505" s="42" t="n"/>
      <c r="E4505" s="42" t="n"/>
      <c r="F4505" s="42" t="n"/>
      <c r="G4505" s="42" t="n"/>
      <c r="H4505" s="42" t="n"/>
      <c r="I4505" s="42" t="n"/>
      <c r="J4505" s="42" t="n"/>
      <c r="K4505" s="42" t="n"/>
      <c r="L4505" s="42" t="n"/>
      <c r="M4505" s="42" t="n"/>
      <c r="N4505" s="42" t="n"/>
      <c r="O4505" s="42" t="n"/>
    </row>
    <row r="4506">
      <c r="A4506" s="40" t="n"/>
      <c r="B4506" s="41" t="n"/>
      <c r="C4506" s="42" t="n"/>
      <c r="D4506" s="42" t="n"/>
      <c r="E4506" s="42" t="n"/>
      <c r="F4506" s="42" t="n"/>
      <c r="G4506" s="42" t="n"/>
      <c r="H4506" s="42" t="n"/>
      <c r="I4506" s="42" t="n"/>
      <c r="J4506" s="42" t="n"/>
      <c r="K4506" s="42" t="n"/>
      <c r="L4506" s="42" t="n"/>
      <c r="M4506" s="42" t="n"/>
      <c r="N4506" s="42" t="n"/>
      <c r="O4506" s="42" t="n"/>
    </row>
    <row r="4507">
      <c r="A4507" s="40" t="n"/>
      <c r="B4507" s="41" t="n"/>
      <c r="C4507" s="42" t="n"/>
      <c r="D4507" s="42" t="n"/>
      <c r="E4507" s="42" t="n"/>
      <c r="F4507" s="42" t="n"/>
      <c r="G4507" s="42" t="n"/>
      <c r="H4507" s="42" t="n"/>
      <c r="I4507" s="42" t="n"/>
      <c r="J4507" s="42" t="n"/>
      <c r="K4507" s="42" t="n"/>
      <c r="L4507" s="42" t="n"/>
      <c r="M4507" s="42" t="n"/>
      <c r="N4507" s="42" t="n"/>
      <c r="O4507" s="42" t="n"/>
    </row>
    <row r="4508">
      <c r="A4508" s="40" t="n"/>
      <c r="B4508" s="41" t="n"/>
      <c r="C4508" s="42" t="n"/>
      <c r="D4508" s="42" t="n"/>
      <c r="E4508" s="42" t="n"/>
      <c r="F4508" s="42" t="n"/>
      <c r="G4508" s="42" t="n"/>
      <c r="H4508" s="42" t="n"/>
      <c r="I4508" s="42" t="n"/>
      <c r="J4508" s="42" t="n"/>
      <c r="K4508" s="42" t="n"/>
      <c r="L4508" s="42" t="n"/>
      <c r="M4508" s="42" t="n"/>
      <c r="N4508" s="42" t="n"/>
      <c r="O4508" s="42" t="n"/>
    </row>
    <row r="4509">
      <c r="A4509" s="40" t="n"/>
      <c r="B4509" s="41" t="n"/>
      <c r="C4509" s="42" t="n"/>
      <c r="D4509" s="42" t="n"/>
      <c r="E4509" s="42" t="n"/>
      <c r="F4509" s="42" t="n"/>
      <c r="G4509" s="42" t="n"/>
      <c r="H4509" s="42" t="n"/>
      <c r="I4509" s="42" t="n"/>
      <c r="J4509" s="42" t="n"/>
      <c r="K4509" s="42" t="n"/>
      <c r="L4509" s="42" t="n"/>
      <c r="M4509" s="42" t="n"/>
      <c r="N4509" s="42" t="n"/>
      <c r="O4509" s="42" t="n"/>
    </row>
    <row r="4510">
      <c r="A4510" s="40" t="n"/>
      <c r="B4510" s="41" t="n"/>
      <c r="C4510" s="42" t="n"/>
      <c r="D4510" s="42" t="n"/>
      <c r="E4510" s="42" t="n"/>
      <c r="F4510" s="42" t="n"/>
      <c r="G4510" s="42" t="n"/>
      <c r="H4510" s="42" t="n"/>
      <c r="I4510" s="42" t="n"/>
      <c r="J4510" s="42" t="n"/>
      <c r="K4510" s="42" t="n"/>
      <c r="L4510" s="42" t="n"/>
      <c r="M4510" s="42" t="n"/>
      <c r="N4510" s="42" t="n"/>
      <c r="O4510" s="42" t="n"/>
    </row>
    <row r="4511">
      <c r="A4511" s="40" t="n"/>
      <c r="B4511" s="41" t="n"/>
      <c r="C4511" s="42" t="n"/>
      <c r="D4511" s="42" t="n"/>
      <c r="E4511" s="42" t="n"/>
      <c r="F4511" s="42" t="n"/>
      <c r="G4511" s="42" t="n"/>
      <c r="H4511" s="42" t="n"/>
      <c r="I4511" s="42" t="n"/>
      <c r="J4511" s="42" t="n"/>
      <c r="K4511" s="42" t="n"/>
      <c r="L4511" s="42" t="n"/>
      <c r="M4511" s="42" t="n"/>
      <c r="N4511" s="42" t="n"/>
      <c r="O4511" s="42" t="n"/>
    </row>
    <row r="4512">
      <c r="A4512" s="40" t="n"/>
      <c r="B4512" s="41" t="n"/>
      <c r="C4512" s="42" t="n"/>
      <c r="D4512" s="42" t="n"/>
      <c r="E4512" s="42" t="n"/>
      <c r="F4512" s="42" t="n"/>
      <c r="G4512" s="42" t="n"/>
      <c r="H4512" s="42" t="n"/>
      <c r="I4512" s="42" t="n"/>
      <c r="J4512" s="42" t="n"/>
      <c r="K4512" s="42" t="n"/>
      <c r="L4512" s="42" t="n"/>
      <c r="M4512" s="42" t="n"/>
      <c r="N4512" s="42" t="n"/>
      <c r="O4512" s="42" t="n"/>
    </row>
    <row r="4513">
      <c r="A4513" s="40" t="n"/>
      <c r="B4513" s="41" t="n"/>
      <c r="C4513" s="42" t="n"/>
      <c r="D4513" s="42" t="n"/>
      <c r="E4513" s="42" t="n"/>
      <c r="F4513" s="42" t="n"/>
      <c r="G4513" s="42" t="n"/>
      <c r="H4513" s="42" t="n"/>
      <c r="I4513" s="42" t="n"/>
      <c r="J4513" s="42" t="n"/>
      <c r="K4513" s="42" t="n"/>
      <c r="L4513" s="42" t="n"/>
      <c r="M4513" s="42" t="n"/>
      <c r="N4513" s="42" t="n"/>
      <c r="O4513" s="42" t="n"/>
    </row>
    <row r="4514">
      <c r="A4514" s="40" t="n"/>
      <c r="B4514" s="41" t="n"/>
      <c r="C4514" s="42" t="n"/>
      <c r="D4514" s="42" t="n"/>
      <c r="E4514" s="42" t="n"/>
      <c r="F4514" s="42" t="n"/>
      <c r="G4514" s="42" t="n"/>
      <c r="H4514" s="42" t="n"/>
      <c r="I4514" s="42" t="n"/>
      <c r="J4514" s="42" t="n"/>
      <c r="K4514" s="42" t="n"/>
      <c r="L4514" s="42" t="n"/>
      <c r="M4514" s="42" t="n"/>
      <c r="N4514" s="42" t="n"/>
      <c r="O4514" s="42" t="n"/>
    </row>
    <row r="4515">
      <c r="A4515" s="40" t="n"/>
      <c r="B4515" s="41" t="n"/>
      <c r="C4515" s="42" t="n"/>
      <c r="D4515" s="42" t="n"/>
      <c r="E4515" s="42" t="n"/>
      <c r="F4515" s="42" t="n"/>
      <c r="G4515" s="42" t="n"/>
      <c r="H4515" s="42" t="n"/>
      <c r="I4515" s="42" t="n"/>
      <c r="J4515" s="42" t="n"/>
      <c r="K4515" s="42" t="n"/>
      <c r="L4515" s="42" t="n"/>
      <c r="M4515" s="42" t="n"/>
      <c r="N4515" s="42" t="n"/>
      <c r="O4515" s="42" t="n"/>
    </row>
    <row r="4516">
      <c r="A4516" s="40" t="n"/>
      <c r="B4516" s="41" t="n"/>
      <c r="C4516" s="42" t="n"/>
      <c r="D4516" s="42" t="n"/>
      <c r="E4516" s="42" t="n"/>
      <c r="F4516" s="42" t="n"/>
      <c r="G4516" s="42" t="n"/>
      <c r="H4516" s="42" t="n"/>
      <c r="I4516" s="42" t="n"/>
      <c r="J4516" s="42" t="n"/>
      <c r="K4516" s="42" t="n"/>
      <c r="L4516" s="42" t="n"/>
      <c r="M4516" s="42" t="n"/>
      <c r="N4516" s="42" t="n"/>
      <c r="O4516" s="42" t="n"/>
    </row>
    <row r="4517">
      <c r="A4517" s="40" t="n"/>
      <c r="B4517" s="41" t="n"/>
      <c r="C4517" s="42" t="n"/>
      <c r="D4517" s="42" t="n"/>
      <c r="E4517" s="42" t="n"/>
      <c r="F4517" s="42" t="n"/>
      <c r="G4517" s="42" t="n"/>
      <c r="H4517" s="42" t="n"/>
      <c r="I4517" s="42" t="n"/>
      <c r="J4517" s="42" t="n"/>
      <c r="K4517" s="42" t="n"/>
      <c r="L4517" s="42" t="n"/>
      <c r="M4517" s="42" t="n"/>
      <c r="N4517" s="42" t="n"/>
      <c r="O4517" s="42" t="n"/>
    </row>
    <row r="4518">
      <c r="A4518" s="40" t="n"/>
      <c r="B4518" s="41" t="n"/>
      <c r="C4518" s="42" t="n"/>
      <c r="D4518" s="42" t="n"/>
      <c r="E4518" s="42" t="n"/>
      <c r="F4518" s="42" t="n"/>
      <c r="G4518" s="42" t="n"/>
      <c r="H4518" s="42" t="n"/>
      <c r="I4518" s="42" t="n"/>
      <c r="J4518" s="42" t="n"/>
      <c r="K4518" s="42" t="n"/>
      <c r="L4518" s="42" t="n"/>
      <c r="M4518" s="42" t="n"/>
      <c r="N4518" s="42" t="n"/>
      <c r="O4518" s="42" t="n"/>
    </row>
    <row r="4519">
      <c r="A4519" s="40" t="n"/>
      <c r="B4519" s="41" t="n"/>
      <c r="C4519" s="42" t="n"/>
      <c r="D4519" s="42" t="n"/>
      <c r="E4519" s="42" t="n"/>
      <c r="F4519" s="42" t="n"/>
      <c r="G4519" s="42" t="n"/>
      <c r="H4519" s="42" t="n"/>
      <c r="I4519" s="42" t="n"/>
      <c r="J4519" s="42" t="n"/>
      <c r="K4519" s="42" t="n"/>
      <c r="L4519" s="42" t="n"/>
      <c r="M4519" s="42" t="n"/>
      <c r="N4519" s="42" t="n"/>
      <c r="O4519" s="42" t="n"/>
    </row>
    <row r="4520">
      <c r="A4520" s="40" t="n"/>
      <c r="B4520" s="41" t="n"/>
      <c r="C4520" s="42" t="n"/>
      <c r="D4520" s="42" t="n"/>
      <c r="E4520" s="42" t="n"/>
      <c r="F4520" s="42" t="n"/>
      <c r="G4520" s="42" t="n"/>
      <c r="H4520" s="42" t="n"/>
      <c r="I4520" s="42" t="n"/>
      <c r="J4520" s="42" t="n"/>
      <c r="K4520" s="42" t="n"/>
      <c r="L4520" s="42" t="n"/>
      <c r="M4520" s="42" t="n"/>
      <c r="N4520" s="42" t="n"/>
      <c r="O4520" s="42" t="n"/>
    </row>
    <row r="4521">
      <c r="A4521" s="40" t="n"/>
      <c r="B4521" s="41" t="n"/>
      <c r="C4521" s="42" t="n"/>
      <c r="D4521" s="42" t="n"/>
      <c r="E4521" s="42" t="n"/>
      <c r="F4521" s="42" t="n"/>
      <c r="G4521" s="42" t="n"/>
      <c r="H4521" s="42" t="n"/>
      <c r="I4521" s="42" t="n"/>
      <c r="J4521" s="42" t="n"/>
      <c r="K4521" s="42" t="n"/>
      <c r="L4521" s="42" t="n"/>
      <c r="M4521" s="42" t="n"/>
      <c r="N4521" s="42" t="n"/>
      <c r="O4521" s="42" t="n"/>
    </row>
    <row r="4522">
      <c r="A4522" s="40" t="n"/>
      <c r="B4522" s="41" t="n"/>
      <c r="C4522" s="42" t="n"/>
      <c r="D4522" s="42" t="n"/>
      <c r="E4522" s="42" t="n"/>
      <c r="F4522" s="42" t="n"/>
      <c r="G4522" s="42" t="n"/>
      <c r="H4522" s="42" t="n"/>
      <c r="I4522" s="42" t="n"/>
      <c r="J4522" s="42" t="n"/>
      <c r="K4522" s="42" t="n"/>
      <c r="L4522" s="42" t="n"/>
      <c r="M4522" s="42" t="n"/>
      <c r="N4522" s="42" t="n"/>
      <c r="O4522" s="42" t="n"/>
    </row>
    <row r="4523">
      <c r="A4523" s="40" t="n"/>
      <c r="B4523" s="41" t="n"/>
      <c r="C4523" s="42" t="n"/>
      <c r="D4523" s="42" t="n"/>
      <c r="E4523" s="42" t="n"/>
      <c r="F4523" s="42" t="n"/>
      <c r="G4523" s="42" t="n"/>
      <c r="H4523" s="42" t="n"/>
      <c r="I4523" s="42" t="n"/>
      <c r="J4523" s="42" t="n"/>
      <c r="K4523" s="42" t="n"/>
      <c r="L4523" s="42" t="n"/>
      <c r="M4523" s="42" t="n"/>
      <c r="N4523" s="42" t="n"/>
      <c r="O4523" s="42" t="n"/>
    </row>
    <row r="4524">
      <c r="A4524" s="40" t="n"/>
      <c r="B4524" s="41" t="n"/>
      <c r="C4524" s="42" t="n"/>
      <c r="D4524" s="42" t="n"/>
      <c r="E4524" s="42" t="n"/>
      <c r="F4524" s="42" t="n"/>
      <c r="G4524" s="42" t="n"/>
      <c r="H4524" s="42" t="n"/>
      <c r="I4524" s="42" t="n"/>
      <c r="J4524" s="42" t="n"/>
      <c r="K4524" s="42" t="n"/>
      <c r="L4524" s="42" t="n"/>
      <c r="M4524" s="42" t="n"/>
      <c r="N4524" s="42" t="n"/>
      <c r="O4524" s="42" t="n"/>
    </row>
    <row r="4525">
      <c r="A4525" s="40" t="n"/>
      <c r="B4525" s="41" t="n"/>
      <c r="C4525" s="42" t="n"/>
      <c r="D4525" s="42" t="n"/>
      <c r="E4525" s="42" t="n"/>
      <c r="F4525" s="42" t="n"/>
      <c r="G4525" s="42" t="n"/>
      <c r="H4525" s="42" t="n"/>
      <c r="I4525" s="42" t="n"/>
      <c r="J4525" s="42" t="n"/>
      <c r="K4525" s="42" t="n"/>
      <c r="L4525" s="42" t="n"/>
      <c r="M4525" s="42" t="n"/>
      <c r="N4525" s="42" t="n"/>
      <c r="O4525" s="42" t="n"/>
    </row>
    <row r="4526">
      <c r="A4526" s="40" t="n"/>
      <c r="B4526" s="41" t="n"/>
      <c r="C4526" s="42" t="n"/>
      <c r="D4526" s="42" t="n"/>
      <c r="E4526" s="42" t="n"/>
      <c r="F4526" s="42" t="n"/>
      <c r="G4526" s="42" t="n"/>
      <c r="H4526" s="42" t="n"/>
      <c r="I4526" s="42" t="n"/>
      <c r="J4526" s="42" t="n"/>
      <c r="K4526" s="42" t="n"/>
      <c r="L4526" s="42" t="n"/>
      <c r="M4526" s="42" t="n"/>
      <c r="N4526" s="42" t="n"/>
      <c r="O4526" s="42" t="n"/>
    </row>
    <row r="4527">
      <c r="A4527" s="40" t="n"/>
      <c r="B4527" s="41" t="n"/>
      <c r="C4527" s="42" t="n"/>
      <c r="D4527" s="42" t="n"/>
      <c r="E4527" s="42" t="n"/>
      <c r="F4527" s="42" t="n"/>
      <c r="G4527" s="42" t="n"/>
      <c r="H4527" s="42" t="n"/>
      <c r="I4527" s="42" t="n"/>
      <c r="J4527" s="42" t="n"/>
      <c r="K4527" s="42" t="n"/>
      <c r="L4527" s="42" t="n"/>
      <c r="M4527" s="42" t="n"/>
      <c r="N4527" s="42" t="n"/>
      <c r="O4527" s="42" t="n"/>
    </row>
    <row r="4528">
      <c r="A4528" s="40" t="n"/>
      <c r="B4528" s="41" t="n"/>
      <c r="C4528" s="42" t="n"/>
      <c r="D4528" s="42" t="n"/>
      <c r="E4528" s="42" t="n"/>
      <c r="F4528" s="42" t="n"/>
      <c r="G4528" s="42" t="n"/>
      <c r="H4528" s="42" t="n"/>
      <c r="I4528" s="42" t="n"/>
      <c r="J4528" s="42" t="n"/>
      <c r="K4528" s="42" t="n"/>
      <c r="L4528" s="42" t="n"/>
      <c r="M4528" s="42" t="n"/>
      <c r="N4528" s="42" t="n"/>
      <c r="O4528" s="42" t="n"/>
    </row>
    <row r="4529">
      <c r="A4529" s="40" t="n"/>
      <c r="B4529" s="41" t="n"/>
      <c r="C4529" s="42" t="n"/>
      <c r="D4529" s="42" t="n"/>
      <c r="E4529" s="42" t="n"/>
      <c r="F4529" s="42" t="n"/>
      <c r="G4529" s="42" t="n"/>
      <c r="H4529" s="42" t="n"/>
      <c r="I4529" s="42" t="n"/>
      <c r="J4529" s="42" t="n"/>
      <c r="K4529" s="42" t="n"/>
      <c r="L4529" s="42" t="n"/>
      <c r="M4529" s="42" t="n"/>
      <c r="N4529" s="42" t="n"/>
      <c r="O4529" s="42" t="n"/>
    </row>
    <row r="4530">
      <c r="A4530" s="40" t="n"/>
      <c r="B4530" s="41" t="n"/>
      <c r="C4530" s="42" t="n"/>
      <c r="D4530" s="42" t="n"/>
      <c r="E4530" s="42" t="n"/>
      <c r="F4530" s="42" t="n"/>
      <c r="G4530" s="42" t="n"/>
      <c r="H4530" s="42" t="n"/>
      <c r="I4530" s="42" t="n"/>
      <c r="J4530" s="42" t="n"/>
      <c r="K4530" s="42" t="n"/>
      <c r="L4530" s="42" t="n"/>
      <c r="M4530" s="42" t="n"/>
      <c r="N4530" s="42" t="n"/>
      <c r="O4530" s="42" t="n"/>
    </row>
    <row r="4531">
      <c r="A4531" s="40" t="n"/>
      <c r="B4531" s="41" t="n"/>
      <c r="C4531" s="42" t="n"/>
      <c r="D4531" s="42" t="n"/>
      <c r="E4531" s="42" t="n"/>
      <c r="F4531" s="42" t="n"/>
      <c r="G4531" s="42" t="n"/>
      <c r="H4531" s="42" t="n"/>
      <c r="I4531" s="42" t="n"/>
      <c r="J4531" s="42" t="n"/>
      <c r="K4531" s="42" t="n"/>
      <c r="L4531" s="42" t="n"/>
      <c r="M4531" s="42" t="n"/>
      <c r="N4531" s="42" t="n"/>
      <c r="O4531" s="42" t="n"/>
    </row>
    <row r="4532">
      <c r="A4532" s="40" t="n"/>
      <c r="B4532" s="41" t="n"/>
      <c r="C4532" s="42" t="n"/>
      <c r="D4532" s="42" t="n"/>
      <c r="E4532" s="42" t="n"/>
      <c r="F4532" s="42" t="n"/>
      <c r="G4532" s="42" t="n"/>
      <c r="H4532" s="42" t="n"/>
      <c r="I4532" s="42" t="n"/>
      <c r="J4532" s="42" t="n"/>
      <c r="K4532" s="42" t="n"/>
      <c r="L4532" s="42" t="n"/>
      <c r="M4532" s="42" t="n"/>
      <c r="N4532" s="42" t="n"/>
      <c r="O4532" s="42" t="n"/>
    </row>
    <row r="4533">
      <c r="A4533" s="40" t="n"/>
      <c r="B4533" s="41" t="n"/>
      <c r="C4533" s="42" t="n"/>
      <c r="D4533" s="42" t="n"/>
      <c r="E4533" s="42" t="n"/>
      <c r="F4533" s="42" t="n"/>
      <c r="G4533" s="42" t="n"/>
      <c r="H4533" s="42" t="n"/>
      <c r="I4533" s="42" t="n"/>
      <c r="J4533" s="42" t="n"/>
      <c r="K4533" s="42" t="n"/>
      <c r="L4533" s="42" t="n"/>
      <c r="M4533" s="42" t="n"/>
      <c r="N4533" s="42" t="n"/>
      <c r="O4533" s="42" t="n"/>
    </row>
    <row r="4534">
      <c r="A4534" s="40" t="n"/>
      <c r="B4534" s="41" t="n"/>
      <c r="C4534" s="42" t="n"/>
      <c r="D4534" s="42" t="n"/>
      <c r="E4534" s="42" t="n"/>
      <c r="F4534" s="42" t="n"/>
      <c r="G4534" s="42" t="n"/>
      <c r="H4534" s="42" t="n"/>
      <c r="I4534" s="42" t="n"/>
      <c r="J4534" s="42" t="n"/>
      <c r="K4534" s="42" t="n"/>
      <c r="L4534" s="42" t="n"/>
      <c r="M4534" s="42" t="n"/>
      <c r="N4534" s="42" t="n"/>
      <c r="O4534" s="42" t="n"/>
    </row>
    <row r="4535">
      <c r="A4535" s="40" t="n"/>
      <c r="B4535" s="41" t="n"/>
      <c r="C4535" s="42" t="n"/>
      <c r="D4535" s="42" t="n"/>
      <c r="E4535" s="42" t="n"/>
      <c r="F4535" s="42" t="n"/>
      <c r="G4535" s="42" t="n"/>
      <c r="H4535" s="42" t="n"/>
      <c r="I4535" s="42" t="n"/>
      <c r="J4535" s="42" t="n"/>
      <c r="K4535" s="42" t="n"/>
      <c r="L4535" s="42" t="n"/>
      <c r="M4535" s="42" t="n"/>
      <c r="N4535" s="42" t="n"/>
      <c r="O4535" s="42" t="n"/>
    </row>
    <row r="4536">
      <c r="A4536" s="40" t="n"/>
      <c r="B4536" s="41" t="n"/>
      <c r="C4536" s="42" t="n"/>
      <c r="D4536" s="42" t="n"/>
      <c r="E4536" s="42" t="n"/>
      <c r="F4536" s="42" t="n"/>
      <c r="G4536" s="42" t="n"/>
      <c r="H4536" s="42" t="n"/>
      <c r="I4536" s="42" t="n"/>
      <c r="J4536" s="42" t="n"/>
      <c r="K4536" s="42" t="n"/>
      <c r="L4536" s="42" t="n"/>
      <c r="M4536" s="42" t="n"/>
      <c r="N4536" s="42" t="n"/>
      <c r="O4536" s="42" t="n"/>
    </row>
    <row r="4537">
      <c r="A4537" s="40" t="n"/>
      <c r="B4537" s="41" t="n"/>
      <c r="C4537" s="42" t="n"/>
      <c r="D4537" s="42" t="n"/>
      <c r="E4537" s="42" t="n"/>
      <c r="F4537" s="42" t="n"/>
      <c r="G4537" s="42" t="n"/>
      <c r="H4537" s="42" t="n"/>
      <c r="I4537" s="42" t="n"/>
      <c r="J4537" s="42" t="n"/>
      <c r="K4537" s="42" t="n"/>
      <c r="L4537" s="42" t="n"/>
      <c r="M4537" s="42" t="n"/>
      <c r="N4537" s="42" t="n"/>
      <c r="O4537" s="42" t="n"/>
    </row>
    <row r="4538">
      <c r="A4538" s="40" t="n"/>
      <c r="B4538" s="41" t="n"/>
      <c r="C4538" s="42" t="n"/>
      <c r="D4538" s="42" t="n"/>
      <c r="E4538" s="42" t="n"/>
      <c r="F4538" s="42" t="n"/>
      <c r="G4538" s="42" t="n"/>
      <c r="H4538" s="42" t="n"/>
      <c r="I4538" s="42" t="n"/>
      <c r="J4538" s="42" t="n"/>
      <c r="K4538" s="42" t="n"/>
      <c r="L4538" s="42" t="n"/>
      <c r="M4538" s="42" t="n"/>
      <c r="N4538" s="42" t="n"/>
      <c r="O4538" s="42" t="n"/>
    </row>
    <row r="4539">
      <c r="A4539" s="40" t="n"/>
      <c r="B4539" s="41" t="n"/>
      <c r="C4539" s="42" t="n"/>
      <c r="D4539" s="42" t="n"/>
      <c r="E4539" s="42" t="n"/>
      <c r="F4539" s="42" t="n"/>
      <c r="G4539" s="42" t="n"/>
      <c r="H4539" s="42" t="n"/>
      <c r="I4539" s="42" t="n"/>
      <c r="J4539" s="42" t="n"/>
      <c r="K4539" s="42" t="n"/>
      <c r="L4539" s="42" t="n"/>
      <c r="M4539" s="42" t="n"/>
      <c r="N4539" s="42" t="n"/>
      <c r="O4539" s="42" t="n"/>
    </row>
    <row r="4540">
      <c r="A4540" s="40" t="n"/>
      <c r="B4540" s="41" t="n"/>
      <c r="C4540" s="42" t="n"/>
      <c r="D4540" s="42" t="n"/>
      <c r="E4540" s="42" t="n"/>
      <c r="F4540" s="42" t="n"/>
      <c r="G4540" s="42" t="n"/>
      <c r="H4540" s="42" t="n"/>
      <c r="I4540" s="42" t="n"/>
      <c r="J4540" s="42" t="n"/>
      <c r="K4540" s="42" t="n"/>
      <c r="L4540" s="42" t="n"/>
      <c r="M4540" s="42" t="n"/>
      <c r="N4540" s="42" t="n"/>
      <c r="O4540" s="42" t="n"/>
    </row>
    <row r="4541">
      <c r="A4541" s="40" t="n"/>
      <c r="B4541" s="41" t="n"/>
      <c r="C4541" s="42" t="n"/>
      <c r="D4541" s="42" t="n"/>
      <c r="E4541" s="42" t="n"/>
      <c r="F4541" s="42" t="n"/>
      <c r="G4541" s="42" t="n"/>
      <c r="H4541" s="42" t="n"/>
      <c r="I4541" s="42" t="n"/>
      <c r="J4541" s="42" t="n"/>
      <c r="K4541" s="42" t="n"/>
      <c r="L4541" s="42" t="n"/>
      <c r="M4541" s="42" t="n"/>
      <c r="N4541" s="42" t="n"/>
      <c r="O4541" s="42" t="n"/>
    </row>
    <row r="4542">
      <c r="A4542" s="40" t="n"/>
      <c r="B4542" s="41" t="n"/>
      <c r="C4542" s="42" t="n"/>
      <c r="D4542" s="42" t="n"/>
      <c r="E4542" s="42" t="n"/>
      <c r="F4542" s="42" t="n"/>
      <c r="G4542" s="42" t="n"/>
      <c r="H4542" s="42" t="n"/>
      <c r="I4542" s="42" t="n"/>
      <c r="J4542" s="42" t="n"/>
      <c r="K4542" s="42" t="n"/>
      <c r="L4542" s="42" t="n"/>
      <c r="M4542" s="42" t="n"/>
      <c r="N4542" s="42" t="n"/>
      <c r="O4542" s="42" t="n"/>
    </row>
    <row r="4543">
      <c r="A4543" s="40" t="n"/>
      <c r="B4543" s="41" t="n"/>
      <c r="C4543" s="42" t="n"/>
      <c r="D4543" s="42" t="n"/>
      <c r="E4543" s="42" t="n"/>
      <c r="F4543" s="42" t="n"/>
      <c r="G4543" s="42" t="n"/>
      <c r="H4543" s="42" t="n"/>
      <c r="I4543" s="42" t="n"/>
      <c r="J4543" s="42" t="n"/>
      <c r="K4543" s="42" t="n"/>
      <c r="L4543" s="42" t="n"/>
      <c r="M4543" s="42" t="n"/>
      <c r="N4543" s="42" t="n"/>
      <c r="O4543" s="42" t="n"/>
    </row>
    <row r="4544">
      <c r="A4544" s="40" t="n"/>
      <c r="B4544" s="41" t="n"/>
      <c r="C4544" s="42" t="n"/>
      <c r="D4544" s="42" t="n"/>
      <c r="E4544" s="42" t="n"/>
      <c r="F4544" s="42" t="n"/>
      <c r="G4544" s="42" t="n"/>
      <c r="H4544" s="42" t="n"/>
      <c r="I4544" s="42" t="n"/>
      <c r="J4544" s="42" t="n"/>
      <c r="K4544" s="42" t="n"/>
      <c r="L4544" s="42" t="n"/>
      <c r="M4544" s="42" t="n"/>
      <c r="N4544" s="42" t="n"/>
      <c r="O4544" s="42" t="n"/>
    </row>
    <row r="4545">
      <c r="A4545" s="40" t="n"/>
      <c r="B4545" s="41" t="n"/>
      <c r="C4545" s="42" t="n"/>
      <c r="D4545" s="42" t="n"/>
      <c r="E4545" s="42" t="n"/>
      <c r="F4545" s="42" t="n"/>
      <c r="G4545" s="42" t="n"/>
      <c r="H4545" s="42" t="n"/>
      <c r="I4545" s="42" t="n"/>
      <c r="J4545" s="42" t="n"/>
      <c r="K4545" s="42" t="n"/>
      <c r="L4545" s="42" t="n"/>
      <c r="M4545" s="42" t="n"/>
      <c r="N4545" s="42" t="n"/>
      <c r="O4545" s="42" t="n"/>
    </row>
    <row r="4546">
      <c r="A4546" s="40" t="n"/>
      <c r="B4546" s="41" t="n"/>
      <c r="C4546" s="42" t="n"/>
      <c r="D4546" s="42" t="n"/>
      <c r="E4546" s="42" t="n"/>
      <c r="F4546" s="42" t="n"/>
      <c r="G4546" s="42" t="n"/>
      <c r="H4546" s="42" t="n"/>
      <c r="I4546" s="42" t="n"/>
      <c r="J4546" s="42" t="n"/>
      <c r="K4546" s="42" t="n"/>
      <c r="L4546" s="42" t="n"/>
      <c r="M4546" s="42" t="n"/>
      <c r="N4546" s="42" t="n"/>
      <c r="O4546" s="42" t="n"/>
    </row>
    <row r="4547">
      <c r="A4547" s="40" t="n"/>
      <c r="B4547" s="41" t="n"/>
      <c r="C4547" s="42" t="n"/>
      <c r="D4547" s="42" t="n"/>
      <c r="E4547" s="42" t="n"/>
      <c r="F4547" s="42" t="n"/>
      <c r="G4547" s="42" t="n"/>
      <c r="H4547" s="42" t="n"/>
      <c r="I4547" s="42" t="n"/>
      <c r="J4547" s="42" t="n"/>
      <c r="K4547" s="42" t="n"/>
      <c r="L4547" s="42" t="n"/>
      <c r="M4547" s="42" t="n"/>
      <c r="N4547" s="42" t="n"/>
      <c r="O4547" s="42" t="n"/>
    </row>
    <row r="4548">
      <c r="A4548" s="40" t="n"/>
      <c r="B4548" s="41" t="n"/>
      <c r="C4548" s="42" t="n"/>
      <c r="D4548" s="42" t="n"/>
      <c r="E4548" s="42" t="n"/>
      <c r="F4548" s="42" t="n"/>
      <c r="G4548" s="42" t="n"/>
      <c r="H4548" s="42" t="n"/>
      <c r="I4548" s="42" t="n"/>
      <c r="J4548" s="42" t="n"/>
      <c r="K4548" s="42" t="n"/>
      <c r="L4548" s="42" t="n"/>
      <c r="M4548" s="42" t="n"/>
      <c r="N4548" s="42" t="n"/>
      <c r="O4548" s="42" t="n"/>
    </row>
    <row r="4549">
      <c r="A4549" s="40" t="n"/>
      <c r="B4549" s="41" t="n"/>
      <c r="C4549" s="42" t="n"/>
      <c r="D4549" s="42" t="n"/>
      <c r="E4549" s="42" t="n"/>
      <c r="F4549" s="42" t="n"/>
      <c r="G4549" s="42" t="n"/>
      <c r="H4549" s="42" t="n"/>
      <c r="I4549" s="42" t="n"/>
      <c r="J4549" s="42" t="n"/>
      <c r="K4549" s="42" t="n"/>
      <c r="L4549" s="42" t="n"/>
      <c r="M4549" s="42" t="n"/>
      <c r="N4549" s="42" t="n"/>
      <c r="O4549" s="42" t="n"/>
    </row>
    <row r="4550">
      <c r="A4550" s="40" t="n"/>
      <c r="B4550" s="41" t="n"/>
      <c r="C4550" s="42" t="n"/>
      <c r="D4550" s="42" t="n"/>
      <c r="E4550" s="42" t="n"/>
      <c r="F4550" s="42" t="n"/>
      <c r="G4550" s="42" t="n"/>
      <c r="H4550" s="42" t="n"/>
      <c r="I4550" s="42" t="n"/>
      <c r="J4550" s="42" t="n"/>
      <c r="K4550" s="42" t="n"/>
      <c r="L4550" s="42" t="n"/>
      <c r="M4550" s="42" t="n"/>
      <c r="N4550" s="42" t="n"/>
      <c r="O4550" s="42" t="n"/>
    </row>
    <row r="4551">
      <c r="A4551" s="40" t="n"/>
      <c r="B4551" s="41" t="n"/>
      <c r="C4551" s="42" t="n"/>
      <c r="D4551" s="42" t="n"/>
      <c r="E4551" s="42" t="n"/>
      <c r="F4551" s="42" t="n"/>
      <c r="G4551" s="42" t="n"/>
      <c r="H4551" s="42" t="n"/>
      <c r="I4551" s="42" t="n"/>
      <c r="J4551" s="42" t="n"/>
      <c r="K4551" s="42" t="n"/>
      <c r="L4551" s="42" t="n"/>
      <c r="M4551" s="42" t="n"/>
      <c r="N4551" s="42" t="n"/>
      <c r="O4551" s="42" t="n"/>
    </row>
    <row r="4552">
      <c r="A4552" s="40" t="n"/>
      <c r="B4552" s="41" t="n"/>
      <c r="C4552" s="42" t="n"/>
      <c r="D4552" s="42" t="n"/>
      <c r="E4552" s="42" t="n"/>
      <c r="F4552" s="42" t="n"/>
      <c r="G4552" s="42" t="n"/>
      <c r="H4552" s="42" t="n"/>
      <c r="I4552" s="42" t="n"/>
      <c r="J4552" s="42" t="n"/>
      <c r="K4552" s="42" t="n"/>
      <c r="L4552" s="42" t="n"/>
      <c r="M4552" s="42" t="n"/>
      <c r="N4552" s="42" t="n"/>
      <c r="O4552" s="42" t="n"/>
    </row>
    <row r="4553">
      <c r="A4553" s="40" t="n"/>
      <c r="B4553" s="41" t="n"/>
      <c r="C4553" s="42" t="n"/>
      <c r="D4553" s="42" t="n"/>
      <c r="E4553" s="42" t="n"/>
      <c r="F4553" s="42" t="n"/>
      <c r="G4553" s="42" t="n"/>
      <c r="H4553" s="42" t="n"/>
      <c r="I4553" s="42" t="n"/>
      <c r="J4553" s="42" t="n"/>
      <c r="K4553" s="42" t="n"/>
      <c r="L4553" s="42" t="n"/>
      <c r="M4553" s="42" t="n"/>
      <c r="N4553" s="42" t="n"/>
      <c r="O4553" s="42" t="n"/>
    </row>
    <row r="4554">
      <c r="A4554" s="40" t="n"/>
      <c r="B4554" s="41" t="n"/>
      <c r="C4554" s="42" t="n"/>
      <c r="D4554" s="42" t="n"/>
      <c r="E4554" s="42" t="n"/>
      <c r="F4554" s="42" t="n"/>
      <c r="G4554" s="42" t="n"/>
      <c r="H4554" s="42" t="n"/>
      <c r="I4554" s="42" t="n"/>
      <c r="J4554" s="42" t="n"/>
      <c r="K4554" s="42" t="n"/>
      <c r="L4554" s="42" t="n"/>
      <c r="M4554" s="42" t="n"/>
      <c r="N4554" s="42" t="n"/>
      <c r="O4554" s="42" t="n"/>
    </row>
    <row r="4555">
      <c r="A4555" s="40" t="n"/>
      <c r="B4555" s="41" t="n"/>
      <c r="C4555" s="42" t="n"/>
      <c r="D4555" s="42" t="n"/>
      <c r="E4555" s="42" t="n"/>
      <c r="F4555" s="42" t="n"/>
      <c r="G4555" s="42" t="n"/>
      <c r="H4555" s="42" t="n"/>
      <c r="I4555" s="42" t="n"/>
      <c r="J4555" s="42" t="n"/>
      <c r="K4555" s="42" t="n"/>
      <c r="L4555" s="42" t="n"/>
      <c r="M4555" s="42" t="n"/>
      <c r="N4555" s="42" t="n"/>
      <c r="O4555" s="42" t="n"/>
    </row>
    <row r="4556">
      <c r="A4556" s="40" t="n"/>
      <c r="B4556" s="41" t="n"/>
      <c r="C4556" s="42" t="n"/>
      <c r="D4556" s="42" t="n"/>
      <c r="E4556" s="42" t="n"/>
      <c r="F4556" s="42" t="n"/>
      <c r="G4556" s="42" t="n"/>
      <c r="H4556" s="42" t="n"/>
      <c r="I4556" s="42" t="n"/>
      <c r="J4556" s="42" t="n"/>
      <c r="K4556" s="42" t="n"/>
      <c r="L4556" s="42" t="n"/>
      <c r="M4556" s="42" t="n"/>
      <c r="N4556" s="42" t="n"/>
      <c r="O4556" s="42" t="n"/>
    </row>
    <row r="4557">
      <c r="A4557" s="40" t="n"/>
      <c r="B4557" s="41" t="n"/>
      <c r="C4557" s="42" t="n"/>
      <c r="D4557" s="42" t="n"/>
      <c r="E4557" s="42" t="n"/>
      <c r="F4557" s="42" t="n"/>
      <c r="G4557" s="42" t="n"/>
      <c r="H4557" s="42" t="n"/>
      <c r="I4557" s="42" t="n"/>
      <c r="J4557" s="42" t="n"/>
      <c r="K4557" s="42" t="n"/>
      <c r="L4557" s="42" t="n"/>
      <c r="M4557" s="42" t="n"/>
      <c r="N4557" s="42" t="n"/>
      <c r="O4557" s="42" t="n"/>
    </row>
    <row r="4558">
      <c r="A4558" s="40" t="n"/>
      <c r="B4558" s="41" t="n"/>
      <c r="C4558" s="42" t="n"/>
      <c r="D4558" s="42" t="n"/>
      <c r="E4558" s="42" t="n"/>
      <c r="F4558" s="42" t="n"/>
      <c r="G4558" s="42" t="n"/>
      <c r="H4558" s="42" t="n"/>
      <c r="I4558" s="42" t="n"/>
      <c r="J4558" s="42" t="n"/>
      <c r="K4558" s="42" t="n"/>
      <c r="L4558" s="42" t="n"/>
      <c r="M4558" s="42" t="n"/>
      <c r="N4558" s="42" t="n"/>
      <c r="O4558" s="42" t="n"/>
    </row>
    <row r="4559">
      <c r="A4559" s="40" t="n"/>
      <c r="B4559" s="41" t="n"/>
      <c r="C4559" s="42" t="n"/>
      <c r="D4559" s="42" t="n"/>
      <c r="E4559" s="42" t="n"/>
      <c r="F4559" s="42" t="n"/>
      <c r="G4559" s="42" t="n"/>
      <c r="H4559" s="42" t="n"/>
      <c r="I4559" s="42" t="n"/>
      <c r="J4559" s="42" t="n"/>
      <c r="K4559" s="42" t="n"/>
      <c r="L4559" s="42" t="n"/>
      <c r="M4559" s="42" t="n"/>
      <c r="N4559" s="42" t="n"/>
      <c r="O4559" s="42" t="n"/>
    </row>
    <row r="4560">
      <c r="A4560" s="40" t="n"/>
      <c r="B4560" s="41" t="n"/>
      <c r="C4560" s="42" t="n"/>
      <c r="D4560" s="42" t="n"/>
      <c r="E4560" s="42" t="n"/>
      <c r="F4560" s="42" t="n"/>
      <c r="G4560" s="42" t="n"/>
      <c r="H4560" s="42" t="n"/>
      <c r="I4560" s="42" t="n"/>
      <c r="J4560" s="42" t="n"/>
      <c r="K4560" s="42" t="n"/>
      <c r="L4560" s="42" t="n"/>
      <c r="M4560" s="42" t="n"/>
      <c r="N4560" s="42" t="n"/>
      <c r="O4560" s="42" t="n"/>
    </row>
    <row r="4561">
      <c r="A4561" s="40" t="n"/>
      <c r="B4561" s="41" t="n"/>
      <c r="C4561" s="42" t="n"/>
      <c r="D4561" s="42" t="n"/>
      <c r="E4561" s="42" t="n"/>
      <c r="F4561" s="42" t="n"/>
      <c r="G4561" s="42" t="n"/>
      <c r="H4561" s="42" t="n"/>
      <c r="I4561" s="42" t="n"/>
      <c r="J4561" s="42" t="n"/>
      <c r="K4561" s="42" t="n"/>
      <c r="L4561" s="42" t="n"/>
      <c r="M4561" s="42" t="n"/>
      <c r="N4561" s="42" t="n"/>
      <c r="O4561" s="42" t="n"/>
    </row>
    <row r="4562">
      <c r="A4562" s="40" t="n"/>
      <c r="B4562" s="41" t="n"/>
      <c r="C4562" s="42" t="n"/>
      <c r="D4562" s="42" t="n"/>
      <c r="E4562" s="42" t="n"/>
      <c r="F4562" s="42" t="n"/>
      <c r="G4562" s="42" t="n"/>
      <c r="H4562" s="42" t="n"/>
      <c r="I4562" s="42" t="n"/>
      <c r="J4562" s="42" t="n"/>
      <c r="K4562" s="42" t="n"/>
      <c r="L4562" s="42" t="n"/>
      <c r="M4562" s="42" t="n"/>
      <c r="N4562" s="42" t="n"/>
      <c r="O4562" s="42" t="n"/>
    </row>
    <row r="4563">
      <c r="A4563" s="40" t="n"/>
      <c r="B4563" s="41" t="n"/>
      <c r="C4563" s="42" t="n"/>
      <c r="D4563" s="42" t="n"/>
      <c r="E4563" s="42" t="n"/>
      <c r="F4563" s="42" t="n"/>
      <c r="G4563" s="42" t="n"/>
      <c r="H4563" s="42" t="n"/>
      <c r="I4563" s="42" t="n"/>
      <c r="J4563" s="42" t="n"/>
      <c r="K4563" s="42" t="n"/>
      <c r="L4563" s="42" t="n"/>
      <c r="M4563" s="42" t="n"/>
      <c r="N4563" s="42" t="n"/>
      <c r="O4563" s="42" t="n"/>
    </row>
    <row r="4564">
      <c r="A4564" s="40" t="n"/>
      <c r="B4564" s="41" t="n"/>
      <c r="C4564" s="42" t="n"/>
      <c r="D4564" s="42" t="n"/>
      <c r="E4564" s="42" t="n"/>
      <c r="F4564" s="42" t="n"/>
      <c r="G4564" s="42" t="n"/>
      <c r="H4564" s="42" t="n"/>
      <c r="I4564" s="42" t="n"/>
      <c r="J4564" s="42" t="n"/>
      <c r="K4564" s="42" t="n"/>
      <c r="L4564" s="42" t="n"/>
      <c r="M4564" s="42" t="n"/>
      <c r="N4564" s="42" t="n"/>
      <c r="O4564" s="42" t="n"/>
    </row>
    <row r="4565">
      <c r="A4565" s="40" t="n"/>
      <c r="B4565" s="41" t="n"/>
      <c r="C4565" s="42" t="n"/>
      <c r="D4565" s="42" t="n"/>
      <c r="E4565" s="42" t="n"/>
      <c r="F4565" s="42" t="n"/>
      <c r="G4565" s="42" t="n"/>
      <c r="H4565" s="42" t="n"/>
      <c r="I4565" s="42" t="n"/>
      <c r="J4565" s="42" t="n"/>
      <c r="K4565" s="42" t="n"/>
      <c r="L4565" s="42" t="n"/>
      <c r="M4565" s="42" t="n"/>
      <c r="N4565" s="42" t="n"/>
      <c r="O4565" s="42" t="n"/>
    </row>
    <row r="4566">
      <c r="A4566" s="40" t="n"/>
      <c r="B4566" s="41" t="n"/>
      <c r="C4566" s="42" t="n"/>
      <c r="D4566" s="42" t="n"/>
      <c r="E4566" s="42" t="n"/>
      <c r="F4566" s="42" t="n"/>
      <c r="G4566" s="42" t="n"/>
      <c r="H4566" s="42" t="n"/>
      <c r="I4566" s="42" t="n"/>
      <c r="J4566" s="42" t="n"/>
      <c r="K4566" s="42" t="n"/>
      <c r="L4566" s="42" t="n"/>
      <c r="M4566" s="42" t="n"/>
      <c r="N4566" s="42" t="n"/>
      <c r="O4566" s="42" t="n"/>
    </row>
    <row r="4567">
      <c r="A4567" s="40" t="n"/>
      <c r="B4567" s="41" t="n"/>
      <c r="C4567" s="42" t="n"/>
      <c r="D4567" s="42" t="n"/>
      <c r="E4567" s="42" t="n"/>
      <c r="F4567" s="42" t="n"/>
      <c r="G4567" s="42" t="n"/>
      <c r="H4567" s="42" t="n"/>
      <c r="I4567" s="42" t="n"/>
      <c r="J4567" s="42" t="n"/>
      <c r="K4567" s="42" t="n"/>
      <c r="L4567" s="42" t="n"/>
      <c r="M4567" s="42" t="n"/>
      <c r="N4567" s="42" t="n"/>
      <c r="O4567" s="42" t="n"/>
    </row>
    <row r="4568">
      <c r="A4568" s="40" t="n"/>
      <c r="B4568" s="41" t="n"/>
      <c r="C4568" s="42" t="n"/>
      <c r="D4568" s="42" t="n"/>
      <c r="E4568" s="42" t="n"/>
      <c r="F4568" s="42" t="n"/>
      <c r="G4568" s="42" t="n"/>
      <c r="H4568" s="42" t="n"/>
      <c r="I4568" s="42" t="n"/>
      <c r="J4568" s="42" t="n"/>
      <c r="K4568" s="42" t="n"/>
      <c r="L4568" s="42" t="n"/>
      <c r="M4568" s="42" t="n"/>
      <c r="N4568" s="42" t="n"/>
      <c r="O4568" s="42" t="n"/>
    </row>
    <row r="4569">
      <c r="A4569" s="40" t="n"/>
      <c r="B4569" s="41" t="n"/>
      <c r="C4569" s="42" t="n"/>
      <c r="D4569" s="42" t="n"/>
      <c r="E4569" s="42" t="n"/>
      <c r="F4569" s="42" t="n"/>
      <c r="G4569" s="42" t="n"/>
      <c r="H4569" s="42" t="n"/>
      <c r="I4569" s="42" t="n"/>
      <c r="J4569" s="42" t="n"/>
      <c r="K4569" s="42" t="n"/>
      <c r="L4569" s="42" t="n"/>
      <c r="M4569" s="42" t="n"/>
      <c r="N4569" s="42" t="n"/>
      <c r="O4569" s="42" t="n"/>
    </row>
    <row r="4570">
      <c r="A4570" s="40" t="n"/>
      <c r="B4570" s="41" t="n"/>
      <c r="C4570" s="42" t="n"/>
      <c r="D4570" s="42" t="n"/>
      <c r="E4570" s="42" t="n"/>
      <c r="F4570" s="42" t="n"/>
      <c r="G4570" s="42" t="n"/>
      <c r="H4570" s="42" t="n"/>
      <c r="I4570" s="42" t="n"/>
      <c r="J4570" s="42" t="n"/>
      <c r="K4570" s="42" t="n"/>
      <c r="L4570" s="42" t="n"/>
      <c r="M4570" s="42" t="n"/>
      <c r="N4570" s="42" t="n"/>
      <c r="O4570" s="42" t="n"/>
    </row>
    <row r="4571">
      <c r="A4571" s="40" t="n"/>
      <c r="B4571" s="41" t="n"/>
      <c r="C4571" s="42" t="n"/>
      <c r="D4571" s="42" t="n"/>
      <c r="E4571" s="42" t="n"/>
      <c r="F4571" s="42" t="n"/>
      <c r="G4571" s="42" t="n"/>
      <c r="H4571" s="42" t="n"/>
      <c r="I4571" s="42" t="n"/>
      <c r="J4571" s="42" t="n"/>
      <c r="K4571" s="42" t="n"/>
      <c r="L4571" s="42" t="n"/>
      <c r="M4571" s="42" t="n"/>
      <c r="N4571" s="42" t="n"/>
      <c r="O4571" s="42" t="n"/>
    </row>
    <row r="4572">
      <c r="A4572" s="40" t="n"/>
      <c r="B4572" s="41" t="n"/>
      <c r="C4572" s="42" t="n"/>
      <c r="D4572" s="42" t="n"/>
      <c r="E4572" s="42" t="n"/>
      <c r="F4572" s="42" t="n"/>
      <c r="G4572" s="42" t="n"/>
      <c r="H4572" s="42" t="n"/>
      <c r="I4572" s="42" t="n"/>
      <c r="J4572" s="42" t="n"/>
      <c r="K4572" s="42" t="n"/>
      <c r="L4572" s="42" t="n"/>
      <c r="M4572" s="42" t="n"/>
      <c r="N4572" s="42" t="n"/>
      <c r="O4572" s="42" t="n"/>
    </row>
    <row r="4573">
      <c r="A4573" s="40" t="n"/>
      <c r="B4573" s="41" t="n"/>
      <c r="C4573" s="42" t="n"/>
      <c r="D4573" s="42" t="n"/>
      <c r="E4573" s="42" t="n"/>
      <c r="F4573" s="42" t="n"/>
      <c r="G4573" s="42" t="n"/>
      <c r="H4573" s="42" t="n"/>
      <c r="I4573" s="42" t="n"/>
      <c r="J4573" s="42" t="n"/>
      <c r="K4573" s="42" t="n"/>
      <c r="L4573" s="42" t="n"/>
      <c r="M4573" s="42" t="n"/>
      <c r="N4573" s="42" t="n"/>
      <c r="O4573" s="42" t="n"/>
    </row>
    <row r="4574">
      <c r="A4574" s="40" t="n"/>
      <c r="B4574" s="41" t="n"/>
      <c r="C4574" s="42" t="n"/>
      <c r="D4574" s="42" t="n"/>
      <c r="E4574" s="42" t="n"/>
      <c r="F4574" s="42" t="n"/>
      <c r="G4574" s="42" t="n"/>
      <c r="H4574" s="42" t="n"/>
      <c r="I4574" s="42" t="n"/>
      <c r="J4574" s="42" t="n"/>
      <c r="K4574" s="42" t="n"/>
      <c r="L4574" s="42" t="n"/>
      <c r="M4574" s="42" t="n"/>
      <c r="N4574" s="42" t="n"/>
      <c r="O4574" s="42" t="n"/>
    </row>
    <row r="4575">
      <c r="A4575" s="40" t="n"/>
      <c r="B4575" s="41" t="n"/>
      <c r="C4575" s="42" t="n"/>
      <c r="D4575" s="42" t="n"/>
      <c r="E4575" s="42" t="n"/>
      <c r="F4575" s="42" t="n"/>
      <c r="G4575" s="42" t="n"/>
      <c r="H4575" s="42" t="n"/>
      <c r="I4575" s="42" t="n"/>
      <c r="J4575" s="42" t="n"/>
      <c r="K4575" s="42" t="n"/>
      <c r="L4575" s="42" t="n"/>
      <c r="M4575" s="42" t="n"/>
      <c r="N4575" s="42" t="n"/>
      <c r="O4575" s="42" t="n"/>
    </row>
    <row r="4576">
      <c r="A4576" s="40" t="n"/>
      <c r="B4576" s="41" t="n"/>
      <c r="C4576" s="42" t="n"/>
      <c r="D4576" s="42" t="n"/>
      <c r="E4576" s="42" t="n"/>
      <c r="F4576" s="42" t="n"/>
      <c r="G4576" s="42" t="n"/>
      <c r="H4576" s="42" t="n"/>
      <c r="I4576" s="42" t="n"/>
      <c r="J4576" s="42" t="n"/>
      <c r="K4576" s="42" t="n"/>
      <c r="L4576" s="42" t="n"/>
      <c r="M4576" s="42" t="n"/>
      <c r="N4576" s="42" t="n"/>
      <c r="O4576" s="42" t="n"/>
    </row>
    <row r="4577">
      <c r="A4577" s="40" t="n"/>
      <c r="B4577" s="41" t="n"/>
      <c r="C4577" s="42" t="n"/>
      <c r="D4577" s="42" t="n"/>
      <c r="E4577" s="42" t="n"/>
      <c r="F4577" s="42" t="n"/>
      <c r="G4577" s="42" t="n"/>
      <c r="H4577" s="42" t="n"/>
      <c r="I4577" s="42" t="n"/>
      <c r="J4577" s="42" t="n"/>
      <c r="K4577" s="42" t="n"/>
      <c r="L4577" s="42" t="n"/>
      <c r="M4577" s="42" t="n"/>
      <c r="N4577" s="42" t="n"/>
      <c r="O4577" s="42" t="n"/>
    </row>
    <row r="4578">
      <c r="A4578" s="40" t="n"/>
      <c r="B4578" s="41" t="n"/>
      <c r="C4578" s="42" t="n"/>
      <c r="D4578" s="42" t="n"/>
      <c r="E4578" s="42" t="n"/>
      <c r="F4578" s="42" t="n"/>
      <c r="G4578" s="42" t="n"/>
      <c r="H4578" s="42" t="n"/>
      <c r="I4578" s="42" t="n"/>
      <c r="J4578" s="42" t="n"/>
      <c r="K4578" s="42" t="n"/>
      <c r="L4578" s="42" t="n"/>
      <c r="M4578" s="42" t="n"/>
      <c r="N4578" s="42" t="n"/>
      <c r="O4578" s="42" t="n"/>
    </row>
    <row r="4579">
      <c r="A4579" s="40" t="n"/>
      <c r="B4579" s="41" t="n"/>
      <c r="C4579" s="42" t="n"/>
      <c r="D4579" s="42" t="n"/>
      <c r="E4579" s="42" t="n"/>
      <c r="F4579" s="42" t="n"/>
      <c r="G4579" s="42" t="n"/>
      <c r="H4579" s="42" t="n"/>
      <c r="I4579" s="42" t="n"/>
      <c r="J4579" s="42" t="n"/>
      <c r="K4579" s="42" t="n"/>
      <c r="L4579" s="42" t="n"/>
      <c r="M4579" s="42" t="n"/>
      <c r="N4579" s="42" t="n"/>
      <c r="O4579" s="42" t="n"/>
    </row>
    <row r="4580">
      <c r="A4580" s="40" t="n"/>
      <c r="B4580" s="41" t="n"/>
      <c r="C4580" s="42" t="n"/>
      <c r="D4580" s="42" t="n"/>
      <c r="E4580" s="42" t="n"/>
      <c r="F4580" s="42" t="n"/>
      <c r="G4580" s="42" t="n"/>
      <c r="H4580" s="42" t="n"/>
      <c r="I4580" s="42" t="n"/>
      <c r="J4580" s="42" t="n"/>
      <c r="K4580" s="42" t="n"/>
      <c r="L4580" s="42" t="n"/>
      <c r="M4580" s="42" t="n"/>
      <c r="N4580" s="42" t="n"/>
      <c r="O4580" s="42" t="n"/>
    </row>
    <row r="4581">
      <c r="A4581" s="40" t="n"/>
      <c r="B4581" s="41" t="n"/>
      <c r="C4581" s="42" t="n"/>
      <c r="D4581" s="42" t="n"/>
      <c r="E4581" s="42" t="n"/>
      <c r="F4581" s="42" t="n"/>
      <c r="G4581" s="42" t="n"/>
      <c r="H4581" s="42" t="n"/>
      <c r="I4581" s="42" t="n"/>
      <c r="J4581" s="42" t="n"/>
      <c r="K4581" s="42" t="n"/>
      <c r="L4581" s="42" t="n"/>
      <c r="M4581" s="42" t="n"/>
      <c r="N4581" s="42" t="n"/>
      <c r="O4581" s="42" t="n"/>
    </row>
    <row r="4582">
      <c r="A4582" s="40" t="n"/>
      <c r="B4582" s="41" t="n"/>
      <c r="C4582" s="42" t="n"/>
      <c r="D4582" s="42" t="n"/>
      <c r="E4582" s="42" t="n"/>
      <c r="F4582" s="42" t="n"/>
      <c r="G4582" s="42" t="n"/>
      <c r="H4582" s="42" t="n"/>
      <c r="I4582" s="42" t="n"/>
      <c r="J4582" s="42" t="n"/>
      <c r="K4582" s="42" t="n"/>
      <c r="L4582" s="42" t="n"/>
      <c r="M4582" s="42" t="n"/>
      <c r="N4582" s="42" t="n"/>
      <c r="O4582" s="42" t="n"/>
    </row>
    <row r="4583">
      <c r="A4583" s="40" t="n"/>
      <c r="B4583" s="41" t="n"/>
      <c r="C4583" s="42" t="n"/>
      <c r="D4583" s="42" t="n"/>
      <c r="E4583" s="42" t="n"/>
      <c r="F4583" s="42" t="n"/>
      <c r="G4583" s="42" t="n"/>
      <c r="H4583" s="42" t="n"/>
      <c r="I4583" s="42" t="n"/>
      <c r="J4583" s="42" t="n"/>
      <c r="K4583" s="42" t="n"/>
      <c r="L4583" s="42" t="n"/>
      <c r="M4583" s="42" t="n"/>
      <c r="N4583" s="42" t="n"/>
      <c r="O4583" s="42" t="n"/>
    </row>
    <row r="4584">
      <c r="A4584" s="40" t="n"/>
      <c r="B4584" s="41" t="n"/>
      <c r="C4584" s="42" t="n"/>
      <c r="D4584" s="42" t="n"/>
      <c r="E4584" s="42" t="n"/>
      <c r="F4584" s="42" t="n"/>
      <c r="G4584" s="42" t="n"/>
      <c r="H4584" s="42" t="n"/>
      <c r="I4584" s="42" t="n"/>
      <c r="J4584" s="42" t="n"/>
      <c r="K4584" s="42" t="n"/>
      <c r="L4584" s="42" t="n"/>
      <c r="M4584" s="42" t="n"/>
      <c r="N4584" s="42" t="n"/>
      <c r="O4584" s="42" t="n"/>
    </row>
    <row r="4585">
      <c r="A4585" s="40" t="n"/>
      <c r="B4585" s="41" t="n"/>
      <c r="C4585" s="42" t="n"/>
      <c r="D4585" s="42" t="n"/>
      <c r="E4585" s="42" t="n"/>
      <c r="F4585" s="42" t="n"/>
      <c r="G4585" s="42" t="n"/>
      <c r="H4585" s="42" t="n"/>
      <c r="I4585" s="42" t="n"/>
      <c r="J4585" s="42" t="n"/>
      <c r="K4585" s="42" t="n"/>
      <c r="L4585" s="42" t="n"/>
      <c r="M4585" s="42" t="n"/>
      <c r="N4585" s="42" t="n"/>
      <c r="O4585" s="42" t="n"/>
    </row>
    <row r="4586">
      <c r="A4586" s="40" t="n"/>
      <c r="B4586" s="41" t="n"/>
      <c r="C4586" s="42" t="n"/>
      <c r="D4586" s="42" t="n"/>
      <c r="E4586" s="42" t="n"/>
      <c r="F4586" s="42" t="n"/>
      <c r="G4586" s="42" t="n"/>
      <c r="H4586" s="42" t="n"/>
      <c r="I4586" s="42" t="n"/>
      <c r="J4586" s="42" t="n"/>
      <c r="K4586" s="42" t="n"/>
      <c r="L4586" s="42" t="n"/>
      <c r="M4586" s="42" t="n"/>
      <c r="N4586" s="42" t="n"/>
      <c r="O4586" s="42" t="n"/>
    </row>
    <row r="4587">
      <c r="A4587" s="40" t="n"/>
      <c r="B4587" s="41" t="n"/>
      <c r="C4587" s="42" t="n"/>
      <c r="D4587" s="42" t="n"/>
      <c r="E4587" s="42" t="n"/>
      <c r="F4587" s="42" t="n"/>
      <c r="G4587" s="42" t="n"/>
      <c r="H4587" s="42" t="n"/>
      <c r="I4587" s="42" t="n"/>
      <c r="J4587" s="42" t="n"/>
      <c r="K4587" s="42" t="n"/>
      <c r="L4587" s="42" t="n"/>
      <c r="M4587" s="42" t="n"/>
      <c r="N4587" s="42" t="n"/>
      <c r="O4587" s="42" t="n"/>
    </row>
    <row r="4588">
      <c r="A4588" s="40" t="n"/>
      <c r="B4588" s="41" t="n"/>
      <c r="C4588" s="42" t="n"/>
      <c r="D4588" s="42" t="n"/>
      <c r="E4588" s="42" t="n"/>
      <c r="F4588" s="42" t="n"/>
      <c r="G4588" s="42" t="n"/>
      <c r="H4588" s="42" t="n"/>
      <c r="I4588" s="42" t="n"/>
      <c r="J4588" s="42" t="n"/>
      <c r="K4588" s="42" t="n"/>
      <c r="L4588" s="42" t="n"/>
      <c r="M4588" s="42" t="n"/>
      <c r="N4588" s="42" t="n"/>
      <c r="O4588" s="42" t="n"/>
    </row>
    <row r="4589">
      <c r="A4589" s="40" t="n"/>
      <c r="B4589" s="41" t="n"/>
      <c r="C4589" s="42" t="n"/>
      <c r="D4589" s="42" t="n"/>
      <c r="E4589" s="42" t="n"/>
      <c r="F4589" s="42" t="n"/>
      <c r="G4589" s="42" t="n"/>
      <c r="H4589" s="42" t="n"/>
      <c r="I4589" s="42" t="n"/>
      <c r="J4589" s="42" t="n"/>
      <c r="K4589" s="42" t="n"/>
      <c r="L4589" s="42" t="n"/>
      <c r="M4589" s="42" t="n"/>
      <c r="N4589" s="42" t="n"/>
      <c r="O4589" s="42" t="n"/>
    </row>
    <row r="4590">
      <c r="A4590" s="40" t="n"/>
      <c r="B4590" s="41" t="n"/>
      <c r="C4590" s="42" t="n"/>
      <c r="D4590" s="42" t="n"/>
      <c r="E4590" s="42" t="n"/>
      <c r="F4590" s="42" t="n"/>
      <c r="G4590" s="42" t="n"/>
      <c r="H4590" s="42" t="n"/>
      <c r="I4590" s="42" t="n"/>
      <c r="J4590" s="42" t="n"/>
      <c r="K4590" s="42" t="n"/>
      <c r="L4590" s="42" t="n"/>
      <c r="M4590" s="42" t="n"/>
      <c r="N4590" s="42" t="n"/>
      <c r="O4590" s="42" t="n"/>
    </row>
    <row r="4591">
      <c r="A4591" s="40" t="n"/>
      <c r="B4591" s="41" t="n"/>
      <c r="C4591" s="42" t="n"/>
      <c r="D4591" s="42" t="n"/>
      <c r="E4591" s="42" t="n"/>
      <c r="F4591" s="42" t="n"/>
      <c r="G4591" s="42" t="n"/>
      <c r="H4591" s="42" t="n"/>
      <c r="I4591" s="42" t="n"/>
      <c r="J4591" s="42" t="n"/>
      <c r="K4591" s="42" t="n"/>
      <c r="L4591" s="42" t="n"/>
      <c r="M4591" s="42" t="n"/>
      <c r="N4591" s="42" t="n"/>
      <c r="O4591" s="42" t="n"/>
    </row>
    <row r="4592">
      <c r="A4592" s="40" t="n"/>
      <c r="B4592" s="41" t="n"/>
      <c r="C4592" s="42" t="n"/>
      <c r="D4592" s="42" t="n"/>
      <c r="E4592" s="42" t="n"/>
      <c r="F4592" s="42" t="n"/>
      <c r="G4592" s="42" t="n"/>
      <c r="H4592" s="42" t="n"/>
      <c r="I4592" s="42" t="n"/>
      <c r="J4592" s="42" t="n"/>
      <c r="K4592" s="42" t="n"/>
      <c r="L4592" s="42" t="n"/>
      <c r="M4592" s="42" t="n"/>
      <c r="N4592" s="42" t="n"/>
      <c r="O4592" s="42" t="n"/>
    </row>
    <row r="4593">
      <c r="A4593" s="40" t="n"/>
      <c r="B4593" s="41" t="n"/>
      <c r="C4593" s="42" t="n"/>
      <c r="D4593" s="42" t="n"/>
      <c r="E4593" s="42" t="n"/>
      <c r="F4593" s="42" t="n"/>
      <c r="G4593" s="42" t="n"/>
      <c r="H4593" s="42" t="n"/>
      <c r="I4593" s="42" t="n"/>
      <c r="J4593" s="42" t="n"/>
      <c r="K4593" s="42" t="n"/>
      <c r="L4593" s="42" t="n"/>
      <c r="M4593" s="42" t="n"/>
      <c r="N4593" s="42" t="n"/>
      <c r="O4593" s="42" t="n"/>
    </row>
    <row r="4594">
      <c r="A4594" s="40" t="n"/>
      <c r="B4594" s="41" t="n"/>
      <c r="C4594" s="42" t="n"/>
      <c r="D4594" s="42" t="n"/>
      <c r="E4594" s="42" t="n"/>
      <c r="F4594" s="42" t="n"/>
      <c r="G4594" s="42" t="n"/>
      <c r="H4594" s="42" t="n"/>
      <c r="I4594" s="42" t="n"/>
      <c r="J4594" s="42" t="n"/>
      <c r="K4594" s="42" t="n"/>
      <c r="L4594" s="42" t="n"/>
      <c r="M4594" s="42" t="n"/>
      <c r="N4594" s="42" t="n"/>
      <c r="O4594" s="42" t="n"/>
    </row>
    <row r="4595">
      <c r="A4595" s="40" t="n"/>
      <c r="B4595" s="41" t="n"/>
      <c r="C4595" s="42" t="n"/>
      <c r="D4595" s="42" t="n"/>
      <c r="E4595" s="42" t="n"/>
      <c r="F4595" s="42" t="n"/>
      <c r="G4595" s="42" t="n"/>
      <c r="H4595" s="42" t="n"/>
      <c r="I4595" s="42" t="n"/>
      <c r="J4595" s="42" t="n"/>
      <c r="K4595" s="42" t="n"/>
      <c r="L4595" s="42" t="n"/>
      <c r="M4595" s="42" t="n"/>
      <c r="N4595" s="42" t="n"/>
      <c r="O4595" s="42" t="n"/>
    </row>
    <row r="4596">
      <c r="A4596" s="40" t="n"/>
      <c r="B4596" s="41" t="n"/>
      <c r="C4596" s="42" t="n"/>
      <c r="D4596" s="42" t="n"/>
      <c r="E4596" s="42" t="n"/>
      <c r="F4596" s="42" t="n"/>
      <c r="G4596" s="42" t="n"/>
      <c r="H4596" s="42" t="n"/>
      <c r="I4596" s="42" t="n"/>
      <c r="J4596" s="42" t="n"/>
      <c r="K4596" s="42" t="n"/>
      <c r="L4596" s="42" t="n"/>
      <c r="M4596" s="42" t="n"/>
      <c r="N4596" s="42" t="n"/>
      <c r="O4596" s="42" t="n"/>
    </row>
    <row r="4597">
      <c r="A4597" s="40" t="n"/>
      <c r="B4597" s="41" t="n"/>
      <c r="C4597" s="42" t="n"/>
      <c r="D4597" s="42" t="n"/>
      <c r="E4597" s="42" t="n"/>
      <c r="F4597" s="42" t="n"/>
      <c r="G4597" s="42" t="n"/>
      <c r="H4597" s="42" t="n"/>
      <c r="I4597" s="42" t="n"/>
      <c r="J4597" s="42" t="n"/>
      <c r="K4597" s="42" t="n"/>
      <c r="L4597" s="42" t="n"/>
      <c r="M4597" s="42" t="n"/>
      <c r="N4597" s="42" t="n"/>
      <c r="O4597" s="42" t="n"/>
    </row>
    <row r="4598">
      <c r="A4598" s="40" t="n"/>
      <c r="B4598" s="41" t="n"/>
      <c r="C4598" s="42" t="n"/>
      <c r="D4598" s="42" t="n"/>
      <c r="E4598" s="42" t="n"/>
      <c r="F4598" s="42" t="n"/>
      <c r="G4598" s="42" t="n"/>
      <c r="H4598" s="42" t="n"/>
      <c r="I4598" s="42" t="n"/>
      <c r="J4598" s="42" t="n"/>
      <c r="K4598" s="42" t="n"/>
      <c r="L4598" s="42" t="n"/>
      <c r="M4598" s="42" t="n"/>
      <c r="N4598" s="42" t="n"/>
      <c r="O4598" s="42" t="n"/>
    </row>
    <row r="4599">
      <c r="A4599" s="40" t="n"/>
      <c r="B4599" s="41" t="n"/>
      <c r="C4599" s="42" t="n"/>
      <c r="D4599" s="42" t="n"/>
      <c r="E4599" s="42" t="n"/>
      <c r="F4599" s="42" t="n"/>
      <c r="G4599" s="42" t="n"/>
      <c r="H4599" s="42" t="n"/>
      <c r="I4599" s="42" t="n"/>
      <c r="J4599" s="42" t="n"/>
      <c r="K4599" s="42" t="n"/>
      <c r="L4599" s="42" t="n"/>
      <c r="M4599" s="42" t="n"/>
      <c r="N4599" s="42" t="n"/>
      <c r="O4599" s="42" t="n"/>
    </row>
    <row r="4600">
      <c r="A4600" s="40" t="n"/>
      <c r="B4600" s="41" t="n"/>
      <c r="C4600" s="42" t="n"/>
      <c r="D4600" s="42" t="n"/>
      <c r="E4600" s="42" t="n"/>
      <c r="F4600" s="42" t="n"/>
      <c r="G4600" s="42" t="n"/>
      <c r="H4600" s="42" t="n"/>
      <c r="I4600" s="42" t="n"/>
      <c r="J4600" s="42" t="n"/>
      <c r="K4600" s="42" t="n"/>
      <c r="L4600" s="42" t="n"/>
      <c r="M4600" s="42" t="n"/>
      <c r="N4600" s="42" t="n"/>
      <c r="O4600" s="42" t="n"/>
    </row>
    <row r="4601">
      <c r="A4601" s="40" t="n"/>
      <c r="B4601" s="41" t="n"/>
      <c r="C4601" s="42" t="n"/>
      <c r="D4601" s="42" t="n"/>
      <c r="E4601" s="42" t="n"/>
      <c r="F4601" s="42" t="n"/>
      <c r="G4601" s="42" t="n"/>
      <c r="H4601" s="42" t="n"/>
      <c r="I4601" s="42" t="n"/>
      <c r="J4601" s="42" t="n"/>
      <c r="K4601" s="42" t="n"/>
      <c r="L4601" s="42" t="n"/>
      <c r="M4601" s="42" t="n"/>
      <c r="N4601" s="42" t="n"/>
      <c r="O4601" s="42" t="n"/>
    </row>
    <row r="4602">
      <c r="A4602" s="40" t="n"/>
      <c r="B4602" s="41" t="n"/>
      <c r="C4602" s="42" t="n"/>
      <c r="D4602" s="42" t="n"/>
      <c r="E4602" s="42" t="n"/>
      <c r="F4602" s="42" t="n"/>
      <c r="G4602" s="42" t="n"/>
      <c r="H4602" s="42" t="n"/>
      <c r="I4602" s="42" t="n"/>
      <c r="J4602" s="42" t="n"/>
      <c r="K4602" s="42" t="n"/>
      <c r="L4602" s="42" t="n"/>
      <c r="M4602" s="42" t="n"/>
      <c r="N4602" s="42" t="n"/>
      <c r="O4602" s="42" t="n"/>
    </row>
    <row r="4603">
      <c r="A4603" s="40" t="n"/>
      <c r="B4603" s="41" t="n"/>
      <c r="C4603" s="42" t="n"/>
      <c r="D4603" s="42" t="n"/>
      <c r="E4603" s="42" t="n"/>
      <c r="F4603" s="42" t="n"/>
      <c r="G4603" s="42" t="n"/>
      <c r="H4603" s="42" t="n"/>
      <c r="I4603" s="42" t="n"/>
      <c r="J4603" s="42" t="n"/>
      <c r="K4603" s="42" t="n"/>
      <c r="L4603" s="42" t="n"/>
      <c r="M4603" s="42" t="n"/>
      <c r="N4603" s="42" t="n"/>
      <c r="O4603" s="42" t="n"/>
    </row>
    <row r="4604">
      <c r="A4604" s="40" t="n"/>
      <c r="B4604" s="41" t="n"/>
      <c r="C4604" s="42" t="n"/>
      <c r="D4604" s="42" t="n"/>
      <c r="E4604" s="42" t="n"/>
      <c r="F4604" s="42" t="n"/>
      <c r="G4604" s="42" t="n"/>
      <c r="H4604" s="42" t="n"/>
      <c r="I4604" s="42" t="n"/>
      <c r="J4604" s="42" t="n"/>
      <c r="K4604" s="42" t="n"/>
      <c r="L4604" s="42" t="n"/>
      <c r="M4604" s="42" t="n"/>
      <c r="N4604" s="42" t="n"/>
      <c r="O4604" s="42" t="n"/>
    </row>
    <row r="4605">
      <c r="A4605" s="40" t="n"/>
      <c r="B4605" s="41" t="n"/>
      <c r="C4605" s="42" t="n"/>
      <c r="D4605" s="42" t="n"/>
      <c r="E4605" s="42" t="n"/>
      <c r="F4605" s="42" t="n"/>
      <c r="G4605" s="42" t="n"/>
      <c r="H4605" s="42" t="n"/>
      <c r="I4605" s="42" t="n"/>
      <c r="J4605" s="42" t="n"/>
      <c r="K4605" s="42" t="n"/>
      <c r="L4605" s="42" t="n"/>
      <c r="M4605" s="42" t="n"/>
      <c r="N4605" s="42" t="n"/>
      <c r="O4605" s="42" t="n"/>
    </row>
    <row r="4606">
      <c r="A4606" s="40" t="n"/>
      <c r="B4606" s="41" t="n"/>
      <c r="C4606" s="42" t="n"/>
      <c r="D4606" s="42" t="n"/>
      <c r="E4606" s="42" t="n"/>
      <c r="F4606" s="42" t="n"/>
      <c r="G4606" s="42" t="n"/>
      <c r="H4606" s="42" t="n"/>
      <c r="I4606" s="42" t="n"/>
      <c r="J4606" s="42" t="n"/>
      <c r="K4606" s="42" t="n"/>
      <c r="L4606" s="42" t="n"/>
      <c r="M4606" s="42" t="n"/>
      <c r="N4606" s="42" t="n"/>
      <c r="O4606" s="42" t="n"/>
    </row>
    <row r="4607">
      <c r="A4607" s="40" t="n"/>
      <c r="B4607" s="41" t="n"/>
      <c r="C4607" s="42" t="n"/>
      <c r="D4607" s="42" t="n"/>
      <c r="E4607" s="42" t="n"/>
      <c r="F4607" s="42" t="n"/>
      <c r="G4607" s="42" t="n"/>
      <c r="H4607" s="42" t="n"/>
      <c r="I4607" s="42" t="n"/>
      <c r="J4607" s="42" t="n"/>
      <c r="K4607" s="42" t="n"/>
      <c r="L4607" s="42" t="n"/>
      <c r="M4607" s="42" t="n"/>
      <c r="N4607" s="42" t="n"/>
      <c r="O4607" s="42" t="n"/>
    </row>
    <row r="4608">
      <c r="A4608" s="40" t="n"/>
      <c r="B4608" s="41" t="n"/>
      <c r="C4608" s="42" t="n"/>
      <c r="D4608" s="42" t="n"/>
      <c r="E4608" s="42" t="n"/>
      <c r="F4608" s="42" t="n"/>
      <c r="G4608" s="42" t="n"/>
      <c r="H4608" s="42" t="n"/>
      <c r="I4608" s="42" t="n"/>
      <c r="J4608" s="42" t="n"/>
      <c r="K4608" s="42" t="n"/>
      <c r="L4608" s="42" t="n"/>
      <c r="M4608" s="42" t="n"/>
      <c r="N4608" s="42" t="n"/>
      <c r="O4608" s="42" t="n"/>
    </row>
    <row r="4609">
      <c r="A4609" s="40" t="n"/>
      <c r="B4609" s="41" t="n"/>
      <c r="C4609" s="42" t="n"/>
      <c r="D4609" s="42" t="n"/>
      <c r="E4609" s="42" t="n"/>
      <c r="F4609" s="42" t="n"/>
      <c r="G4609" s="42" t="n"/>
      <c r="H4609" s="42" t="n"/>
      <c r="I4609" s="42" t="n"/>
      <c r="J4609" s="42" t="n"/>
      <c r="K4609" s="42" t="n"/>
      <c r="L4609" s="42" t="n"/>
      <c r="M4609" s="42" t="n"/>
      <c r="N4609" s="42" t="n"/>
      <c r="O4609" s="42" t="n"/>
    </row>
    <row r="4610">
      <c r="A4610" s="40" t="n"/>
      <c r="B4610" s="41" t="n"/>
      <c r="C4610" s="42" t="n"/>
      <c r="D4610" s="42" t="n"/>
      <c r="E4610" s="42" t="n"/>
      <c r="F4610" s="42" t="n"/>
      <c r="G4610" s="42" t="n"/>
      <c r="H4610" s="42" t="n"/>
      <c r="I4610" s="42" t="n"/>
      <c r="J4610" s="42" t="n"/>
      <c r="K4610" s="42" t="n"/>
      <c r="L4610" s="42" t="n"/>
      <c r="M4610" s="42" t="n"/>
      <c r="N4610" s="42" t="n"/>
      <c r="O4610" s="42" t="n"/>
    </row>
    <row r="4611">
      <c r="A4611" s="40" t="n"/>
      <c r="B4611" s="41" t="n"/>
      <c r="C4611" s="42" t="n"/>
      <c r="D4611" s="42" t="n"/>
      <c r="E4611" s="42" t="n"/>
      <c r="F4611" s="42" t="n"/>
      <c r="G4611" s="42" t="n"/>
      <c r="H4611" s="42" t="n"/>
      <c r="I4611" s="42" t="n"/>
      <c r="J4611" s="42" t="n"/>
      <c r="K4611" s="42" t="n"/>
      <c r="L4611" s="42" t="n"/>
      <c r="M4611" s="42" t="n"/>
      <c r="N4611" s="42" t="n"/>
      <c r="O4611" s="42" t="n"/>
    </row>
    <row r="4612">
      <c r="A4612" s="40" t="n"/>
      <c r="B4612" s="41" t="n"/>
      <c r="C4612" s="42" t="n"/>
      <c r="D4612" s="42" t="n"/>
      <c r="E4612" s="42" t="n"/>
      <c r="F4612" s="42" t="n"/>
      <c r="G4612" s="42" t="n"/>
      <c r="H4612" s="42" t="n"/>
      <c r="I4612" s="42" t="n"/>
      <c r="J4612" s="42" t="n"/>
      <c r="K4612" s="42" t="n"/>
      <c r="L4612" s="42" t="n"/>
      <c r="M4612" s="42" t="n"/>
      <c r="N4612" s="42" t="n"/>
      <c r="O4612" s="42" t="n"/>
    </row>
    <row r="4613">
      <c r="A4613" s="40" t="n"/>
      <c r="B4613" s="41" t="n"/>
      <c r="C4613" s="42" t="n"/>
      <c r="D4613" s="42" t="n"/>
      <c r="E4613" s="42" t="n"/>
      <c r="F4613" s="42" t="n"/>
      <c r="G4613" s="42" t="n"/>
      <c r="H4613" s="42" t="n"/>
      <c r="I4613" s="42" t="n"/>
      <c r="J4613" s="42" t="n"/>
      <c r="K4613" s="42" t="n"/>
      <c r="L4613" s="42" t="n"/>
      <c r="M4613" s="42" t="n"/>
      <c r="N4613" s="42" t="n"/>
      <c r="O4613" s="42" t="n"/>
    </row>
    <row r="4614">
      <c r="A4614" s="40" t="n"/>
      <c r="B4614" s="41" t="n"/>
      <c r="C4614" s="42" t="n"/>
      <c r="D4614" s="42" t="n"/>
      <c r="E4614" s="42" t="n"/>
      <c r="F4614" s="42" t="n"/>
      <c r="G4614" s="42" t="n"/>
      <c r="H4614" s="42" t="n"/>
      <c r="I4614" s="42" t="n"/>
      <c r="J4614" s="42" t="n"/>
      <c r="K4614" s="42" t="n"/>
      <c r="L4614" s="42" t="n"/>
      <c r="M4614" s="42" t="n"/>
      <c r="N4614" s="42" t="n"/>
      <c r="O4614" s="42" t="n"/>
    </row>
    <row r="4615">
      <c r="A4615" s="40" t="n"/>
      <c r="B4615" s="41" t="n"/>
      <c r="C4615" s="42" t="n"/>
      <c r="D4615" s="42" t="n"/>
      <c r="E4615" s="42" t="n"/>
      <c r="F4615" s="42" t="n"/>
      <c r="G4615" s="42" t="n"/>
      <c r="H4615" s="42" t="n"/>
      <c r="I4615" s="42" t="n"/>
      <c r="J4615" s="42" t="n"/>
      <c r="K4615" s="42" t="n"/>
      <c r="L4615" s="42" t="n"/>
      <c r="M4615" s="42" t="n"/>
      <c r="N4615" s="42" t="n"/>
      <c r="O4615" s="42" t="n"/>
    </row>
    <row r="4616">
      <c r="A4616" s="40" t="n"/>
      <c r="B4616" s="41" t="n"/>
      <c r="C4616" s="42" t="n"/>
      <c r="D4616" s="42" t="n"/>
      <c r="E4616" s="42" t="n"/>
      <c r="F4616" s="42" t="n"/>
      <c r="G4616" s="42" t="n"/>
      <c r="H4616" s="42" t="n"/>
      <c r="I4616" s="42" t="n"/>
      <c r="J4616" s="42" t="n"/>
      <c r="K4616" s="42" t="n"/>
      <c r="L4616" s="42" t="n"/>
      <c r="M4616" s="42" t="n"/>
      <c r="N4616" s="42" t="n"/>
      <c r="O4616" s="42" t="n"/>
    </row>
    <row r="4617">
      <c r="A4617" s="40" t="n"/>
      <c r="B4617" s="41" t="n"/>
      <c r="C4617" s="42" t="n"/>
      <c r="D4617" s="42" t="n"/>
      <c r="E4617" s="42" t="n"/>
      <c r="F4617" s="42" t="n"/>
      <c r="G4617" s="42" t="n"/>
      <c r="H4617" s="42" t="n"/>
      <c r="I4617" s="42" t="n"/>
      <c r="J4617" s="42" t="n"/>
      <c r="K4617" s="42" t="n"/>
      <c r="L4617" s="42" t="n"/>
      <c r="M4617" s="42" t="n"/>
      <c r="N4617" s="42" t="n"/>
      <c r="O4617" s="42" t="n"/>
    </row>
    <row r="4618">
      <c r="A4618" s="40" t="n"/>
      <c r="B4618" s="41" t="n"/>
      <c r="C4618" s="42" t="n"/>
      <c r="D4618" s="42" t="n"/>
      <c r="E4618" s="42" t="n"/>
      <c r="F4618" s="42" t="n"/>
      <c r="G4618" s="42" t="n"/>
      <c r="H4618" s="42" t="n"/>
      <c r="I4618" s="42" t="n"/>
      <c r="J4618" s="42" t="n"/>
      <c r="K4618" s="42" t="n"/>
      <c r="L4618" s="42" t="n"/>
      <c r="M4618" s="42" t="n"/>
      <c r="N4618" s="42" t="n"/>
      <c r="O4618" s="42" t="n"/>
    </row>
    <row r="4619">
      <c r="A4619" s="40" t="n"/>
      <c r="B4619" s="41" t="n"/>
      <c r="C4619" s="42" t="n"/>
      <c r="D4619" s="42" t="n"/>
      <c r="E4619" s="42" t="n"/>
      <c r="F4619" s="42" t="n"/>
      <c r="G4619" s="42" t="n"/>
      <c r="H4619" s="42" t="n"/>
      <c r="I4619" s="42" t="n"/>
      <c r="J4619" s="42" t="n"/>
      <c r="K4619" s="42" t="n"/>
      <c r="L4619" s="42" t="n"/>
      <c r="M4619" s="42" t="n"/>
      <c r="N4619" s="42" t="n"/>
      <c r="O4619" s="42" t="n"/>
    </row>
    <row r="4620">
      <c r="A4620" s="40" t="n"/>
      <c r="B4620" s="41" t="n"/>
      <c r="C4620" s="42" t="n"/>
      <c r="D4620" s="42" t="n"/>
      <c r="E4620" s="42" t="n"/>
      <c r="F4620" s="42" t="n"/>
      <c r="G4620" s="42" t="n"/>
      <c r="H4620" s="42" t="n"/>
      <c r="I4620" s="42" t="n"/>
      <c r="J4620" s="42" t="n"/>
      <c r="K4620" s="42" t="n"/>
      <c r="L4620" s="42" t="n"/>
      <c r="M4620" s="42" t="n"/>
      <c r="N4620" s="42" t="n"/>
      <c r="O4620" s="42" t="n"/>
    </row>
    <row r="4621">
      <c r="A4621" s="40" t="n"/>
      <c r="B4621" s="41" t="n"/>
      <c r="C4621" s="42" t="n"/>
      <c r="D4621" s="42" t="n"/>
      <c r="E4621" s="42" t="n"/>
      <c r="F4621" s="42" t="n"/>
      <c r="G4621" s="42" t="n"/>
      <c r="H4621" s="42" t="n"/>
      <c r="I4621" s="42" t="n"/>
      <c r="J4621" s="42" t="n"/>
      <c r="K4621" s="42" t="n"/>
      <c r="L4621" s="42" t="n"/>
      <c r="M4621" s="42" t="n"/>
      <c r="N4621" s="42" t="n"/>
      <c r="O4621" s="42" t="n"/>
    </row>
    <row r="4622">
      <c r="A4622" s="40" t="n"/>
      <c r="B4622" s="41" t="n"/>
      <c r="C4622" s="42" t="n"/>
      <c r="D4622" s="42" t="n"/>
      <c r="E4622" s="42" t="n"/>
      <c r="F4622" s="42" t="n"/>
      <c r="G4622" s="42" t="n"/>
      <c r="H4622" s="42" t="n"/>
      <c r="I4622" s="42" t="n"/>
      <c r="J4622" s="42" t="n"/>
      <c r="K4622" s="42" t="n"/>
      <c r="L4622" s="42" t="n"/>
      <c r="M4622" s="42" t="n"/>
      <c r="N4622" s="42" t="n"/>
      <c r="O4622" s="42" t="n"/>
    </row>
    <row r="4623">
      <c r="A4623" s="40" t="n"/>
      <c r="B4623" s="41" t="n"/>
      <c r="C4623" s="42" t="n"/>
      <c r="D4623" s="42" t="n"/>
      <c r="E4623" s="42" t="n"/>
      <c r="F4623" s="42" t="n"/>
      <c r="G4623" s="42" t="n"/>
      <c r="H4623" s="42" t="n"/>
      <c r="I4623" s="42" t="n"/>
      <c r="J4623" s="42" t="n"/>
      <c r="K4623" s="42" t="n"/>
      <c r="L4623" s="42" t="n"/>
      <c r="M4623" s="42" t="n"/>
      <c r="N4623" s="42" t="n"/>
      <c r="O4623" s="42" t="n"/>
    </row>
    <row r="4624">
      <c r="A4624" s="40" t="n"/>
      <c r="B4624" s="41" t="n"/>
      <c r="C4624" s="42" t="n"/>
      <c r="D4624" s="42" t="n"/>
      <c r="E4624" s="42" t="n"/>
      <c r="F4624" s="42" t="n"/>
      <c r="G4624" s="42" t="n"/>
      <c r="H4624" s="42" t="n"/>
      <c r="I4624" s="42" t="n"/>
      <c r="J4624" s="42" t="n"/>
      <c r="K4624" s="42" t="n"/>
      <c r="L4624" s="42" t="n"/>
      <c r="M4624" s="42" t="n"/>
      <c r="N4624" s="42" t="n"/>
      <c r="O4624" s="42" t="n"/>
    </row>
    <row r="4625">
      <c r="A4625" s="40" t="n"/>
      <c r="B4625" s="41" t="n"/>
      <c r="C4625" s="42" t="n"/>
      <c r="D4625" s="42" t="n"/>
      <c r="E4625" s="42" t="n"/>
      <c r="F4625" s="42" t="n"/>
      <c r="G4625" s="42" t="n"/>
      <c r="H4625" s="42" t="n"/>
      <c r="I4625" s="42" t="n"/>
      <c r="J4625" s="42" t="n"/>
      <c r="K4625" s="42" t="n"/>
      <c r="L4625" s="42" t="n"/>
      <c r="M4625" s="42" t="n"/>
      <c r="N4625" s="42" t="n"/>
      <c r="O4625" s="42" t="n"/>
    </row>
    <row r="4626">
      <c r="A4626" s="40" t="n"/>
      <c r="B4626" s="41" t="n"/>
      <c r="C4626" s="42" t="n"/>
      <c r="D4626" s="42" t="n"/>
      <c r="E4626" s="42" t="n"/>
      <c r="F4626" s="42" t="n"/>
      <c r="G4626" s="42" t="n"/>
      <c r="H4626" s="42" t="n"/>
      <c r="I4626" s="42" t="n"/>
      <c r="J4626" s="42" t="n"/>
      <c r="K4626" s="42" t="n"/>
      <c r="L4626" s="42" t="n"/>
      <c r="M4626" s="42" t="n"/>
      <c r="N4626" s="42" t="n"/>
      <c r="O4626" s="42" t="n"/>
    </row>
    <row r="4627">
      <c r="A4627" s="40" t="n"/>
      <c r="B4627" s="41" t="n"/>
      <c r="C4627" s="42" t="n"/>
      <c r="D4627" s="42" t="n"/>
      <c r="E4627" s="42" t="n"/>
      <c r="F4627" s="42" t="n"/>
      <c r="G4627" s="42" t="n"/>
      <c r="H4627" s="42" t="n"/>
      <c r="I4627" s="42" t="n"/>
      <c r="J4627" s="42" t="n"/>
      <c r="K4627" s="42" t="n"/>
      <c r="L4627" s="42" t="n"/>
      <c r="M4627" s="42" t="n"/>
      <c r="N4627" s="42" t="n"/>
      <c r="O4627" s="42" t="n"/>
    </row>
    <row r="4628">
      <c r="A4628" s="40" t="n"/>
      <c r="B4628" s="41" t="n"/>
      <c r="C4628" s="42" t="n"/>
      <c r="D4628" s="42" t="n"/>
      <c r="E4628" s="42" t="n"/>
      <c r="F4628" s="42" t="n"/>
      <c r="G4628" s="42" t="n"/>
      <c r="H4628" s="42" t="n"/>
      <c r="I4628" s="42" t="n"/>
      <c r="J4628" s="42" t="n"/>
      <c r="K4628" s="42" t="n"/>
      <c r="L4628" s="42" t="n"/>
      <c r="M4628" s="42" t="n"/>
      <c r="N4628" s="42" t="n"/>
      <c r="O4628" s="42" t="n"/>
    </row>
    <row r="4629">
      <c r="A4629" s="40" t="n"/>
      <c r="B4629" s="41" t="n"/>
      <c r="C4629" s="42" t="n"/>
      <c r="D4629" s="42" t="n"/>
      <c r="E4629" s="42" t="n"/>
      <c r="F4629" s="42" t="n"/>
      <c r="G4629" s="42" t="n"/>
      <c r="H4629" s="42" t="n"/>
      <c r="I4629" s="42" t="n"/>
      <c r="J4629" s="42" t="n"/>
      <c r="K4629" s="42" t="n"/>
      <c r="L4629" s="42" t="n"/>
      <c r="M4629" s="42" t="n"/>
      <c r="N4629" s="42" t="n"/>
      <c r="O4629" s="42" t="n"/>
    </row>
    <row r="4630">
      <c r="A4630" s="40" t="n"/>
      <c r="B4630" s="41" t="n"/>
      <c r="C4630" s="42" t="n"/>
      <c r="D4630" s="42" t="n"/>
      <c r="E4630" s="42" t="n"/>
      <c r="F4630" s="42" t="n"/>
      <c r="G4630" s="42" t="n"/>
      <c r="H4630" s="42" t="n"/>
      <c r="I4630" s="42" t="n"/>
      <c r="J4630" s="42" t="n"/>
      <c r="K4630" s="42" t="n"/>
      <c r="L4630" s="42" t="n"/>
      <c r="M4630" s="42" t="n"/>
      <c r="N4630" s="42" t="n"/>
      <c r="O4630" s="42" t="n"/>
    </row>
    <row r="4631">
      <c r="A4631" s="40" t="n"/>
      <c r="B4631" s="41" t="n"/>
      <c r="C4631" s="42" t="n"/>
      <c r="D4631" s="42" t="n"/>
      <c r="E4631" s="42" t="n"/>
      <c r="F4631" s="42" t="n"/>
      <c r="G4631" s="42" t="n"/>
      <c r="H4631" s="42" t="n"/>
      <c r="I4631" s="42" t="n"/>
      <c r="J4631" s="42" t="n"/>
      <c r="K4631" s="42" t="n"/>
      <c r="L4631" s="42" t="n"/>
      <c r="M4631" s="42" t="n"/>
      <c r="N4631" s="42" t="n"/>
      <c r="O4631" s="42" t="n"/>
    </row>
    <row r="4632">
      <c r="A4632" s="40" t="n"/>
      <c r="B4632" s="41" t="n"/>
      <c r="C4632" s="42" t="n"/>
      <c r="D4632" s="42" t="n"/>
      <c r="E4632" s="42" t="n"/>
      <c r="F4632" s="42" t="n"/>
      <c r="G4632" s="42" t="n"/>
      <c r="H4632" s="42" t="n"/>
      <c r="I4632" s="42" t="n"/>
      <c r="J4632" s="42" t="n"/>
      <c r="K4632" s="42" t="n"/>
      <c r="L4632" s="42" t="n"/>
      <c r="M4632" s="42" t="n"/>
      <c r="N4632" s="42" t="n"/>
      <c r="O4632" s="42" t="n"/>
    </row>
    <row r="4633">
      <c r="A4633" s="40" t="n"/>
      <c r="B4633" s="41" t="n"/>
      <c r="C4633" s="42" t="n"/>
      <c r="D4633" s="42" t="n"/>
      <c r="E4633" s="42" t="n"/>
      <c r="F4633" s="42" t="n"/>
      <c r="G4633" s="42" t="n"/>
      <c r="H4633" s="42" t="n"/>
      <c r="I4633" s="42" t="n"/>
      <c r="J4633" s="42" t="n"/>
      <c r="K4633" s="42" t="n"/>
      <c r="L4633" s="42" t="n"/>
      <c r="M4633" s="42" t="n"/>
      <c r="N4633" s="42" t="n"/>
      <c r="O4633" s="42" t="n"/>
    </row>
    <row r="4634">
      <c r="A4634" s="40" t="n"/>
      <c r="B4634" s="41" t="n"/>
      <c r="C4634" s="42" t="n"/>
      <c r="D4634" s="42" t="n"/>
      <c r="E4634" s="42" t="n"/>
      <c r="F4634" s="42" t="n"/>
      <c r="G4634" s="42" t="n"/>
      <c r="H4634" s="42" t="n"/>
      <c r="I4634" s="42" t="n"/>
      <c r="J4634" s="42" t="n"/>
      <c r="K4634" s="42" t="n"/>
      <c r="L4634" s="42" t="n"/>
      <c r="M4634" s="42" t="n"/>
      <c r="N4634" s="42" t="n"/>
      <c r="O4634" s="42" t="n"/>
    </row>
    <row r="4635">
      <c r="A4635" s="40" t="n"/>
      <c r="B4635" s="41" t="n"/>
      <c r="C4635" s="42" t="n"/>
      <c r="D4635" s="42" t="n"/>
      <c r="E4635" s="42" t="n"/>
      <c r="F4635" s="42" t="n"/>
      <c r="G4635" s="42" t="n"/>
      <c r="H4635" s="42" t="n"/>
      <c r="I4635" s="42" t="n"/>
      <c r="J4635" s="42" t="n"/>
      <c r="K4635" s="42" t="n"/>
      <c r="L4635" s="42" t="n"/>
      <c r="M4635" s="42" t="n"/>
      <c r="N4635" s="42" t="n"/>
      <c r="O4635" s="42" t="n"/>
    </row>
    <row r="4636">
      <c r="A4636" s="40" t="n"/>
      <c r="B4636" s="41" t="n"/>
      <c r="C4636" s="42" t="n"/>
      <c r="D4636" s="42" t="n"/>
      <c r="E4636" s="42" t="n"/>
      <c r="F4636" s="42" t="n"/>
      <c r="G4636" s="42" t="n"/>
      <c r="H4636" s="42" t="n"/>
      <c r="I4636" s="42" t="n"/>
      <c r="J4636" s="42" t="n"/>
      <c r="K4636" s="42" t="n"/>
      <c r="L4636" s="42" t="n"/>
      <c r="M4636" s="42" t="n"/>
      <c r="N4636" s="42" t="n"/>
      <c r="O4636" s="42" t="n"/>
    </row>
    <row r="4637">
      <c r="A4637" s="40" t="n"/>
      <c r="B4637" s="41" t="n"/>
      <c r="C4637" s="42" t="n"/>
      <c r="D4637" s="42" t="n"/>
      <c r="E4637" s="42" t="n"/>
      <c r="F4637" s="42" t="n"/>
      <c r="G4637" s="42" t="n"/>
      <c r="H4637" s="42" t="n"/>
      <c r="I4637" s="42" t="n"/>
      <c r="J4637" s="42" t="n"/>
      <c r="K4637" s="42" t="n"/>
      <c r="L4637" s="42" t="n"/>
      <c r="M4637" s="42" t="n"/>
      <c r="N4637" s="42" t="n"/>
      <c r="O4637" s="42" t="n"/>
    </row>
    <row r="4638">
      <c r="A4638" s="40" t="n"/>
      <c r="B4638" s="41" t="n"/>
      <c r="C4638" s="42" t="n"/>
      <c r="D4638" s="42" t="n"/>
      <c r="E4638" s="42" t="n"/>
      <c r="F4638" s="42" t="n"/>
      <c r="G4638" s="42" t="n"/>
      <c r="H4638" s="42" t="n"/>
      <c r="I4638" s="42" t="n"/>
      <c r="J4638" s="42" t="n"/>
      <c r="K4638" s="42" t="n"/>
      <c r="L4638" s="42" t="n"/>
      <c r="M4638" s="42" t="n"/>
      <c r="N4638" s="42" t="n"/>
      <c r="O4638" s="42" t="n"/>
    </row>
    <row r="4639">
      <c r="A4639" s="40" t="n"/>
      <c r="B4639" s="41" t="n"/>
      <c r="C4639" s="42" t="n"/>
      <c r="D4639" s="42" t="n"/>
      <c r="E4639" s="42" t="n"/>
      <c r="F4639" s="42" t="n"/>
      <c r="G4639" s="42" t="n"/>
      <c r="H4639" s="42" t="n"/>
      <c r="I4639" s="42" t="n"/>
      <c r="J4639" s="42" t="n"/>
      <c r="K4639" s="42" t="n"/>
      <c r="L4639" s="42" t="n"/>
      <c r="M4639" s="42" t="n"/>
      <c r="N4639" s="42" t="n"/>
      <c r="O4639" s="42" t="n"/>
    </row>
    <row r="4640">
      <c r="A4640" s="40" t="n"/>
      <c r="B4640" s="41" t="n"/>
      <c r="C4640" s="42" t="n"/>
      <c r="D4640" s="42" t="n"/>
      <c r="E4640" s="42" t="n"/>
      <c r="F4640" s="42" t="n"/>
      <c r="G4640" s="42" t="n"/>
      <c r="H4640" s="42" t="n"/>
      <c r="I4640" s="42" t="n"/>
      <c r="J4640" s="42" t="n"/>
      <c r="K4640" s="42" t="n"/>
      <c r="L4640" s="42" t="n"/>
      <c r="M4640" s="42" t="n"/>
      <c r="N4640" s="42" t="n"/>
      <c r="O4640" s="42" t="n"/>
    </row>
    <row r="4641">
      <c r="A4641" s="40" t="n"/>
      <c r="B4641" s="41" t="n"/>
      <c r="C4641" s="42" t="n"/>
      <c r="D4641" s="42" t="n"/>
      <c r="E4641" s="42" t="n"/>
      <c r="F4641" s="42" t="n"/>
      <c r="G4641" s="42" t="n"/>
      <c r="H4641" s="42" t="n"/>
      <c r="I4641" s="42" t="n"/>
      <c r="J4641" s="42" t="n"/>
      <c r="K4641" s="42" t="n"/>
      <c r="L4641" s="42" t="n"/>
      <c r="M4641" s="42" t="n"/>
      <c r="N4641" s="42" t="n"/>
      <c r="O4641" s="42" t="n"/>
    </row>
    <row r="4642">
      <c r="A4642" s="40" t="n"/>
      <c r="B4642" s="41" t="n"/>
      <c r="C4642" s="42" t="n"/>
      <c r="D4642" s="42" t="n"/>
      <c r="E4642" s="42" t="n"/>
      <c r="F4642" s="42" t="n"/>
      <c r="G4642" s="42" t="n"/>
      <c r="H4642" s="42" t="n"/>
      <c r="I4642" s="42" t="n"/>
      <c r="J4642" s="42" t="n"/>
      <c r="K4642" s="42" t="n"/>
      <c r="L4642" s="42" t="n"/>
      <c r="M4642" s="42" t="n"/>
      <c r="N4642" s="42" t="n"/>
      <c r="O4642" s="42" t="n"/>
    </row>
    <row r="4643">
      <c r="A4643" s="40" t="n"/>
      <c r="B4643" s="41" t="n"/>
      <c r="C4643" s="42" t="n"/>
      <c r="D4643" s="42" t="n"/>
      <c r="E4643" s="42" t="n"/>
      <c r="F4643" s="42" t="n"/>
      <c r="G4643" s="42" t="n"/>
      <c r="H4643" s="42" t="n"/>
      <c r="I4643" s="42" t="n"/>
      <c r="J4643" s="42" t="n"/>
      <c r="K4643" s="42" t="n"/>
      <c r="L4643" s="42" t="n"/>
      <c r="M4643" s="42" t="n"/>
      <c r="N4643" s="42" t="n"/>
      <c r="O4643" s="42" t="n"/>
    </row>
    <row r="4644">
      <c r="A4644" s="40" t="n"/>
      <c r="B4644" s="41" t="n"/>
      <c r="C4644" s="42" t="n"/>
      <c r="D4644" s="42" t="n"/>
      <c r="E4644" s="42" t="n"/>
      <c r="F4644" s="42" t="n"/>
      <c r="G4644" s="42" t="n"/>
      <c r="H4644" s="42" t="n"/>
      <c r="I4644" s="42" t="n"/>
      <c r="J4644" s="42" t="n"/>
      <c r="K4644" s="42" t="n"/>
      <c r="L4644" s="42" t="n"/>
      <c r="M4644" s="42" t="n"/>
      <c r="N4644" s="42" t="n"/>
      <c r="O4644" s="42" t="n"/>
    </row>
    <row r="4645">
      <c r="A4645" s="40" t="n"/>
      <c r="B4645" s="41" t="n"/>
      <c r="C4645" s="42" t="n"/>
      <c r="D4645" s="42" t="n"/>
      <c r="E4645" s="42" t="n"/>
      <c r="F4645" s="42" t="n"/>
      <c r="G4645" s="42" t="n"/>
      <c r="H4645" s="42" t="n"/>
      <c r="I4645" s="42" t="n"/>
      <c r="J4645" s="42" t="n"/>
      <c r="K4645" s="42" t="n"/>
      <c r="L4645" s="42" t="n"/>
      <c r="M4645" s="42" t="n"/>
      <c r="N4645" s="42" t="n"/>
      <c r="O4645" s="42" t="n"/>
    </row>
    <row r="4646">
      <c r="A4646" s="40" t="n"/>
      <c r="B4646" s="41" t="n"/>
      <c r="C4646" s="42" t="n"/>
      <c r="D4646" s="42" t="n"/>
      <c r="E4646" s="42" t="n"/>
      <c r="F4646" s="42" t="n"/>
      <c r="G4646" s="42" t="n"/>
      <c r="H4646" s="42" t="n"/>
      <c r="I4646" s="42" t="n"/>
      <c r="J4646" s="42" t="n"/>
      <c r="K4646" s="42" t="n"/>
      <c r="L4646" s="42" t="n"/>
      <c r="M4646" s="42" t="n"/>
      <c r="N4646" s="42" t="n"/>
      <c r="O4646" s="42" t="n"/>
    </row>
    <row r="4647">
      <c r="A4647" s="40" t="n"/>
      <c r="B4647" s="41" t="n"/>
      <c r="C4647" s="42" t="n"/>
      <c r="D4647" s="42" t="n"/>
      <c r="E4647" s="42" t="n"/>
      <c r="F4647" s="42" t="n"/>
      <c r="G4647" s="42" t="n"/>
      <c r="H4647" s="42" t="n"/>
      <c r="I4647" s="42" t="n"/>
      <c r="J4647" s="42" t="n"/>
      <c r="K4647" s="42" t="n"/>
      <c r="L4647" s="42" t="n"/>
      <c r="M4647" s="42" t="n"/>
      <c r="N4647" s="42" t="n"/>
      <c r="O4647" s="42" t="n"/>
    </row>
    <row r="4648">
      <c r="A4648" s="40" t="n"/>
      <c r="B4648" s="41" t="n"/>
      <c r="C4648" s="42" t="n"/>
      <c r="D4648" s="42" t="n"/>
      <c r="E4648" s="42" t="n"/>
      <c r="F4648" s="42" t="n"/>
      <c r="G4648" s="42" t="n"/>
      <c r="H4648" s="42" t="n"/>
      <c r="I4648" s="42" t="n"/>
      <c r="J4648" s="42" t="n"/>
      <c r="K4648" s="42" t="n"/>
      <c r="L4648" s="42" t="n"/>
      <c r="M4648" s="42" t="n"/>
      <c r="N4648" s="42" t="n"/>
      <c r="O4648" s="42" t="n"/>
    </row>
    <row r="4649">
      <c r="A4649" s="40" t="n"/>
      <c r="B4649" s="41" t="n"/>
      <c r="C4649" s="42" t="n"/>
      <c r="D4649" s="42" t="n"/>
      <c r="E4649" s="42" t="n"/>
      <c r="F4649" s="42" t="n"/>
      <c r="G4649" s="42" t="n"/>
      <c r="H4649" s="42" t="n"/>
      <c r="I4649" s="42" t="n"/>
      <c r="J4649" s="42" t="n"/>
      <c r="K4649" s="42" t="n"/>
      <c r="L4649" s="42" t="n"/>
      <c r="M4649" s="42" t="n"/>
      <c r="N4649" s="42" t="n"/>
      <c r="O4649" s="42" t="n"/>
    </row>
    <row r="4650">
      <c r="A4650" s="40" t="n"/>
      <c r="B4650" s="41" t="n"/>
      <c r="C4650" s="42" t="n"/>
      <c r="D4650" s="42" t="n"/>
      <c r="E4650" s="42" t="n"/>
      <c r="F4650" s="42" t="n"/>
      <c r="G4650" s="42" t="n"/>
      <c r="H4650" s="42" t="n"/>
      <c r="I4650" s="42" t="n"/>
      <c r="J4650" s="42" t="n"/>
      <c r="K4650" s="42" t="n"/>
      <c r="L4650" s="42" t="n"/>
      <c r="M4650" s="42" t="n"/>
      <c r="N4650" s="42" t="n"/>
      <c r="O4650" s="42" t="n"/>
    </row>
    <row r="4651">
      <c r="A4651" s="40" t="n"/>
      <c r="B4651" s="41" t="n"/>
      <c r="C4651" s="42" t="n"/>
      <c r="D4651" s="42" t="n"/>
      <c r="E4651" s="42" t="n"/>
      <c r="F4651" s="42" t="n"/>
      <c r="G4651" s="42" t="n"/>
      <c r="H4651" s="42" t="n"/>
      <c r="I4651" s="42" t="n"/>
      <c r="J4651" s="42" t="n"/>
      <c r="K4651" s="42" t="n"/>
      <c r="L4651" s="42" t="n"/>
      <c r="M4651" s="42" t="n"/>
      <c r="N4651" s="42" t="n"/>
      <c r="O4651" s="42" t="n"/>
    </row>
    <row r="4652">
      <c r="A4652" s="40" t="n"/>
      <c r="B4652" s="41" t="n"/>
      <c r="C4652" s="42" t="n"/>
      <c r="D4652" s="42" t="n"/>
      <c r="E4652" s="42" t="n"/>
      <c r="F4652" s="42" t="n"/>
      <c r="G4652" s="42" t="n"/>
      <c r="H4652" s="42" t="n"/>
      <c r="I4652" s="42" t="n"/>
      <c r="J4652" s="42" t="n"/>
      <c r="K4652" s="42" t="n"/>
      <c r="L4652" s="42" t="n"/>
      <c r="M4652" s="42" t="n"/>
      <c r="N4652" s="42" t="n"/>
      <c r="O4652" s="42" t="n"/>
    </row>
    <row r="4653">
      <c r="A4653" s="40" t="n"/>
      <c r="B4653" s="41" t="n"/>
      <c r="C4653" s="42" t="n"/>
      <c r="D4653" s="42" t="n"/>
      <c r="E4653" s="42" t="n"/>
      <c r="F4653" s="42" t="n"/>
      <c r="G4653" s="42" t="n"/>
      <c r="H4653" s="42" t="n"/>
      <c r="I4653" s="42" t="n"/>
      <c r="J4653" s="42" t="n"/>
      <c r="K4653" s="42" t="n"/>
      <c r="L4653" s="42" t="n"/>
      <c r="M4653" s="42" t="n"/>
      <c r="N4653" s="42" t="n"/>
      <c r="O4653" s="42" t="n"/>
    </row>
    <row r="4654">
      <c r="A4654" s="40" t="n"/>
      <c r="B4654" s="41" t="n"/>
      <c r="C4654" s="42" t="n"/>
      <c r="D4654" s="42" t="n"/>
      <c r="E4654" s="42" t="n"/>
      <c r="F4654" s="42" t="n"/>
      <c r="G4654" s="42" t="n"/>
      <c r="H4654" s="42" t="n"/>
      <c r="I4654" s="42" t="n"/>
      <c r="J4654" s="42" t="n"/>
      <c r="K4654" s="42" t="n"/>
      <c r="L4654" s="42" t="n"/>
      <c r="M4654" s="42" t="n"/>
      <c r="N4654" s="42" t="n"/>
      <c r="O4654" s="42" t="n"/>
    </row>
    <row r="4655">
      <c r="A4655" s="40" t="n"/>
      <c r="B4655" s="41" t="n"/>
      <c r="C4655" s="42" t="n"/>
      <c r="D4655" s="42" t="n"/>
      <c r="E4655" s="42" t="n"/>
      <c r="F4655" s="42" t="n"/>
      <c r="G4655" s="42" t="n"/>
      <c r="H4655" s="42" t="n"/>
      <c r="I4655" s="42" t="n"/>
      <c r="J4655" s="42" t="n"/>
      <c r="K4655" s="42" t="n"/>
      <c r="L4655" s="42" t="n"/>
      <c r="M4655" s="42" t="n"/>
      <c r="N4655" s="42" t="n"/>
      <c r="O4655" s="42" t="n"/>
    </row>
    <row r="4656">
      <c r="A4656" s="40" t="n"/>
      <c r="B4656" s="41" t="n"/>
      <c r="C4656" s="42" t="n"/>
      <c r="D4656" s="42" t="n"/>
      <c r="E4656" s="42" t="n"/>
      <c r="F4656" s="42" t="n"/>
      <c r="G4656" s="42" t="n"/>
      <c r="H4656" s="42" t="n"/>
      <c r="I4656" s="42" t="n"/>
      <c r="J4656" s="42" t="n"/>
      <c r="K4656" s="42" t="n"/>
      <c r="L4656" s="42" t="n"/>
      <c r="M4656" s="42" t="n"/>
      <c r="N4656" s="42" t="n"/>
      <c r="O4656" s="42" t="n"/>
    </row>
    <row r="4657">
      <c r="A4657" s="40" t="n"/>
      <c r="B4657" s="41" t="n"/>
      <c r="C4657" s="42" t="n"/>
      <c r="D4657" s="42" t="n"/>
      <c r="E4657" s="42" t="n"/>
      <c r="F4657" s="42" t="n"/>
      <c r="G4657" s="42" t="n"/>
      <c r="H4657" s="42" t="n"/>
      <c r="I4657" s="42" t="n"/>
      <c r="J4657" s="42" t="n"/>
      <c r="K4657" s="42" t="n"/>
      <c r="L4657" s="42" t="n"/>
      <c r="M4657" s="42" t="n"/>
      <c r="N4657" s="42" t="n"/>
      <c r="O4657" s="42" t="n"/>
    </row>
    <row r="4658">
      <c r="A4658" s="40" t="n"/>
      <c r="B4658" s="41" t="n"/>
      <c r="C4658" s="42" t="n"/>
      <c r="D4658" s="42" t="n"/>
      <c r="E4658" s="42" t="n"/>
      <c r="F4658" s="42" t="n"/>
      <c r="G4658" s="42" t="n"/>
      <c r="H4658" s="42" t="n"/>
      <c r="I4658" s="42" t="n"/>
      <c r="J4658" s="42" t="n"/>
      <c r="K4658" s="42" t="n"/>
      <c r="L4658" s="42" t="n"/>
      <c r="M4658" s="42" t="n"/>
      <c r="N4658" s="42" t="n"/>
      <c r="O4658" s="42" t="n"/>
    </row>
    <row r="4659">
      <c r="A4659" s="40" t="n"/>
      <c r="B4659" s="41" t="n"/>
      <c r="C4659" s="42" t="n"/>
      <c r="D4659" s="42" t="n"/>
      <c r="E4659" s="42" t="n"/>
      <c r="F4659" s="42" t="n"/>
      <c r="G4659" s="42" t="n"/>
      <c r="H4659" s="42" t="n"/>
      <c r="I4659" s="42" t="n"/>
      <c r="J4659" s="42" t="n"/>
      <c r="K4659" s="42" t="n"/>
      <c r="L4659" s="42" t="n"/>
      <c r="M4659" s="42" t="n"/>
      <c r="N4659" s="42" t="n"/>
      <c r="O4659" s="42" t="n"/>
    </row>
    <row r="4660">
      <c r="A4660" s="40" t="n"/>
      <c r="B4660" s="41" t="n"/>
      <c r="C4660" s="42" t="n"/>
      <c r="D4660" s="42" t="n"/>
      <c r="E4660" s="42" t="n"/>
      <c r="F4660" s="42" t="n"/>
      <c r="G4660" s="42" t="n"/>
      <c r="H4660" s="42" t="n"/>
      <c r="I4660" s="42" t="n"/>
      <c r="J4660" s="42" t="n"/>
      <c r="K4660" s="42" t="n"/>
      <c r="L4660" s="42" t="n"/>
      <c r="M4660" s="42" t="n"/>
      <c r="N4660" s="42" t="n"/>
      <c r="O4660" s="42" t="n"/>
    </row>
    <row r="4661">
      <c r="A4661" s="40" t="n"/>
      <c r="B4661" s="41" t="n"/>
      <c r="C4661" s="42" t="n"/>
      <c r="D4661" s="42" t="n"/>
      <c r="E4661" s="42" t="n"/>
      <c r="F4661" s="42" t="n"/>
      <c r="G4661" s="42" t="n"/>
      <c r="H4661" s="42" t="n"/>
      <c r="I4661" s="42" t="n"/>
      <c r="J4661" s="42" t="n"/>
      <c r="K4661" s="42" t="n"/>
      <c r="L4661" s="42" t="n"/>
      <c r="M4661" s="42" t="n"/>
      <c r="N4661" s="42" t="n"/>
      <c r="O4661" s="42" t="n"/>
    </row>
    <row r="4662">
      <c r="A4662" s="40" t="n"/>
      <c r="B4662" s="41" t="n"/>
      <c r="C4662" s="42" t="n"/>
      <c r="D4662" s="42" t="n"/>
      <c r="E4662" s="42" t="n"/>
      <c r="F4662" s="42" t="n"/>
      <c r="G4662" s="42" t="n"/>
      <c r="H4662" s="42" t="n"/>
      <c r="I4662" s="42" t="n"/>
      <c r="J4662" s="42" t="n"/>
      <c r="K4662" s="42" t="n"/>
      <c r="L4662" s="42" t="n"/>
      <c r="M4662" s="42" t="n"/>
      <c r="N4662" s="42" t="n"/>
      <c r="O4662" s="42" t="n"/>
    </row>
    <row r="4663">
      <c r="A4663" s="40" t="n"/>
      <c r="B4663" s="41" t="n"/>
      <c r="C4663" s="42" t="n"/>
      <c r="D4663" s="42" t="n"/>
      <c r="E4663" s="42" t="n"/>
      <c r="F4663" s="42" t="n"/>
      <c r="G4663" s="42" t="n"/>
      <c r="H4663" s="42" t="n"/>
      <c r="I4663" s="42" t="n"/>
      <c r="J4663" s="42" t="n"/>
      <c r="K4663" s="42" t="n"/>
      <c r="L4663" s="42" t="n"/>
      <c r="M4663" s="42" t="n"/>
      <c r="N4663" s="42" t="n"/>
      <c r="O4663" s="42" t="n"/>
    </row>
    <row r="4664">
      <c r="A4664" s="40" t="n"/>
      <c r="B4664" s="41" t="n"/>
      <c r="C4664" s="42" t="n"/>
      <c r="D4664" s="42" t="n"/>
      <c r="E4664" s="42" t="n"/>
      <c r="F4664" s="42" t="n"/>
      <c r="G4664" s="42" t="n"/>
      <c r="H4664" s="42" t="n"/>
      <c r="I4664" s="42" t="n"/>
      <c r="J4664" s="42" t="n"/>
      <c r="K4664" s="42" t="n"/>
      <c r="L4664" s="42" t="n"/>
      <c r="M4664" s="42" t="n"/>
      <c r="N4664" s="42" t="n"/>
      <c r="O4664" s="42" t="n"/>
    </row>
    <row r="4665">
      <c r="A4665" s="40" t="n"/>
      <c r="B4665" s="41" t="n"/>
      <c r="C4665" s="42" t="n"/>
      <c r="D4665" s="42" t="n"/>
      <c r="E4665" s="42" t="n"/>
      <c r="F4665" s="42" t="n"/>
      <c r="G4665" s="42" t="n"/>
      <c r="H4665" s="42" t="n"/>
      <c r="I4665" s="42" t="n"/>
      <c r="J4665" s="42" t="n"/>
      <c r="K4665" s="42" t="n"/>
      <c r="L4665" s="42" t="n"/>
      <c r="M4665" s="42" t="n"/>
      <c r="N4665" s="42" t="n"/>
      <c r="O4665" s="42" t="n"/>
    </row>
    <row r="4666">
      <c r="A4666" s="40" t="n"/>
      <c r="B4666" s="41" t="n"/>
      <c r="C4666" s="42" t="n"/>
      <c r="D4666" s="42" t="n"/>
      <c r="E4666" s="42" t="n"/>
      <c r="F4666" s="42" t="n"/>
      <c r="G4666" s="42" t="n"/>
      <c r="H4666" s="42" t="n"/>
      <c r="I4666" s="42" t="n"/>
      <c r="J4666" s="42" t="n"/>
      <c r="K4666" s="42" t="n"/>
      <c r="L4666" s="42" t="n"/>
      <c r="M4666" s="42" t="n"/>
      <c r="N4666" s="42" t="n"/>
      <c r="O4666" s="42" t="n"/>
    </row>
    <row r="4667">
      <c r="A4667" s="40" t="n"/>
      <c r="B4667" s="41" t="n"/>
      <c r="C4667" s="42" t="n"/>
      <c r="D4667" s="42" t="n"/>
      <c r="E4667" s="42" t="n"/>
      <c r="F4667" s="42" t="n"/>
      <c r="G4667" s="42" t="n"/>
      <c r="H4667" s="42" t="n"/>
      <c r="I4667" s="42" t="n"/>
      <c r="J4667" s="42" t="n"/>
      <c r="K4667" s="42" t="n"/>
      <c r="L4667" s="42" t="n"/>
      <c r="M4667" s="42" t="n"/>
      <c r="N4667" s="42" t="n"/>
      <c r="O4667" s="42" t="n"/>
    </row>
    <row r="4668">
      <c r="A4668" s="40" t="n"/>
      <c r="B4668" s="41" t="n"/>
      <c r="C4668" s="42" t="n"/>
      <c r="D4668" s="42" t="n"/>
      <c r="E4668" s="42" t="n"/>
      <c r="F4668" s="42" t="n"/>
      <c r="G4668" s="42" t="n"/>
      <c r="H4668" s="42" t="n"/>
      <c r="I4668" s="42" t="n"/>
      <c r="J4668" s="42" t="n"/>
      <c r="K4668" s="42" t="n"/>
      <c r="L4668" s="42" t="n"/>
      <c r="M4668" s="42" t="n"/>
      <c r="N4668" s="42" t="n"/>
      <c r="O4668" s="42" t="n"/>
    </row>
    <row r="4669">
      <c r="A4669" s="40" t="n"/>
      <c r="B4669" s="41" t="n"/>
      <c r="C4669" s="42" t="n"/>
      <c r="D4669" s="42" t="n"/>
      <c r="E4669" s="42" t="n"/>
      <c r="F4669" s="42" t="n"/>
      <c r="G4669" s="42" t="n"/>
      <c r="H4669" s="42" t="n"/>
      <c r="I4669" s="42" t="n"/>
      <c r="J4669" s="42" t="n"/>
      <c r="K4669" s="42" t="n"/>
      <c r="L4669" s="42" t="n"/>
      <c r="M4669" s="42" t="n"/>
      <c r="N4669" s="42" t="n"/>
      <c r="O4669" s="42" t="n"/>
    </row>
    <row r="4670">
      <c r="A4670" s="40" t="n"/>
      <c r="B4670" s="41" t="n"/>
      <c r="C4670" s="42" t="n"/>
      <c r="D4670" s="42" t="n"/>
      <c r="E4670" s="42" t="n"/>
      <c r="F4670" s="42" t="n"/>
      <c r="G4670" s="42" t="n"/>
      <c r="H4670" s="42" t="n"/>
      <c r="I4670" s="42" t="n"/>
      <c r="J4670" s="42" t="n"/>
      <c r="K4670" s="42" t="n"/>
      <c r="L4670" s="42" t="n"/>
      <c r="M4670" s="42" t="n"/>
      <c r="N4670" s="42" t="n"/>
      <c r="O4670" s="42" t="n"/>
    </row>
    <row r="4671">
      <c r="A4671" s="40" t="n"/>
      <c r="B4671" s="41" t="n"/>
      <c r="C4671" s="42" t="n"/>
      <c r="D4671" s="42" t="n"/>
      <c r="E4671" s="42" t="n"/>
      <c r="F4671" s="42" t="n"/>
      <c r="G4671" s="42" t="n"/>
      <c r="H4671" s="42" t="n"/>
      <c r="I4671" s="42" t="n"/>
      <c r="J4671" s="42" t="n"/>
      <c r="K4671" s="42" t="n"/>
      <c r="L4671" s="42" t="n"/>
      <c r="M4671" s="42" t="n"/>
      <c r="N4671" s="42" t="n"/>
      <c r="O4671" s="42" t="n"/>
    </row>
    <row r="4672">
      <c r="A4672" s="40" t="n"/>
      <c r="B4672" s="41" t="n"/>
      <c r="C4672" s="42" t="n"/>
      <c r="D4672" s="42" t="n"/>
      <c r="E4672" s="42" t="n"/>
      <c r="F4672" s="42" t="n"/>
      <c r="G4672" s="42" t="n"/>
      <c r="H4672" s="42" t="n"/>
      <c r="I4672" s="42" t="n"/>
      <c r="J4672" s="42" t="n"/>
      <c r="K4672" s="42" t="n"/>
      <c r="L4672" s="42" t="n"/>
      <c r="M4672" s="42" t="n"/>
      <c r="N4672" s="42" t="n"/>
      <c r="O4672" s="42" t="n"/>
    </row>
    <row r="4673">
      <c r="A4673" s="40" t="n"/>
      <c r="B4673" s="41" t="n"/>
      <c r="C4673" s="42" t="n"/>
      <c r="D4673" s="42" t="n"/>
      <c r="E4673" s="42" t="n"/>
      <c r="F4673" s="42" t="n"/>
      <c r="G4673" s="42" t="n"/>
      <c r="H4673" s="42" t="n"/>
      <c r="I4673" s="42" t="n"/>
      <c r="J4673" s="42" t="n"/>
      <c r="K4673" s="42" t="n"/>
      <c r="L4673" s="42" t="n"/>
      <c r="M4673" s="42" t="n"/>
      <c r="N4673" s="42" t="n"/>
      <c r="O4673" s="42" t="n"/>
    </row>
    <row r="4674">
      <c r="A4674" s="40" t="n"/>
      <c r="B4674" s="41" t="n"/>
      <c r="C4674" s="42" t="n"/>
      <c r="D4674" s="42" t="n"/>
      <c r="E4674" s="42" t="n"/>
      <c r="F4674" s="42" t="n"/>
      <c r="G4674" s="42" t="n"/>
      <c r="H4674" s="42" t="n"/>
      <c r="I4674" s="42" t="n"/>
      <c r="J4674" s="42" t="n"/>
      <c r="K4674" s="42" t="n"/>
      <c r="L4674" s="42" t="n"/>
      <c r="M4674" s="42" t="n"/>
      <c r="N4674" s="42" t="n"/>
      <c r="O4674" s="42" t="n"/>
    </row>
    <row r="4675">
      <c r="A4675" s="40" t="n"/>
      <c r="B4675" s="41" t="n"/>
      <c r="C4675" s="42" t="n"/>
      <c r="D4675" s="42" t="n"/>
      <c r="E4675" s="42" t="n"/>
      <c r="F4675" s="42" t="n"/>
      <c r="G4675" s="42" t="n"/>
      <c r="H4675" s="42" t="n"/>
      <c r="I4675" s="42" t="n"/>
      <c r="J4675" s="42" t="n"/>
      <c r="K4675" s="42" t="n"/>
      <c r="L4675" s="42" t="n"/>
      <c r="M4675" s="42" t="n"/>
      <c r="N4675" s="42" t="n"/>
      <c r="O4675" s="42" t="n"/>
    </row>
    <row r="4676">
      <c r="A4676" s="40" t="n"/>
      <c r="B4676" s="41" t="n"/>
      <c r="C4676" s="42" t="n"/>
      <c r="D4676" s="42" t="n"/>
      <c r="E4676" s="42" t="n"/>
      <c r="F4676" s="42" t="n"/>
      <c r="G4676" s="42" t="n"/>
      <c r="H4676" s="42" t="n"/>
      <c r="I4676" s="42" t="n"/>
      <c r="J4676" s="42" t="n"/>
      <c r="K4676" s="42" t="n"/>
      <c r="L4676" s="42" t="n"/>
      <c r="M4676" s="42" t="n"/>
      <c r="N4676" s="42" t="n"/>
      <c r="O4676" s="42" t="n"/>
    </row>
    <row r="4677">
      <c r="A4677" s="40" t="n"/>
      <c r="B4677" s="41" t="n"/>
      <c r="C4677" s="42" t="n"/>
      <c r="D4677" s="42" t="n"/>
      <c r="E4677" s="42" t="n"/>
      <c r="F4677" s="42" t="n"/>
      <c r="G4677" s="42" t="n"/>
      <c r="H4677" s="42" t="n"/>
      <c r="I4677" s="42" t="n"/>
      <c r="J4677" s="42" t="n"/>
      <c r="K4677" s="42" t="n"/>
      <c r="L4677" s="42" t="n"/>
      <c r="M4677" s="42" t="n"/>
      <c r="N4677" s="42" t="n"/>
      <c r="O4677" s="42" t="n"/>
    </row>
    <row r="4678">
      <c r="A4678" s="40" t="n"/>
      <c r="B4678" s="41" t="n"/>
      <c r="C4678" s="42" t="n"/>
      <c r="D4678" s="42" t="n"/>
      <c r="E4678" s="42" t="n"/>
      <c r="F4678" s="42" t="n"/>
      <c r="G4678" s="42" t="n"/>
      <c r="H4678" s="42" t="n"/>
      <c r="I4678" s="42" t="n"/>
      <c r="J4678" s="42" t="n"/>
      <c r="K4678" s="42" t="n"/>
      <c r="L4678" s="42" t="n"/>
      <c r="M4678" s="42" t="n"/>
      <c r="N4678" s="42" t="n"/>
      <c r="O4678" s="42" t="n"/>
    </row>
    <row r="4679">
      <c r="A4679" s="40" t="n"/>
      <c r="B4679" s="41" t="n"/>
      <c r="C4679" s="42" t="n"/>
      <c r="D4679" s="42" t="n"/>
      <c r="E4679" s="42" t="n"/>
      <c r="F4679" s="42" t="n"/>
      <c r="G4679" s="42" t="n"/>
      <c r="H4679" s="42" t="n"/>
      <c r="I4679" s="42" t="n"/>
      <c r="J4679" s="42" t="n"/>
      <c r="K4679" s="42" t="n"/>
      <c r="L4679" s="42" t="n"/>
      <c r="M4679" s="42" t="n"/>
      <c r="N4679" s="42" t="n"/>
      <c r="O4679" s="42" t="n"/>
    </row>
    <row r="4680">
      <c r="A4680" s="40" t="n"/>
      <c r="B4680" s="41" t="n"/>
      <c r="C4680" s="42" t="n"/>
      <c r="D4680" s="42" t="n"/>
      <c r="E4680" s="42" t="n"/>
      <c r="F4680" s="42" t="n"/>
      <c r="G4680" s="42" t="n"/>
      <c r="H4680" s="42" t="n"/>
      <c r="I4680" s="42" t="n"/>
      <c r="J4680" s="42" t="n"/>
      <c r="K4680" s="42" t="n"/>
      <c r="L4680" s="42" t="n"/>
      <c r="M4680" s="42" t="n"/>
      <c r="N4680" s="42" t="n"/>
      <c r="O4680" s="42" t="n"/>
    </row>
    <row r="4681">
      <c r="A4681" s="40" t="n"/>
      <c r="B4681" s="41" t="n"/>
      <c r="C4681" s="42" t="n"/>
      <c r="D4681" s="42" t="n"/>
      <c r="E4681" s="42" t="n"/>
      <c r="F4681" s="42" t="n"/>
      <c r="G4681" s="42" t="n"/>
      <c r="H4681" s="42" t="n"/>
      <c r="I4681" s="42" t="n"/>
      <c r="J4681" s="42" t="n"/>
      <c r="K4681" s="42" t="n"/>
      <c r="L4681" s="42" t="n"/>
      <c r="M4681" s="42" t="n"/>
      <c r="N4681" s="42" t="n"/>
      <c r="O4681" s="42" t="n"/>
    </row>
    <row r="4682">
      <c r="A4682" s="40" t="n"/>
      <c r="B4682" s="41" t="n"/>
      <c r="C4682" s="42" t="n"/>
      <c r="D4682" s="42" t="n"/>
      <c r="E4682" s="42" t="n"/>
      <c r="F4682" s="42" t="n"/>
      <c r="G4682" s="42" t="n"/>
      <c r="H4682" s="42" t="n"/>
      <c r="I4682" s="42" t="n"/>
      <c r="J4682" s="42" t="n"/>
      <c r="K4682" s="42" t="n"/>
      <c r="L4682" s="42" t="n"/>
      <c r="M4682" s="42" t="n"/>
      <c r="N4682" s="42" t="n"/>
      <c r="O4682" s="42" t="n"/>
    </row>
    <row r="4683">
      <c r="A4683" s="40" t="n"/>
      <c r="B4683" s="41" t="n"/>
      <c r="C4683" s="42" t="n"/>
      <c r="D4683" s="42" t="n"/>
      <c r="E4683" s="42" t="n"/>
      <c r="F4683" s="42" t="n"/>
      <c r="G4683" s="42" t="n"/>
      <c r="H4683" s="42" t="n"/>
      <c r="I4683" s="42" t="n"/>
      <c r="J4683" s="42" t="n"/>
      <c r="K4683" s="42" t="n"/>
      <c r="L4683" s="42" t="n"/>
      <c r="M4683" s="42" t="n"/>
      <c r="N4683" s="42" t="n"/>
      <c r="O4683" s="42" t="n"/>
    </row>
    <row r="4684">
      <c r="A4684" s="40" t="n"/>
      <c r="B4684" s="41" t="n"/>
      <c r="C4684" s="42" t="n"/>
      <c r="D4684" s="42" t="n"/>
      <c r="E4684" s="42" t="n"/>
      <c r="F4684" s="42" t="n"/>
      <c r="G4684" s="42" t="n"/>
      <c r="H4684" s="42" t="n"/>
      <c r="I4684" s="42" t="n"/>
      <c r="J4684" s="42" t="n"/>
      <c r="K4684" s="42" t="n"/>
      <c r="L4684" s="42" t="n"/>
      <c r="M4684" s="42" t="n"/>
      <c r="N4684" s="42" t="n"/>
      <c r="O4684" s="42" t="n"/>
    </row>
    <row r="4685">
      <c r="A4685" s="40" t="n"/>
      <c r="B4685" s="41" t="n"/>
      <c r="C4685" s="42" t="n"/>
      <c r="D4685" s="42" t="n"/>
      <c r="E4685" s="42" t="n"/>
      <c r="F4685" s="42" t="n"/>
      <c r="G4685" s="42" t="n"/>
      <c r="H4685" s="42" t="n"/>
      <c r="I4685" s="42" t="n"/>
      <c r="J4685" s="42" t="n"/>
      <c r="K4685" s="42" t="n"/>
      <c r="L4685" s="42" t="n"/>
      <c r="M4685" s="42" t="n"/>
      <c r="N4685" s="42" t="n"/>
      <c r="O4685" s="42" t="n"/>
    </row>
    <row r="4686">
      <c r="A4686" s="40" t="n"/>
      <c r="B4686" s="41" t="n"/>
      <c r="C4686" s="42" t="n"/>
      <c r="D4686" s="42" t="n"/>
      <c r="E4686" s="42" t="n"/>
      <c r="F4686" s="42" t="n"/>
      <c r="G4686" s="42" t="n"/>
      <c r="H4686" s="42" t="n"/>
      <c r="I4686" s="42" t="n"/>
      <c r="J4686" s="42" t="n"/>
      <c r="K4686" s="42" t="n"/>
      <c r="L4686" s="42" t="n"/>
      <c r="M4686" s="42" t="n"/>
      <c r="N4686" s="42" t="n"/>
      <c r="O4686" s="42" t="n"/>
    </row>
    <row r="4687">
      <c r="A4687" s="40" t="n"/>
      <c r="B4687" s="41" t="n"/>
      <c r="C4687" s="42" t="n"/>
      <c r="D4687" s="42" t="n"/>
      <c r="E4687" s="42" t="n"/>
      <c r="F4687" s="42" t="n"/>
      <c r="G4687" s="42" t="n"/>
      <c r="H4687" s="42" t="n"/>
      <c r="I4687" s="42" t="n"/>
      <c r="J4687" s="42" t="n"/>
      <c r="K4687" s="42" t="n"/>
      <c r="L4687" s="42" t="n"/>
      <c r="M4687" s="42" t="n"/>
      <c r="N4687" s="42" t="n"/>
      <c r="O4687" s="42" t="n"/>
    </row>
    <row r="4688">
      <c r="A4688" s="40" t="n"/>
      <c r="B4688" s="41" t="n"/>
      <c r="C4688" s="42" t="n"/>
      <c r="D4688" s="42" t="n"/>
      <c r="E4688" s="42" t="n"/>
      <c r="F4688" s="42" t="n"/>
      <c r="G4688" s="42" t="n"/>
      <c r="H4688" s="42" t="n"/>
      <c r="I4688" s="42" t="n"/>
      <c r="J4688" s="42" t="n"/>
      <c r="K4688" s="42" t="n"/>
      <c r="L4688" s="42" t="n"/>
      <c r="M4688" s="42" t="n"/>
      <c r="N4688" s="42" t="n"/>
      <c r="O4688" s="42" t="n"/>
    </row>
    <row r="4689">
      <c r="A4689" s="40" t="n"/>
      <c r="B4689" s="41" t="n"/>
      <c r="C4689" s="42" t="n"/>
      <c r="D4689" s="42" t="n"/>
      <c r="E4689" s="42" t="n"/>
      <c r="F4689" s="42" t="n"/>
      <c r="G4689" s="42" t="n"/>
      <c r="H4689" s="42" t="n"/>
      <c r="I4689" s="42" t="n"/>
      <c r="J4689" s="42" t="n"/>
      <c r="K4689" s="42" t="n"/>
      <c r="L4689" s="42" t="n"/>
      <c r="M4689" s="42" t="n"/>
      <c r="N4689" s="42" t="n"/>
      <c r="O4689" s="42" t="n"/>
    </row>
    <row r="4690">
      <c r="A4690" s="40" t="n"/>
      <c r="B4690" s="41" t="n"/>
      <c r="C4690" s="42" t="n"/>
      <c r="D4690" s="42" t="n"/>
      <c r="E4690" s="42" t="n"/>
      <c r="F4690" s="42" t="n"/>
      <c r="G4690" s="42" t="n"/>
      <c r="H4690" s="42" t="n"/>
      <c r="I4690" s="42" t="n"/>
      <c r="J4690" s="42" t="n"/>
      <c r="K4690" s="42" t="n"/>
      <c r="L4690" s="42" t="n"/>
      <c r="M4690" s="42" t="n"/>
      <c r="N4690" s="42" t="n"/>
      <c r="O4690" s="42" t="n"/>
    </row>
    <row r="4691">
      <c r="A4691" s="40" t="n"/>
      <c r="B4691" s="41" t="n"/>
      <c r="C4691" s="42" t="n"/>
      <c r="D4691" s="42" t="n"/>
      <c r="E4691" s="42" t="n"/>
      <c r="F4691" s="42" t="n"/>
      <c r="G4691" s="42" t="n"/>
      <c r="H4691" s="42" t="n"/>
      <c r="I4691" s="42" t="n"/>
      <c r="J4691" s="42" t="n"/>
      <c r="K4691" s="42" t="n"/>
      <c r="L4691" s="42" t="n"/>
      <c r="M4691" s="42" t="n"/>
      <c r="N4691" s="42" t="n"/>
      <c r="O4691" s="42" t="n"/>
    </row>
    <row r="4692">
      <c r="A4692" s="40" t="n"/>
      <c r="B4692" s="41" t="n"/>
      <c r="C4692" s="42" t="n"/>
      <c r="D4692" s="42" t="n"/>
      <c r="E4692" s="42" t="n"/>
      <c r="F4692" s="42" t="n"/>
      <c r="G4692" s="42" t="n"/>
      <c r="H4692" s="42" t="n"/>
      <c r="I4692" s="42" t="n"/>
      <c r="J4692" s="42" t="n"/>
      <c r="K4692" s="42" t="n"/>
      <c r="L4692" s="42" t="n"/>
      <c r="M4692" s="42" t="n"/>
      <c r="N4692" s="42" t="n"/>
      <c r="O4692" s="42" t="n"/>
    </row>
    <row r="4693">
      <c r="A4693" s="40" t="n"/>
      <c r="B4693" s="41" t="n"/>
      <c r="C4693" s="42" t="n"/>
      <c r="D4693" s="42" t="n"/>
      <c r="E4693" s="42" t="n"/>
      <c r="F4693" s="42" t="n"/>
      <c r="G4693" s="42" t="n"/>
      <c r="H4693" s="42" t="n"/>
      <c r="I4693" s="42" t="n"/>
      <c r="J4693" s="42" t="n"/>
      <c r="K4693" s="42" t="n"/>
      <c r="L4693" s="42" t="n"/>
      <c r="M4693" s="42" t="n"/>
      <c r="N4693" s="42" t="n"/>
      <c r="O4693" s="42" t="n"/>
    </row>
    <row r="4694">
      <c r="A4694" s="40" t="n"/>
      <c r="B4694" s="41" t="n"/>
      <c r="C4694" s="42" t="n"/>
      <c r="D4694" s="42" t="n"/>
      <c r="E4694" s="42" t="n"/>
      <c r="F4694" s="42" t="n"/>
      <c r="G4694" s="42" t="n"/>
      <c r="H4694" s="42" t="n"/>
      <c r="I4694" s="42" t="n"/>
      <c r="J4694" s="42" t="n"/>
      <c r="K4694" s="42" t="n"/>
      <c r="L4694" s="42" t="n"/>
      <c r="M4694" s="42" t="n"/>
      <c r="N4694" s="42" t="n"/>
      <c r="O4694" s="42" t="n"/>
    </row>
    <row r="4695">
      <c r="A4695" s="40" t="n"/>
      <c r="B4695" s="41" t="n"/>
      <c r="C4695" s="42" t="n"/>
      <c r="D4695" s="42" t="n"/>
      <c r="E4695" s="42" t="n"/>
      <c r="F4695" s="42" t="n"/>
      <c r="G4695" s="42" t="n"/>
      <c r="H4695" s="42" t="n"/>
      <c r="I4695" s="42" t="n"/>
      <c r="J4695" s="42" t="n"/>
      <c r="K4695" s="42" t="n"/>
      <c r="L4695" s="42" t="n"/>
      <c r="M4695" s="42" t="n"/>
      <c r="N4695" s="42" t="n"/>
      <c r="O4695" s="42" t="n"/>
    </row>
    <row r="4696">
      <c r="A4696" s="40" t="n"/>
      <c r="B4696" s="41" t="n"/>
      <c r="C4696" s="42" t="n"/>
      <c r="D4696" s="42" t="n"/>
      <c r="E4696" s="42" t="n"/>
      <c r="F4696" s="42" t="n"/>
      <c r="G4696" s="42" t="n"/>
      <c r="H4696" s="42" t="n"/>
      <c r="I4696" s="42" t="n"/>
      <c r="J4696" s="42" t="n"/>
      <c r="K4696" s="42" t="n"/>
      <c r="L4696" s="42" t="n"/>
      <c r="M4696" s="42" t="n"/>
      <c r="N4696" s="42" t="n"/>
      <c r="O4696" s="42" t="n"/>
    </row>
    <row r="4697">
      <c r="A4697" s="40" t="n"/>
      <c r="B4697" s="41" t="n"/>
      <c r="C4697" s="42" t="n"/>
      <c r="D4697" s="42" t="n"/>
      <c r="E4697" s="42" t="n"/>
      <c r="F4697" s="42" t="n"/>
      <c r="G4697" s="42" t="n"/>
      <c r="H4697" s="42" t="n"/>
      <c r="I4697" s="42" t="n"/>
      <c r="J4697" s="42" t="n"/>
      <c r="K4697" s="42" t="n"/>
      <c r="L4697" s="42" t="n"/>
      <c r="M4697" s="42" t="n"/>
      <c r="N4697" s="42" t="n"/>
      <c r="O4697" s="42" t="n"/>
    </row>
    <row r="4698">
      <c r="A4698" s="40" t="n"/>
      <c r="B4698" s="41" t="n"/>
      <c r="C4698" s="42" t="n"/>
      <c r="D4698" s="42" t="n"/>
      <c r="E4698" s="42" t="n"/>
      <c r="F4698" s="42" t="n"/>
      <c r="G4698" s="42" t="n"/>
      <c r="H4698" s="42" t="n"/>
      <c r="I4698" s="42" t="n"/>
      <c r="J4698" s="42" t="n"/>
      <c r="K4698" s="42" t="n"/>
      <c r="L4698" s="42" t="n"/>
      <c r="M4698" s="42" t="n"/>
      <c r="N4698" s="42" t="n"/>
      <c r="O4698" s="42" t="n"/>
    </row>
    <row r="4699">
      <c r="A4699" s="40" t="n"/>
      <c r="B4699" s="41" t="n"/>
      <c r="C4699" s="42" t="n"/>
      <c r="D4699" s="42" t="n"/>
      <c r="E4699" s="42" t="n"/>
      <c r="F4699" s="42" t="n"/>
      <c r="G4699" s="42" t="n"/>
      <c r="H4699" s="42" t="n"/>
      <c r="I4699" s="42" t="n"/>
      <c r="J4699" s="42" t="n"/>
      <c r="K4699" s="42" t="n"/>
      <c r="L4699" s="42" t="n"/>
      <c r="M4699" s="42" t="n"/>
      <c r="N4699" s="42" t="n"/>
      <c r="O4699" s="42" t="n"/>
    </row>
    <row r="4700">
      <c r="A4700" s="40" t="n"/>
      <c r="B4700" s="41" t="n"/>
      <c r="C4700" s="42" t="n"/>
      <c r="D4700" s="42" t="n"/>
      <c r="E4700" s="42" t="n"/>
      <c r="F4700" s="42" t="n"/>
      <c r="G4700" s="42" t="n"/>
      <c r="H4700" s="42" t="n"/>
      <c r="I4700" s="42" t="n"/>
      <c r="J4700" s="42" t="n"/>
      <c r="K4700" s="42" t="n"/>
      <c r="L4700" s="42" t="n"/>
      <c r="M4700" s="42" t="n"/>
      <c r="N4700" s="42" t="n"/>
      <c r="O4700" s="42" t="n"/>
    </row>
    <row r="4701">
      <c r="A4701" s="40" t="n"/>
      <c r="B4701" s="41" t="n"/>
      <c r="C4701" s="42" t="n"/>
      <c r="D4701" s="42" t="n"/>
      <c r="E4701" s="42" t="n"/>
      <c r="F4701" s="42" t="n"/>
      <c r="G4701" s="42" t="n"/>
      <c r="H4701" s="42" t="n"/>
      <c r="I4701" s="42" t="n"/>
      <c r="J4701" s="42" t="n"/>
      <c r="K4701" s="42" t="n"/>
      <c r="L4701" s="42" t="n"/>
      <c r="M4701" s="42" t="n"/>
      <c r="N4701" s="42" t="n"/>
      <c r="O4701" s="42" t="n"/>
    </row>
    <row r="4702">
      <c r="A4702" s="40" t="n"/>
      <c r="B4702" s="41" t="n"/>
      <c r="C4702" s="42" t="n"/>
      <c r="D4702" s="42" t="n"/>
      <c r="E4702" s="42" t="n"/>
      <c r="F4702" s="42" t="n"/>
      <c r="G4702" s="42" t="n"/>
      <c r="H4702" s="42" t="n"/>
      <c r="I4702" s="42" t="n"/>
      <c r="J4702" s="42" t="n"/>
      <c r="K4702" s="42" t="n"/>
      <c r="L4702" s="42" t="n"/>
      <c r="M4702" s="42" t="n"/>
      <c r="N4702" s="42" t="n"/>
      <c r="O4702" s="42" t="n"/>
    </row>
    <row r="4703">
      <c r="A4703" s="40" t="n"/>
      <c r="B4703" s="41" t="n"/>
      <c r="C4703" s="42" t="n"/>
      <c r="D4703" s="42" t="n"/>
      <c r="E4703" s="42" t="n"/>
      <c r="F4703" s="42" t="n"/>
      <c r="G4703" s="42" t="n"/>
      <c r="H4703" s="42" t="n"/>
      <c r="I4703" s="42" t="n"/>
      <c r="J4703" s="42" t="n"/>
      <c r="K4703" s="42" t="n"/>
      <c r="L4703" s="42" t="n"/>
      <c r="M4703" s="42" t="n"/>
      <c r="N4703" s="42" t="n"/>
      <c r="O4703" s="42" t="n"/>
    </row>
    <row r="4704">
      <c r="A4704" s="40" t="n"/>
      <c r="B4704" s="41" t="n"/>
      <c r="C4704" s="42" t="n"/>
      <c r="D4704" s="42" t="n"/>
      <c r="E4704" s="42" t="n"/>
      <c r="F4704" s="42" t="n"/>
      <c r="G4704" s="42" t="n"/>
      <c r="H4704" s="42" t="n"/>
      <c r="I4704" s="42" t="n"/>
      <c r="J4704" s="42" t="n"/>
      <c r="K4704" s="42" t="n"/>
      <c r="L4704" s="42" t="n"/>
      <c r="M4704" s="42" t="n"/>
      <c r="N4704" s="42" t="n"/>
      <c r="O4704" s="42" t="n"/>
    </row>
    <row r="4705">
      <c r="A4705" s="40" t="n"/>
      <c r="B4705" s="41" t="n"/>
      <c r="C4705" s="42" t="n"/>
      <c r="D4705" s="42" t="n"/>
      <c r="E4705" s="42" t="n"/>
      <c r="F4705" s="42" t="n"/>
      <c r="G4705" s="42" t="n"/>
      <c r="H4705" s="42" t="n"/>
      <c r="I4705" s="42" t="n"/>
      <c r="J4705" s="42" t="n"/>
      <c r="K4705" s="42" t="n"/>
      <c r="L4705" s="42" t="n"/>
      <c r="M4705" s="42" t="n"/>
      <c r="N4705" s="42" t="n"/>
      <c r="O4705" s="42" t="n"/>
    </row>
    <row r="4706">
      <c r="A4706" s="40" t="n"/>
      <c r="B4706" s="41" t="n"/>
      <c r="C4706" s="42" t="n"/>
      <c r="D4706" s="42" t="n"/>
      <c r="E4706" s="42" t="n"/>
      <c r="F4706" s="42" t="n"/>
      <c r="G4706" s="42" t="n"/>
      <c r="H4706" s="42" t="n"/>
      <c r="I4706" s="42" t="n"/>
      <c r="J4706" s="42" t="n"/>
      <c r="K4706" s="42" t="n"/>
      <c r="L4706" s="42" t="n"/>
      <c r="M4706" s="42" t="n"/>
      <c r="N4706" s="42" t="n"/>
      <c r="O4706" s="42" t="n"/>
    </row>
    <row r="4707">
      <c r="A4707" s="40" t="n"/>
      <c r="B4707" s="41" t="n"/>
      <c r="C4707" s="42" t="n"/>
      <c r="D4707" s="42" t="n"/>
      <c r="E4707" s="42" t="n"/>
      <c r="F4707" s="42" t="n"/>
      <c r="G4707" s="42" t="n"/>
      <c r="H4707" s="42" t="n"/>
      <c r="I4707" s="42" t="n"/>
      <c r="J4707" s="42" t="n"/>
      <c r="K4707" s="42" t="n"/>
      <c r="L4707" s="42" t="n"/>
      <c r="M4707" s="42" t="n"/>
      <c r="N4707" s="42" t="n"/>
      <c r="O4707" s="42" t="n"/>
    </row>
    <row r="4708">
      <c r="A4708" s="40" t="n"/>
      <c r="B4708" s="41" t="n"/>
      <c r="C4708" s="42" t="n"/>
      <c r="D4708" s="42" t="n"/>
      <c r="E4708" s="42" t="n"/>
      <c r="F4708" s="42" t="n"/>
      <c r="G4708" s="42" t="n"/>
      <c r="H4708" s="42" t="n"/>
      <c r="I4708" s="42" t="n"/>
      <c r="J4708" s="42" t="n"/>
      <c r="K4708" s="42" t="n"/>
      <c r="L4708" s="42" t="n"/>
      <c r="M4708" s="42" t="n"/>
      <c r="N4708" s="42" t="n"/>
      <c r="O4708" s="42" t="n"/>
    </row>
    <row r="4709">
      <c r="A4709" s="40" t="n"/>
      <c r="B4709" s="41" t="n"/>
      <c r="C4709" s="42" t="n"/>
      <c r="D4709" s="42" t="n"/>
      <c r="E4709" s="42" t="n"/>
      <c r="F4709" s="42" t="n"/>
      <c r="G4709" s="42" t="n"/>
      <c r="H4709" s="42" t="n"/>
      <c r="I4709" s="42" t="n"/>
      <c r="J4709" s="42" t="n"/>
      <c r="K4709" s="42" t="n"/>
      <c r="L4709" s="42" t="n"/>
      <c r="M4709" s="42" t="n"/>
      <c r="N4709" s="42" t="n"/>
      <c r="O4709" s="42" t="n"/>
    </row>
    <row r="4710">
      <c r="A4710" s="40" t="n"/>
      <c r="B4710" s="41" t="n"/>
      <c r="C4710" s="42" t="n"/>
      <c r="D4710" s="42" t="n"/>
      <c r="E4710" s="42" t="n"/>
      <c r="F4710" s="42" t="n"/>
      <c r="G4710" s="42" t="n"/>
      <c r="H4710" s="42" t="n"/>
      <c r="I4710" s="42" t="n"/>
      <c r="J4710" s="42" t="n"/>
      <c r="K4710" s="42" t="n"/>
      <c r="L4710" s="42" t="n"/>
      <c r="M4710" s="42" t="n"/>
      <c r="N4710" s="42" t="n"/>
      <c r="O4710" s="42" t="n"/>
    </row>
    <row r="4711">
      <c r="A4711" s="40" t="n"/>
      <c r="B4711" s="41" t="n"/>
      <c r="C4711" s="42" t="n"/>
      <c r="D4711" s="42" t="n"/>
      <c r="E4711" s="42" t="n"/>
      <c r="F4711" s="42" t="n"/>
      <c r="G4711" s="42" t="n"/>
      <c r="H4711" s="42" t="n"/>
      <c r="I4711" s="42" t="n"/>
      <c r="J4711" s="42" t="n"/>
      <c r="K4711" s="42" t="n"/>
      <c r="L4711" s="42" t="n"/>
      <c r="M4711" s="42" t="n"/>
      <c r="N4711" s="42" t="n"/>
      <c r="O4711" s="42" t="n"/>
    </row>
    <row r="4712">
      <c r="A4712" s="40" t="n"/>
      <c r="B4712" s="41" t="n"/>
      <c r="C4712" s="42" t="n"/>
      <c r="D4712" s="42" t="n"/>
      <c r="E4712" s="42" t="n"/>
      <c r="F4712" s="42" t="n"/>
      <c r="G4712" s="42" t="n"/>
      <c r="H4712" s="42" t="n"/>
      <c r="I4712" s="42" t="n"/>
      <c r="J4712" s="42" t="n"/>
      <c r="K4712" s="42" t="n"/>
      <c r="L4712" s="42" t="n"/>
      <c r="M4712" s="42" t="n"/>
      <c r="N4712" s="42" t="n"/>
      <c r="O4712" s="42" t="n"/>
    </row>
    <row r="4713">
      <c r="A4713" s="40" t="n"/>
      <c r="B4713" s="41" t="n"/>
      <c r="C4713" s="42" t="n"/>
      <c r="D4713" s="42" t="n"/>
      <c r="E4713" s="42" t="n"/>
      <c r="F4713" s="42" t="n"/>
      <c r="G4713" s="42" t="n"/>
      <c r="H4713" s="42" t="n"/>
      <c r="I4713" s="42" t="n"/>
      <c r="J4713" s="42" t="n"/>
      <c r="K4713" s="42" t="n"/>
      <c r="L4713" s="42" t="n"/>
      <c r="M4713" s="42" t="n"/>
      <c r="N4713" s="42" t="n"/>
      <c r="O4713" s="42" t="n"/>
    </row>
    <row r="4714">
      <c r="A4714" s="40" t="n"/>
      <c r="B4714" s="41" t="n"/>
      <c r="C4714" s="42" t="n"/>
      <c r="D4714" s="42" t="n"/>
      <c r="E4714" s="42" t="n"/>
      <c r="F4714" s="42" t="n"/>
      <c r="G4714" s="42" t="n"/>
      <c r="H4714" s="42" t="n"/>
      <c r="I4714" s="42" t="n"/>
      <c r="J4714" s="42" t="n"/>
      <c r="K4714" s="42" t="n"/>
      <c r="L4714" s="42" t="n"/>
      <c r="M4714" s="42" t="n"/>
      <c r="N4714" s="42" t="n"/>
      <c r="O4714" s="42" t="n"/>
    </row>
    <row r="4715">
      <c r="A4715" s="40" t="n"/>
      <c r="B4715" s="41" t="n"/>
      <c r="C4715" s="42" t="n"/>
      <c r="D4715" s="42" t="n"/>
      <c r="E4715" s="42" t="n"/>
      <c r="F4715" s="42" t="n"/>
      <c r="G4715" s="42" t="n"/>
      <c r="H4715" s="42" t="n"/>
      <c r="I4715" s="42" t="n"/>
      <c r="J4715" s="42" t="n"/>
      <c r="K4715" s="42" t="n"/>
      <c r="L4715" s="42" t="n"/>
      <c r="M4715" s="42" t="n"/>
      <c r="N4715" s="42" t="n"/>
      <c r="O4715" s="42" t="n"/>
    </row>
    <row r="4716">
      <c r="A4716" s="40" t="n"/>
      <c r="B4716" s="41" t="n"/>
      <c r="C4716" s="42" t="n"/>
      <c r="D4716" s="42" t="n"/>
      <c r="E4716" s="42" t="n"/>
      <c r="F4716" s="42" t="n"/>
      <c r="G4716" s="42" t="n"/>
      <c r="H4716" s="42" t="n"/>
      <c r="I4716" s="42" t="n"/>
      <c r="J4716" s="42" t="n"/>
      <c r="K4716" s="42" t="n"/>
      <c r="L4716" s="42" t="n"/>
      <c r="M4716" s="42" t="n"/>
      <c r="N4716" s="42" t="n"/>
      <c r="O4716" s="42" t="n"/>
    </row>
    <row r="4717">
      <c r="A4717" s="40" t="n"/>
      <c r="B4717" s="41" t="n"/>
      <c r="C4717" s="42" t="n"/>
      <c r="D4717" s="42" t="n"/>
      <c r="E4717" s="42" t="n"/>
      <c r="F4717" s="42" t="n"/>
      <c r="G4717" s="42" t="n"/>
      <c r="H4717" s="42" t="n"/>
      <c r="I4717" s="42" t="n"/>
      <c r="J4717" s="42" t="n"/>
      <c r="K4717" s="42" t="n"/>
      <c r="L4717" s="42" t="n"/>
      <c r="M4717" s="42" t="n"/>
      <c r="N4717" s="42" t="n"/>
      <c r="O4717" s="42" t="n"/>
    </row>
    <row r="4718">
      <c r="A4718" s="40" t="n"/>
      <c r="B4718" s="41" t="n"/>
      <c r="C4718" s="42" t="n"/>
      <c r="D4718" s="42" t="n"/>
      <c r="E4718" s="42" t="n"/>
      <c r="F4718" s="42" t="n"/>
      <c r="G4718" s="42" t="n"/>
      <c r="H4718" s="42" t="n"/>
      <c r="I4718" s="42" t="n"/>
      <c r="J4718" s="42" t="n"/>
      <c r="K4718" s="42" t="n"/>
      <c r="L4718" s="42" t="n"/>
      <c r="M4718" s="42" t="n"/>
      <c r="N4718" s="42" t="n"/>
      <c r="O4718" s="42" t="n"/>
    </row>
    <row r="4719">
      <c r="A4719" s="40" t="n"/>
      <c r="B4719" s="41" t="n"/>
      <c r="C4719" s="42" t="n"/>
      <c r="D4719" s="42" t="n"/>
      <c r="E4719" s="42" t="n"/>
      <c r="F4719" s="42" t="n"/>
      <c r="G4719" s="42" t="n"/>
      <c r="H4719" s="42" t="n"/>
      <c r="I4719" s="42" t="n"/>
      <c r="J4719" s="42" t="n"/>
      <c r="K4719" s="42" t="n"/>
      <c r="L4719" s="42" t="n"/>
      <c r="M4719" s="42" t="n"/>
      <c r="N4719" s="42" t="n"/>
      <c r="O4719" s="42" t="n"/>
    </row>
    <row r="4720">
      <c r="A4720" s="40" t="n"/>
      <c r="B4720" s="41" t="n"/>
      <c r="C4720" s="42" t="n"/>
      <c r="D4720" s="42" t="n"/>
      <c r="E4720" s="42" t="n"/>
      <c r="F4720" s="42" t="n"/>
      <c r="G4720" s="42" t="n"/>
      <c r="H4720" s="42" t="n"/>
      <c r="I4720" s="42" t="n"/>
      <c r="J4720" s="42" t="n"/>
      <c r="K4720" s="42" t="n"/>
      <c r="L4720" s="42" t="n"/>
      <c r="M4720" s="42" t="n"/>
      <c r="N4720" s="42" t="n"/>
      <c r="O4720" s="42" t="n"/>
    </row>
    <row r="4721">
      <c r="A4721" s="40" t="n"/>
      <c r="B4721" s="41" t="n"/>
      <c r="C4721" s="42" t="n"/>
      <c r="D4721" s="42" t="n"/>
      <c r="E4721" s="42" t="n"/>
      <c r="F4721" s="42" t="n"/>
      <c r="G4721" s="42" t="n"/>
      <c r="H4721" s="42" t="n"/>
      <c r="I4721" s="42" t="n"/>
      <c r="J4721" s="42" t="n"/>
      <c r="K4721" s="42" t="n"/>
      <c r="L4721" s="42" t="n"/>
      <c r="M4721" s="42" t="n"/>
      <c r="N4721" s="42" t="n"/>
      <c r="O4721" s="42" t="n"/>
    </row>
    <row r="4722">
      <c r="A4722" s="40" t="n"/>
      <c r="B4722" s="41" t="n"/>
      <c r="C4722" s="42" t="n"/>
      <c r="D4722" s="42" t="n"/>
      <c r="E4722" s="42" t="n"/>
      <c r="F4722" s="42" t="n"/>
      <c r="G4722" s="42" t="n"/>
      <c r="H4722" s="42" t="n"/>
      <c r="I4722" s="42" t="n"/>
      <c r="J4722" s="42" t="n"/>
      <c r="K4722" s="42" t="n"/>
      <c r="L4722" s="42" t="n"/>
      <c r="M4722" s="42" t="n"/>
      <c r="N4722" s="42" t="n"/>
      <c r="O4722" s="42" t="n"/>
    </row>
    <row r="4723">
      <c r="A4723" s="40" t="n"/>
      <c r="B4723" s="41" t="n"/>
      <c r="C4723" s="42" t="n"/>
      <c r="D4723" s="42" t="n"/>
      <c r="E4723" s="42" t="n"/>
      <c r="F4723" s="42" t="n"/>
      <c r="G4723" s="42" t="n"/>
      <c r="H4723" s="42" t="n"/>
      <c r="I4723" s="42" t="n"/>
      <c r="J4723" s="42" t="n"/>
      <c r="K4723" s="42" t="n"/>
      <c r="L4723" s="42" t="n"/>
      <c r="M4723" s="42" t="n"/>
      <c r="N4723" s="42" t="n"/>
      <c r="O4723" s="42" t="n"/>
    </row>
    <row r="4724">
      <c r="A4724" s="40" t="n"/>
      <c r="B4724" s="41" t="n"/>
      <c r="C4724" s="42" t="n"/>
      <c r="D4724" s="42" t="n"/>
      <c r="E4724" s="42" t="n"/>
      <c r="F4724" s="42" t="n"/>
      <c r="G4724" s="42" t="n"/>
      <c r="H4724" s="42" t="n"/>
      <c r="I4724" s="42" t="n"/>
      <c r="J4724" s="42" t="n"/>
      <c r="K4724" s="42" t="n"/>
      <c r="L4724" s="42" t="n"/>
      <c r="M4724" s="42" t="n"/>
      <c r="N4724" s="42" t="n"/>
      <c r="O4724" s="42" t="n"/>
    </row>
    <row r="4725">
      <c r="A4725" s="40" t="n"/>
      <c r="B4725" s="41" t="n"/>
      <c r="C4725" s="42" t="n"/>
      <c r="D4725" s="42" t="n"/>
      <c r="E4725" s="42" t="n"/>
      <c r="F4725" s="42" t="n"/>
      <c r="G4725" s="42" t="n"/>
      <c r="H4725" s="42" t="n"/>
      <c r="I4725" s="42" t="n"/>
      <c r="J4725" s="42" t="n"/>
      <c r="K4725" s="42" t="n"/>
      <c r="L4725" s="42" t="n"/>
      <c r="M4725" s="42" t="n"/>
      <c r="N4725" s="42" t="n"/>
      <c r="O4725" s="42" t="n"/>
    </row>
    <row r="4726">
      <c r="A4726" s="40" t="n"/>
      <c r="B4726" s="41" t="n"/>
      <c r="C4726" s="42" t="n"/>
      <c r="D4726" s="42" t="n"/>
      <c r="E4726" s="42" t="n"/>
      <c r="F4726" s="42" t="n"/>
      <c r="G4726" s="42" t="n"/>
      <c r="H4726" s="42" t="n"/>
      <c r="I4726" s="42" t="n"/>
      <c r="J4726" s="42" t="n"/>
      <c r="K4726" s="42" t="n"/>
      <c r="L4726" s="42" t="n"/>
      <c r="M4726" s="42" t="n"/>
      <c r="N4726" s="42" t="n"/>
      <c r="O4726" s="42" t="n"/>
    </row>
    <row r="4727">
      <c r="A4727" s="40" t="n"/>
      <c r="B4727" s="41" t="n"/>
      <c r="C4727" s="42" t="n"/>
      <c r="D4727" s="42" t="n"/>
      <c r="E4727" s="42" t="n"/>
      <c r="F4727" s="42" t="n"/>
      <c r="G4727" s="42" t="n"/>
      <c r="H4727" s="42" t="n"/>
      <c r="I4727" s="42" t="n"/>
      <c r="J4727" s="42" t="n"/>
      <c r="K4727" s="42" t="n"/>
      <c r="L4727" s="42" t="n"/>
      <c r="M4727" s="42" t="n"/>
      <c r="N4727" s="42" t="n"/>
      <c r="O4727" s="42" t="n"/>
    </row>
    <row r="4728">
      <c r="A4728" s="40" t="n"/>
      <c r="B4728" s="41" t="n"/>
      <c r="C4728" s="42" t="n"/>
      <c r="D4728" s="42" t="n"/>
      <c r="E4728" s="42" t="n"/>
      <c r="F4728" s="42" t="n"/>
      <c r="G4728" s="42" t="n"/>
      <c r="H4728" s="42" t="n"/>
      <c r="I4728" s="42" t="n"/>
      <c r="J4728" s="42" t="n"/>
      <c r="K4728" s="42" t="n"/>
      <c r="L4728" s="42" t="n"/>
      <c r="M4728" s="42" t="n"/>
      <c r="N4728" s="42" t="n"/>
      <c r="O4728" s="42" t="n"/>
    </row>
    <row r="4729">
      <c r="A4729" s="40" t="n"/>
      <c r="B4729" s="41" t="n"/>
      <c r="C4729" s="42" t="n"/>
      <c r="D4729" s="42" t="n"/>
      <c r="E4729" s="42" t="n"/>
      <c r="F4729" s="42" t="n"/>
      <c r="G4729" s="42" t="n"/>
      <c r="H4729" s="42" t="n"/>
      <c r="I4729" s="42" t="n"/>
      <c r="J4729" s="42" t="n"/>
      <c r="K4729" s="42" t="n"/>
      <c r="L4729" s="42" t="n"/>
      <c r="M4729" s="42" t="n"/>
      <c r="N4729" s="42" t="n"/>
      <c r="O4729" s="42" t="n"/>
    </row>
    <row r="4730">
      <c r="A4730" s="40" t="n"/>
      <c r="B4730" s="41" t="n"/>
      <c r="C4730" s="42" t="n"/>
      <c r="D4730" s="42" t="n"/>
      <c r="E4730" s="42" t="n"/>
      <c r="F4730" s="42" t="n"/>
      <c r="G4730" s="42" t="n"/>
      <c r="H4730" s="42" t="n"/>
      <c r="I4730" s="42" t="n"/>
      <c r="J4730" s="42" t="n"/>
      <c r="K4730" s="42" t="n"/>
      <c r="L4730" s="42" t="n"/>
      <c r="M4730" s="42" t="n"/>
      <c r="N4730" s="42" t="n"/>
      <c r="O4730" s="42" t="n"/>
    </row>
    <row r="4731">
      <c r="A4731" s="40" t="n"/>
      <c r="B4731" s="41" t="n"/>
      <c r="C4731" s="42" t="n"/>
      <c r="D4731" s="42" t="n"/>
      <c r="E4731" s="42" t="n"/>
      <c r="F4731" s="42" t="n"/>
      <c r="G4731" s="42" t="n"/>
      <c r="H4731" s="42" t="n"/>
      <c r="I4731" s="42" t="n"/>
      <c r="J4731" s="42" t="n"/>
      <c r="K4731" s="42" t="n"/>
      <c r="L4731" s="42" t="n"/>
      <c r="M4731" s="42" t="n"/>
      <c r="N4731" s="42" t="n"/>
      <c r="O4731" s="42" t="n"/>
    </row>
    <row r="4732">
      <c r="A4732" s="40" t="n"/>
      <c r="B4732" s="41" t="n"/>
      <c r="C4732" s="42" t="n"/>
      <c r="D4732" s="42" t="n"/>
      <c r="E4732" s="42" t="n"/>
      <c r="F4732" s="42" t="n"/>
      <c r="G4732" s="42" t="n"/>
      <c r="H4732" s="42" t="n"/>
      <c r="I4732" s="42" t="n"/>
      <c r="J4732" s="42" t="n"/>
      <c r="K4732" s="42" t="n"/>
      <c r="L4732" s="42" t="n"/>
      <c r="M4732" s="42" t="n"/>
      <c r="N4732" s="42" t="n"/>
      <c r="O4732" s="42" t="n"/>
    </row>
    <row r="4733">
      <c r="A4733" s="40" t="n"/>
      <c r="B4733" s="41" t="n"/>
      <c r="C4733" s="42" t="n"/>
      <c r="D4733" s="42" t="n"/>
      <c r="E4733" s="42" t="n"/>
      <c r="F4733" s="42" t="n"/>
      <c r="G4733" s="42" t="n"/>
      <c r="H4733" s="42" t="n"/>
      <c r="I4733" s="42" t="n"/>
      <c r="J4733" s="42" t="n"/>
      <c r="K4733" s="42" t="n"/>
      <c r="L4733" s="42" t="n"/>
      <c r="M4733" s="42" t="n"/>
      <c r="N4733" s="42" t="n"/>
      <c r="O4733" s="42" t="n"/>
    </row>
    <row r="4734">
      <c r="A4734" s="40" t="n"/>
      <c r="B4734" s="41" t="n"/>
      <c r="C4734" s="42" t="n"/>
      <c r="D4734" s="42" t="n"/>
      <c r="E4734" s="42" t="n"/>
      <c r="F4734" s="42" t="n"/>
      <c r="G4734" s="42" t="n"/>
      <c r="H4734" s="42" t="n"/>
      <c r="I4734" s="42" t="n"/>
      <c r="J4734" s="42" t="n"/>
      <c r="K4734" s="42" t="n"/>
      <c r="L4734" s="42" t="n"/>
      <c r="M4734" s="42" t="n"/>
      <c r="N4734" s="42" t="n"/>
      <c r="O4734" s="42" t="n"/>
    </row>
    <row r="4735">
      <c r="A4735" s="40" t="n"/>
      <c r="B4735" s="41" t="n"/>
      <c r="C4735" s="42" t="n"/>
      <c r="D4735" s="42" t="n"/>
      <c r="E4735" s="42" t="n"/>
      <c r="F4735" s="42" t="n"/>
      <c r="G4735" s="42" t="n"/>
      <c r="H4735" s="42" t="n"/>
      <c r="I4735" s="42" t="n"/>
      <c r="J4735" s="42" t="n"/>
      <c r="K4735" s="42" t="n"/>
      <c r="L4735" s="42" t="n"/>
      <c r="M4735" s="42" t="n"/>
      <c r="N4735" s="42" t="n"/>
      <c r="O4735" s="42" t="n"/>
    </row>
    <row r="4736">
      <c r="A4736" s="40" t="n"/>
      <c r="B4736" s="41" t="n"/>
      <c r="C4736" s="42" t="n"/>
      <c r="D4736" s="42" t="n"/>
      <c r="E4736" s="42" t="n"/>
      <c r="F4736" s="42" t="n"/>
      <c r="G4736" s="42" t="n"/>
      <c r="H4736" s="42" t="n"/>
      <c r="I4736" s="42" t="n"/>
      <c r="J4736" s="42" t="n"/>
      <c r="K4736" s="42" t="n"/>
      <c r="L4736" s="42" t="n"/>
      <c r="M4736" s="42" t="n"/>
      <c r="N4736" s="42" t="n"/>
      <c r="O4736" s="42" t="n"/>
    </row>
    <row r="4737">
      <c r="A4737" s="40" t="n"/>
      <c r="B4737" s="41" t="n"/>
      <c r="C4737" s="42" t="n"/>
      <c r="D4737" s="42" t="n"/>
      <c r="E4737" s="42" t="n"/>
      <c r="F4737" s="42" t="n"/>
      <c r="G4737" s="42" t="n"/>
      <c r="H4737" s="42" t="n"/>
      <c r="I4737" s="42" t="n"/>
      <c r="J4737" s="42" t="n"/>
      <c r="K4737" s="42" t="n"/>
      <c r="L4737" s="42" t="n"/>
      <c r="M4737" s="42" t="n"/>
      <c r="N4737" s="42" t="n"/>
      <c r="O4737" s="42" t="n"/>
    </row>
    <row r="4738">
      <c r="A4738" s="40" t="n"/>
      <c r="B4738" s="41" t="n"/>
      <c r="C4738" s="42" t="n"/>
      <c r="D4738" s="42" t="n"/>
      <c r="E4738" s="42" t="n"/>
      <c r="F4738" s="42" t="n"/>
      <c r="G4738" s="42" t="n"/>
      <c r="H4738" s="42" t="n"/>
      <c r="I4738" s="42" t="n"/>
      <c r="J4738" s="42" t="n"/>
      <c r="K4738" s="42" t="n"/>
      <c r="L4738" s="42" t="n"/>
      <c r="M4738" s="42" t="n"/>
      <c r="N4738" s="42" t="n"/>
      <c r="O4738" s="42" t="n"/>
    </row>
    <row r="4739">
      <c r="A4739" s="40" t="n"/>
      <c r="B4739" s="41" t="n"/>
      <c r="C4739" s="42" t="n"/>
      <c r="D4739" s="42" t="n"/>
      <c r="E4739" s="42" t="n"/>
      <c r="F4739" s="42" t="n"/>
      <c r="G4739" s="42" t="n"/>
      <c r="H4739" s="42" t="n"/>
      <c r="I4739" s="42" t="n"/>
      <c r="J4739" s="42" t="n"/>
      <c r="K4739" s="42" t="n"/>
      <c r="L4739" s="42" t="n"/>
      <c r="M4739" s="42" t="n"/>
      <c r="N4739" s="42" t="n"/>
      <c r="O4739" s="42" t="n"/>
    </row>
    <row r="4740">
      <c r="A4740" s="40" t="n"/>
      <c r="B4740" s="41" t="n"/>
      <c r="C4740" s="42" t="n"/>
      <c r="D4740" s="42" t="n"/>
      <c r="E4740" s="42" t="n"/>
      <c r="F4740" s="42" t="n"/>
      <c r="G4740" s="42" t="n"/>
      <c r="H4740" s="42" t="n"/>
      <c r="I4740" s="42" t="n"/>
      <c r="J4740" s="42" t="n"/>
      <c r="K4740" s="42" t="n"/>
      <c r="L4740" s="42" t="n"/>
      <c r="M4740" s="42" t="n"/>
      <c r="N4740" s="42" t="n"/>
      <c r="O4740" s="42" t="n"/>
    </row>
    <row r="4741">
      <c r="A4741" s="40" t="n"/>
      <c r="B4741" s="41" t="n"/>
      <c r="C4741" s="42" t="n"/>
      <c r="D4741" s="42" t="n"/>
      <c r="E4741" s="42" t="n"/>
      <c r="F4741" s="42" t="n"/>
      <c r="G4741" s="42" t="n"/>
      <c r="H4741" s="42" t="n"/>
      <c r="I4741" s="42" t="n"/>
      <c r="J4741" s="42" t="n"/>
      <c r="K4741" s="42" t="n"/>
      <c r="L4741" s="42" t="n"/>
      <c r="M4741" s="42" t="n"/>
      <c r="N4741" s="42" t="n"/>
      <c r="O4741" s="42" t="n"/>
    </row>
    <row r="4742">
      <c r="A4742" s="40" t="n"/>
      <c r="B4742" s="41" t="n"/>
      <c r="C4742" s="42" t="n"/>
      <c r="D4742" s="42" t="n"/>
      <c r="E4742" s="42" t="n"/>
      <c r="F4742" s="42" t="n"/>
      <c r="G4742" s="42" t="n"/>
      <c r="H4742" s="42" t="n"/>
      <c r="I4742" s="42" t="n"/>
      <c r="J4742" s="42" t="n"/>
      <c r="K4742" s="42" t="n"/>
      <c r="L4742" s="42" t="n"/>
      <c r="M4742" s="42" t="n"/>
      <c r="N4742" s="42" t="n"/>
      <c r="O4742" s="42" t="n"/>
    </row>
    <row r="4743">
      <c r="A4743" s="40" t="n"/>
      <c r="B4743" s="41" t="n"/>
      <c r="C4743" s="42" t="n"/>
      <c r="D4743" s="42" t="n"/>
      <c r="E4743" s="42" t="n"/>
      <c r="F4743" s="42" t="n"/>
      <c r="G4743" s="42" t="n"/>
      <c r="H4743" s="42" t="n"/>
      <c r="I4743" s="42" t="n"/>
      <c r="J4743" s="42" t="n"/>
      <c r="K4743" s="42" t="n"/>
      <c r="L4743" s="42" t="n"/>
      <c r="M4743" s="42" t="n"/>
      <c r="N4743" s="42" t="n"/>
      <c r="O4743" s="42" t="n"/>
    </row>
    <row r="4744">
      <c r="A4744" s="40" t="n"/>
      <c r="B4744" s="41" t="n"/>
      <c r="C4744" s="42" t="n"/>
      <c r="D4744" s="42" t="n"/>
      <c r="E4744" s="42" t="n"/>
      <c r="F4744" s="42" t="n"/>
      <c r="G4744" s="42" t="n"/>
      <c r="H4744" s="42" t="n"/>
      <c r="I4744" s="42" t="n"/>
      <c r="J4744" s="42" t="n"/>
      <c r="K4744" s="42" t="n"/>
      <c r="L4744" s="42" t="n"/>
      <c r="M4744" s="42" t="n"/>
      <c r="N4744" s="42" t="n"/>
      <c r="O4744" s="42" t="n"/>
    </row>
    <row r="4745">
      <c r="A4745" s="40" t="n"/>
      <c r="B4745" s="41" t="n"/>
      <c r="C4745" s="42" t="n"/>
      <c r="D4745" s="42" t="n"/>
      <c r="E4745" s="42" t="n"/>
      <c r="F4745" s="42" t="n"/>
      <c r="G4745" s="42" t="n"/>
      <c r="H4745" s="42" t="n"/>
      <c r="I4745" s="42" t="n"/>
      <c r="J4745" s="42" t="n"/>
      <c r="K4745" s="42" t="n"/>
      <c r="L4745" s="42" t="n"/>
      <c r="M4745" s="42" t="n"/>
      <c r="N4745" s="42" t="n"/>
      <c r="O4745" s="42" t="n"/>
    </row>
    <row r="4746">
      <c r="A4746" s="40" t="n"/>
      <c r="B4746" s="41" t="n"/>
      <c r="C4746" s="42" t="n"/>
      <c r="D4746" s="42" t="n"/>
      <c r="E4746" s="42" t="n"/>
      <c r="F4746" s="42" t="n"/>
      <c r="G4746" s="42" t="n"/>
      <c r="H4746" s="42" t="n"/>
      <c r="I4746" s="42" t="n"/>
      <c r="J4746" s="42" t="n"/>
      <c r="K4746" s="42" t="n"/>
      <c r="L4746" s="42" t="n"/>
      <c r="M4746" s="42" t="n"/>
      <c r="N4746" s="42" t="n"/>
      <c r="O4746" s="42" t="n"/>
    </row>
    <row r="4747">
      <c r="A4747" s="40" t="n"/>
      <c r="B4747" s="41" t="n"/>
      <c r="C4747" s="42" t="n"/>
      <c r="D4747" s="42" t="n"/>
      <c r="E4747" s="42" t="n"/>
      <c r="F4747" s="42" t="n"/>
      <c r="G4747" s="42" t="n"/>
      <c r="H4747" s="42" t="n"/>
      <c r="I4747" s="42" t="n"/>
      <c r="J4747" s="42" t="n"/>
      <c r="K4747" s="42" t="n"/>
      <c r="L4747" s="42" t="n"/>
      <c r="M4747" s="42" t="n"/>
      <c r="N4747" s="42" t="n"/>
      <c r="O4747" s="42" t="n"/>
    </row>
    <row r="4748">
      <c r="A4748" s="40" t="n"/>
      <c r="B4748" s="41" t="n"/>
      <c r="C4748" s="42" t="n"/>
      <c r="D4748" s="42" t="n"/>
      <c r="E4748" s="42" t="n"/>
      <c r="F4748" s="42" t="n"/>
      <c r="G4748" s="42" t="n"/>
      <c r="H4748" s="42" t="n"/>
      <c r="I4748" s="42" t="n"/>
      <c r="J4748" s="42" t="n"/>
      <c r="K4748" s="42" t="n"/>
      <c r="L4748" s="42" t="n"/>
      <c r="M4748" s="42" t="n"/>
      <c r="N4748" s="42" t="n"/>
      <c r="O4748" s="42" t="n"/>
    </row>
    <row r="4749">
      <c r="A4749" s="40" t="n"/>
      <c r="B4749" s="41" t="n"/>
      <c r="C4749" s="42" t="n"/>
      <c r="D4749" s="42" t="n"/>
      <c r="E4749" s="42" t="n"/>
      <c r="F4749" s="42" t="n"/>
      <c r="G4749" s="42" t="n"/>
      <c r="H4749" s="42" t="n"/>
      <c r="I4749" s="42" t="n"/>
      <c r="J4749" s="42" t="n"/>
      <c r="K4749" s="42" t="n"/>
      <c r="L4749" s="42" t="n"/>
      <c r="M4749" s="42" t="n"/>
      <c r="N4749" s="42" t="n"/>
      <c r="O4749" s="42" t="n"/>
    </row>
    <row r="4750">
      <c r="A4750" s="40" t="n"/>
      <c r="B4750" s="41" t="n"/>
      <c r="C4750" s="42" t="n"/>
      <c r="D4750" s="42" t="n"/>
      <c r="E4750" s="42" t="n"/>
      <c r="F4750" s="42" t="n"/>
      <c r="G4750" s="42" t="n"/>
      <c r="H4750" s="42" t="n"/>
      <c r="I4750" s="42" t="n"/>
      <c r="J4750" s="42" t="n"/>
      <c r="K4750" s="42" t="n"/>
      <c r="L4750" s="42" t="n"/>
      <c r="M4750" s="42" t="n"/>
      <c r="N4750" s="42" t="n"/>
      <c r="O4750" s="42" t="n"/>
    </row>
    <row r="4751">
      <c r="A4751" s="40" t="n"/>
      <c r="B4751" s="41" t="n"/>
      <c r="C4751" s="42" t="n"/>
      <c r="D4751" s="42" t="n"/>
      <c r="E4751" s="42" t="n"/>
      <c r="F4751" s="42" t="n"/>
      <c r="G4751" s="42" t="n"/>
      <c r="H4751" s="42" t="n"/>
      <c r="I4751" s="42" t="n"/>
      <c r="J4751" s="42" t="n"/>
      <c r="K4751" s="42" t="n"/>
      <c r="L4751" s="42" t="n"/>
      <c r="M4751" s="42" t="n"/>
      <c r="N4751" s="42" t="n"/>
      <c r="O4751" s="42" t="n"/>
    </row>
    <row r="4752">
      <c r="A4752" s="40" t="n"/>
      <c r="B4752" s="41" t="n"/>
      <c r="C4752" s="42" t="n"/>
      <c r="D4752" s="42" t="n"/>
      <c r="E4752" s="42" t="n"/>
      <c r="F4752" s="42" t="n"/>
      <c r="G4752" s="42" t="n"/>
      <c r="H4752" s="42" t="n"/>
      <c r="I4752" s="42" t="n"/>
      <c r="J4752" s="42" t="n"/>
      <c r="K4752" s="42" t="n"/>
      <c r="L4752" s="42" t="n"/>
      <c r="M4752" s="42" t="n"/>
      <c r="N4752" s="42" t="n"/>
      <c r="O4752" s="42" t="n"/>
    </row>
    <row r="4753">
      <c r="A4753" s="40" t="n"/>
      <c r="B4753" s="41" t="n"/>
      <c r="C4753" s="42" t="n"/>
      <c r="D4753" s="42" t="n"/>
      <c r="E4753" s="42" t="n"/>
      <c r="F4753" s="42" t="n"/>
      <c r="G4753" s="42" t="n"/>
      <c r="H4753" s="42" t="n"/>
      <c r="I4753" s="42" t="n"/>
      <c r="J4753" s="42" t="n"/>
      <c r="K4753" s="42" t="n"/>
      <c r="L4753" s="42" t="n"/>
      <c r="M4753" s="42" t="n"/>
      <c r="N4753" s="42" t="n"/>
      <c r="O4753" s="42" t="n"/>
    </row>
    <row r="4754">
      <c r="A4754" s="40" t="n"/>
      <c r="B4754" s="41" t="n"/>
      <c r="C4754" s="42" t="n"/>
      <c r="D4754" s="42" t="n"/>
      <c r="E4754" s="42" t="n"/>
      <c r="F4754" s="42" t="n"/>
      <c r="G4754" s="42" t="n"/>
      <c r="H4754" s="42" t="n"/>
      <c r="I4754" s="42" t="n"/>
      <c r="J4754" s="42" t="n"/>
      <c r="K4754" s="42" t="n"/>
      <c r="L4754" s="42" t="n"/>
      <c r="M4754" s="42" t="n"/>
      <c r="N4754" s="42" t="n"/>
      <c r="O4754" s="42" t="n"/>
    </row>
    <row r="4755">
      <c r="A4755" s="40" t="n"/>
      <c r="B4755" s="41" t="n"/>
      <c r="C4755" s="42" t="n"/>
      <c r="D4755" s="42" t="n"/>
      <c r="E4755" s="42" t="n"/>
      <c r="F4755" s="42" t="n"/>
      <c r="G4755" s="42" t="n"/>
      <c r="H4755" s="42" t="n"/>
      <c r="I4755" s="42" t="n"/>
      <c r="J4755" s="42" t="n"/>
      <c r="K4755" s="42" t="n"/>
      <c r="L4755" s="42" t="n"/>
      <c r="M4755" s="42" t="n"/>
      <c r="N4755" s="42" t="n"/>
      <c r="O4755" s="42" t="n"/>
    </row>
    <row r="4756">
      <c r="A4756" s="40" t="n"/>
      <c r="B4756" s="41" t="n"/>
      <c r="C4756" s="42" t="n"/>
      <c r="D4756" s="42" t="n"/>
      <c r="E4756" s="42" t="n"/>
      <c r="F4756" s="42" t="n"/>
      <c r="G4756" s="42" t="n"/>
      <c r="H4756" s="42" t="n"/>
      <c r="I4756" s="42" t="n"/>
      <c r="J4756" s="42" t="n"/>
      <c r="K4756" s="42" t="n"/>
      <c r="L4756" s="42" t="n"/>
      <c r="M4756" s="42" t="n"/>
      <c r="N4756" s="42" t="n"/>
      <c r="O4756" s="42" t="n"/>
    </row>
    <row r="4757">
      <c r="A4757" s="40" t="n"/>
      <c r="B4757" s="41" t="n"/>
      <c r="C4757" s="42" t="n"/>
      <c r="D4757" s="42" t="n"/>
      <c r="E4757" s="42" t="n"/>
      <c r="F4757" s="42" t="n"/>
      <c r="G4757" s="42" t="n"/>
      <c r="H4757" s="42" t="n"/>
      <c r="I4757" s="42" t="n"/>
      <c r="J4757" s="42" t="n"/>
      <c r="K4757" s="42" t="n"/>
      <c r="L4757" s="42" t="n"/>
      <c r="M4757" s="42" t="n"/>
      <c r="N4757" s="42" t="n"/>
      <c r="O4757" s="42" t="n"/>
    </row>
    <row r="4758">
      <c r="A4758" s="40" t="n"/>
      <c r="B4758" s="41" t="n"/>
      <c r="C4758" s="42" t="n"/>
      <c r="D4758" s="42" t="n"/>
      <c r="E4758" s="42" t="n"/>
      <c r="F4758" s="42" t="n"/>
      <c r="G4758" s="42" t="n"/>
      <c r="H4758" s="42" t="n"/>
      <c r="I4758" s="42" t="n"/>
      <c r="J4758" s="42" t="n"/>
      <c r="K4758" s="42" t="n"/>
      <c r="L4758" s="42" t="n"/>
      <c r="M4758" s="42" t="n"/>
      <c r="N4758" s="42" t="n"/>
      <c r="O4758" s="42" t="n"/>
    </row>
    <row r="4759">
      <c r="A4759" s="40" t="n"/>
      <c r="B4759" s="41" t="n"/>
      <c r="C4759" s="42" t="n"/>
      <c r="D4759" s="42" t="n"/>
      <c r="E4759" s="42" t="n"/>
      <c r="F4759" s="42" t="n"/>
      <c r="G4759" s="42" t="n"/>
      <c r="H4759" s="42" t="n"/>
      <c r="I4759" s="42" t="n"/>
      <c r="J4759" s="42" t="n"/>
      <c r="K4759" s="42" t="n"/>
      <c r="L4759" s="42" t="n"/>
      <c r="M4759" s="42" t="n"/>
      <c r="N4759" s="42" t="n"/>
      <c r="O4759" s="42" t="n"/>
    </row>
    <row r="4760">
      <c r="A4760" s="40" t="n"/>
      <c r="B4760" s="41" t="n"/>
      <c r="C4760" s="42" t="n"/>
      <c r="D4760" s="42" t="n"/>
      <c r="E4760" s="42" t="n"/>
      <c r="F4760" s="42" t="n"/>
      <c r="G4760" s="42" t="n"/>
      <c r="H4760" s="42" t="n"/>
      <c r="I4760" s="42" t="n"/>
      <c r="J4760" s="42" t="n"/>
      <c r="K4760" s="42" t="n"/>
      <c r="L4760" s="42" t="n"/>
      <c r="M4760" s="42" t="n"/>
      <c r="N4760" s="42" t="n"/>
      <c r="O4760" s="42" t="n"/>
    </row>
    <row r="4761">
      <c r="A4761" s="40" t="n"/>
      <c r="B4761" s="41" t="n"/>
      <c r="C4761" s="42" t="n"/>
      <c r="D4761" s="42" t="n"/>
      <c r="E4761" s="42" t="n"/>
      <c r="F4761" s="42" t="n"/>
      <c r="G4761" s="42" t="n"/>
      <c r="H4761" s="42" t="n"/>
      <c r="I4761" s="42" t="n"/>
      <c r="J4761" s="42" t="n"/>
      <c r="K4761" s="42" t="n"/>
      <c r="L4761" s="42" t="n"/>
      <c r="M4761" s="42" t="n"/>
      <c r="N4761" s="42" t="n"/>
      <c r="O4761" s="42" t="n"/>
    </row>
    <row r="4762">
      <c r="A4762" s="40" t="n"/>
      <c r="B4762" s="41" t="n"/>
      <c r="C4762" s="42" t="n"/>
      <c r="D4762" s="42" t="n"/>
      <c r="E4762" s="42" t="n"/>
      <c r="F4762" s="42" t="n"/>
      <c r="G4762" s="42" t="n"/>
      <c r="H4762" s="42" t="n"/>
      <c r="I4762" s="42" t="n"/>
      <c r="J4762" s="42" t="n"/>
      <c r="K4762" s="42" t="n"/>
      <c r="L4762" s="42" t="n"/>
      <c r="M4762" s="42" t="n"/>
      <c r="N4762" s="42" t="n"/>
      <c r="O4762" s="42" t="n"/>
    </row>
    <row r="4763">
      <c r="A4763" s="40" t="n"/>
      <c r="B4763" s="41" t="n"/>
      <c r="C4763" s="42" t="n"/>
      <c r="D4763" s="42" t="n"/>
      <c r="E4763" s="42" t="n"/>
      <c r="F4763" s="42" t="n"/>
      <c r="G4763" s="42" t="n"/>
      <c r="H4763" s="42" t="n"/>
      <c r="I4763" s="42" t="n"/>
      <c r="J4763" s="42" t="n"/>
      <c r="K4763" s="42" t="n"/>
      <c r="L4763" s="42" t="n"/>
      <c r="M4763" s="42" t="n"/>
      <c r="N4763" s="42" t="n"/>
      <c r="O4763" s="42" t="n"/>
    </row>
    <row r="4764">
      <c r="A4764" s="40" t="n"/>
      <c r="B4764" s="41" t="n"/>
      <c r="C4764" s="42" t="n"/>
      <c r="D4764" s="42" t="n"/>
      <c r="E4764" s="42" t="n"/>
      <c r="F4764" s="42" t="n"/>
      <c r="G4764" s="42" t="n"/>
      <c r="H4764" s="42" t="n"/>
      <c r="I4764" s="42" t="n"/>
      <c r="J4764" s="42" t="n"/>
      <c r="K4764" s="42" t="n"/>
      <c r="L4764" s="42" t="n"/>
      <c r="M4764" s="42" t="n"/>
      <c r="N4764" s="42" t="n"/>
      <c r="O4764" s="42" t="n"/>
    </row>
    <row r="4765">
      <c r="A4765" s="40" t="n"/>
      <c r="B4765" s="41" t="n"/>
      <c r="C4765" s="42" t="n"/>
      <c r="D4765" s="42" t="n"/>
      <c r="E4765" s="42" t="n"/>
      <c r="F4765" s="42" t="n"/>
      <c r="G4765" s="42" t="n"/>
      <c r="H4765" s="42" t="n"/>
      <c r="I4765" s="42" t="n"/>
      <c r="J4765" s="42" t="n"/>
      <c r="K4765" s="42" t="n"/>
      <c r="L4765" s="42" t="n"/>
      <c r="M4765" s="42" t="n"/>
      <c r="N4765" s="42" t="n"/>
      <c r="O4765" s="42" t="n"/>
    </row>
    <row r="4766">
      <c r="A4766" s="40" t="n"/>
      <c r="B4766" s="41" t="n"/>
      <c r="C4766" s="42" t="n"/>
      <c r="D4766" s="42" t="n"/>
      <c r="E4766" s="42" t="n"/>
      <c r="F4766" s="42" t="n"/>
      <c r="G4766" s="42" t="n"/>
      <c r="H4766" s="42" t="n"/>
      <c r="I4766" s="42" t="n"/>
      <c r="J4766" s="42" t="n"/>
      <c r="K4766" s="42" t="n"/>
      <c r="L4766" s="42" t="n"/>
      <c r="M4766" s="42" t="n"/>
      <c r="N4766" s="42" t="n"/>
      <c r="O4766" s="42" t="n"/>
    </row>
    <row r="4767">
      <c r="A4767" s="40" t="n"/>
      <c r="B4767" s="41" t="n"/>
      <c r="C4767" s="42" t="n"/>
      <c r="D4767" s="42" t="n"/>
      <c r="E4767" s="42" t="n"/>
      <c r="F4767" s="42" t="n"/>
      <c r="G4767" s="42" t="n"/>
      <c r="H4767" s="42" t="n"/>
      <c r="I4767" s="42" t="n"/>
      <c r="J4767" s="42" t="n"/>
      <c r="K4767" s="42" t="n"/>
      <c r="L4767" s="42" t="n"/>
      <c r="M4767" s="42" t="n"/>
      <c r="N4767" s="42" t="n"/>
      <c r="O4767" s="42" t="n"/>
    </row>
    <row r="4768">
      <c r="A4768" s="40" t="n"/>
      <c r="B4768" s="41" t="n"/>
      <c r="C4768" s="42" t="n"/>
      <c r="D4768" s="42" t="n"/>
      <c r="E4768" s="42" t="n"/>
      <c r="F4768" s="42" t="n"/>
      <c r="G4768" s="42" t="n"/>
      <c r="H4768" s="42" t="n"/>
      <c r="I4768" s="42" t="n"/>
      <c r="J4768" s="42" t="n"/>
      <c r="K4768" s="42" t="n"/>
      <c r="L4768" s="42" t="n"/>
      <c r="M4768" s="42" t="n"/>
      <c r="N4768" s="42" t="n"/>
      <c r="O4768" s="42" t="n"/>
    </row>
    <row r="4769">
      <c r="A4769" s="40" t="n"/>
      <c r="B4769" s="41" t="n"/>
      <c r="C4769" s="42" t="n"/>
      <c r="D4769" s="42" t="n"/>
      <c r="E4769" s="42" t="n"/>
      <c r="F4769" s="42" t="n"/>
      <c r="G4769" s="42" t="n"/>
      <c r="H4769" s="42" t="n"/>
      <c r="I4769" s="42" t="n"/>
      <c r="J4769" s="42" t="n"/>
      <c r="K4769" s="42" t="n"/>
      <c r="L4769" s="42" t="n"/>
      <c r="M4769" s="42" t="n"/>
      <c r="N4769" s="42" t="n"/>
      <c r="O4769" s="42" t="n"/>
    </row>
    <row r="4770">
      <c r="A4770" s="40" t="n"/>
      <c r="B4770" s="41" t="n"/>
      <c r="C4770" s="42" t="n"/>
      <c r="D4770" s="42" t="n"/>
      <c r="E4770" s="42" t="n"/>
      <c r="F4770" s="42" t="n"/>
      <c r="G4770" s="42" t="n"/>
      <c r="H4770" s="42" t="n"/>
      <c r="I4770" s="42" t="n"/>
      <c r="J4770" s="42" t="n"/>
      <c r="K4770" s="42" t="n"/>
      <c r="L4770" s="42" t="n"/>
      <c r="M4770" s="42" t="n"/>
      <c r="N4770" s="42" t="n"/>
      <c r="O4770" s="42" t="n"/>
    </row>
    <row r="4771">
      <c r="A4771" s="40" t="n"/>
      <c r="B4771" s="41" t="n"/>
      <c r="C4771" s="42" t="n"/>
      <c r="D4771" s="42" t="n"/>
      <c r="E4771" s="42" t="n"/>
      <c r="F4771" s="42" t="n"/>
      <c r="G4771" s="42" t="n"/>
      <c r="H4771" s="42" t="n"/>
      <c r="I4771" s="42" t="n"/>
      <c r="J4771" s="42" t="n"/>
      <c r="K4771" s="42" t="n"/>
      <c r="L4771" s="42" t="n"/>
      <c r="M4771" s="42" t="n"/>
      <c r="N4771" s="42" t="n"/>
      <c r="O4771" s="42" t="n"/>
    </row>
    <row r="4772">
      <c r="A4772" s="40" t="n"/>
      <c r="B4772" s="41" t="n"/>
      <c r="C4772" s="42" t="n"/>
      <c r="D4772" s="42" t="n"/>
      <c r="E4772" s="42" t="n"/>
      <c r="F4772" s="42" t="n"/>
      <c r="G4772" s="42" t="n"/>
      <c r="H4772" s="42" t="n"/>
      <c r="I4772" s="42" t="n"/>
      <c r="J4772" s="42" t="n"/>
      <c r="K4772" s="42" t="n"/>
      <c r="L4772" s="42" t="n"/>
      <c r="M4772" s="42" t="n"/>
      <c r="N4772" s="42" t="n"/>
      <c r="O4772" s="42" t="n"/>
    </row>
    <row r="4773">
      <c r="A4773" s="40" t="n"/>
      <c r="B4773" s="41" t="n"/>
      <c r="C4773" s="42" t="n"/>
      <c r="D4773" s="42" t="n"/>
      <c r="E4773" s="42" t="n"/>
      <c r="F4773" s="42" t="n"/>
      <c r="G4773" s="42" t="n"/>
      <c r="H4773" s="42" t="n"/>
      <c r="I4773" s="42" t="n"/>
      <c r="J4773" s="42" t="n"/>
      <c r="K4773" s="42" t="n"/>
      <c r="L4773" s="42" t="n"/>
      <c r="M4773" s="42" t="n"/>
      <c r="N4773" s="42" t="n"/>
      <c r="O4773" s="42" t="n"/>
    </row>
    <row r="4774">
      <c r="A4774" s="40" t="n"/>
      <c r="B4774" s="41" t="n"/>
      <c r="C4774" s="42" t="n"/>
      <c r="D4774" s="42" t="n"/>
      <c r="E4774" s="42" t="n"/>
      <c r="F4774" s="42" t="n"/>
      <c r="G4774" s="42" t="n"/>
      <c r="H4774" s="42" t="n"/>
      <c r="I4774" s="42" t="n"/>
      <c r="J4774" s="42" t="n"/>
      <c r="K4774" s="42" t="n"/>
      <c r="L4774" s="42" t="n"/>
      <c r="M4774" s="42" t="n"/>
      <c r="N4774" s="42" t="n"/>
      <c r="O4774" s="42" t="n"/>
    </row>
    <row r="4775">
      <c r="A4775" s="40" t="n"/>
      <c r="B4775" s="41" t="n"/>
      <c r="C4775" s="42" t="n"/>
      <c r="D4775" s="42" t="n"/>
      <c r="E4775" s="42" t="n"/>
      <c r="F4775" s="42" t="n"/>
      <c r="G4775" s="42" t="n"/>
      <c r="H4775" s="42" t="n"/>
      <c r="I4775" s="42" t="n"/>
      <c r="J4775" s="42" t="n"/>
      <c r="K4775" s="42" t="n"/>
      <c r="L4775" s="42" t="n"/>
      <c r="M4775" s="42" t="n"/>
      <c r="N4775" s="42" t="n"/>
      <c r="O4775" s="42" t="n"/>
    </row>
    <row r="4776">
      <c r="A4776" s="40" t="n"/>
      <c r="B4776" s="41" t="n"/>
      <c r="C4776" s="42" t="n"/>
      <c r="D4776" s="42" t="n"/>
      <c r="E4776" s="42" t="n"/>
      <c r="F4776" s="42" t="n"/>
      <c r="G4776" s="42" t="n"/>
      <c r="H4776" s="42" t="n"/>
      <c r="I4776" s="42" t="n"/>
      <c r="J4776" s="42" t="n"/>
      <c r="K4776" s="42" t="n"/>
      <c r="L4776" s="42" t="n"/>
      <c r="M4776" s="42" t="n"/>
      <c r="N4776" s="42" t="n"/>
      <c r="O4776" s="42" t="n"/>
    </row>
    <row r="4777">
      <c r="A4777" s="40" t="n"/>
      <c r="B4777" s="41" t="n"/>
      <c r="C4777" s="42" t="n"/>
      <c r="D4777" s="42" t="n"/>
      <c r="E4777" s="42" t="n"/>
      <c r="F4777" s="42" t="n"/>
      <c r="G4777" s="42" t="n"/>
      <c r="H4777" s="42" t="n"/>
      <c r="I4777" s="42" t="n"/>
      <c r="J4777" s="42" t="n"/>
      <c r="K4777" s="42" t="n"/>
      <c r="L4777" s="42" t="n"/>
      <c r="M4777" s="42" t="n"/>
      <c r="N4777" s="42" t="n"/>
      <c r="O4777" s="42" t="n"/>
    </row>
    <row r="4778">
      <c r="A4778" s="40" t="n"/>
      <c r="B4778" s="41" t="n"/>
      <c r="C4778" s="42" t="n"/>
      <c r="D4778" s="42" t="n"/>
      <c r="E4778" s="42" t="n"/>
      <c r="F4778" s="42" t="n"/>
      <c r="G4778" s="42" t="n"/>
      <c r="H4778" s="42" t="n"/>
      <c r="I4778" s="42" t="n"/>
      <c r="J4778" s="42" t="n"/>
      <c r="K4778" s="42" t="n"/>
      <c r="L4778" s="42" t="n"/>
      <c r="M4778" s="42" t="n"/>
      <c r="N4778" s="42" t="n"/>
      <c r="O4778" s="42" t="n"/>
    </row>
    <row r="4779">
      <c r="A4779" s="40" t="n"/>
      <c r="B4779" s="41" t="n"/>
      <c r="C4779" s="42" t="n"/>
      <c r="D4779" s="42" t="n"/>
      <c r="E4779" s="42" t="n"/>
      <c r="F4779" s="42" t="n"/>
      <c r="G4779" s="42" t="n"/>
      <c r="H4779" s="42" t="n"/>
      <c r="I4779" s="42" t="n"/>
      <c r="J4779" s="42" t="n"/>
      <c r="K4779" s="42" t="n"/>
      <c r="L4779" s="42" t="n"/>
      <c r="M4779" s="42" t="n"/>
      <c r="N4779" s="42" t="n"/>
      <c r="O4779" s="42" t="n"/>
    </row>
    <row r="4780">
      <c r="A4780" s="40" t="n"/>
      <c r="B4780" s="41" t="n"/>
      <c r="C4780" s="42" t="n"/>
      <c r="D4780" s="42" t="n"/>
      <c r="E4780" s="42" t="n"/>
      <c r="F4780" s="42" t="n"/>
      <c r="G4780" s="42" t="n"/>
      <c r="H4780" s="42" t="n"/>
      <c r="I4780" s="42" t="n"/>
      <c r="J4780" s="42" t="n"/>
      <c r="K4780" s="42" t="n"/>
      <c r="L4780" s="42" t="n"/>
      <c r="M4780" s="42" t="n"/>
      <c r="N4780" s="42" t="n"/>
      <c r="O4780" s="42" t="n"/>
    </row>
    <row r="4781">
      <c r="A4781" s="40" t="n"/>
      <c r="B4781" s="41" t="n"/>
      <c r="C4781" s="42" t="n"/>
      <c r="D4781" s="42" t="n"/>
      <c r="E4781" s="42" t="n"/>
      <c r="F4781" s="42" t="n"/>
      <c r="G4781" s="42" t="n"/>
      <c r="H4781" s="42" t="n"/>
      <c r="I4781" s="42" t="n"/>
      <c r="J4781" s="42" t="n"/>
      <c r="K4781" s="42" t="n"/>
      <c r="L4781" s="42" t="n"/>
      <c r="M4781" s="42" t="n"/>
      <c r="N4781" s="42" t="n"/>
      <c r="O4781" s="42" t="n"/>
    </row>
    <row r="4782">
      <c r="A4782" s="40" t="n"/>
      <c r="B4782" s="41" t="n"/>
      <c r="C4782" s="42" t="n"/>
      <c r="D4782" s="42" t="n"/>
      <c r="E4782" s="42" t="n"/>
      <c r="F4782" s="42" t="n"/>
      <c r="G4782" s="42" t="n"/>
      <c r="H4782" s="42" t="n"/>
      <c r="I4782" s="42" t="n"/>
      <c r="J4782" s="42" t="n"/>
      <c r="K4782" s="42" t="n"/>
      <c r="L4782" s="42" t="n"/>
      <c r="M4782" s="42" t="n"/>
      <c r="N4782" s="42" t="n"/>
      <c r="O4782" s="42" t="n"/>
    </row>
    <row r="4783">
      <c r="A4783" s="40" t="n"/>
      <c r="B4783" s="41" t="n"/>
      <c r="C4783" s="42" t="n"/>
      <c r="D4783" s="42" t="n"/>
      <c r="E4783" s="42" t="n"/>
      <c r="F4783" s="42" t="n"/>
      <c r="G4783" s="42" t="n"/>
      <c r="H4783" s="42" t="n"/>
      <c r="I4783" s="42" t="n"/>
      <c r="J4783" s="42" t="n"/>
      <c r="K4783" s="42" t="n"/>
      <c r="L4783" s="42" t="n"/>
      <c r="M4783" s="42" t="n"/>
      <c r="N4783" s="42" t="n"/>
      <c r="O4783" s="42" t="n"/>
    </row>
    <row r="4784">
      <c r="A4784" s="40" t="n"/>
      <c r="B4784" s="41" t="n"/>
      <c r="C4784" s="42" t="n"/>
      <c r="D4784" s="42" t="n"/>
      <c r="E4784" s="42" t="n"/>
      <c r="F4784" s="42" t="n"/>
      <c r="G4784" s="42" t="n"/>
      <c r="H4784" s="42" t="n"/>
      <c r="I4784" s="42" t="n"/>
      <c r="J4784" s="42" t="n"/>
      <c r="K4784" s="42" t="n"/>
      <c r="L4784" s="42" t="n"/>
      <c r="M4784" s="42" t="n"/>
      <c r="N4784" s="42" t="n"/>
      <c r="O4784" s="42" t="n"/>
    </row>
    <row r="4785">
      <c r="A4785" s="40" t="n"/>
      <c r="B4785" s="41" t="n"/>
      <c r="C4785" s="42" t="n"/>
      <c r="D4785" s="42" t="n"/>
      <c r="E4785" s="42" t="n"/>
      <c r="F4785" s="42" t="n"/>
      <c r="G4785" s="42" t="n"/>
      <c r="H4785" s="42" t="n"/>
      <c r="I4785" s="42" t="n"/>
      <c r="J4785" s="42" t="n"/>
      <c r="K4785" s="42" t="n"/>
      <c r="L4785" s="42" t="n"/>
      <c r="M4785" s="42" t="n"/>
      <c r="N4785" s="42" t="n"/>
      <c r="O4785" s="42" t="n"/>
    </row>
    <row r="4786">
      <c r="A4786" s="40" t="n"/>
      <c r="B4786" s="41" t="n"/>
      <c r="C4786" s="42" t="n"/>
      <c r="D4786" s="42" t="n"/>
      <c r="E4786" s="42" t="n"/>
      <c r="F4786" s="42" t="n"/>
      <c r="G4786" s="42" t="n"/>
      <c r="H4786" s="42" t="n"/>
      <c r="I4786" s="42" t="n"/>
      <c r="J4786" s="42" t="n"/>
      <c r="K4786" s="42" t="n"/>
      <c r="L4786" s="42" t="n"/>
      <c r="M4786" s="42" t="n"/>
      <c r="N4786" s="42" t="n"/>
      <c r="O4786" s="42" t="n"/>
    </row>
    <row r="4787">
      <c r="A4787" s="40" t="n"/>
      <c r="B4787" s="41" t="n"/>
      <c r="C4787" s="42" t="n"/>
      <c r="D4787" s="42" t="n"/>
      <c r="E4787" s="42" t="n"/>
      <c r="F4787" s="42" t="n"/>
      <c r="G4787" s="42" t="n"/>
      <c r="H4787" s="42" t="n"/>
      <c r="I4787" s="42" t="n"/>
      <c r="J4787" s="42" t="n"/>
      <c r="K4787" s="42" t="n"/>
      <c r="L4787" s="42" t="n"/>
      <c r="M4787" s="42" t="n"/>
      <c r="N4787" s="42" t="n"/>
      <c r="O4787" s="42" t="n"/>
    </row>
    <row r="4788">
      <c r="A4788" s="40" t="n"/>
      <c r="B4788" s="41" t="n"/>
      <c r="C4788" s="42" t="n"/>
      <c r="D4788" s="42" t="n"/>
      <c r="E4788" s="42" t="n"/>
      <c r="F4788" s="42" t="n"/>
      <c r="G4788" s="42" t="n"/>
      <c r="H4788" s="42" t="n"/>
      <c r="I4788" s="42" t="n"/>
      <c r="J4788" s="42" t="n"/>
      <c r="K4788" s="42" t="n"/>
      <c r="L4788" s="42" t="n"/>
      <c r="M4788" s="42" t="n"/>
      <c r="N4788" s="42" t="n"/>
      <c r="O4788" s="42" t="n"/>
    </row>
    <row r="4789">
      <c r="A4789" s="40" t="n"/>
      <c r="B4789" s="41" t="n"/>
      <c r="C4789" s="42" t="n"/>
      <c r="D4789" s="42" t="n"/>
      <c r="E4789" s="42" t="n"/>
      <c r="F4789" s="42" t="n"/>
      <c r="G4789" s="42" t="n"/>
      <c r="H4789" s="42" t="n"/>
      <c r="I4789" s="42" t="n"/>
      <c r="J4789" s="42" t="n"/>
      <c r="K4789" s="42" t="n"/>
      <c r="L4789" s="42" t="n"/>
      <c r="M4789" s="42" t="n"/>
      <c r="N4789" s="42" t="n"/>
      <c r="O4789" s="42" t="n"/>
    </row>
    <row r="4790">
      <c r="A4790" s="40" t="n"/>
      <c r="B4790" s="41" t="n"/>
      <c r="C4790" s="42" t="n"/>
      <c r="D4790" s="42" t="n"/>
      <c r="E4790" s="42" t="n"/>
      <c r="F4790" s="42" t="n"/>
      <c r="G4790" s="42" t="n"/>
      <c r="H4790" s="42" t="n"/>
      <c r="I4790" s="42" t="n"/>
      <c r="J4790" s="42" t="n"/>
      <c r="K4790" s="42" t="n"/>
      <c r="L4790" s="42" t="n"/>
      <c r="M4790" s="42" t="n"/>
      <c r="N4790" s="42" t="n"/>
      <c r="O4790" s="42" t="n"/>
    </row>
    <row r="4791">
      <c r="A4791" s="40" t="n"/>
      <c r="B4791" s="41" t="n"/>
      <c r="C4791" s="42" t="n"/>
      <c r="D4791" s="42" t="n"/>
      <c r="E4791" s="42" t="n"/>
      <c r="F4791" s="42" t="n"/>
      <c r="G4791" s="42" t="n"/>
      <c r="H4791" s="42" t="n"/>
      <c r="I4791" s="42" t="n"/>
      <c r="J4791" s="42" t="n"/>
      <c r="K4791" s="42" t="n"/>
      <c r="L4791" s="42" t="n"/>
      <c r="M4791" s="42" t="n"/>
      <c r="N4791" s="42" t="n"/>
      <c r="O4791" s="42" t="n"/>
    </row>
    <row r="4792">
      <c r="A4792" s="40" t="n"/>
      <c r="B4792" s="41" t="n"/>
      <c r="C4792" s="42" t="n"/>
      <c r="D4792" s="42" t="n"/>
      <c r="E4792" s="42" t="n"/>
      <c r="F4792" s="42" t="n"/>
      <c r="G4792" s="42" t="n"/>
      <c r="H4792" s="42" t="n"/>
      <c r="I4792" s="42" t="n"/>
      <c r="J4792" s="42" t="n"/>
      <c r="K4792" s="42" t="n"/>
      <c r="L4792" s="42" t="n"/>
      <c r="M4792" s="42" t="n"/>
      <c r="N4792" s="42" t="n"/>
      <c r="O4792" s="42" t="n"/>
    </row>
    <row r="4793">
      <c r="A4793" s="40" t="n"/>
      <c r="B4793" s="41" t="n"/>
      <c r="C4793" s="42" t="n"/>
      <c r="D4793" s="42" t="n"/>
      <c r="E4793" s="42" t="n"/>
      <c r="F4793" s="42" t="n"/>
      <c r="G4793" s="42" t="n"/>
      <c r="H4793" s="42" t="n"/>
      <c r="I4793" s="42" t="n"/>
      <c r="J4793" s="42" t="n"/>
      <c r="K4793" s="42" t="n"/>
      <c r="L4793" s="42" t="n"/>
      <c r="M4793" s="42" t="n"/>
      <c r="N4793" s="42" t="n"/>
      <c r="O4793" s="42" t="n"/>
    </row>
    <row r="4794">
      <c r="A4794" s="40" t="n"/>
      <c r="B4794" s="41" t="n"/>
      <c r="C4794" s="42" t="n"/>
      <c r="D4794" s="42" t="n"/>
      <c r="E4794" s="42" t="n"/>
      <c r="F4794" s="42" t="n"/>
      <c r="G4794" s="42" t="n"/>
      <c r="H4794" s="42" t="n"/>
      <c r="I4794" s="42" t="n"/>
      <c r="J4794" s="42" t="n"/>
      <c r="K4794" s="42" t="n"/>
      <c r="L4794" s="42" t="n"/>
      <c r="M4794" s="42" t="n"/>
      <c r="N4794" s="42" t="n"/>
      <c r="O4794" s="42" t="n"/>
    </row>
    <row r="4795">
      <c r="A4795" s="40" t="n"/>
      <c r="B4795" s="41" t="n"/>
      <c r="C4795" s="42" t="n"/>
      <c r="D4795" s="42" t="n"/>
      <c r="E4795" s="42" t="n"/>
      <c r="F4795" s="42" t="n"/>
      <c r="G4795" s="42" t="n"/>
      <c r="H4795" s="42" t="n"/>
      <c r="I4795" s="42" t="n"/>
      <c r="J4795" s="42" t="n"/>
      <c r="K4795" s="42" t="n"/>
      <c r="L4795" s="42" t="n"/>
      <c r="M4795" s="42" t="n"/>
      <c r="N4795" s="42" t="n"/>
      <c r="O4795" s="42" t="n"/>
    </row>
    <row r="4796">
      <c r="A4796" s="40" t="n"/>
      <c r="B4796" s="41" t="n"/>
      <c r="C4796" s="42" t="n"/>
      <c r="D4796" s="42" t="n"/>
      <c r="E4796" s="42" t="n"/>
      <c r="F4796" s="42" t="n"/>
      <c r="G4796" s="42" t="n"/>
      <c r="H4796" s="42" t="n"/>
      <c r="I4796" s="42" t="n"/>
      <c r="J4796" s="42" t="n"/>
      <c r="K4796" s="42" t="n"/>
      <c r="L4796" s="42" t="n"/>
      <c r="M4796" s="42" t="n"/>
      <c r="N4796" s="42" t="n"/>
      <c r="O4796" s="42" t="n"/>
    </row>
    <row r="4797">
      <c r="A4797" s="40" t="n"/>
      <c r="B4797" s="41" t="n"/>
      <c r="C4797" s="42" t="n"/>
      <c r="D4797" s="42" t="n"/>
      <c r="E4797" s="42" t="n"/>
      <c r="F4797" s="42" t="n"/>
      <c r="G4797" s="42" t="n"/>
      <c r="H4797" s="42" t="n"/>
      <c r="I4797" s="42" t="n"/>
      <c r="J4797" s="42" t="n"/>
      <c r="K4797" s="42" t="n"/>
      <c r="L4797" s="42" t="n"/>
      <c r="M4797" s="42" t="n"/>
      <c r="N4797" s="42" t="n"/>
      <c r="O4797" s="42" t="n"/>
    </row>
    <row r="4798">
      <c r="A4798" s="40" t="n"/>
      <c r="B4798" s="41" t="n"/>
      <c r="C4798" s="42" t="n"/>
      <c r="D4798" s="42" t="n"/>
      <c r="E4798" s="42" t="n"/>
      <c r="F4798" s="42" t="n"/>
      <c r="G4798" s="42" t="n"/>
      <c r="H4798" s="42" t="n"/>
      <c r="I4798" s="42" t="n"/>
      <c r="J4798" s="42" t="n"/>
      <c r="K4798" s="42" t="n"/>
      <c r="L4798" s="42" t="n"/>
      <c r="M4798" s="42" t="n"/>
      <c r="N4798" s="42" t="n"/>
      <c r="O4798" s="42" t="n"/>
    </row>
    <row r="4799">
      <c r="A4799" s="40" t="n"/>
      <c r="B4799" s="41" t="n"/>
      <c r="C4799" s="42" t="n"/>
      <c r="D4799" s="42" t="n"/>
      <c r="E4799" s="42" t="n"/>
      <c r="F4799" s="42" t="n"/>
      <c r="G4799" s="42" t="n"/>
      <c r="H4799" s="42" t="n"/>
      <c r="I4799" s="42" t="n"/>
      <c r="J4799" s="42" t="n"/>
      <c r="K4799" s="42" t="n"/>
      <c r="L4799" s="42" t="n"/>
      <c r="M4799" s="42" t="n"/>
      <c r="N4799" s="42" t="n"/>
      <c r="O4799" s="42" t="n"/>
    </row>
    <row r="4800">
      <c r="A4800" s="40" t="n"/>
      <c r="B4800" s="41" t="n"/>
      <c r="C4800" s="42" t="n"/>
      <c r="D4800" s="42" t="n"/>
      <c r="E4800" s="42" t="n"/>
      <c r="F4800" s="42" t="n"/>
      <c r="G4800" s="42" t="n"/>
      <c r="H4800" s="42" t="n"/>
      <c r="I4800" s="42" t="n"/>
      <c r="J4800" s="42" t="n"/>
      <c r="K4800" s="42" t="n"/>
      <c r="L4800" s="42" t="n"/>
      <c r="M4800" s="42" t="n"/>
      <c r="N4800" s="42" t="n"/>
      <c r="O4800" s="42" t="n"/>
    </row>
    <row r="4801">
      <c r="A4801" s="40" t="n"/>
      <c r="B4801" s="41" t="n"/>
      <c r="C4801" s="42" t="n"/>
      <c r="D4801" s="42" t="n"/>
      <c r="E4801" s="42" t="n"/>
      <c r="F4801" s="42" t="n"/>
      <c r="G4801" s="42" t="n"/>
      <c r="H4801" s="42" t="n"/>
      <c r="I4801" s="42" t="n"/>
      <c r="J4801" s="42" t="n"/>
      <c r="K4801" s="42" t="n"/>
      <c r="L4801" s="42" t="n"/>
      <c r="M4801" s="42" t="n"/>
      <c r="N4801" s="42" t="n"/>
      <c r="O4801" s="42" t="n"/>
    </row>
    <row r="4802">
      <c r="A4802" s="40" t="n"/>
      <c r="B4802" s="41" t="n"/>
      <c r="C4802" s="42" t="n"/>
      <c r="D4802" s="42" t="n"/>
      <c r="E4802" s="42" t="n"/>
      <c r="F4802" s="42" t="n"/>
      <c r="G4802" s="42" t="n"/>
      <c r="H4802" s="42" t="n"/>
      <c r="I4802" s="42" t="n"/>
      <c r="J4802" s="42" t="n"/>
      <c r="K4802" s="42" t="n"/>
      <c r="L4802" s="42" t="n"/>
      <c r="M4802" s="42" t="n"/>
      <c r="N4802" s="42" t="n"/>
      <c r="O4802" s="42" t="n"/>
    </row>
    <row r="4803">
      <c r="A4803" s="40" t="n"/>
      <c r="B4803" s="41" t="n"/>
      <c r="C4803" s="42" t="n"/>
      <c r="D4803" s="42" t="n"/>
      <c r="E4803" s="42" t="n"/>
      <c r="F4803" s="42" t="n"/>
      <c r="G4803" s="42" t="n"/>
      <c r="H4803" s="42" t="n"/>
      <c r="I4803" s="42" t="n"/>
      <c r="J4803" s="42" t="n"/>
      <c r="K4803" s="42" t="n"/>
      <c r="L4803" s="42" t="n"/>
      <c r="M4803" s="42" t="n"/>
      <c r="N4803" s="42" t="n"/>
      <c r="O4803" s="42" t="n"/>
    </row>
    <row r="4804">
      <c r="A4804" s="40" t="n"/>
      <c r="B4804" s="41" t="n"/>
      <c r="C4804" s="42" t="n"/>
      <c r="D4804" s="42" t="n"/>
      <c r="E4804" s="42" t="n"/>
      <c r="F4804" s="42" t="n"/>
      <c r="G4804" s="42" t="n"/>
      <c r="H4804" s="42" t="n"/>
      <c r="I4804" s="42" t="n"/>
      <c r="J4804" s="42" t="n"/>
      <c r="K4804" s="42" t="n"/>
      <c r="L4804" s="42" t="n"/>
      <c r="M4804" s="42" t="n"/>
      <c r="N4804" s="42" t="n"/>
      <c r="O4804" s="42" t="n"/>
    </row>
    <row r="4805">
      <c r="A4805" s="40" t="n"/>
      <c r="B4805" s="41" t="n"/>
      <c r="C4805" s="42" t="n"/>
      <c r="D4805" s="42" t="n"/>
      <c r="E4805" s="42" t="n"/>
      <c r="F4805" s="42" t="n"/>
      <c r="G4805" s="42" t="n"/>
      <c r="H4805" s="42" t="n"/>
      <c r="I4805" s="42" t="n"/>
      <c r="J4805" s="42" t="n"/>
      <c r="K4805" s="42" t="n"/>
      <c r="L4805" s="42" t="n"/>
      <c r="M4805" s="42" t="n"/>
      <c r="N4805" s="42" t="n"/>
      <c r="O4805" s="42" t="n"/>
    </row>
    <row r="4806">
      <c r="A4806" s="40" t="n"/>
      <c r="B4806" s="41" t="n"/>
      <c r="C4806" s="42" t="n"/>
      <c r="D4806" s="42" t="n"/>
      <c r="E4806" s="42" t="n"/>
      <c r="F4806" s="42" t="n"/>
      <c r="G4806" s="42" t="n"/>
      <c r="H4806" s="42" t="n"/>
      <c r="I4806" s="42" t="n"/>
      <c r="J4806" s="42" t="n"/>
      <c r="K4806" s="42" t="n"/>
      <c r="L4806" s="42" t="n"/>
      <c r="M4806" s="42" t="n"/>
      <c r="N4806" s="42" t="n"/>
      <c r="O4806" s="42" t="n"/>
    </row>
    <row r="4807">
      <c r="A4807" s="40" t="n"/>
      <c r="B4807" s="41" t="n"/>
      <c r="C4807" s="42" t="n"/>
      <c r="D4807" s="42" t="n"/>
      <c r="E4807" s="42" t="n"/>
      <c r="F4807" s="42" t="n"/>
      <c r="G4807" s="42" t="n"/>
      <c r="H4807" s="42" t="n"/>
      <c r="I4807" s="42" t="n"/>
      <c r="J4807" s="42" t="n"/>
      <c r="K4807" s="42" t="n"/>
      <c r="L4807" s="42" t="n"/>
      <c r="M4807" s="42" t="n"/>
      <c r="N4807" s="42" t="n"/>
      <c r="O4807" s="42" t="n"/>
    </row>
    <row r="4808">
      <c r="A4808" s="40" t="n"/>
      <c r="B4808" s="41" t="n"/>
      <c r="C4808" s="42" t="n"/>
      <c r="D4808" s="42" t="n"/>
      <c r="E4808" s="42" t="n"/>
      <c r="F4808" s="42" t="n"/>
      <c r="G4808" s="42" t="n"/>
      <c r="H4808" s="42" t="n"/>
      <c r="I4808" s="42" t="n"/>
      <c r="J4808" s="42" t="n"/>
      <c r="K4808" s="42" t="n"/>
      <c r="L4808" s="42" t="n"/>
      <c r="M4808" s="42" t="n"/>
      <c r="N4808" s="42" t="n"/>
      <c r="O4808" s="42" t="n"/>
    </row>
    <row r="4809">
      <c r="A4809" s="40" t="n"/>
      <c r="B4809" s="41" t="n"/>
      <c r="C4809" s="42" t="n"/>
      <c r="D4809" s="42" t="n"/>
      <c r="E4809" s="42" t="n"/>
      <c r="F4809" s="42" t="n"/>
      <c r="G4809" s="42" t="n"/>
      <c r="H4809" s="42" t="n"/>
      <c r="I4809" s="42" t="n"/>
      <c r="J4809" s="42" t="n"/>
      <c r="K4809" s="42" t="n"/>
      <c r="L4809" s="42" t="n"/>
      <c r="M4809" s="42" t="n"/>
      <c r="N4809" s="42" t="n"/>
      <c r="O4809" s="42" t="n"/>
    </row>
    <row r="4810">
      <c r="A4810" s="40" t="n"/>
      <c r="B4810" s="41" t="n"/>
      <c r="C4810" s="42" t="n"/>
      <c r="D4810" s="42" t="n"/>
      <c r="E4810" s="42" t="n"/>
      <c r="F4810" s="42" t="n"/>
      <c r="G4810" s="42" t="n"/>
      <c r="H4810" s="42" t="n"/>
      <c r="I4810" s="42" t="n"/>
      <c r="J4810" s="42" t="n"/>
      <c r="K4810" s="42" t="n"/>
      <c r="L4810" s="42" t="n"/>
      <c r="M4810" s="42" t="n"/>
      <c r="N4810" s="42" t="n"/>
      <c r="O4810" s="42" t="n"/>
    </row>
    <row r="4811">
      <c r="A4811" s="40" t="n"/>
      <c r="B4811" s="41" t="n"/>
      <c r="C4811" s="42" t="n"/>
      <c r="D4811" s="42" t="n"/>
      <c r="E4811" s="42" t="n"/>
      <c r="F4811" s="42" t="n"/>
      <c r="G4811" s="42" t="n"/>
      <c r="H4811" s="42" t="n"/>
      <c r="I4811" s="42" t="n"/>
      <c r="J4811" s="42" t="n"/>
      <c r="K4811" s="42" t="n"/>
      <c r="L4811" s="42" t="n"/>
      <c r="M4811" s="42" t="n"/>
      <c r="N4811" s="42" t="n"/>
      <c r="O4811" s="42" t="n"/>
    </row>
    <row r="4812">
      <c r="A4812" s="40" t="n"/>
      <c r="B4812" s="41" t="n"/>
      <c r="C4812" s="42" t="n"/>
      <c r="D4812" s="42" t="n"/>
      <c r="E4812" s="42" t="n"/>
      <c r="F4812" s="42" t="n"/>
      <c r="G4812" s="42" t="n"/>
      <c r="H4812" s="42" t="n"/>
      <c r="I4812" s="42" t="n"/>
      <c r="J4812" s="42" t="n"/>
      <c r="K4812" s="42" t="n"/>
      <c r="L4812" s="42" t="n"/>
      <c r="M4812" s="42" t="n"/>
      <c r="N4812" s="42" t="n"/>
      <c r="O4812" s="42" t="n"/>
    </row>
    <row r="4813">
      <c r="A4813" s="40" t="n"/>
      <c r="B4813" s="41" t="n"/>
      <c r="C4813" s="42" t="n"/>
      <c r="D4813" s="42" t="n"/>
      <c r="E4813" s="42" t="n"/>
      <c r="F4813" s="42" t="n"/>
      <c r="G4813" s="42" t="n"/>
      <c r="H4813" s="42" t="n"/>
      <c r="I4813" s="42" t="n"/>
      <c r="J4813" s="42" t="n"/>
      <c r="K4813" s="42" t="n"/>
      <c r="L4813" s="42" t="n"/>
      <c r="M4813" s="42" t="n"/>
      <c r="N4813" s="42" t="n"/>
      <c r="O4813" s="42" t="n"/>
    </row>
    <row r="4814">
      <c r="A4814" s="40" t="n"/>
      <c r="B4814" s="41" t="n"/>
      <c r="C4814" s="42" t="n"/>
      <c r="D4814" s="42" t="n"/>
      <c r="E4814" s="42" t="n"/>
      <c r="F4814" s="42" t="n"/>
      <c r="G4814" s="42" t="n"/>
      <c r="H4814" s="42" t="n"/>
      <c r="I4814" s="42" t="n"/>
      <c r="J4814" s="42" t="n"/>
      <c r="K4814" s="42" t="n"/>
      <c r="L4814" s="42" t="n"/>
      <c r="M4814" s="42" t="n"/>
      <c r="N4814" s="42" t="n"/>
      <c r="O4814" s="42" t="n"/>
    </row>
    <row r="4815">
      <c r="A4815" s="40" t="n"/>
      <c r="B4815" s="41" t="n"/>
      <c r="C4815" s="42" t="n"/>
      <c r="D4815" s="42" t="n"/>
      <c r="E4815" s="42" t="n"/>
      <c r="F4815" s="42" t="n"/>
      <c r="G4815" s="42" t="n"/>
      <c r="H4815" s="42" t="n"/>
      <c r="I4815" s="42" t="n"/>
      <c r="J4815" s="42" t="n"/>
      <c r="K4815" s="42" t="n"/>
      <c r="L4815" s="42" t="n"/>
      <c r="M4815" s="42" t="n"/>
      <c r="N4815" s="42" t="n"/>
      <c r="O4815" s="42" t="n"/>
    </row>
    <row r="4816">
      <c r="A4816" s="40" t="n"/>
      <c r="B4816" s="41" t="n"/>
      <c r="C4816" s="42" t="n"/>
      <c r="D4816" s="42" t="n"/>
      <c r="E4816" s="42" t="n"/>
      <c r="F4816" s="42" t="n"/>
      <c r="G4816" s="42" t="n"/>
      <c r="H4816" s="42" t="n"/>
      <c r="I4816" s="42" t="n"/>
      <c r="J4816" s="42" t="n"/>
      <c r="K4816" s="42" t="n"/>
      <c r="L4816" s="42" t="n"/>
      <c r="M4816" s="42" t="n"/>
      <c r="N4816" s="42" t="n"/>
      <c r="O4816" s="42" t="n"/>
    </row>
    <row r="4817">
      <c r="A4817" s="40" t="n"/>
      <c r="B4817" s="41" t="n"/>
      <c r="C4817" s="42" t="n"/>
      <c r="D4817" s="42" t="n"/>
      <c r="E4817" s="42" t="n"/>
      <c r="F4817" s="42" t="n"/>
      <c r="G4817" s="42" t="n"/>
      <c r="H4817" s="42" t="n"/>
      <c r="I4817" s="42" t="n"/>
      <c r="J4817" s="42" t="n"/>
      <c r="K4817" s="42" t="n"/>
      <c r="L4817" s="42" t="n"/>
      <c r="M4817" s="42" t="n"/>
      <c r="N4817" s="42" t="n"/>
      <c r="O4817" s="42" t="n"/>
    </row>
    <row r="4818">
      <c r="A4818" s="40" t="n"/>
      <c r="B4818" s="41" t="n"/>
      <c r="C4818" s="42" t="n"/>
      <c r="D4818" s="42" t="n"/>
      <c r="E4818" s="42" t="n"/>
      <c r="F4818" s="42" t="n"/>
      <c r="G4818" s="42" t="n"/>
      <c r="H4818" s="42" t="n"/>
      <c r="I4818" s="42" t="n"/>
      <c r="J4818" s="42" t="n"/>
      <c r="K4818" s="42" t="n"/>
      <c r="L4818" s="42" t="n"/>
      <c r="M4818" s="42" t="n"/>
      <c r="N4818" s="42" t="n"/>
      <c r="O4818" s="42" t="n"/>
    </row>
    <row r="4819">
      <c r="A4819" s="40" t="n"/>
      <c r="B4819" s="41" t="n"/>
      <c r="C4819" s="42" t="n"/>
      <c r="D4819" s="42" t="n"/>
      <c r="E4819" s="42" t="n"/>
      <c r="F4819" s="42" t="n"/>
      <c r="G4819" s="42" t="n"/>
      <c r="H4819" s="42" t="n"/>
      <c r="I4819" s="42" t="n"/>
      <c r="J4819" s="42" t="n"/>
      <c r="K4819" s="42" t="n"/>
      <c r="L4819" s="42" t="n"/>
      <c r="M4819" s="42" t="n"/>
      <c r="N4819" s="42" t="n"/>
      <c r="O4819" s="42" t="n"/>
    </row>
    <row r="4820">
      <c r="A4820" s="40" t="n"/>
      <c r="B4820" s="41" t="n"/>
      <c r="C4820" s="42" t="n"/>
      <c r="D4820" s="42" t="n"/>
      <c r="E4820" s="42" t="n"/>
      <c r="F4820" s="42" t="n"/>
      <c r="G4820" s="42" t="n"/>
      <c r="H4820" s="42" t="n"/>
      <c r="I4820" s="42" t="n"/>
      <c r="J4820" s="42" t="n"/>
      <c r="K4820" s="42" t="n"/>
      <c r="L4820" s="42" t="n"/>
      <c r="M4820" s="42" t="n"/>
      <c r="N4820" s="42" t="n"/>
      <c r="O4820" s="42" t="n"/>
    </row>
    <row r="4821">
      <c r="A4821" s="40" t="n"/>
      <c r="B4821" s="41" t="n"/>
      <c r="C4821" s="42" t="n"/>
      <c r="D4821" s="42" t="n"/>
      <c r="E4821" s="42" t="n"/>
      <c r="F4821" s="42" t="n"/>
      <c r="G4821" s="42" t="n"/>
      <c r="H4821" s="42" t="n"/>
      <c r="I4821" s="42" t="n"/>
      <c r="J4821" s="42" t="n"/>
      <c r="K4821" s="42" t="n"/>
      <c r="L4821" s="42" t="n"/>
      <c r="M4821" s="42" t="n"/>
      <c r="N4821" s="42" t="n"/>
      <c r="O4821" s="42" t="n"/>
    </row>
    <row r="4822">
      <c r="A4822" s="40" t="n"/>
      <c r="B4822" s="41" t="n"/>
      <c r="C4822" s="42" t="n"/>
      <c r="D4822" s="42" t="n"/>
      <c r="E4822" s="42" t="n"/>
      <c r="F4822" s="42" t="n"/>
      <c r="G4822" s="42" t="n"/>
      <c r="H4822" s="42" t="n"/>
      <c r="I4822" s="42" t="n"/>
      <c r="J4822" s="42" t="n"/>
      <c r="K4822" s="42" t="n"/>
      <c r="L4822" s="42" t="n"/>
      <c r="M4822" s="42" t="n"/>
      <c r="N4822" s="42" t="n"/>
      <c r="O4822" s="42" t="n"/>
    </row>
    <row r="4823">
      <c r="A4823" s="40" t="n"/>
      <c r="B4823" s="41" t="n"/>
      <c r="C4823" s="42" t="n"/>
      <c r="D4823" s="42" t="n"/>
      <c r="E4823" s="42" t="n"/>
      <c r="F4823" s="42" t="n"/>
      <c r="G4823" s="42" t="n"/>
      <c r="H4823" s="42" t="n"/>
      <c r="I4823" s="42" t="n"/>
      <c r="J4823" s="42" t="n"/>
      <c r="K4823" s="42" t="n"/>
      <c r="L4823" s="42" t="n"/>
      <c r="M4823" s="42" t="n"/>
      <c r="N4823" s="42" t="n"/>
      <c r="O4823" s="42" t="n"/>
    </row>
    <row r="4824">
      <c r="A4824" s="40" t="n"/>
      <c r="B4824" s="41" t="n"/>
      <c r="C4824" s="42" t="n"/>
      <c r="D4824" s="42" t="n"/>
      <c r="E4824" s="42" t="n"/>
      <c r="F4824" s="42" t="n"/>
      <c r="G4824" s="42" t="n"/>
      <c r="H4824" s="42" t="n"/>
      <c r="I4824" s="42" t="n"/>
      <c r="J4824" s="42" t="n"/>
      <c r="K4824" s="42" t="n"/>
      <c r="L4824" s="42" t="n"/>
      <c r="M4824" s="42" t="n"/>
      <c r="N4824" s="42" t="n"/>
      <c r="O4824" s="42" t="n"/>
    </row>
    <row r="4825">
      <c r="A4825" s="40" t="n"/>
      <c r="B4825" s="41" t="n"/>
      <c r="C4825" s="42" t="n"/>
      <c r="D4825" s="42" t="n"/>
      <c r="E4825" s="42" t="n"/>
      <c r="F4825" s="42" t="n"/>
      <c r="G4825" s="42" t="n"/>
      <c r="H4825" s="42" t="n"/>
      <c r="I4825" s="42" t="n"/>
      <c r="J4825" s="42" t="n"/>
      <c r="K4825" s="42" t="n"/>
      <c r="L4825" s="42" t="n"/>
      <c r="M4825" s="42" t="n"/>
      <c r="N4825" s="42" t="n"/>
      <c r="O4825" s="42" t="n"/>
    </row>
    <row r="4826">
      <c r="A4826" s="40" t="n"/>
      <c r="B4826" s="41" t="n"/>
      <c r="C4826" s="42" t="n"/>
      <c r="D4826" s="42" t="n"/>
      <c r="E4826" s="42" t="n"/>
      <c r="F4826" s="42" t="n"/>
      <c r="G4826" s="42" t="n"/>
      <c r="H4826" s="42" t="n"/>
      <c r="I4826" s="42" t="n"/>
      <c r="J4826" s="42" t="n"/>
      <c r="K4826" s="42" t="n"/>
      <c r="L4826" s="42" t="n"/>
      <c r="M4826" s="42" t="n"/>
      <c r="N4826" s="42" t="n"/>
      <c r="O4826" s="42" t="n"/>
    </row>
    <row r="4827">
      <c r="A4827" s="40" t="n"/>
      <c r="B4827" s="41" t="n"/>
      <c r="C4827" s="42" t="n"/>
      <c r="D4827" s="42" t="n"/>
      <c r="E4827" s="42" t="n"/>
      <c r="F4827" s="42" t="n"/>
      <c r="G4827" s="42" t="n"/>
      <c r="H4827" s="42" t="n"/>
      <c r="I4827" s="42" t="n"/>
      <c r="J4827" s="42" t="n"/>
      <c r="K4827" s="42" t="n"/>
      <c r="L4827" s="42" t="n"/>
      <c r="M4827" s="42" t="n"/>
      <c r="N4827" s="42" t="n"/>
      <c r="O4827" s="42" t="n"/>
    </row>
    <row r="4828">
      <c r="A4828" s="40" t="n"/>
      <c r="B4828" s="41" t="n"/>
      <c r="C4828" s="42" t="n"/>
      <c r="D4828" s="42" t="n"/>
      <c r="E4828" s="42" t="n"/>
      <c r="F4828" s="42" t="n"/>
      <c r="G4828" s="42" t="n"/>
      <c r="H4828" s="42" t="n"/>
      <c r="I4828" s="42" t="n"/>
      <c r="J4828" s="42" t="n"/>
      <c r="K4828" s="42" t="n"/>
      <c r="L4828" s="42" t="n"/>
      <c r="M4828" s="42" t="n"/>
      <c r="N4828" s="42" t="n"/>
      <c r="O4828" s="42" t="n"/>
    </row>
    <row r="4829">
      <c r="A4829" s="40" t="n"/>
      <c r="B4829" s="41" t="n"/>
      <c r="C4829" s="42" t="n"/>
      <c r="D4829" s="42" t="n"/>
      <c r="E4829" s="42" t="n"/>
      <c r="F4829" s="42" t="n"/>
      <c r="G4829" s="42" t="n"/>
      <c r="H4829" s="42" t="n"/>
      <c r="I4829" s="42" t="n"/>
      <c r="J4829" s="42" t="n"/>
      <c r="K4829" s="42" t="n"/>
      <c r="L4829" s="42" t="n"/>
      <c r="M4829" s="42" t="n"/>
      <c r="N4829" s="42" t="n"/>
      <c r="O4829" s="42" t="n"/>
    </row>
    <row r="4830">
      <c r="A4830" s="40" t="n"/>
      <c r="B4830" s="41" t="n"/>
      <c r="C4830" s="42" t="n"/>
      <c r="D4830" s="42" t="n"/>
      <c r="E4830" s="42" t="n"/>
      <c r="F4830" s="42" t="n"/>
      <c r="G4830" s="42" t="n"/>
      <c r="H4830" s="42" t="n"/>
      <c r="I4830" s="42" t="n"/>
      <c r="J4830" s="42" t="n"/>
      <c r="K4830" s="42" t="n"/>
      <c r="L4830" s="42" t="n"/>
      <c r="M4830" s="42" t="n"/>
      <c r="N4830" s="42" t="n"/>
      <c r="O4830" s="42" t="n"/>
    </row>
    <row r="4831">
      <c r="A4831" s="40" t="n"/>
      <c r="B4831" s="41" t="n"/>
      <c r="C4831" s="42" t="n"/>
      <c r="D4831" s="42" t="n"/>
      <c r="E4831" s="42" t="n"/>
      <c r="F4831" s="42" t="n"/>
      <c r="G4831" s="42" t="n"/>
      <c r="H4831" s="42" t="n"/>
      <c r="I4831" s="42" t="n"/>
      <c r="J4831" s="42" t="n"/>
      <c r="K4831" s="42" t="n"/>
      <c r="L4831" s="42" t="n"/>
      <c r="M4831" s="42" t="n"/>
      <c r="N4831" s="42" t="n"/>
      <c r="O4831" s="42" t="n"/>
    </row>
    <row r="4832">
      <c r="A4832" s="40" t="n"/>
      <c r="B4832" s="41" t="n"/>
      <c r="C4832" s="42" t="n"/>
      <c r="D4832" s="42" t="n"/>
      <c r="E4832" s="42" t="n"/>
      <c r="F4832" s="42" t="n"/>
      <c r="G4832" s="42" t="n"/>
      <c r="H4832" s="42" t="n"/>
      <c r="I4832" s="42" t="n"/>
      <c r="J4832" s="42" t="n"/>
      <c r="K4832" s="42" t="n"/>
      <c r="L4832" s="42" t="n"/>
      <c r="M4832" s="42" t="n"/>
      <c r="N4832" s="42" t="n"/>
      <c r="O4832" s="42" t="n"/>
    </row>
    <row r="4833">
      <c r="A4833" s="40" t="n"/>
      <c r="B4833" s="41" t="n"/>
      <c r="C4833" s="42" t="n"/>
      <c r="D4833" s="42" t="n"/>
      <c r="E4833" s="42" t="n"/>
      <c r="F4833" s="42" t="n"/>
      <c r="G4833" s="42" t="n"/>
      <c r="H4833" s="42" t="n"/>
      <c r="I4833" s="42" t="n"/>
      <c r="J4833" s="42" t="n"/>
      <c r="K4833" s="42" t="n"/>
      <c r="L4833" s="42" t="n"/>
      <c r="M4833" s="42" t="n"/>
      <c r="N4833" s="42" t="n"/>
      <c r="O4833" s="42" t="n"/>
    </row>
    <row r="4834">
      <c r="A4834" s="40" t="n"/>
      <c r="B4834" s="41" t="n"/>
      <c r="C4834" s="42" t="n"/>
      <c r="D4834" s="42" t="n"/>
      <c r="E4834" s="42" t="n"/>
      <c r="F4834" s="42" t="n"/>
      <c r="G4834" s="42" t="n"/>
      <c r="H4834" s="42" t="n"/>
      <c r="I4834" s="42" t="n"/>
      <c r="J4834" s="42" t="n"/>
      <c r="K4834" s="42" t="n"/>
      <c r="L4834" s="42" t="n"/>
      <c r="M4834" s="42" t="n"/>
      <c r="N4834" s="42" t="n"/>
      <c r="O4834" s="42" t="n"/>
    </row>
    <row r="4835">
      <c r="A4835" s="40" t="n"/>
      <c r="B4835" s="41" t="n"/>
      <c r="C4835" s="42" t="n"/>
      <c r="D4835" s="42" t="n"/>
      <c r="E4835" s="42" t="n"/>
      <c r="F4835" s="42" t="n"/>
      <c r="G4835" s="42" t="n"/>
      <c r="H4835" s="42" t="n"/>
      <c r="I4835" s="42" t="n"/>
      <c r="J4835" s="42" t="n"/>
      <c r="K4835" s="42" t="n"/>
      <c r="L4835" s="42" t="n"/>
      <c r="M4835" s="42" t="n"/>
      <c r="N4835" s="42" t="n"/>
      <c r="O4835" s="42" t="n"/>
    </row>
    <row r="4836">
      <c r="A4836" s="40" t="n"/>
      <c r="B4836" s="41" t="n"/>
      <c r="C4836" s="42" t="n"/>
      <c r="D4836" s="42" t="n"/>
      <c r="E4836" s="42" t="n"/>
      <c r="F4836" s="42" t="n"/>
      <c r="G4836" s="42" t="n"/>
      <c r="H4836" s="42" t="n"/>
      <c r="I4836" s="42" t="n"/>
      <c r="J4836" s="42" t="n"/>
      <c r="K4836" s="42" t="n"/>
      <c r="L4836" s="42" t="n"/>
      <c r="M4836" s="42" t="n"/>
      <c r="N4836" s="42" t="n"/>
      <c r="O4836" s="42" t="n"/>
    </row>
    <row r="4837">
      <c r="A4837" s="40" t="n"/>
      <c r="B4837" s="41" t="n"/>
      <c r="C4837" s="42" t="n"/>
      <c r="D4837" s="42" t="n"/>
      <c r="E4837" s="42" t="n"/>
      <c r="F4837" s="42" t="n"/>
      <c r="G4837" s="42" t="n"/>
      <c r="H4837" s="42" t="n"/>
      <c r="I4837" s="42" t="n"/>
      <c r="J4837" s="42" t="n"/>
      <c r="K4837" s="42" t="n"/>
      <c r="L4837" s="42" t="n"/>
      <c r="M4837" s="42" t="n"/>
      <c r="N4837" s="42" t="n"/>
      <c r="O4837" s="42" t="n"/>
    </row>
    <row r="4838">
      <c r="A4838" s="40" t="n"/>
      <c r="B4838" s="41" t="n"/>
      <c r="C4838" s="42" t="n"/>
      <c r="D4838" s="42" t="n"/>
      <c r="E4838" s="42" t="n"/>
      <c r="F4838" s="42" t="n"/>
      <c r="G4838" s="42" t="n"/>
      <c r="H4838" s="42" t="n"/>
      <c r="I4838" s="42" t="n"/>
      <c r="J4838" s="42" t="n"/>
      <c r="K4838" s="42" t="n"/>
      <c r="L4838" s="42" t="n"/>
      <c r="M4838" s="42" t="n"/>
      <c r="N4838" s="42" t="n"/>
      <c r="O4838" s="42" t="n"/>
    </row>
    <row r="4839">
      <c r="A4839" s="40" t="n"/>
      <c r="B4839" s="41" t="n"/>
      <c r="C4839" s="42" t="n"/>
      <c r="D4839" s="42" t="n"/>
      <c r="E4839" s="42" t="n"/>
      <c r="F4839" s="42" t="n"/>
      <c r="G4839" s="42" t="n"/>
      <c r="H4839" s="42" t="n"/>
      <c r="I4839" s="42" t="n"/>
      <c r="J4839" s="42" t="n"/>
      <c r="K4839" s="42" t="n"/>
      <c r="L4839" s="42" t="n"/>
      <c r="M4839" s="42" t="n"/>
      <c r="N4839" s="42" t="n"/>
      <c r="O4839" s="42" t="n"/>
    </row>
    <row r="4840">
      <c r="A4840" s="40" t="n"/>
      <c r="B4840" s="41" t="n"/>
      <c r="C4840" s="42" t="n"/>
      <c r="D4840" s="42" t="n"/>
      <c r="E4840" s="42" t="n"/>
      <c r="F4840" s="42" t="n"/>
      <c r="G4840" s="42" t="n"/>
      <c r="H4840" s="42" t="n"/>
      <c r="I4840" s="42" t="n"/>
      <c r="J4840" s="42" t="n"/>
      <c r="K4840" s="42" t="n"/>
      <c r="L4840" s="42" t="n"/>
      <c r="M4840" s="42" t="n"/>
      <c r="N4840" s="42" t="n"/>
      <c r="O4840" s="42" t="n"/>
    </row>
    <row r="4841">
      <c r="A4841" s="40" t="n"/>
      <c r="B4841" s="41" t="n"/>
      <c r="C4841" s="42" t="n"/>
      <c r="D4841" s="42" t="n"/>
      <c r="E4841" s="42" t="n"/>
      <c r="F4841" s="42" t="n"/>
      <c r="G4841" s="42" t="n"/>
      <c r="H4841" s="42" t="n"/>
      <c r="I4841" s="42" t="n"/>
      <c r="J4841" s="42" t="n"/>
      <c r="K4841" s="42" t="n"/>
      <c r="L4841" s="42" t="n"/>
      <c r="M4841" s="42" t="n"/>
      <c r="N4841" s="42" t="n"/>
      <c r="O4841" s="42" t="n"/>
    </row>
    <row r="4842">
      <c r="A4842" s="40" t="n"/>
      <c r="B4842" s="41" t="n"/>
      <c r="C4842" s="42" t="n"/>
      <c r="D4842" s="42" t="n"/>
      <c r="E4842" s="42" t="n"/>
      <c r="F4842" s="42" t="n"/>
      <c r="G4842" s="42" t="n"/>
      <c r="H4842" s="42" t="n"/>
      <c r="I4842" s="42" t="n"/>
      <c r="J4842" s="42" t="n"/>
      <c r="K4842" s="42" t="n"/>
      <c r="L4842" s="42" t="n"/>
      <c r="M4842" s="42" t="n"/>
      <c r="N4842" s="42" t="n"/>
      <c r="O4842" s="42" t="n"/>
    </row>
    <row r="4843">
      <c r="A4843" s="40" t="n"/>
      <c r="B4843" s="41" t="n"/>
      <c r="C4843" s="42" t="n"/>
      <c r="D4843" s="42" t="n"/>
      <c r="E4843" s="42" t="n"/>
      <c r="F4843" s="42" t="n"/>
      <c r="G4843" s="42" t="n"/>
      <c r="H4843" s="42" t="n"/>
      <c r="I4843" s="42" t="n"/>
      <c r="J4843" s="42" t="n"/>
      <c r="K4843" s="42" t="n"/>
      <c r="L4843" s="42" t="n"/>
      <c r="M4843" s="42" t="n"/>
      <c r="N4843" s="42" t="n"/>
      <c r="O4843" s="42" t="n"/>
    </row>
    <row r="4844">
      <c r="A4844" s="40" t="n"/>
      <c r="B4844" s="41" t="n"/>
      <c r="C4844" s="42" t="n"/>
      <c r="D4844" s="42" t="n"/>
      <c r="E4844" s="42" t="n"/>
      <c r="F4844" s="42" t="n"/>
      <c r="G4844" s="42" t="n"/>
      <c r="H4844" s="42" t="n"/>
      <c r="I4844" s="42" t="n"/>
      <c r="J4844" s="42" t="n"/>
      <c r="K4844" s="42" t="n"/>
      <c r="L4844" s="42" t="n"/>
      <c r="M4844" s="42" t="n"/>
      <c r="N4844" s="42" t="n"/>
      <c r="O4844" s="42" t="n"/>
    </row>
    <row r="4845">
      <c r="A4845" s="40" t="n"/>
      <c r="B4845" s="41" t="n"/>
      <c r="C4845" s="42" t="n"/>
      <c r="D4845" s="42" t="n"/>
      <c r="E4845" s="42" t="n"/>
      <c r="F4845" s="42" t="n"/>
      <c r="G4845" s="42" t="n"/>
      <c r="H4845" s="42" t="n"/>
      <c r="I4845" s="42" t="n"/>
      <c r="J4845" s="42" t="n"/>
      <c r="K4845" s="42" t="n"/>
      <c r="L4845" s="42" t="n"/>
      <c r="M4845" s="42" t="n"/>
      <c r="N4845" s="42" t="n"/>
      <c r="O4845" s="42" t="n"/>
    </row>
    <row r="4846">
      <c r="A4846" s="40" t="n"/>
      <c r="B4846" s="41" t="n"/>
      <c r="C4846" s="42" t="n"/>
      <c r="D4846" s="42" t="n"/>
      <c r="E4846" s="42" t="n"/>
      <c r="F4846" s="42" t="n"/>
      <c r="G4846" s="42" t="n"/>
      <c r="H4846" s="42" t="n"/>
      <c r="I4846" s="42" t="n"/>
      <c r="J4846" s="42" t="n"/>
      <c r="K4846" s="42" t="n"/>
      <c r="L4846" s="42" t="n"/>
      <c r="M4846" s="42" t="n"/>
      <c r="N4846" s="42" t="n"/>
      <c r="O4846" s="42" t="n"/>
    </row>
    <row r="4847">
      <c r="A4847" s="40" t="n"/>
      <c r="B4847" s="41" t="n"/>
      <c r="C4847" s="42" t="n"/>
      <c r="D4847" s="42" t="n"/>
      <c r="E4847" s="42" t="n"/>
      <c r="F4847" s="42" t="n"/>
      <c r="G4847" s="42" t="n"/>
      <c r="H4847" s="42" t="n"/>
      <c r="I4847" s="42" t="n"/>
      <c r="J4847" s="42" t="n"/>
      <c r="K4847" s="42" t="n"/>
      <c r="L4847" s="42" t="n"/>
      <c r="M4847" s="42" t="n"/>
      <c r="N4847" s="42" t="n"/>
      <c r="O4847" s="42" t="n"/>
    </row>
    <row r="4848">
      <c r="A4848" s="40" t="n"/>
      <c r="B4848" s="41" t="n"/>
      <c r="C4848" s="42" t="n"/>
      <c r="D4848" s="42" t="n"/>
      <c r="E4848" s="42" t="n"/>
      <c r="F4848" s="42" t="n"/>
      <c r="G4848" s="42" t="n"/>
      <c r="H4848" s="42" t="n"/>
      <c r="I4848" s="42" t="n"/>
      <c r="J4848" s="42" t="n"/>
      <c r="K4848" s="42" t="n"/>
      <c r="L4848" s="42" t="n"/>
      <c r="M4848" s="42" t="n"/>
      <c r="N4848" s="42" t="n"/>
      <c r="O4848" s="42" t="n"/>
    </row>
    <row r="4849">
      <c r="A4849" s="40" t="n"/>
      <c r="B4849" s="41" t="n"/>
      <c r="C4849" s="42" t="n"/>
      <c r="D4849" s="42" t="n"/>
      <c r="E4849" s="42" t="n"/>
      <c r="F4849" s="42" t="n"/>
      <c r="G4849" s="42" t="n"/>
      <c r="H4849" s="42" t="n"/>
      <c r="I4849" s="42" t="n"/>
      <c r="J4849" s="42" t="n"/>
      <c r="K4849" s="42" t="n"/>
      <c r="L4849" s="42" t="n"/>
      <c r="M4849" s="42" t="n"/>
      <c r="N4849" s="42" t="n"/>
      <c r="O4849" s="42" t="n"/>
    </row>
    <row r="4850">
      <c r="A4850" s="40" t="n"/>
      <c r="B4850" s="41" t="n"/>
      <c r="C4850" s="42" t="n"/>
      <c r="D4850" s="42" t="n"/>
      <c r="E4850" s="42" t="n"/>
      <c r="F4850" s="42" t="n"/>
      <c r="G4850" s="42" t="n"/>
      <c r="H4850" s="42" t="n"/>
      <c r="I4850" s="42" t="n"/>
      <c r="J4850" s="42" t="n"/>
      <c r="K4850" s="42" t="n"/>
      <c r="L4850" s="42" t="n"/>
      <c r="M4850" s="42" t="n"/>
      <c r="N4850" s="42" t="n"/>
      <c r="O4850" s="42" t="n"/>
    </row>
    <row r="4851">
      <c r="A4851" s="40" t="n"/>
      <c r="B4851" s="41" t="n"/>
      <c r="C4851" s="42" t="n"/>
      <c r="D4851" s="42" t="n"/>
      <c r="E4851" s="42" t="n"/>
      <c r="F4851" s="42" t="n"/>
      <c r="G4851" s="42" t="n"/>
      <c r="H4851" s="42" t="n"/>
      <c r="I4851" s="42" t="n"/>
      <c r="J4851" s="42" t="n"/>
      <c r="K4851" s="42" t="n"/>
      <c r="L4851" s="42" t="n"/>
      <c r="M4851" s="42" t="n"/>
      <c r="N4851" s="42" t="n"/>
      <c r="O4851" s="42" t="n"/>
    </row>
    <row r="4852">
      <c r="A4852" s="40" t="n"/>
      <c r="B4852" s="41" t="n"/>
      <c r="C4852" s="42" t="n"/>
      <c r="D4852" s="42" t="n"/>
      <c r="E4852" s="42" t="n"/>
      <c r="F4852" s="42" t="n"/>
      <c r="G4852" s="42" t="n"/>
      <c r="H4852" s="42" t="n"/>
      <c r="I4852" s="42" t="n"/>
      <c r="J4852" s="42" t="n"/>
      <c r="K4852" s="42" t="n"/>
      <c r="L4852" s="42" t="n"/>
      <c r="M4852" s="42" t="n"/>
      <c r="N4852" s="42" t="n"/>
      <c r="O4852" s="42" t="n"/>
    </row>
    <row r="4853">
      <c r="A4853" s="40" t="n"/>
      <c r="B4853" s="41" t="n"/>
      <c r="C4853" s="42" t="n"/>
      <c r="D4853" s="42" t="n"/>
      <c r="E4853" s="42" t="n"/>
      <c r="F4853" s="42" t="n"/>
      <c r="G4853" s="42" t="n"/>
      <c r="H4853" s="42" t="n"/>
      <c r="I4853" s="42" t="n"/>
      <c r="J4853" s="42" t="n"/>
      <c r="K4853" s="42" t="n"/>
      <c r="L4853" s="42" t="n"/>
      <c r="M4853" s="42" t="n"/>
      <c r="N4853" s="42" t="n"/>
      <c r="O4853" s="42" t="n"/>
    </row>
    <row r="4854">
      <c r="A4854" s="40" t="n"/>
      <c r="B4854" s="41" t="n"/>
      <c r="C4854" s="42" t="n"/>
      <c r="D4854" s="42" t="n"/>
      <c r="E4854" s="42" t="n"/>
      <c r="F4854" s="42" t="n"/>
      <c r="G4854" s="42" t="n"/>
      <c r="H4854" s="42" t="n"/>
      <c r="I4854" s="42" t="n"/>
      <c r="J4854" s="42" t="n"/>
      <c r="K4854" s="42" t="n"/>
      <c r="L4854" s="42" t="n"/>
      <c r="M4854" s="42" t="n"/>
      <c r="N4854" s="42" t="n"/>
      <c r="O4854" s="42" t="n"/>
    </row>
    <row r="4855">
      <c r="A4855" s="40" t="n"/>
      <c r="B4855" s="41" t="n"/>
      <c r="C4855" s="42" t="n"/>
      <c r="D4855" s="42" t="n"/>
      <c r="E4855" s="42" t="n"/>
      <c r="F4855" s="42" t="n"/>
      <c r="G4855" s="42" t="n"/>
      <c r="H4855" s="42" t="n"/>
      <c r="I4855" s="42" t="n"/>
      <c r="J4855" s="42" t="n"/>
      <c r="K4855" s="42" t="n"/>
      <c r="L4855" s="42" t="n"/>
      <c r="M4855" s="42" t="n"/>
      <c r="N4855" s="42" t="n"/>
      <c r="O4855" s="42" t="n"/>
    </row>
    <row r="4856">
      <c r="A4856" s="40" t="n"/>
      <c r="B4856" s="41" t="n"/>
      <c r="C4856" s="42" t="n"/>
      <c r="D4856" s="42" t="n"/>
      <c r="E4856" s="42" t="n"/>
      <c r="F4856" s="42" t="n"/>
      <c r="G4856" s="42" t="n"/>
      <c r="H4856" s="42" t="n"/>
      <c r="I4856" s="42" t="n"/>
      <c r="J4856" s="42" t="n"/>
      <c r="K4856" s="42" t="n"/>
      <c r="L4856" s="42" t="n"/>
      <c r="M4856" s="42" t="n"/>
      <c r="N4856" s="42" t="n"/>
      <c r="O4856" s="42" t="n"/>
    </row>
    <row r="4857">
      <c r="A4857" s="40" t="n"/>
      <c r="B4857" s="41" t="n"/>
      <c r="C4857" s="42" t="n"/>
      <c r="D4857" s="42" t="n"/>
      <c r="E4857" s="42" t="n"/>
      <c r="F4857" s="42" t="n"/>
      <c r="G4857" s="42" t="n"/>
      <c r="H4857" s="42" t="n"/>
      <c r="I4857" s="42" t="n"/>
      <c r="J4857" s="42" t="n"/>
      <c r="K4857" s="42" t="n"/>
      <c r="L4857" s="42" t="n"/>
      <c r="M4857" s="42" t="n"/>
      <c r="N4857" s="42" t="n"/>
      <c r="O4857" s="42" t="n"/>
    </row>
    <row r="4858">
      <c r="A4858" s="40" t="n"/>
      <c r="B4858" s="41" t="n"/>
      <c r="C4858" s="42" t="n"/>
      <c r="D4858" s="42" t="n"/>
      <c r="E4858" s="42" t="n"/>
      <c r="F4858" s="42" t="n"/>
      <c r="G4858" s="42" t="n"/>
      <c r="H4858" s="42" t="n"/>
      <c r="I4858" s="42" t="n"/>
      <c r="J4858" s="42" t="n"/>
      <c r="K4858" s="42" t="n"/>
      <c r="L4858" s="42" t="n"/>
      <c r="M4858" s="42" t="n"/>
      <c r="N4858" s="42" t="n"/>
      <c r="O4858" s="42" t="n"/>
    </row>
    <row r="4859">
      <c r="A4859" s="40" t="n"/>
      <c r="B4859" s="41" t="n"/>
      <c r="C4859" s="42" t="n"/>
      <c r="D4859" s="42" t="n"/>
      <c r="E4859" s="42" t="n"/>
      <c r="F4859" s="42" t="n"/>
      <c r="G4859" s="42" t="n"/>
      <c r="H4859" s="42" t="n"/>
      <c r="I4859" s="42" t="n"/>
      <c r="J4859" s="42" t="n"/>
      <c r="K4859" s="42" t="n"/>
      <c r="L4859" s="42" t="n"/>
      <c r="M4859" s="42" t="n"/>
      <c r="N4859" s="42" t="n"/>
      <c r="O4859" s="42" t="n"/>
    </row>
    <row r="4860">
      <c r="A4860" s="40" t="n"/>
      <c r="B4860" s="41" t="n"/>
      <c r="C4860" s="42" t="n"/>
      <c r="D4860" s="42" t="n"/>
      <c r="E4860" s="42" t="n"/>
      <c r="F4860" s="42" t="n"/>
      <c r="G4860" s="42" t="n"/>
      <c r="H4860" s="42" t="n"/>
      <c r="I4860" s="42" t="n"/>
      <c r="J4860" s="42" t="n"/>
      <c r="K4860" s="42" t="n"/>
      <c r="L4860" s="42" t="n"/>
      <c r="M4860" s="42" t="n"/>
      <c r="N4860" s="42" t="n"/>
      <c r="O4860" s="42" t="n"/>
    </row>
    <row r="4861">
      <c r="A4861" s="40" t="n"/>
      <c r="B4861" s="41" t="n"/>
      <c r="C4861" s="42" t="n"/>
      <c r="D4861" s="42" t="n"/>
      <c r="E4861" s="42" t="n"/>
      <c r="F4861" s="42" t="n"/>
      <c r="G4861" s="42" t="n"/>
      <c r="H4861" s="42" t="n"/>
      <c r="I4861" s="42" t="n"/>
      <c r="J4861" s="42" t="n"/>
      <c r="K4861" s="42" t="n"/>
      <c r="L4861" s="42" t="n"/>
      <c r="M4861" s="42" t="n"/>
      <c r="N4861" s="42" t="n"/>
      <c r="O4861" s="42" t="n"/>
    </row>
    <row r="4862">
      <c r="A4862" s="40" t="n"/>
      <c r="B4862" s="41" t="n"/>
      <c r="C4862" s="42" t="n"/>
      <c r="D4862" s="42" t="n"/>
      <c r="E4862" s="42" t="n"/>
      <c r="F4862" s="42" t="n"/>
      <c r="G4862" s="42" t="n"/>
      <c r="H4862" s="42" t="n"/>
      <c r="I4862" s="42" t="n"/>
      <c r="J4862" s="42" t="n"/>
      <c r="K4862" s="42" t="n"/>
      <c r="L4862" s="42" t="n"/>
      <c r="M4862" s="42" t="n"/>
      <c r="N4862" s="42" t="n"/>
      <c r="O4862" s="42" t="n"/>
    </row>
    <row r="4863">
      <c r="A4863" s="40" t="n"/>
      <c r="B4863" s="41" t="n"/>
      <c r="C4863" s="42" t="n"/>
      <c r="D4863" s="42" t="n"/>
      <c r="E4863" s="42" t="n"/>
      <c r="F4863" s="42" t="n"/>
      <c r="G4863" s="42" t="n"/>
      <c r="H4863" s="42" t="n"/>
      <c r="I4863" s="42" t="n"/>
      <c r="J4863" s="42" t="n"/>
      <c r="K4863" s="42" t="n"/>
      <c r="L4863" s="42" t="n"/>
      <c r="M4863" s="42" t="n"/>
      <c r="N4863" s="42" t="n"/>
      <c r="O4863" s="42" t="n"/>
    </row>
    <row r="4864">
      <c r="A4864" s="40" t="n"/>
      <c r="B4864" s="41" t="n"/>
      <c r="C4864" s="42" t="n"/>
      <c r="D4864" s="42" t="n"/>
      <c r="E4864" s="42" t="n"/>
      <c r="F4864" s="42" t="n"/>
      <c r="G4864" s="42" t="n"/>
      <c r="H4864" s="42" t="n"/>
      <c r="I4864" s="42" t="n"/>
      <c r="J4864" s="42" t="n"/>
      <c r="K4864" s="42" t="n"/>
      <c r="L4864" s="42" t="n"/>
      <c r="M4864" s="42" t="n"/>
      <c r="N4864" s="42" t="n"/>
      <c r="O4864" s="42" t="n"/>
    </row>
    <row r="4865">
      <c r="A4865" s="40" t="n"/>
      <c r="B4865" s="41" t="n"/>
      <c r="C4865" s="42" t="n"/>
      <c r="D4865" s="42" t="n"/>
      <c r="E4865" s="42" t="n"/>
      <c r="F4865" s="42" t="n"/>
      <c r="G4865" s="42" t="n"/>
      <c r="H4865" s="42" t="n"/>
      <c r="I4865" s="42" t="n"/>
      <c r="J4865" s="42" t="n"/>
      <c r="K4865" s="42" t="n"/>
      <c r="L4865" s="42" t="n"/>
      <c r="M4865" s="42" t="n"/>
      <c r="N4865" s="42" t="n"/>
      <c r="O4865" s="42" t="n"/>
    </row>
    <row r="4866">
      <c r="A4866" s="40" t="n"/>
      <c r="B4866" s="41" t="n"/>
      <c r="C4866" s="42" t="n"/>
      <c r="D4866" s="42" t="n"/>
      <c r="E4866" s="42" t="n"/>
      <c r="F4866" s="42" t="n"/>
      <c r="G4866" s="42" t="n"/>
      <c r="H4866" s="42" t="n"/>
      <c r="I4866" s="42" t="n"/>
      <c r="J4866" s="42" t="n"/>
      <c r="K4866" s="42" t="n"/>
      <c r="L4866" s="42" t="n"/>
      <c r="M4866" s="42" t="n"/>
      <c r="N4866" s="42" t="n"/>
      <c r="O4866" s="42" t="n"/>
    </row>
    <row r="4867">
      <c r="A4867" s="40" t="n"/>
      <c r="B4867" s="41" t="n"/>
      <c r="C4867" s="42" t="n"/>
      <c r="D4867" s="42" t="n"/>
      <c r="E4867" s="42" t="n"/>
      <c r="F4867" s="42" t="n"/>
      <c r="G4867" s="42" t="n"/>
      <c r="H4867" s="42" t="n"/>
      <c r="I4867" s="42" t="n"/>
      <c r="J4867" s="42" t="n"/>
      <c r="K4867" s="42" t="n"/>
      <c r="L4867" s="42" t="n"/>
      <c r="M4867" s="42" t="n"/>
      <c r="N4867" s="42" t="n"/>
      <c r="O4867" s="42" t="n"/>
    </row>
    <row r="4868">
      <c r="A4868" s="40" t="n"/>
      <c r="B4868" s="41" t="n"/>
      <c r="C4868" s="42" t="n"/>
      <c r="D4868" s="42" t="n"/>
      <c r="E4868" s="42" t="n"/>
      <c r="F4868" s="42" t="n"/>
      <c r="G4868" s="42" t="n"/>
      <c r="H4868" s="42" t="n"/>
      <c r="I4868" s="42" t="n"/>
      <c r="J4868" s="42" t="n"/>
      <c r="K4868" s="42" t="n"/>
      <c r="L4868" s="42" t="n"/>
      <c r="M4868" s="42" t="n"/>
      <c r="N4868" s="42" t="n"/>
      <c r="O4868" s="42" t="n"/>
    </row>
    <row r="4869">
      <c r="A4869" s="40" t="n"/>
      <c r="B4869" s="41" t="n"/>
      <c r="C4869" s="42" t="n"/>
      <c r="D4869" s="42" t="n"/>
      <c r="E4869" s="42" t="n"/>
      <c r="F4869" s="42" t="n"/>
      <c r="G4869" s="42" t="n"/>
      <c r="H4869" s="42" t="n"/>
      <c r="I4869" s="42" t="n"/>
      <c r="J4869" s="42" t="n"/>
      <c r="K4869" s="42" t="n"/>
      <c r="L4869" s="42" t="n"/>
      <c r="M4869" s="42" t="n"/>
      <c r="N4869" s="42" t="n"/>
      <c r="O4869" s="42" t="n"/>
    </row>
    <row r="4870">
      <c r="A4870" s="40" t="n"/>
      <c r="B4870" s="41" t="n"/>
      <c r="C4870" s="42" t="n"/>
      <c r="D4870" s="42" t="n"/>
      <c r="E4870" s="42" t="n"/>
      <c r="F4870" s="42" t="n"/>
      <c r="G4870" s="42" t="n"/>
      <c r="H4870" s="42" t="n"/>
      <c r="I4870" s="42" t="n"/>
      <c r="J4870" s="42" t="n"/>
      <c r="K4870" s="42" t="n"/>
      <c r="L4870" s="42" t="n"/>
      <c r="M4870" s="42" t="n"/>
      <c r="N4870" s="42" t="n"/>
      <c r="O4870" s="42" t="n"/>
    </row>
    <row r="4871">
      <c r="A4871" s="40" t="n"/>
      <c r="B4871" s="41" t="n"/>
      <c r="C4871" s="42" t="n"/>
      <c r="D4871" s="42" t="n"/>
      <c r="E4871" s="42" t="n"/>
      <c r="F4871" s="42" t="n"/>
      <c r="G4871" s="42" t="n"/>
      <c r="H4871" s="42" t="n"/>
      <c r="I4871" s="42" t="n"/>
      <c r="J4871" s="42" t="n"/>
      <c r="K4871" s="42" t="n"/>
      <c r="L4871" s="42" t="n"/>
      <c r="M4871" s="42" t="n"/>
      <c r="N4871" s="42" t="n"/>
      <c r="O4871" s="42" t="n"/>
    </row>
    <row r="4872">
      <c r="A4872" s="40" t="n"/>
      <c r="B4872" s="41" t="n"/>
      <c r="C4872" s="42" t="n"/>
      <c r="D4872" s="42" t="n"/>
      <c r="E4872" s="42" t="n"/>
      <c r="F4872" s="42" t="n"/>
      <c r="G4872" s="42" t="n"/>
      <c r="H4872" s="42" t="n"/>
      <c r="I4872" s="42" t="n"/>
      <c r="J4872" s="42" t="n"/>
      <c r="K4872" s="42" t="n"/>
      <c r="L4872" s="42" t="n"/>
      <c r="M4872" s="42" t="n"/>
      <c r="N4872" s="42" t="n"/>
      <c r="O4872" s="42" t="n"/>
    </row>
    <row r="4873">
      <c r="A4873" s="40" t="n"/>
      <c r="B4873" s="41" t="n"/>
      <c r="C4873" s="42" t="n"/>
      <c r="D4873" s="42" t="n"/>
      <c r="E4873" s="42" t="n"/>
      <c r="F4873" s="42" t="n"/>
      <c r="G4873" s="42" t="n"/>
      <c r="H4873" s="42" t="n"/>
      <c r="I4873" s="42" t="n"/>
      <c r="J4873" s="42" t="n"/>
      <c r="K4873" s="42" t="n"/>
      <c r="L4873" s="42" t="n"/>
      <c r="M4873" s="42" t="n"/>
      <c r="N4873" s="42" t="n"/>
      <c r="O4873" s="42" t="n"/>
    </row>
    <row r="4874">
      <c r="A4874" s="40" t="n"/>
      <c r="B4874" s="41" t="n"/>
      <c r="C4874" s="42" t="n"/>
      <c r="D4874" s="42" t="n"/>
      <c r="E4874" s="42" t="n"/>
      <c r="F4874" s="42" t="n"/>
      <c r="G4874" s="42" t="n"/>
      <c r="H4874" s="42" t="n"/>
      <c r="I4874" s="42" t="n"/>
      <c r="J4874" s="42" t="n"/>
      <c r="K4874" s="42" t="n"/>
      <c r="L4874" s="42" t="n"/>
      <c r="M4874" s="42" t="n"/>
      <c r="N4874" s="42" t="n"/>
      <c r="O4874" s="42" t="n"/>
    </row>
    <row r="4875">
      <c r="A4875" s="40" t="n"/>
      <c r="B4875" s="41" t="n"/>
      <c r="C4875" s="42" t="n"/>
      <c r="D4875" s="42" t="n"/>
      <c r="E4875" s="42" t="n"/>
      <c r="F4875" s="42" t="n"/>
      <c r="G4875" s="42" t="n"/>
      <c r="H4875" s="42" t="n"/>
      <c r="I4875" s="42" t="n"/>
      <c r="J4875" s="42" t="n"/>
      <c r="K4875" s="42" t="n"/>
      <c r="L4875" s="42" t="n"/>
      <c r="M4875" s="42" t="n"/>
      <c r="N4875" s="42" t="n"/>
      <c r="O4875" s="42" t="n"/>
    </row>
    <row r="4876">
      <c r="A4876" s="40" t="n"/>
      <c r="B4876" s="41" t="n"/>
      <c r="C4876" s="42" t="n"/>
      <c r="D4876" s="42" t="n"/>
      <c r="E4876" s="42" t="n"/>
      <c r="F4876" s="42" t="n"/>
      <c r="G4876" s="42" t="n"/>
      <c r="H4876" s="42" t="n"/>
      <c r="I4876" s="42" t="n"/>
      <c r="J4876" s="42" t="n"/>
      <c r="K4876" s="42" t="n"/>
      <c r="L4876" s="42" t="n"/>
      <c r="M4876" s="42" t="n"/>
      <c r="N4876" s="42" t="n"/>
      <c r="O4876" s="42" t="n"/>
    </row>
    <row r="4877">
      <c r="A4877" s="40" t="n"/>
      <c r="B4877" s="41" t="n"/>
      <c r="C4877" s="42" t="n"/>
      <c r="D4877" s="42" t="n"/>
      <c r="E4877" s="42" t="n"/>
      <c r="F4877" s="42" t="n"/>
      <c r="G4877" s="42" t="n"/>
      <c r="H4877" s="42" t="n"/>
      <c r="I4877" s="42" t="n"/>
      <c r="J4877" s="42" t="n"/>
      <c r="K4877" s="42" t="n"/>
      <c r="L4877" s="42" t="n"/>
      <c r="M4877" s="42" t="n"/>
      <c r="N4877" s="42" t="n"/>
      <c r="O4877" s="42" t="n"/>
    </row>
    <row r="4878">
      <c r="A4878" s="40" t="n"/>
      <c r="B4878" s="41" t="n"/>
      <c r="C4878" s="42" t="n"/>
      <c r="D4878" s="42" t="n"/>
      <c r="E4878" s="42" t="n"/>
      <c r="F4878" s="42" t="n"/>
      <c r="G4878" s="42" t="n"/>
      <c r="H4878" s="42" t="n"/>
      <c r="I4878" s="42" t="n"/>
      <c r="J4878" s="42" t="n"/>
      <c r="K4878" s="42" t="n"/>
      <c r="L4878" s="42" t="n"/>
      <c r="M4878" s="42" t="n"/>
      <c r="N4878" s="42" t="n"/>
      <c r="O4878" s="42" t="n"/>
    </row>
    <row r="4879">
      <c r="A4879" s="40" t="n"/>
      <c r="B4879" s="41" t="n"/>
      <c r="C4879" s="42" t="n"/>
      <c r="D4879" s="42" t="n"/>
      <c r="E4879" s="42" t="n"/>
      <c r="F4879" s="42" t="n"/>
      <c r="G4879" s="42" t="n"/>
      <c r="H4879" s="42" t="n"/>
      <c r="I4879" s="42" t="n"/>
      <c r="J4879" s="42" t="n"/>
      <c r="K4879" s="42" t="n"/>
      <c r="L4879" s="42" t="n"/>
      <c r="M4879" s="42" t="n"/>
      <c r="N4879" s="42" t="n"/>
      <c r="O4879" s="42" t="n"/>
    </row>
    <row r="4880">
      <c r="A4880" s="40" t="n"/>
      <c r="B4880" s="41" t="n"/>
      <c r="C4880" s="42" t="n"/>
      <c r="D4880" s="42" t="n"/>
      <c r="E4880" s="42" t="n"/>
      <c r="F4880" s="42" t="n"/>
      <c r="G4880" s="42" t="n"/>
      <c r="H4880" s="42" t="n"/>
      <c r="I4880" s="42" t="n"/>
      <c r="J4880" s="42" t="n"/>
      <c r="K4880" s="42" t="n"/>
      <c r="L4880" s="42" t="n"/>
      <c r="M4880" s="42" t="n"/>
      <c r="N4880" s="42" t="n"/>
      <c r="O4880" s="42" t="n"/>
    </row>
    <row r="4881">
      <c r="A4881" s="40" t="n"/>
      <c r="B4881" s="41" t="n"/>
      <c r="C4881" s="42" t="n"/>
      <c r="D4881" s="42" t="n"/>
      <c r="E4881" s="42" t="n"/>
      <c r="F4881" s="42" t="n"/>
      <c r="G4881" s="42" t="n"/>
      <c r="H4881" s="42" t="n"/>
      <c r="I4881" s="42" t="n"/>
      <c r="J4881" s="42" t="n"/>
      <c r="K4881" s="42" t="n"/>
      <c r="L4881" s="42" t="n"/>
      <c r="M4881" s="42" t="n"/>
      <c r="N4881" s="42" t="n"/>
      <c r="O4881" s="42" t="n"/>
    </row>
    <row r="4882">
      <c r="A4882" s="40" t="n"/>
      <c r="B4882" s="41" t="n"/>
      <c r="C4882" s="42" t="n"/>
      <c r="D4882" s="42" t="n"/>
      <c r="E4882" s="42" t="n"/>
      <c r="F4882" s="42" t="n"/>
      <c r="G4882" s="42" t="n"/>
      <c r="H4882" s="42" t="n"/>
      <c r="I4882" s="42" t="n"/>
      <c r="J4882" s="42" t="n"/>
      <c r="K4882" s="42" t="n"/>
      <c r="L4882" s="42" t="n"/>
      <c r="M4882" s="42" t="n"/>
      <c r="N4882" s="42" t="n"/>
      <c r="O4882" s="42" t="n"/>
    </row>
    <row r="4883">
      <c r="A4883" s="40" t="n"/>
      <c r="B4883" s="41" t="n"/>
      <c r="C4883" s="42" t="n"/>
      <c r="D4883" s="42" t="n"/>
      <c r="E4883" s="42" t="n"/>
      <c r="F4883" s="42" t="n"/>
      <c r="G4883" s="42" t="n"/>
      <c r="H4883" s="42" t="n"/>
      <c r="I4883" s="42" t="n"/>
      <c r="J4883" s="42" t="n"/>
      <c r="K4883" s="42" t="n"/>
      <c r="L4883" s="42" t="n"/>
      <c r="M4883" s="42" t="n"/>
      <c r="N4883" s="42" t="n"/>
      <c r="O4883" s="42" t="n"/>
    </row>
    <row r="4884">
      <c r="A4884" s="40" t="n"/>
      <c r="B4884" s="41" t="n"/>
      <c r="C4884" s="42" t="n"/>
      <c r="D4884" s="42" t="n"/>
      <c r="E4884" s="42" t="n"/>
      <c r="F4884" s="42" t="n"/>
      <c r="G4884" s="42" t="n"/>
      <c r="H4884" s="42" t="n"/>
      <c r="I4884" s="42" t="n"/>
      <c r="J4884" s="42" t="n"/>
      <c r="K4884" s="42" t="n"/>
      <c r="L4884" s="42" t="n"/>
      <c r="M4884" s="42" t="n"/>
      <c r="N4884" s="42" t="n"/>
      <c r="O4884" s="42" t="n"/>
    </row>
    <row r="4885">
      <c r="A4885" s="40" t="n"/>
      <c r="B4885" s="41" t="n"/>
      <c r="C4885" s="42" t="n"/>
      <c r="D4885" s="42" t="n"/>
      <c r="E4885" s="42" t="n"/>
      <c r="F4885" s="42" t="n"/>
      <c r="G4885" s="42" t="n"/>
      <c r="H4885" s="42" t="n"/>
      <c r="I4885" s="42" t="n"/>
      <c r="J4885" s="42" t="n"/>
      <c r="K4885" s="42" t="n"/>
      <c r="L4885" s="42" t="n"/>
      <c r="M4885" s="42" t="n"/>
      <c r="N4885" s="42" t="n"/>
      <c r="O4885" s="42" t="n"/>
    </row>
    <row r="4886">
      <c r="A4886" s="40" t="n"/>
      <c r="B4886" s="41" t="n"/>
      <c r="C4886" s="42" t="n"/>
      <c r="D4886" s="42" t="n"/>
      <c r="E4886" s="42" t="n"/>
      <c r="F4886" s="42" t="n"/>
      <c r="G4886" s="42" t="n"/>
      <c r="H4886" s="42" t="n"/>
      <c r="I4886" s="42" t="n"/>
      <c r="J4886" s="42" t="n"/>
      <c r="K4886" s="42" t="n"/>
      <c r="L4886" s="42" t="n"/>
      <c r="M4886" s="42" t="n"/>
      <c r="N4886" s="42" t="n"/>
      <c r="O4886" s="42" t="n"/>
    </row>
    <row r="4887">
      <c r="A4887" s="40" t="n"/>
      <c r="B4887" s="41" t="n"/>
      <c r="C4887" s="42" t="n"/>
      <c r="D4887" s="42" t="n"/>
      <c r="E4887" s="42" t="n"/>
      <c r="F4887" s="42" t="n"/>
      <c r="G4887" s="42" t="n"/>
      <c r="H4887" s="42" t="n"/>
      <c r="I4887" s="42" t="n"/>
      <c r="J4887" s="42" t="n"/>
      <c r="K4887" s="42" t="n"/>
      <c r="L4887" s="42" t="n"/>
      <c r="M4887" s="42" t="n"/>
      <c r="N4887" s="42" t="n"/>
      <c r="O4887" s="42" t="n"/>
    </row>
    <row r="4888">
      <c r="A4888" s="40" t="n"/>
      <c r="B4888" s="41" t="n"/>
      <c r="C4888" s="42" t="n"/>
      <c r="D4888" s="42" t="n"/>
      <c r="E4888" s="42" t="n"/>
      <c r="F4888" s="42" t="n"/>
      <c r="G4888" s="42" t="n"/>
      <c r="H4888" s="42" t="n"/>
      <c r="I4888" s="42" t="n"/>
      <c r="J4888" s="42" t="n"/>
      <c r="K4888" s="42" t="n"/>
      <c r="L4888" s="42" t="n"/>
      <c r="M4888" s="42" t="n"/>
      <c r="N4888" s="42" t="n"/>
      <c r="O4888" s="42" t="n"/>
    </row>
    <row r="4889">
      <c r="A4889" s="40" t="n"/>
      <c r="B4889" s="41" t="n"/>
      <c r="C4889" s="42" t="n"/>
      <c r="D4889" s="42" t="n"/>
      <c r="E4889" s="42" t="n"/>
      <c r="F4889" s="42" t="n"/>
      <c r="G4889" s="42" t="n"/>
      <c r="H4889" s="42" t="n"/>
      <c r="I4889" s="42" t="n"/>
      <c r="J4889" s="42" t="n"/>
      <c r="K4889" s="42" t="n"/>
      <c r="L4889" s="42" t="n"/>
      <c r="M4889" s="42" t="n"/>
      <c r="N4889" s="42" t="n"/>
      <c r="O4889" s="42" t="n"/>
    </row>
    <row r="4890">
      <c r="A4890" s="40" t="n"/>
      <c r="B4890" s="41" t="n"/>
      <c r="C4890" s="42" t="n"/>
      <c r="D4890" s="42" t="n"/>
      <c r="E4890" s="42" t="n"/>
      <c r="F4890" s="42" t="n"/>
      <c r="G4890" s="42" t="n"/>
      <c r="H4890" s="42" t="n"/>
      <c r="I4890" s="42" t="n"/>
      <c r="J4890" s="42" t="n"/>
      <c r="K4890" s="42" t="n"/>
      <c r="L4890" s="42" t="n"/>
      <c r="M4890" s="42" t="n"/>
      <c r="N4890" s="42" t="n"/>
      <c r="O4890" s="42" t="n"/>
    </row>
    <row r="4891">
      <c r="A4891" s="40" t="n"/>
      <c r="B4891" s="41" t="n"/>
      <c r="C4891" s="42" t="n"/>
      <c r="D4891" s="42" t="n"/>
      <c r="E4891" s="42" t="n"/>
      <c r="F4891" s="42" t="n"/>
      <c r="G4891" s="42" t="n"/>
      <c r="H4891" s="42" t="n"/>
      <c r="I4891" s="42" t="n"/>
      <c r="J4891" s="42" t="n"/>
      <c r="K4891" s="42" t="n"/>
      <c r="L4891" s="42" t="n"/>
      <c r="M4891" s="42" t="n"/>
      <c r="N4891" s="42" t="n"/>
      <c r="O4891" s="42" t="n"/>
    </row>
    <row r="4892">
      <c r="A4892" s="40" t="n"/>
      <c r="B4892" s="41" t="n"/>
      <c r="C4892" s="42" t="n"/>
      <c r="D4892" s="42" t="n"/>
      <c r="E4892" s="42" t="n"/>
      <c r="F4892" s="42" t="n"/>
      <c r="G4892" s="42" t="n"/>
      <c r="H4892" s="42" t="n"/>
      <c r="I4892" s="42" t="n"/>
      <c r="J4892" s="42" t="n"/>
      <c r="K4892" s="42" t="n"/>
      <c r="L4892" s="42" t="n"/>
      <c r="M4892" s="42" t="n"/>
      <c r="N4892" s="42" t="n"/>
      <c r="O4892" s="42" t="n"/>
    </row>
    <row r="4893">
      <c r="A4893" s="40" t="n"/>
      <c r="B4893" s="41" t="n"/>
      <c r="C4893" s="42" t="n"/>
      <c r="D4893" s="42" t="n"/>
      <c r="E4893" s="42" t="n"/>
      <c r="F4893" s="42" t="n"/>
      <c r="G4893" s="42" t="n"/>
      <c r="H4893" s="42" t="n"/>
      <c r="I4893" s="42" t="n"/>
      <c r="J4893" s="42" t="n"/>
      <c r="K4893" s="42" t="n"/>
      <c r="L4893" s="42" t="n"/>
      <c r="M4893" s="42" t="n"/>
      <c r="N4893" s="42" t="n"/>
      <c r="O4893" s="42" t="n"/>
    </row>
    <row r="4894">
      <c r="A4894" s="40" t="n"/>
      <c r="B4894" s="41" t="n"/>
      <c r="C4894" s="42" t="n"/>
      <c r="D4894" s="42" t="n"/>
      <c r="E4894" s="42" t="n"/>
      <c r="F4894" s="42" t="n"/>
      <c r="G4894" s="42" t="n"/>
      <c r="H4894" s="42" t="n"/>
      <c r="I4894" s="42" t="n"/>
      <c r="J4894" s="42" t="n"/>
      <c r="K4894" s="42" t="n"/>
      <c r="L4894" s="42" t="n"/>
      <c r="M4894" s="42" t="n"/>
      <c r="N4894" s="42" t="n"/>
      <c r="O4894" s="42" t="n"/>
    </row>
    <row r="4895">
      <c r="A4895" s="40" t="n"/>
      <c r="B4895" s="41" t="n"/>
      <c r="C4895" s="42" t="n"/>
      <c r="D4895" s="42" t="n"/>
      <c r="E4895" s="42" t="n"/>
      <c r="F4895" s="42" t="n"/>
      <c r="G4895" s="42" t="n"/>
      <c r="H4895" s="42" t="n"/>
      <c r="I4895" s="42" t="n"/>
      <c r="J4895" s="42" t="n"/>
      <c r="K4895" s="42" t="n"/>
      <c r="L4895" s="42" t="n"/>
      <c r="M4895" s="42" t="n"/>
      <c r="N4895" s="42" t="n"/>
      <c r="O4895" s="42" t="n"/>
    </row>
    <row r="4896">
      <c r="A4896" s="40" t="n"/>
      <c r="B4896" s="41" t="n"/>
      <c r="C4896" s="42" t="n"/>
      <c r="D4896" s="42" t="n"/>
      <c r="E4896" s="42" t="n"/>
      <c r="F4896" s="42" t="n"/>
      <c r="G4896" s="42" t="n"/>
      <c r="H4896" s="42" t="n"/>
      <c r="I4896" s="42" t="n"/>
      <c r="J4896" s="42" t="n"/>
      <c r="K4896" s="42" t="n"/>
      <c r="L4896" s="42" t="n"/>
      <c r="M4896" s="42" t="n"/>
      <c r="N4896" s="42" t="n"/>
      <c r="O4896" s="42" t="n"/>
    </row>
    <row r="4897">
      <c r="A4897" s="40" t="n"/>
      <c r="B4897" s="41" t="n"/>
      <c r="C4897" s="42" t="n"/>
      <c r="D4897" s="42" t="n"/>
      <c r="E4897" s="42" t="n"/>
      <c r="F4897" s="42" t="n"/>
      <c r="G4897" s="42" t="n"/>
      <c r="H4897" s="42" t="n"/>
      <c r="I4897" s="42" t="n"/>
      <c r="J4897" s="42" t="n"/>
      <c r="K4897" s="42" t="n"/>
      <c r="L4897" s="42" t="n"/>
      <c r="M4897" s="42" t="n"/>
      <c r="N4897" s="42" t="n"/>
      <c r="O4897" s="42" t="n"/>
    </row>
    <row r="4898">
      <c r="A4898" s="40" t="n"/>
      <c r="B4898" s="41" t="n"/>
      <c r="C4898" s="42" t="n"/>
      <c r="D4898" s="42" t="n"/>
      <c r="E4898" s="42" t="n"/>
      <c r="F4898" s="42" t="n"/>
      <c r="G4898" s="42" t="n"/>
      <c r="H4898" s="42" t="n"/>
      <c r="I4898" s="42" t="n"/>
      <c r="J4898" s="42" t="n"/>
      <c r="K4898" s="42" t="n"/>
      <c r="L4898" s="42" t="n"/>
      <c r="M4898" s="42" t="n"/>
      <c r="N4898" s="42" t="n"/>
      <c r="O4898" s="42" t="n"/>
    </row>
    <row r="4899">
      <c r="A4899" s="40" t="n"/>
      <c r="B4899" s="41" t="n"/>
      <c r="C4899" s="42" t="n"/>
      <c r="D4899" s="42" t="n"/>
      <c r="E4899" s="42" t="n"/>
      <c r="F4899" s="42" t="n"/>
      <c r="G4899" s="42" t="n"/>
      <c r="H4899" s="42" t="n"/>
      <c r="I4899" s="42" t="n"/>
      <c r="J4899" s="42" t="n"/>
      <c r="K4899" s="42" t="n"/>
      <c r="L4899" s="42" t="n"/>
      <c r="M4899" s="42" t="n"/>
      <c r="N4899" s="42" t="n"/>
      <c r="O4899" s="42" t="n"/>
    </row>
    <row r="4900">
      <c r="A4900" s="40" t="n"/>
      <c r="B4900" s="41" t="n"/>
      <c r="C4900" s="42" t="n"/>
      <c r="D4900" s="42" t="n"/>
      <c r="E4900" s="42" t="n"/>
      <c r="F4900" s="42" t="n"/>
      <c r="G4900" s="42" t="n"/>
      <c r="H4900" s="42" t="n"/>
      <c r="I4900" s="42" t="n"/>
      <c r="J4900" s="42" t="n"/>
      <c r="K4900" s="42" t="n"/>
      <c r="L4900" s="42" t="n"/>
      <c r="M4900" s="42" t="n"/>
      <c r="N4900" s="42" t="n"/>
      <c r="O4900" s="42" t="n"/>
    </row>
    <row r="4901">
      <c r="A4901" s="40" t="n"/>
      <c r="B4901" s="41" t="n"/>
      <c r="C4901" s="42" t="n"/>
      <c r="D4901" s="42" t="n"/>
      <c r="E4901" s="42" t="n"/>
      <c r="F4901" s="42" t="n"/>
      <c r="G4901" s="42" t="n"/>
      <c r="H4901" s="42" t="n"/>
      <c r="I4901" s="42" t="n"/>
      <c r="J4901" s="42" t="n"/>
      <c r="K4901" s="42" t="n"/>
      <c r="L4901" s="42" t="n"/>
      <c r="M4901" s="42" t="n"/>
      <c r="N4901" s="42" t="n"/>
      <c r="O4901" s="42" t="n"/>
    </row>
    <row r="4902">
      <c r="A4902" s="40" t="n"/>
      <c r="B4902" s="41" t="n"/>
      <c r="C4902" s="42" t="n"/>
      <c r="D4902" s="42" t="n"/>
      <c r="E4902" s="42" t="n"/>
      <c r="F4902" s="42" t="n"/>
      <c r="G4902" s="42" t="n"/>
      <c r="H4902" s="42" t="n"/>
      <c r="I4902" s="42" t="n"/>
      <c r="J4902" s="42" t="n"/>
      <c r="K4902" s="42" t="n"/>
      <c r="L4902" s="42" t="n"/>
      <c r="M4902" s="42" t="n"/>
      <c r="N4902" s="42" t="n"/>
      <c r="O4902" s="42" t="n"/>
    </row>
    <row r="4903">
      <c r="A4903" s="40" t="n"/>
      <c r="B4903" s="41" t="n"/>
      <c r="C4903" s="42" t="n"/>
      <c r="D4903" s="42" t="n"/>
      <c r="E4903" s="42" t="n"/>
      <c r="F4903" s="42" t="n"/>
      <c r="G4903" s="42" t="n"/>
      <c r="H4903" s="42" t="n"/>
      <c r="I4903" s="42" t="n"/>
      <c r="J4903" s="42" t="n"/>
      <c r="K4903" s="42" t="n"/>
      <c r="L4903" s="42" t="n"/>
      <c r="M4903" s="42" t="n"/>
      <c r="N4903" s="42" t="n"/>
      <c r="O4903" s="42" t="n"/>
    </row>
    <row r="4904">
      <c r="A4904" s="40" t="n"/>
      <c r="B4904" s="41" t="n"/>
      <c r="C4904" s="42" t="n"/>
      <c r="D4904" s="42" t="n"/>
      <c r="E4904" s="42" t="n"/>
      <c r="F4904" s="42" t="n"/>
      <c r="G4904" s="42" t="n"/>
      <c r="H4904" s="42" t="n"/>
      <c r="I4904" s="42" t="n"/>
      <c r="J4904" s="42" t="n"/>
      <c r="K4904" s="42" t="n"/>
      <c r="L4904" s="42" t="n"/>
      <c r="M4904" s="42" t="n"/>
      <c r="N4904" s="42" t="n"/>
      <c r="O4904" s="42" t="n"/>
    </row>
    <row r="4905">
      <c r="A4905" s="40" t="n"/>
      <c r="B4905" s="41" t="n"/>
      <c r="C4905" s="42" t="n"/>
      <c r="D4905" s="42" t="n"/>
      <c r="E4905" s="42" t="n"/>
      <c r="F4905" s="42" t="n"/>
      <c r="G4905" s="42" t="n"/>
      <c r="H4905" s="42" t="n"/>
      <c r="I4905" s="42" t="n"/>
      <c r="J4905" s="42" t="n"/>
      <c r="K4905" s="42" t="n"/>
      <c r="L4905" s="42" t="n"/>
      <c r="M4905" s="42" t="n"/>
      <c r="N4905" s="42" t="n"/>
      <c r="O4905" s="42" t="n"/>
    </row>
    <row r="4906">
      <c r="A4906" s="40" t="n"/>
      <c r="B4906" s="41" t="n"/>
      <c r="C4906" s="42" t="n"/>
      <c r="D4906" s="42" t="n"/>
      <c r="E4906" s="42" t="n"/>
      <c r="F4906" s="42" t="n"/>
      <c r="G4906" s="42" t="n"/>
      <c r="H4906" s="42" t="n"/>
      <c r="I4906" s="42" t="n"/>
      <c r="J4906" s="42" t="n"/>
      <c r="K4906" s="42" t="n"/>
      <c r="L4906" s="42" t="n"/>
      <c r="M4906" s="42" t="n"/>
      <c r="N4906" s="42" t="n"/>
      <c r="O4906" s="42" t="n"/>
    </row>
    <row r="4907">
      <c r="A4907" s="40" t="n"/>
      <c r="B4907" s="41" t="n"/>
      <c r="C4907" s="42" t="n"/>
      <c r="D4907" s="42" t="n"/>
      <c r="E4907" s="42" t="n"/>
      <c r="F4907" s="42" t="n"/>
      <c r="G4907" s="42" t="n"/>
      <c r="H4907" s="42" t="n"/>
      <c r="I4907" s="42" t="n"/>
      <c r="J4907" s="42" t="n"/>
      <c r="K4907" s="42" t="n"/>
      <c r="L4907" s="42" t="n"/>
      <c r="M4907" s="42" t="n"/>
      <c r="N4907" s="42" t="n"/>
      <c r="O4907" s="42" t="n"/>
    </row>
    <row r="4908">
      <c r="A4908" s="40" t="n"/>
      <c r="B4908" s="41" t="n"/>
      <c r="C4908" s="42" t="n"/>
      <c r="D4908" s="42" t="n"/>
      <c r="E4908" s="42" t="n"/>
      <c r="F4908" s="42" t="n"/>
      <c r="G4908" s="42" t="n"/>
      <c r="H4908" s="42" t="n"/>
      <c r="I4908" s="42" t="n"/>
      <c r="J4908" s="42" t="n"/>
      <c r="K4908" s="42" t="n"/>
      <c r="L4908" s="42" t="n"/>
      <c r="M4908" s="42" t="n"/>
      <c r="N4908" s="42" t="n"/>
      <c r="O4908" s="42" t="n"/>
    </row>
    <row r="4909">
      <c r="A4909" s="40" t="n"/>
      <c r="B4909" s="41" t="n"/>
      <c r="C4909" s="42" t="n"/>
      <c r="D4909" s="42" t="n"/>
      <c r="E4909" s="42" t="n"/>
      <c r="F4909" s="42" t="n"/>
      <c r="G4909" s="42" t="n"/>
      <c r="H4909" s="42" t="n"/>
      <c r="I4909" s="42" t="n"/>
      <c r="J4909" s="42" t="n"/>
      <c r="K4909" s="42" t="n"/>
      <c r="L4909" s="42" t="n"/>
      <c r="M4909" s="42" t="n"/>
      <c r="N4909" s="42" t="n"/>
      <c r="O4909" s="42" t="n"/>
    </row>
    <row r="4910">
      <c r="A4910" s="40" t="n"/>
      <c r="B4910" s="41" t="n"/>
      <c r="C4910" s="42" t="n"/>
      <c r="D4910" s="42" t="n"/>
      <c r="E4910" s="42" t="n"/>
      <c r="F4910" s="42" t="n"/>
      <c r="G4910" s="42" t="n"/>
      <c r="H4910" s="42" t="n"/>
      <c r="I4910" s="42" t="n"/>
      <c r="J4910" s="42" t="n"/>
      <c r="K4910" s="42" t="n"/>
      <c r="L4910" s="42" t="n"/>
      <c r="M4910" s="42" t="n"/>
      <c r="N4910" s="42" t="n"/>
      <c r="O4910" s="42" t="n"/>
    </row>
    <row r="4911">
      <c r="A4911" s="40" t="n"/>
      <c r="B4911" s="41" t="n"/>
      <c r="C4911" s="42" t="n"/>
      <c r="D4911" s="42" t="n"/>
      <c r="E4911" s="42" t="n"/>
      <c r="F4911" s="42" t="n"/>
      <c r="G4911" s="42" t="n"/>
      <c r="H4911" s="42" t="n"/>
      <c r="I4911" s="42" t="n"/>
      <c r="J4911" s="42" t="n"/>
      <c r="K4911" s="42" t="n"/>
      <c r="L4911" s="42" t="n"/>
      <c r="M4911" s="42" t="n"/>
      <c r="N4911" s="42" t="n"/>
      <c r="O4911" s="42" t="n"/>
    </row>
    <row r="4912">
      <c r="A4912" s="40" t="n"/>
      <c r="B4912" s="41" t="n"/>
      <c r="C4912" s="42" t="n"/>
      <c r="D4912" s="42" t="n"/>
      <c r="E4912" s="42" t="n"/>
      <c r="F4912" s="42" t="n"/>
      <c r="G4912" s="42" t="n"/>
      <c r="H4912" s="42" t="n"/>
      <c r="I4912" s="42" t="n"/>
      <c r="J4912" s="42" t="n"/>
      <c r="K4912" s="42" t="n"/>
      <c r="L4912" s="42" t="n"/>
      <c r="M4912" s="42" t="n"/>
      <c r="N4912" s="42" t="n"/>
      <c r="O4912" s="42" t="n"/>
    </row>
    <row r="4913">
      <c r="A4913" s="40" t="n"/>
      <c r="B4913" s="41" t="n"/>
      <c r="C4913" s="42" t="n"/>
      <c r="D4913" s="42" t="n"/>
      <c r="E4913" s="42" t="n"/>
      <c r="F4913" s="42" t="n"/>
      <c r="G4913" s="42" t="n"/>
      <c r="H4913" s="42" t="n"/>
      <c r="I4913" s="42" t="n"/>
      <c r="J4913" s="42" t="n"/>
      <c r="K4913" s="42" t="n"/>
      <c r="L4913" s="42" t="n"/>
      <c r="M4913" s="42" t="n"/>
      <c r="N4913" s="42" t="n"/>
      <c r="O4913" s="42" t="n"/>
    </row>
    <row r="4914">
      <c r="A4914" s="40" t="n"/>
      <c r="B4914" s="41" t="n"/>
      <c r="C4914" s="42" t="n"/>
      <c r="D4914" s="42" t="n"/>
      <c r="E4914" s="42" t="n"/>
      <c r="F4914" s="42" t="n"/>
      <c r="G4914" s="42" t="n"/>
      <c r="H4914" s="42" t="n"/>
      <c r="I4914" s="42" t="n"/>
      <c r="J4914" s="42" t="n"/>
      <c r="K4914" s="42" t="n"/>
      <c r="L4914" s="42" t="n"/>
      <c r="M4914" s="42" t="n"/>
      <c r="N4914" s="42" t="n"/>
      <c r="O4914" s="42" t="n"/>
    </row>
    <row r="4915">
      <c r="A4915" s="40" t="n"/>
      <c r="B4915" s="41" t="n"/>
      <c r="C4915" s="42" t="n"/>
      <c r="D4915" s="42" t="n"/>
      <c r="E4915" s="42" t="n"/>
      <c r="F4915" s="42" t="n"/>
      <c r="G4915" s="42" t="n"/>
      <c r="H4915" s="42" t="n"/>
      <c r="I4915" s="42" t="n"/>
      <c r="J4915" s="42" t="n"/>
      <c r="K4915" s="42" t="n"/>
      <c r="L4915" s="42" t="n"/>
      <c r="M4915" s="42" t="n"/>
      <c r="N4915" s="42" t="n"/>
      <c r="O4915" s="42" t="n"/>
    </row>
    <row r="4916">
      <c r="A4916" s="40" t="n"/>
      <c r="B4916" s="41" t="n"/>
      <c r="C4916" s="42" t="n"/>
      <c r="D4916" s="42" t="n"/>
      <c r="E4916" s="42" t="n"/>
      <c r="F4916" s="42" t="n"/>
      <c r="G4916" s="42" t="n"/>
      <c r="H4916" s="42" t="n"/>
      <c r="I4916" s="42" t="n"/>
      <c r="J4916" s="42" t="n"/>
      <c r="K4916" s="42" t="n"/>
      <c r="L4916" s="42" t="n"/>
      <c r="M4916" s="42" t="n"/>
      <c r="N4916" s="42" t="n"/>
      <c r="O4916" s="42" t="n"/>
    </row>
    <row r="4917">
      <c r="A4917" s="40" t="n"/>
      <c r="B4917" s="41" t="n"/>
      <c r="C4917" s="42" t="n"/>
      <c r="D4917" s="42" t="n"/>
      <c r="E4917" s="42" t="n"/>
      <c r="F4917" s="42" t="n"/>
      <c r="G4917" s="42" t="n"/>
      <c r="H4917" s="42" t="n"/>
      <c r="I4917" s="42" t="n"/>
      <c r="J4917" s="42" t="n"/>
      <c r="K4917" s="42" t="n"/>
      <c r="L4917" s="42" t="n"/>
      <c r="M4917" s="42" t="n"/>
      <c r="N4917" s="42" t="n"/>
      <c r="O4917" s="42" t="n"/>
    </row>
    <row r="4918">
      <c r="A4918" s="40" t="n"/>
      <c r="B4918" s="41" t="n"/>
      <c r="C4918" s="42" t="n"/>
      <c r="D4918" s="42" t="n"/>
      <c r="E4918" s="42" t="n"/>
      <c r="F4918" s="42" t="n"/>
      <c r="G4918" s="42" t="n"/>
      <c r="H4918" s="42" t="n"/>
      <c r="I4918" s="42" t="n"/>
      <c r="J4918" s="42" t="n"/>
      <c r="K4918" s="42" t="n"/>
      <c r="L4918" s="42" t="n"/>
      <c r="M4918" s="42" t="n"/>
      <c r="N4918" s="42" t="n"/>
      <c r="O4918" s="42" t="n"/>
    </row>
    <row r="4919">
      <c r="A4919" s="40" t="n"/>
      <c r="B4919" s="41" t="n"/>
      <c r="C4919" s="42" t="n"/>
      <c r="D4919" s="42" t="n"/>
      <c r="E4919" s="42" t="n"/>
      <c r="F4919" s="42" t="n"/>
      <c r="G4919" s="42" t="n"/>
      <c r="H4919" s="42" t="n"/>
      <c r="I4919" s="42" t="n"/>
      <c r="J4919" s="42" t="n"/>
      <c r="K4919" s="42" t="n"/>
      <c r="L4919" s="42" t="n"/>
      <c r="M4919" s="42" t="n"/>
      <c r="N4919" s="42" t="n"/>
      <c r="O4919" s="42" t="n"/>
    </row>
    <row r="4920">
      <c r="A4920" s="40" t="n"/>
      <c r="B4920" s="41" t="n"/>
      <c r="C4920" s="42" t="n"/>
      <c r="D4920" s="42" t="n"/>
      <c r="E4920" s="42" t="n"/>
      <c r="F4920" s="42" t="n"/>
      <c r="G4920" s="42" t="n"/>
      <c r="H4920" s="42" t="n"/>
      <c r="I4920" s="42" t="n"/>
      <c r="J4920" s="42" t="n"/>
      <c r="K4920" s="42" t="n"/>
      <c r="L4920" s="42" t="n"/>
      <c r="M4920" s="42" t="n"/>
      <c r="N4920" s="42" t="n"/>
      <c r="O4920" s="42" t="n"/>
    </row>
    <row r="4921">
      <c r="A4921" s="40" t="n"/>
      <c r="B4921" s="41" t="n"/>
      <c r="C4921" s="42" t="n"/>
      <c r="D4921" s="42" t="n"/>
      <c r="E4921" s="42" t="n"/>
      <c r="F4921" s="42" t="n"/>
      <c r="G4921" s="42" t="n"/>
      <c r="H4921" s="42" t="n"/>
      <c r="I4921" s="42" t="n"/>
      <c r="J4921" s="42" t="n"/>
      <c r="K4921" s="42" t="n"/>
      <c r="L4921" s="42" t="n"/>
      <c r="M4921" s="42" t="n"/>
      <c r="N4921" s="42" t="n"/>
      <c r="O4921" s="42" t="n"/>
    </row>
    <row r="4922">
      <c r="A4922" s="40" t="n"/>
      <c r="B4922" s="41" t="n"/>
      <c r="C4922" s="42" t="n"/>
      <c r="D4922" s="42" t="n"/>
      <c r="E4922" s="42" t="n"/>
      <c r="F4922" s="42" t="n"/>
      <c r="G4922" s="42" t="n"/>
      <c r="H4922" s="42" t="n"/>
      <c r="I4922" s="42" t="n"/>
      <c r="J4922" s="42" t="n"/>
      <c r="K4922" s="42" t="n"/>
      <c r="L4922" s="42" t="n"/>
      <c r="M4922" s="42" t="n"/>
      <c r="N4922" s="42" t="n"/>
      <c r="O4922" s="42" t="n"/>
    </row>
    <row r="4923">
      <c r="A4923" s="40" t="n"/>
      <c r="B4923" s="41" t="n"/>
      <c r="C4923" s="42" t="n"/>
      <c r="D4923" s="42" t="n"/>
      <c r="E4923" s="42" t="n"/>
      <c r="F4923" s="42" t="n"/>
      <c r="G4923" s="42" t="n"/>
      <c r="H4923" s="42" t="n"/>
      <c r="I4923" s="42" t="n"/>
      <c r="J4923" s="42" t="n"/>
      <c r="K4923" s="42" t="n"/>
      <c r="L4923" s="42" t="n"/>
      <c r="M4923" s="42" t="n"/>
      <c r="N4923" s="42" t="n"/>
      <c r="O4923" s="42" t="n"/>
    </row>
    <row r="4924">
      <c r="A4924" s="40" t="n"/>
      <c r="B4924" s="41" t="n"/>
      <c r="C4924" s="42" t="n"/>
      <c r="D4924" s="42" t="n"/>
      <c r="E4924" s="42" t="n"/>
      <c r="F4924" s="42" t="n"/>
      <c r="G4924" s="42" t="n"/>
      <c r="H4924" s="42" t="n"/>
      <c r="I4924" s="42" t="n"/>
      <c r="J4924" s="42" t="n"/>
      <c r="K4924" s="42" t="n"/>
      <c r="L4924" s="42" t="n"/>
      <c r="M4924" s="42" t="n"/>
      <c r="N4924" s="42" t="n"/>
      <c r="O4924" s="42" t="n"/>
    </row>
    <row r="4925">
      <c r="A4925" s="40" t="n"/>
      <c r="B4925" s="41" t="n"/>
      <c r="C4925" s="42" t="n"/>
      <c r="D4925" s="42" t="n"/>
      <c r="E4925" s="42" t="n"/>
      <c r="F4925" s="42" t="n"/>
      <c r="G4925" s="42" t="n"/>
      <c r="H4925" s="42" t="n"/>
      <c r="I4925" s="42" t="n"/>
      <c r="J4925" s="42" t="n"/>
      <c r="K4925" s="42" t="n"/>
      <c r="L4925" s="42" t="n"/>
      <c r="M4925" s="42" t="n"/>
      <c r="N4925" s="42" t="n"/>
      <c r="O4925" s="42" t="n"/>
    </row>
    <row r="4926">
      <c r="A4926" s="40" t="n"/>
      <c r="B4926" s="41" t="n"/>
      <c r="C4926" s="42" t="n"/>
      <c r="D4926" s="42" t="n"/>
      <c r="E4926" s="42" t="n"/>
      <c r="F4926" s="42" t="n"/>
      <c r="G4926" s="42" t="n"/>
      <c r="H4926" s="42" t="n"/>
      <c r="I4926" s="42" t="n"/>
      <c r="J4926" s="42" t="n"/>
      <c r="K4926" s="42" t="n"/>
      <c r="L4926" s="42" t="n"/>
      <c r="M4926" s="42" t="n"/>
      <c r="N4926" s="42" t="n"/>
      <c r="O4926" s="42" t="n"/>
    </row>
    <row r="4927">
      <c r="A4927" s="40" t="n"/>
      <c r="B4927" s="41" t="n"/>
      <c r="C4927" s="42" t="n"/>
      <c r="D4927" s="42" t="n"/>
      <c r="E4927" s="42" t="n"/>
      <c r="F4927" s="42" t="n"/>
      <c r="G4927" s="42" t="n"/>
      <c r="H4927" s="42" t="n"/>
      <c r="I4927" s="42" t="n"/>
      <c r="J4927" s="42" t="n"/>
      <c r="K4927" s="42" t="n"/>
      <c r="L4927" s="42" t="n"/>
      <c r="M4927" s="42" t="n"/>
      <c r="N4927" s="42" t="n"/>
      <c r="O4927" s="42" t="n"/>
    </row>
    <row r="4928">
      <c r="A4928" s="40" t="n"/>
      <c r="B4928" s="41" t="n"/>
      <c r="C4928" s="42" t="n"/>
      <c r="D4928" s="42" t="n"/>
      <c r="E4928" s="42" t="n"/>
      <c r="F4928" s="42" t="n"/>
      <c r="G4928" s="42" t="n"/>
      <c r="H4928" s="42" t="n"/>
      <c r="I4928" s="42" t="n"/>
      <c r="J4928" s="42" t="n"/>
      <c r="K4928" s="42" t="n"/>
      <c r="L4928" s="42" t="n"/>
      <c r="M4928" s="42" t="n"/>
      <c r="N4928" s="42" t="n"/>
      <c r="O4928" s="42" t="n"/>
    </row>
    <row r="4929">
      <c r="A4929" s="40" t="n"/>
      <c r="B4929" s="41" t="n"/>
      <c r="C4929" s="42" t="n"/>
      <c r="D4929" s="42" t="n"/>
      <c r="E4929" s="42" t="n"/>
      <c r="F4929" s="42" t="n"/>
      <c r="G4929" s="42" t="n"/>
      <c r="H4929" s="42" t="n"/>
      <c r="I4929" s="42" t="n"/>
      <c r="J4929" s="42" t="n"/>
      <c r="K4929" s="42" t="n"/>
      <c r="L4929" s="42" t="n"/>
      <c r="M4929" s="42" t="n"/>
      <c r="N4929" s="42" t="n"/>
      <c r="O4929" s="42" t="n"/>
    </row>
    <row r="4930">
      <c r="A4930" s="40" t="n"/>
      <c r="B4930" s="41" t="n"/>
      <c r="C4930" s="42" t="n"/>
      <c r="D4930" s="42" t="n"/>
      <c r="E4930" s="42" t="n"/>
      <c r="F4930" s="42" t="n"/>
      <c r="G4930" s="42" t="n"/>
      <c r="H4930" s="42" t="n"/>
      <c r="I4930" s="42" t="n"/>
      <c r="J4930" s="42" t="n"/>
      <c r="K4930" s="42" t="n"/>
      <c r="L4930" s="42" t="n"/>
      <c r="M4930" s="42" t="n"/>
      <c r="N4930" s="42" t="n"/>
      <c r="O4930" s="42" t="n"/>
    </row>
    <row r="4931">
      <c r="A4931" s="40" t="n"/>
      <c r="B4931" s="41" t="n"/>
      <c r="C4931" s="42" t="n"/>
      <c r="D4931" s="42" t="n"/>
      <c r="E4931" s="42" t="n"/>
      <c r="F4931" s="42" t="n"/>
      <c r="G4931" s="42" t="n"/>
      <c r="H4931" s="42" t="n"/>
      <c r="I4931" s="42" t="n"/>
      <c r="J4931" s="42" t="n"/>
      <c r="K4931" s="42" t="n"/>
      <c r="L4931" s="42" t="n"/>
      <c r="M4931" s="42" t="n"/>
      <c r="N4931" s="42" t="n"/>
      <c r="O4931" s="42" t="n"/>
    </row>
    <row r="4932">
      <c r="A4932" s="40" t="n"/>
      <c r="B4932" s="41" t="n"/>
      <c r="C4932" s="42" t="n"/>
      <c r="D4932" s="42" t="n"/>
      <c r="E4932" s="42" t="n"/>
      <c r="F4932" s="42" t="n"/>
      <c r="G4932" s="42" t="n"/>
      <c r="H4932" s="42" t="n"/>
      <c r="I4932" s="42" t="n"/>
      <c r="J4932" s="42" t="n"/>
      <c r="K4932" s="42" t="n"/>
      <c r="L4932" s="42" t="n"/>
      <c r="M4932" s="42" t="n"/>
      <c r="N4932" s="42" t="n"/>
      <c r="O4932" s="42" t="n"/>
    </row>
    <row r="4933">
      <c r="A4933" s="40" t="n"/>
      <c r="B4933" s="41" t="n"/>
      <c r="C4933" s="42" t="n"/>
      <c r="D4933" s="42" t="n"/>
      <c r="E4933" s="42" t="n"/>
      <c r="F4933" s="42" t="n"/>
      <c r="G4933" s="42" t="n"/>
      <c r="H4933" s="42" t="n"/>
      <c r="I4933" s="42" t="n"/>
      <c r="J4933" s="42" t="n"/>
      <c r="K4933" s="42" t="n"/>
      <c r="L4933" s="42" t="n"/>
      <c r="M4933" s="42" t="n"/>
      <c r="N4933" s="42" t="n"/>
      <c r="O4933" s="42" t="n"/>
    </row>
    <row r="4934">
      <c r="A4934" s="40" t="n"/>
      <c r="B4934" s="41" t="n"/>
      <c r="C4934" s="42" t="n"/>
      <c r="D4934" s="42" t="n"/>
      <c r="E4934" s="42" t="n"/>
      <c r="F4934" s="42" t="n"/>
      <c r="G4934" s="42" t="n"/>
      <c r="H4934" s="42" t="n"/>
      <c r="I4934" s="42" t="n"/>
      <c r="J4934" s="42" t="n"/>
      <c r="K4934" s="42" t="n"/>
      <c r="L4934" s="42" t="n"/>
      <c r="M4934" s="42" t="n"/>
      <c r="N4934" s="42" t="n"/>
      <c r="O4934" s="42" t="n"/>
    </row>
    <row r="4935">
      <c r="A4935" s="40" t="n"/>
      <c r="B4935" s="41" t="n"/>
      <c r="C4935" s="42" t="n"/>
      <c r="D4935" s="42" t="n"/>
      <c r="E4935" s="42" t="n"/>
      <c r="F4935" s="42" t="n"/>
      <c r="G4935" s="42" t="n"/>
      <c r="H4935" s="42" t="n"/>
      <c r="I4935" s="42" t="n"/>
      <c r="J4935" s="42" t="n"/>
      <c r="K4935" s="42" t="n"/>
      <c r="L4935" s="42" t="n"/>
      <c r="M4935" s="42" t="n"/>
      <c r="N4935" s="42" t="n"/>
      <c r="O4935" s="42" t="n"/>
    </row>
    <row r="4936">
      <c r="A4936" s="40" t="n"/>
      <c r="B4936" s="41" t="n"/>
      <c r="C4936" s="42" t="n"/>
      <c r="D4936" s="42" t="n"/>
      <c r="E4936" s="42" t="n"/>
      <c r="F4936" s="42" t="n"/>
      <c r="G4936" s="42" t="n"/>
      <c r="H4936" s="42" t="n"/>
      <c r="I4936" s="42" t="n"/>
      <c r="J4936" s="42" t="n"/>
      <c r="K4936" s="42" t="n"/>
      <c r="L4936" s="42" t="n"/>
      <c r="M4936" s="42" t="n"/>
      <c r="N4936" s="42" t="n"/>
      <c r="O4936" s="42" t="n"/>
    </row>
    <row r="4937">
      <c r="A4937" s="40" t="n"/>
      <c r="B4937" s="41" t="n"/>
      <c r="C4937" s="42" t="n"/>
      <c r="D4937" s="42" t="n"/>
      <c r="E4937" s="42" t="n"/>
      <c r="F4937" s="42" t="n"/>
      <c r="G4937" s="42" t="n"/>
      <c r="H4937" s="42" t="n"/>
      <c r="I4937" s="42" t="n"/>
      <c r="J4937" s="42" t="n"/>
      <c r="K4937" s="42" t="n"/>
      <c r="L4937" s="42" t="n"/>
      <c r="M4937" s="42" t="n"/>
      <c r="N4937" s="42" t="n"/>
      <c r="O4937" s="42" t="n"/>
    </row>
    <row r="4938">
      <c r="A4938" s="40" t="n"/>
      <c r="B4938" s="41" t="n"/>
      <c r="C4938" s="42" t="n"/>
      <c r="D4938" s="42" t="n"/>
      <c r="E4938" s="42" t="n"/>
      <c r="F4938" s="42" t="n"/>
      <c r="G4938" s="42" t="n"/>
      <c r="H4938" s="42" t="n"/>
      <c r="I4938" s="42" t="n"/>
      <c r="J4938" s="42" t="n"/>
      <c r="K4938" s="42" t="n"/>
      <c r="L4938" s="42" t="n"/>
      <c r="M4938" s="42" t="n"/>
      <c r="N4938" s="42" t="n"/>
      <c r="O4938" s="42" t="n"/>
    </row>
    <row r="4939">
      <c r="A4939" s="40" t="n"/>
      <c r="B4939" s="41" t="n"/>
      <c r="C4939" s="42" t="n"/>
      <c r="D4939" s="42" t="n"/>
      <c r="E4939" s="42" t="n"/>
      <c r="F4939" s="42" t="n"/>
      <c r="G4939" s="42" t="n"/>
      <c r="H4939" s="42" t="n"/>
      <c r="I4939" s="42" t="n"/>
      <c r="J4939" s="42" t="n"/>
      <c r="K4939" s="42" t="n"/>
      <c r="L4939" s="42" t="n"/>
      <c r="M4939" s="42" t="n"/>
      <c r="N4939" s="42" t="n"/>
      <c r="O4939" s="42" t="n"/>
    </row>
    <row r="4940">
      <c r="A4940" s="40" t="n"/>
      <c r="B4940" s="41" t="n"/>
      <c r="C4940" s="42" t="n"/>
      <c r="D4940" s="42" t="n"/>
      <c r="E4940" s="42" t="n"/>
      <c r="F4940" s="42" t="n"/>
      <c r="G4940" s="42" t="n"/>
      <c r="H4940" s="42" t="n"/>
      <c r="I4940" s="42" t="n"/>
      <c r="J4940" s="42" t="n"/>
      <c r="K4940" s="42" t="n"/>
      <c r="L4940" s="42" t="n"/>
      <c r="M4940" s="42" t="n"/>
      <c r="N4940" s="42" t="n"/>
      <c r="O4940" s="42" t="n"/>
    </row>
    <row r="4941">
      <c r="A4941" s="40" t="n"/>
      <c r="B4941" s="41" t="n"/>
      <c r="C4941" s="42" t="n"/>
      <c r="D4941" s="42" t="n"/>
      <c r="E4941" s="42" t="n"/>
      <c r="F4941" s="42" t="n"/>
      <c r="G4941" s="42" t="n"/>
      <c r="H4941" s="42" t="n"/>
      <c r="I4941" s="42" t="n"/>
      <c r="J4941" s="42" t="n"/>
      <c r="K4941" s="42" t="n"/>
      <c r="L4941" s="42" t="n"/>
      <c r="M4941" s="42" t="n"/>
      <c r="N4941" s="42" t="n"/>
      <c r="O4941" s="42" t="n"/>
    </row>
    <row r="4942">
      <c r="A4942" s="40" t="n"/>
      <c r="B4942" s="41" t="n"/>
      <c r="C4942" s="42" t="n"/>
      <c r="D4942" s="42" t="n"/>
      <c r="E4942" s="42" t="n"/>
      <c r="F4942" s="42" t="n"/>
      <c r="G4942" s="42" t="n"/>
      <c r="H4942" s="42" t="n"/>
      <c r="I4942" s="42" t="n"/>
      <c r="J4942" s="42" t="n"/>
      <c r="K4942" s="42" t="n"/>
      <c r="L4942" s="42" t="n"/>
      <c r="M4942" s="42" t="n"/>
      <c r="N4942" s="42" t="n"/>
      <c r="O4942" s="42" t="n"/>
    </row>
    <row r="4943">
      <c r="A4943" s="40" t="n"/>
      <c r="B4943" s="41" t="n"/>
      <c r="C4943" s="42" t="n"/>
      <c r="D4943" s="42" t="n"/>
      <c r="E4943" s="42" t="n"/>
      <c r="F4943" s="42" t="n"/>
      <c r="G4943" s="42" t="n"/>
      <c r="H4943" s="42" t="n"/>
      <c r="I4943" s="42" t="n"/>
      <c r="J4943" s="42" t="n"/>
      <c r="K4943" s="42" t="n"/>
      <c r="L4943" s="42" t="n"/>
      <c r="M4943" s="42" t="n"/>
      <c r="N4943" s="42" t="n"/>
      <c r="O4943" s="42" t="n"/>
    </row>
    <row r="4944">
      <c r="A4944" s="40" t="n"/>
      <c r="B4944" s="41" t="n"/>
      <c r="C4944" s="42" t="n"/>
      <c r="D4944" s="42" t="n"/>
      <c r="E4944" s="42" t="n"/>
      <c r="F4944" s="42" t="n"/>
      <c r="G4944" s="42" t="n"/>
      <c r="H4944" s="42" t="n"/>
      <c r="I4944" s="42" t="n"/>
      <c r="J4944" s="42" t="n"/>
      <c r="K4944" s="42" t="n"/>
      <c r="L4944" s="42" t="n"/>
      <c r="M4944" s="42" t="n"/>
      <c r="N4944" s="42" t="n"/>
      <c r="O4944" s="42" t="n"/>
    </row>
    <row r="4945">
      <c r="A4945" s="40" t="n"/>
      <c r="B4945" s="41" t="n"/>
      <c r="C4945" s="42" t="n"/>
      <c r="D4945" s="42" t="n"/>
      <c r="E4945" s="42" t="n"/>
      <c r="F4945" s="42" t="n"/>
      <c r="G4945" s="42" t="n"/>
      <c r="H4945" s="42" t="n"/>
      <c r="I4945" s="42" t="n"/>
      <c r="J4945" s="42" t="n"/>
      <c r="K4945" s="42" t="n"/>
      <c r="L4945" s="42" t="n"/>
      <c r="M4945" s="42" t="n"/>
      <c r="N4945" s="42" t="n"/>
      <c r="O4945" s="42" t="n"/>
    </row>
    <row r="4946">
      <c r="A4946" s="40" t="n"/>
      <c r="B4946" s="41" t="n"/>
      <c r="C4946" s="42" t="n"/>
      <c r="D4946" s="42" t="n"/>
      <c r="E4946" s="42" t="n"/>
      <c r="F4946" s="42" t="n"/>
      <c r="G4946" s="42" t="n"/>
      <c r="H4946" s="42" t="n"/>
      <c r="I4946" s="42" t="n"/>
      <c r="J4946" s="42" t="n"/>
      <c r="K4946" s="42" t="n"/>
      <c r="L4946" s="42" t="n"/>
      <c r="M4946" s="42" t="n"/>
      <c r="N4946" s="42" t="n"/>
      <c r="O4946" s="42" t="n"/>
    </row>
    <row r="4947">
      <c r="A4947" s="40" t="n"/>
      <c r="B4947" s="41" t="n"/>
      <c r="C4947" s="42" t="n"/>
      <c r="D4947" s="42" t="n"/>
      <c r="E4947" s="42" t="n"/>
      <c r="F4947" s="42" t="n"/>
      <c r="G4947" s="42" t="n"/>
      <c r="H4947" s="42" t="n"/>
      <c r="I4947" s="42" t="n"/>
      <c r="J4947" s="42" t="n"/>
      <c r="K4947" s="42" t="n"/>
      <c r="L4947" s="42" t="n"/>
      <c r="M4947" s="42" t="n"/>
      <c r="N4947" s="42" t="n"/>
      <c r="O4947" s="42" t="n"/>
    </row>
    <row r="4948">
      <c r="A4948" s="40" t="n"/>
      <c r="B4948" s="41" t="n"/>
      <c r="C4948" s="42" t="n"/>
      <c r="D4948" s="42" t="n"/>
      <c r="E4948" s="42" t="n"/>
      <c r="F4948" s="42" t="n"/>
      <c r="G4948" s="42" t="n"/>
      <c r="H4948" s="42" t="n"/>
      <c r="I4948" s="42" t="n"/>
      <c r="J4948" s="42" t="n"/>
      <c r="K4948" s="42" t="n"/>
      <c r="L4948" s="42" t="n"/>
      <c r="M4948" s="42" t="n"/>
      <c r="N4948" s="42" t="n"/>
      <c r="O4948" s="42" t="n"/>
    </row>
    <row r="4949">
      <c r="A4949" s="40" t="n"/>
      <c r="B4949" s="41" t="n"/>
      <c r="C4949" s="42" t="n"/>
      <c r="D4949" s="42" t="n"/>
      <c r="E4949" s="42" t="n"/>
      <c r="F4949" s="42" t="n"/>
      <c r="G4949" s="42" t="n"/>
      <c r="H4949" s="42" t="n"/>
      <c r="I4949" s="42" t="n"/>
      <c r="J4949" s="42" t="n"/>
      <c r="K4949" s="42" t="n"/>
      <c r="L4949" s="42" t="n"/>
      <c r="M4949" s="42" t="n"/>
      <c r="N4949" s="42" t="n"/>
      <c r="O4949" s="42" t="n"/>
    </row>
    <row r="4950">
      <c r="A4950" s="40" t="n"/>
      <c r="B4950" s="41" t="n"/>
      <c r="C4950" s="42" t="n"/>
      <c r="D4950" s="42" t="n"/>
      <c r="E4950" s="42" t="n"/>
      <c r="F4950" s="42" t="n"/>
      <c r="G4950" s="42" t="n"/>
      <c r="H4950" s="42" t="n"/>
      <c r="I4950" s="42" t="n"/>
      <c r="J4950" s="42" t="n"/>
      <c r="K4950" s="42" t="n"/>
      <c r="L4950" s="42" t="n"/>
      <c r="M4950" s="42" t="n"/>
      <c r="N4950" s="42" t="n"/>
      <c r="O4950" s="42" t="n"/>
    </row>
    <row r="4951">
      <c r="A4951" s="40" t="n"/>
      <c r="B4951" s="41" t="n"/>
      <c r="C4951" s="42" t="n"/>
      <c r="D4951" s="42" t="n"/>
      <c r="E4951" s="42" t="n"/>
      <c r="F4951" s="42" t="n"/>
      <c r="G4951" s="42" t="n"/>
      <c r="H4951" s="42" t="n"/>
      <c r="I4951" s="42" t="n"/>
      <c r="J4951" s="42" t="n"/>
      <c r="K4951" s="42" t="n"/>
      <c r="L4951" s="42" t="n"/>
      <c r="M4951" s="42" t="n"/>
      <c r="N4951" s="42" t="n"/>
      <c r="O4951" s="42" t="n"/>
    </row>
    <row r="4952">
      <c r="A4952" s="40" t="n"/>
      <c r="B4952" s="41" t="n"/>
      <c r="C4952" s="42" t="n"/>
      <c r="D4952" s="42" t="n"/>
      <c r="E4952" s="42" t="n"/>
      <c r="F4952" s="42" t="n"/>
      <c r="G4952" s="42" t="n"/>
      <c r="H4952" s="42" t="n"/>
      <c r="I4952" s="42" t="n"/>
      <c r="J4952" s="42" t="n"/>
      <c r="K4952" s="42" t="n"/>
      <c r="L4952" s="42" t="n"/>
      <c r="M4952" s="42" t="n"/>
      <c r="N4952" s="42" t="n"/>
      <c r="O4952" s="42" t="n"/>
    </row>
    <row r="4953">
      <c r="A4953" s="40" t="n"/>
      <c r="B4953" s="41" t="n"/>
      <c r="C4953" s="42" t="n"/>
      <c r="D4953" s="42" t="n"/>
      <c r="E4953" s="42" t="n"/>
      <c r="F4953" s="42" t="n"/>
      <c r="G4953" s="42" t="n"/>
      <c r="H4953" s="42" t="n"/>
      <c r="I4953" s="42" t="n"/>
      <c r="J4953" s="42" t="n"/>
      <c r="K4953" s="42" t="n"/>
      <c r="L4953" s="42" t="n"/>
      <c r="M4953" s="42" t="n"/>
      <c r="N4953" s="42" t="n"/>
      <c r="O4953" s="42" t="n"/>
    </row>
    <row r="4954">
      <c r="A4954" s="40" t="n"/>
      <c r="B4954" s="41" t="n"/>
      <c r="C4954" s="42" t="n"/>
      <c r="D4954" s="42" t="n"/>
      <c r="E4954" s="42" t="n"/>
      <c r="F4954" s="42" t="n"/>
      <c r="G4954" s="42" t="n"/>
      <c r="H4954" s="42" t="n"/>
      <c r="I4954" s="42" t="n"/>
      <c r="J4954" s="42" t="n"/>
      <c r="K4954" s="42" t="n"/>
      <c r="L4954" s="42" t="n"/>
      <c r="M4954" s="42" t="n"/>
      <c r="N4954" s="42" t="n"/>
      <c r="O4954" s="42" t="n"/>
    </row>
    <row r="4955">
      <c r="A4955" s="40" t="n"/>
      <c r="B4955" s="41" t="n"/>
      <c r="C4955" s="42" t="n"/>
      <c r="D4955" s="42" t="n"/>
      <c r="E4955" s="42" t="n"/>
      <c r="F4955" s="42" t="n"/>
      <c r="G4955" s="42" t="n"/>
      <c r="H4955" s="42" t="n"/>
      <c r="I4955" s="42" t="n"/>
      <c r="J4955" s="42" t="n"/>
      <c r="K4955" s="42" t="n"/>
      <c r="L4955" s="42" t="n"/>
      <c r="M4955" s="42" t="n"/>
      <c r="N4955" s="42" t="n"/>
      <c r="O4955" s="42" t="n"/>
    </row>
    <row r="4956">
      <c r="A4956" s="40" t="n"/>
      <c r="B4956" s="41" t="n"/>
      <c r="C4956" s="42" t="n"/>
      <c r="D4956" s="42" t="n"/>
      <c r="E4956" s="42" t="n"/>
      <c r="F4956" s="42" t="n"/>
      <c r="G4956" s="42" t="n"/>
      <c r="H4956" s="42" t="n"/>
      <c r="I4956" s="42" t="n"/>
      <c r="J4956" s="42" t="n"/>
      <c r="K4956" s="42" t="n"/>
      <c r="L4956" s="42" t="n"/>
      <c r="M4956" s="42" t="n"/>
      <c r="N4956" s="42" t="n"/>
      <c r="O4956" s="42" t="n"/>
    </row>
    <row r="4957">
      <c r="A4957" s="40" t="n"/>
      <c r="B4957" s="41" t="n"/>
      <c r="C4957" s="42" t="n"/>
      <c r="D4957" s="42" t="n"/>
      <c r="E4957" s="42" t="n"/>
      <c r="F4957" s="42" t="n"/>
      <c r="G4957" s="42" t="n"/>
      <c r="H4957" s="42" t="n"/>
      <c r="I4957" s="42" t="n"/>
      <c r="J4957" s="42" t="n"/>
      <c r="K4957" s="42" t="n"/>
      <c r="L4957" s="42" t="n"/>
      <c r="M4957" s="42" t="n"/>
      <c r="N4957" s="42" t="n"/>
      <c r="O4957" s="42" t="n"/>
    </row>
    <row r="4958">
      <c r="A4958" s="40" t="n"/>
      <c r="B4958" s="41" t="n"/>
      <c r="C4958" s="42" t="n"/>
      <c r="D4958" s="42" t="n"/>
      <c r="E4958" s="42" t="n"/>
      <c r="F4958" s="42" t="n"/>
      <c r="G4958" s="42" t="n"/>
      <c r="H4958" s="42" t="n"/>
      <c r="I4958" s="42" t="n"/>
      <c r="J4958" s="42" t="n"/>
      <c r="K4958" s="42" t="n"/>
      <c r="L4958" s="42" t="n"/>
      <c r="M4958" s="42" t="n"/>
      <c r="N4958" s="42" t="n"/>
      <c r="O4958" s="42" t="n"/>
    </row>
    <row r="4959">
      <c r="A4959" s="40" t="n"/>
      <c r="B4959" s="41" t="n"/>
      <c r="C4959" s="42" t="n"/>
      <c r="D4959" s="42" t="n"/>
      <c r="E4959" s="42" t="n"/>
      <c r="F4959" s="42" t="n"/>
      <c r="G4959" s="42" t="n"/>
      <c r="H4959" s="42" t="n"/>
      <c r="I4959" s="42" t="n"/>
      <c r="J4959" s="42" t="n"/>
      <c r="K4959" s="42" t="n"/>
      <c r="L4959" s="42" t="n"/>
      <c r="M4959" s="42" t="n"/>
      <c r="N4959" s="42" t="n"/>
      <c r="O4959" s="42" t="n"/>
    </row>
    <row r="4960">
      <c r="A4960" s="40" t="n"/>
      <c r="B4960" s="41" t="n"/>
      <c r="C4960" s="42" t="n"/>
      <c r="D4960" s="42" t="n"/>
      <c r="E4960" s="42" t="n"/>
      <c r="F4960" s="42" t="n"/>
      <c r="G4960" s="42" t="n"/>
      <c r="H4960" s="42" t="n"/>
      <c r="I4960" s="42" t="n"/>
      <c r="J4960" s="42" t="n"/>
      <c r="K4960" s="42" t="n"/>
      <c r="L4960" s="42" t="n"/>
      <c r="M4960" s="42" t="n"/>
      <c r="N4960" s="42" t="n"/>
      <c r="O4960" s="42" t="n"/>
    </row>
    <row r="4961">
      <c r="A4961" s="40" t="n"/>
      <c r="B4961" s="41" t="n"/>
      <c r="C4961" s="42" t="n"/>
      <c r="D4961" s="42" t="n"/>
      <c r="E4961" s="42" t="n"/>
      <c r="F4961" s="42" t="n"/>
      <c r="G4961" s="42" t="n"/>
      <c r="H4961" s="42" t="n"/>
      <c r="I4961" s="42" t="n"/>
      <c r="J4961" s="42" t="n"/>
      <c r="K4961" s="42" t="n"/>
      <c r="L4961" s="42" t="n"/>
      <c r="M4961" s="42" t="n"/>
      <c r="N4961" s="42" t="n"/>
      <c r="O4961" s="42" t="n"/>
    </row>
    <row r="4962">
      <c r="A4962" s="40" t="n"/>
      <c r="B4962" s="41" t="n"/>
      <c r="C4962" s="42" t="n"/>
      <c r="D4962" s="42" t="n"/>
      <c r="E4962" s="42" t="n"/>
      <c r="F4962" s="42" t="n"/>
      <c r="G4962" s="42" t="n"/>
      <c r="H4962" s="42" t="n"/>
      <c r="I4962" s="42" t="n"/>
      <c r="J4962" s="42" t="n"/>
      <c r="K4962" s="42" t="n"/>
      <c r="L4962" s="42" t="n"/>
      <c r="M4962" s="42" t="n"/>
      <c r="N4962" s="42" t="n"/>
      <c r="O4962" s="42" t="n"/>
    </row>
    <row r="4963">
      <c r="A4963" s="40" t="n"/>
      <c r="B4963" s="41" t="n"/>
      <c r="C4963" s="42" t="n"/>
      <c r="D4963" s="42" t="n"/>
      <c r="E4963" s="42" t="n"/>
      <c r="F4963" s="42" t="n"/>
      <c r="G4963" s="42" t="n"/>
      <c r="H4963" s="42" t="n"/>
      <c r="I4963" s="42" t="n"/>
      <c r="J4963" s="42" t="n"/>
      <c r="K4963" s="42" t="n"/>
      <c r="L4963" s="42" t="n"/>
      <c r="M4963" s="42" t="n"/>
      <c r="N4963" s="42" t="n"/>
      <c r="O4963" s="42" t="n"/>
    </row>
    <row r="4964">
      <c r="A4964" s="40" t="n"/>
      <c r="B4964" s="41" t="n"/>
      <c r="C4964" s="42" t="n"/>
      <c r="D4964" s="42" t="n"/>
      <c r="E4964" s="42" t="n"/>
      <c r="F4964" s="42" t="n"/>
      <c r="G4964" s="42" t="n"/>
      <c r="H4964" s="42" t="n"/>
      <c r="I4964" s="42" t="n"/>
      <c r="J4964" s="42" t="n"/>
      <c r="K4964" s="42" t="n"/>
      <c r="L4964" s="42" t="n"/>
      <c r="M4964" s="42" t="n"/>
      <c r="N4964" s="42" t="n"/>
      <c r="O4964" s="42" t="n"/>
    </row>
    <row r="4965">
      <c r="A4965" s="40" t="n"/>
      <c r="B4965" s="41" t="n"/>
      <c r="C4965" s="42" t="n"/>
      <c r="D4965" s="42" t="n"/>
      <c r="E4965" s="42" t="n"/>
      <c r="F4965" s="42" t="n"/>
      <c r="G4965" s="42" t="n"/>
      <c r="H4965" s="42" t="n"/>
      <c r="I4965" s="42" t="n"/>
      <c r="J4965" s="42" t="n"/>
      <c r="K4965" s="42" t="n"/>
      <c r="L4965" s="42" t="n"/>
      <c r="M4965" s="42" t="n"/>
      <c r="N4965" s="42" t="n"/>
      <c r="O4965" s="42" t="n"/>
    </row>
    <row r="4966">
      <c r="A4966" s="40" t="n"/>
      <c r="B4966" s="41" t="n"/>
      <c r="C4966" s="42" t="n"/>
      <c r="D4966" s="42" t="n"/>
      <c r="E4966" s="42" t="n"/>
      <c r="F4966" s="42" t="n"/>
      <c r="G4966" s="42" t="n"/>
      <c r="H4966" s="42" t="n"/>
      <c r="I4966" s="42" t="n"/>
      <c r="J4966" s="42" t="n"/>
      <c r="K4966" s="42" t="n"/>
      <c r="L4966" s="42" t="n"/>
      <c r="M4966" s="42" t="n"/>
      <c r="N4966" s="42" t="n"/>
      <c r="O4966" s="42" t="n"/>
    </row>
    <row r="4967">
      <c r="A4967" s="40" t="n"/>
      <c r="B4967" s="41" t="n"/>
      <c r="C4967" s="42" t="n"/>
      <c r="D4967" s="42" t="n"/>
      <c r="E4967" s="42" t="n"/>
      <c r="F4967" s="42" t="n"/>
      <c r="G4967" s="42" t="n"/>
      <c r="H4967" s="42" t="n"/>
      <c r="I4967" s="42" t="n"/>
      <c r="J4967" s="42" t="n"/>
      <c r="K4967" s="42" t="n"/>
      <c r="L4967" s="42" t="n"/>
      <c r="M4967" s="42" t="n"/>
      <c r="N4967" s="42" t="n"/>
      <c r="O4967" s="42" t="n"/>
    </row>
    <row r="4968">
      <c r="A4968" s="40" t="n"/>
      <c r="B4968" s="41" t="n"/>
      <c r="C4968" s="42" t="n"/>
      <c r="D4968" s="42" t="n"/>
      <c r="E4968" s="42" t="n"/>
      <c r="F4968" s="42" t="n"/>
      <c r="G4968" s="42" t="n"/>
      <c r="H4968" s="42" t="n"/>
      <c r="I4968" s="42" t="n"/>
      <c r="J4968" s="42" t="n"/>
      <c r="K4968" s="42" t="n"/>
      <c r="L4968" s="42" t="n"/>
      <c r="M4968" s="42" t="n"/>
      <c r="N4968" s="42" t="n"/>
      <c r="O4968" s="42" t="n"/>
    </row>
    <row r="4969">
      <c r="A4969" s="40" t="n"/>
      <c r="B4969" s="41" t="n"/>
      <c r="C4969" s="42" t="n"/>
      <c r="D4969" s="42" t="n"/>
      <c r="E4969" s="42" t="n"/>
      <c r="F4969" s="42" t="n"/>
      <c r="G4969" s="42" t="n"/>
      <c r="H4969" s="42" t="n"/>
      <c r="I4969" s="42" t="n"/>
      <c r="J4969" s="42" t="n"/>
      <c r="K4969" s="42" t="n"/>
      <c r="L4969" s="42" t="n"/>
      <c r="M4969" s="42" t="n"/>
      <c r="N4969" s="42" t="n"/>
      <c r="O4969" s="42" t="n"/>
    </row>
    <row r="4970">
      <c r="A4970" s="40" t="n"/>
      <c r="B4970" s="41" t="n"/>
      <c r="C4970" s="42" t="n"/>
      <c r="D4970" s="42" t="n"/>
      <c r="E4970" s="42" t="n"/>
      <c r="F4970" s="42" t="n"/>
      <c r="G4970" s="42" t="n"/>
      <c r="H4970" s="42" t="n"/>
      <c r="I4970" s="42" t="n"/>
      <c r="J4970" s="42" t="n"/>
      <c r="K4970" s="42" t="n"/>
      <c r="L4970" s="42" t="n"/>
      <c r="M4970" s="42" t="n"/>
      <c r="N4970" s="42" t="n"/>
      <c r="O4970" s="42" t="n"/>
    </row>
    <row r="4971">
      <c r="A4971" s="40" t="n"/>
      <c r="B4971" s="41" t="n"/>
      <c r="C4971" s="42" t="n"/>
      <c r="D4971" s="42" t="n"/>
      <c r="E4971" s="42" t="n"/>
      <c r="F4971" s="42" t="n"/>
      <c r="G4971" s="42" t="n"/>
      <c r="H4971" s="42" t="n"/>
      <c r="I4971" s="42" t="n"/>
      <c r="J4971" s="42" t="n"/>
      <c r="K4971" s="42" t="n"/>
      <c r="L4971" s="42" t="n"/>
      <c r="M4971" s="42" t="n"/>
      <c r="N4971" s="42" t="n"/>
      <c r="O4971" s="42" t="n"/>
    </row>
    <row r="4972">
      <c r="A4972" s="40" t="n"/>
      <c r="B4972" s="41" t="n"/>
      <c r="C4972" s="42" t="n"/>
      <c r="D4972" s="42" t="n"/>
      <c r="E4972" s="42" t="n"/>
      <c r="F4972" s="42" t="n"/>
      <c r="G4972" s="42" t="n"/>
      <c r="H4972" s="42" t="n"/>
      <c r="I4972" s="42" t="n"/>
      <c r="J4972" s="42" t="n"/>
      <c r="K4972" s="42" t="n"/>
      <c r="L4972" s="42" t="n"/>
      <c r="M4972" s="42" t="n"/>
      <c r="N4972" s="42" t="n"/>
      <c r="O4972" s="42" t="n"/>
    </row>
    <row r="4973">
      <c r="A4973" s="40" t="n"/>
      <c r="B4973" s="41" t="n"/>
      <c r="C4973" s="42" t="n"/>
      <c r="D4973" s="42" t="n"/>
      <c r="E4973" s="42" t="n"/>
      <c r="F4973" s="42" t="n"/>
      <c r="G4973" s="42" t="n"/>
      <c r="H4973" s="42" t="n"/>
      <c r="I4973" s="42" t="n"/>
      <c r="J4973" s="42" t="n"/>
      <c r="K4973" s="42" t="n"/>
      <c r="L4973" s="42" t="n"/>
      <c r="M4973" s="42" t="n"/>
      <c r="N4973" s="42" t="n"/>
      <c r="O4973" s="42" t="n"/>
    </row>
    <row r="4974">
      <c r="A4974" s="40" t="n"/>
      <c r="B4974" s="41" t="n"/>
      <c r="C4974" s="42" t="n"/>
      <c r="D4974" s="42" t="n"/>
      <c r="E4974" s="42" t="n"/>
      <c r="F4974" s="42" t="n"/>
      <c r="G4974" s="42" t="n"/>
      <c r="H4974" s="42" t="n"/>
      <c r="I4974" s="42" t="n"/>
      <c r="J4974" s="42" t="n"/>
      <c r="K4974" s="42" t="n"/>
      <c r="L4974" s="42" t="n"/>
      <c r="M4974" s="42" t="n"/>
      <c r="N4974" s="42" t="n"/>
      <c r="O4974" s="42" t="n"/>
    </row>
    <row r="4975">
      <c r="A4975" s="40" t="n"/>
      <c r="B4975" s="41" t="n"/>
      <c r="C4975" s="42" t="n"/>
      <c r="D4975" s="42" t="n"/>
      <c r="E4975" s="42" t="n"/>
      <c r="F4975" s="42" t="n"/>
      <c r="G4975" s="42" t="n"/>
      <c r="H4975" s="42" t="n"/>
      <c r="I4975" s="42" t="n"/>
      <c r="J4975" s="42" t="n"/>
      <c r="K4975" s="42" t="n"/>
      <c r="L4975" s="42" t="n"/>
      <c r="M4975" s="42" t="n"/>
      <c r="N4975" s="42" t="n"/>
      <c r="O4975" s="42" t="n"/>
    </row>
    <row r="4976">
      <c r="A4976" s="40" t="n"/>
      <c r="B4976" s="41" t="n"/>
      <c r="C4976" s="42" t="n"/>
      <c r="D4976" s="42" t="n"/>
      <c r="E4976" s="42" t="n"/>
      <c r="F4976" s="42" t="n"/>
      <c r="G4976" s="42" t="n"/>
      <c r="H4976" s="42" t="n"/>
      <c r="I4976" s="42" t="n"/>
      <c r="J4976" s="42" t="n"/>
      <c r="K4976" s="42" t="n"/>
      <c r="L4976" s="42" t="n"/>
      <c r="M4976" s="42" t="n"/>
      <c r="N4976" s="42" t="n"/>
      <c r="O4976" s="42" t="n"/>
    </row>
    <row r="4977">
      <c r="A4977" s="40" t="n"/>
      <c r="B4977" s="41" t="n"/>
      <c r="C4977" s="42" t="n"/>
      <c r="D4977" s="42" t="n"/>
      <c r="E4977" s="42" t="n"/>
      <c r="F4977" s="42" t="n"/>
      <c r="G4977" s="42" t="n"/>
      <c r="H4977" s="42" t="n"/>
      <c r="I4977" s="42" t="n"/>
      <c r="J4977" s="42" t="n"/>
      <c r="K4977" s="42" t="n"/>
      <c r="L4977" s="42" t="n"/>
      <c r="M4977" s="42" t="n"/>
      <c r="N4977" s="42" t="n"/>
      <c r="O4977" s="42" t="n"/>
    </row>
    <row r="4978">
      <c r="A4978" s="40" t="n"/>
      <c r="B4978" s="41" t="n"/>
      <c r="C4978" s="42" t="n"/>
      <c r="D4978" s="42" t="n"/>
      <c r="E4978" s="42" t="n"/>
      <c r="F4978" s="42" t="n"/>
      <c r="G4978" s="42" t="n"/>
      <c r="H4978" s="42" t="n"/>
      <c r="I4978" s="42" t="n"/>
      <c r="J4978" s="42" t="n"/>
      <c r="K4978" s="42" t="n"/>
      <c r="L4978" s="42" t="n"/>
      <c r="M4978" s="42" t="n"/>
      <c r="N4978" s="42" t="n"/>
      <c r="O4978" s="42" t="n"/>
    </row>
    <row r="4979">
      <c r="A4979" s="40" t="n"/>
      <c r="B4979" s="41" t="n"/>
      <c r="C4979" s="42" t="n"/>
      <c r="D4979" s="42" t="n"/>
      <c r="E4979" s="42" t="n"/>
      <c r="F4979" s="42" t="n"/>
      <c r="G4979" s="42" t="n"/>
      <c r="H4979" s="42" t="n"/>
      <c r="I4979" s="42" t="n"/>
      <c r="J4979" s="42" t="n"/>
      <c r="K4979" s="42" t="n"/>
      <c r="L4979" s="42" t="n"/>
      <c r="M4979" s="42" t="n"/>
      <c r="N4979" s="42" t="n"/>
      <c r="O4979" s="42" t="n"/>
    </row>
    <row r="4980">
      <c r="A4980" s="40" t="n"/>
      <c r="B4980" s="41" t="n"/>
      <c r="C4980" s="42" t="n"/>
      <c r="D4980" s="42" t="n"/>
      <c r="E4980" s="42" t="n"/>
      <c r="F4980" s="42" t="n"/>
      <c r="G4980" s="42" t="n"/>
      <c r="H4980" s="42" t="n"/>
      <c r="I4980" s="42" t="n"/>
      <c r="J4980" s="42" t="n"/>
      <c r="K4980" s="42" t="n"/>
      <c r="L4980" s="42" t="n"/>
      <c r="M4980" s="42" t="n"/>
      <c r="N4980" s="42" t="n"/>
      <c r="O4980" s="42" t="n"/>
    </row>
    <row r="4981">
      <c r="A4981" s="40" t="n"/>
      <c r="B4981" s="41" t="n"/>
      <c r="C4981" s="42" t="n"/>
      <c r="D4981" s="42" t="n"/>
      <c r="E4981" s="42" t="n"/>
      <c r="F4981" s="42" t="n"/>
      <c r="G4981" s="42" t="n"/>
      <c r="H4981" s="42" t="n"/>
      <c r="I4981" s="42" t="n"/>
      <c r="J4981" s="42" t="n"/>
      <c r="K4981" s="42" t="n"/>
      <c r="L4981" s="42" t="n"/>
      <c r="M4981" s="42" t="n"/>
      <c r="N4981" s="42" t="n"/>
      <c r="O4981" s="42" t="n"/>
    </row>
    <row r="4982">
      <c r="A4982" s="40" t="n"/>
      <c r="B4982" s="41" t="n"/>
      <c r="C4982" s="42" t="n"/>
      <c r="D4982" s="42" t="n"/>
      <c r="E4982" s="42" t="n"/>
      <c r="F4982" s="42" t="n"/>
      <c r="G4982" s="42" t="n"/>
      <c r="H4982" s="42" t="n"/>
      <c r="I4982" s="42" t="n"/>
      <c r="J4982" s="42" t="n"/>
      <c r="K4982" s="42" t="n"/>
      <c r="L4982" s="42" t="n"/>
      <c r="M4982" s="42" t="n"/>
      <c r="N4982" s="42" t="n"/>
      <c r="O4982" s="42" t="n"/>
    </row>
    <row r="4983">
      <c r="A4983" s="40" t="n"/>
      <c r="B4983" s="41" t="n"/>
      <c r="C4983" s="42" t="n"/>
      <c r="D4983" s="42" t="n"/>
      <c r="E4983" s="42" t="n"/>
      <c r="F4983" s="42" t="n"/>
      <c r="G4983" s="42" t="n"/>
      <c r="H4983" s="42" t="n"/>
      <c r="I4983" s="42" t="n"/>
      <c r="J4983" s="42" t="n"/>
      <c r="K4983" s="42" t="n"/>
      <c r="L4983" s="42" t="n"/>
      <c r="M4983" s="42" t="n"/>
      <c r="N4983" s="42" t="n"/>
      <c r="O4983" s="42" t="n"/>
    </row>
    <row r="4984">
      <c r="A4984" s="40" t="n"/>
      <c r="B4984" s="41" t="n"/>
      <c r="C4984" s="42" t="n"/>
      <c r="D4984" s="42" t="n"/>
      <c r="E4984" s="42" t="n"/>
      <c r="F4984" s="42" t="n"/>
      <c r="G4984" s="42" t="n"/>
      <c r="H4984" s="42" t="n"/>
      <c r="I4984" s="42" t="n"/>
      <c r="J4984" s="42" t="n"/>
      <c r="K4984" s="42" t="n"/>
      <c r="L4984" s="42" t="n"/>
      <c r="M4984" s="42" t="n"/>
      <c r="N4984" s="42" t="n"/>
      <c r="O4984" s="42" t="n"/>
    </row>
    <row r="4985">
      <c r="A4985" s="40" t="n"/>
      <c r="B4985" s="41" t="n"/>
      <c r="C4985" s="42" t="n"/>
      <c r="D4985" s="42" t="n"/>
      <c r="E4985" s="42" t="n"/>
      <c r="F4985" s="42" t="n"/>
      <c r="G4985" s="42" t="n"/>
      <c r="H4985" s="42" t="n"/>
      <c r="I4985" s="42" t="n"/>
      <c r="J4985" s="42" t="n"/>
      <c r="K4985" s="42" t="n"/>
      <c r="L4985" s="42" t="n"/>
      <c r="M4985" s="42" t="n"/>
      <c r="N4985" s="42" t="n"/>
      <c r="O4985" s="42" t="n"/>
    </row>
    <row r="4986">
      <c r="A4986" s="40" t="n"/>
      <c r="B4986" s="41" t="n"/>
      <c r="C4986" s="42" t="n"/>
      <c r="D4986" s="42" t="n"/>
      <c r="E4986" s="42" t="n"/>
      <c r="F4986" s="42" t="n"/>
      <c r="G4986" s="42" t="n"/>
      <c r="H4986" s="42" t="n"/>
      <c r="I4986" s="42" t="n"/>
      <c r="J4986" s="42" t="n"/>
      <c r="K4986" s="42" t="n"/>
      <c r="L4986" s="42" t="n"/>
      <c r="M4986" s="42" t="n"/>
      <c r="N4986" s="42" t="n"/>
      <c r="O4986" s="42" t="n"/>
    </row>
    <row r="4987">
      <c r="A4987" s="40" t="n"/>
      <c r="B4987" s="41" t="n"/>
      <c r="C4987" s="42" t="n"/>
      <c r="D4987" s="42" t="n"/>
      <c r="E4987" s="42" t="n"/>
      <c r="F4987" s="42" t="n"/>
      <c r="G4987" s="42" t="n"/>
      <c r="H4987" s="42" t="n"/>
      <c r="I4987" s="42" t="n"/>
      <c r="J4987" s="42" t="n"/>
      <c r="K4987" s="42" t="n"/>
      <c r="L4987" s="42" t="n"/>
      <c r="M4987" s="42" t="n"/>
      <c r="N4987" s="42" t="n"/>
      <c r="O4987" s="42" t="n"/>
    </row>
    <row r="4988">
      <c r="A4988" s="40" t="n"/>
      <c r="B4988" s="41" t="n"/>
      <c r="C4988" s="42" t="n"/>
      <c r="D4988" s="42" t="n"/>
      <c r="E4988" s="42" t="n"/>
      <c r="F4988" s="42" t="n"/>
      <c r="G4988" s="42" t="n"/>
      <c r="H4988" s="42" t="n"/>
      <c r="I4988" s="42" t="n"/>
      <c r="J4988" s="42" t="n"/>
      <c r="K4988" s="42" t="n"/>
      <c r="L4988" s="42" t="n"/>
      <c r="M4988" s="42" t="n"/>
      <c r="N4988" s="42" t="n"/>
      <c r="O4988" s="42" t="n"/>
    </row>
    <row r="4989">
      <c r="A4989" s="40" t="n"/>
      <c r="B4989" s="41" t="n"/>
      <c r="C4989" s="42" t="n"/>
      <c r="D4989" s="42" t="n"/>
      <c r="E4989" s="42" t="n"/>
      <c r="F4989" s="42" t="n"/>
      <c r="G4989" s="42" t="n"/>
      <c r="H4989" s="42" t="n"/>
      <c r="I4989" s="42" t="n"/>
      <c r="J4989" s="42" t="n"/>
      <c r="K4989" s="42" t="n"/>
      <c r="L4989" s="42" t="n"/>
      <c r="M4989" s="42" t="n"/>
      <c r="N4989" s="42" t="n"/>
      <c r="O4989" s="42" t="n"/>
    </row>
    <row r="4990">
      <c r="A4990" s="40" t="n"/>
      <c r="B4990" s="41" t="n"/>
      <c r="C4990" s="42" t="n"/>
      <c r="D4990" s="42" t="n"/>
      <c r="E4990" s="42" t="n"/>
      <c r="F4990" s="42" t="n"/>
      <c r="G4990" s="42" t="n"/>
      <c r="H4990" s="42" t="n"/>
      <c r="I4990" s="42" t="n"/>
      <c r="J4990" s="42" t="n"/>
      <c r="K4990" s="42" t="n"/>
      <c r="L4990" s="42" t="n"/>
      <c r="M4990" s="42" t="n"/>
      <c r="N4990" s="42" t="n"/>
      <c r="O4990" s="42" t="n"/>
    </row>
    <row r="4991">
      <c r="A4991" s="40" t="n"/>
      <c r="B4991" s="41" t="n"/>
      <c r="C4991" s="42" t="n"/>
      <c r="D4991" s="42" t="n"/>
      <c r="E4991" s="42" t="n"/>
      <c r="F4991" s="42" t="n"/>
      <c r="G4991" s="42" t="n"/>
      <c r="H4991" s="42" t="n"/>
      <c r="I4991" s="42" t="n"/>
      <c r="J4991" s="42" t="n"/>
      <c r="K4991" s="42" t="n"/>
      <c r="L4991" s="42" t="n"/>
      <c r="M4991" s="42" t="n"/>
      <c r="N4991" s="42" t="n"/>
      <c r="O4991" s="42" t="n"/>
    </row>
    <row r="4992">
      <c r="A4992" s="40" t="n"/>
      <c r="B4992" s="41" t="n"/>
      <c r="C4992" s="42" t="n"/>
      <c r="D4992" s="42" t="n"/>
      <c r="E4992" s="42" t="n"/>
      <c r="F4992" s="42" t="n"/>
      <c r="G4992" s="42" t="n"/>
      <c r="H4992" s="42" t="n"/>
      <c r="I4992" s="42" t="n"/>
      <c r="J4992" s="42" t="n"/>
      <c r="K4992" s="42" t="n"/>
      <c r="L4992" s="42" t="n"/>
      <c r="M4992" s="42" t="n"/>
      <c r="N4992" s="42" t="n"/>
      <c r="O4992" s="42" t="n"/>
    </row>
    <row r="4993">
      <c r="A4993" s="40" t="n"/>
      <c r="B4993" s="41" t="n"/>
      <c r="C4993" s="42" t="n"/>
      <c r="D4993" s="42" t="n"/>
      <c r="E4993" s="42" t="n"/>
      <c r="F4993" s="42" t="n"/>
      <c r="G4993" s="42" t="n"/>
      <c r="H4993" s="42" t="n"/>
      <c r="I4993" s="42" t="n"/>
      <c r="J4993" s="42" t="n"/>
      <c r="K4993" s="42" t="n"/>
      <c r="L4993" s="42" t="n"/>
      <c r="M4993" s="42" t="n"/>
      <c r="N4993" s="42" t="n"/>
      <c r="O4993" s="42" t="n"/>
    </row>
    <row r="4994">
      <c r="A4994" s="40" t="n"/>
      <c r="B4994" s="41" t="n"/>
      <c r="C4994" s="42" t="n"/>
      <c r="D4994" s="42" t="n"/>
      <c r="E4994" s="42" t="n"/>
      <c r="F4994" s="42" t="n"/>
      <c r="G4994" s="42" t="n"/>
      <c r="H4994" s="42" t="n"/>
      <c r="I4994" s="42" t="n"/>
      <c r="J4994" s="42" t="n"/>
      <c r="K4994" s="42" t="n"/>
      <c r="L4994" s="42" t="n"/>
      <c r="M4994" s="42" t="n"/>
      <c r="N4994" s="42" t="n"/>
      <c r="O4994" s="42" t="n"/>
    </row>
    <row r="4995">
      <c r="A4995" s="40" t="n"/>
      <c r="B4995" s="41" t="n"/>
      <c r="C4995" s="42" t="n"/>
      <c r="D4995" s="42" t="n"/>
      <c r="E4995" s="42" t="n"/>
      <c r="F4995" s="42" t="n"/>
      <c r="G4995" s="42" t="n"/>
      <c r="H4995" s="42" t="n"/>
      <c r="I4995" s="42" t="n"/>
      <c r="J4995" s="42" t="n"/>
      <c r="K4995" s="42" t="n"/>
      <c r="L4995" s="42" t="n"/>
      <c r="M4995" s="42" t="n"/>
      <c r="N4995" s="42" t="n"/>
      <c r="O4995" s="42" t="n"/>
    </row>
    <row r="4996">
      <c r="A4996" s="40" t="n"/>
      <c r="B4996" s="41" t="n"/>
      <c r="C4996" s="42" t="n"/>
      <c r="D4996" s="42" t="n"/>
      <c r="E4996" s="42" t="n"/>
      <c r="F4996" s="42" t="n"/>
      <c r="G4996" s="42" t="n"/>
      <c r="H4996" s="42" t="n"/>
      <c r="I4996" s="42" t="n"/>
      <c r="J4996" s="42" t="n"/>
      <c r="K4996" s="42" t="n"/>
      <c r="L4996" s="42" t="n"/>
      <c r="M4996" s="42" t="n"/>
      <c r="N4996" s="42" t="n"/>
      <c r="O4996" s="42" t="n"/>
    </row>
    <row r="4997">
      <c r="A4997" s="40" t="n"/>
      <c r="B4997" s="41" t="n"/>
      <c r="C4997" s="42" t="n"/>
      <c r="D4997" s="42" t="n"/>
      <c r="E4997" s="42" t="n"/>
      <c r="F4997" s="42" t="n"/>
      <c r="G4997" s="42" t="n"/>
      <c r="H4997" s="42" t="n"/>
      <c r="I4997" s="42" t="n"/>
      <c r="J4997" s="42" t="n"/>
      <c r="K4997" s="42" t="n"/>
      <c r="L4997" s="42" t="n"/>
      <c r="M4997" s="42" t="n"/>
      <c r="N4997" s="42" t="n"/>
      <c r="O4997" s="42" t="n"/>
    </row>
    <row r="4998">
      <c r="A4998" s="40" t="n"/>
      <c r="B4998" s="41" t="n"/>
      <c r="C4998" s="42" t="n"/>
      <c r="D4998" s="42" t="n"/>
      <c r="E4998" s="42" t="n"/>
      <c r="F4998" s="42" t="n"/>
      <c r="G4998" s="42" t="n"/>
      <c r="H4998" s="42" t="n"/>
      <c r="I4998" s="42" t="n"/>
      <c r="J4998" s="42" t="n"/>
      <c r="K4998" s="42" t="n"/>
      <c r="L4998" s="42" t="n"/>
      <c r="M4998" s="42" t="n"/>
      <c r="N4998" s="42" t="n"/>
      <c r="O4998" s="42" t="n"/>
    </row>
    <row r="4999">
      <c r="A4999" s="40" t="n"/>
      <c r="B4999" s="41" t="n"/>
      <c r="C4999" s="42" t="n"/>
      <c r="D4999" s="42" t="n"/>
      <c r="E4999" s="42" t="n"/>
      <c r="F4999" s="42" t="n"/>
      <c r="G4999" s="42" t="n"/>
      <c r="H4999" s="42" t="n"/>
      <c r="I4999" s="42" t="n"/>
      <c r="J4999" s="42" t="n"/>
      <c r="K4999" s="42" t="n"/>
      <c r="L4999" s="42" t="n"/>
      <c r="M4999" s="42" t="n"/>
      <c r="N4999" s="42" t="n"/>
      <c r="O4999" s="42" t="n"/>
    </row>
    <row r="5000">
      <c r="A5000" s="40" t="n"/>
      <c r="B5000" s="41" t="n"/>
      <c r="C5000" s="42" t="n"/>
      <c r="D5000" s="42" t="n"/>
      <c r="E5000" s="42" t="n"/>
      <c r="F5000" s="42" t="n"/>
      <c r="G5000" s="42" t="n"/>
      <c r="H5000" s="42" t="n"/>
      <c r="I5000" s="42" t="n"/>
      <c r="J5000" s="42" t="n"/>
      <c r="K5000" s="42" t="n"/>
      <c r="L5000" s="42" t="n"/>
      <c r="M5000" s="42" t="n"/>
      <c r="N5000" s="42" t="n"/>
      <c r="O5000" s="42" t="n"/>
    </row>
    <row r="5001">
      <c r="A5001" s="40" t="n"/>
      <c r="B5001" s="41" t="n"/>
      <c r="C5001" s="42" t="n"/>
      <c r="D5001" s="42" t="n"/>
      <c r="E5001" s="42" t="n"/>
      <c r="F5001" s="42" t="n"/>
      <c r="G5001" s="42" t="n"/>
      <c r="H5001" s="42" t="n"/>
      <c r="I5001" s="42" t="n"/>
      <c r="J5001" s="42" t="n"/>
      <c r="K5001" s="42" t="n"/>
      <c r="L5001" s="42" t="n"/>
      <c r="M5001" s="42" t="n"/>
      <c r="N5001" s="42" t="n"/>
      <c r="O5001" s="42" t="n"/>
    </row>
    <row r="5002">
      <c r="A5002" s="40" t="n"/>
      <c r="B5002" s="41" t="n"/>
      <c r="C5002" s="42" t="n"/>
      <c r="D5002" s="42" t="n"/>
      <c r="E5002" s="42" t="n"/>
      <c r="F5002" s="42" t="n"/>
      <c r="G5002" s="42" t="n"/>
      <c r="H5002" s="42" t="n"/>
      <c r="I5002" s="42" t="n"/>
      <c r="J5002" s="42" t="n"/>
      <c r="K5002" s="42" t="n"/>
      <c r="L5002" s="42" t="n"/>
      <c r="M5002" s="42" t="n"/>
      <c r="N5002" s="42" t="n"/>
      <c r="O5002" s="42" t="n"/>
    </row>
    <row r="5003">
      <c r="A5003" s="40" t="n"/>
      <c r="B5003" s="41" t="n"/>
      <c r="C5003" s="42" t="n"/>
      <c r="D5003" s="42" t="n"/>
      <c r="E5003" s="42" t="n"/>
      <c r="F5003" s="42" t="n"/>
      <c r="G5003" s="42" t="n"/>
      <c r="H5003" s="42" t="n"/>
      <c r="I5003" s="42" t="n"/>
      <c r="J5003" s="42" t="n"/>
      <c r="K5003" s="42" t="n"/>
      <c r="L5003" s="42" t="n"/>
      <c r="M5003" s="42" t="n"/>
      <c r="N5003" s="42" t="n"/>
      <c r="O5003" s="42" t="n"/>
    </row>
    <row r="5004">
      <c r="A5004" s="40" t="n"/>
      <c r="B5004" s="41" t="n"/>
      <c r="C5004" s="42" t="n"/>
      <c r="D5004" s="42" t="n"/>
      <c r="E5004" s="42" t="n"/>
      <c r="F5004" s="42" t="n"/>
      <c r="G5004" s="42" t="n"/>
      <c r="H5004" s="42" t="n"/>
      <c r="I5004" s="42" t="n"/>
      <c r="J5004" s="42" t="n"/>
      <c r="K5004" s="42" t="n"/>
      <c r="L5004" s="42" t="n"/>
      <c r="M5004" s="42" t="n"/>
      <c r="N5004" s="42" t="n"/>
      <c r="O5004" s="42" t="n"/>
    </row>
    <row r="5005">
      <c r="A5005" s="40" t="n"/>
      <c r="B5005" s="41" t="n"/>
      <c r="C5005" s="42" t="n"/>
      <c r="D5005" s="42" t="n"/>
      <c r="E5005" s="42" t="n"/>
      <c r="F5005" s="42" t="n"/>
      <c r="G5005" s="42" t="n"/>
      <c r="H5005" s="42" t="n"/>
      <c r="I5005" s="42" t="n"/>
      <c r="J5005" s="42" t="n"/>
      <c r="K5005" s="42" t="n"/>
      <c r="L5005" s="42" t="n"/>
      <c r="M5005" s="42" t="n"/>
      <c r="N5005" s="42" t="n"/>
      <c r="O5005" s="42" t="n"/>
    </row>
    <row r="5006">
      <c r="A5006" s="40" t="n"/>
      <c r="B5006" s="41" t="n"/>
      <c r="C5006" s="42" t="n"/>
      <c r="D5006" s="42" t="n"/>
      <c r="E5006" s="42" t="n"/>
      <c r="F5006" s="42" t="n"/>
      <c r="G5006" s="42" t="n"/>
      <c r="H5006" s="42" t="n"/>
      <c r="I5006" s="42" t="n"/>
      <c r="J5006" s="42" t="n"/>
      <c r="K5006" s="42" t="n"/>
      <c r="L5006" s="42" t="n"/>
      <c r="M5006" s="42" t="n"/>
      <c r="N5006" s="42" t="n"/>
      <c r="O5006" s="42" t="n"/>
    </row>
    <row r="5007">
      <c r="A5007" s="40" t="n"/>
      <c r="B5007" s="41" t="n"/>
      <c r="C5007" s="42" t="n"/>
      <c r="D5007" s="42" t="n"/>
      <c r="E5007" s="42" t="n"/>
      <c r="F5007" s="42" t="n"/>
      <c r="G5007" s="42" t="n"/>
      <c r="H5007" s="42" t="n"/>
      <c r="I5007" s="42" t="n"/>
      <c r="J5007" s="42" t="n"/>
      <c r="K5007" s="42" t="n"/>
      <c r="L5007" s="42" t="n"/>
      <c r="M5007" s="42" t="n"/>
      <c r="N5007" s="42" t="n"/>
      <c r="O5007" s="42" t="n"/>
    </row>
    <row r="5008">
      <c r="A5008" s="40" t="n"/>
      <c r="B5008" s="41" t="n"/>
      <c r="C5008" s="42" t="n"/>
      <c r="D5008" s="42" t="n"/>
      <c r="E5008" s="42" t="n"/>
      <c r="F5008" s="42" t="n"/>
      <c r="G5008" s="42" t="n"/>
      <c r="H5008" s="42" t="n"/>
      <c r="I5008" s="42" t="n"/>
      <c r="J5008" s="42" t="n"/>
      <c r="K5008" s="42" t="n"/>
      <c r="L5008" s="42" t="n"/>
      <c r="M5008" s="42" t="n"/>
      <c r="N5008" s="42" t="n"/>
      <c r="O5008" s="42" t="n"/>
    </row>
    <row r="5009">
      <c r="A5009" s="40" t="n"/>
      <c r="B5009" s="41" t="n"/>
      <c r="C5009" s="42" t="n"/>
      <c r="D5009" s="42" t="n"/>
      <c r="E5009" s="42" t="n"/>
      <c r="F5009" s="42" t="n"/>
      <c r="G5009" s="42" t="n"/>
      <c r="H5009" s="42" t="n"/>
      <c r="I5009" s="42" t="n"/>
      <c r="J5009" s="42" t="n"/>
      <c r="K5009" s="42" t="n"/>
      <c r="L5009" s="42" t="n"/>
      <c r="M5009" s="42" t="n"/>
      <c r="N5009" s="42" t="n"/>
      <c r="O5009" s="42" t="n"/>
    </row>
    <row r="5010">
      <c r="A5010" s="40" t="n"/>
      <c r="B5010" s="41" t="n"/>
      <c r="C5010" s="42" t="n"/>
      <c r="D5010" s="42" t="n"/>
      <c r="E5010" s="42" t="n"/>
      <c r="F5010" s="42" t="n"/>
      <c r="G5010" s="42" t="n"/>
      <c r="H5010" s="42" t="n"/>
      <c r="I5010" s="42" t="n"/>
      <c r="J5010" s="42" t="n"/>
      <c r="K5010" s="42" t="n"/>
      <c r="L5010" s="42" t="n"/>
      <c r="M5010" s="42" t="n"/>
      <c r="N5010" s="42" t="n"/>
      <c r="O5010" s="42" t="n"/>
    </row>
    <row r="5011">
      <c r="A5011" s="40" t="n"/>
      <c r="B5011" s="41" t="n"/>
      <c r="C5011" s="42" t="n"/>
      <c r="D5011" s="42" t="n"/>
      <c r="E5011" s="42" t="n"/>
      <c r="F5011" s="42" t="n"/>
      <c r="G5011" s="42" t="n"/>
      <c r="H5011" s="42" t="n"/>
      <c r="I5011" s="42" t="n"/>
      <c r="J5011" s="42" t="n"/>
      <c r="K5011" s="42" t="n"/>
      <c r="L5011" s="42" t="n"/>
      <c r="M5011" s="42" t="n"/>
      <c r="N5011" s="42" t="n"/>
      <c r="O5011" s="42" t="n"/>
    </row>
    <row r="5012">
      <c r="A5012" s="40" t="n"/>
      <c r="B5012" s="41" t="n"/>
      <c r="C5012" s="42" t="n"/>
      <c r="D5012" s="42" t="n"/>
      <c r="E5012" s="42" t="n"/>
      <c r="F5012" s="42" t="n"/>
      <c r="G5012" s="42" t="n"/>
      <c r="H5012" s="42" t="n"/>
      <c r="I5012" s="42" t="n"/>
      <c r="J5012" s="42" t="n"/>
      <c r="K5012" s="42" t="n"/>
      <c r="L5012" s="42" t="n"/>
      <c r="M5012" s="42" t="n"/>
      <c r="N5012" s="42" t="n"/>
      <c r="O5012" s="42" t="n"/>
    </row>
    <row r="5013">
      <c r="A5013" s="40" t="n"/>
      <c r="B5013" s="41" t="n"/>
      <c r="C5013" s="42" t="n"/>
      <c r="D5013" s="42" t="n"/>
      <c r="E5013" s="42" t="n"/>
      <c r="F5013" s="42" t="n"/>
      <c r="G5013" s="42" t="n"/>
      <c r="H5013" s="42" t="n"/>
      <c r="I5013" s="42" t="n"/>
      <c r="J5013" s="42" t="n"/>
      <c r="K5013" s="42" t="n"/>
      <c r="L5013" s="42" t="n"/>
      <c r="M5013" s="42" t="n"/>
      <c r="N5013" s="42" t="n"/>
      <c r="O5013" s="42" t="n"/>
    </row>
    <row r="5014">
      <c r="A5014" s="40" t="n"/>
      <c r="B5014" s="41" t="n"/>
      <c r="C5014" s="42" t="n"/>
      <c r="D5014" s="42" t="n"/>
      <c r="E5014" s="42" t="n"/>
      <c r="F5014" s="42" t="n"/>
      <c r="G5014" s="42" t="n"/>
      <c r="H5014" s="42" t="n"/>
      <c r="I5014" s="42" t="n"/>
      <c r="J5014" s="42" t="n"/>
      <c r="K5014" s="42" t="n"/>
      <c r="L5014" s="42" t="n"/>
      <c r="M5014" s="42" t="n"/>
      <c r="N5014" s="42" t="n"/>
      <c r="O5014" s="42" t="n"/>
    </row>
    <row r="5015">
      <c r="A5015" s="40" t="n"/>
      <c r="B5015" s="41" t="n"/>
      <c r="C5015" s="42" t="n"/>
      <c r="D5015" s="42" t="n"/>
      <c r="E5015" s="42" t="n"/>
      <c r="F5015" s="42" t="n"/>
      <c r="G5015" s="42" t="n"/>
      <c r="H5015" s="42" t="n"/>
      <c r="I5015" s="42" t="n"/>
      <c r="J5015" s="42" t="n"/>
      <c r="K5015" s="42" t="n"/>
      <c r="L5015" s="42" t="n"/>
      <c r="M5015" s="42" t="n"/>
      <c r="N5015" s="42" t="n"/>
      <c r="O5015" s="42" t="n"/>
    </row>
    <row r="5016">
      <c r="A5016" s="40" t="n"/>
      <c r="B5016" s="41" t="n"/>
      <c r="C5016" s="42" t="n"/>
      <c r="D5016" s="42" t="n"/>
      <c r="E5016" s="42" t="n"/>
      <c r="F5016" s="42" t="n"/>
      <c r="G5016" s="42" t="n"/>
      <c r="H5016" s="42" t="n"/>
      <c r="I5016" s="42" t="n"/>
      <c r="J5016" s="42" t="n"/>
      <c r="K5016" s="42" t="n"/>
      <c r="L5016" s="42" t="n"/>
      <c r="M5016" s="42" t="n"/>
      <c r="N5016" s="42" t="n"/>
      <c r="O5016" s="42" t="n"/>
    </row>
    <row r="5017">
      <c r="A5017" s="40" t="n"/>
      <c r="B5017" s="41" t="n"/>
      <c r="C5017" s="42" t="n"/>
      <c r="D5017" s="42" t="n"/>
      <c r="E5017" s="42" t="n"/>
      <c r="F5017" s="42" t="n"/>
      <c r="G5017" s="42" t="n"/>
      <c r="H5017" s="42" t="n"/>
      <c r="I5017" s="42" t="n"/>
      <c r="J5017" s="42" t="n"/>
      <c r="K5017" s="42" t="n"/>
      <c r="L5017" s="42" t="n"/>
      <c r="M5017" s="42" t="n"/>
      <c r="N5017" s="42" t="n"/>
      <c r="O5017" s="42" t="n"/>
    </row>
    <row r="5018">
      <c r="A5018" s="397" t="n"/>
      <c r="B5018" s="302" t="n"/>
      <c r="C5018" s="302" t="n"/>
      <c r="D5018" s="302" t="n"/>
      <c r="E5018" s="302" t="n"/>
      <c r="F5018" s="302" t="n"/>
      <c r="G5018" s="302" t="n"/>
      <c r="H5018" s="302" t="n"/>
      <c r="I5018" s="302" t="n"/>
      <c r="J5018" s="302" t="n"/>
      <c r="K5018" s="302" t="n"/>
      <c r="L5018" s="302" t="n"/>
      <c r="M5018" s="302" t="n"/>
      <c r="N5018" s="302" t="n"/>
      <c r="O5018" s="302" t="n"/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06"/>
  <sheetViews>
    <sheetView showGridLines="0" workbookViewId="0">
      <pane ySplit="5" topLeftCell="A6" activePane="bottomLeft" state="frozen"/>
      <selection activeCell="A1" sqref="A1"/>
      <selection pane="bottomLeft" activeCell="G25" sqref="G25"/>
    </sheetView>
  </sheetViews>
  <sheetFormatPr baseColWidth="8" defaultColWidth="9" defaultRowHeight="13.5"/>
  <cols>
    <col width="3.375" customWidth="1" style="25" min="1" max="1"/>
    <col width="12.5" customWidth="1" style="204" min="2" max="2"/>
    <col width="12.3666666666667" customWidth="1" style="204" min="3" max="15"/>
    <col width="9.5" customWidth="1" style="27" min="16" max="16"/>
  </cols>
  <sheetData>
    <row r="1" ht="28" customHeight="1" s="65">
      <c r="A1" s="28" t="inlineStr">
        <is>
          <t>收支报表</t>
        </is>
      </c>
      <c r="B1" s="277" t="n"/>
      <c r="C1" s="277" t="n"/>
      <c r="D1" s="277" t="n"/>
      <c r="E1" s="277" t="n"/>
      <c r="F1" s="277" t="n"/>
      <c r="G1" s="277" t="n"/>
      <c r="H1" s="277" t="n"/>
      <c r="I1" s="277" t="n"/>
      <c r="J1" s="277" t="n"/>
      <c r="K1" s="277" t="n"/>
      <c r="L1" s="277" t="n"/>
      <c r="M1" s="277" t="n"/>
      <c r="N1" s="277" t="n"/>
      <c r="O1" s="277" t="n"/>
      <c r="P1" s="278" t="n"/>
    </row>
    <row r="2" ht="16.5" customHeight="1" s="65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</row>
    <row r="3" ht="20" customHeight="1" s="65">
      <c r="A3" s="31" t="n"/>
      <c r="B3" s="31" t="inlineStr">
        <is>
          <t>收支盈亏</t>
        </is>
      </c>
      <c r="C3" s="395">
        <f>C4-C14</f>
        <v/>
      </c>
      <c r="D3" s="395">
        <f>D4-D14</f>
        <v/>
      </c>
      <c r="E3" s="395">
        <f>E4-E14</f>
        <v/>
      </c>
      <c r="F3" s="395">
        <f>F4-F14</f>
        <v/>
      </c>
      <c r="G3" s="395">
        <f>G4-G14</f>
        <v/>
      </c>
      <c r="H3" s="395">
        <f>H4-H14</f>
        <v/>
      </c>
      <c r="I3" s="395">
        <f>I4-I14</f>
        <v/>
      </c>
      <c r="J3" s="395">
        <f>J4-J14</f>
        <v/>
      </c>
      <c r="K3" s="395">
        <f>K4-K14</f>
        <v/>
      </c>
      <c r="L3" s="395">
        <f>L4-L14</f>
        <v/>
      </c>
      <c r="M3" s="395">
        <f>M4-M14</f>
        <v/>
      </c>
      <c r="N3" s="395">
        <f>N4-N14</f>
        <v/>
      </c>
      <c r="O3" s="395">
        <f>O4-O14</f>
        <v/>
      </c>
      <c r="P3" s="63" t="n"/>
    </row>
    <row r="4" ht="20" customHeight="1" s="65">
      <c r="A4" s="63" t="n"/>
      <c r="B4" s="63" t="inlineStr">
        <is>
          <t>收入总额</t>
        </is>
      </c>
      <c r="C4" s="396">
        <f>SUM(C6:C11)</f>
        <v/>
      </c>
      <c r="D4" s="396">
        <f>SUM(D6:D11)</f>
        <v/>
      </c>
      <c r="E4" s="396">
        <f>SUM(E6:E11)</f>
        <v/>
      </c>
      <c r="F4" s="396">
        <f>SUM(F6:F11)</f>
        <v/>
      </c>
      <c r="G4" s="396">
        <f>SUM(G6:G11)</f>
        <v/>
      </c>
      <c r="H4" s="396">
        <f>SUM(H6:H11)</f>
        <v/>
      </c>
      <c r="I4" s="396">
        <f>SUM(I6:I11)</f>
        <v/>
      </c>
      <c r="J4" s="396">
        <f>SUM(J6:J11)</f>
        <v/>
      </c>
      <c r="K4" s="396">
        <f>SUM(K6:K11)</f>
        <v/>
      </c>
      <c r="L4" s="396">
        <f>SUM(L6:L11)</f>
        <v/>
      </c>
      <c r="M4" s="396">
        <f>SUM(M6:M11)</f>
        <v/>
      </c>
      <c r="N4" s="396">
        <f>SUM(N6:N11)</f>
        <v/>
      </c>
      <c r="O4" s="396">
        <f>SUM(C4:N4)</f>
        <v/>
      </c>
      <c r="P4" s="63" t="n"/>
    </row>
    <row r="5" ht="24" customHeight="1" s="65">
      <c r="A5" s="34" t="inlineStr">
        <is>
          <t>序</t>
        </is>
      </c>
      <c r="B5" s="34" t="inlineStr">
        <is>
          <t>产品收入</t>
        </is>
      </c>
      <c r="C5" s="34" t="n">
        <v>202601</v>
      </c>
      <c r="D5" s="34" t="n">
        <v>202602</v>
      </c>
      <c r="E5" s="34" t="n">
        <v>202603</v>
      </c>
      <c r="F5" s="34" t="n">
        <v>202604</v>
      </c>
      <c r="G5" s="34" t="n">
        <v>202605</v>
      </c>
      <c r="H5" s="34" t="n">
        <v>202606</v>
      </c>
      <c r="I5" s="34" t="n">
        <v>202607</v>
      </c>
      <c r="J5" s="34" t="n">
        <v>202608</v>
      </c>
      <c r="K5" s="34" t="n">
        <v>202609</v>
      </c>
      <c r="L5" s="34" t="n">
        <v>202610</v>
      </c>
      <c r="M5" s="34" t="n">
        <v>202611</v>
      </c>
      <c r="N5" s="34" t="n">
        <v>202612</v>
      </c>
      <c r="O5" s="34" t="inlineStr">
        <is>
          <t>合计</t>
        </is>
      </c>
      <c r="P5" s="34" t="inlineStr">
        <is>
          <t>总收入占比</t>
        </is>
      </c>
    </row>
    <row r="6" ht="20" customHeight="1" s="65">
      <c r="A6" s="59" t="n">
        <v>1</v>
      </c>
      <c r="B6" s="59" t="inlineStr">
        <is>
          <t>红曲</t>
        </is>
      </c>
      <c r="C6" s="386">
        <f>IF($B6="","",SUMIFS(数据录入!$F$5:$F$4999,数据录入!$I$5:$I$4999,$B6,数据录入!$M$5:$M$4999,C$5))</f>
        <v/>
      </c>
      <c r="D6" s="386">
        <f>IF($B6="","",SUMIFS(数据录入!$F$5:$F$4999,数据录入!$I$5:$I$4999,$B6,数据录入!$M$5:$M$4999,D$5))</f>
        <v/>
      </c>
      <c r="E6" s="386">
        <f>IF($B6="","",SUMIFS(数据录入!$F$5:$F$4999,数据录入!$I$5:$I$4999,$B6,数据录入!$M$5:$M$4999,E$5))</f>
        <v/>
      </c>
      <c r="F6" s="386">
        <f>IF($B6="","",SUMIFS(数据录入!$F$5:$F$4999,数据录入!$I$5:$I$4999,$B6,数据录入!$M$5:$M$4999,F$5))</f>
        <v/>
      </c>
      <c r="G6" s="386">
        <f>IF($B6="","",SUMIFS(数据录入!$F$5:$F$4999,数据录入!$I$5:$I$4999,$B6,数据录入!$M$5:$M$4999,G$5))</f>
        <v/>
      </c>
      <c r="H6" s="386">
        <f>IF($B6="","",SUMIFS(数据录入!$F$5:$F$4999,数据录入!$I$5:$I$4999,$B6,数据录入!$M$5:$M$4999,H$5))</f>
        <v/>
      </c>
      <c r="I6" s="386">
        <f>IF($B6="","",SUMIFS(数据录入!$F$5:$F$4999,数据录入!$I$5:$I$4999,$B6,数据录入!$M$5:$M$4999,I$5))</f>
        <v/>
      </c>
      <c r="J6" s="386">
        <f>IF($B6="","",SUMIFS(数据录入!$F$5:$F$4999,数据录入!$I$5:$I$4999,$B6,数据录入!$M$5:$M$4999,J$5))</f>
        <v/>
      </c>
      <c r="K6" s="386">
        <f>IF($B6="","",SUMIFS(数据录入!$F$5:$F$4999,数据录入!$I$5:$I$4999,$B6,数据录入!$M$5:$M$4999,K$5))</f>
        <v/>
      </c>
      <c r="L6" s="386">
        <f>IF($B6="","",SUMIFS(数据录入!$F$5:$F$4999,数据录入!$I$5:$I$4999,$B6,数据录入!$M$5:$M$4999,L$5))</f>
        <v/>
      </c>
      <c r="M6" s="386">
        <f>IF($B6="","",SUMIFS(数据录入!$F$5:$F$4999,数据录入!$I$5:$I$4999,$B6,数据录入!$M$5:$M$4999,M$5))</f>
        <v/>
      </c>
      <c r="N6" s="386">
        <f>IF($B6="","",SUMIFS(数据录入!$F$5:$F$4999,数据录入!$I$5:$I$4999,$B6,数据录入!$M$5:$M$4999,N$5))</f>
        <v/>
      </c>
      <c r="O6" s="386">
        <f>SUM(C6:N6)</f>
        <v/>
      </c>
      <c r="P6" s="37">
        <f>IF($O$14=0,"",O6/$O$4)</f>
        <v/>
      </c>
    </row>
    <row r="7" ht="20" customHeight="1" s="65">
      <c r="A7" s="59" t="n">
        <v>2</v>
      </c>
      <c r="B7" s="59" t="inlineStr">
        <is>
          <t>胚脑</t>
        </is>
      </c>
      <c r="C7" s="386">
        <f>IF($B7="","",SUMIFS(数据录入!$F$5:$F$4999,数据录入!$I$5:$I$4999,$B7,数据录入!$M$5:$M$4999,C$5))</f>
        <v/>
      </c>
      <c r="D7" s="386">
        <f>IF($B7="","",SUMIFS(数据录入!$F$5:$F$4999,数据录入!$I$5:$I$4999,$B7,数据录入!$M$5:$M$4999,D$5))</f>
        <v/>
      </c>
      <c r="E7" s="386">
        <f>IF($B7="","",SUMIFS(数据录入!$F$5:$F$4999,数据录入!$I$5:$I$4999,$B7,数据录入!$M$5:$M$4999,E$5))</f>
        <v/>
      </c>
      <c r="F7" s="386">
        <f>IF($B7="","",SUMIFS(数据录入!$F$5:$F$4999,数据录入!$I$5:$I$4999,$B7,数据录入!$M$5:$M$4999,F$5))</f>
        <v/>
      </c>
      <c r="G7" s="386">
        <f>IF($B7="","",SUMIFS(数据录入!$F$5:$F$4999,数据录入!$I$5:$I$4999,$B7,数据录入!$M$5:$M$4999,G$5))</f>
        <v/>
      </c>
      <c r="H7" s="386">
        <f>IF($B7="","",SUMIFS(数据录入!$F$5:$F$4999,数据录入!$I$5:$I$4999,$B7,数据录入!$M$5:$M$4999,H$5))</f>
        <v/>
      </c>
      <c r="I7" s="386">
        <f>IF($B7="","",SUMIFS(数据录入!$F$5:$F$4999,数据录入!$I$5:$I$4999,$B7,数据录入!$M$5:$M$4999,I$5))</f>
        <v/>
      </c>
      <c r="J7" s="386">
        <f>IF($B7="","",SUMIFS(数据录入!$F$5:$F$4999,数据录入!$I$5:$I$4999,$B7,数据录入!$M$5:$M$4999,J$5))</f>
        <v/>
      </c>
      <c r="K7" s="386">
        <f>IF($B7="","",SUMIFS(数据录入!$F$5:$F$4999,数据录入!$I$5:$I$4999,$B7,数据录入!$M$5:$M$4999,K$5))</f>
        <v/>
      </c>
      <c r="L7" s="386">
        <f>IF($B7="","",SUMIFS(数据录入!$F$5:$F$4999,数据录入!$I$5:$I$4999,$B7,数据录入!$M$5:$M$4999,L$5))</f>
        <v/>
      </c>
      <c r="M7" s="386">
        <f>IF($B7="","",SUMIFS(数据录入!$F$5:$F$4999,数据录入!$I$5:$I$4999,$B7,数据录入!$M$5:$M$4999,M$5))</f>
        <v/>
      </c>
      <c r="N7" s="386">
        <f>IF($B7="","",SUMIFS(数据录入!$F$5:$F$4999,数据录入!$I$5:$I$4999,$B7,数据录入!$M$5:$M$4999,N$5))</f>
        <v/>
      </c>
      <c r="O7" s="386">
        <f>SUM(C7:N7)</f>
        <v/>
      </c>
      <c r="P7" s="37">
        <f>IF($O$14=0,"",O7/$O$4)</f>
        <v/>
      </c>
    </row>
    <row r="8" ht="20" customHeight="1" s="65">
      <c r="A8" s="59" t="n">
        <v>3</v>
      </c>
      <c r="B8" s="59" t="inlineStr">
        <is>
          <t>胚优</t>
        </is>
      </c>
      <c r="C8" s="386">
        <f>IF($B8="","",SUMIFS(数据录入!$F$5:$F$4999,数据录入!$I$5:$I$4999,$B8,数据录入!$M$5:$M$4999,C$5))</f>
        <v/>
      </c>
      <c r="D8" s="386">
        <f>IF($B8="","",SUMIFS(数据录入!$F$5:$F$4999,数据录入!$I$5:$I$4999,$B8,数据录入!$M$5:$M$4999,D$5))</f>
        <v/>
      </c>
      <c r="E8" s="386">
        <f>IF($B8="","",SUMIFS(数据录入!$F$5:$F$4999,数据录入!$I$5:$I$4999,$B8,数据录入!$M$5:$M$4999,E$5))</f>
        <v/>
      </c>
      <c r="F8" s="386">
        <f>IF($B8="","",SUMIFS(数据录入!$F$5:$F$4999,数据录入!$I$5:$I$4999,$B8,数据录入!$M$5:$M$4999,F$5))</f>
        <v/>
      </c>
      <c r="G8" s="386">
        <f>IF($B8="","",SUMIFS(数据录入!$F$5:$F$4999,数据录入!$I$5:$I$4999,$B8,数据录入!$M$5:$M$4999,G$5))</f>
        <v/>
      </c>
      <c r="H8" s="386">
        <f>IF($B8="","",SUMIFS(数据录入!$F$5:$F$4999,数据录入!$I$5:$I$4999,$B8,数据录入!$M$5:$M$4999,H$5))</f>
        <v/>
      </c>
      <c r="I8" s="386">
        <f>IF($B8="","",SUMIFS(数据录入!$F$5:$F$4999,数据录入!$I$5:$I$4999,$B8,数据录入!$M$5:$M$4999,I$5))</f>
        <v/>
      </c>
      <c r="J8" s="386">
        <f>IF($B8="","",SUMIFS(数据录入!$F$5:$F$4999,数据录入!$I$5:$I$4999,$B8,数据录入!$M$5:$M$4999,J$5))</f>
        <v/>
      </c>
      <c r="K8" s="386">
        <f>IF($B8="","",SUMIFS(数据录入!$F$5:$F$4999,数据录入!$I$5:$I$4999,$B8,数据录入!$M$5:$M$4999,K$5))</f>
        <v/>
      </c>
      <c r="L8" s="386">
        <f>IF($B8="","",SUMIFS(数据录入!$F$5:$F$4999,数据录入!$I$5:$I$4999,$B8,数据录入!$M$5:$M$4999,L$5))</f>
        <v/>
      </c>
      <c r="M8" s="386">
        <f>IF($B8="","",SUMIFS(数据录入!$F$5:$F$4999,数据录入!$I$5:$I$4999,$B8,数据录入!$M$5:$M$4999,M$5))</f>
        <v/>
      </c>
      <c r="N8" s="386">
        <f>IF($B8="","",SUMIFS(数据录入!$F$5:$F$4999,数据录入!$I$5:$I$4999,$B8,数据录入!$M$5:$M$4999,N$5))</f>
        <v/>
      </c>
      <c r="O8" s="386">
        <f>SUM(C8:N8)</f>
        <v/>
      </c>
      <c r="P8" s="37">
        <f>IF($O$14=0,"",O8/$O$4)</f>
        <v/>
      </c>
    </row>
    <row r="9" ht="20" customHeight="1" s="65">
      <c r="A9" s="59" t="n">
        <v>4</v>
      </c>
      <c r="B9" s="59" t="inlineStr">
        <is>
          <t>乳铁</t>
        </is>
      </c>
      <c r="C9" s="386">
        <f>IF($B9="","",SUMIFS(数据录入!$F$5:$F$4999,数据录入!$I$5:$I$4999,$B9,数据录入!$M$5:$M$4999,C$5))</f>
        <v/>
      </c>
      <c r="D9" s="386">
        <f>IF($B9="","",SUMIFS(数据录入!$F$5:$F$4999,数据录入!$I$5:$I$4999,$B9,数据录入!$M$5:$M$4999,D$5))</f>
        <v/>
      </c>
      <c r="E9" s="386">
        <f>IF($B9="","",SUMIFS(数据录入!$F$5:$F$4999,数据录入!$I$5:$I$4999,$B9,数据录入!$M$5:$M$4999,E$5))</f>
        <v/>
      </c>
      <c r="F9" s="386">
        <f>IF($B9="","",SUMIFS(数据录入!$F$5:$F$4999,数据录入!$I$5:$I$4999,$B9,数据录入!$M$5:$M$4999,F$5))</f>
        <v/>
      </c>
      <c r="G9" s="386">
        <f>IF($B9="","",SUMIFS(数据录入!$F$5:$F$4999,数据录入!$I$5:$I$4999,$B9,数据录入!$M$5:$M$4999,G$5))</f>
        <v/>
      </c>
      <c r="H9" s="386">
        <f>IF($B9="","",SUMIFS(数据录入!$F$5:$F$4999,数据录入!$I$5:$I$4999,$B9,数据录入!$M$5:$M$4999,H$5))</f>
        <v/>
      </c>
      <c r="I9" s="386">
        <f>IF($B9="","",SUMIFS(数据录入!$F$5:$F$4999,数据录入!$I$5:$I$4999,$B9,数据录入!$M$5:$M$4999,I$5))</f>
        <v/>
      </c>
      <c r="J9" s="386">
        <f>IF($B9="","",SUMIFS(数据录入!$F$5:$F$4999,数据录入!$I$5:$I$4999,$B9,数据录入!$M$5:$M$4999,J$5))</f>
        <v/>
      </c>
      <c r="K9" s="386">
        <f>IF($B9="","",SUMIFS(数据录入!$F$5:$F$4999,数据录入!$I$5:$I$4999,$B9,数据录入!$M$5:$M$4999,K$5))</f>
        <v/>
      </c>
      <c r="L9" s="386">
        <f>IF($B9="","",SUMIFS(数据录入!$F$5:$F$4999,数据录入!$I$5:$I$4999,$B9,数据录入!$M$5:$M$4999,L$5))</f>
        <v/>
      </c>
      <c r="M9" s="386">
        <f>IF($B9="","",SUMIFS(数据录入!$F$5:$F$4999,数据录入!$I$5:$I$4999,$B9,数据录入!$M$5:$M$4999,M$5))</f>
        <v/>
      </c>
      <c r="N9" s="386">
        <f>IF($B9="","",SUMIFS(数据录入!$F$5:$F$4999,数据录入!$I$5:$I$4999,$B9,数据录入!$M$5:$M$4999,N$5))</f>
        <v/>
      </c>
      <c r="O9" s="386">
        <f>SUM(C9:N9)</f>
        <v/>
      </c>
      <c r="P9" s="37">
        <f>IF($O$14=0,"",O9/$O$4)</f>
        <v/>
      </c>
    </row>
    <row r="10" ht="20" customHeight="1" s="65">
      <c r="A10" s="59" t="n">
        <v>5</v>
      </c>
      <c r="B10" s="38" t="inlineStr">
        <is>
          <t>羊奶</t>
        </is>
      </c>
      <c r="C10" s="386">
        <f>IF($B10="","",SUMIFS(数据录入!$F$5:$F$4999,数据录入!$I$5:$I$4999,$B10,数据录入!$M$5:$M$4999,C$5))</f>
        <v/>
      </c>
      <c r="D10" s="386">
        <f>IF($B10="","",SUMIFS(数据录入!$F$5:$F$4999,数据录入!$I$5:$I$4999,$B10,数据录入!$M$5:$M$4999,D$5))</f>
        <v/>
      </c>
      <c r="E10" s="386">
        <f>IF($B10="","",SUMIFS(数据录入!$F$5:$F$4999,数据录入!$I$5:$I$4999,$B10,数据录入!$M$5:$M$4999,E$5))</f>
        <v/>
      </c>
      <c r="F10" s="386">
        <f>IF($B10="","",SUMIFS(数据录入!$F$5:$F$4999,数据录入!$I$5:$I$4999,$B10,数据录入!$M$5:$M$4999,F$5))</f>
        <v/>
      </c>
      <c r="G10" s="386">
        <f>IF($B10="","",SUMIFS(数据录入!$F$5:$F$4999,数据录入!$I$5:$I$4999,$B10,数据录入!$M$5:$M$4999,G$5))</f>
        <v/>
      </c>
      <c r="H10" s="386">
        <f>IF($B10="","",SUMIFS(数据录入!$F$5:$F$4999,数据录入!$I$5:$I$4999,$B10,数据录入!$M$5:$M$4999,H$5))</f>
        <v/>
      </c>
      <c r="I10" s="386">
        <f>IF($B10="","",SUMIFS(数据录入!$F$5:$F$4999,数据录入!$I$5:$I$4999,$B10,数据录入!$M$5:$M$4999,I$5))</f>
        <v/>
      </c>
      <c r="J10" s="386">
        <f>IF($B10="","",SUMIFS(数据录入!$F$5:$F$4999,数据录入!$I$5:$I$4999,$B10,数据录入!$M$5:$M$4999,J$5))</f>
        <v/>
      </c>
      <c r="K10" s="386">
        <f>IF($B10="","",SUMIFS(数据录入!$F$5:$F$4999,数据录入!$I$5:$I$4999,$B10,数据录入!$M$5:$M$4999,K$5))</f>
        <v/>
      </c>
      <c r="L10" s="386">
        <f>IF($B10="","",SUMIFS(数据录入!$F$5:$F$4999,数据录入!$I$5:$I$4999,$B10,数据录入!$M$5:$M$4999,L$5))</f>
        <v/>
      </c>
      <c r="M10" s="386">
        <f>IF($B10="","",SUMIFS(数据录入!$F$5:$F$4999,数据录入!$I$5:$I$4999,$B10,数据录入!$M$5:$M$4999,M$5))</f>
        <v/>
      </c>
      <c r="N10" s="386">
        <f>IF($B10="","",SUMIFS(数据录入!$F$5:$F$4999,数据录入!$I$5:$I$4999,$B10,数据录入!$M$5:$M$4999,N$5))</f>
        <v/>
      </c>
      <c r="O10" s="386">
        <f>SUM(C10:N10)</f>
        <v/>
      </c>
      <c r="P10" s="37">
        <f>IF($O$14=0,"",O10/$O$4)</f>
        <v/>
      </c>
    </row>
    <row r="11" ht="20" customHeight="1" s="65">
      <c r="A11" s="59" t="n">
        <v>6</v>
      </c>
      <c r="B11" s="59" t="inlineStr">
        <is>
          <t>益生菌</t>
        </is>
      </c>
      <c r="C11" s="386">
        <f>IF($B11="","",SUMIFS(数据录入!$F$5:$F$4999,数据录入!$I$5:$I$4999,$B11,数据录入!$M$5:$M$4999,C$5))</f>
        <v/>
      </c>
      <c r="D11" s="386">
        <f>IF($B11="","",SUMIFS(数据录入!$F$5:$F$4999,数据录入!$I$5:$I$4999,$B11,数据录入!$M$5:$M$4999,D$5))</f>
        <v/>
      </c>
      <c r="E11" s="386">
        <f>IF($B11="","",SUMIFS(数据录入!$F$5:$F$4999,数据录入!$I$5:$I$4999,$B11,数据录入!$M$5:$M$4999,E$5))</f>
        <v/>
      </c>
      <c r="F11" s="386">
        <f>IF($B11="","",SUMIFS(数据录入!$F$5:$F$4999,数据录入!$I$5:$I$4999,$B11,数据录入!$M$5:$M$4999,F$5))</f>
        <v/>
      </c>
      <c r="G11" s="386">
        <f>IF($B11="","",SUMIFS(数据录入!$F$5:$F$4999,数据录入!$I$5:$I$4999,$B11,数据录入!$M$5:$M$4999,G$5))</f>
        <v/>
      </c>
      <c r="H11" s="386">
        <f>IF($B11="","",SUMIFS(数据录入!$F$5:$F$4999,数据录入!$I$5:$I$4999,$B11,数据录入!$M$5:$M$4999,H$5))</f>
        <v/>
      </c>
      <c r="I11" s="386">
        <f>IF($B11="","",SUMIFS(数据录入!$F$5:$F$4999,数据录入!$I$5:$I$4999,$B11,数据录入!$M$5:$M$4999,I$5))</f>
        <v/>
      </c>
      <c r="J11" s="386">
        <f>IF($B11="","",SUMIFS(数据录入!$F$5:$F$4999,数据录入!$I$5:$I$4999,$B11,数据录入!$M$5:$M$4999,J$5))</f>
        <v/>
      </c>
      <c r="K11" s="386">
        <f>IF($B11="","",SUMIFS(数据录入!$F$5:$F$4999,数据录入!$I$5:$I$4999,$B11,数据录入!$M$5:$M$4999,K$5))</f>
        <v/>
      </c>
      <c r="L11" s="386">
        <f>IF($B11="","",SUMIFS(数据录入!$F$5:$F$4999,数据录入!$I$5:$I$4999,$B11,数据录入!$M$5:$M$4999,L$5))</f>
        <v/>
      </c>
      <c r="M11" s="386">
        <f>IF($B11="","",SUMIFS(数据录入!$F$5:$F$4999,数据录入!$I$5:$I$4999,$B11,数据录入!$M$5:$M$4999,M$5))</f>
        <v/>
      </c>
      <c r="N11" s="386">
        <f>IF($B11="","",SUMIFS(数据录入!$F$5:$F$4999,数据录入!$I$5:$I$4999,$B11,数据录入!$M$5:$M$4999,N$5))</f>
        <v/>
      </c>
      <c r="O11" s="386">
        <f>SUM(C11:N11)</f>
        <v/>
      </c>
      <c r="P11" s="37">
        <f>IF($O$14=0,"",O11/$O$4)</f>
        <v/>
      </c>
    </row>
    <row r="12" ht="16.5" customHeight="1" s="65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</row>
    <row r="13" ht="16.5" customHeight="1" s="65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</row>
    <row r="14" ht="20" customHeight="1" s="65">
      <c r="A14" s="59" t="n"/>
      <c r="B14" s="59" t="inlineStr">
        <is>
          <t>支出总额</t>
        </is>
      </c>
      <c r="C14" s="386">
        <f>SUM(C16:C50)</f>
        <v/>
      </c>
      <c r="D14" s="386">
        <f>SUM(D16:D50)</f>
        <v/>
      </c>
      <c r="E14" s="386">
        <f>SUM(E16:E50)</f>
        <v/>
      </c>
      <c r="F14" s="386">
        <f>SUM(F16:F50)</f>
        <v/>
      </c>
      <c r="G14" s="386">
        <f>SUM(G16:G50)</f>
        <v/>
      </c>
      <c r="H14" s="386">
        <f>SUM(H16:H50)</f>
        <v/>
      </c>
      <c r="I14" s="386">
        <f>SUM(I16:I50)</f>
        <v/>
      </c>
      <c r="J14" s="386">
        <f>SUM(J16:J50)</f>
        <v/>
      </c>
      <c r="K14" s="386">
        <f>SUM(K16:K50)</f>
        <v/>
      </c>
      <c r="L14" s="386">
        <f>SUM(L16:L50)</f>
        <v/>
      </c>
      <c r="M14" s="386">
        <f>SUM(M16:M50)</f>
        <v/>
      </c>
      <c r="N14" s="386">
        <f>SUM(N16:N50)</f>
        <v/>
      </c>
      <c r="O14" s="386">
        <f>SUM(C14:N14)</f>
        <v/>
      </c>
      <c r="P14" s="37">
        <f>IF($O$14=0,"",1)</f>
        <v/>
      </c>
    </row>
    <row r="15" ht="24" customHeight="1" s="65">
      <c r="A15" s="34" t="inlineStr">
        <is>
          <t>序</t>
        </is>
      </c>
      <c r="B15" s="34" t="inlineStr">
        <is>
          <t>资金支出</t>
        </is>
      </c>
      <c r="C15" s="34" t="n">
        <v>202601</v>
      </c>
      <c r="D15" s="34" t="n">
        <v>202602</v>
      </c>
      <c r="E15" s="34" t="n">
        <v>202603</v>
      </c>
      <c r="F15" s="34" t="n">
        <v>202604</v>
      </c>
      <c r="G15" s="34" t="n">
        <v>202605</v>
      </c>
      <c r="H15" s="34" t="n">
        <v>202606</v>
      </c>
      <c r="I15" s="34" t="n">
        <v>202607</v>
      </c>
      <c r="J15" s="34" t="n">
        <v>202608</v>
      </c>
      <c r="K15" s="34" t="n">
        <v>202609</v>
      </c>
      <c r="L15" s="34" t="n">
        <v>202610</v>
      </c>
      <c r="M15" s="34" t="n">
        <v>202611</v>
      </c>
      <c r="N15" s="34" t="n">
        <v>202612</v>
      </c>
      <c r="O15" s="34" t="inlineStr">
        <is>
          <t>合计</t>
        </is>
      </c>
      <c r="P15" s="34" t="inlineStr">
        <is>
          <t>总支出占比</t>
        </is>
      </c>
    </row>
    <row r="16" ht="20" customHeight="1" s="65">
      <c r="A16" s="59" t="n">
        <v>1</v>
      </c>
      <c r="B16" s="39" t="inlineStr">
        <is>
          <t>供应商</t>
        </is>
      </c>
      <c r="C16" s="386">
        <f>IF($B16="","",SUMIFS(数据录入!$G$5:$G$4999,数据录入!$D$5:$D$4999,$B16,数据录入!$M$5:$M$4999,C$15))</f>
        <v/>
      </c>
      <c r="D16" s="386">
        <f>IF($B16="","",SUMIFS(数据录入!$G$5:$G$4999,数据录入!$D$5:$D$4999,$B16,数据录入!$M$5:$M$4999,D$15))</f>
        <v/>
      </c>
      <c r="E16" s="386">
        <f>IF($B16="","",SUMIFS(数据录入!$G$5:$G$4999,数据录入!$D$5:$D$4999,$B16,数据录入!$M$5:$M$4999,E$15))</f>
        <v/>
      </c>
      <c r="F16" s="386">
        <f>IF($B16="","",SUMIFS(数据录入!$G$5:$G$4999,数据录入!$D$5:$D$4999,$B16,数据录入!$M$5:$M$4999,F$15))</f>
        <v/>
      </c>
      <c r="G16" s="386">
        <f>IF($B16="","",SUMIFS(数据录入!$G$5:$G$4999,数据录入!$D$5:$D$4999,$B16,数据录入!$M$5:$M$4999,G$15))</f>
        <v/>
      </c>
      <c r="H16" s="386">
        <f>IF($B16="","",SUMIFS(数据录入!$G$5:$G$4999,数据录入!$D$5:$D$4999,$B16,数据录入!$M$5:$M$4999,H$15))</f>
        <v/>
      </c>
      <c r="I16" s="386">
        <f>IF($B16="","",SUMIFS(数据录入!$G$5:$G$4999,数据录入!$D$5:$D$4999,$B16,数据录入!$M$5:$M$4999,I$15))</f>
        <v/>
      </c>
      <c r="J16" s="386">
        <f>IF($B16="","",SUMIFS(数据录入!$G$5:$G$4999,数据录入!$D$5:$D$4999,$B16,数据录入!$M$5:$M$4999,J$15))</f>
        <v/>
      </c>
      <c r="K16" s="386">
        <f>IF($B16="","",SUMIFS(数据录入!$G$5:$G$4999,数据录入!$D$5:$D$4999,$B16,数据录入!$M$5:$M$4999,K$15))</f>
        <v/>
      </c>
      <c r="L16" s="386">
        <f>IF($B16="","",SUMIFS(数据录入!$G$5:$G$4999,数据录入!$D$5:$D$4999,$B16,数据录入!$M$5:$M$4999,L$15))</f>
        <v/>
      </c>
      <c r="M16" s="386">
        <f>IF($B16="","",SUMIFS(数据录入!$G$5:$G$4999,数据录入!$D$5:$D$4999,$B16,数据录入!$M$5:$M$4999,M$15))</f>
        <v/>
      </c>
      <c r="N16" s="386">
        <f>IF($B16="","",SUMIFS(数据录入!$G$5:$G$4999,数据录入!$D$5:$D$4999,$B16,数据录入!$M$5:$M$4999,N$15))</f>
        <v/>
      </c>
      <c r="O16" s="386">
        <f>SUM(C16:N16)</f>
        <v/>
      </c>
      <c r="P16" s="37">
        <f>IF($O$14=0,"",O16/$O$14)</f>
        <v/>
      </c>
    </row>
    <row r="17" ht="20" customHeight="1" s="65">
      <c r="A17" s="59" t="n">
        <v>2</v>
      </c>
      <c r="B17" s="38" t="n"/>
      <c r="C17" s="386">
        <f>IF($B17="","",SUMIFS(数据录入!$G$5:$G$4999,数据录入!$D$5:$D$4999,$B17,数据录入!$M$5:$M$4999,C$15))</f>
        <v/>
      </c>
      <c r="D17" s="386">
        <f>IF($B17="","",SUMIFS(数据录入!$G$5:$G$4999,数据录入!$D$5:$D$4999,$B17,数据录入!$M$5:$M$4999,D$15))</f>
        <v/>
      </c>
      <c r="E17" s="386">
        <f>IF($B17="","",SUMIFS(数据录入!$G$5:$G$4999,数据录入!$D$5:$D$4999,$B17,数据录入!$M$5:$M$4999,E$15))</f>
        <v/>
      </c>
      <c r="F17" s="386">
        <f>IF($B17="","",SUMIFS(数据录入!$G$5:$G$4999,数据录入!$D$5:$D$4999,$B17,数据录入!$M$5:$M$4999,F$15))</f>
        <v/>
      </c>
      <c r="G17" s="386">
        <f>IF($B17="","",SUMIFS(数据录入!$G$5:$G$4999,数据录入!$D$5:$D$4999,$B17,数据录入!$M$5:$M$4999,G$15))</f>
        <v/>
      </c>
      <c r="H17" s="386">
        <f>IF($B17="","",SUMIFS(数据录入!$G$5:$G$4999,数据录入!$D$5:$D$4999,$B17,数据录入!$M$5:$M$4999,H$15))</f>
        <v/>
      </c>
      <c r="I17" s="386">
        <f>IF($B17="","",SUMIFS(数据录入!$G$5:$G$4999,数据录入!$D$5:$D$4999,$B17,数据录入!$M$5:$M$4999,I$15))</f>
        <v/>
      </c>
      <c r="J17" s="386">
        <f>IF($B17="","",SUMIFS(数据录入!$G$5:$G$4999,数据录入!$D$5:$D$4999,$B17,数据录入!$M$5:$M$4999,J$15))</f>
        <v/>
      </c>
      <c r="K17" s="386">
        <f>IF($B17="","",SUMIFS(数据录入!$G$5:$G$4999,数据录入!$D$5:$D$4999,$B17,数据录入!$M$5:$M$4999,K$15))</f>
        <v/>
      </c>
      <c r="L17" s="386">
        <f>IF($B17="","",SUMIFS(数据录入!$G$5:$G$4999,数据录入!$D$5:$D$4999,$B17,数据录入!$M$5:$M$4999,L$15))</f>
        <v/>
      </c>
      <c r="M17" s="386">
        <f>IF($B17="","",SUMIFS(数据录入!$G$5:$G$4999,数据录入!$D$5:$D$4999,$B17,数据录入!$M$5:$M$4999,M$15))</f>
        <v/>
      </c>
      <c r="N17" s="386">
        <f>IF($B17="","",SUMIFS(数据录入!$G$5:$G$4999,数据录入!$D$5:$D$4999,$B17,数据录入!$M$5:$M$4999,N$15))</f>
        <v/>
      </c>
      <c r="O17" s="386">
        <f>SUM(C17:N17)</f>
        <v/>
      </c>
      <c r="P17" s="37">
        <f>IF($O$14=0,"",O17/$O$14)</f>
        <v/>
      </c>
    </row>
    <row r="18" ht="20" customHeight="1" s="65">
      <c r="A18" s="59" t="n">
        <v>3</v>
      </c>
      <c r="B18" s="59" t="inlineStr">
        <is>
          <t>办公费</t>
        </is>
      </c>
      <c r="C18" s="386">
        <f>IF($B18="","",SUMIFS(数据录入!$G$5:$G$4999,数据录入!$D$5:$D$4999,$B18,数据录入!$M$5:$M$4999,C$15))</f>
        <v/>
      </c>
      <c r="D18" s="386">
        <f>IF($B18="","",SUMIFS(数据录入!$G$5:$G$4999,数据录入!$D$5:$D$4999,$B18,数据录入!$M$5:$M$4999,D$15))</f>
        <v/>
      </c>
      <c r="E18" s="386">
        <f>IF($B18="","",SUMIFS(数据录入!$G$5:$G$4999,数据录入!$D$5:$D$4999,$B18,数据录入!$M$5:$M$4999,E$15))</f>
        <v/>
      </c>
      <c r="F18" s="386">
        <f>IF($B18="","",SUMIFS(数据录入!$G$5:$G$4999,数据录入!$D$5:$D$4999,$B18,数据录入!$M$5:$M$4999,F$15))</f>
        <v/>
      </c>
      <c r="G18" s="386">
        <f>IF($B18="","",SUMIFS(数据录入!$G$5:$G$4999,数据录入!$D$5:$D$4999,$B18,数据录入!$M$5:$M$4999,G$15))</f>
        <v/>
      </c>
      <c r="H18" s="386">
        <f>IF($B18="","",SUMIFS(数据录入!$G$5:$G$4999,数据录入!$D$5:$D$4999,$B18,数据录入!$M$5:$M$4999,H$15))</f>
        <v/>
      </c>
      <c r="I18" s="386">
        <f>IF($B18="","",SUMIFS(数据录入!$G$5:$G$4999,数据录入!$D$5:$D$4999,$B18,数据录入!$M$5:$M$4999,I$15))</f>
        <v/>
      </c>
      <c r="J18" s="386">
        <f>IF($B18="","",SUMIFS(数据录入!$G$5:$G$4999,数据录入!$D$5:$D$4999,$B18,数据录入!$M$5:$M$4999,J$15))</f>
        <v/>
      </c>
      <c r="K18" s="386">
        <f>IF($B18="","",SUMIFS(数据录入!$G$5:$G$4999,数据录入!$D$5:$D$4999,$B18,数据录入!$M$5:$M$4999,K$15))</f>
        <v/>
      </c>
      <c r="L18" s="386">
        <f>IF($B18="","",SUMIFS(数据录入!$G$5:$G$4999,数据录入!$D$5:$D$4999,$B18,数据录入!$M$5:$M$4999,L$15))</f>
        <v/>
      </c>
      <c r="M18" s="386">
        <f>IF($B18="","",SUMIFS(数据录入!$G$5:$G$4999,数据录入!$D$5:$D$4999,$B18,数据录入!$M$5:$M$4999,M$15))</f>
        <v/>
      </c>
      <c r="N18" s="386">
        <f>IF($B18="","",SUMIFS(数据录入!$G$5:$G$4999,数据录入!$D$5:$D$4999,$B18,数据录入!$M$5:$M$4999,N$15))</f>
        <v/>
      </c>
      <c r="O18" s="386">
        <f>SUM(C18:N18)</f>
        <v/>
      </c>
      <c r="P18" s="37">
        <f>IF($O$14=0,"",O18/$O$14)</f>
        <v/>
      </c>
    </row>
    <row r="19" ht="20" customHeight="1" s="65">
      <c r="A19" s="59" t="n">
        <v>4</v>
      </c>
      <c r="B19" s="59" t="inlineStr">
        <is>
          <t>水费</t>
        </is>
      </c>
      <c r="C19" s="386">
        <f>IF($B19="","",SUMIFS(数据录入!$G$5:$G$4999,数据录入!$D$5:$D$4999,$B19,数据录入!$M$5:$M$4999,C$15))</f>
        <v/>
      </c>
      <c r="D19" s="386">
        <f>IF($B19="","",SUMIFS(数据录入!$G$5:$G$4999,数据录入!$D$5:$D$4999,$B19,数据录入!$M$5:$M$4999,D$15))</f>
        <v/>
      </c>
      <c r="E19" s="386">
        <f>IF($B19="","",SUMIFS(数据录入!$G$5:$G$4999,数据录入!$D$5:$D$4999,$B19,数据录入!$M$5:$M$4999,E$15))</f>
        <v/>
      </c>
      <c r="F19" s="386">
        <f>IF($B19="","",SUMIFS(数据录入!$G$5:$G$4999,数据录入!$D$5:$D$4999,$B19,数据录入!$M$5:$M$4999,F$15))</f>
        <v/>
      </c>
      <c r="G19" s="386">
        <f>IF($B19="","",SUMIFS(数据录入!$G$5:$G$4999,数据录入!$D$5:$D$4999,$B19,数据录入!$M$5:$M$4999,G$15))</f>
        <v/>
      </c>
      <c r="H19" s="386">
        <f>IF($B19="","",SUMIFS(数据录入!$G$5:$G$4999,数据录入!$D$5:$D$4999,$B19,数据录入!$M$5:$M$4999,H$15))</f>
        <v/>
      </c>
      <c r="I19" s="386">
        <f>IF($B19="","",SUMIFS(数据录入!$G$5:$G$4999,数据录入!$D$5:$D$4999,$B19,数据录入!$M$5:$M$4999,I$15))</f>
        <v/>
      </c>
      <c r="J19" s="386">
        <f>IF($B19="","",SUMIFS(数据录入!$G$5:$G$4999,数据录入!$D$5:$D$4999,$B19,数据录入!$M$5:$M$4999,J$15))</f>
        <v/>
      </c>
      <c r="K19" s="386">
        <f>IF($B19="","",SUMIFS(数据录入!$G$5:$G$4999,数据录入!$D$5:$D$4999,$B19,数据录入!$M$5:$M$4999,K$15))</f>
        <v/>
      </c>
      <c r="L19" s="386">
        <f>IF($B19="","",SUMIFS(数据录入!$G$5:$G$4999,数据录入!$D$5:$D$4999,$B19,数据录入!$M$5:$M$4999,L$15))</f>
        <v/>
      </c>
      <c r="M19" s="386">
        <f>IF($B19="","",SUMIFS(数据录入!$G$5:$G$4999,数据录入!$D$5:$D$4999,$B19,数据录入!$M$5:$M$4999,M$15))</f>
        <v/>
      </c>
      <c r="N19" s="386">
        <f>IF($B19="","",SUMIFS(数据录入!$G$5:$G$4999,数据录入!$D$5:$D$4999,$B19,数据录入!$M$5:$M$4999,N$15))</f>
        <v/>
      </c>
      <c r="O19" s="386">
        <f>SUM(C19:N19)</f>
        <v/>
      </c>
      <c r="P19" s="37">
        <f>IF($O$14=0,"",O19/$O$14)</f>
        <v/>
      </c>
    </row>
    <row r="20" ht="20" customHeight="1" s="65">
      <c r="A20" s="59" t="n">
        <v>5</v>
      </c>
      <c r="B20" s="38" t="inlineStr">
        <is>
          <t>电费</t>
        </is>
      </c>
      <c r="C20" s="386">
        <f>IF($B20="","",SUMIFS(数据录入!$G$5:$G$4999,数据录入!$D$5:$D$4999,$B20,数据录入!$M$5:$M$4999,C$15))</f>
        <v/>
      </c>
      <c r="D20" s="386">
        <f>IF($B20="","",SUMIFS(数据录入!$G$5:$G$4999,数据录入!$D$5:$D$4999,$B20,数据录入!$M$5:$M$4999,D$15))</f>
        <v/>
      </c>
      <c r="E20" s="386">
        <f>IF($B20="","",SUMIFS(数据录入!$G$5:$G$4999,数据录入!$D$5:$D$4999,$B20,数据录入!$M$5:$M$4999,E$15))</f>
        <v/>
      </c>
      <c r="F20" s="386">
        <f>IF($B20="","",SUMIFS(数据录入!$G$5:$G$4999,数据录入!$D$5:$D$4999,$B20,数据录入!$M$5:$M$4999,F$15))</f>
        <v/>
      </c>
      <c r="G20" s="386">
        <f>IF($B20="","",SUMIFS(数据录入!$G$5:$G$4999,数据录入!$D$5:$D$4999,$B20,数据录入!$M$5:$M$4999,G$15))</f>
        <v/>
      </c>
      <c r="H20" s="386">
        <f>IF($B20="","",SUMIFS(数据录入!$G$5:$G$4999,数据录入!$D$5:$D$4999,$B20,数据录入!$M$5:$M$4999,H$15))</f>
        <v/>
      </c>
      <c r="I20" s="386">
        <f>IF($B20="","",SUMIFS(数据录入!$G$5:$G$4999,数据录入!$D$5:$D$4999,$B20,数据录入!$M$5:$M$4999,I$15))</f>
        <v/>
      </c>
      <c r="J20" s="386">
        <f>IF($B20="","",SUMIFS(数据录入!$G$5:$G$4999,数据录入!$D$5:$D$4999,$B20,数据录入!$M$5:$M$4999,J$15))</f>
        <v/>
      </c>
      <c r="K20" s="386">
        <f>IF($B20="","",SUMIFS(数据录入!$G$5:$G$4999,数据录入!$D$5:$D$4999,$B20,数据录入!$M$5:$M$4999,K$15))</f>
        <v/>
      </c>
      <c r="L20" s="386">
        <f>IF($B20="","",SUMIFS(数据录入!$G$5:$G$4999,数据录入!$D$5:$D$4999,$B20,数据录入!$M$5:$M$4999,L$15))</f>
        <v/>
      </c>
      <c r="M20" s="386">
        <f>IF($B20="","",SUMIFS(数据录入!$G$5:$G$4999,数据录入!$D$5:$D$4999,$B20,数据录入!$M$5:$M$4999,M$15))</f>
        <v/>
      </c>
      <c r="N20" s="386">
        <f>IF($B20="","",SUMIFS(数据录入!$G$5:$G$4999,数据录入!$D$5:$D$4999,$B20,数据录入!$M$5:$M$4999,N$15))</f>
        <v/>
      </c>
      <c r="O20" s="386">
        <f>SUM(C20:N20)</f>
        <v/>
      </c>
      <c r="P20" s="37">
        <f>IF($O$14=0,"",O20/$O$14)</f>
        <v/>
      </c>
    </row>
    <row r="21" ht="20" customHeight="1" s="65">
      <c r="A21" s="59" t="n">
        <v>6</v>
      </c>
      <c r="B21" s="38" t="inlineStr">
        <is>
          <t>伙食费</t>
        </is>
      </c>
      <c r="C21" s="386">
        <f>IF($B21="","",SUMIFS(数据录入!$G$5:$G$4999,数据录入!$D$5:$D$4999,$B21,数据录入!$M$5:$M$4999,C$15))</f>
        <v/>
      </c>
      <c r="D21" s="386">
        <f>IF($B21="","",SUMIFS(数据录入!$G$5:$G$4999,数据录入!$D$5:$D$4999,$B21,数据录入!$M$5:$M$4999,D$15))</f>
        <v/>
      </c>
      <c r="E21" s="386">
        <f>IF($B21="","",SUMIFS(数据录入!$G$5:$G$4999,数据录入!$D$5:$D$4999,$B21,数据录入!$M$5:$M$4999,E$15))</f>
        <v/>
      </c>
      <c r="F21" s="386">
        <f>IF($B21="","",SUMIFS(数据录入!$G$5:$G$4999,数据录入!$D$5:$D$4999,$B21,数据录入!$M$5:$M$4999,F$15))</f>
        <v/>
      </c>
      <c r="G21" s="386">
        <f>IF($B21="","",SUMIFS(数据录入!$G$5:$G$4999,数据录入!$D$5:$D$4999,$B21,数据录入!$M$5:$M$4999,G$15))</f>
        <v/>
      </c>
      <c r="H21" s="386">
        <f>IF($B21="","",SUMIFS(数据录入!$G$5:$G$4999,数据录入!$D$5:$D$4999,$B21,数据录入!$M$5:$M$4999,H$15))</f>
        <v/>
      </c>
      <c r="I21" s="386">
        <f>IF($B21="","",SUMIFS(数据录入!$G$5:$G$4999,数据录入!$D$5:$D$4999,$B21,数据录入!$M$5:$M$4999,I$15))</f>
        <v/>
      </c>
      <c r="J21" s="386">
        <f>IF($B21="","",SUMIFS(数据录入!$G$5:$G$4999,数据录入!$D$5:$D$4999,$B21,数据录入!$M$5:$M$4999,J$15))</f>
        <v/>
      </c>
      <c r="K21" s="386">
        <f>IF($B21="","",SUMIFS(数据录入!$G$5:$G$4999,数据录入!$D$5:$D$4999,$B21,数据录入!$M$5:$M$4999,K$15))</f>
        <v/>
      </c>
      <c r="L21" s="386">
        <f>IF($B21="","",SUMIFS(数据录入!$G$5:$G$4999,数据录入!$D$5:$D$4999,$B21,数据录入!$M$5:$M$4999,L$15))</f>
        <v/>
      </c>
      <c r="M21" s="386">
        <f>IF($B21="","",SUMIFS(数据录入!$G$5:$G$4999,数据录入!$D$5:$D$4999,$B21,数据录入!$M$5:$M$4999,M$15))</f>
        <v/>
      </c>
      <c r="N21" s="386">
        <f>IF($B21="","",SUMIFS(数据录入!$G$5:$G$4999,数据录入!$D$5:$D$4999,$B21,数据录入!$M$5:$M$4999,N$15))</f>
        <v/>
      </c>
      <c r="O21" s="386">
        <f>SUM(C21:N21)</f>
        <v/>
      </c>
      <c r="P21" s="37">
        <f>IF($O$14=0,"",O21/$O$14)</f>
        <v/>
      </c>
    </row>
    <row r="22" ht="20" customHeight="1" s="65">
      <c r="A22" s="59" t="n">
        <v>7</v>
      </c>
      <c r="B22" s="38" t="inlineStr">
        <is>
          <t>工资</t>
        </is>
      </c>
      <c r="C22" s="386">
        <f>IF($B22="","",SUMIFS(数据录入!$G$5:$G$4999,数据录入!$D$5:$D$4999,$B22,数据录入!$M$5:$M$4999,C$15))</f>
        <v/>
      </c>
      <c r="D22" s="386">
        <f>IF($B22="","",SUMIFS(数据录入!$G$5:$G$4999,数据录入!$D$5:$D$4999,$B22,数据录入!$M$5:$M$4999,D$15))</f>
        <v/>
      </c>
      <c r="E22" s="386">
        <f>IF($B22="","",SUMIFS(数据录入!$G$5:$G$4999,数据录入!$D$5:$D$4999,$B22,数据录入!$M$5:$M$4999,E$15))</f>
        <v/>
      </c>
      <c r="F22" s="386">
        <f>IF($B22="","",SUMIFS(数据录入!$G$5:$G$4999,数据录入!$D$5:$D$4999,$B22,数据录入!$M$5:$M$4999,F$15))</f>
        <v/>
      </c>
      <c r="G22" s="386">
        <f>IF($B22="","",SUMIFS(数据录入!$G$5:$G$4999,数据录入!$D$5:$D$4999,$B22,数据录入!$M$5:$M$4999,G$15))</f>
        <v/>
      </c>
      <c r="H22" s="386">
        <f>IF($B22="","",SUMIFS(数据录入!$G$5:$G$4999,数据录入!$D$5:$D$4999,$B22,数据录入!$M$5:$M$4999,H$15))</f>
        <v/>
      </c>
      <c r="I22" s="386">
        <f>IF($B22="","",SUMIFS(数据录入!$G$5:$G$4999,数据录入!$D$5:$D$4999,$B22,数据录入!$M$5:$M$4999,I$15))</f>
        <v/>
      </c>
      <c r="J22" s="386">
        <f>IF($B22="","",SUMIFS(数据录入!$G$5:$G$4999,数据录入!$D$5:$D$4999,$B22,数据录入!$M$5:$M$4999,J$15))</f>
        <v/>
      </c>
      <c r="K22" s="386">
        <f>IF($B22="","",SUMIFS(数据录入!$G$5:$G$4999,数据录入!$D$5:$D$4999,$B22,数据录入!$M$5:$M$4999,K$15))</f>
        <v/>
      </c>
      <c r="L22" s="386">
        <f>IF($B22="","",SUMIFS(数据录入!$G$5:$G$4999,数据录入!$D$5:$D$4999,$B22,数据录入!$M$5:$M$4999,L$15))</f>
        <v/>
      </c>
      <c r="M22" s="386">
        <f>IF($B22="","",SUMIFS(数据录入!$G$5:$G$4999,数据录入!$D$5:$D$4999,$B22,数据录入!$M$5:$M$4999,M$15))</f>
        <v/>
      </c>
      <c r="N22" s="386">
        <f>IF($B22="","",SUMIFS(数据录入!$G$5:$G$4999,数据录入!$D$5:$D$4999,$B22,数据录入!$M$5:$M$4999,N$15))</f>
        <v/>
      </c>
      <c r="O22" s="386">
        <f>SUM(C22:N22)</f>
        <v/>
      </c>
      <c r="P22" s="37">
        <f>IF($O$14=0,"",O22/$O$14)</f>
        <v/>
      </c>
    </row>
    <row r="23" ht="20" customHeight="1" s="65">
      <c r="A23" s="59" t="n">
        <v>8</v>
      </c>
      <c r="B23" s="59" t="inlineStr">
        <is>
          <t>租赁费</t>
        </is>
      </c>
      <c r="C23" s="386">
        <f>IF($B23="","",SUMIFS(数据录入!$G$5:$G$4999,数据录入!$D$5:$D$4999,$B23,数据录入!$M$5:$M$4999,C$15))</f>
        <v/>
      </c>
      <c r="D23" s="386">
        <f>IF($B23="","",SUMIFS(数据录入!$G$5:$G$4999,数据录入!$D$5:$D$4999,$B23,数据录入!$M$5:$M$4999,D$15))</f>
        <v/>
      </c>
      <c r="E23" s="386">
        <f>IF($B23="","",SUMIFS(数据录入!$G$5:$G$4999,数据录入!$D$5:$D$4999,$B23,数据录入!$M$5:$M$4999,E$15))</f>
        <v/>
      </c>
      <c r="F23" s="386">
        <f>IF($B23="","",SUMIFS(数据录入!$G$5:$G$4999,数据录入!$D$5:$D$4999,$B23,数据录入!$M$5:$M$4999,F$15))</f>
        <v/>
      </c>
      <c r="G23" s="386">
        <f>IF($B23="","",SUMIFS(数据录入!$G$5:$G$4999,数据录入!$D$5:$D$4999,$B23,数据录入!$M$5:$M$4999,G$15))</f>
        <v/>
      </c>
      <c r="H23" s="386">
        <f>IF($B23="","",SUMIFS(数据录入!$G$5:$G$4999,数据录入!$D$5:$D$4999,$B23,数据录入!$M$5:$M$4999,H$15))</f>
        <v/>
      </c>
      <c r="I23" s="386">
        <f>IF($B23="","",SUMIFS(数据录入!$G$5:$G$4999,数据录入!$D$5:$D$4999,$B23,数据录入!$M$5:$M$4999,I$15))</f>
        <v/>
      </c>
      <c r="J23" s="386">
        <f>IF($B23="","",SUMIFS(数据录入!$G$5:$G$4999,数据录入!$D$5:$D$4999,$B23,数据录入!$M$5:$M$4999,J$15))</f>
        <v/>
      </c>
      <c r="K23" s="386">
        <f>IF($B23="","",SUMIFS(数据录入!$G$5:$G$4999,数据录入!$D$5:$D$4999,$B23,数据录入!$M$5:$M$4999,K$15))</f>
        <v/>
      </c>
      <c r="L23" s="386">
        <f>IF($B23="","",SUMIFS(数据录入!$G$5:$G$4999,数据录入!$D$5:$D$4999,$B23,数据录入!$M$5:$M$4999,L$15))</f>
        <v/>
      </c>
      <c r="M23" s="386">
        <f>IF($B23="","",SUMIFS(数据录入!$G$5:$G$4999,数据录入!$D$5:$D$4999,$B23,数据录入!$M$5:$M$4999,M$15))</f>
        <v/>
      </c>
      <c r="N23" s="386">
        <f>IF($B23="","",SUMIFS(数据录入!$G$5:$G$4999,数据录入!$D$5:$D$4999,$B23,数据录入!$M$5:$M$4999,N$15))</f>
        <v/>
      </c>
      <c r="O23" s="386">
        <f>SUM(C23:N23)</f>
        <v/>
      </c>
      <c r="P23" s="37">
        <f>IF($O$14=0,"",O23/$O$14)</f>
        <v/>
      </c>
    </row>
    <row r="24" ht="20" customHeight="1" s="65">
      <c r="A24" s="59" t="n">
        <v>9</v>
      </c>
      <c r="B24" s="59" t="inlineStr">
        <is>
          <t>差旅费</t>
        </is>
      </c>
      <c r="C24" s="386">
        <f>IF($B24="","",SUMIFS(数据录入!$G$5:$G$4999,数据录入!$D$5:$D$4999,$B24,数据录入!$M$5:$M$4999,C$15))</f>
        <v/>
      </c>
      <c r="D24" s="386">
        <f>IF($B24="","",SUMIFS(数据录入!$G$5:$G$4999,数据录入!$D$5:$D$4999,$B24,数据录入!$M$5:$M$4999,D$15))</f>
        <v/>
      </c>
      <c r="E24" s="386">
        <f>IF($B24="","",SUMIFS(数据录入!$G$5:$G$4999,数据录入!$D$5:$D$4999,$B24,数据录入!$M$5:$M$4999,E$15))</f>
        <v/>
      </c>
      <c r="F24" s="386">
        <f>IF($B24="","",SUMIFS(数据录入!$G$5:$G$4999,数据录入!$D$5:$D$4999,$B24,数据录入!$M$5:$M$4999,F$15))</f>
        <v/>
      </c>
      <c r="G24" s="386">
        <f>IF($B24="","",SUMIFS(数据录入!$G$5:$G$4999,数据录入!$D$5:$D$4999,$B24,数据录入!$M$5:$M$4999,G$15))</f>
        <v/>
      </c>
      <c r="H24" s="386">
        <f>IF($B24="","",SUMIFS(数据录入!$G$5:$G$4999,数据录入!$D$5:$D$4999,$B24,数据录入!$M$5:$M$4999,H$15))</f>
        <v/>
      </c>
      <c r="I24" s="386">
        <f>IF($B24="","",SUMIFS(数据录入!$G$5:$G$4999,数据录入!$D$5:$D$4999,$B24,数据录入!$M$5:$M$4999,I$15))</f>
        <v/>
      </c>
      <c r="J24" s="386">
        <f>IF($B24="","",SUMIFS(数据录入!$G$5:$G$4999,数据录入!$D$5:$D$4999,$B24,数据录入!$M$5:$M$4999,J$15))</f>
        <v/>
      </c>
      <c r="K24" s="386">
        <f>IF($B24="","",SUMIFS(数据录入!$G$5:$G$4999,数据录入!$D$5:$D$4999,$B24,数据录入!$M$5:$M$4999,K$15))</f>
        <v/>
      </c>
      <c r="L24" s="386">
        <f>IF($B24="","",SUMIFS(数据录入!$G$5:$G$4999,数据录入!$D$5:$D$4999,$B24,数据录入!$M$5:$M$4999,L$15))</f>
        <v/>
      </c>
      <c r="M24" s="386">
        <f>IF($B24="","",SUMIFS(数据录入!$G$5:$G$4999,数据录入!$D$5:$D$4999,$B24,数据录入!$M$5:$M$4999,M$15))</f>
        <v/>
      </c>
      <c r="N24" s="386">
        <f>IF($B24="","",SUMIFS(数据录入!$G$5:$G$4999,数据录入!$D$5:$D$4999,$B24,数据录入!$M$5:$M$4999,N$15))</f>
        <v/>
      </c>
      <c r="O24" s="386">
        <f>SUM(C24:N24)</f>
        <v/>
      </c>
      <c r="P24" s="37">
        <f>IF($O$14=0,"",O24/$O$14)</f>
        <v/>
      </c>
    </row>
    <row r="25" ht="20" customHeight="1" s="65">
      <c r="A25" s="59" t="n">
        <v>10</v>
      </c>
      <c r="B25" s="59" t="inlineStr">
        <is>
          <t>业务招待费</t>
        </is>
      </c>
      <c r="C25" s="386">
        <f>IF($B25="","",SUMIFS(数据录入!$G$5:$G$4999,数据录入!$D$5:$D$4999,$B25,数据录入!$M$5:$M$4999,C$15))</f>
        <v/>
      </c>
      <c r="D25" s="386">
        <f>IF($B25="","",SUMIFS(数据录入!$G$5:$G$4999,数据录入!$D$5:$D$4999,$B25,数据录入!$M$5:$M$4999,D$15))</f>
        <v/>
      </c>
      <c r="E25" s="386">
        <f>IF($B25="","",SUMIFS(数据录入!$G$5:$G$4999,数据录入!$D$5:$D$4999,$B25,数据录入!$M$5:$M$4999,E$15))</f>
        <v/>
      </c>
      <c r="F25" s="386">
        <f>IF($B25="","",SUMIFS(数据录入!$G$5:$G$4999,数据录入!$D$5:$D$4999,$B25,数据录入!$M$5:$M$4999,F$15))</f>
        <v/>
      </c>
      <c r="G25" s="386">
        <f>IF($B25="","",SUMIFS(数据录入!$G$5:$G$4999,数据录入!$D$5:$D$4999,$B25,数据录入!$M$5:$M$4999,G$15))</f>
        <v/>
      </c>
      <c r="H25" s="386">
        <f>IF($B25="","",SUMIFS(数据录入!$G$5:$G$4999,数据录入!$D$5:$D$4999,$B25,数据录入!$M$5:$M$4999,H$15))</f>
        <v/>
      </c>
      <c r="I25" s="386">
        <f>IF($B25="","",SUMIFS(数据录入!$G$5:$G$4999,数据录入!$D$5:$D$4999,$B25,数据录入!$M$5:$M$4999,I$15))</f>
        <v/>
      </c>
      <c r="J25" s="386">
        <f>IF($B25="","",SUMIFS(数据录入!$G$5:$G$4999,数据录入!$D$5:$D$4999,$B25,数据录入!$M$5:$M$4999,J$15))</f>
        <v/>
      </c>
      <c r="K25" s="386">
        <f>IF($B25="","",SUMIFS(数据录入!$G$5:$G$4999,数据录入!$D$5:$D$4999,$B25,数据录入!$M$5:$M$4999,K$15))</f>
        <v/>
      </c>
      <c r="L25" s="386">
        <f>IF($B25="","",SUMIFS(数据录入!$G$5:$G$4999,数据录入!$D$5:$D$4999,$B25,数据录入!$M$5:$M$4999,L$15))</f>
        <v/>
      </c>
      <c r="M25" s="386">
        <f>IF($B25="","",SUMIFS(数据录入!$G$5:$G$4999,数据录入!$D$5:$D$4999,$B25,数据录入!$M$5:$M$4999,M$15))</f>
        <v/>
      </c>
      <c r="N25" s="386">
        <f>IF($B25="","",SUMIFS(数据录入!$G$5:$G$4999,数据录入!$D$5:$D$4999,$B25,数据录入!$M$5:$M$4999,N$15))</f>
        <v/>
      </c>
      <c r="O25" s="386">
        <f>SUM(C25:N25)</f>
        <v/>
      </c>
      <c r="P25" s="37">
        <f>IF($O$14=0,"",O25/$O$14)</f>
        <v/>
      </c>
    </row>
    <row r="26" ht="20" customHeight="1" s="65">
      <c r="A26" s="59" t="n">
        <v>11</v>
      </c>
      <c r="B26" s="59" t="inlineStr">
        <is>
          <t>车辆费用</t>
        </is>
      </c>
      <c r="C26" s="386">
        <f>IF($B26="","",SUMIFS(数据录入!$G$5:$G$4999,数据录入!$D$5:$D$4999,$B26,数据录入!$M$5:$M$4999,C$15))</f>
        <v/>
      </c>
      <c r="D26" s="386">
        <f>IF($B26="","",SUMIFS(数据录入!$G$5:$G$4999,数据录入!$D$5:$D$4999,$B26,数据录入!$M$5:$M$4999,D$15))</f>
        <v/>
      </c>
      <c r="E26" s="386">
        <f>IF($B26="","",SUMIFS(数据录入!$G$5:$G$4999,数据录入!$D$5:$D$4999,$B26,数据录入!$M$5:$M$4999,E$15))</f>
        <v/>
      </c>
      <c r="F26" s="386">
        <f>IF($B26="","",SUMIFS(数据录入!$G$5:$G$4999,数据录入!$D$5:$D$4999,$B26,数据录入!$M$5:$M$4999,F$15))</f>
        <v/>
      </c>
      <c r="G26" s="386">
        <f>IF($B26="","",SUMIFS(数据录入!$G$5:$G$4999,数据录入!$D$5:$D$4999,$B26,数据录入!$M$5:$M$4999,G$15))</f>
        <v/>
      </c>
      <c r="H26" s="386">
        <f>IF($B26="","",SUMIFS(数据录入!$G$5:$G$4999,数据录入!$D$5:$D$4999,$B26,数据录入!$M$5:$M$4999,H$15))</f>
        <v/>
      </c>
      <c r="I26" s="386">
        <f>IF($B26="","",SUMIFS(数据录入!$G$5:$G$4999,数据录入!$D$5:$D$4999,$B26,数据录入!$M$5:$M$4999,I$15))</f>
        <v/>
      </c>
      <c r="J26" s="386">
        <f>IF($B26="","",SUMIFS(数据录入!$G$5:$G$4999,数据录入!$D$5:$D$4999,$B26,数据录入!$M$5:$M$4999,J$15))</f>
        <v/>
      </c>
      <c r="K26" s="386">
        <f>IF($B26="","",SUMIFS(数据录入!$G$5:$G$4999,数据录入!$D$5:$D$4999,$B26,数据录入!$M$5:$M$4999,K$15))</f>
        <v/>
      </c>
      <c r="L26" s="386">
        <f>IF($B26="","",SUMIFS(数据录入!$G$5:$G$4999,数据录入!$D$5:$D$4999,$B26,数据录入!$M$5:$M$4999,L$15))</f>
        <v/>
      </c>
      <c r="M26" s="386">
        <f>IF($B26="","",SUMIFS(数据录入!$G$5:$G$4999,数据录入!$D$5:$D$4999,$B26,数据录入!$M$5:$M$4999,M$15))</f>
        <v/>
      </c>
      <c r="N26" s="386">
        <f>IF($B26="","",SUMIFS(数据录入!$G$5:$G$4999,数据录入!$D$5:$D$4999,$B26,数据录入!$M$5:$M$4999,N$15))</f>
        <v/>
      </c>
      <c r="O26" s="386">
        <f>SUM(C26:N26)</f>
        <v/>
      </c>
      <c r="P26" s="37">
        <f>IF($O$14=0,"",O26/$O$14)</f>
        <v/>
      </c>
    </row>
    <row r="27" ht="20" customHeight="1" s="65">
      <c r="A27" s="59" t="n">
        <v>12</v>
      </c>
      <c r="B27" s="59" t="inlineStr">
        <is>
          <t>银行手续费</t>
        </is>
      </c>
      <c r="C27" s="386">
        <f>IF($B27="","",SUMIFS(数据录入!$G$5:$G$4999,数据录入!$D$5:$D$4999,$B27,数据录入!$M$5:$M$4999,C$15))</f>
        <v/>
      </c>
      <c r="D27" s="386">
        <f>IF($B27="","",SUMIFS(数据录入!$G$5:$G$4999,数据录入!$D$5:$D$4999,$B27,数据录入!$M$5:$M$4999,D$15))</f>
        <v/>
      </c>
      <c r="E27" s="386">
        <f>IF($B27="","",SUMIFS(数据录入!$G$5:$G$4999,数据录入!$D$5:$D$4999,$B27,数据录入!$M$5:$M$4999,E$15))</f>
        <v/>
      </c>
      <c r="F27" s="386">
        <f>IF($B27="","",SUMIFS(数据录入!$G$5:$G$4999,数据录入!$D$5:$D$4999,$B27,数据录入!$M$5:$M$4999,F$15))</f>
        <v/>
      </c>
      <c r="G27" s="386">
        <f>IF($B27="","",SUMIFS(数据录入!$G$5:$G$4999,数据录入!$D$5:$D$4999,$B27,数据录入!$M$5:$M$4999,G$15))</f>
        <v/>
      </c>
      <c r="H27" s="386">
        <f>IF($B27="","",SUMIFS(数据录入!$G$5:$G$4999,数据录入!$D$5:$D$4999,$B27,数据录入!$M$5:$M$4999,H$15))</f>
        <v/>
      </c>
      <c r="I27" s="386">
        <f>IF($B27="","",SUMIFS(数据录入!$G$5:$G$4999,数据录入!$D$5:$D$4999,$B27,数据录入!$M$5:$M$4999,I$15))</f>
        <v/>
      </c>
      <c r="J27" s="386">
        <f>IF($B27="","",SUMIFS(数据录入!$G$5:$G$4999,数据录入!$D$5:$D$4999,$B27,数据录入!$M$5:$M$4999,J$15))</f>
        <v/>
      </c>
      <c r="K27" s="386">
        <f>IF($B27="","",SUMIFS(数据录入!$G$5:$G$4999,数据录入!$D$5:$D$4999,$B27,数据录入!$M$5:$M$4999,K$15))</f>
        <v/>
      </c>
      <c r="L27" s="386">
        <f>IF($B27="","",SUMIFS(数据录入!$G$5:$G$4999,数据录入!$D$5:$D$4999,$B27,数据录入!$M$5:$M$4999,L$15))</f>
        <v/>
      </c>
      <c r="M27" s="386">
        <f>IF($B27="","",SUMIFS(数据录入!$G$5:$G$4999,数据录入!$D$5:$D$4999,$B27,数据录入!$M$5:$M$4999,M$15))</f>
        <v/>
      </c>
      <c r="N27" s="386">
        <f>IF($B27="","",SUMIFS(数据录入!$G$5:$G$4999,数据录入!$D$5:$D$4999,$B27,数据录入!$M$5:$M$4999,N$15))</f>
        <v/>
      </c>
      <c r="O27" s="386">
        <f>SUM(C27:N27)</f>
        <v/>
      </c>
      <c r="P27" s="37">
        <f>IF($O$14=0,"",O27/$O$14)</f>
        <v/>
      </c>
    </row>
    <row r="28" ht="20" customHeight="1" s="65">
      <c r="A28" s="59" t="n">
        <v>13</v>
      </c>
      <c r="B28" s="38" t="n"/>
      <c r="C28" s="386">
        <f>IF($B28="","",SUMIFS(数据录入!$G$5:$G$4999,数据录入!$D$5:$D$4999,$B28,数据录入!$M$5:$M$4999,C$15))</f>
        <v/>
      </c>
      <c r="D28" s="386">
        <f>IF($B28="","",SUMIFS(数据录入!$G$5:$G$4999,数据录入!$D$5:$D$4999,$B28,数据录入!$M$5:$M$4999,D$15))</f>
        <v/>
      </c>
      <c r="E28" s="386">
        <f>IF($B28="","",SUMIFS(数据录入!$G$5:$G$4999,数据录入!$D$5:$D$4999,$B28,数据录入!$M$5:$M$4999,E$15))</f>
        <v/>
      </c>
      <c r="F28" s="386">
        <f>IF($B28="","",SUMIFS(数据录入!$G$5:$G$4999,数据录入!$D$5:$D$4999,$B28,数据录入!$M$5:$M$4999,F$15))</f>
        <v/>
      </c>
      <c r="G28" s="386">
        <f>IF($B28="","",SUMIFS(数据录入!$G$5:$G$4999,数据录入!$D$5:$D$4999,$B28,数据录入!$M$5:$M$4999,G$15))</f>
        <v/>
      </c>
      <c r="H28" s="386">
        <f>IF($B28="","",SUMIFS(数据录入!$G$5:$G$4999,数据录入!$D$5:$D$4999,$B28,数据录入!$M$5:$M$4999,H$15))</f>
        <v/>
      </c>
      <c r="I28" s="386">
        <f>IF($B28="","",SUMIFS(数据录入!$G$5:$G$4999,数据录入!$D$5:$D$4999,$B28,数据录入!$M$5:$M$4999,I$15))</f>
        <v/>
      </c>
      <c r="J28" s="386">
        <f>IF($B28="","",SUMIFS(数据录入!$G$5:$G$4999,数据录入!$D$5:$D$4999,$B28,数据录入!$M$5:$M$4999,J$15))</f>
        <v/>
      </c>
      <c r="K28" s="386">
        <f>IF($B28="","",SUMIFS(数据录入!$G$5:$G$4999,数据录入!$D$5:$D$4999,$B28,数据录入!$M$5:$M$4999,K$15))</f>
        <v/>
      </c>
      <c r="L28" s="386">
        <f>IF($B28="","",SUMIFS(数据录入!$G$5:$G$4999,数据录入!$D$5:$D$4999,$B28,数据录入!$M$5:$M$4999,L$15))</f>
        <v/>
      </c>
      <c r="M28" s="386">
        <f>IF($B28="","",SUMIFS(数据录入!$G$5:$G$4999,数据录入!$D$5:$D$4999,$B28,数据录入!$M$5:$M$4999,M$15))</f>
        <v/>
      </c>
      <c r="N28" s="386">
        <f>IF($B28="","",SUMIFS(数据录入!$G$5:$G$4999,数据录入!$D$5:$D$4999,$B28,数据录入!$M$5:$M$4999,N$15))</f>
        <v/>
      </c>
      <c r="O28" s="386">
        <f>SUM(C28:N28)</f>
        <v/>
      </c>
      <c r="P28" s="37">
        <f>IF($O$14=0,"",O28/$O$14)</f>
        <v/>
      </c>
    </row>
    <row r="29" ht="20" customHeight="1" s="65">
      <c r="A29" s="59" t="n">
        <v>14</v>
      </c>
      <c r="B29" s="59" t="n"/>
      <c r="C29" s="386">
        <f>IF($B29="","",SUMIFS(数据录入!$G$5:$G$4999,数据录入!$D$5:$D$4999,$B29,数据录入!$M$5:$M$4999,C$15))</f>
        <v/>
      </c>
      <c r="D29" s="386">
        <f>IF($B29="","",SUMIFS(数据录入!$G$5:$G$4999,数据录入!$D$5:$D$4999,$B29,数据录入!$M$5:$M$4999,D$15))</f>
        <v/>
      </c>
      <c r="E29" s="386">
        <f>IF($B29="","",SUMIFS(数据录入!$G$5:$G$4999,数据录入!$D$5:$D$4999,$B29,数据录入!$M$5:$M$4999,E$15))</f>
        <v/>
      </c>
      <c r="F29" s="386">
        <f>IF($B29="","",SUMIFS(数据录入!$G$5:$G$4999,数据录入!$D$5:$D$4999,$B29,数据录入!$M$5:$M$4999,F$15))</f>
        <v/>
      </c>
      <c r="G29" s="386">
        <f>IF($B29="","",SUMIFS(数据录入!$G$5:$G$4999,数据录入!$D$5:$D$4999,$B29,数据录入!$M$5:$M$4999,G$15))</f>
        <v/>
      </c>
      <c r="H29" s="386">
        <f>IF($B29="","",SUMIFS(数据录入!$G$5:$G$4999,数据录入!$D$5:$D$4999,$B29,数据录入!$M$5:$M$4999,H$15))</f>
        <v/>
      </c>
      <c r="I29" s="386">
        <f>IF($B29="","",SUMIFS(数据录入!$G$5:$G$4999,数据录入!$D$5:$D$4999,$B29,数据录入!$M$5:$M$4999,I$15))</f>
        <v/>
      </c>
      <c r="J29" s="386">
        <f>IF($B29="","",SUMIFS(数据录入!$G$5:$G$4999,数据录入!$D$5:$D$4999,$B29,数据录入!$M$5:$M$4999,J$15))</f>
        <v/>
      </c>
      <c r="K29" s="386">
        <f>IF($B29="","",SUMIFS(数据录入!$G$5:$G$4999,数据录入!$D$5:$D$4999,$B29,数据录入!$M$5:$M$4999,K$15))</f>
        <v/>
      </c>
      <c r="L29" s="386">
        <f>IF($B29="","",SUMIFS(数据录入!$G$5:$G$4999,数据录入!$D$5:$D$4999,$B29,数据录入!$M$5:$M$4999,L$15))</f>
        <v/>
      </c>
      <c r="M29" s="386">
        <f>IF($B29="","",SUMIFS(数据录入!$G$5:$G$4999,数据录入!$D$5:$D$4999,$B29,数据录入!$M$5:$M$4999,M$15))</f>
        <v/>
      </c>
      <c r="N29" s="386">
        <f>IF($B29="","",SUMIFS(数据录入!$G$5:$G$4999,数据录入!$D$5:$D$4999,$B29,数据录入!$M$5:$M$4999,N$15))</f>
        <v/>
      </c>
      <c r="O29" s="386">
        <f>SUM(C29:N29)</f>
        <v/>
      </c>
      <c r="P29" s="37">
        <f>IF($O$14=0,"",O29/$O$14)</f>
        <v/>
      </c>
    </row>
    <row r="30" ht="20" customHeight="1" s="65">
      <c r="A30" s="59" t="n">
        <v>15</v>
      </c>
      <c r="B30" s="59" t="n"/>
      <c r="C30" s="386">
        <f>IF($B30="","",SUMIFS(数据录入!$G$5:$G$4999,数据录入!$D$5:$D$4999,$B30,数据录入!$M$5:$M$4999,C$15))</f>
        <v/>
      </c>
      <c r="D30" s="386">
        <f>IF($B30="","",SUMIFS(数据录入!$G$5:$G$4999,数据录入!$D$5:$D$4999,$B30,数据录入!$M$5:$M$4999,D$15))</f>
        <v/>
      </c>
      <c r="E30" s="386">
        <f>IF($B30="","",SUMIFS(数据录入!$G$5:$G$4999,数据录入!$D$5:$D$4999,$B30,数据录入!$M$5:$M$4999,E$15))</f>
        <v/>
      </c>
      <c r="F30" s="386">
        <f>IF($B30="","",SUMIFS(数据录入!$G$5:$G$4999,数据录入!$D$5:$D$4999,$B30,数据录入!$M$5:$M$4999,F$15))</f>
        <v/>
      </c>
      <c r="G30" s="386">
        <f>IF($B30="","",SUMIFS(数据录入!$G$5:$G$4999,数据录入!$D$5:$D$4999,$B30,数据录入!$M$5:$M$4999,G$15))</f>
        <v/>
      </c>
      <c r="H30" s="386">
        <f>IF($B30="","",SUMIFS(数据录入!$G$5:$G$4999,数据录入!$D$5:$D$4999,$B30,数据录入!$M$5:$M$4999,H$15))</f>
        <v/>
      </c>
      <c r="I30" s="386">
        <f>IF($B30="","",SUMIFS(数据录入!$G$5:$G$4999,数据录入!$D$5:$D$4999,$B30,数据录入!$M$5:$M$4999,I$15))</f>
        <v/>
      </c>
      <c r="J30" s="386">
        <f>IF($B30="","",SUMIFS(数据录入!$G$5:$G$4999,数据录入!$D$5:$D$4999,$B30,数据录入!$M$5:$M$4999,J$15))</f>
        <v/>
      </c>
      <c r="K30" s="386">
        <f>IF($B30="","",SUMIFS(数据录入!$G$5:$G$4999,数据录入!$D$5:$D$4999,$B30,数据录入!$M$5:$M$4999,K$15))</f>
        <v/>
      </c>
      <c r="L30" s="386">
        <f>IF($B30="","",SUMIFS(数据录入!$G$5:$G$4999,数据录入!$D$5:$D$4999,$B30,数据录入!$M$5:$M$4999,L$15))</f>
        <v/>
      </c>
      <c r="M30" s="386">
        <f>IF($B30="","",SUMIFS(数据录入!$G$5:$G$4999,数据录入!$D$5:$D$4999,$B30,数据录入!$M$5:$M$4999,M$15))</f>
        <v/>
      </c>
      <c r="N30" s="386">
        <f>IF($B30="","",SUMIFS(数据录入!$G$5:$G$4999,数据录入!$D$5:$D$4999,$B30,数据录入!$M$5:$M$4999,N$15))</f>
        <v/>
      </c>
      <c r="O30" s="386">
        <f>SUM(C30:N30)</f>
        <v/>
      </c>
      <c r="P30" s="37">
        <f>IF($O$14=0,"",O30/$O$14)</f>
        <v/>
      </c>
    </row>
    <row r="31" ht="20" customHeight="1" s="65">
      <c r="A31" s="59" t="n">
        <v>16</v>
      </c>
      <c r="B31" s="59" t="n"/>
      <c r="C31" s="386">
        <f>IF($B31="","",SUMIFS(数据录入!$G$5:$G$4999,数据录入!$D$5:$D$4999,$B31,数据录入!$M$5:$M$4999,C$15))</f>
        <v/>
      </c>
      <c r="D31" s="386">
        <f>IF($B31="","",SUMIFS(数据录入!$G$5:$G$4999,数据录入!$D$5:$D$4999,$B31,数据录入!$M$5:$M$4999,D$15))</f>
        <v/>
      </c>
      <c r="E31" s="386">
        <f>IF($B31="","",SUMIFS(数据录入!$G$5:$G$4999,数据录入!$D$5:$D$4999,$B31,数据录入!$M$5:$M$4999,E$15))</f>
        <v/>
      </c>
      <c r="F31" s="386">
        <f>IF($B31="","",SUMIFS(数据录入!$G$5:$G$4999,数据录入!$D$5:$D$4999,$B31,数据录入!$M$5:$M$4999,F$15))</f>
        <v/>
      </c>
      <c r="G31" s="386">
        <f>IF($B31="","",SUMIFS(数据录入!$G$5:$G$4999,数据录入!$D$5:$D$4999,$B31,数据录入!$M$5:$M$4999,G$15))</f>
        <v/>
      </c>
      <c r="H31" s="386">
        <f>IF($B31="","",SUMIFS(数据录入!$G$5:$G$4999,数据录入!$D$5:$D$4999,$B31,数据录入!$M$5:$M$4999,H$15))</f>
        <v/>
      </c>
      <c r="I31" s="386">
        <f>IF($B31="","",SUMIFS(数据录入!$G$5:$G$4999,数据录入!$D$5:$D$4999,$B31,数据录入!$M$5:$M$4999,I$15))</f>
        <v/>
      </c>
      <c r="J31" s="386">
        <f>IF($B31="","",SUMIFS(数据录入!$G$5:$G$4999,数据录入!$D$5:$D$4999,$B31,数据录入!$M$5:$M$4999,J$15))</f>
        <v/>
      </c>
      <c r="K31" s="386">
        <f>IF($B31="","",SUMIFS(数据录入!$G$5:$G$4999,数据录入!$D$5:$D$4999,$B31,数据录入!$M$5:$M$4999,K$15))</f>
        <v/>
      </c>
      <c r="L31" s="386">
        <f>IF($B31="","",SUMIFS(数据录入!$G$5:$G$4999,数据录入!$D$5:$D$4999,$B31,数据录入!$M$5:$M$4999,L$15))</f>
        <v/>
      </c>
      <c r="M31" s="386">
        <f>IF($B31="","",SUMIFS(数据录入!$G$5:$G$4999,数据录入!$D$5:$D$4999,$B31,数据录入!$M$5:$M$4999,M$15))</f>
        <v/>
      </c>
      <c r="N31" s="386">
        <f>IF($B31="","",SUMIFS(数据录入!$G$5:$G$4999,数据录入!$D$5:$D$4999,$B31,数据录入!$M$5:$M$4999,N$15))</f>
        <v/>
      </c>
      <c r="O31" s="386">
        <f>SUM(C31:N31)</f>
        <v/>
      </c>
      <c r="P31" s="37">
        <f>IF($O$14=0,"",O31/$O$14)</f>
        <v/>
      </c>
    </row>
    <row r="32" ht="20" customHeight="1" s="65">
      <c r="A32" s="59" t="n">
        <v>17</v>
      </c>
      <c r="B32" s="59" t="n"/>
      <c r="C32" s="386">
        <f>IF($B32="","",SUMIFS(数据录入!$G$5:$G$4999,数据录入!$D$5:$D$4999,$B32,数据录入!$M$5:$M$4999,C$15))</f>
        <v/>
      </c>
      <c r="D32" s="386">
        <f>IF($B32="","",SUMIFS(数据录入!$G$5:$G$4999,数据录入!$D$5:$D$4999,$B32,数据录入!$M$5:$M$4999,D$15))</f>
        <v/>
      </c>
      <c r="E32" s="386">
        <f>IF($B32="","",SUMIFS(数据录入!$G$5:$G$4999,数据录入!$D$5:$D$4999,$B32,数据录入!$M$5:$M$4999,E$15))</f>
        <v/>
      </c>
      <c r="F32" s="386">
        <f>IF($B32="","",SUMIFS(数据录入!$G$5:$G$4999,数据录入!$D$5:$D$4999,$B32,数据录入!$M$5:$M$4999,F$15))</f>
        <v/>
      </c>
      <c r="G32" s="386">
        <f>IF($B32="","",SUMIFS(数据录入!$G$5:$G$4999,数据录入!$D$5:$D$4999,$B32,数据录入!$M$5:$M$4999,G$15))</f>
        <v/>
      </c>
      <c r="H32" s="386">
        <f>IF($B32="","",SUMIFS(数据录入!$G$5:$G$4999,数据录入!$D$5:$D$4999,$B32,数据录入!$M$5:$M$4999,H$15))</f>
        <v/>
      </c>
      <c r="I32" s="386">
        <f>IF($B32="","",SUMIFS(数据录入!$G$5:$G$4999,数据录入!$D$5:$D$4999,$B32,数据录入!$M$5:$M$4999,I$15))</f>
        <v/>
      </c>
      <c r="J32" s="386">
        <f>IF($B32="","",SUMIFS(数据录入!$G$5:$G$4999,数据录入!$D$5:$D$4999,$B32,数据录入!$M$5:$M$4999,J$15))</f>
        <v/>
      </c>
      <c r="K32" s="386">
        <f>IF($B32="","",SUMIFS(数据录入!$G$5:$G$4999,数据录入!$D$5:$D$4999,$B32,数据录入!$M$5:$M$4999,K$15))</f>
        <v/>
      </c>
      <c r="L32" s="386">
        <f>IF($B32="","",SUMIFS(数据录入!$G$5:$G$4999,数据录入!$D$5:$D$4999,$B32,数据录入!$M$5:$M$4999,L$15))</f>
        <v/>
      </c>
      <c r="M32" s="386">
        <f>IF($B32="","",SUMIFS(数据录入!$G$5:$G$4999,数据录入!$D$5:$D$4999,$B32,数据录入!$M$5:$M$4999,M$15))</f>
        <v/>
      </c>
      <c r="N32" s="386">
        <f>IF($B32="","",SUMIFS(数据录入!$G$5:$G$4999,数据录入!$D$5:$D$4999,$B32,数据录入!$M$5:$M$4999,N$15))</f>
        <v/>
      </c>
      <c r="O32" s="386">
        <f>SUM(C32:N32)</f>
        <v/>
      </c>
      <c r="P32" s="37">
        <f>IF($O$14=0,"",O32/$O$14)</f>
        <v/>
      </c>
    </row>
    <row r="33" ht="20" customHeight="1" s="65">
      <c r="A33" s="59" t="n">
        <v>18</v>
      </c>
      <c r="B33" s="59" t="n"/>
      <c r="C33" s="386">
        <f>IF($B33="","",SUMIFS(数据录入!$G$5:$G$4999,数据录入!$D$5:$D$4999,$B33,数据录入!$M$5:$M$4999,C$15))</f>
        <v/>
      </c>
      <c r="D33" s="386">
        <f>IF($B33="","",SUMIFS(数据录入!$G$5:$G$4999,数据录入!$D$5:$D$4999,$B33,数据录入!$M$5:$M$4999,D$15))</f>
        <v/>
      </c>
      <c r="E33" s="386">
        <f>IF($B33="","",SUMIFS(数据录入!$G$5:$G$4999,数据录入!$D$5:$D$4999,$B33,数据录入!$M$5:$M$4999,E$15))</f>
        <v/>
      </c>
      <c r="F33" s="386">
        <f>IF($B33="","",SUMIFS(数据录入!$G$5:$G$4999,数据录入!$D$5:$D$4999,$B33,数据录入!$M$5:$M$4999,F$15))</f>
        <v/>
      </c>
      <c r="G33" s="386">
        <f>IF($B33="","",SUMIFS(数据录入!$G$5:$G$4999,数据录入!$D$5:$D$4999,$B33,数据录入!$M$5:$M$4999,G$15))</f>
        <v/>
      </c>
      <c r="H33" s="386">
        <f>IF($B33="","",SUMIFS(数据录入!$G$5:$G$4999,数据录入!$D$5:$D$4999,$B33,数据录入!$M$5:$M$4999,H$15))</f>
        <v/>
      </c>
      <c r="I33" s="386">
        <f>IF($B33="","",SUMIFS(数据录入!$G$5:$G$4999,数据录入!$D$5:$D$4999,$B33,数据录入!$M$5:$M$4999,I$15))</f>
        <v/>
      </c>
      <c r="J33" s="386">
        <f>IF($B33="","",SUMIFS(数据录入!$G$5:$G$4999,数据录入!$D$5:$D$4999,$B33,数据录入!$M$5:$M$4999,J$15))</f>
        <v/>
      </c>
      <c r="K33" s="386">
        <f>IF($B33="","",SUMIFS(数据录入!$G$5:$G$4999,数据录入!$D$5:$D$4999,$B33,数据录入!$M$5:$M$4999,K$15))</f>
        <v/>
      </c>
      <c r="L33" s="386">
        <f>IF($B33="","",SUMIFS(数据录入!$G$5:$G$4999,数据录入!$D$5:$D$4999,$B33,数据录入!$M$5:$M$4999,L$15))</f>
        <v/>
      </c>
      <c r="M33" s="386">
        <f>IF($B33="","",SUMIFS(数据录入!$G$5:$G$4999,数据录入!$D$5:$D$4999,$B33,数据录入!$M$5:$M$4999,M$15))</f>
        <v/>
      </c>
      <c r="N33" s="386">
        <f>IF($B33="","",SUMIFS(数据录入!$G$5:$G$4999,数据录入!$D$5:$D$4999,$B33,数据录入!$M$5:$M$4999,N$15))</f>
        <v/>
      </c>
      <c r="O33" s="386">
        <f>SUM(C33:N33)</f>
        <v/>
      </c>
      <c r="P33" s="37">
        <f>IF($O$14=0,"",O33/$O$14)</f>
        <v/>
      </c>
    </row>
    <row r="34" ht="20" customHeight="1" s="65">
      <c r="A34" s="59" t="n">
        <v>19</v>
      </c>
      <c r="B34" s="59" t="n"/>
      <c r="C34" s="386">
        <f>IF($B34="","",SUMIFS(数据录入!$G$5:$G$4999,数据录入!$D$5:$D$4999,$B34,数据录入!$M$5:$M$4999,C$15))</f>
        <v/>
      </c>
      <c r="D34" s="386">
        <f>IF($B34="","",SUMIFS(数据录入!$G$5:$G$4999,数据录入!$D$5:$D$4999,$B34,数据录入!$M$5:$M$4999,D$15))</f>
        <v/>
      </c>
      <c r="E34" s="386">
        <f>IF($B34="","",SUMIFS(数据录入!$G$5:$G$4999,数据录入!$D$5:$D$4999,$B34,数据录入!$M$5:$M$4999,E$15))</f>
        <v/>
      </c>
      <c r="F34" s="386">
        <f>IF($B34="","",SUMIFS(数据录入!$G$5:$G$4999,数据录入!$D$5:$D$4999,$B34,数据录入!$M$5:$M$4999,F$15))</f>
        <v/>
      </c>
      <c r="G34" s="386">
        <f>IF($B34="","",SUMIFS(数据录入!$G$5:$G$4999,数据录入!$D$5:$D$4999,$B34,数据录入!$M$5:$M$4999,G$15))</f>
        <v/>
      </c>
      <c r="H34" s="386">
        <f>IF($B34="","",SUMIFS(数据录入!$G$5:$G$4999,数据录入!$D$5:$D$4999,$B34,数据录入!$M$5:$M$4999,H$15))</f>
        <v/>
      </c>
      <c r="I34" s="386">
        <f>IF($B34="","",SUMIFS(数据录入!$G$5:$G$4999,数据录入!$D$5:$D$4999,$B34,数据录入!$M$5:$M$4999,I$15))</f>
        <v/>
      </c>
      <c r="J34" s="386">
        <f>IF($B34="","",SUMIFS(数据录入!$G$5:$G$4999,数据录入!$D$5:$D$4999,$B34,数据录入!$M$5:$M$4999,J$15))</f>
        <v/>
      </c>
      <c r="K34" s="386">
        <f>IF($B34="","",SUMIFS(数据录入!$G$5:$G$4999,数据录入!$D$5:$D$4999,$B34,数据录入!$M$5:$M$4999,K$15))</f>
        <v/>
      </c>
      <c r="L34" s="386">
        <f>IF($B34="","",SUMIFS(数据录入!$G$5:$G$4999,数据录入!$D$5:$D$4999,$B34,数据录入!$M$5:$M$4999,L$15))</f>
        <v/>
      </c>
      <c r="M34" s="386">
        <f>IF($B34="","",SUMIFS(数据录入!$G$5:$G$4999,数据录入!$D$5:$D$4999,$B34,数据录入!$M$5:$M$4999,M$15))</f>
        <v/>
      </c>
      <c r="N34" s="386">
        <f>IF($B34="","",SUMIFS(数据录入!$G$5:$G$4999,数据录入!$D$5:$D$4999,$B34,数据录入!$M$5:$M$4999,N$15))</f>
        <v/>
      </c>
      <c r="O34" s="386">
        <f>SUM(C34:N34)</f>
        <v/>
      </c>
      <c r="P34" s="37">
        <f>IF($O$14=0,"",O34/$O$14)</f>
        <v/>
      </c>
    </row>
    <row r="35" ht="20" customHeight="1" s="65">
      <c r="A35" s="59" t="n">
        <v>20</v>
      </c>
      <c r="B35" s="59" t="n"/>
      <c r="C35" s="386">
        <f>IF($B35="","",SUMIFS(数据录入!$G$5:$G$4999,数据录入!$D$5:$D$4999,$B35,数据录入!$M$5:$M$4999,C$15))</f>
        <v/>
      </c>
      <c r="D35" s="386">
        <f>IF($B35="","",SUMIFS(数据录入!$G$5:$G$4999,数据录入!$D$5:$D$4999,$B35,数据录入!$M$5:$M$4999,D$15))</f>
        <v/>
      </c>
      <c r="E35" s="386">
        <f>IF($B35="","",SUMIFS(数据录入!$G$5:$G$4999,数据录入!$D$5:$D$4999,$B35,数据录入!$M$5:$M$4999,E$15))</f>
        <v/>
      </c>
      <c r="F35" s="386">
        <f>IF($B35="","",SUMIFS(数据录入!$G$5:$G$4999,数据录入!$D$5:$D$4999,$B35,数据录入!$M$5:$M$4999,F$15))</f>
        <v/>
      </c>
      <c r="G35" s="386">
        <f>IF($B35="","",SUMIFS(数据录入!$G$5:$G$4999,数据录入!$D$5:$D$4999,$B35,数据录入!$M$5:$M$4999,G$15))</f>
        <v/>
      </c>
      <c r="H35" s="386">
        <f>IF($B35="","",SUMIFS(数据录入!$G$5:$G$4999,数据录入!$D$5:$D$4999,$B35,数据录入!$M$5:$M$4999,H$15))</f>
        <v/>
      </c>
      <c r="I35" s="386">
        <f>IF($B35="","",SUMIFS(数据录入!$G$5:$G$4999,数据录入!$D$5:$D$4999,$B35,数据录入!$M$5:$M$4999,I$15))</f>
        <v/>
      </c>
      <c r="J35" s="386">
        <f>IF($B35="","",SUMIFS(数据录入!$G$5:$G$4999,数据录入!$D$5:$D$4999,$B35,数据录入!$M$5:$M$4999,J$15))</f>
        <v/>
      </c>
      <c r="K35" s="386">
        <f>IF($B35="","",SUMIFS(数据录入!$G$5:$G$4999,数据录入!$D$5:$D$4999,$B35,数据录入!$M$5:$M$4999,K$15))</f>
        <v/>
      </c>
      <c r="L35" s="386">
        <f>IF($B35="","",SUMIFS(数据录入!$G$5:$G$4999,数据录入!$D$5:$D$4999,$B35,数据录入!$M$5:$M$4999,L$15))</f>
        <v/>
      </c>
      <c r="M35" s="386">
        <f>IF($B35="","",SUMIFS(数据录入!$G$5:$G$4999,数据录入!$D$5:$D$4999,$B35,数据录入!$M$5:$M$4999,M$15))</f>
        <v/>
      </c>
      <c r="N35" s="386">
        <f>IF($B35="","",SUMIFS(数据录入!$G$5:$G$4999,数据录入!$D$5:$D$4999,$B35,数据录入!$M$5:$M$4999,N$15))</f>
        <v/>
      </c>
      <c r="O35" s="386">
        <f>SUM(C35:N35)</f>
        <v/>
      </c>
      <c r="P35" s="37">
        <f>IF($O$14=0,"",O35/$O$14)</f>
        <v/>
      </c>
    </row>
    <row r="36" ht="20" customHeight="1" s="65">
      <c r="A36" s="59" t="n">
        <v>21</v>
      </c>
      <c r="B36" s="59" t="n"/>
      <c r="C36" s="386">
        <f>IF($B36="","",SUMIFS(数据录入!$G$5:$G$4999,数据录入!$D$5:$D$4999,$B36,数据录入!$M$5:$M$4999,C$15))</f>
        <v/>
      </c>
      <c r="D36" s="386">
        <f>IF($B36="","",SUMIFS(数据录入!$G$5:$G$4999,数据录入!$D$5:$D$4999,$B36,数据录入!$M$5:$M$4999,D$15))</f>
        <v/>
      </c>
      <c r="E36" s="386">
        <f>IF($B36="","",SUMIFS(数据录入!$G$5:$G$4999,数据录入!$D$5:$D$4999,$B36,数据录入!$M$5:$M$4999,E$15))</f>
        <v/>
      </c>
      <c r="F36" s="386">
        <f>IF($B36="","",SUMIFS(数据录入!$G$5:$G$4999,数据录入!$D$5:$D$4999,$B36,数据录入!$M$5:$M$4999,F$15))</f>
        <v/>
      </c>
      <c r="G36" s="386">
        <f>IF($B36="","",SUMIFS(数据录入!$G$5:$G$4999,数据录入!$D$5:$D$4999,$B36,数据录入!$M$5:$M$4999,G$15))</f>
        <v/>
      </c>
      <c r="H36" s="386">
        <f>IF($B36="","",SUMIFS(数据录入!$G$5:$G$4999,数据录入!$D$5:$D$4999,$B36,数据录入!$M$5:$M$4999,H$15))</f>
        <v/>
      </c>
      <c r="I36" s="386">
        <f>IF($B36="","",SUMIFS(数据录入!$G$5:$G$4999,数据录入!$D$5:$D$4999,$B36,数据录入!$M$5:$M$4999,I$15))</f>
        <v/>
      </c>
      <c r="J36" s="386">
        <f>IF($B36="","",SUMIFS(数据录入!$G$5:$G$4999,数据录入!$D$5:$D$4999,$B36,数据录入!$M$5:$M$4999,J$15))</f>
        <v/>
      </c>
      <c r="K36" s="386">
        <f>IF($B36="","",SUMIFS(数据录入!$G$5:$G$4999,数据录入!$D$5:$D$4999,$B36,数据录入!$M$5:$M$4999,K$15))</f>
        <v/>
      </c>
      <c r="L36" s="386">
        <f>IF($B36="","",SUMIFS(数据录入!$G$5:$G$4999,数据录入!$D$5:$D$4999,$B36,数据录入!$M$5:$M$4999,L$15))</f>
        <v/>
      </c>
      <c r="M36" s="386">
        <f>IF($B36="","",SUMIFS(数据录入!$G$5:$G$4999,数据录入!$D$5:$D$4999,$B36,数据录入!$M$5:$M$4999,M$15))</f>
        <v/>
      </c>
      <c r="N36" s="386">
        <f>IF($B36="","",SUMIFS(数据录入!$G$5:$G$4999,数据录入!$D$5:$D$4999,$B36,数据录入!$M$5:$M$4999,N$15))</f>
        <v/>
      </c>
      <c r="O36" s="386">
        <f>SUM(C36:N36)</f>
        <v/>
      </c>
      <c r="P36" s="37">
        <f>IF($O$14=0,"",O36/$O$14)</f>
        <v/>
      </c>
    </row>
    <row r="37" ht="20" customHeight="1" s="65">
      <c r="A37" s="59" t="n">
        <v>22</v>
      </c>
      <c r="B37" s="59" t="n"/>
      <c r="C37" s="386">
        <f>IF($B37="","",SUMIFS(数据录入!$G$5:$G$4999,数据录入!$D$5:$D$4999,$B37,数据录入!$M$5:$M$4999,C$15))</f>
        <v/>
      </c>
      <c r="D37" s="386">
        <f>IF($B37="","",SUMIFS(数据录入!$G$5:$G$4999,数据录入!$D$5:$D$4999,$B37,数据录入!$M$5:$M$4999,D$15))</f>
        <v/>
      </c>
      <c r="E37" s="386">
        <f>IF($B37="","",SUMIFS(数据录入!$G$5:$G$4999,数据录入!$D$5:$D$4999,$B37,数据录入!$M$5:$M$4999,E$15))</f>
        <v/>
      </c>
      <c r="F37" s="386">
        <f>IF($B37="","",SUMIFS(数据录入!$G$5:$G$4999,数据录入!$D$5:$D$4999,$B37,数据录入!$M$5:$M$4999,F$15))</f>
        <v/>
      </c>
      <c r="G37" s="386">
        <f>IF($B37="","",SUMIFS(数据录入!$G$5:$G$4999,数据录入!$D$5:$D$4999,$B37,数据录入!$M$5:$M$4999,G$15))</f>
        <v/>
      </c>
      <c r="H37" s="386">
        <f>IF($B37="","",SUMIFS(数据录入!$G$5:$G$4999,数据录入!$D$5:$D$4999,$B37,数据录入!$M$5:$M$4999,H$15))</f>
        <v/>
      </c>
      <c r="I37" s="386">
        <f>IF($B37="","",SUMIFS(数据录入!$G$5:$G$4999,数据录入!$D$5:$D$4999,$B37,数据录入!$M$5:$M$4999,I$15))</f>
        <v/>
      </c>
      <c r="J37" s="386">
        <f>IF($B37="","",SUMIFS(数据录入!$G$5:$G$4999,数据录入!$D$5:$D$4999,$B37,数据录入!$M$5:$M$4999,J$15))</f>
        <v/>
      </c>
      <c r="K37" s="386">
        <f>IF($B37="","",SUMIFS(数据录入!$G$5:$G$4999,数据录入!$D$5:$D$4999,$B37,数据录入!$M$5:$M$4999,K$15))</f>
        <v/>
      </c>
      <c r="L37" s="386">
        <f>IF($B37="","",SUMIFS(数据录入!$G$5:$G$4999,数据录入!$D$5:$D$4999,$B37,数据录入!$M$5:$M$4999,L$15))</f>
        <v/>
      </c>
      <c r="M37" s="386">
        <f>IF($B37="","",SUMIFS(数据录入!$G$5:$G$4999,数据录入!$D$5:$D$4999,$B37,数据录入!$M$5:$M$4999,M$15))</f>
        <v/>
      </c>
      <c r="N37" s="386">
        <f>IF($B37="","",SUMIFS(数据录入!$G$5:$G$4999,数据录入!$D$5:$D$4999,$B37,数据录入!$M$5:$M$4999,N$15))</f>
        <v/>
      </c>
      <c r="O37" s="386">
        <f>SUM(C37:N37)</f>
        <v/>
      </c>
      <c r="P37" s="37">
        <f>IF($O$14=0,"",O37/$O$14)</f>
        <v/>
      </c>
    </row>
    <row r="38" ht="20" customHeight="1" s="65">
      <c r="A38" s="59" t="n">
        <v>23</v>
      </c>
      <c r="B38" s="59" t="n"/>
      <c r="C38" s="386">
        <f>IF($B38="","",SUMIFS(数据录入!$G$5:$G$4999,数据录入!$D$5:$D$4999,$B38,数据录入!$M$5:$M$4999,C$15))</f>
        <v/>
      </c>
      <c r="D38" s="386">
        <f>IF($B38="","",SUMIFS(数据录入!$G$5:$G$4999,数据录入!$D$5:$D$4999,$B38,数据录入!$M$5:$M$4999,D$15))</f>
        <v/>
      </c>
      <c r="E38" s="386">
        <f>IF($B38="","",SUMIFS(数据录入!$G$5:$G$4999,数据录入!$D$5:$D$4999,$B38,数据录入!$M$5:$M$4999,E$15))</f>
        <v/>
      </c>
      <c r="F38" s="386">
        <f>IF($B38="","",SUMIFS(数据录入!$G$5:$G$4999,数据录入!$D$5:$D$4999,$B38,数据录入!$M$5:$M$4999,F$15))</f>
        <v/>
      </c>
      <c r="G38" s="386">
        <f>IF($B38="","",SUMIFS(数据录入!$G$5:$G$4999,数据录入!$D$5:$D$4999,$B38,数据录入!$M$5:$M$4999,G$15))</f>
        <v/>
      </c>
      <c r="H38" s="386">
        <f>IF($B38="","",SUMIFS(数据录入!$G$5:$G$4999,数据录入!$D$5:$D$4999,$B38,数据录入!$M$5:$M$4999,H$15))</f>
        <v/>
      </c>
      <c r="I38" s="386">
        <f>IF($B38="","",SUMIFS(数据录入!$G$5:$G$4999,数据录入!$D$5:$D$4999,$B38,数据录入!$M$5:$M$4999,I$15))</f>
        <v/>
      </c>
      <c r="J38" s="386">
        <f>IF($B38="","",SUMIFS(数据录入!$G$5:$G$4999,数据录入!$D$5:$D$4999,$B38,数据录入!$M$5:$M$4999,J$15))</f>
        <v/>
      </c>
      <c r="K38" s="386">
        <f>IF($B38="","",SUMIFS(数据录入!$G$5:$G$4999,数据录入!$D$5:$D$4999,$B38,数据录入!$M$5:$M$4999,K$15))</f>
        <v/>
      </c>
      <c r="L38" s="386">
        <f>IF($B38="","",SUMIFS(数据录入!$G$5:$G$4999,数据录入!$D$5:$D$4999,$B38,数据录入!$M$5:$M$4999,L$15))</f>
        <v/>
      </c>
      <c r="M38" s="386">
        <f>IF($B38="","",SUMIFS(数据录入!$G$5:$G$4999,数据录入!$D$5:$D$4999,$B38,数据录入!$M$5:$M$4999,M$15))</f>
        <v/>
      </c>
      <c r="N38" s="386">
        <f>IF($B38="","",SUMIFS(数据录入!$G$5:$G$4999,数据录入!$D$5:$D$4999,$B38,数据录入!$M$5:$M$4999,N$15))</f>
        <v/>
      </c>
      <c r="O38" s="386">
        <f>SUM(C38:N38)</f>
        <v/>
      </c>
      <c r="P38" s="37">
        <f>IF($O$14=0,"",O38/$O$14)</f>
        <v/>
      </c>
    </row>
    <row r="39" ht="20" customHeight="1" s="65">
      <c r="A39" s="59" t="n">
        <v>24</v>
      </c>
      <c r="B39" s="59" t="n"/>
      <c r="C39" s="386">
        <f>IF($B39="","",SUMIFS(数据录入!$G$5:$G$4999,数据录入!$D$5:$D$4999,$B39,数据录入!$M$5:$M$4999,C$15))</f>
        <v/>
      </c>
      <c r="D39" s="386">
        <f>IF($B39="","",SUMIFS(数据录入!$G$5:$G$4999,数据录入!$D$5:$D$4999,$B39,数据录入!$M$5:$M$4999,D$15))</f>
        <v/>
      </c>
      <c r="E39" s="386">
        <f>IF($B39="","",SUMIFS(数据录入!$G$5:$G$4999,数据录入!$D$5:$D$4999,$B39,数据录入!$M$5:$M$4999,E$15))</f>
        <v/>
      </c>
      <c r="F39" s="386">
        <f>IF($B39="","",SUMIFS(数据录入!$G$5:$G$4999,数据录入!$D$5:$D$4999,$B39,数据录入!$M$5:$M$4999,F$15))</f>
        <v/>
      </c>
      <c r="G39" s="386">
        <f>IF($B39="","",SUMIFS(数据录入!$G$5:$G$4999,数据录入!$D$5:$D$4999,$B39,数据录入!$M$5:$M$4999,G$15))</f>
        <v/>
      </c>
      <c r="H39" s="386">
        <f>IF($B39="","",SUMIFS(数据录入!$G$5:$G$4999,数据录入!$D$5:$D$4999,$B39,数据录入!$M$5:$M$4999,H$15))</f>
        <v/>
      </c>
      <c r="I39" s="386">
        <f>IF($B39="","",SUMIFS(数据录入!$G$5:$G$4999,数据录入!$D$5:$D$4999,$B39,数据录入!$M$5:$M$4999,I$15))</f>
        <v/>
      </c>
      <c r="J39" s="386">
        <f>IF($B39="","",SUMIFS(数据录入!$G$5:$G$4999,数据录入!$D$5:$D$4999,$B39,数据录入!$M$5:$M$4999,J$15))</f>
        <v/>
      </c>
      <c r="K39" s="386">
        <f>IF($B39="","",SUMIFS(数据录入!$G$5:$G$4999,数据录入!$D$5:$D$4999,$B39,数据录入!$M$5:$M$4999,K$15))</f>
        <v/>
      </c>
      <c r="L39" s="386">
        <f>IF($B39="","",SUMIFS(数据录入!$G$5:$G$4999,数据录入!$D$5:$D$4999,$B39,数据录入!$M$5:$M$4999,L$15))</f>
        <v/>
      </c>
      <c r="M39" s="386">
        <f>IF($B39="","",SUMIFS(数据录入!$G$5:$G$4999,数据录入!$D$5:$D$4999,$B39,数据录入!$M$5:$M$4999,M$15))</f>
        <v/>
      </c>
      <c r="N39" s="386">
        <f>IF($B39="","",SUMIFS(数据录入!$G$5:$G$4999,数据录入!$D$5:$D$4999,$B39,数据录入!$M$5:$M$4999,N$15))</f>
        <v/>
      </c>
      <c r="O39" s="386">
        <f>SUM(C39:N39)</f>
        <v/>
      </c>
      <c r="P39" s="37">
        <f>IF($O$14=0,"",O39/$O$14)</f>
        <v/>
      </c>
    </row>
    <row r="40" ht="20" customHeight="1" s="65">
      <c r="A40" s="59" t="n">
        <v>25</v>
      </c>
      <c r="B40" s="59" t="n"/>
      <c r="C40" s="386">
        <f>IF($B40="","",SUMIFS(数据录入!$G$5:$G$4999,数据录入!$D$5:$D$4999,$B40,数据录入!$M$5:$M$4999,C$15))</f>
        <v/>
      </c>
      <c r="D40" s="386">
        <f>IF($B40="","",SUMIFS(数据录入!$G$5:$G$4999,数据录入!$D$5:$D$4999,$B40,数据录入!$M$5:$M$4999,D$15))</f>
        <v/>
      </c>
      <c r="E40" s="386">
        <f>IF($B40="","",SUMIFS(数据录入!$G$5:$G$4999,数据录入!$D$5:$D$4999,$B40,数据录入!$M$5:$M$4999,E$15))</f>
        <v/>
      </c>
      <c r="F40" s="386">
        <f>IF($B40="","",SUMIFS(数据录入!$G$5:$G$4999,数据录入!$D$5:$D$4999,$B40,数据录入!$M$5:$M$4999,F$15))</f>
        <v/>
      </c>
      <c r="G40" s="386">
        <f>IF($B40="","",SUMIFS(数据录入!$G$5:$G$4999,数据录入!$D$5:$D$4999,$B40,数据录入!$M$5:$M$4999,G$15))</f>
        <v/>
      </c>
      <c r="H40" s="386">
        <f>IF($B40="","",SUMIFS(数据录入!$G$5:$G$4999,数据录入!$D$5:$D$4999,$B40,数据录入!$M$5:$M$4999,H$15))</f>
        <v/>
      </c>
      <c r="I40" s="386">
        <f>IF($B40="","",SUMIFS(数据录入!$G$5:$G$4999,数据录入!$D$5:$D$4999,$B40,数据录入!$M$5:$M$4999,I$15))</f>
        <v/>
      </c>
      <c r="J40" s="386">
        <f>IF($B40="","",SUMIFS(数据录入!$G$5:$G$4999,数据录入!$D$5:$D$4999,$B40,数据录入!$M$5:$M$4999,J$15))</f>
        <v/>
      </c>
      <c r="K40" s="386">
        <f>IF($B40="","",SUMIFS(数据录入!$G$5:$G$4999,数据录入!$D$5:$D$4999,$B40,数据录入!$M$5:$M$4999,K$15))</f>
        <v/>
      </c>
      <c r="L40" s="386">
        <f>IF($B40="","",SUMIFS(数据录入!$G$5:$G$4999,数据录入!$D$5:$D$4999,$B40,数据录入!$M$5:$M$4999,L$15))</f>
        <v/>
      </c>
      <c r="M40" s="386">
        <f>IF($B40="","",SUMIFS(数据录入!$G$5:$G$4999,数据录入!$D$5:$D$4999,$B40,数据录入!$M$5:$M$4999,M$15))</f>
        <v/>
      </c>
      <c r="N40" s="386">
        <f>IF($B40="","",SUMIFS(数据录入!$G$5:$G$4999,数据录入!$D$5:$D$4999,$B40,数据录入!$M$5:$M$4999,N$15))</f>
        <v/>
      </c>
      <c r="O40" s="386">
        <f>SUM(C40:N40)</f>
        <v/>
      </c>
      <c r="P40" s="37">
        <f>IF($O$14=0,"",O40/$O$14)</f>
        <v/>
      </c>
    </row>
    <row r="41" ht="20" customHeight="1" s="65">
      <c r="A41" s="59" t="n">
        <v>26</v>
      </c>
      <c r="B41" s="59" t="n"/>
      <c r="C41" s="386">
        <f>IF($B41="","",SUMIFS(数据录入!$G$5:$G$4999,数据录入!$D$5:$D$4999,$B41,数据录入!$M$5:$M$4999,C$15))</f>
        <v/>
      </c>
      <c r="D41" s="386">
        <f>IF($B41="","",SUMIFS(数据录入!$G$5:$G$4999,数据录入!$D$5:$D$4999,$B41,数据录入!$M$5:$M$4999,D$15))</f>
        <v/>
      </c>
      <c r="E41" s="386">
        <f>IF($B41="","",SUMIFS(数据录入!$G$5:$G$4999,数据录入!$D$5:$D$4999,$B41,数据录入!$M$5:$M$4999,E$15))</f>
        <v/>
      </c>
      <c r="F41" s="386">
        <f>IF($B41="","",SUMIFS(数据录入!$G$5:$G$4999,数据录入!$D$5:$D$4999,$B41,数据录入!$M$5:$M$4999,F$15))</f>
        <v/>
      </c>
      <c r="G41" s="386">
        <f>IF($B41="","",SUMIFS(数据录入!$G$5:$G$4999,数据录入!$D$5:$D$4999,$B41,数据录入!$M$5:$M$4999,G$15))</f>
        <v/>
      </c>
      <c r="H41" s="386">
        <f>IF($B41="","",SUMIFS(数据录入!$G$5:$G$4999,数据录入!$D$5:$D$4999,$B41,数据录入!$M$5:$M$4999,H$15))</f>
        <v/>
      </c>
      <c r="I41" s="386">
        <f>IF($B41="","",SUMIFS(数据录入!$G$5:$G$4999,数据录入!$D$5:$D$4999,$B41,数据录入!$M$5:$M$4999,I$15))</f>
        <v/>
      </c>
      <c r="J41" s="386">
        <f>IF($B41="","",SUMIFS(数据录入!$G$5:$G$4999,数据录入!$D$5:$D$4999,$B41,数据录入!$M$5:$M$4999,J$15))</f>
        <v/>
      </c>
      <c r="K41" s="386">
        <f>IF($B41="","",SUMIFS(数据录入!$G$5:$G$4999,数据录入!$D$5:$D$4999,$B41,数据录入!$M$5:$M$4999,K$15))</f>
        <v/>
      </c>
      <c r="L41" s="386">
        <f>IF($B41="","",SUMIFS(数据录入!$G$5:$G$4999,数据录入!$D$5:$D$4999,$B41,数据录入!$M$5:$M$4999,L$15))</f>
        <v/>
      </c>
      <c r="M41" s="386">
        <f>IF($B41="","",SUMIFS(数据录入!$G$5:$G$4999,数据录入!$D$5:$D$4999,$B41,数据录入!$M$5:$M$4999,M$15))</f>
        <v/>
      </c>
      <c r="N41" s="386">
        <f>IF($B41="","",SUMIFS(数据录入!$G$5:$G$4999,数据录入!$D$5:$D$4999,$B41,数据录入!$M$5:$M$4999,N$15))</f>
        <v/>
      </c>
      <c r="O41" s="386">
        <f>SUM(C41:N41)</f>
        <v/>
      </c>
      <c r="P41" s="37">
        <f>IF($O$14=0,"",O41/$O$14)</f>
        <v/>
      </c>
    </row>
    <row r="42" ht="20" customHeight="1" s="65">
      <c r="A42" s="59" t="n">
        <v>27</v>
      </c>
      <c r="B42" s="59" t="n"/>
      <c r="C42" s="386">
        <f>IF($B42="","",SUMIFS(数据录入!$G$5:$G$4999,数据录入!$D$5:$D$4999,$B42,数据录入!$M$5:$M$4999,C$15))</f>
        <v/>
      </c>
      <c r="D42" s="386">
        <f>IF($B42="","",SUMIFS(数据录入!$G$5:$G$4999,数据录入!$D$5:$D$4999,$B42,数据录入!$M$5:$M$4999,D$15))</f>
        <v/>
      </c>
      <c r="E42" s="386">
        <f>IF($B42="","",SUMIFS(数据录入!$G$5:$G$4999,数据录入!$D$5:$D$4999,$B42,数据录入!$M$5:$M$4999,E$15))</f>
        <v/>
      </c>
      <c r="F42" s="386">
        <f>IF($B42="","",SUMIFS(数据录入!$G$5:$G$4999,数据录入!$D$5:$D$4999,$B42,数据录入!$M$5:$M$4999,F$15))</f>
        <v/>
      </c>
      <c r="G42" s="386">
        <f>IF($B42="","",SUMIFS(数据录入!$G$5:$G$4999,数据录入!$D$5:$D$4999,$B42,数据录入!$M$5:$M$4999,G$15))</f>
        <v/>
      </c>
      <c r="H42" s="386">
        <f>IF($B42="","",SUMIFS(数据录入!$G$5:$G$4999,数据录入!$D$5:$D$4999,$B42,数据录入!$M$5:$M$4999,H$15))</f>
        <v/>
      </c>
      <c r="I42" s="386">
        <f>IF($B42="","",SUMIFS(数据录入!$G$5:$G$4999,数据录入!$D$5:$D$4999,$B42,数据录入!$M$5:$M$4999,I$15))</f>
        <v/>
      </c>
      <c r="J42" s="386">
        <f>IF($B42="","",SUMIFS(数据录入!$G$5:$G$4999,数据录入!$D$5:$D$4999,$B42,数据录入!$M$5:$M$4999,J$15))</f>
        <v/>
      </c>
      <c r="K42" s="386">
        <f>IF($B42="","",SUMIFS(数据录入!$G$5:$G$4999,数据录入!$D$5:$D$4999,$B42,数据录入!$M$5:$M$4999,K$15))</f>
        <v/>
      </c>
      <c r="L42" s="386">
        <f>IF($B42="","",SUMIFS(数据录入!$G$5:$G$4999,数据录入!$D$5:$D$4999,$B42,数据录入!$M$5:$M$4999,L$15))</f>
        <v/>
      </c>
      <c r="M42" s="386">
        <f>IF($B42="","",SUMIFS(数据录入!$G$5:$G$4999,数据录入!$D$5:$D$4999,$B42,数据录入!$M$5:$M$4999,M$15))</f>
        <v/>
      </c>
      <c r="N42" s="386">
        <f>IF($B42="","",SUMIFS(数据录入!$G$5:$G$4999,数据录入!$D$5:$D$4999,$B42,数据录入!$M$5:$M$4999,N$15))</f>
        <v/>
      </c>
      <c r="O42" s="386">
        <f>SUM(C42:N42)</f>
        <v/>
      </c>
      <c r="P42" s="37">
        <f>IF($O$14=0,"",O42/$O$14)</f>
        <v/>
      </c>
    </row>
    <row r="43" ht="20" customHeight="1" s="65">
      <c r="A43" s="59" t="n">
        <v>28</v>
      </c>
      <c r="B43" s="38" t="n"/>
      <c r="C43" s="386">
        <f>IF($B43="","",SUMIFS(数据录入!$G$5:$G$4999,数据录入!$D$5:$D$4999,$B43,数据录入!$M$5:$M$4999,C$15))</f>
        <v/>
      </c>
      <c r="D43" s="386">
        <f>IF($B43="","",SUMIFS(数据录入!$G$5:$G$4999,数据录入!$D$5:$D$4999,$B43,数据录入!$M$5:$M$4999,D$15))</f>
        <v/>
      </c>
      <c r="E43" s="386">
        <f>IF($B43="","",SUMIFS(数据录入!$G$5:$G$4999,数据录入!$D$5:$D$4999,$B43,数据录入!$M$5:$M$4999,E$15))</f>
        <v/>
      </c>
      <c r="F43" s="386">
        <f>IF($B43="","",SUMIFS(数据录入!$G$5:$G$4999,数据录入!$D$5:$D$4999,$B43,数据录入!$M$5:$M$4999,F$15))</f>
        <v/>
      </c>
      <c r="G43" s="386">
        <f>IF($B43="","",SUMIFS(数据录入!$G$5:$G$4999,数据录入!$D$5:$D$4999,$B43,数据录入!$M$5:$M$4999,G$15))</f>
        <v/>
      </c>
      <c r="H43" s="386">
        <f>IF($B43="","",SUMIFS(数据录入!$G$5:$G$4999,数据录入!$D$5:$D$4999,$B43,数据录入!$M$5:$M$4999,H$15))</f>
        <v/>
      </c>
      <c r="I43" s="386">
        <f>IF($B43="","",SUMIFS(数据录入!$G$5:$G$4999,数据录入!$D$5:$D$4999,$B43,数据录入!$M$5:$M$4999,I$15))</f>
        <v/>
      </c>
      <c r="J43" s="386">
        <f>IF($B43="","",SUMIFS(数据录入!$G$5:$G$4999,数据录入!$D$5:$D$4999,$B43,数据录入!$M$5:$M$4999,J$15))</f>
        <v/>
      </c>
      <c r="K43" s="386">
        <f>IF($B43="","",SUMIFS(数据录入!$G$5:$G$4999,数据录入!$D$5:$D$4999,$B43,数据录入!$M$5:$M$4999,K$15))</f>
        <v/>
      </c>
      <c r="L43" s="386">
        <f>IF($B43="","",SUMIFS(数据录入!$G$5:$G$4999,数据录入!$D$5:$D$4999,$B43,数据录入!$M$5:$M$4999,L$15))</f>
        <v/>
      </c>
      <c r="M43" s="386">
        <f>IF($B43="","",SUMIFS(数据录入!$G$5:$G$4999,数据录入!$D$5:$D$4999,$B43,数据录入!$M$5:$M$4999,M$15))</f>
        <v/>
      </c>
      <c r="N43" s="386">
        <f>IF($B43="","",SUMIFS(数据录入!$G$5:$G$4999,数据录入!$D$5:$D$4999,$B43,数据录入!$M$5:$M$4999,N$15))</f>
        <v/>
      </c>
      <c r="O43" s="386">
        <f>SUM(C43:N43)</f>
        <v/>
      </c>
      <c r="P43" s="37">
        <f>IF($O$14=0,"",O43/$O$14)</f>
        <v/>
      </c>
    </row>
    <row r="44" ht="20" customHeight="1" s="65">
      <c r="A44" s="59" t="n">
        <v>29</v>
      </c>
      <c r="B44" s="59" t="n"/>
      <c r="C44" s="386">
        <f>IF($B44="","",SUMIFS(数据录入!$G$5:$G$4999,数据录入!$D$5:$D$4999,$B44,数据录入!$M$5:$M$4999,C$15))</f>
        <v/>
      </c>
      <c r="D44" s="386">
        <f>IF($B44="","",SUMIFS(数据录入!$G$5:$G$4999,数据录入!$D$5:$D$4999,$B44,数据录入!$M$5:$M$4999,D$15))</f>
        <v/>
      </c>
      <c r="E44" s="386">
        <f>IF($B44="","",SUMIFS(数据录入!$G$5:$G$4999,数据录入!$D$5:$D$4999,$B44,数据录入!$M$5:$M$4999,E$15))</f>
        <v/>
      </c>
      <c r="F44" s="386">
        <f>IF($B44="","",SUMIFS(数据录入!$G$5:$G$4999,数据录入!$D$5:$D$4999,$B44,数据录入!$M$5:$M$4999,F$15))</f>
        <v/>
      </c>
      <c r="G44" s="386">
        <f>IF($B44="","",SUMIFS(数据录入!$G$5:$G$4999,数据录入!$D$5:$D$4999,$B44,数据录入!$M$5:$M$4999,G$15))</f>
        <v/>
      </c>
      <c r="H44" s="386">
        <f>IF($B44="","",SUMIFS(数据录入!$G$5:$G$4999,数据录入!$D$5:$D$4999,$B44,数据录入!$M$5:$M$4999,H$15))</f>
        <v/>
      </c>
      <c r="I44" s="386">
        <f>IF($B44="","",SUMIFS(数据录入!$G$5:$G$4999,数据录入!$D$5:$D$4999,$B44,数据录入!$M$5:$M$4999,I$15))</f>
        <v/>
      </c>
      <c r="J44" s="386">
        <f>IF($B44="","",SUMIFS(数据录入!$G$5:$G$4999,数据录入!$D$5:$D$4999,$B44,数据录入!$M$5:$M$4999,J$15))</f>
        <v/>
      </c>
      <c r="K44" s="386">
        <f>IF($B44="","",SUMIFS(数据录入!$G$5:$G$4999,数据录入!$D$5:$D$4999,$B44,数据录入!$M$5:$M$4999,K$15))</f>
        <v/>
      </c>
      <c r="L44" s="386">
        <f>IF($B44="","",SUMIFS(数据录入!$G$5:$G$4999,数据录入!$D$5:$D$4999,$B44,数据录入!$M$5:$M$4999,L$15))</f>
        <v/>
      </c>
      <c r="M44" s="386">
        <f>IF($B44="","",SUMIFS(数据录入!$G$5:$G$4999,数据录入!$D$5:$D$4999,$B44,数据录入!$M$5:$M$4999,M$15))</f>
        <v/>
      </c>
      <c r="N44" s="386">
        <f>IF($B44="","",SUMIFS(数据录入!$G$5:$G$4999,数据录入!$D$5:$D$4999,$B44,数据录入!$M$5:$M$4999,N$15))</f>
        <v/>
      </c>
      <c r="O44" s="386">
        <f>SUM(C44:N44)</f>
        <v/>
      </c>
      <c r="P44" s="37">
        <f>IF($O$14=0,"",O44/$O$14)</f>
        <v/>
      </c>
    </row>
    <row r="45" ht="20" customHeight="1" s="65">
      <c r="A45" s="59" t="n">
        <v>30</v>
      </c>
      <c r="B45" s="59" t="n"/>
      <c r="C45" s="386">
        <f>IF($B45="","",SUMIFS(数据录入!$G$5:$G$4999,数据录入!$D$5:$D$4999,$B45,数据录入!$M$5:$M$4999,C$15))</f>
        <v/>
      </c>
      <c r="D45" s="386">
        <f>IF($B45="","",SUMIFS(数据录入!$G$5:$G$4999,数据录入!$D$5:$D$4999,$B45,数据录入!$M$5:$M$4999,D$15))</f>
        <v/>
      </c>
      <c r="E45" s="386">
        <f>IF($B45="","",SUMIFS(数据录入!$G$5:$G$4999,数据录入!$D$5:$D$4999,$B45,数据录入!$M$5:$M$4999,E$15))</f>
        <v/>
      </c>
      <c r="F45" s="386">
        <f>IF($B45="","",SUMIFS(数据录入!$G$5:$G$4999,数据录入!$D$5:$D$4999,$B45,数据录入!$M$5:$M$4999,F$15))</f>
        <v/>
      </c>
      <c r="G45" s="386">
        <f>IF($B45="","",SUMIFS(数据录入!$G$5:$G$4999,数据录入!$D$5:$D$4999,$B45,数据录入!$M$5:$M$4999,G$15))</f>
        <v/>
      </c>
      <c r="H45" s="386">
        <f>IF($B45="","",SUMIFS(数据录入!$G$5:$G$4999,数据录入!$D$5:$D$4999,$B45,数据录入!$M$5:$M$4999,H$15))</f>
        <v/>
      </c>
      <c r="I45" s="386">
        <f>IF($B45="","",SUMIFS(数据录入!$G$5:$G$4999,数据录入!$D$5:$D$4999,$B45,数据录入!$M$5:$M$4999,I$15))</f>
        <v/>
      </c>
      <c r="J45" s="386">
        <f>IF($B45="","",SUMIFS(数据录入!$G$5:$G$4999,数据录入!$D$5:$D$4999,$B45,数据录入!$M$5:$M$4999,J$15))</f>
        <v/>
      </c>
      <c r="K45" s="386">
        <f>IF($B45="","",SUMIFS(数据录入!$G$5:$G$4999,数据录入!$D$5:$D$4999,$B45,数据录入!$M$5:$M$4999,K$15))</f>
        <v/>
      </c>
      <c r="L45" s="386">
        <f>IF($B45="","",SUMIFS(数据录入!$G$5:$G$4999,数据录入!$D$5:$D$4999,$B45,数据录入!$M$5:$M$4999,L$15))</f>
        <v/>
      </c>
      <c r="M45" s="386">
        <f>IF($B45="","",SUMIFS(数据录入!$G$5:$G$4999,数据录入!$D$5:$D$4999,$B45,数据录入!$M$5:$M$4999,M$15))</f>
        <v/>
      </c>
      <c r="N45" s="386">
        <f>IF($B45="","",SUMIFS(数据录入!$G$5:$G$4999,数据录入!$D$5:$D$4999,$B45,数据录入!$M$5:$M$4999,N$15))</f>
        <v/>
      </c>
      <c r="O45" s="386">
        <f>SUM(C45:N45)</f>
        <v/>
      </c>
      <c r="P45" s="37">
        <f>IF($O$14=0,"",O45/$O$14)</f>
        <v/>
      </c>
    </row>
    <row r="46" ht="20" customHeight="1" s="65">
      <c r="A46" s="59" t="n">
        <v>31</v>
      </c>
      <c r="B46" s="38" t="n"/>
      <c r="C46" s="386">
        <f>IF($B46="","",SUMIFS(数据录入!$G$5:$G$4999,数据录入!$D$5:$D$4999,$B46,数据录入!$M$5:$M$4999,C$15))</f>
        <v/>
      </c>
      <c r="D46" s="386">
        <f>IF($B46="","",SUMIFS(数据录入!$G$5:$G$4999,数据录入!$D$5:$D$4999,$B46,数据录入!$M$5:$M$4999,D$15))</f>
        <v/>
      </c>
      <c r="E46" s="386">
        <f>IF($B46="","",SUMIFS(数据录入!$G$5:$G$4999,数据录入!$D$5:$D$4999,$B46,数据录入!$M$5:$M$4999,E$15))</f>
        <v/>
      </c>
      <c r="F46" s="386">
        <f>IF($B46="","",SUMIFS(数据录入!$G$5:$G$4999,数据录入!$D$5:$D$4999,$B46,数据录入!$M$5:$M$4999,F$15))</f>
        <v/>
      </c>
      <c r="G46" s="386">
        <f>IF($B46="","",SUMIFS(数据录入!$G$5:$G$4999,数据录入!$D$5:$D$4999,$B46,数据录入!$M$5:$M$4999,G$15))</f>
        <v/>
      </c>
      <c r="H46" s="386">
        <f>IF($B46="","",SUMIFS(数据录入!$G$5:$G$4999,数据录入!$D$5:$D$4999,$B46,数据录入!$M$5:$M$4999,H$15))</f>
        <v/>
      </c>
      <c r="I46" s="386">
        <f>IF($B46="","",SUMIFS(数据录入!$G$5:$G$4999,数据录入!$D$5:$D$4999,$B46,数据录入!$M$5:$M$4999,I$15))</f>
        <v/>
      </c>
      <c r="J46" s="386">
        <f>IF($B46="","",SUMIFS(数据录入!$G$5:$G$4999,数据录入!$D$5:$D$4999,$B46,数据录入!$M$5:$M$4999,J$15))</f>
        <v/>
      </c>
      <c r="K46" s="386">
        <f>IF($B46="","",SUMIFS(数据录入!$G$5:$G$4999,数据录入!$D$5:$D$4999,$B46,数据录入!$M$5:$M$4999,K$15))</f>
        <v/>
      </c>
      <c r="L46" s="386">
        <f>IF($B46="","",SUMIFS(数据录入!$G$5:$G$4999,数据录入!$D$5:$D$4999,$B46,数据录入!$M$5:$M$4999,L$15))</f>
        <v/>
      </c>
      <c r="M46" s="386">
        <f>IF($B46="","",SUMIFS(数据录入!$G$5:$G$4999,数据录入!$D$5:$D$4999,$B46,数据录入!$M$5:$M$4999,M$15))</f>
        <v/>
      </c>
      <c r="N46" s="386">
        <f>IF($B46="","",SUMIFS(数据录入!$G$5:$G$4999,数据录入!$D$5:$D$4999,$B46,数据录入!$M$5:$M$4999,N$15))</f>
        <v/>
      </c>
      <c r="O46" s="386">
        <f>SUM(C46:N46)</f>
        <v/>
      </c>
      <c r="P46" s="37">
        <f>IF($O$14=0,"",O46/$O$14)</f>
        <v/>
      </c>
    </row>
    <row r="47" ht="20" customHeight="1" s="65">
      <c r="A47" s="59" t="n">
        <v>32</v>
      </c>
      <c r="B47" s="59" t="n"/>
      <c r="C47" s="386">
        <f>IF($B47="","",SUMIFS(数据录入!$G$5:$G$4999,数据录入!$D$5:$D$4999,$B47,数据录入!$M$5:$M$4999,C$15))</f>
        <v/>
      </c>
      <c r="D47" s="386">
        <f>IF($B47="","",SUMIFS(数据录入!$G$5:$G$4999,数据录入!$D$5:$D$4999,$B47,数据录入!$M$5:$M$4999,D$15))</f>
        <v/>
      </c>
      <c r="E47" s="386">
        <f>IF($B47="","",SUMIFS(数据录入!$G$5:$G$4999,数据录入!$D$5:$D$4999,$B47,数据录入!$M$5:$M$4999,E$15))</f>
        <v/>
      </c>
      <c r="F47" s="386">
        <f>IF($B47="","",SUMIFS(数据录入!$G$5:$G$4999,数据录入!$D$5:$D$4999,$B47,数据录入!$M$5:$M$4999,F$15))</f>
        <v/>
      </c>
      <c r="G47" s="386">
        <f>IF($B47="","",SUMIFS(数据录入!$G$5:$G$4999,数据录入!$D$5:$D$4999,$B47,数据录入!$M$5:$M$4999,G$15))</f>
        <v/>
      </c>
      <c r="H47" s="386">
        <f>IF($B47="","",SUMIFS(数据录入!$G$5:$G$4999,数据录入!$D$5:$D$4999,$B47,数据录入!$M$5:$M$4999,H$15))</f>
        <v/>
      </c>
      <c r="I47" s="386">
        <f>IF($B47="","",SUMIFS(数据录入!$G$5:$G$4999,数据录入!$D$5:$D$4999,$B47,数据录入!$M$5:$M$4999,I$15))</f>
        <v/>
      </c>
      <c r="J47" s="386">
        <f>IF($B47="","",SUMIFS(数据录入!$G$5:$G$4999,数据录入!$D$5:$D$4999,$B47,数据录入!$M$5:$M$4999,J$15))</f>
        <v/>
      </c>
      <c r="K47" s="386">
        <f>IF($B47="","",SUMIFS(数据录入!$G$5:$G$4999,数据录入!$D$5:$D$4999,$B47,数据录入!$M$5:$M$4999,K$15))</f>
        <v/>
      </c>
      <c r="L47" s="386">
        <f>IF($B47="","",SUMIFS(数据录入!$G$5:$G$4999,数据录入!$D$5:$D$4999,$B47,数据录入!$M$5:$M$4999,L$15))</f>
        <v/>
      </c>
      <c r="M47" s="386">
        <f>IF($B47="","",SUMIFS(数据录入!$G$5:$G$4999,数据录入!$D$5:$D$4999,$B47,数据录入!$M$5:$M$4999,M$15))</f>
        <v/>
      </c>
      <c r="N47" s="386">
        <f>IF($B47="","",SUMIFS(数据录入!$G$5:$G$4999,数据录入!$D$5:$D$4999,$B47,数据录入!$M$5:$M$4999,N$15))</f>
        <v/>
      </c>
      <c r="O47" s="386">
        <f>SUM(C47:N47)</f>
        <v/>
      </c>
      <c r="P47" s="37">
        <f>IF($O$14=0,"",O47/$O$14)</f>
        <v/>
      </c>
    </row>
    <row r="48" ht="20" customHeight="1" s="65">
      <c r="A48" s="59" t="n">
        <v>33</v>
      </c>
      <c r="B48" s="59" t="n"/>
      <c r="C48" s="386">
        <f>IF($B48="","",SUMIFS(数据录入!$G$5:$G$4999,数据录入!$D$5:$D$4999,$B48,数据录入!$M$5:$M$4999,C$15))</f>
        <v/>
      </c>
      <c r="D48" s="386">
        <f>IF($B48="","",SUMIFS(数据录入!$G$5:$G$4999,数据录入!$D$5:$D$4999,$B48,数据录入!$M$5:$M$4999,D$15))</f>
        <v/>
      </c>
      <c r="E48" s="386">
        <f>IF($B48="","",SUMIFS(数据录入!$G$5:$G$4999,数据录入!$D$5:$D$4999,$B48,数据录入!$M$5:$M$4999,E$15))</f>
        <v/>
      </c>
      <c r="F48" s="386">
        <f>IF($B48="","",SUMIFS(数据录入!$G$5:$G$4999,数据录入!$D$5:$D$4999,$B48,数据录入!$M$5:$M$4999,F$15))</f>
        <v/>
      </c>
      <c r="G48" s="386">
        <f>IF($B48="","",SUMIFS(数据录入!$G$5:$G$4999,数据录入!$D$5:$D$4999,$B48,数据录入!$M$5:$M$4999,G$15))</f>
        <v/>
      </c>
      <c r="H48" s="386">
        <f>IF($B48="","",SUMIFS(数据录入!$G$5:$G$4999,数据录入!$D$5:$D$4999,$B48,数据录入!$M$5:$M$4999,H$15))</f>
        <v/>
      </c>
      <c r="I48" s="386">
        <f>IF($B48="","",SUMIFS(数据录入!$G$5:$G$4999,数据录入!$D$5:$D$4999,$B48,数据录入!$M$5:$M$4999,I$15))</f>
        <v/>
      </c>
      <c r="J48" s="386">
        <f>IF($B48="","",SUMIFS(数据录入!$G$5:$G$4999,数据录入!$D$5:$D$4999,$B48,数据录入!$M$5:$M$4999,J$15))</f>
        <v/>
      </c>
      <c r="K48" s="386">
        <f>IF($B48="","",SUMIFS(数据录入!$G$5:$G$4999,数据录入!$D$5:$D$4999,$B48,数据录入!$M$5:$M$4999,K$15))</f>
        <v/>
      </c>
      <c r="L48" s="386">
        <f>IF($B48="","",SUMIFS(数据录入!$G$5:$G$4999,数据录入!$D$5:$D$4999,$B48,数据录入!$M$5:$M$4999,L$15))</f>
        <v/>
      </c>
      <c r="M48" s="386">
        <f>IF($B48="","",SUMIFS(数据录入!$G$5:$G$4999,数据录入!$D$5:$D$4999,$B48,数据录入!$M$5:$M$4999,M$15))</f>
        <v/>
      </c>
      <c r="N48" s="386">
        <f>IF($B48="","",SUMIFS(数据录入!$G$5:$G$4999,数据录入!$D$5:$D$4999,$B48,数据录入!$M$5:$M$4999,N$15))</f>
        <v/>
      </c>
      <c r="O48" s="386">
        <f>SUM(C48:N48)</f>
        <v/>
      </c>
      <c r="P48" s="37">
        <f>IF($O$14=0,"",O48/$O$14)</f>
        <v/>
      </c>
    </row>
    <row r="49" ht="20" customHeight="1" s="65">
      <c r="A49" s="59" t="n">
        <v>34</v>
      </c>
      <c r="B49" s="59" t="n"/>
      <c r="C49" s="386">
        <f>IF($B49="","",SUMIFS(数据录入!$G$5:$G$4999,数据录入!$D$5:$D$4999,$B49,数据录入!$M$5:$M$4999,C$15))</f>
        <v/>
      </c>
      <c r="D49" s="386">
        <f>IF($B49="","",SUMIFS(数据录入!$G$5:$G$4999,数据录入!$D$5:$D$4999,$B49,数据录入!$M$5:$M$4999,D$15))</f>
        <v/>
      </c>
      <c r="E49" s="386">
        <f>IF($B49="","",SUMIFS(数据录入!$G$5:$G$4999,数据录入!$D$5:$D$4999,$B49,数据录入!$M$5:$M$4999,E$15))</f>
        <v/>
      </c>
      <c r="F49" s="386">
        <f>IF($B49="","",SUMIFS(数据录入!$G$5:$G$4999,数据录入!$D$5:$D$4999,$B49,数据录入!$M$5:$M$4999,F$15))</f>
        <v/>
      </c>
      <c r="G49" s="386">
        <f>IF($B49="","",SUMIFS(数据录入!$G$5:$G$4999,数据录入!$D$5:$D$4999,$B49,数据录入!$M$5:$M$4999,G$15))</f>
        <v/>
      </c>
      <c r="H49" s="386">
        <f>IF($B49="","",SUMIFS(数据录入!$G$5:$G$4999,数据录入!$D$5:$D$4999,$B49,数据录入!$M$5:$M$4999,H$15))</f>
        <v/>
      </c>
      <c r="I49" s="386">
        <f>IF($B49="","",SUMIFS(数据录入!$G$5:$G$4999,数据录入!$D$5:$D$4999,$B49,数据录入!$M$5:$M$4999,I$15))</f>
        <v/>
      </c>
      <c r="J49" s="386">
        <f>IF($B49="","",SUMIFS(数据录入!$G$5:$G$4999,数据录入!$D$5:$D$4999,$B49,数据录入!$M$5:$M$4999,J$15))</f>
        <v/>
      </c>
      <c r="K49" s="386">
        <f>IF($B49="","",SUMIFS(数据录入!$G$5:$G$4999,数据录入!$D$5:$D$4999,$B49,数据录入!$M$5:$M$4999,K$15))</f>
        <v/>
      </c>
      <c r="L49" s="386">
        <f>IF($B49="","",SUMIFS(数据录入!$G$5:$G$4999,数据录入!$D$5:$D$4999,$B49,数据录入!$M$5:$M$4999,L$15))</f>
        <v/>
      </c>
      <c r="M49" s="386">
        <f>IF($B49="","",SUMIFS(数据录入!$G$5:$G$4999,数据录入!$D$5:$D$4999,$B49,数据录入!$M$5:$M$4999,M$15))</f>
        <v/>
      </c>
      <c r="N49" s="386">
        <f>IF($B49="","",SUMIFS(数据录入!$G$5:$G$4999,数据录入!$D$5:$D$4999,$B49,数据录入!$M$5:$M$4999,N$15))</f>
        <v/>
      </c>
      <c r="O49" s="386">
        <f>SUM(C49:N49)</f>
        <v/>
      </c>
      <c r="P49" s="37">
        <f>IF($O$14=0,"",O49/$O$14)</f>
        <v/>
      </c>
    </row>
    <row r="50" ht="20" customHeight="1" s="65">
      <c r="A50" s="59" t="n">
        <v>35</v>
      </c>
      <c r="B50" s="59" t="n"/>
      <c r="C50" s="386">
        <f>IF($B50="","",SUMIFS(数据录入!$G$5:$G$4999,数据录入!$D$5:$D$4999,$B50,数据录入!$M$5:$M$4999,C$15))</f>
        <v/>
      </c>
      <c r="D50" s="386">
        <f>IF($B50="","",SUMIFS(数据录入!$G$5:$G$4999,数据录入!$D$5:$D$4999,$B50,数据录入!$M$5:$M$4999,D$15))</f>
        <v/>
      </c>
      <c r="E50" s="386">
        <f>IF($B50="","",SUMIFS(数据录入!$G$5:$G$4999,数据录入!$D$5:$D$4999,$B50,数据录入!$M$5:$M$4999,E$15))</f>
        <v/>
      </c>
      <c r="F50" s="386">
        <f>IF($B50="","",SUMIFS(数据录入!$G$5:$G$4999,数据录入!$D$5:$D$4999,$B50,数据录入!$M$5:$M$4999,F$15))</f>
        <v/>
      </c>
      <c r="G50" s="386">
        <f>IF($B50="","",SUMIFS(数据录入!$G$5:$G$4999,数据录入!$D$5:$D$4999,$B50,数据录入!$M$5:$M$4999,G$15))</f>
        <v/>
      </c>
      <c r="H50" s="386">
        <f>IF($B50="","",SUMIFS(数据录入!$G$5:$G$4999,数据录入!$D$5:$D$4999,$B50,数据录入!$M$5:$M$4999,H$15))</f>
        <v/>
      </c>
      <c r="I50" s="386">
        <f>IF($B50="","",SUMIFS(数据录入!$G$5:$G$4999,数据录入!$D$5:$D$4999,$B50,数据录入!$M$5:$M$4999,I$15))</f>
        <v/>
      </c>
      <c r="J50" s="386">
        <f>IF($B50="","",SUMIFS(数据录入!$G$5:$G$4999,数据录入!$D$5:$D$4999,$B50,数据录入!$M$5:$M$4999,J$15))</f>
        <v/>
      </c>
      <c r="K50" s="386">
        <f>IF($B50="","",SUMIFS(数据录入!$G$5:$G$4999,数据录入!$D$5:$D$4999,$B50,数据录入!$M$5:$M$4999,K$15))</f>
        <v/>
      </c>
      <c r="L50" s="386">
        <f>IF($B50="","",SUMIFS(数据录入!$G$5:$G$4999,数据录入!$D$5:$D$4999,$B50,数据录入!$M$5:$M$4999,L$15))</f>
        <v/>
      </c>
      <c r="M50" s="386">
        <f>IF($B50="","",SUMIFS(数据录入!$G$5:$G$4999,数据录入!$D$5:$D$4999,$B50,数据录入!$M$5:$M$4999,M$15))</f>
        <v/>
      </c>
      <c r="N50" s="386">
        <f>IF($B50="","",SUMIFS(数据录入!$G$5:$G$4999,数据录入!$D$5:$D$4999,$B50,数据录入!$M$5:$M$4999,N$15))</f>
        <v/>
      </c>
      <c r="O50" s="386">
        <f>SUM(C50:N50)</f>
        <v/>
      </c>
      <c r="P50" s="37">
        <f>IF($O$14=0,"",O50/$O$14)</f>
        <v/>
      </c>
    </row>
    <row r="51" ht="16.5" customHeight="1" s="65">
      <c r="A51" s="63" t="n"/>
      <c r="B51" s="63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</row>
    <row r="52" ht="16.5" customHeight="1" s="65">
      <c r="A52" s="63" t="n"/>
      <c r="B52" s="63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3" t="n"/>
      <c r="L52" s="63" t="n"/>
      <c r="M52" s="63" t="n"/>
      <c r="N52" s="63" t="n"/>
      <c r="O52" s="63" t="n"/>
      <c r="P52" s="63" t="n"/>
    </row>
    <row r="53" ht="16.5" customHeight="1" s="65">
      <c r="A53" s="63" t="n"/>
      <c r="B53" s="63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</row>
    <row r="54" ht="16.5" customHeight="1" s="65">
      <c r="A54" s="63" t="n"/>
      <c r="B54" s="63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3" t="n"/>
      <c r="L54" s="63" t="n"/>
      <c r="M54" s="63" t="n"/>
      <c r="N54" s="63" t="n"/>
      <c r="O54" s="63" t="n"/>
      <c r="P54" s="63" t="n"/>
    </row>
    <row r="55" ht="16.5" customHeight="1" s="65">
      <c r="A55" s="63" t="n"/>
      <c r="B55" s="63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</row>
    <row r="56" ht="16.5" customHeight="1" s="65">
      <c r="A56" s="63" t="n"/>
      <c r="B56" s="63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3" t="n"/>
      <c r="L56" s="63" t="n"/>
      <c r="M56" s="63" t="n"/>
      <c r="N56" s="63" t="n"/>
      <c r="O56" s="63" t="n"/>
      <c r="P56" s="63" t="n"/>
    </row>
    <row r="57" ht="16.5" customHeight="1" s="65">
      <c r="A57" s="63" t="n"/>
      <c r="B57" s="63" t="n"/>
      <c r="C57" s="63" t="n"/>
      <c r="D57" s="63" t="n"/>
      <c r="E57" s="63" t="n"/>
      <c r="F57" s="63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</row>
    <row r="58" ht="16.5" customHeight="1" s="65">
      <c r="A58" s="63" t="n"/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63" t="n"/>
    </row>
    <row r="59" ht="16.5" customHeight="1" s="65">
      <c r="A59" s="63" t="n"/>
      <c r="B59" s="63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</row>
    <row r="60" ht="16.5" customHeight="1" s="65">
      <c r="A60" s="63" t="n"/>
      <c r="B60" s="63" t="n"/>
      <c r="C60" s="63" t="n"/>
      <c r="D60" s="63" t="n"/>
      <c r="E60" s="63" t="n"/>
      <c r="F60" s="63" t="n"/>
      <c r="G60" s="63" t="n"/>
      <c r="H60" s="63" t="n"/>
      <c r="I60" s="63" t="n"/>
      <c r="J60" s="63" t="n"/>
      <c r="K60" s="63" t="n"/>
      <c r="L60" s="63" t="n"/>
      <c r="M60" s="63" t="n"/>
      <c r="N60" s="63" t="n"/>
      <c r="O60" s="63" t="n"/>
      <c r="P60" s="63" t="n"/>
    </row>
    <row r="61" ht="16.5" customHeight="1" s="65">
      <c r="A61" s="63" t="n"/>
      <c r="B61" s="63" t="n"/>
      <c r="C61" s="63" t="n"/>
      <c r="D61" s="63" t="n"/>
      <c r="E61" s="63" t="n"/>
      <c r="F61" s="63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</row>
    <row r="62" ht="16.5" customHeight="1" s="65">
      <c r="A62" s="63" t="n"/>
      <c r="B62" s="63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3" t="n"/>
      <c r="L62" s="63" t="n"/>
      <c r="M62" s="63" t="n"/>
      <c r="N62" s="63" t="n"/>
      <c r="O62" s="63" t="n"/>
      <c r="P62" s="63" t="n"/>
    </row>
    <row r="63" ht="16.5" customHeight="1" s="65">
      <c r="A63" s="63" t="n"/>
      <c r="B63" s="63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</row>
    <row r="64" ht="16.5" customHeight="1" s="65">
      <c r="A64" s="63" t="n"/>
      <c r="B64" s="63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3" t="n"/>
      <c r="L64" s="63" t="n"/>
      <c r="M64" s="63" t="n"/>
      <c r="N64" s="63" t="n"/>
      <c r="O64" s="63" t="n"/>
      <c r="P64" s="63" t="n"/>
    </row>
    <row r="65" ht="16.5" customHeight="1" s="65">
      <c r="A65" s="63" t="n"/>
      <c r="B65" s="63" t="n"/>
      <c r="C65" s="63" t="n"/>
      <c r="D65" s="63" t="n"/>
      <c r="E65" s="63" t="n"/>
      <c r="F65" s="63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</row>
    <row r="66" ht="16.5" customHeight="1" s="65">
      <c r="A66" s="63" t="n"/>
      <c r="B66" s="63" t="n"/>
      <c r="C66" s="63" t="n"/>
      <c r="D66" s="63" t="n"/>
      <c r="E66" s="63" t="n"/>
      <c r="F66" s="63" t="n"/>
      <c r="G66" s="63" t="n"/>
      <c r="H66" s="63" t="n"/>
      <c r="I66" s="63" t="n"/>
      <c r="J66" s="63" t="n"/>
      <c r="K66" s="63" t="n"/>
      <c r="L66" s="63" t="n"/>
      <c r="M66" s="63" t="n"/>
      <c r="N66" s="63" t="n"/>
      <c r="O66" s="63" t="n"/>
      <c r="P66" s="63" t="n"/>
    </row>
    <row r="67" ht="16.5" customHeight="1" s="65">
      <c r="A67" s="63" t="n"/>
      <c r="B67" s="63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</row>
    <row r="68" ht="16.5" customHeight="1" s="65">
      <c r="A68" s="63" t="n"/>
      <c r="B68" s="63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3" t="n"/>
      <c r="L68" s="63" t="n"/>
      <c r="M68" s="63" t="n"/>
      <c r="N68" s="63" t="n"/>
      <c r="O68" s="63" t="n"/>
      <c r="P68" s="63" t="n"/>
    </row>
    <row r="69" ht="16.5" customHeight="1" s="65">
      <c r="A69" s="63" t="n"/>
      <c r="B69" s="63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</row>
    <row r="70" ht="16.5" customHeight="1" s="65">
      <c r="A70" s="63" t="n"/>
      <c r="B70" s="63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3" t="n"/>
      <c r="L70" s="63" t="n"/>
      <c r="M70" s="63" t="n"/>
      <c r="N70" s="63" t="n"/>
      <c r="O70" s="63" t="n"/>
      <c r="P70" s="63" t="n"/>
    </row>
    <row r="71" ht="16.5" customHeight="1" s="65">
      <c r="A71" s="63" t="n"/>
      <c r="B71" s="63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</row>
    <row r="72" ht="16.5" customHeight="1" s="65">
      <c r="A72" s="63" t="n"/>
      <c r="B72" s="63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3" t="n"/>
      <c r="L72" s="63" t="n"/>
      <c r="M72" s="63" t="n"/>
      <c r="N72" s="63" t="n"/>
      <c r="O72" s="63" t="n"/>
      <c r="P72" s="63" t="n"/>
    </row>
    <row r="73" ht="16.5" customHeight="1" s="65">
      <c r="A73" s="63" t="n"/>
      <c r="B73" s="63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</row>
    <row r="74" ht="16.5" customHeight="1" s="65">
      <c r="A74" s="63" t="n"/>
      <c r="B74" s="63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3" t="n"/>
      <c r="L74" s="63" t="n"/>
      <c r="M74" s="63" t="n"/>
      <c r="N74" s="63" t="n"/>
      <c r="O74" s="63" t="n"/>
      <c r="P74" s="63" t="n"/>
    </row>
    <row r="75" ht="16.5" customHeight="1" s="65">
      <c r="A75" s="63" t="n"/>
      <c r="B75" s="63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</row>
    <row r="76" ht="16.5" customHeight="1" s="65">
      <c r="A76" s="63" t="n"/>
      <c r="B76" s="63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3" t="n"/>
      <c r="L76" s="63" t="n"/>
      <c r="M76" s="63" t="n"/>
      <c r="N76" s="63" t="n"/>
      <c r="O76" s="63" t="n"/>
      <c r="P76" s="63" t="n"/>
    </row>
    <row r="77" ht="16.5" customHeight="1" s="65">
      <c r="A77" s="63" t="n"/>
      <c r="B77" s="63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</row>
    <row r="78" ht="16.5" customHeight="1" s="65">
      <c r="A78" s="63" t="n"/>
      <c r="B78" s="63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3" t="n"/>
      <c r="L78" s="63" t="n"/>
      <c r="M78" s="63" t="n"/>
      <c r="N78" s="63" t="n"/>
      <c r="O78" s="63" t="n"/>
      <c r="P78" s="63" t="n"/>
    </row>
    <row r="79" ht="16.5" customHeight="1" s="65">
      <c r="A79" s="63" t="n"/>
      <c r="B79" s="63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3" t="n"/>
      <c r="L79" s="63" t="n"/>
      <c r="M79" s="63" t="n"/>
      <c r="N79" s="63" t="n"/>
      <c r="O79" s="63" t="n"/>
      <c r="P79" s="63" t="n"/>
    </row>
    <row r="80" ht="16.5" customHeight="1" s="65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</row>
    <row r="81" ht="16.5" customHeight="1" s="65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</row>
    <row r="82" ht="16.5" customHeight="1" s="65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</row>
    <row r="83" ht="16.5" customHeight="1" s="65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</row>
    <row r="84" ht="16.5" customHeight="1" s="65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</row>
    <row r="85" ht="16.5" customHeight="1" s="65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</row>
    <row r="86" ht="16.5" customHeight="1" s="65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</row>
    <row r="87" ht="16.5" customHeight="1" s="65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</row>
    <row r="88" ht="16.5" customHeight="1" s="65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</row>
    <row r="89" ht="16.5" customHeight="1" s="65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</row>
    <row r="90" ht="16.5" customHeight="1" s="65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</row>
    <row r="91" ht="16.5" customHeight="1" s="65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</row>
    <row r="92" ht="16.5" customHeight="1" s="65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</row>
    <row r="93" ht="16.5" customHeight="1" s="65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</row>
    <row r="94" ht="16.5" customHeight="1" s="65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</row>
    <row r="95" ht="16.5" customHeight="1" s="6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</row>
    <row r="96" ht="16.5" customHeight="1" s="65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</row>
    <row r="97" ht="16.5" customHeight="1" s="65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</row>
    <row r="98" ht="16.5" customHeight="1" s="65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</row>
    <row r="99" ht="16.5" customHeight="1" s="65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</row>
    <row r="100" ht="16.5" customHeight="1" s="65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</row>
    <row r="101" ht="16.5" customHeight="1" s="65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</row>
    <row r="102" ht="16.5" customHeight="1" s="65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</row>
    <row r="103" ht="16.5" customHeight="1" s="65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</row>
    <row r="104" ht="16.5" customHeight="1" s="65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</row>
    <row r="105" ht="16.5" customHeight="1" s="6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</row>
    <row r="106" ht="16.5" customHeight="1" s="65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</row>
    <row r="107" ht="16.5" customHeight="1" s="65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</row>
    <row r="108" ht="16.5" customHeight="1" s="65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</row>
    <row r="109" ht="16.5" customHeight="1" s="65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</row>
    <row r="110" ht="16.5" customHeight="1" s="65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</row>
    <row r="111" ht="16.5" customHeight="1" s="65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</row>
    <row r="112" ht="16.5" customHeight="1" s="65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</row>
    <row r="113" ht="16.5" customHeight="1" s="65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</row>
    <row r="114">
      <c r="A114" s="40" t="n"/>
      <c r="B114" s="41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</row>
    <row r="115">
      <c r="A115" s="40" t="n"/>
      <c r="B115" s="41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</row>
    <row r="116">
      <c r="A116" s="40" t="n"/>
      <c r="B116" s="41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</row>
    <row r="117">
      <c r="A117" s="40" t="n"/>
      <c r="B117" s="41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</row>
    <row r="118">
      <c r="A118" s="40" t="n"/>
      <c r="B118" s="41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</row>
    <row r="119">
      <c r="A119" s="40" t="n"/>
      <c r="B119" s="41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</row>
    <row r="120">
      <c r="A120" s="40" t="n"/>
      <c r="B120" s="41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</row>
    <row r="121">
      <c r="A121" s="40" t="n"/>
      <c r="B121" s="41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</row>
    <row r="122">
      <c r="A122" s="40" t="n"/>
      <c r="B122" s="41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</row>
    <row r="123">
      <c r="A123" s="40" t="n"/>
      <c r="B123" s="41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</row>
    <row r="124">
      <c r="A124" s="40" t="n"/>
      <c r="B124" s="41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</row>
    <row r="125">
      <c r="A125" s="40" t="n"/>
      <c r="B125" s="41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</row>
    <row r="126">
      <c r="A126" s="40" t="n"/>
      <c r="B126" s="41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</row>
    <row r="127">
      <c r="A127" s="40" t="n"/>
      <c r="B127" s="41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</row>
    <row r="128">
      <c r="A128" s="40" t="n"/>
      <c r="B128" s="41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</row>
    <row r="129">
      <c r="A129" s="40" t="n"/>
      <c r="B129" s="41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</row>
    <row r="130">
      <c r="A130" s="40" t="n"/>
      <c r="B130" s="41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</row>
    <row r="131">
      <c r="A131" s="40" t="n"/>
      <c r="B131" s="41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</row>
    <row r="132">
      <c r="A132" s="40" t="n"/>
      <c r="B132" s="41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</row>
    <row r="133">
      <c r="A133" s="40" t="n"/>
      <c r="B133" s="41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</row>
    <row r="134">
      <c r="A134" s="40" t="n"/>
      <c r="B134" s="41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</row>
    <row r="135">
      <c r="A135" s="40" t="n"/>
      <c r="B135" s="41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</row>
    <row r="136">
      <c r="A136" s="40" t="n"/>
      <c r="B136" s="41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</row>
    <row r="137">
      <c r="A137" s="40" t="n"/>
      <c r="B137" s="41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</row>
    <row r="138">
      <c r="A138" s="40" t="n"/>
      <c r="B138" s="41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</row>
    <row r="139">
      <c r="A139" s="40" t="n"/>
      <c r="B139" s="41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</row>
    <row r="140">
      <c r="A140" s="40" t="n"/>
      <c r="B140" s="41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</row>
    <row r="141">
      <c r="A141" s="40" t="n"/>
      <c r="B141" s="41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</row>
    <row r="142">
      <c r="A142" s="40" t="n"/>
      <c r="B142" s="41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</row>
    <row r="143">
      <c r="A143" s="40" t="n"/>
      <c r="B143" s="41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</row>
    <row r="144">
      <c r="A144" s="40" t="n"/>
      <c r="B144" s="41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</row>
    <row r="145">
      <c r="A145" s="40" t="n"/>
      <c r="B145" s="41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</row>
    <row r="146">
      <c r="A146" s="40" t="n"/>
      <c r="B146" s="41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</row>
    <row r="147">
      <c r="A147" s="40" t="n"/>
      <c r="B147" s="41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</row>
    <row r="148">
      <c r="A148" s="40" t="n"/>
      <c r="B148" s="41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</row>
    <row r="149">
      <c r="A149" s="40" t="n"/>
      <c r="B149" s="41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</row>
    <row r="150">
      <c r="A150" s="40" t="n"/>
      <c r="B150" s="41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</row>
    <row r="151">
      <c r="A151" s="40" t="n"/>
      <c r="B151" s="41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</row>
    <row r="152">
      <c r="A152" s="40" t="n"/>
      <c r="B152" s="41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</row>
    <row r="153">
      <c r="A153" s="40" t="n"/>
      <c r="B153" s="41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</row>
    <row r="154">
      <c r="A154" s="40" t="n"/>
      <c r="B154" s="41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</row>
    <row r="155">
      <c r="A155" s="40" t="n"/>
      <c r="B155" s="41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</row>
    <row r="156">
      <c r="A156" s="40" t="n"/>
      <c r="B156" s="41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</row>
    <row r="157">
      <c r="A157" s="40" t="n"/>
      <c r="B157" s="41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</row>
    <row r="158">
      <c r="A158" s="40" t="n"/>
      <c r="B158" s="41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</row>
    <row r="159">
      <c r="A159" s="40" t="n"/>
      <c r="B159" s="41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</row>
    <row r="160">
      <c r="A160" s="40" t="n"/>
      <c r="B160" s="41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</row>
    <row r="161">
      <c r="A161" s="40" t="n"/>
      <c r="B161" s="41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</row>
    <row r="162">
      <c r="A162" s="40" t="n"/>
      <c r="B162" s="41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</row>
    <row r="163">
      <c r="A163" s="40" t="n"/>
      <c r="B163" s="41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</row>
    <row r="164">
      <c r="A164" s="40" t="n"/>
      <c r="B164" s="41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</row>
    <row r="165">
      <c r="A165" s="40" t="n"/>
      <c r="B165" s="41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</row>
    <row r="166">
      <c r="A166" s="40" t="n"/>
      <c r="B166" s="41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</row>
    <row r="167">
      <c r="A167" s="40" t="n"/>
      <c r="B167" s="41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</row>
    <row r="168">
      <c r="A168" s="40" t="n"/>
      <c r="B168" s="41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</row>
    <row r="169">
      <c r="A169" s="40" t="n"/>
      <c r="B169" s="41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</row>
    <row r="170">
      <c r="A170" s="40" t="n"/>
      <c r="B170" s="41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</row>
    <row r="171">
      <c r="A171" s="40" t="n"/>
      <c r="B171" s="41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</row>
    <row r="172">
      <c r="A172" s="40" t="n"/>
      <c r="B172" s="41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</row>
    <row r="173">
      <c r="A173" s="40" t="n"/>
      <c r="B173" s="41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</row>
    <row r="174">
      <c r="A174" s="40" t="n"/>
      <c r="B174" s="41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</row>
    <row r="175">
      <c r="A175" s="40" t="n"/>
      <c r="B175" s="41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</row>
    <row r="176">
      <c r="A176" s="40" t="n"/>
      <c r="B176" s="41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</row>
    <row r="177">
      <c r="A177" s="40" t="n"/>
      <c r="B177" s="41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</row>
    <row r="178">
      <c r="A178" s="40" t="n"/>
      <c r="B178" s="41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</row>
    <row r="179">
      <c r="A179" s="40" t="n"/>
      <c r="B179" s="41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</row>
    <row r="180">
      <c r="A180" s="40" t="n"/>
      <c r="B180" s="41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</row>
    <row r="181">
      <c r="A181" s="40" t="n"/>
      <c r="B181" s="41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</row>
    <row r="182">
      <c r="A182" s="40" t="n"/>
      <c r="B182" s="41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</row>
    <row r="183">
      <c r="A183" s="40" t="n"/>
      <c r="B183" s="41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</row>
    <row r="184">
      <c r="A184" s="40" t="n"/>
      <c r="B184" s="41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</row>
    <row r="185">
      <c r="A185" s="40" t="n"/>
      <c r="B185" s="41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</row>
    <row r="186">
      <c r="A186" s="40" t="n"/>
      <c r="B186" s="41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</row>
    <row r="187">
      <c r="A187" s="40" t="n"/>
      <c r="B187" s="41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</row>
    <row r="188">
      <c r="A188" s="40" t="n"/>
      <c r="B188" s="41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</row>
    <row r="189">
      <c r="A189" s="40" t="n"/>
      <c r="B189" s="41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</row>
    <row r="190">
      <c r="A190" s="40" t="n"/>
      <c r="B190" s="41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</row>
    <row r="191">
      <c r="A191" s="40" t="n"/>
      <c r="B191" s="41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</row>
    <row r="192">
      <c r="A192" s="40" t="n"/>
      <c r="B192" s="41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</row>
    <row r="193">
      <c r="A193" s="40" t="n"/>
      <c r="B193" s="41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</row>
    <row r="194">
      <c r="A194" s="40" t="n"/>
      <c r="B194" s="41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</row>
    <row r="195">
      <c r="A195" s="40" t="n"/>
      <c r="B195" s="41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</row>
    <row r="196">
      <c r="A196" s="40" t="n"/>
      <c r="B196" s="41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</row>
    <row r="197">
      <c r="A197" s="40" t="n"/>
      <c r="B197" s="41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</row>
    <row r="198">
      <c r="A198" s="40" t="n"/>
      <c r="B198" s="41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</row>
    <row r="199">
      <c r="A199" s="40" t="n"/>
      <c r="B199" s="41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</row>
    <row r="200">
      <c r="A200" s="40" t="n"/>
      <c r="B200" s="41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</row>
    <row r="201">
      <c r="A201" s="40" t="n"/>
      <c r="B201" s="41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</row>
    <row r="202">
      <c r="A202" s="40" t="n"/>
      <c r="B202" s="41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</row>
    <row r="203">
      <c r="A203" s="40" t="n"/>
      <c r="B203" s="41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</row>
    <row r="204">
      <c r="A204" s="40" t="n"/>
      <c r="B204" s="41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</row>
    <row r="205">
      <c r="A205" s="40" t="n"/>
      <c r="B205" s="41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</row>
    <row r="206">
      <c r="A206" s="40" t="n"/>
      <c r="B206" s="41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</row>
    <row r="207">
      <c r="A207" s="40" t="n"/>
      <c r="B207" s="41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</row>
    <row r="208">
      <c r="A208" s="40" t="n"/>
      <c r="B208" s="41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</row>
    <row r="209">
      <c r="A209" s="40" t="n"/>
      <c r="B209" s="41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</row>
    <row r="210">
      <c r="A210" s="40" t="n"/>
      <c r="B210" s="41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</row>
    <row r="211">
      <c r="A211" s="40" t="n"/>
      <c r="B211" s="41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</row>
    <row r="212">
      <c r="A212" s="40" t="n"/>
      <c r="B212" s="41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</row>
    <row r="213">
      <c r="A213" s="40" t="n"/>
      <c r="B213" s="41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</row>
    <row r="214">
      <c r="A214" s="40" t="n"/>
      <c r="B214" s="41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</row>
    <row r="215">
      <c r="A215" s="40" t="n"/>
      <c r="B215" s="41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</row>
    <row r="216">
      <c r="A216" s="40" t="n"/>
      <c r="B216" s="41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</row>
    <row r="217">
      <c r="A217" s="40" t="n"/>
      <c r="B217" s="41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</row>
    <row r="218">
      <c r="A218" s="40" t="n"/>
      <c r="B218" s="41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</row>
    <row r="219">
      <c r="A219" s="40" t="n"/>
      <c r="B219" s="41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</row>
    <row r="220">
      <c r="A220" s="40" t="n"/>
      <c r="B220" s="41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</row>
    <row r="221">
      <c r="A221" s="40" t="n"/>
      <c r="B221" s="41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</row>
    <row r="222">
      <c r="A222" s="40" t="n"/>
      <c r="B222" s="41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</row>
    <row r="223">
      <c r="A223" s="40" t="n"/>
      <c r="B223" s="41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</row>
    <row r="224">
      <c r="A224" s="40" t="n"/>
      <c r="B224" s="41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</row>
    <row r="225">
      <c r="A225" s="40" t="n"/>
      <c r="B225" s="41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</row>
    <row r="226">
      <c r="A226" s="40" t="n"/>
      <c r="B226" s="41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</row>
    <row r="227">
      <c r="A227" s="40" t="n"/>
      <c r="B227" s="41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</row>
    <row r="228">
      <c r="A228" s="40" t="n"/>
      <c r="B228" s="41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</row>
    <row r="229">
      <c r="A229" s="40" t="n"/>
      <c r="B229" s="41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</row>
    <row r="230">
      <c r="A230" s="40" t="n"/>
      <c r="B230" s="41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</row>
    <row r="231">
      <c r="A231" s="40" t="n"/>
      <c r="B231" s="41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</row>
    <row r="232">
      <c r="A232" s="40" t="n"/>
      <c r="B232" s="41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</row>
    <row r="233">
      <c r="A233" s="40" t="n"/>
      <c r="B233" s="41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</row>
    <row r="234">
      <c r="A234" s="40" t="n"/>
      <c r="B234" s="41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</row>
    <row r="235">
      <c r="A235" s="40" t="n"/>
      <c r="B235" s="41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</row>
    <row r="236">
      <c r="A236" s="40" t="n"/>
      <c r="B236" s="41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</row>
    <row r="237">
      <c r="A237" s="40" t="n"/>
      <c r="B237" s="41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</row>
    <row r="238">
      <c r="A238" s="40" t="n"/>
      <c r="B238" s="41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</row>
    <row r="239">
      <c r="A239" s="40" t="n"/>
      <c r="B239" s="41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</row>
    <row r="240">
      <c r="A240" s="40" t="n"/>
      <c r="B240" s="41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</row>
    <row r="241">
      <c r="A241" s="40" t="n"/>
      <c r="B241" s="41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</row>
    <row r="242">
      <c r="A242" s="40" t="n"/>
      <c r="B242" s="41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</row>
    <row r="243">
      <c r="A243" s="40" t="n"/>
      <c r="B243" s="41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</row>
    <row r="244">
      <c r="A244" s="40" t="n"/>
      <c r="B244" s="41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</row>
    <row r="245">
      <c r="A245" s="40" t="n"/>
      <c r="B245" s="41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</row>
    <row r="246">
      <c r="A246" s="40" t="n"/>
      <c r="B246" s="41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</row>
    <row r="247">
      <c r="A247" s="40" t="n"/>
      <c r="B247" s="41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</row>
    <row r="248">
      <c r="A248" s="40" t="n"/>
      <c r="B248" s="41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</row>
    <row r="249">
      <c r="A249" s="40" t="n"/>
      <c r="B249" s="41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</row>
    <row r="250">
      <c r="A250" s="40" t="n"/>
      <c r="B250" s="41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</row>
    <row r="251">
      <c r="A251" s="40" t="n"/>
      <c r="B251" s="41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</row>
    <row r="252">
      <c r="A252" s="40" t="n"/>
      <c r="B252" s="41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</row>
    <row r="253">
      <c r="A253" s="40" t="n"/>
      <c r="B253" s="41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</row>
    <row r="254">
      <c r="A254" s="40" t="n"/>
      <c r="B254" s="41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</row>
    <row r="255">
      <c r="A255" s="40" t="n"/>
      <c r="B255" s="41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</row>
    <row r="256">
      <c r="A256" s="40" t="n"/>
      <c r="B256" s="41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</row>
    <row r="257">
      <c r="A257" s="40" t="n"/>
      <c r="B257" s="41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</row>
    <row r="258">
      <c r="A258" s="40" t="n"/>
      <c r="B258" s="41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</row>
    <row r="259">
      <c r="A259" s="40" t="n"/>
      <c r="B259" s="41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</row>
    <row r="260">
      <c r="A260" s="40" t="n"/>
      <c r="B260" s="41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</row>
    <row r="261">
      <c r="A261" s="40" t="n"/>
      <c r="B261" s="41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</row>
    <row r="262">
      <c r="A262" s="40" t="n"/>
      <c r="B262" s="41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</row>
    <row r="263">
      <c r="A263" s="40" t="n"/>
      <c r="B263" s="41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</row>
    <row r="264">
      <c r="A264" s="40" t="n"/>
      <c r="B264" s="41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</row>
    <row r="265">
      <c r="A265" s="40" t="n"/>
      <c r="B265" s="41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</row>
    <row r="266">
      <c r="A266" s="40" t="n"/>
      <c r="B266" s="41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</row>
    <row r="267">
      <c r="A267" s="40" t="n"/>
      <c r="B267" s="41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</row>
    <row r="268">
      <c r="A268" s="40" t="n"/>
      <c r="B268" s="41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</row>
    <row r="269">
      <c r="A269" s="40" t="n"/>
      <c r="B269" s="41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</row>
    <row r="270">
      <c r="A270" s="40" t="n"/>
      <c r="B270" s="41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</row>
    <row r="271">
      <c r="A271" s="40" t="n"/>
      <c r="B271" s="41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</row>
    <row r="272">
      <c r="A272" s="40" t="n"/>
      <c r="B272" s="41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</row>
    <row r="273">
      <c r="A273" s="40" t="n"/>
      <c r="B273" s="41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</row>
    <row r="274">
      <c r="A274" s="40" t="n"/>
      <c r="B274" s="41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</row>
    <row r="275">
      <c r="A275" s="40" t="n"/>
      <c r="B275" s="41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</row>
    <row r="276">
      <c r="A276" s="40" t="n"/>
      <c r="B276" s="41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</row>
    <row r="277">
      <c r="A277" s="40" t="n"/>
      <c r="B277" s="41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</row>
    <row r="278">
      <c r="A278" s="40" t="n"/>
      <c r="B278" s="41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</row>
    <row r="279">
      <c r="A279" s="40" t="n"/>
      <c r="B279" s="41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</row>
    <row r="280">
      <c r="A280" s="40" t="n"/>
      <c r="B280" s="41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</row>
    <row r="281">
      <c r="A281" s="40" t="n"/>
      <c r="B281" s="41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</row>
    <row r="282">
      <c r="A282" s="40" t="n"/>
      <c r="B282" s="41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</row>
    <row r="283">
      <c r="A283" s="40" t="n"/>
      <c r="B283" s="41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</row>
    <row r="284">
      <c r="A284" s="40" t="n"/>
      <c r="B284" s="41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</row>
    <row r="285">
      <c r="A285" s="40" t="n"/>
      <c r="B285" s="41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</row>
    <row r="286">
      <c r="A286" s="40" t="n"/>
      <c r="B286" s="41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</row>
    <row r="287">
      <c r="A287" s="40" t="n"/>
      <c r="B287" s="41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</row>
    <row r="288">
      <c r="A288" s="40" t="n"/>
      <c r="B288" s="41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</row>
    <row r="289">
      <c r="A289" s="40" t="n"/>
      <c r="B289" s="41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</row>
    <row r="290">
      <c r="A290" s="40" t="n"/>
      <c r="B290" s="41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</row>
    <row r="291">
      <c r="A291" s="40" t="n"/>
      <c r="B291" s="41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</row>
    <row r="292">
      <c r="A292" s="40" t="n"/>
      <c r="B292" s="41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</row>
    <row r="293">
      <c r="A293" s="40" t="n"/>
      <c r="B293" s="41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</row>
    <row r="294">
      <c r="A294" s="40" t="n"/>
      <c r="B294" s="41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</row>
    <row r="295">
      <c r="A295" s="40" t="n"/>
      <c r="B295" s="41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</row>
    <row r="296">
      <c r="A296" s="40" t="n"/>
      <c r="B296" s="41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</row>
    <row r="297">
      <c r="A297" s="40" t="n"/>
      <c r="B297" s="41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</row>
    <row r="298">
      <c r="A298" s="40" t="n"/>
      <c r="B298" s="41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</row>
    <row r="299">
      <c r="A299" s="40" t="n"/>
      <c r="B299" s="41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</row>
    <row r="300">
      <c r="A300" s="40" t="n"/>
      <c r="B300" s="41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</row>
    <row r="301">
      <c r="A301" s="40" t="n"/>
      <c r="B301" s="41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</row>
    <row r="302">
      <c r="A302" s="40" t="n"/>
      <c r="B302" s="41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</row>
    <row r="303">
      <c r="A303" s="40" t="n"/>
      <c r="B303" s="41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</row>
    <row r="304">
      <c r="A304" s="40" t="n"/>
      <c r="B304" s="41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</row>
    <row r="305">
      <c r="A305" s="40" t="n"/>
      <c r="B305" s="41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</row>
    <row r="306">
      <c r="A306" s="40" t="n"/>
      <c r="B306" s="41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</row>
    <row r="307">
      <c r="A307" s="40" t="n"/>
      <c r="B307" s="41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</row>
    <row r="308">
      <c r="A308" s="40" t="n"/>
      <c r="B308" s="41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</row>
    <row r="309">
      <c r="A309" s="40" t="n"/>
      <c r="B309" s="41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</row>
    <row r="310">
      <c r="A310" s="40" t="n"/>
      <c r="B310" s="41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</row>
    <row r="311">
      <c r="A311" s="40" t="n"/>
      <c r="B311" s="41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</row>
    <row r="312">
      <c r="A312" s="40" t="n"/>
      <c r="B312" s="41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</row>
    <row r="313">
      <c r="A313" s="40" t="n"/>
      <c r="B313" s="41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</row>
    <row r="314">
      <c r="A314" s="40" t="n"/>
      <c r="B314" s="41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</row>
    <row r="315">
      <c r="A315" s="40" t="n"/>
      <c r="B315" s="41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</row>
    <row r="316">
      <c r="A316" s="40" t="n"/>
      <c r="B316" s="41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</row>
    <row r="317">
      <c r="A317" s="40" t="n"/>
      <c r="B317" s="41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</row>
    <row r="318">
      <c r="A318" s="40" t="n"/>
      <c r="B318" s="41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</row>
    <row r="319">
      <c r="A319" s="40" t="n"/>
      <c r="B319" s="41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</row>
    <row r="320">
      <c r="A320" s="40" t="n"/>
      <c r="B320" s="41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</row>
    <row r="321">
      <c r="A321" s="40" t="n"/>
      <c r="B321" s="41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</row>
    <row r="322">
      <c r="A322" s="40" t="n"/>
      <c r="B322" s="41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</row>
    <row r="323">
      <c r="A323" s="40" t="n"/>
      <c r="B323" s="41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</row>
    <row r="324">
      <c r="A324" s="40" t="n"/>
      <c r="B324" s="41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</row>
    <row r="325">
      <c r="A325" s="40" t="n"/>
      <c r="B325" s="41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</row>
    <row r="326">
      <c r="A326" s="40" t="n"/>
      <c r="B326" s="41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</row>
    <row r="327">
      <c r="A327" s="40" t="n"/>
      <c r="B327" s="41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</row>
    <row r="328">
      <c r="A328" s="40" t="n"/>
      <c r="B328" s="41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</row>
    <row r="329">
      <c r="A329" s="40" t="n"/>
      <c r="B329" s="41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</row>
    <row r="330">
      <c r="A330" s="40" t="n"/>
      <c r="B330" s="41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</row>
    <row r="331">
      <c r="A331" s="40" t="n"/>
      <c r="B331" s="41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</row>
    <row r="332">
      <c r="A332" s="40" t="n"/>
      <c r="B332" s="41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</row>
    <row r="333">
      <c r="A333" s="40" t="n"/>
      <c r="B333" s="41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</row>
    <row r="334">
      <c r="A334" s="40" t="n"/>
      <c r="B334" s="41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</row>
    <row r="335">
      <c r="A335" s="40" t="n"/>
      <c r="B335" s="41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</row>
    <row r="336">
      <c r="A336" s="40" t="n"/>
      <c r="B336" s="41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</row>
    <row r="337">
      <c r="A337" s="40" t="n"/>
      <c r="B337" s="41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</row>
    <row r="338">
      <c r="A338" s="40" t="n"/>
      <c r="B338" s="41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</row>
    <row r="339">
      <c r="A339" s="40" t="n"/>
      <c r="B339" s="41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</row>
    <row r="340">
      <c r="A340" s="40" t="n"/>
      <c r="B340" s="41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</row>
    <row r="341">
      <c r="A341" s="40" t="n"/>
      <c r="B341" s="41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</row>
    <row r="342">
      <c r="A342" s="40" t="n"/>
      <c r="B342" s="41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</row>
    <row r="343">
      <c r="A343" s="40" t="n"/>
      <c r="B343" s="41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</row>
    <row r="344">
      <c r="A344" s="40" t="n"/>
      <c r="B344" s="41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</row>
    <row r="345">
      <c r="A345" s="40" t="n"/>
      <c r="B345" s="41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</row>
    <row r="346">
      <c r="A346" s="40" t="n"/>
      <c r="B346" s="41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</row>
    <row r="347">
      <c r="A347" s="40" t="n"/>
      <c r="B347" s="41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</row>
    <row r="348">
      <c r="A348" s="40" t="n"/>
      <c r="B348" s="41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</row>
    <row r="349">
      <c r="A349" s="40" t="n"/>
      <c r="B349" s="41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</row>
    <row r="350">
      <c r="A350" s="40" t="n"/>
      <c r="B350" s="41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</row>
    <row r="351">
      <c r="A351" s="40" t="n"/>
      <c r="B351" s="41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</row>
    <row r="352">
      <c r="A352" s="40" t="n"/>
      <c r="B352" s="41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</row>
    <row r="353">
      <c r="A353" s="40" t="n"/>
      <c r="B353" s="41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</row>
    <row r="354">
      <c r="A354" s="40" t="n"/>
      <c r="B354" s="41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</row>
    <row r="355">
      <c r="A355" s="40" t="n"/>
      <c r="B355" s="41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</row>
    <row r="356">
      <c r="A356" s="40" t="n"/>
      <c r="B356" s="41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</row>
    <row r="357">
      <c r="A357" s="40" t="n"/>
      <c r="B357" s="41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</row>
    <row r="358">
      <c r="A358" s="40" t="n"/>
      <c r="B358" s="41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</row>
    <row r="359">
      <c r="A359" s="40" t="n"/>
      <c r="B359" s="41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</row>
    <row r="360">
      <c r="A360" s="40" t="n"/>
      <c r="B360" s="41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</row>
    <row r="361">
      <c r="A361" s="40" t="n"/>
      <c r="B361" s="41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</row>
    <row r="362">
      <c r="A362" s="40" t="n"/>
      <c r="B362" s="41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</row>
    <row r="363">
      <c r="A363" s="40" t="n"/>
      <c r="B363" s="41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</row>
    <row r="364">
      <c r="A364" s="40" t="n"/>
      <c r="B364" s="41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</row>
    <row r="365">
      <c r="A365" s="40" t="n"/>
      <c r="B365" s="41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</row>
    <row r="366">
      <c r="A366" s="40" t="n"/>
      <c r="B366" s="41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</row>
    <row r="367">
      <c r="A367" s="40" t="n"/>
      <c r="B367" s="41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</row>
    <row r="368">
      <c r="A368" s="40" t="n"/>
      <c r="B368" s="41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</row>
    <row r="369">
      <c r="A369" s="40" t="n"/>
      <c r="B369" s="41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</row>
    <row r="370">
      <c r="A370" s="40" t="n"/>
      <c r="B370" s="41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</row>
    <row r="371">
      <c r="A371" s="40" t="n"/>
      <c r="B371" s="41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</row>
    <row r="372">
      <c r="A372" s="40" t="n"/>
      <c r="B372" s="41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</row>
    <row r="373">
      <c r="A373" s="40" t="n"/>
      <c r="B373" s="41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</row>
    <row r="374">
      <c r="A374" s="40" t="n"/>
      <c r="B374" s="41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</row>
    <row r="375">
      <c r="A375" s="40" t="n"/>
      <c r="B375" s="41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</row>
    <row r="376">
      <c r="A376" s="40" t="n"/>
      <c r="B376" s="41" t="n"/>
      <c r="C376" s="42" t="n"/>
      <c r="D376" s="42" t="n"/>
      <c r="E376" s="42" t="n"/>
      <c r="F376" s="42" t="n"/>
      <c r="G376" s="42" t="n"/>
      <c r="H376" s="42" t="n"/>
      <c r="I376" s="42" t="n"/>
      <c r="J376" s="42" t="n"/>
      <c r="K376" s="42" t="n"/>
      <c r="L376" s="42" t="n"/>
      <c r="M376" s="42" t="n"/>
      <c r="N376" s="42" t="n"/>
      <c r="O376" s="42" t="n"/>
    </row>
    <row r="377">
      <c r="A377" s="40" t="n"/>
      <c r="B377" s="41" t="n"/>
      <c r="C377" s="42" t="n"/>
      <c r="D377" s="42" t="n"/>
      <c r="E377" s="42" t="n"/>
      <c r="F377" s="42" t="n"/>
      <c r="G377" s="42" t="n"/>
      <c r="H377" s="42" t="n"/>
      <c r="I377" s="42" t="n"/>
      <c r="J377" s="42" t="n"/>
      <c r="K377" s="42" t="n"/>
      <c r="L377" s="42" t="n"/>
      <c r="M377" s="42" t="n"/>
      <c r="N377" s="42" t="n"/>
      <c r="O377" s="42" t="n"/>
    </row>
    <row r="378">
      <c r="A378" s="40" t="n"/>
      <c r="B378" s="41" t="n"/>
      <c r="C378" s="42" t="n"/>
      <c r="D378" s="42" t="n"/>
      <c r="E378" s="42" t="n"/>
      <c r="F378" s="42" t="n"/>
      <c r="G378" s="42" t="n"/>
      <c r="H378" s="42" t="n"/>
      <c r="I378" s="42" t="n"/>
      <c r="J378" s="42" t="n"/>
      <c r="K378" s="42" t="n"/>
      <c r="L378" s="42" t="n"/>
      <c r="M378" s="42" t="n"/>
      <c r="N378" s="42" t="n"/>
      <c r="O378" s="42" t="n"/>
    </row>
    <row r="379">
      <c r="A379" s="40" t="n"/>
      <c r="B379" s="41" t="n"/>
      <c r="C379" s="42" t="n"/>
      <c r="D379" s="42" t="n"/>
      <c r="E379" s="42" t="n"/>
      <c r="F379" s="42" t="n"/>
      <c r="G379" s="42" t="n"/>
      <c r="H379" s="42" t="n"/>
      <c r="I379" s="42" t="n"/>
      <c r="J379" s="42" t="n"/>
      <c r="K379" s="42" t="n"/>
      <c r="L379" s="42" t="n"/>
      <c r="M379" s="42" t="n"/>
      <c r="N379" s="42" t="n"/>
      <c r="O379" s="42" t="n"/>
    </row>
    <row r="380">
      <c r="A380" s="40" t="n"/>
      <c r="B380" s="41" t="n"/>
      <c r="C380" s="42" t="n"/>
      <c r="D380" s="42" t="n"/>
      <c r="E380" s="42" t="n"/>
      <c r="F380" s="42" t="n"/>
      <c r="G380" s="42" t="n"/>
      <c r="H380" s="42" t="n"/>
      <c r="I380" s="42" t="n"/>
      <c r="J380" s="42" t="n"/>
      <c r="K380" s="42" t="n"/>
      <c r="L380" s="42" t="n"/>
      <c r="M380" s="42" t="n"/>
      <c r="N380" s="42" t="n"/>
      <c r="O380" s="42" t="n"/>
    </row>
    <row r="381">
      <c r="A381" s="40" t="n"/>
      <c r="B381" s="41" t="n"/>
      <c r="C381" s="42" t="n"/>
      <c r="D381" s="42" t="n"/>
      <c r="E381" s="42" t="n"/>
      <c r="F381" s="42" t="n"/>
      <c r="G381" s="42" t="n"/>
      <c r="H381" s="42" t="n"/>
      <c r="I381" s="42" t="n"/>
      <c r="J381" s="42" t="n"/>
      <c r="K381" s="42" t="n"/>
      <c r="L381" s="42" t="n"/>
      <c r="M381" s="42" t="n"/>
      <c r="N381" s="42" t="n"/>
      <c r="O381" s="42" t="n"/>
    </row>
    <row r="382">
      <c r="A382" s="40" t="n"/>
      <c r="B382" s="41" t="n"/>
      <c r="C382" s="42" t="n"/>
      <c r="D382" s="42" t="n"/>
      <c r="E382" s="42" t="n"/>
      <c r="F382" s="42" t="n"/>
      <c r="G382" s="42" t="n"/>
      <c r="H382" s="42" t="n"/>
      <c r="I382" s="42" t="n"/>
      <c r="J382" s="42" t="n"/>
      <c r="K382" s="42" t="n"/>
      <c r="L382" s="42" t="n"/>
      <c r="M382" s="42" t="n"/>
      <c r="N382" s="42" t="n"/>
      <c r="O382" s="42" t="n"/>
    </row>
    <row r="383">
      <c r="A383" s="40" t="n"/>
      <c r="B383" s="41" t="n"/>
      <c r="C383" s="42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2" t="n"/>
      <c r="N383" s="42" t="n"/>
      <c r="O383" s="42" t="n"/>
    </row>
    <row r="384">
      <c r="A384" s="40" t="n"/>
      <c r="B384" s="41" t="n"/>
      <c r="C384" s="42" t="n"/>
      <c r="D384" s="42" t="n"/>
      <c r="E384" s="42" t="n"/>
      <c r="F384" s="42" t="n"/>
      <c r="G384" s="42" t="n"/>
      <c r="H384" s="42" t="n"/>
      <c r="I384" s="42" t="n"/>
      <c r="J384" s="42" t="n"/>
      <c r="K384" s="42" t="n"/>
      <c r="L384" s="42" t="n"/>
      <c r="M384" s="42" t="n"/>
      <c r="N384" s="42" t="n"/>
      <c r="O384" s="42" t="n"/>
    </row>
    <row r="385">
      <c r="A385" s="40" t="n"/>
      <c r="B385" s="41" t="n"/>
      <c r="C385" s="42" t="n"/>
      <c r="D385" s="42" t="n"/>
      <c r="E385" s="42" t="n"/>
      <c r="F385" s="42" t="n"/>
      <c r="G385" s="42" t="n"/>
      <c r="H385" s="42" t="n"/>
      <c r="I385" s="42" t="n"/>
      <c r="J385" s="42" t="n"/>
      <c r="K385" s="42" t="n"/>
      <c r="L385" s="42" t="n"/>
      <c r="M385" s="42" t="n"/>
      <c r="N385" s="42" t="n"/>
      <c r="O385" s="42" t="n"/>
    </row>
    <row r="386">
      <c r="A386" s="40" t="n"/>
      <c r="B386" s="41" t="n"/>
      <c r="C386" s="42" t="n"/>
      <c r="D386" s="42" t="n"/>
      <c r="E386" s="42" t="n"/>
      <c r="F386" s="42" t="n"/>
      <c r="G386" s="42" t="n"/>
      <c r="H386" s="42" t="n"/>
      <c r="I386" s="42" t="n"/>
      <c r="J386" s="42" t="n"/>
      <c r="K386" s="42" t="n"/>
      <c r="L386" s="42" t="n"/>
      <c r="M386" s="42" t="n"/>
      <c r="N386" s="42" t="n"/>
      <c r="O386" s="42" t="n"/>
    </row>
    <row r="387">
      <c r="A387" s="40" t="n"/>
      <c r="B387" s="41" t="n"/>
      <c r="C387" s="42" t="n"/>
      <c r="D387" s="42" t="n"/>
      <c r="E387" s="42" t="n"/>
      <c r="F387" s="42" t="n"/>
      <c r="G387" s="42" t="n"/>
      <c r="H387" s="42" t="n"/>
      <c r="I387" s="42" t="n"/>
      <c r="J387" s="42" t="n"/>
      <c r="K387" s="42" t="n"/>
      <c r="L387" s="42" t="n"/>
      <c r="M387" s="42" t="n"/>
      <c r="N387" s="42" t="n"/>
      <c r="O387" s="42" t="n"/>
    </row>
    <row r="388">
      <c r="A388" s="40" t="n"/>
      <c r="B388" s="41" t="n"/>
      <c r="C388" s="42" t="n"/>
      <c r="D388" s="42" t="n"/>
      <c r="E388" s="42" t="n"/>
      <c r="F388" s="42" t="n"/>
      <c r="G388" s="42" t="n"/>
      <c r="H388" s="42" t="n"/>
      <c r="I388" s="42" t="n"/>
      <c r="J388" s="42" t="n"/>
      <c r="K388" s="42" t="n"/>
      <c r="L388" s="42" t="n"/>
      <c r="M388" s="42" t="n"/>
      <c r="N388" s="42" t="n"/>
      <c r="O388" s="42" t="n"/>
    </row>
    <row r="389">
      <c r="A389" s="40" t="n"/>
      <c r="B389" s="41" t="n"/>
      <c r="C389" s="42" t="n"/>
      <c r="D389" s="42" t="n"/>
      <c r="E389" s="42" t="n"/>
      <c r="F389" s="42" t="n"/>
      <c r="G389" s="42" t="n"/>
      <c r="H389" s="42" t="n"/>
      <c r="I389" s="42" t="n"/>
      <c r="J389" s="42" t="n"/>
      <c r="K389" s="42" t="n"/>
      <c r="L389" s="42" t="n"/>
      <c r="M389" s="42" t="n"/>
      <c r="N389" s="42" t="n"/>
      <c r="O389" s="42" t="n"/>
    </row>
    <row r="390">
      <c r="A390" s="40" t="n"/>
      <c r="B390" s="41" t="n"/>
      <c r="C390" s="42" t="n"/>
      <c r="D390" s="42" t="n"/>
      <c r="E390" s="42" t="n"/>
      <c r="F390" s="42" t="n"/>
      <c r="G390" s="42" t="n"/>
      <c r="H390" s="42" t="n"/>
      <c r="I390" s="42" t="n"/>
      <c r="J390" s="42" t="n"/>
      <c r="K390" s="42" t="n"/>
      <c r="L390" s="42" t="n"/>
      <c r="M390" s="42" t="n"/>
      <c r="N390" s="42" t="n"/>
      <c r="O390" s="42" t="n"/>
    </row>
    <row r="391">
      <c r="A391" s="40" t="n"/>
      <c r="B391" s="41" t="n"/>
      <c r="C391" s="42" t="n"/>
      <c r="D391" s="42" t="n"/>
      <c r="E391" s="42" t="n"/>
      <c r="F391" s="42" t="n"/>
      <c r="G391" s="42" t="n"/>
      <c r="H391" s="42" t="n"/>
      <c r="I391" s="42" t="n"/>
      <c r="J391" s="42" t="n"/>
      <c r="K391" s="42" t="n"/>
      <c r="L391" s="42" t="n"/>
      <c r="M391" s="42" t="n"/>
      <c r="N391" s="42" t="n"/>
      <c r="O391" s="42" t="n"/>
    </row>
    <row r="392">
      <c r="A392" s="40" t="n"/>
      <c r="B392" s="41" t="n"/>
      <c r="C392" s="42" t="n"/>
      <c r="D392" s="42" t="n"/>
      <c r="E392" s="42" t="n"/>
      <c r="F392" s="42" t="n"/>
      <c r="G392" s="42" t="n"/>
      <c r="H392" s="42" t="n"/>
      <c r="I392" s="42" t="n"/>
      <c r="J392" s="42" t="n"/>
      <c r="K392" s="42" t="n"/>
      <c r="L392" s="42" t="n"/>
      <c r="M392" s="42" t="n"/>
      <c r="N392" s="42" t="n"/>
      <c r="O392" s="42" t="n"/>
    </row>
    <row r="393">
      <c r="A393" s="40" t="n"/>
      <c r="B393" s="41" t="n"/>
      <c r="C393" s="42" t="n"/>
      <c r="D393" s="42" t="n"/>
      <c r="E393" s="42" t="n"/>
      <c r="F393" s="42" t="n"/>
      <c r="G393" s="42" t="n"/>
      <c r="H393" s="42" t="n"/>
      <c r="I393" s="42" t="n"/>
      <c r="J393" s="42" t="n"/>
      <c r="K393" s="42" t="n"/>
      <c r="L393" s="42" t="n"/>
      <c r="M393" s="42" t="n"/>
      <c r="N393" s="42" t="n"/>
      <c r="O393" s="42" t="n"/>
    </row>
    <row r="394">
      <c r="A394" s="40" t="n"/>
      <c r="B394" s="41" t="n"/>
      <c r="C394" s="42" t="n"/>
      <c r="D394" s="42" t="n"/>
      <c r="E394" s="42" t="n"/>
      <c r="F394" s="42" t="n"/>
      <c r="G394" s="42" t="n"/>
      <c r="H394" s="42" t="n"/>
      <c r="I394" s="42" t="n"/>
      <c r="J394" s="42" t="n"/>
      <c r="K394" s="42" t="n"/>
      <c r="L394" s="42" t="n"/>
      <c r="M394" s="42" t="n"/>
      <c r="N394" s="42" t="n"/>
      <c r="O394" s="42" t="n"/>
    </row>
    <row r="395">
      <c r="A395" s="40" t="n"/>
      <c r="B395" s="41" t="n"/>
      <c r="C395" s="42" t="n"/>
      <c r="D395" s="42" t="n"/>
      <c r="E395" s="42" t="n"/>
      <c r="F395" s="42" t="n"/>
      <c r="G395" s="42" t="n"/>
      <c r="H395" s="42" t="n"/>
      <c r="I395" s="42" t="n"/>
      <c r="J395" s="42" t="n"/>
      <c r="K395" s="42" t="n"/>
      <c r="L395" s="42" t="n"/>
      <c r="M395" s="42" t="n"/>
      <c r="N395" s="42" t="n"/>
      <c r="O395" s="42" t="n"/>
    </row>
    <row r="396">
      <c r="A396" s="40" t="n"/>
      <c r="B396" s="41" t="n"/>
      <c r="C396" s="42" t="n"/>
      <c r="D396" s="42" t="n"/>
      <c r="E396" s="42" t="n"/>
      <c r="F396" s="42" t="n"/>
      <c r="G396" s="42" t="n"/>
      <c r="H396" s="42" t="n"/>
      <c r="I396" s="42" t="n"/>
      <c r="J396" s="42" t="n"/>
      <c r="K396" s="42" t="n"/>
      <c r="L396" s="42" t="n"/>
      <c r="M396" s="42" t="n"/>
      <c r="N396" s="42" t="n"/>
      <c r="O396" s="42" t="n"/>
    </row>
    <row r="397">
      <c r="A397" s="40" t="n"/>
      <c r="B397" s="41" t="n"/>
      <c r="C397" s="42" t="n"/>
      <c r="D397" s="42" t="n"/>
      <c r="E397" s="42" t="n"/>
      <c r="F397" s="42" t="n"/>
      <c r="G397" s="42" t="n"/>
      <c r="H397" s="42" t="n"/>
      <c r="I397" s="42" t="n"/>
      <c r="J397" s="42" t="n"/>
      <c r="K397" s="42" t="n"/>
      <c r="L397" s="42" t="n"/>
      <c r="M397" s="42" t="n"/>
      <c r="N397" s="42" t="n"/>
      <c r="O397" s="42" t="n"/>
    </row>
    <row r="398">
      <c r="A398" s="40" t="n"/>
      <c r="B398" s="41" t="n"/>
      <c r="C398" s="42" t="n"/>
      <c r="D398" s="42" t="n"/>
      <c r="E398" s="42" t="n"/>
      <c r="F398" s="42" t="n"/>
      <c r="G398" s="42" t="n"/>
      <c r="H398" s="42" t="n"/>
      <c r="I398" s="42" t="n"/>
      <c r="J398" s="42" t="n"/>
      <c r="K398" s="42" t="n"/>
      <c r="L398" s="42" t="n"/>
      <c r="M398" s="42" t="n"/>
      <c r="N398" s="42" t="n"/>
      <c r="O398" s="42" t="n"/>
    </row>
    <row r="399">
      <c r="A399" s="40" t="n"/>
      <c r="B399" s="41" t="n"/>
      <c r="C399" s="42" t="n"/>
      <c r="D399" s="42" t="n"/>
      <c r="E399" s="42" t="n"/>
      <c r="F399" s="42" t="n"/>
      <c r="G399" s="42" t="n"/>
      <c r="H399" s="42" t="n"/>
      <c r="I399" s="42" t="n"/>
      <c r="J399" s="42" t="n"/>
      <c r="K399" s="42" t="n"/>
      <c r="L399" s="42" t="n"/>
      <c r="M399" s="42" t="n"/>
      <c r="N399" s="42" t="n"/>
      <c r="O399" s="42" t="n"/>
    </row>
    <row r="400">
      <c r="A400" s="40" t="n"/>
      <c r="B400" s="41" t="n"/>
      <c r="C400" s="42" t="n"/>
      <c r="D400" s="42" t="n"/>
      <c r="E400" s="42" t="n"/>
      <c r="F400" s="42" t="n"/>
      <c r="G400" s="42" t="n"/>
      <c r="H400" s="42" t="n"/>
      <c r="I400" s="42" t="n"/>
      <c r="J400" s="42" t="n"/>
      <c r="K400" s="42" t="n"/>
      <c r="L400" s="42" t="n"/>
      <c r="M400" s="42" t="n"/>
      <c r="N400" s="42" t="n"/>
      <c r="O400" s="42" t="n"/>
    </row>
    <row r="401">
      <c r="A401" s="40" t="n"/>
      <c r="B401" s="41" t="n"/>
      <c r="C401" s="42" t="n"/>
      <c r="D401" s="42" t="n"/>
      <c r="E401" s="42" t="n"/>
      <c r="F401" s="42" t="n"/>
      <c r="G401" s="42" t="n"/>
      <c r="H401" s="42" t="n"/>
      <c r="I401" s="42" t="n"/>
      <c r="J401" s="42" t="n"/>
      <c r="K401" s="42" t="n"/>
      <c r="L401" s="42" t="n"/>
      <c r="M401" s="42" t="n"/>
      <c r="N401" s="42" t="n"/>
      <c r="O401" s="42" t="n"/>
    </row>
    <row r="402">
      <c r="A402" s="40" t="n"/>
      <c r="B402" s="41" t="n"/>
      <c r="C402" s="42" t="n"/>
      <c r="D402" s="42" t="n"/>
      <c r="E402" s="42" t="n"/>
      <c r="F402" s="42" t="n"/>
      <c r="G402" s="42" t="n"/>
      <c r="H402" s="42" t="n"/>
      <c r="I402" s="42" t="n"/>
      <c r="J402" s="42" t="n"/>
      <c r="K402" s="42" t="n"/>
      <c r="L402" s="42" t="n"/>
      <c r="M402" s="42" t="n"/>
      <c r="N402" s="42" t="n"/>
      <c r="O402" s="42" t="n"/>
    </row>
    <row r="403">
      <c r="A403" s="40" t="n"/>
      <c r="B403" s="41" t="n"/>
      <c r="C403" s="42" t="n"/>
      <c r="D403" s="42" t="n"/>
      <c r="E403" s="42" t="n"/>
      <c r="F403" s="42" t="n"/>
      <c r="G403" s="42" t="n"/>
      <c r="H403" s="42" t="n"/>
      <c r="I403" s="42" t="n"/>
      <c r="J403" s="42" t="n"/>
      <c r="K403" s="42" t="n"/>
      <c r="L403" s="42" t="n"/>
      <c r="M403" s="42" t="n"/>
      <c r="N403" s="42" t="n"/>
      <c r="O403" s="42" t="n"/>
    </row>
    <row r="404">
      <c r="A404" s="40" t="n"/>
      <c r="B404" s="41" t="n"/>
      <c r="C404" s="42" t="n"/>
      <c r="D404" s="42" t="n"/>
      <c r="E404" s="42" t="n"/>
      <c r="F404" s="42" t="n"/>
      <c r="G404" s="42" t="n"/>
      <c r="H404" s="42" t="n"/>
      <c r="I404" s="42" t="n"/>
      <c r="J404" s="42" t="n"/>
      <c r="K404" s="42" t="n"/>
      <c r="L404" s="42" t="n"/>
      <c r="M404" s="42" t="n"/>
      <c r="N404" s="42" t="n"/>
      <c r="O404" s="42" t="n"/>
    </row>
    <row r="405">
      <c r="A405" s="40" t="n"/>
      <c r="B405" s="41" t="n"/>
      <c r="C405" s="42" t="n"/>
      <c r="D405" s="42" t="n"/>
      <c r="E405" s="42" t="n"/>
      <c r="F405" s="42" t="n"/>
      <c r="G405" s="42" t="n"/>
      <c r="H405" s="42" t="n"/>
      <c r="I405" s="42" t="n"/>
      <c r="J405" s="42" t="n"/>
      <c r="K405" s="42" t="n"/>
      <c r="L405" s="42" t="n"/>
      <c r="M405" s="42" t="n"/>
      <c r="N405" s="42" t="n"/>
      <c r="O405" s="42" t="n"/>
    </row>
    <row r="406">
      <c r="A406" s="40" t="n"/>
      <c r="B406" s="41" t="n"/>
      <c r="C406" s="42" t="n"/>
      <c r="D406" s="42" t="n"/>
      <c r="E406" s="42" t="n"/>
      <c r="F406" s="42" t="n"/>
      <c r="G406" s="42" t="n"/>
      <c r="H406" s="42" t="n"/>
      <c r="I406" s="42" t="n"/>
      <c r="J406" s="42" t="n"/>
      <c r="K406" s="42" t="n"/>
      <c r="L406" s="42" t="n"/>
      <c r="M406" s="42" t="n"/>
      <c r="N406" s="42" t="n"/>
      <c r="O406" s="42" t="n"/>
    </row>
    <row r="407">
      <c r="A407" s="40" t="n"/>
      <c r="B407" s="41" t="n"/>
      <c r="C407" s="42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2" t="n"/>
      <c r="N407" s="42" t="n"/>
      <c r="O407" s="42" t="n"/>
    </row>
    <row r="408">
      <c r="A408" s="40" t="n"/>
      <c r="B408" s="41" t="n"/>
      <c r="C408" s="42" t="n"/>
      <c r="D408" s="42" t="n"/>
      <c r="E408" s="42" t="n"/>
      <c r="F408" s="42" t="n"/>
      <c r="G408" s="42" t="n"/>
      <c r="H408" s="42" t="n"/>
      <c r="I408" s="42" t="n"/>
      <c r="J408" s="42" t="n"/>
      <c r="K408" s="42" t="n"/>
      <c r="L408" s="42" t="n"/>
      <c r="M408" s="42" t="n"/>
      <c r="N408" s="42" t="n"/>
      <c r="O408" s="42" t="n"/>
    </row>
    <row r="409">
      <c r="A409" s="40" t="n"/>
      <c r="B409" s="41" t="n"/>
      <c r="C409" s="42" t="n"/>
      <c r="D409" s="42" t="n"/>
      <c r="E409" s="42" t="n"/>
      <c r="F409" s="42" t="n"/>
      <c r="G409" s="42" t="n"/>
      <c r="H409" s="42" t="n"/>
      <c r="I409" s="42" t="n"/>
      <c r="J409" s="42" t="n"/>
      <c r="K409" s="42" t="n"/>
      <c r="L409" s="42" t="n"/>
      <c r="M409" s="42" t="n"/>
      <c r="N409" s="42" t="n"/>
      <c r="O409" s="42" t="n"/>
    </row>
    <row r="410">
      <c r="A410" s="40" t="n"/>
      <c r="B410" s="41" t="n"/>
      <c r="C410" s="42" t="n"/>
      <c r="D410" s="42" t="n"/>
      <c r="E410" s="42" t="n"/>
      <c r="F410" s="42" t="n"/>
      <c r="G410" s="42" t="n"/>
      <c r="H410" s="42" t="n"/>
      <c r="I410" s="42" t="n"/>
      <c r="J410" s="42" t="n"/>
      <c r="K410" s="42" t="n"/>
      <c r="L410" s="42" t="n"/>
      <c r="M410" s="42" t="n"/>
      <c r="N410" s="42" t="n"/>
      <c r="O410" s="42" t="n"/>
    </row>
    <row r="411">
      <c r="A411" s="40" t="n"/>
      <c r="B411" s="41" t="n"/>
      <c r="C411" s="42" t="n"/>
      <c r="D411" s="42" t="n"/>
      <c r="E411" s="42" t="n"/>
      <c r="F411" s="42" t="n"/>
      <c r="G411" s="42" t="n"/>
      <c r="H411" s="42" t="n"/>
      <c r="I411" s="42" t="n"/>
      <c r="J411" s="42" t="n"/>
      <c r="K411" s="42" t="n"/>
      <c r="L411" s="42" t="n"/>
      <c r="M411" s="42" t="n"/>
      <c r="N411" s="42" t="n"/>
      <c r="O411" s="42" t="n"/>
    </row>
    <row r="412">
      <c r="A412" s="40" t="n"/>
      <c r="B412" s="41" t="n"/>
      <c r="C412" s="42" t="n"/>
      <c r="D412" s="42" t="n"/>
      <c r="E412" s="42" t="n"/>
      <c r="F412" s="42" t="n"/>
      <c r="G412" s="42" t="n"/>
      <c r="H412" s="42" t="n"/>
      <c r="I412" s="42" t="n"/>
      <c r="J412" s="42" t="n"/>
      <c r="K412" s="42" t="n"/>
      <c r="L412" s="42" t="n"/>
      <c r="M412" s="42" t="n"/>
      <c r="N412" s="42" t="n"/>
      <c r="O412" s="42" t="n"/>
    </row>
    <row r="413">
      <c r="A413" s="40" t="n"/>
      <c r="B413" s="41" t="n"/>
      <c r="C413" s="42" t="n"/>
      <c r="D413" s="42" t="n"/>
      <c r="E413" s="42" t="n"/>
      <c r="F413" s="42" t="n"/>
      <c r="G413" s="42" t="n"/>
      <c r="H413" s="42" t="n"/>
      <c r="I413" s="42" t="n"/>
      <c r="J413" s="42" t="n"/>
      <c r="K413" s="42" t="n"/>
      <c r="L413" s="42" t="n"/>
      <c r="M413" s="42" t="n"/>
      <c r="N413" s="42" t="n"/>
      <c r="O413" s="42" t="n"/>
    </row>
    <row r="414">
      <c r="A414" s="40" t="n"/>
      <c r="B414" s="41" t="n"/>
      <c r="C414" s="42" t="n"/>
      <c r="D414" s="42" t="n"/>
      <c r="E414" s="42" t="n"/>
      <c r="F414" s="42" t="n"/>
      <c r="G414" s="42" t="n"/>
      <c r="H414" s="42" t="n"/>
      <c r="I414" s="42" t="n"/>
      <c r="J414" s="42" t="n"/>
      <c r="K414" s="42" t="n"/>
      <c r="L414" s="42" t="n"/>
      <c r="M414" s="42" t="n"/>
      <c r="N414" s="42" t="n"/>
      <c r="O414" s="42" t="n"/>
    </row>
    <row r="415">
      <c r="A415" s="40" t="n"/>
      <c r="B415" s="41" t="n"/>
      <c r="C415" s="42" t="n"/>
      <c r="D415" s="42" t="n"/>
      <c r="E415" s="42" t="n"/>
      <c r="F415" s="42" t="n"/>
      <c r="G415" s="42" t="n"/>
      <c r="H415" s="42" t="n"/>
      <c r="I415" s="42" t="n"/>
      <c r="J415" s="42" t="n"/>
      <c r="K415" s="42" t="n"/>
      <c r="L415" s="42" t="n"/>
      <c r="M415" s="42" t="n"/>
      <c r="N415" s="42" t="n"/>
      <c r="O415" s="42" t="n"/>
    </row>
    <row r="416">
      <c r="A416" s="40" t="n"/>
      <c r="B416" s="41" t="n"/>
      <c r="C416" s="42" t="n"/>
      <c r="D416" s="42" t="n"/>
      <c r="E416" s="42" t="n"/>
      <c r="F416" s="42" t="n"/>
      <c r="G416" s="42" t="n"/>
      <c r="H416" s="42" t="n"/>
      <c r="I416" s="42" t="n"/>
      <c r="J416" s="42" t="n"/>
      <c r="K416" s="42" t="n"/>
      <c r="L416" s="42" t="n"/>
      <c r="M416" s="42" t="n"/>
      <c r="N416" s="42" t="n"/>
      <c r="O416" s="42" t="n"/>
    </row>
    <row r="417">
      <c r="A417" s="40" t="n"/>
      <c r="B417" s="41" t="n"/>
      <c r="C417" s="42" t="n"/>
      <c r="D417" s="42" t="n"/>
      <c r="E417" s="42" t="n"/>
      <c r="F417" s="42" t="n"/>
      <c r="G417" s="42" t="n"/>
      <c r="H417" s="42" t="n"/>
      <c r="I417" s="42" t="n"/>
      <c r="J417" s="42" t="n"/>
      <c r="K417" s="42" t="n"/>
      <c r="L417" s="42" t="n"/>
      <c r="M417" s="42" t="n"/>
      <c r="N417" s="42" t="n"/>
      <c r="O417" s="42" t="n"/>
    </row>
    <row r="418">
      <c r="A418" s="40" t="n"/>
      <c r="B418" s="41" t="n"/>
      <c r="C418" s="42" t="n"/>
      <c r="D418" s="42" t="n"/>
      <c r="E418" s="42" t="n"/>
      <c r="F418" s="42" t="n"/>
      <c r="G418" s="42" t="n"/>
      <c r="H418" s="42" t="n"/>
      <c r="I418" s="42" t="n"/>
      <c r="J418" s="42" t="n"/>
      <c r="K418" s="42" t="n"/>
      <c r="L418" s="42" t="n"/>
      <c r="M418" s="42" t="n"/>
      <c r="N418" s="42" t="n"/>
      <c r="O418" s="42" t="n"/>
    </row>
    <row r="419">
      <c r="A419" s="40" t="n"/>
      <c r="B419" s="41" t="n"/>
      <c r="C419" s="42" t="n"/>
      <c r="D419" s="42" t="n"/>
      <c r="E419" s="42" t="n"/>
      <c r="F419" s="42" t="n"/>
      <c r="G419" s="42" t="n"/>
      <c r="H419" s="42" t="n"/>
      <c r="I419" s="42" t="n"/>
      <c r="J419" s="42" t="n"/>
      <c r="K419" s="42" t="n"/>
      <c r="L419" s="42" t="n"/>
      <c r="M419" s="42" t="n"/>
      <c r="N419" s="42" t="n"/>
      <c r="O419" s="42" t="n"/>
    </row>
    <row r="420">
      <c r="A420" s="40" t="n"/>
      <c r="B420" s="41" t="n"/>
      <c r="C420" s="42" t="n"/>
      <c r="D420" s="42" t="n"/>
      <c r="E420" s="42" t="n"/>
      <c r="F420" s="42" t="n"/>
      <c r="G420" s="42" t="n"/>
      <c r="H420" s="42" t="n"/>
      <c r="I420" s="42" t="n"/>
      <c r="J420" s="42" t="n"/>
      <c r="K420" s="42" t="n"/>
      <c r="L420" s="42" t="n"/>
      <c r="M420" s="42" t="n"/>
      <c r="N420" s="42" t="n"/>
      <c r="O420" s="42" t="n"/>
    </row>
    <row r="421">
      <c r="A421" s="40" t="n"/>
      <c r="B421" s="41" t="n"/>
      <c r="C421" s="42" t="n"/>
      <c r="D421" s="42" t="n"/>
      <c r="E421" s="42" t="n"/>
      <c r="F421" s="42" t="n"/>
      <c r="G421" s="42" t="n"/>
      <c r="H421" s="42" t="n"/>
      <c r="I421" s="42" t="n"/>
      <c r="J421" s="42" t="n"/>
      <c r="K421" s="42" t="n"/>
      <c r="L421" s="42" t="n"/>
      <c r="M421" s="42" t="n"/>
      <c r="N421" s="42" t="n"/>
      <c r="O421" s="42" t="n"/>
    </row>
    <row r="422">
      <c r="A422" s="40" t="n"/>
      <c r="B422" s="41" t="n"/>
      <c r="C422" s="42" t="n"/>
      <c r="D422" s="42" t="n"/>
      <c r="E422" s="42" t="n"/>
      <c r="F422" s="42" t="n"/>
      <c r="G422" s="42" t="n"/>
      <c r="H422" s="42" t="n"/>
      <c r="I422" s="42" t="n"/>
      <c r="J422" s="42" t="n"/>
      <c r="K422" s="42" t="n"/>
      <c r="L422" s="42" t="n"/>
      <c r="M422" s="42" t="n"/>
      <c r="N422" s="42" t="n"/>
      <c r="O422" s="42" t="n"/>
    </row>
    <row r="423">
      <c r="A423" s="40" t="n"/>
      <c r="B423" s="41" t="n"/>
      <c r="C423" s="42" t="n"/>
      <c r="D423" s="42" t="n"/>
      <c r="E423" s="42" t="n"/>
      <c r="F423" s="42" t="n"/>
      <c r="G423" s="42" t="n"/>
      <c r="H423" s="42" t="n"/>
      <c r="I423" s="42" t="n"/>
      <c r="J423" s="42" t="n"/>
      <c r="K423" s="42" t="n"/>
      <c r="L423" s="42" t="n"/>
      <c r="M423" s="42" t="n"/>
      <c r="N423" s="42" t="n"/>
      <c r="O423" s="42" t="n"/>
    </row>
    <row r="424">
      <c r="A424" s="40" t="n"/>
      <c r="B424" s="41" t="n"/>
      <c r="C424" s="42" t="n"/>
      <c r="D424" s="42" t="n"/>
      <c r="E424" s="42" t="n"/>
      <c r="F424" s="42" t="n"/>
      <c r="G424" s="42" t="n"/>
      <c r="H424" s="42" t="n"/>
      <c r="I424" s="42" t="n"/>
      <c r="J424" s="42" t="n"/>
      <c r="K424" s="42" t="n"/>
      <c r="L424" s="42" t="n"/>
      <c r="M424" s="42" t="n"/>
      <c r="N424" s="42" t="n"/>
      <c r="O424" s="42" t="n"/>
    </row>
    <row r="425">
      <c r="A425" s="40" t="n"/>
      <c r="B425" s="41" t="n"/>
      <c r="C425" s="42" t="n"/>
      <c r="D425" s="42" t="n"/>
      <c r="E425" s="42" t="n"/>
      <c r="F425" s="42" t="n"/>
      <c r="G425" s="42" t="n"/>
      <c r="H425" s="42" t="n"/>
      <c r="I425" s="42" t="n"/>
      <c r="J425" s="42" t="n"/>
      <c r="K425" s="42" t="n"/>
      <c r="L425" s="42" t="n"/>
      <c r="M425" s="42" t="n"/>
      <c r="N425" s="42" t="n"/>
      <c r="O425" s="42" t="n"/>
    </row>
    <row r="426">
      <c r="A426" s="40" t="n"/>
      <c r="B426" s="41" t="n"/>
      <c r="C426" s="42" t="n"/>
      <c r="D426" s="42" t="n"/>
      <c r="E426" s="42" t="n"/>
      <c r="F426" s="42" t="n"/>
      <c r="G426" s="42" t="n"/>
      <c r="H426" s="42" t="n"/>
      <c r="I426" s="42" t="n"/>
      <c r="J426" s="42" t="n"/>
      <c r="K426" s="42" t="n"/>
      <c r="L426" s="42" t="n"/>
      <c r="M426" s="42" t="n"/>
      <c r="N426" s="42" t="n"/>
      <c r="O426" s="42" t="n"/>
    </row>
    <row r="427">
      <c r="A427" s="40" t="n"/>
      <c r="B427" s="41" t="n"/>
      <c r="C427" s="42" t="n"/>
      <c r="D427" s="42" t="n"/>
      <c r="E427" s="42" t="n"/>
      <c r="F427" s="42" t="n"/>
      <c r="G427" s="42" t="n"/>
      <c r="H427" s="42" t="n"/>
      <c r="I427" s="42" t="n"/>
      <c r="J427" s="42" t="n"/>
      <c r="K427" s="42" t="n"/>
      <c r="L427" s="42" t="n"/>
      <c r="M427" s="42" t="n"/>
      <c r="N427" s="42" t="n"/>
      <c r="O427" s="42" t="n"/>
    </row>
    <row r="428">
      <c r="A428" s="40" t="n"/>
      <c r="B428" s="41" t="n"/>
      <c r="C428" s="42" t="n"/>
      <c r="D428" s="42" t="n"/>
      <c r="E428" s="42" t="n"/>
      <c r="F428" s="42" t="n"/>
      <c r="G428" s="42" t="n"/>
      <c r="H428" s="42" t="n"/>
      <c r="I428" s="42" t="n"/>
      <c r="J428" s="42" t="n"/>
      <c r="K428" s="42" t="n"/>
      <c r="L428" s="42" t="n"/>
      <c r="M428" s="42" t="n"/>
      <c r="N428" s="42" t="n"/>
      <c r="O428" s="42" t="n"/>
    </row>
    <row r="429">
      <c r="A429" s="40" t="n"/>
      <c r="B429" s="41" t="n"/>
      <c r="C429" s="42" t="n"/>
      <c r="D429" s="42" t="n"/>
      <c r="E429" s="42" t="n"/>
      <c r="F429" s="42" t="n"/>
      <c r="G429" s="42" t="n"/>
      <c r="H429" s="42" t="n"/>
      <c r="I429" s="42" t="n"/>
      <c r="J429" s="42" t="n"/>
      <c r="K429" s="42" t="n"/>
      <c r="L429" s="42" t="n"/>
      <c r="M429" s="42" t="n"/>
      <c r="N429" s="42" t="n"/>
      <c r="O429" s="42" t="n"/>
    </row>
    <row r="430">
      <c r="A430" s="40" t="n"/>
      <c r="B430" s="41" t="n"/>
      <c r="C430" s="42" t="n"/>
      <c r="D430" s="42" t="n"/>
      <c r="E430" s="42" t="n"/>
      <c r="F430" s="42" t="n"/>
      <c r="G430" s="42" t="n"/>
      <c r="H430" s="42" t="n"/>
      <c r="I430" s="42" t="n"/>
      <c r="J430" s="42" t="n"/>
      <c r="K430" s="42" t="n"/>
      <c r="L430" s="42" t="n"/>
      <c r="M430" s="42" t="n"/>
      <c r="N430" s="42" t="n"/>
      <c r="O430" s="42" t="n"/>
    </row>
    <row r="431">
      <c r="A431" s="40" t="n"/>
      <c r="B431" s="41" t="n"/>
      <c r="C431" s="42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2" t="n"/>
      <c r="N431" s="42" t="n"/>
      <c r="O431" s="42" t="n"/>
    </row>
    <row r="432">
      <c r="A432" s="40" t="n"/>
      <c r="B432" s="41" t="n"/>
      <c r="C432" s="42" t="n"/>
      <c r="D432" s="42" t="n"/>
      <c r="E432" s="42" t="n"/>
      <c r="F432" s="42" t="n"/>
      <c r="G432" s="42" t="n"/>
      <c r="H432" s="42" t="n"/>
      <c r="I432" s="42" t="n"/>
      <c r="J432" s="42" t="n"/>
      <c r="K432" s="42" t="n"/>
      <c r="L432" s="42" t="n"/>
      <c r="M432" s="42" t="n"/>
      <c r="N432" s="42" t="n"/>
      <c r="O432" s="42" t="n"/>
    </row>
    <row r="433">
      <c r="A433" s="40" t="n"/>
      <c r="B433" s="41" t="n"/>
      <c r="C433" s="42" t="n"/>
      <c r="D433" s="42" t="n"/>
      <c r="E433" s="42" t="n"/>
      <c r="F433" s="42" t="n"/>
      <c r="G433" s="42" t="n"/>
      <c r="H433" s="42" t="n"/>
      <c r="I433" s="42" t="n"/>
      <c r="J433" s="42" t="n"/>
      <c r="K433" s="42" t="n"/>
      <c r="L433" s="42" t="n"/>
      <c r="M433" s="42" t="n"/>
      <c r="N433" s="42" t="n"/>
      <c r="O433" s="42" t="n"/>
    </row>
    <row r="434">
      <c r="A434" s="40" t="n"/>
      <c r="B434" s="41" t="n"/>
      <c r="C434" s="42" t="n"/>
      <c r="D434" s="42" t="n"/>
      <c r="E434" s="42" t="n"/>
      <c r="F434" s="42" t="n"/>
      <c r="G434" s="42" t="n"/>
      <c r="H434" s="42" t="n"/>
      <c r="I434" s="42" t="n"/>
      <c r="J434" s="42" t="n"/>
      <c r="K434" s="42" t="n"/>
      <c r="L434" s="42" t="n"/>
      <c r="M434" s="42" t="n"/>
      <c r="N434" s="42" t="n"/>
      <c r="O434" s="42" t="n"/>
    </row>
    <row r="435">
      <c r="A435" s="40" t="n"/>
      <c r="B435" s="41" t="n"/>
      <c r="C435" s="42" t="n"/>
      <c r="D435" s="42" t="n"/>
      <c r="E435" s="42" t="n"/>
      <c r="F435" s="42" t="n"/>
      <c r="G435" s="42" t="n"/>
      <c r="H435" s="42" t="n"/>
      <c r="I435" s="42" t="n"/>
      <c r="J435" s="42" t="n"/>
      <c r="K435" s="42" t="n"/>
      <c r="L435" s="42" t="n"/>
      <c r="M435" s="42" t="n"/>
      <c r="N435" s="42" t="n"/>
      <c r="O435" s="42" t="n"/>
    </row>
    <row r="436">
      <c r="A436" s="40" t="n"/>
      <c r="B436" s="41" t="n"/>
      <c r="C436" s="42" t="n"/>
      <c r="D436" s="42" t="n"/>
      <c r="E436" s="42" t="n"/>
      <c r="F436" s="42" t="n"/>
      <c r="G436" s="42" t="n"/>
      <c r="H436" s="42" t="n"/>
      <c r="I436" s="42" t="n"/>
      <c r="J436" s="42" t="n"/>
      <c r="K436" s="42" t="n"/>
      <c r="L436" s="42" t="n"/>
      <c r="M436" s="42" t="n"/>
      <c r="N436" s="42" t="n"/>
      <c r="O436" s="42" t="n"/>
    </row>
    <row r="437">
      <c r="A437" s="40" t="n"/>
      <c r="B437" s="41" t="n"/>
      <c r="C437" s="42" t="n"/>
      <c r="D437" s="42" t="n"/>
      <c r="E437" s="42" t="n"/>
      <c r="F437" s="42" t="n"/>
      <c r="G437" s="42" t="n"/>
      <c r="H437" s="42" t="n"/>
      <c r="I437" s="42" t="n"/>
      <c r="J437" s="42" t="n"/>
      <c r="K437" s="42" t="n"/>
      <c r="L437" s="42" t="n"/>
      <c r="M437" s="42" t="n"/>
      <c r="N437" s="42" t="n"/>
      <c r="O437" s="42" t="n"/>
    </row>
    <row r="438">
      <c r="A438" s="40" t="n"/>
      <c r="B438" s="41" t="n"/>
      <c r="C438" s="42" t="n"/>
      <c r="D438" s="42" t="n"/>
      <c r="E438" s="42" t="n"/>
      <c r="F438" s="42" t="n"/>
      <c r="G438" s="42" t="n"/>
      <c r="H438" s="42" t="n"/>
      <c r="I438" s="42" t="n"/>
      <c r="J438" s="42" t="n"/>
      <c r="K438" s="42" t="n"/>
      <c r="L438" s="42" t="n"/>
      <c r="M438" s="42" t="n"/>
      <c r="N438" s="42" t="n"/>
      <c r="O438" s="42" t="n"/>
    </row>
    <row r="439">
      <c r="A439" s="40" t="n"/>
      <c r="B439" s="41" t="n"/>
      <c r="C439" s="42" t="n"/>
      <c r="D439" s="42" t="n"/>
      <c r="E439" s="42" t="n"/>
      <c r="F439" s="42" t="n"/>
      <c r="G439" s="42" t="n"/>
      <c r="H439" s="42" t="n"/>
      <c r="I439" s="42" t="n"/>
      <c r="J439" s="42" t="n"/>
      <c r="K439" s="42" t="n"/>
      <c r="L439" s="42" t="n"/>
      <c r="M439" s="42" t="n"/>
      <c r="N439" s="42" t="n"/>
      <c r="O439" s="42" t="n"/>
    </row>
    <row r="440">
      <c r="A440" s="40" t="n"/>
      <c r="B440" s="41" t="n"/>
      <c r="C440" s="42" t="n"/>
      <c r="D440" s="42" t="n"/>
      <c r="E440" s="42" t="n"/>
      <c r="F440" s="42" t="n"/>
      <c r="G440" s="42" t="n"/>
      <c r="H440" s="42" t="n"/>
      <c r="I440" s="42" t="n"/>
      <c r="J440" s="42" t="n"/>
      <c r="K440" s="42" t="n"/>
      <c r="L440" s="42" t="n"/>
      <c r="M440" s="42" t="n"/>
      <c r="N440" s="42" t="n"/>
      <c r="O440" s="42" t="n"/>
    </row>
    <row r="441">
      <c r="A441" s="40" t="n"/>
      <c r="B441" s="41" t="n"/>
      <c r="C441" s="42" t="n"/>
      <c r="D441" s="42" t="n"/>
      <c r="E441" s="42" t="n"/>
      <c r="F441" s="42" t="n"/>
      <c r="G441" s="42" t="n"/>
      <c r="H441" s="42" t="n"/>
      <c r="I441" s="42" t="n"/>
      <c r="J441" s="42" t="n"/>
      <c r="K441" s="42" t="n"/>
      <c r="L441" s="42" t="n"/>
      <c r="M441" s="42" t="n"/>
      <c r="N441" s="42" t="n"/>
      <c r="O441" s="42" t="n"/>
    </row>
    <row r="442">
      <c r="A442" s="40" t="n"/>
      <c r="B442" s="41" t="n"/>
      <c r="C442" s="42" t="n"/>
      <c r="D442" s="42" t="n"/>
      <c r="E442" s="42" t="n"/>
      <c r="F442" s="42" t="n"/>
      <c r="G442" s="42" t="n"/>
      <c r="H442" s="42" t="n"/>
      <c r="I442" s="42" t="n"/>
      <c r="J442" s="42" t="n"/>
      <c r="K442" s="42" t="n"/>
      <c r="L442" s="42" t="n"/>
      <c r="M442" s="42" t="n"/>
      <c r="N442" s="42" t="n"/>
      <c r="O442" s="42" t="n"/>
    </row>
    <row r="443">
      <c r="A443" s="40" t="n"/>
      <c r="B443" s="41" t="n"/>
      <c r="C443" s="42" t="n"/>
      <c r="D443" s="42" t="n"/>
      <c r="E443" s="42" t="n"/>
      <c r="F443" s="42" t="n"/>
      <c r="G443" s="42" t="n"/>
      <c r="H443" s="42" t="n"/>
      <c r="I443" s="42" t="n"/>
      <c r="J443" s="42" t="n"/>
      <c r="K443" s="42" t="n"/>
      <c r="L443" s="42" t="n"/>
      <c r="M443" s="42" t="n"/>
      <c r="N443" s="42" t="n"/>
      <c r="O443" s="42" t="n"/>
    </row>
    <row r="444">
      <c r="A444" s="40" t="n"/>
      <c r="B444" s="41" t="n"/>
      <c r="C444" s="42" t="n"/>
      <c r="D444" s="42" t="n"/>
      <c r="E444" s="42" t="n"/>
      <c r="F444" s="42" t="n"/>
      <c r="G444" s="42" t="n"/>
      <c r="H444" s="42" t="n"/>
      <c r="I444" s="42" t="n"/>
      <c r="J444" s="42" t="n"/>
      <c r="K444" s="42" t="n"/>
      <c r="L444" s="42" t="n"/>
      <c r="M444" s="42" t="n"/>
      <c r="N444" s="42" t="n"/>
      <c r="O444" s="42" t="n"/>
    </row>
    <row r="445">
      <c r="A445" s="40" t="n"/>
      <c r="B445" s="41" t="n"/>
      <c r="C445" s="42" t="n"/>
      <c r="D445" s="42" t="n"/>
      <c r="E445" s="42" t="n"/>
      <c r="F445" s="42" t="n"/>
      <c r="G445" s="42" t="n"/>
      <c r="H445" s="42" t="n"/>
      <c r="I445" s="42" t="n"/>
      <c r="J445" s="42" t="n"/>
      <c r="K445" s="42" t="n"/>
      <c r="L445" s="42" t="n"/>
      <c r="M445" s="42" t="n"/>
      <c r="N445" s="42" t="n"/>
      <c r="O445" s="42" t="n"/>
    </row>
    <row r="446">
      <c r="A446" s="40" t="n"/>
      <c r="B446" s="41" t="n"/>
      <c r="C446" s="42" t="n"/>
      <c r="D446" s="42" t="n"/>
      <c r="E446" s="42" t="n"/>
      <c r="F446" s="42" t="n"/>
      <c r="G446" s="42" t="n"/>
      <c r="H446" s="42" t="n"/>
      <c r="I446" s="42" t="n"/>
      <c r="J446" s="42" t="n"/>
      <c r="K446" s="42" t="n"/>
      <c r="L446" s="42" t="n"/>
      <c r="M446" s="42" t="n"/>
      <c r="N446" s="42" t="n"/>
      <c r="O446" s="42" t="n"/>
    </row>
    <row r="447">
      <c r="A447" s="40" t="n"/>
      <c r="B447" s="41" t="n"/>
      <c r="C447" s="42" t="n"/>
      <c r="D447" s="42" t="n"/>
      <c r="E447" s="42" t="n"/>
      <c r="F447" s="42" t="n"/>
      <c r="G447" s="42" t="n"/>
      <c r="H447" s="42" t="n"/>
      <c r="I447" s="42" t="n"/>
      <c r="J447" s="42" t="n"/>
      <c r="K447" s="42" t="n"/>
      <c r="L447" s="42" t="n"/>
      <c r="M447" s="42" t="n"/>
      <c r="N447" s="42" t="n"/>
      <c r="O447" s="42" t="n"/>
    </row>
    <row r="448">
      <c r="A448" s="40" t="n"/>
      <c r="B448" s="41" t="n"/>
      <c r="C448" s="42" t="n"/>
      <c r="D448" s="42" t="n"/>
      <c r="E448" s="42" t="n"/>
      <c r="F448" s="42" t="n"/>
      <c r="G448" s="42" t="n"/>
      <c r="H448" s="42" t="n"/>
      <c r="I448" s="42" t="n"/>
      <c r="J448" s="42" t="n"/>
      <c r="K448" s="42" t="n"/>
      <c r="L448" s="42" t="n"/>
      <c r="M448" s="42" t="n"/>
      <c r="N448" s="42" t="n"/>
      <c r="O448" s="42" t="n"/>
    </row>
    <row r="449">
      <c r="A449" s="40" t="n"/>
      <c r="B449" s="41" t="n"/>
      <c r="C449" s="42" t="n"/>
      <c r="D449" s="42" t="n"/>
      <c r="E449" s="42" t="n"/>
      <c r="F449" s="42" t="n"/>
      <c r="G449" s="42" t="n"/>
      <c r="H449" s="42" t="n"/>
      <c r="I449" s="42" t="n"/>
      <c r="J449" s="42" t="n"/>
      <c r="K449" s="42" t="n"/>
      <c r="L449" s="42" t="n"/>
      <c r="M449" s="42" t="n"/>
      <c r="N449" s="42" t="n"/>
      <c r="O449" s="42" t="n"/>
    </row>
    <row r="450">
      <c r="A450" s="40" t="n"/>
      <c r="B450" s="41" t="n"/>
      <c r="C450" s="42" t="n"/>
      <c r="D450" s="42" t="n"/>
      <c r="E450" s="42" t="n"/>
      <c r="F450" s="42" t="n"/>
      <c r="G450" s="42" t="n"/>
      <c r="H450" s="42" t="n"/>
      <c r="I450" s="42" t="n"/>
      <c r="J450" s="42" t="n"/>
      <c r="K450" s="42" t="n"/>
      <c r="L450" s="42" t="n"/>
      <c r="M450" s="42" t="n"/>
      <c r="N450" s="42" t="n"/>
      <c r="O450" s="42" t="n"/>
    </row>
    <row r="451">
      <c r="A451" s="40" t="n"/>
      <c r="B451" s="41" t="n"/>
      <c r="C451" s="42" t="n"/>
      <c r="D451" s="42" t="n"/>
      <c r="E451" s="42" t="n"/>
      <c r="F451" s="42" t="n"/>
      <c r="G451" s="42" t="n"/>
      <c r="H451" s="42" t="n"/>
      <c r="I451" s="42" t="n"/>
      <c r="J451" s="42" t="n"/>
      <c r="K451" s="42" t="n"/>
      <c r="L451" s="42" t="n"/>
      <c r="M451" s="42" t="n"/>
      <c r="N451" s="42" t="n"/>
      <c r="O451" s="42" t="n"/>
    </row>
    <row r="452">
      <c r="A452" s="40" t="n"/>
      <c r="B452" s="41" t="n"/>
      <c r="C452" s="42" t="n"/>
      <c r="D452" s="42" t="n"/>
      <c r="E452" s="42" t="n"/>
      <c r="F452" s="42" t="n"/>
      <c r="G452" s="42" t="n"/>
      <c r="H452" s="42" t="n"/>
      <c r="I452" s="42" t="n"/>
      <c r="J452" s="42" t="n"/>
      <c r="K452" s="42" t="n"/>
      <c r="L452" s="42" t="n"/>
      <c r="M452" s="42" t="n"/>
      <c r="N452" s="42" t="n"/>
      <c r="O452" s="42" t="n"/>
    </row>
    <row r="453">
      <c r="A453" s="40" t="n"/>
      <c r="B453" s="41" t="n"/>
      <c r="C453" s="42" t="n"/>
      <c r="D453" s="42" t="n"/>
      <c r="E453" s="42" t="n"/>
      <c r="F453" s="42" t="n"/>
      <c r="G453" s="42" t="n"/>
      <c r="H453" s="42" t="n"/>
      <c r="I453" s="42" t="n"/>
      <c r="J453" s="42" t="n"/>
      <c r="K453" s="42" t="n"/>
      <c r="L453" s="42" t="n"/>
      <c r="M453" s="42" t="n"/>
      <c r="N453" s="42" t="n"/>
      <c r="O453" s="42" t="n"/>
    </row>
    <row r="454">
      <c r="A454" s="40" t="n"/>
      <c r="B454" s="41" t="n"/>
      <c r="C454" s="42" t="n"/>
      <c r="D454" s="42" t="n"/>
      <c r="E454" s="42" t="n"/>
      <c r="F454" s="42" t="n"/>
      <c r="G454" s="42" t="n"/>
      <c r="H454" s="42" t="n"/>
      <c r="I454" s="42" t="n"/>
      <c r="J454" s="42" t="n"/>
      <c r="K454" s="42" t="n"/>
      <c r="L454" s="42" t="n"/>
      <c r="M454" s="42" t="n"/>
      <c r="N454" s="42" t="n"/>
      <c r="O454" s="42" t="n"/>
    </row>
    <row r="455">
      <c r="A455" s="40" t="n"/>
      <c r="B455" s="41" t="n"/>
      <c r="C455" s="42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2" t="n"/>
      <c r="N455" s="42" t="n"/>
      <c r="O455" s="42" t="n"/>
    </row>
    <row r="456">
      <c r="A456" s="40" t="n"/>
      <c r="B456" s="41" t="n"/>
      <c r="C456" s="42" t="n"/>
      <c r="D456" s="42" t="n"/>
      <c r="E456" s="42" t="n"/>
      <c r="F456" s="42" t="n"/>
      <c r="G456" s="42" t="n"/>
      <c r="H456" s="42" t="n"/>
      <c r="I456" s="42" t="n"/>
      <c r="J456" s="42" t="n"/>
      <c r="K456" s="42" t="n"/>
      <c r="L456" s="42" t="n"/>
      <c r="M456" s="42" t="n"/>
      <c r="N456" s="42" t="n"/>
      <c r="O456" s="42" t="n"/>
    </row>
    <row r="457">
      <c r="A457" s="40" t="n"/>
      <c r="B457" s="41" t="n"/>
      <c r="C457" s="42" t="n"/>
      <c r="D457" s="42" t="n"/>
      <c r="E457" s="42" t="n"/>
      <c r="F457" s="42" t="n"/>
      <c r="G457" s="42" t="n"/>
      <c r="H457" s="42" t="n"/>
      <c r="I457" s="42" t="n"/>
      <c r="J457" s="42" t="n"/>
      <c r="K457" s="42" t="n"/>
      <c r="L457" s="42" t="n"/>
      <c r="M457" s="42" t="n"/>
      <c r="N457" s="42" t="n"/>
      <c r="O457" s="42" t="n"/>
    </row>
    <row r="458">
      <c r="A458" s="40" t="n"/>
      <c r="B458" s="41" t="n"/>
      <c r="C458" s="42" t="n"/>
      <c r="D458" s="42" t="n"/>
      <c r="E458" s="42" t="n"/>
      <c r="F458" s="42" t="n"/>
      <c r="G458" s="42" t="n"/>
      <c r="H458" s="42" t="n"/>
      <c r="I458" s="42" t="n"/>
      <c r="J458" s="42" t="n"/>
      <c r="K458" s="42" t="n"/>
      <c r="L458" s="42" t="n"/>
      <c r="M458" s="42" t="n"/>
      <c r="N458" s="42" t="n"/>
      <c r="O458" s="42" t="n"/>
    </row>
    <row r="459">
      <c r="A459" s="40" t="n"/>
      <c r="B459" s="41" t="n"/>
      <c r="C459" s="42" t="n"/>
      <c r="D459" s="42" t="n"/>
      <c r="E459" s="42" t="n"/>
      <c r="F459" s="42" t="n"/>
      <c r="G459" s="42" t="n"/>
      <c r="H459" s="42" t="n"/>
      <c r="I459" s="42" t="n"/>
      <c r="J459" s="42" t="n"/>
      <c r="K459" s="42" t="n"/>
      <c r="L459" s="42" t="n"/>
      <c r="M459" s="42" t="n"/>
      <c r="N459" s="42" t="n"/>
      <c r="O459" s="42" t="n"/>
    </row>
    <row r="460">
      <c r="A460" s="40" t="n"/>
      <c r="B460" s="41" t="n"/>
      <c r="C460" s="42" t="n"/>
      <c r="D460" s="42" t="n"/>
      <c r="E460" s="42" t="n"/>
      <c r="F460" s="42" t="n"/>
      <c r="G460" s="42" t="n"/>
      <c r="H460" s="42" t="n"/>
      <c r="I460" s="42" t="n"/>
      <c r="J460" s="42" t="n"/>
      <c r="K460" s="42" t="n"/>
      <c r="L460" s="42" t="n"/>
      <c r="M460" s="42" t="n"/>
      <c r="N460" s="42" t="n"/>
      <c r="O460" s="42" t="n"/>
    </row>
    <row r="461">
      <c r="A461" s="40" t="n"/>
      <c r="B461" s="41" t="n"/>
      <c r="C461" s="42" t="n"/>
      <c r="D461" s="42" t="n"/>
      <c r="E461" s="42" t="n"/>
      <c r="F461" s="42" t="n"/>
      <c r="G461" s="42" t="n"/>
      <c r="H461" s="42" t="n"/>
      <c r="I461" s="42" t="n"/>
      <c r="J461" s="42" t="n"/>
      <c r="K461" s="42" t="n"/>
      <c r="L461" s="42" t="n"/>
      <c r="M461" s="42" t="n"/>
      <c r="N461" s="42" t="n"/>
      <c r="O461" s="42" t="n"/>
    </row>
    <row r="462">
      <c r="A462" s="40" t="n"/>
      <c r="B462" s="41" t="n"/>
      <c r="C462" s="42" t="n"/>
      <c r="D462" s="42" t="n"/>
      <c r="E462" s="42" t="n"/>
      <c r="F462" s="42" t="n"/>
      <c r="G462" s="42" t="n"/>
      <c r="H462" s="42" t="n"/>
      <c r="I462" s="42" t="n"/>
      <c r="J462" s="42" t="n"/>
      <c r="K462" s="42" t="n"/>
      <c r="L462" s="42" t="n"/>
      <c r="M462" s="42" t="n"/>
      <c r="N462" s="42" t="n"/>
      <c r="O462" s="42" t="n"/>
    </row>
    <row r="463">
      <c r="A463" s="40" t="n"/>
      <c r="B463" s="41" t="n"/>
      <c r="C463" s="42" t="n"/>
      <c r="D463" s="42" t="n"/>
      <c r="E463" s="42" t="n"/>
      <c r="F463" s="42" t="n"/>
      <c r="G463" s="42" t="n"/>
      <c r="H463" s="42" t="n"/>
      <c r="I463" s="42" t="n"/>
      <c r="J463" s="42" t="n"/>
      <c r="K463" s="42" t="n"/>
      <c r="L463" s="42" t="n"/>
      <c r="M463" s="42" t="n"/>
      <c r="N463" s="42" t="n"/>
      <c r="O463" s="42" t="n"/>
    </row>
    <row r="464">
      <c r="A464" s="40" t="n"/>
      <c r="B464" s="41" t="n"/>
      <c r="C464" s="42" t="n"/>
      <c r="D464" s="42" t="n"/>
      <c r="E464" s="42" t="n"/>
      <c r="F464" s="42" t="n"/>
      <c r="G464" s="42" t="n"/>
      <c r="H464" s="42" t="n"/>
      <c r="I464" s="42" t="n"/>
      <c r="J464" s="42" t="n"/>
      <c r="K464" s="42" t="n"/>
      <c r="L464" s="42" t="n"/>
      <c r="M464" s="42" t="n"/>
      <c r="N464" s="42" t="n"/>
      <c r="O464" s="42" t="n"/>
    </row>
    <row r="465">
      <c r="A465" s="40" t="n"/>
      <c r="B465" s="41" t="n"/>
      <c r="C465" s="42" t="n"/>
      <c r="D465" s="42" t="n"/>
      <c r="E465" s="42" t="n"/>
      <c r="F465" s="42" t="n"/>
      <c r="G465" s="42" t="n"/>
      <c r="H465" s="42" t="n"/>
      <c r="I465" s="42" t="n"/>
      <c r="J465" s="42" t="n"/>
      <c r="K465" s="42" t="n"/>
      <c r="L465" s="42" t="n"/>
      <c r="M465" s="42" t="n"/>
      <c r="N465" s="42" t="n"/>
      <c r="O465" s="42" t="n"/>
    </row>
    <row r="466">
      <c r="A466" s="40" t="n"/>
      <c r="B466" s="41" t="n"/>
      <c r="C466" s="42" t="n"/>
      <c r="D466" s="42" t="n"/>
      <c r="E466" s="42" t="n"/>
      <c r="F466" s="42" t="n"/>
      <c r="G466" s="42" t="n"/>
      <c r="H466" s="42" t="n"/>
      <c r="I466" s="42" t="n"/>
      <c r="J466" s="42" t="n"/>
      <c r="K466" s="42" t="n"/>
      <c r="L466" s="42" t="n"/>
      <c r="M466" s="42" t="n"/>
      <c r="N466" s="42" t="n"/>
      <c r="O466" s="42" t="n"/>
    </row>
    <row r="467">
      <c r="A467" s="40" t="n"/>
      <c r="B467" s="41" t="n"/>
      <c r="C467" s="42" t="n"/>
      <c r="D467" s="42" t="n"/>
      <c r="E467" s="42" t="n"/>
      <c r="F467" s="42" t="n"/>
      <c r="G467" s="42" t="n"/>
      <c r="H467" s="42" t="n"/>
      <c r="I467" s="42" t="n"/>
      <c r="J467" s="42" t="n"/>
      <c r="K467" s="42" t="n"/>
      <c r="L467" s="42" t="n"/>
      <c r="M467" s="42" t="n"/>
      <c r="N467" s="42" t="n"/>
      <c r="O467" s="42" t="n"/>
    </row>
    <row r="468">
      <c r="A468" s="40" t="n"/>
      <c r="B468" s="41" t="n"/>
      <c r="C468" s="42" t="n"/>
      <c r="D468" s="42" t="n"/>
      <c r="E468" s="42" t="n"/>
      <c r="F468" s="42" t="n"/>
      <c r="G468" s="42" t="n"/>
      <c r="H468" s="42" t="n"/>
      <c r="I468" s="42" t="n"/>
      <c r="J468" s="42" t="n"/>
      <c r="K468" s="42" t="n"/>
      <c r="L468" s="42" t="n"/>
      <c r="M468" s="42" t="n"/>
      <c r="N468" s="42" t="n"/>
      <c r="O468" s="42" t="n"/>
    </row>
    <row r="469">
      <c r="A469" s="40" t="n"/>
      <c r="B469" s="41" t="n"/>
      <c r="C469" s="42" t="n"/>
      <c r="D469" s="42" t="n"/>
      <c r="E469" s="42" t="n"/>
      <c r="F469" s="42" t="n"/>
      <c r="G469" s="42" t="n"/>
      <c r="H469" s="42" t="n"/>
      <c r="I469" s="42" t="n"/>
      <c r="J469" s="42" t="n"/>
      <c r="K469" s="42" t="n"/>
      <c r="L469" s="42" t="n"/>
      <c r="M469" s="42" t="n"/>
      <c r="N469" s="42" t="n"/>
      <c r="O469" s="42" t="n"/>
    </row>
    <row r="470">
      <c r="A470" s="40" t="n"/>
      <c r="B470" s="41" t="n"/>
      <c r="C470" s="42" t="n"/>
      <c r="D470" s="42" t="n"/>
      <c r="E470" s="42" t="n"/>
      <c r="F470" s="42" t="n"/>
      <c r="G470" s="42" t="n"/>
      <c r="H470" s="42" t="n"/>
      <c r="I470" s="42" t="n"/>
      <c r="J470" s="42" t="n"/>
      <c r="K470" s="42" t="n"/>
      <c r="L470" s="42" t="n"/>
      <c r="M470" s="42" t="n"/>
      <c r="N470" s="42" t="n"/>
      <c r="O470" s="42" t="n"/>
    </row>
    <row r="471">
      <c r="A471" s="40" t="n"/>
      <c r="B471" s="41" t="n"/>
      <c r="C471" s="42" t="n"/>
      <c r="D471" s="42" t="n"/>
      <c r="E471" s="42" t="n"/>
      <c r="F471" s="42" t="n"/>
      <c r="G471" s="42" t="n"/>
      <c r="H471" s="42" t="n"/>
      <c r="I471" s="42" t="n"/>
      <c r="J471" s="42" t="n"/>
      <c r="K471" s="42" t="n"/>
      <c r="L471" s="42" t="n"/>
      <c r="M471" s="42" t="n"/>
      <c r="N471" s="42" t="n"/>
      <c r="O471" s="42" t="n"/>
    </row>
    <row r="472">
      <c r="A472" s="40" t="n"/>
      <c r="B472" s="41" t="n"/>
      <c r="C472" s="42" t="n"/>
      <c r="D472" s="42" t="n"/>
      <c r="E472" s="42" t="n"/>
      <c r="F472" s="42" t="n"/>
      <c r="G472" s="42" t="n"/>
      <c r="H472" s="42" t="n"/>
      <c r="I472" s="42" t="n"/>
      <c r="J472" s="42" t="n"/>
      <c r="K472" s="42" t="n"/>
      <c r="L472" s="42" t="n"/>
      <c r="M472" s="42" t="n"/>
      <c r="N472" s="42" t="n"/>
      <c r="O472" s="42" t="n"/>
    </row>
    <row r="473">
      <c r="A473" s="40" t="n"/>
      <c r="B473" s="41" t="n"/>
      <c r="C473" s="42" t="n"/>
      <c r="D473" s="42" t="n"/>
      <c r="E473" s="42" t="n"/>
      <c r="F473" s="42" t="n"/>
      <c r="G473" s="42" t="n"/>
      <c r="H473" s="42" t="n"/>
      <c r="I473" s="42" t="n"/>
      <c r="J473" s="42" t="n"/>
      <c r="K473" s="42" t="n"/>
      <c r="L473" s="42" t="n"/>
      <c r="M473" s="42" t="n"/>
      <c r="N473" s="42" t="n"/>
      <c r="O473" s="42" t="n"/>
    </row>
    <row r="474">
      <c r="A474" s="40" t="n"/>
      <c r="B474" s="41" t="n"/>
      <c r="C474" s="42" t="n"/>
      <c r="D474" s="42" t="n"/>
      <c r="E474" s="42" t="n"/>
      <c r="F474" s="42" t="n"/>
      <c r="G474" s="42" t="n"/>
      <c r="H474" s="42" t="n"/>
      <c r="I474" s="42" t="n"/>
      <c r="J474" s="42" t="n"/>
      <c r="K474" s="42" t="n"/>
      <c r="L474" s="42" t="n"/>
      <c r="M474" s="42" t="n"/>
      <c r="N474" s="42" t="n"/>
      <c r="O474" s="42" t="n"/>
    </row>
    <row r="475">
      <c r="A475" s="40" t="n"/>
      <c r="B475" s="41" t="n"/>
      <c r="C475" s="42" t="n"/>
      <c r="D475" s="42" t="n"/>
      <c r="E475" s="42" t="n"/>
      <c r="F475" s="42" t="n"/>
      <c r="G475" s="42" t="n"/>
      <c r="H475" s="42" t="n"/>
      <c r="I475" s="42" t="n"/>
      <c r="J475" s="42" t="n"/>
      <c r="K475" s="42" t="n"/>
      <c r="L475" s="42" t="n"/>
      <c r="M475" s="42" t="n"/>
      <c r="N475" s="42" t="n"/>
      <c r="O475" s="42" t="n"/>
    </row>
    <row r="476">
      <c r="A476" s="40" t="n"/>
      <c r="B476" s="41" t="n"/>
      <c r="C476" s="42" t="n"/>
      <c r="D476" s="42" t="n"/>
      <c r="E476" s="42" t="n"/>
      <c r="F476" s="42" t="n"/>
      <c r="G476" s="42" t="n"/>
      <c r="H476" s="42" t="n"/>
      <c r="I476" s="42" t="n"/>
      <c r="J476" s="42" t="n"/>
      <c r="K476" s="42" t="n"/>
      <c r="L476" s="42" t="n"/>
      <c r="M476" s="42" t="n"/>
      <c r="N476" s="42" t="n"/>
      <c r="O476" s="42" t="n"/>
    </row>
    <row r="477">
      <c r="A477" s="40" t="n"/>
      <c r="B477" s="41" t="n"/>
      <c r="C477" s="42" t="n"/>
      <c r="D477" s="42" t="n"/>
      <c r="E477" s="42" t="n"/>
      <c r="F477" s="42" t="n"/>
      <c r="G477" s="42" t="n"/>
      <c r="H477" s="42" t="n"/>
      <c r="I477" s="42" t="n"/>
      <c r="J477" s="42" t="n"/>
      <c r="K477" s="42" t="n"/>
      <c r="L477" s="42" t="n"/>
      <c r="M477" s="42" t="n"/>
      <c r="N477" s="42" t="n"/>
      <c r="O477" s="42" t="n"/>
    </row>
    <row r="478">
      <c r="A478" s="40" t="n"/>
      <c r="B478" s="41" t="n"/>
      <c r="C478" s="42" t="n"/>
      <c r="D478" s="42" t="n"/>
      <c r="E478" s="42" t="n"/>
      <c r="F478" s="42" t="n"/>
      <c r="G478" s="42" t="n"/>
      <c r="H478" s="42" t="n"/>
      <c r="I478" s="42" t="n"/>
      <c r="J478" s="42" t="n"/>
      <c r="K478" s="42" t="n"/>
      <c r="L478" s="42" t="n"/>
      <c r="M478" s="42" t="n"/>
      <c r="N478" s="42" t="n"/>
      <c r="O478" s="42" t="n"/>
    </row>
    <row r="479">
      <c r="A479" s="40" t="n"/>
      <c r="B479" s="41" t="n"/>
      <c r="C479" s="42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2" t="n"/>
      <c r="N479" s="42" t="n"/>
      <c r="O479" s="42" t="n"/>
    </row>
    <row r="480">
      <c r="A480" s="40" t="n"/>
      <c r="B480" s="41" t="n"/>
      <c r="C480" s="42" t="n"/>
      <c r="D480" s="42" t="n"/>
      <c r="E480" s="42" t="n"/>
      <c r="F480" s="42" t="n"/>
      <c r="G480" s="42" t="n"/>
      <c r="H480" s="42" t="n"/>
      <c r="I480" s="42" t="n"/>
      <c r="J480" s="42" t="n"/>
      <c r="K480" s="42" t="n"/>
      <c r="L480" s="42" t="n"/>
      <c r="M480" s="42" t="n"/>
      <c r="N480" s="42" t="n"/>
      <c r="O480" s="42" t="n"/>
    </row>
    <row r="481">
      <c r="A481" s="40" t="n"/>
      <c r="B481" s="41" t="n"/>
      <c r="C481" s="42" t="n"/>
      <c r="D481" s="42" t="n"/>
      <c r="E481" s="42" t="n"/>
      <c r="F481" s="42" t="n"/>
      <c r="G481" s="42" t="n"/>
      <c r="H481" s="42" t="n"/>
      <c r="I481" s="42" t="n"/>
      <c r="J481" s="42" t="n"/>
      <c r="K481" s="42" t="n"/>
      <c r="L481" s="42" t="n"/>
      <c r="M481" s="42" t="n"/>
      <c r="N481" s="42" t="n"/>
      <c r="O481" s="42" t="n"/>
    </row>
    <row r="482">
      <c r="A482" s="40" t="n"/>
      <c r="B482" s="41" t="n"/>
      <c r="C482" s="42" t="n"/>
      <c r="D482" s="42" t="n"/>
      <c r="E482" s="42" t="n"/>
      <c r="F482" s="42" t="n"/>
      <c r="G482" s="42" t="n"/>
      <c r="H482" s="42" t="n"/>
      <c r="I482" s="42" t="n"/>
      <c r="J482" s="42" t="n"/>
      <c r="K482" s="42" t="n"/>
      <c r="L482" s="42" t="n"/>
      <c r="M482" s="42" t="n"/>
      <c r="N482" s="42" t="n"/>
      <c r="O482" s="42" t="n"/>
    </row>
    <row r="483">
      <c r="A483" s="40" t="n"/>
      <c r="B483" s="41" t="n"/>
      <c r="C483" s="42" t="n"/>
      <c r="D483" s="42" t="n"/>
      <c r="E483" s="42" t="n"/>
      <c r="F483" s="42" t="n"/>
      <c r="G483" s="42" t="n"/>
      <c r="H483" s="42" t="n"/>
      <c r="I483" s="42" t="n"/>
      <c r="J483" s="42" t="n"/>
      <c r="K483" s="42" t="n"/>
      <c r="L483" s="42" t="n"/>
      <c r="M483" s="42" t="n"/>
      <c r="N483" s="42" t="n"/>
      <c r="O483" s="42" t="n"/>
    </row>
    <row r="484">
      <c r="A484" s="40" t="n"/>
      <c r="B484" s="41" t="n"/>
      <c r="C484" s="42" t="n"/>
      <c r="D484" s="42" t="n"/>
      <c r="E484" s="42" t="n"/>
      <c r="F484" s="42" t="n"/>
      <c r="G484" s="42" t="n"/>
      <c r="H484" s="42" t="n"/>
      <c r="I484" s="42" t="n"/>
      <c r="J484" s="42" t="n"/>
      <c r="K484" s="42" t="n"/>
      <c r="L484" s="42" t="n"/>
      <c r="M484" s="42" t="n"/>
      <c r="N484" s="42" t="n"/>
      <c r="O484" s="42" t="n"/>
    </row>
    <row r="485">
      <c r="A485" s="40" t="n"/>
      <c r="B485" s="41" t="n"/>
      <c r="C485" s="42" t="n"/>
      <c r="D485" s="42" t="n"/>
      <c r="E485" s="42" t="n"/>
      <c r="F485" s="42" t="n"/>
      <c r="G485" s="42" t="n"/>
      <c r="H485" s="42" t="n"/>
      <c r="I485" s="42" t="n"/>
      <c r="J485" s="42" t="n"/>
      <c r="K485" s="42" t="n"/>
      <c r="L485" s="42" t="n"/>
      <c r="M485" s="42" t="n"/>
      <c r="N485" s="42" t="n"/>
      <c r="O485" s="42" t="n"/>
    </row>
    <row r="486">
      <c r="A486" s="40" t="n"/>
      <c r="B486" s="41" t="n"/>
      <c r="C486" s="42" t="n"/>
      <c r="D486" s="42" t="n"/>
      <c r="E486" s="42" t="n"/>
      <c r="F486" s="42" t="n"/>
      <c r="G486" s="42" t="n"/>
      <c r="H486" s="42" t="n"/>
      <c r="I486" s="42" t="n"/>
      <c r="J486" s="42" t="n"/>
      <c r="K486" s="42" t="n"/>
      <c r="L486" s="42" t="n"/>
      <c r="M486" s="42" t="n"/>
      <c r="N486" s="42" t="n"/>
      <c r="O486" s="42" t="n"/>
    </row>
    <row r="487">
      <c r="A487" s="40" t="n"/>
      <c r="B487" s="41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42" t="n"/>
      <c r="O487" s="42" t="n"/>
    </row>
    <row r="488">
      <c r="A488" s="40" t="n"/>
      <c r="B488" s="41" t="n"/>
      <c r="C488" s="42" t="n"/>
      <c r="D488" s="42" t="n"/>
      <c r="E488" s="42" t="n"/>
      <c r="F488" s="42" t="n"/>
      <c r="G488" s="42" t="n"/>
      <c r="H488" s="42" t="n"/>
      <c r="I488" s="42" t="n"/>
      <c r="J488" s="42" t="n"/>
      <c r="K488" s="42" t="n"/>
      <c r="L488" s="42" t="n"/>
      <c r="M488" s="42" t="n"/>
      <c r="N488" s="42" t="n"/>
      <c r="O488" s="42" t="n"/>
    </row>
    <row r="489">
      <c r="A489" s="40" t="n"/>
      <c r="B489" s="41" t="n"/>
      <c r="C489" s="42" t="n"/>
      <c r="D489" s="42" t="n"/>
      <c r="E489" s="42" t="n"/>
      <c r="F489" s="42" t="n"/>
      <c r="G489" s="42" t="n"/>
      <c r="H489" s="42" t="n"/>
      <c r="I489" s="42" t="n"/>
      <c r="J489" s="42" t="n"/>
      <c r="K489" s="42" t="n"/>
      <c r="L489" s="42" t="n"/>
      <c r="M489" s="42" t="n"/>
      <c r="N489" s="42" t="n"/>
      <c r="O489" s="42" t="n"/>
    </row>
    <row r="490">
      <c r="A490" s="40" t="n"/>
      <c r="B490" s="41" t="n"/>
      <c r="C490" s="42" t="n"/>
      <c r="D490" s="42" t="n"/>
      <c r="E490" s="42" t="n"/>
      <c r="F490" s="42" t="n"/>
      <c r="G490" s="42" t="n"/>
      <c r="H490" s="42" t="n"/>
      <c r="I490" s="42" t="n"/>
      <c r="J490" s="42" t="n"/>
      <c r="K490" s="42" t="n"/>
      <c r="L490" s="42" t="n"/>
      <c r="M490" s="42" t="n"/>
      <c r="N490" s="42" t="n"/>
      <c r="O490" s="42" t="n"/>
    </row>
    <row r="491">
      <c r="A491" s="40" t="n"/>
      <c r="B491" s="41" t="n"/>
      <c r="C491" s="42" t="n"/>
      <c r="D491" s="42" t="n"/>
      <c r="E491" s="42" t="n"/>
      <c r="F491" s="42" t="n"/>
      <c r="G491" s="42" t="n"/>
      <c r="H491" s="42" t="n"/>
      <c r="I491" s="42" t="n"/>
      <c r="J491" s="42" t="n"/>
      <c r="K491" s="42" t="n"/>
      <c r="L491" s="42" t="n"/>
      <c r="M491" s="42" t="n"/>
      <c r="N491" s="42" t="n"/>
      <c r="O491" s="42" t="n"/>
    </row>
    <row r="492">
      <c r="A492" s="40" t="n"/>
      <c r="B492" s="41" t="n"/>
      <c r="C492" s="42" t="n"/>
      <c r="D492" s="42" t="n"/>
      <c r="E492" s="42" t="n"/>
      <c r="F492" s="42" t="n"/>
      <c r="G492" s="42" t="n"/>
      <c r="H492" s="42" t="n"/>
      <c r="I492" s="42" t="n"/>
      <c r="J492" s="42" t="n"/>
      <c r="K492" s="42" t="n"/>
      <c r="L492" s="42" t="n"/>
      <c r="M492" s="42" t="n"/>
      <c r="N492" s="42" t="n"/>
      <c r="O492" s="42" t="n"/>
    </row>
    <row r="493">
      <c r="A493" s="40" t="n"/>
      <c r="B493" s="41" t="n"/>
      <c r="C493" s="42" t="n"/>
      <c r="D493" s="42" t="n"/>
      <c r="E493" s="42" t="n"/>
      <c r="F493" s="42" t="n"/>
      <c r="G493" s="42" t="n"/>
      <c r="H493" s="42" t="n"/>
      <c r="I493" s="42" t="n"/>
      <c r="J493" s="42" t="n"/>
      <c r="K493" s="42" t="n"/>
      <c r="L493" s="42" t="n"/>
      <c r="M493" s="42" t="n"/>
      <c r="N493" s="42" t="n"/>
      <c r="O493" s="42" t="n"/>
    </row>
    <row r="494">
      <c r="A494" s="40" t="n"/>
      <c r="B494" s="41" t="n"/>
      <c r="C494" s="42" t="n"/>
      <c r="D494" s="42" t="n"/>
      <c r="E494" s="42" t="n"/>
      <c r="F494" s="42" t="n"/>
      <c r="G494" s="42" t="n"/>
      <c r="H494" s="42" t="n"/>
      <c r="I494" s="42" t="n"/>
      <c r="J494" s="42" t="n"/>
      <c r="K494" s="42" t="n"/>
      <c r="L494" s="42" t="n"/>
      <c r="M494" s="42" t="n"/>
      <c r="N494" s="42" t="n"/>
      <c r="O494" s="42" t="n"/>
    </row>
    <row r="495">
      <c r="A495" s="40" t="n"/>
      <c r="B495" s="41" t="n"/>
      <c r="C495" s="42" t="n"/>
      <c r="D495" s="42" t="n"/>
      <c r="E495" s="42" t="n"/>
      <c r="F495" s="42" t="n"/>
      <c r="G495" s="42" t="n"/>
      <c r="H495" s="42" t="n"/>
      <c r="I495" s="42" t="n"/>
      <c r="J495" s="42" t="n"/>
      <c r="K495" s="42" t="n"/>
      <c r="L495" s="42" t="n"/>
      <c r="M495" s="42" t="n"/>
      <c r="N495" s="42" t="n"/>
      <c r="O495" s="42" t="n"/>
    </row>
    <row r="496">
      <c r="A496" s="40" t="n"/>
      <c r="B496" s="41" t="n"/>
      <c r="C496" s="42" t="n"/>
      <c r="D496" s="42" t="n"/>
      <c r="E496" s="42" t="n"/>
      <c r="F496" s="42" t="n"/>
      <c r="G496" s="42" t="n"/>
      <c r="H496" s="42" t="n"/>
      <c r="I496" s="42" t="n"/>
      <c r="J496" s="42" t="n"/>
      <c r="K496" s="42" t="n"/>
      <c r="L496" s="42" t="n"/>
      <c r="M496" s="42" t="n"/>
      <c r="N496" s="42" t="n"/>
      <c r="O496" s="42" t="n"/>
    </row>
    <row r="497">
      <c r="A497" s="40" t="n"/>
      <c r="B497" s="41" t="n"/>
      <c r="C497" s="42" t="n"/>
      <c r="D497" s="42" t="n"/>
      <c r="E497" s="42" t="n"/>
      <c r="F497" s="42" t="n"/>
      <c r="G497" s="42" t="n"/>
      <c r="H497" s="42" t="n"/>
      <c r="I497" s="42" t="n"/>
      <c r="J497" s="42" t="n"/>
      <c r="K497" s="42" t="n"/>
      <c r="L497" s="42" t="n"/>
      <c r="M497" s="42" t="n"/>
      <c r="N497" s="42" t="n"/>
      <c r="O497" s="42" t="n"/>
    </row>
    <row r="498">
      <c r="A498" s="40" t="n"/>
      <c r="B498" s="41" t="n"/>
      <c r="C498" s="42" t="n"/>
      <c r="D498" s="42" t="n"/>
      <c r="E498" s="42" t="n"/>
      <c r="F498" s="42" t="n"/>
      <c r="G498" s="42" t="n"/>
      <c r="H498" s="42" t="n"/>
      <c r="I498" s="42" t="n"/>
      <c r="J498" s="42" t="n"/>
      <c r="K498" s="42" t="n"/>
      <c r="L498" s="42" t="n"/>
      <c r="M498" s="42" t="n"/>
      <c r="N498" s="42" t="n"/>
      <c r="O498" s="42" t="n"/>
    </row>
    <row r="499">
      <c r="A499" s="40" t="n"/>
      <c r="B499" s="41" t="n"/>
      <c r="C499" s="42" t="n"/>
      <c r="D499" s="42" t="n"/>
      <c r="E499" s="42" t="n"/>
      <c r="F499" s="42" t="n"/>
      <c r="G499" s="42" t="n"/>
      <c r="H499" s="42" t="n"/>
      <c r="I499" s="42" t="n"/>
      <c r="J499" s="42" t="n"/>
      <c r="K499" s="42" t="n"/>
      <c r="L499" s="42" t="n"/>
      <c r="M499" s="42" t="n"/>
      <c r="N499" s="42" t="n"/>
      <c r="O499" s="42" t="n"/>
    </row>
    <row r="500">
      <c r="A500" s="40" t="n"/>
      <c r="B500" s="41" t="n"/>
      <c r="C500" s="42" t="n"/>
      <c r="D500" s="42" t="n"/>
      <c r="E500" s="42" t="n"/>
      <c r="F500" s="42" t="n"/>
      <c r="G500" s="42" t="n"/>
      <c r="H500" s="42" t="n"/>
      <c r="I500" s="42" t="n"/>
      <c r="J500" s="42" t="n"/>
      <c r="K500" s="42" t="n"/>
      <c r="L500" s="42" t="n"/>
      <c r="M500" s="42" t="n"/>
      <c r="N500" s="42" t="n"/>
      <c r="O500" s="42" t="n"/>
    </row>
    <row r="501">
      <c r="A501" s="40" t="n"/>
      <c r="B501" s="41" t="n"/>
      <c r="C501" s="42" t="n"/>
      <c r="D501" s="42" t="n"/>
      <c r="E501" s="42" t="n"/>
      <c r="F501" s="42" t="n"/>
      <c r="G501" s="42" t="n"/>
      <c r="H501" s="42" t="n"/>
      <c r="I501" s="42" t="n"/>
      <c r="J501" s="42" t="n"/>
      <c r="K501" s="42" t="n"/>
      <c r="L501" s="42" t="n"/>
      <c r="M501" s="42" t="n"/>
      <c r="N501" s="42" t="n"/>
      <c r="O501" s="42" t="n"/>
    </row>
    <row r="502">
      <c r="A502" s="40" t="n"/>
      <c r="B502" s="41" t="n"/>
      <c r="C502" s="42" t="n"/>
      <c r="D502" s="42" t="n"/>
      <c r="E502" s="42" t="n"/>
      <c r="F502" s="42" t="n"/>
      <c r="G502" s="42" t="n"/>
      <c r="H502" s="42" t="n"/>
      <c r="I502" s="42" t="n"/>
      <c r="J502" s="42" t="n"/>
      <c r="K502" s="42" t="n"/>
      <c r="L502" s="42" t="n"/>
      <c r="M502" s="42" t="n"/>
      <c r="N502" s="42" t="n"/>
      <c r="O502" s="42" t="n"/>
    </row>
    <row r="503">
      <c r="A503" s="40" t="n"/>
      <c r="B503" s="41" t="n"/>
      <c r="C503" s="42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2" t="n"/>
      <c r="N503" s="42" t="n"/>
      <c r="O503" s="42" t="n"/>
    </row>
    <row r="504">
      <c r="A504" s="40" t="n"/>
      <c r="B504" s="41" t="n"/>
      <c r="C504" s="42" t="n"/>
      <c r="D504" s="42" t="n"/>
      <c r="E504" s="42" t="n"/>
      <c r="F504" s="42" t="n"/>
      <c r="G504" s="42" t="n"/>
      <c r="H504" s="42" t="n"/>
      <c r="I504" s="42" t="n"/>
      <c r="J504" s="42" t="n"/>
      <c r="K504" s="42" t="n"/>
      <c r="L504" s="42" t="n"/>
      <c r="M504" s="42" t="n"/>
      <c r="N504" s="42" t="n"/>
      <c r="O504" s="42" t="n"/>
    </row>
    <row r="505">
      <c r="A505" s="40" t="n"/>
      <c r="B505" s="41" t="n"/>
      <c r="C505" s="42" t="n"/>
      <c r="D505" s="42" t="n"/>
      <c r="E505" s="42" t="n"/>
      <c r="F505" s="42" t="n"/>
      <c r="G505" s="42" t="n"/>
      <c r="H505" s="42" t="n"/>
      <c r="I505" s="42" t="n"/>
      <c r="J505" s="42" t="n"/>
      <c r="K505" s="42" t="n"/>
      <c r="L505" s="42" t="n"/>
      <c r="M505" s="42" t="n"/>
      <c r="N505" s="42" t="n"/>
      <c r="O505" s="42" t="n"/>
    </row>
    <row r="506">
      <c r="A506" s="40" t="n"/>
      <c r="B506" s="41" t="n"/>
      <c r="C506" s="42" t="n"/>
      <c r="D506" s="42" t="n"/>
      <c r="E506" s="42" t="n"/>
      <c r="F506" s="42" t="n"/>
      <c r="G506" s="42" t="n"/>
      <c r="H506" s="42" t="n"/>
      <c r="I506" s="42" t="n"/>
      <c r="J506" s="42" t="n"/>
      <c r="K506" s="42" t="n"/>
      <c r="L506" s="42" t="n"/>
      <c r="M506" s="42" t="n"/>
      <c r="N506" s="42" t="n"/>
      <c r="O506" s="42" t="n"/>
    </row>
    <row r="507">
      <c r="A507" s="40" t="n"/>
      <c r="B507" s="41" t="n"/>
      <c r="C507" s="42" t="n"/>
      <c r="D507" s="42" t="n"/>
      <c r="E507" s="42" t="n"/>
      <c r="F507" s="42" t="n"/>
      <c r="G507" s="42" t="n"/>
      <c r="H507" s="42" t="n"/>
      <c r="I507" s="42" t="n"/>
      <c r="J507" s="42" t="n"/>
      <c r="K507" s="42" t="n"/>
      <c r="L507" s="42" t="n"/>
      <c r="M507" s="42" t="n"/>
      <c r="N507" s="42" t="n"/>
      <c r="O507" s="42" t="n"/>
    </row>
    <row r="508">
      <c r="A508" s="40" t="n"/>
      <c r="B508" s="41" t="n"/>
      <c r="C508" s="42" t="n"/>
      <c r="D508" s="42" t="n"/>
      <c r="E508" s="42" t="n"/>
      <c r="F508" s="42" t="n"/>
      <c r="G508" s="42" t="n"/>
      <c r="H508" s="42" t="n"/>
      <c r="I508" s="42" t="n"/>
      <c r="J508" s="42" t="n"/>
      <c r="K508" s="42" t="n"/>
      <c r="L508" s="42" t="n"/>
      <c r="M508" s="42" t="n"/>
      <c r="N508" s="42" t="n"/>
      <c r="O508" s="42" t="n"/>
    </row>
    <row r="509">
      <c r="A509" s="40" t="n"/>
      <c r="B509" s="41" t="n"/>
      <c r="C509" s="42" t="n"/>
      <c r="D509" s="42" t="n"/>
      <c r="E509" s="42" t="n"/>
      <c r="F509" s="42" t="n"/>
      <c r="G509" s="42" t="n"/>
      <c r="H509" s="42" t="n"/>
      <c r="I509" s="42" t="n"/>
      <c r="J509" s="42" t="n"/>
      <c r="K509" s="42" t="n"/>
      <c r="L509" s="42" t="n"/>
      <c r="M509" s="42" t="n"/>
      <c r="N509" s="42" t="n"/>
      <c r="O509" s="42" t="n"/>
    </row>
    <row r="510">
      <c r="A510" s="40" t="n"/>
      <c r="B510" s="41" t="n"/>
      <c r="C510" s="42" t="n"/>
      <c r="D510" s="42" t="n"/>
      <c r="E510" s="42" t="n"/>
      <c r="F510" s="42" t="n"/>
      <c r="G510" s="42" t="n"/>
      <c r="H510" s="42" t="n"/>
      <c r="I510" s="42" t="n"/>
      <c r="J510" s="42" t="n"/>
      <c r="K510" s="42" t="n"/>
      <c r="L510" s="42" t="n"/>
      <c r="M510" s="42" t="n"/>
      <c r="N510" s="42" t="n"/>
      <c r="O510" s="42" t="n"/>
    </row>
    <row r="511">
      <c r="A511" s="40" t="n"/>
      <c r="B511" s="41" t="n"/>
      <c r="C511" s="42" t="n"/>
      <c r="D511" s="42" t="n"/>
      <c r="E511" s="42" t="n"/>
      <c r="F511" s="42" t="n"/>
      <c r="G511" s="42" t="n"/>
      <c r="H511" s="42" t="n"/>
      <c r="I511" s="42" t="n"/>
      <c r="J511" s="42" t="n"/>
      <c r="K511" s="42" t="n"/>
      <c r="L511" s="42" t="n"/>
      <c r="M511" s="42" t="n"/>
      <c r="N511" s="42" t="n"/>
      <c r="O511" s="42" t="n"/>
    </row>
    <row r="512">
      <c r="A512" s="40" t="n"/>
      <c r="B512" s="41" t="n"/>
      <c r="C512" s="42" t="n"/>
      <c r="D512" s="42" t="n"/>
      <c r="E512" s="42" t="n"/>
      <c r="F512" s="42" t="n"/>
      <c r="G512" s="42" t="n"/>
      <c r="H512" s="42" t="n"/>
      <c r="I512" s="42" t="n"/>
      <c r="J512" s="42" t="n"/>
      <c r="K512" s="42" t="n"/>
      <c r="L512" s="42" t="n"/>
      <c r="M512" s="42" t="n"/>
      <c r="N512" s="42" t="n"/>
      <c r="O512" s="42" t="n"/>
    </row>
    <row r="513">
      <c r="A513" s="40" t="n"/>
      <c r="B513" s="41" t="n"/>
      <c r="C513" s="42" t="n"/>
      <c r="D513" s="42" t="n"/>
      <c r="E513" s="42" t="n"/>
      <c r="F513" s="42" t="n"/>
      <c r="G513" s="42" t="n"/>
      <c r="H513" s="42" t="n"/>
      <c r="I513" s="42" t="n"/>
      <c r="J513" s="42" t="n"/>
      <c r="K513" s="42" t="n"/>
      <c r="L513" s="42" t="n"/>
      <c r="M513" s="42" t="n"/>
      <c r="N513" s="42" t="n"/>
      <c r="O513" s="42" t="n"/>
    </row>
    <row r="514">
      <c r="A514" s="40" t="n"/>
      <c r="B514" s="41" t="n"/>
      <c r="C514" s="42" t="n"/>
      <c r="D514" s="42" t="n"/>
      <c r="E514" s="42" t="n"/>
      <c r="F514" s="42" t="n"/>
      <c r="G514" s="42" t="n"/>
      <c r="H514" s="42" t="n"/>
      <c r="I514" s="42" t="n"/>
      <c r="J514" s="42" t="n"/>
      <c r="K514" s="42" t="n"/>
      <c r="L514" s="42" t="n"/>
      <c r="M514" s="42" t="n"/>
      <c r="N514" s="42" t="n"/>
      <c r="O514" s="42" t="n"/>
    </row>
    <row r="515">
      <c r="A515" s="40" t="n"/>
      <c r="B515" s="41" t="n"/>
      <c r="C515" s="42" t="n"/>
      <c r="D515" s="42" t="n"/>
      <c r="E515" s="42" t="n"/>
      <c r="F515" s="42" t="n"/>
      <c r="G515" s="42" t="n"/>
      <c r="H515" s="42" t="n"/>
      <c r="I515" s="42" t="n"/>
      <c r="J515" s="42" t="n"/>
      <c r="K515" s="42" t="n"/>
      <c r="L515" s="42" t="n"/>
      <c r="M515" s="42" t="n"/>
      <c r="N515" s="42" t="n"/>
      <c r="O515" s="42" t="n"/>
    </row>
    <row r="516">
      <c r="A516" s="40" t="n"/>
      <c r="B516" s="41" t="n"/>
      <c r="C516" s="42" t="n"/>
      <c r="D516" s="42" t="n"/>
      <c r="E516" s="42" t="n"/>
      <c r="F516" s="42" t="n"/>
      <c r="G516" s="42" t="n"/>
      <c r="H516" s="42" t="n"/>
      <c r="I516" s="42" t="n"/>
      <c r="J516" s="42" t="n"/>
      <c r="K516" s="42" t="n"/>
      <c r="L516" s="42" t="n"/>
      <c r="M516" s="42" t="n"/>
      <c r="N516" s="42" t="n"/>
      <c r="O516" s="42" t="n"/>
    </row>
    <row r="517">
      <c r="A517" s="40" t="n"/>
      <c r="B517" s="41" t="n"/>
      <c r="C517" s="42" t="n"/>
      <c r="D517" s="42" t="n"/>
      <c r="E517" s="42" t="n"/>
      <c r="F517" s="42" t="n"/>
      <c r="G517" s="42" t="n"/>
      <c r="H517" s="42" t="n"/>
      <c r="I517" s="42" t="n"/>
      <c r="J517" s="42" t="n"/>
      <c r="K517" s="42" t="n"/>
      <c r="L517" s="42" t="n"/>
      <c r="M517" s="42" t="n"/>
      <c r="N517" s="42" t="n"/>
      <c r="O517" s="42" t="n"/>
    </row>
    <row r="518">
      <c r="A518" s="40" t="n"/>
      <c r="B518" s="41" t="n"/>
      <c r="C518" s="42" t="n"/>
      <c r="D518" s="42" t="n"/>
      <c r="E518" s="42" t="n"/>
      <c r="F518" s="42" t="n"/>
      <c r="G518" s="42" t="n"/>
      <c r="H518" s="42" t="n"/>
      <c r="I518" s="42" t="n"/>
      <c r="J518" s="42" t="n"/>
      <c r="K518" s="42" t="n"/>
      <c r="L518" s="42" t="n"/>
      <c r="M518" s="42" t="n"/>
      <c r="N518" s="42" t="n"/>
      <c r="O518" s="42" t="n"/>
    </row>
    <row r="519">
      <c r="A519" s="40" t="n"/>
      <c r="B519" s="41" t="n"/>
      <c r="C519" s="42" t="n"/>
      <c r="D519" s="42" t="n"/>
      <c r="E519" s="42" t="n"/>
      <c r="F519" s="42" t="n"/>
      <c r="G519" s="42" t="n"/>
      <c r="H519" s="42" t="n"/>
      <c r="I519" s="42" t="n"/>
      <c r="J519" s="42" t="n"/>
      <c r="K519" s="42" t="n"/>
      <c r="L519" s="42" t="n"/>
      <c r="M519" s="42" t="n"/>
      <c r="N519" s="42" t="n"/>
      <c r="O519" s="42" t="n"/>
    </row>
    <row r="520">
      <c r="A520" s="40" t="n"/>
      <c r="B520" s="41" t="n"/>
      <c r="C520" s="42" t="n"/>
      <c r="D520" s="42" t="n"/>
      <c r="E520" s="42" t="n"/>
      <c r="F520" s="42" t="n"/>
      <c r="G520" s="42" t="n"/>
      <c r="H520" s="42" t="n"/>
      <c r="I520" s="42" t="n"/>
      <c r="J520" s="42" t="n"/>
      <c r="K520" s="42" t="n"/>
      <c r="L520" s="42" t="n"/>
      <c r="M520" s="42" t="n"/>
      <c r="N520" s="42" t="n"/>
      <c r="O520" s="42" t="n"/>
    </row>
    <row r="521">
      <c r="A521" s="40" t="n"/>
      <c r="B521" s="41" t="n"/>
      <c r="C521" s="42" t="n"/>
      <c r="D521" s="42" t="n"/>
      <c r="E521" s="42" t="n"/>
      <c r="F521" s="42" t="n"/>
      <c r="G521" s="42" t="n"/>
      <c r="H521" s="42" t="n"/>
      <c r="I521" s="42" t="n"/>
      <c r="J521" s="42" t="n"/>
      <c r="K521" s="42" t="n"/>
      <c r="L521" s="42" t="n"/>
      <c r="M521" s="42" t="n"/>
      <c r="N521" s="42" t="n"/>
      <c r="O521" s="42" t="n"/>
    </row>
    <row r="522">
      <c r="A522" s="40" t="n"/>
      <c r="B522" s="41" t="n"/>
      <c r="C522" s="42" t="n"/>
      <c r="D522" s="42" t="n"/>
      <c r="E522" s="42" t="n"/>
      <c r="F522" s="42" t="n"/>
      <c r="G522" s="42" t="n"/>
      <c r="H522" s="42" t="n"/>
      <c r="I522" s="42" t="n"/>
      <c r="J522" s="42" t="n"/>
      <c r="K522" s="42" t="n"/>
      <c r="L522" s="42" t="n"/>
      <c r="M522" s="42" t="n"/>
      <c r="N522" s="42" t="n"/>
      <c r="O522" s="42" t="n"/>
    </row>
    <row r="523">
      <c r="A523" s="40" t="n"/>
      <c r="B523" s="41" t="n"/>
      <c r="C523" s="42" t="n"/>
      <c r="D523" s="42" t="n"/>
      <c r="E523" s="42" t="n"/>
      <c r="F523" s="42" t="n"/>
      <c r="G523" s="42" t="n"/>
      <c r="H523" s="42" t="n"/>
      <c r="I523" s="42" t="n"/>
      <c r="J523" s="42" t="n"/>
      <c r="K523" s="42" t="n"/>
      <c r="L523" s="42" t="n"/>
      <c r="M523" s="42" t="n"/>
      <c r="N523" s="42" t="n"/>
      <c r="O523" s="42" t="n"/>
    </row>
    <row r="524">
      <c r="A524" s="40" t="n"/>
      <c r="B524" s="41" t="n"/>
      <c r="C524" s="42" t="n"/>
      <c r="D524" s="42" t="n"/>
      <c r="E524" s="42" t="n"/>
      <c r="F524" s="42" t="n"/>
      <c r="G524" s="42" t="n"/>
      <c r="H524" s="42" t="n"/>
      <c r="I524" s="42" t="n"/>
      <c r="J524" s="42" t="n"/>
      <c r="K524" s="42" t="n"/>
      <c r="L524" s="42" t="n"/>
      <c r="M524" s="42" t="n"/>
      <c r="N524" s="42" t="n"/>
      <c r="O524" s="42" t="n"/>
    </row>
    <row r="525">
      <c r="A525" s="40" t="n"/>
      <c r="B525" s="41" t="n"/>
      <c r="C525" s="42" t="n"/>
      <c r="D525" s="42" t="n"/>
      <c r="E525" s="42" t="n"/>
      <c r="F525" s="42" t="n"/>
      <c r="G525" s="42" t="n"/>
      <c r="H525" s="42" t="n"/>
      <c r="I525" s="42" t="n"/>
      <c r="J525" s="42" t="n"/>
      <c r="K525" s="42" t="n"/>
      <c r="L525" s="42" t="n"/>
      <c r="M525" s="42" t="n"/>
      <c r="N525" s="42" t="n"/>
      <c r="O525" s="42" t="n"/>
    </row>
    <row r="526">
      <c r="A526" s="40" t="n"/>
      <c r="B526" s="41" t="n"/>
      <c r="C526" s="42" t="n"/>
      <c r="D526" s="42" t="n"/>
      <c r="E526" s="42" t="n"/>
      <c r="F526" s="42" t="n"/>
      <c r="G526" s="42" t="n"/>
      <c r="H526" s="42" t="n"/>
      <c r="I526" s="42" t="n"/>
      <c r="J526" s="42" t="n"/>
      <c r="K526" s="42" t="n"/>
      <c r="L526" s="42" t="n"/>
      <c r="M526" s="42" t="n"/>
      <c r="N526" s="42" t="n"/>
      <c r="O526" s="42" t="n"/>
    </row>
    <row r="527">
      <c r="A527" s="40" t="n"/>
      <c r="B527" s="41" t="n"/>
      <c r="C527" s="42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2" t="n"/>
      <c r="N527" s="42" t="n"/>
      <c r="O527" s="42" t="n"/>
    </row>
    <row r="528">
      <c r="A528" s="40" t="n"/>
      <c r="B528" s="41" t="n"/>
      <c r="C528" s="42" t="n"/>
      <c r="D528" s="42" t="n"/>
      <c r="E528" s="42" t="n"/>
      <c r="F528" s="42" t="n"/>
      <c r="G528" s="42" t="n"/>
      <c r="H528" s="42" t="n"/>
      <c r="I528" s="42" t="n"/>
      <c r="J528" s="42" t="n"/>
      <c r="K528" s="42" t="n"/>
      <c r="L528" s="42" t="n"/>
      <c r="M528" s="42" t="n"/>
      <c r="N528" s="42" t="n"/>
      <c r="O528" s="42" t="n"/>
    </row>
    <row r="529">
      <c r="A529" s="40" t="n"/>
      <c r="B529" s="41" t="n"/>
      <c r="C529" s="42" t="n"/>
      <c r="D529" s="42" t="n"/>
      <c r="E529" s="42" t="n"/>
      <c r="F529" s="42" t="n"/>
      <c r="G529" s="42" t="n"/>
      <c r="H529" s="42" t="n"/>
      <c r="I529" s="42" t="n"/>
      <c r="J529" s="42" t="n"/>
      <c r="K529" s="42" t="n"/>
      <c r="L529" s="42" t="n"/>
      <c r="M529" s="42" t="n"/>
      <c r="N529" s="42" t="n"/>
      <c r="O529" s="42" t="n"/>
    </row>
    <row r="530">
      <c r="A530" s="40" t="n"/>
      <c r="B530" s="41" t="n"/>
      <c r="C530" s="42" t="n"/>
      <c r="D530" s="42" t="n"/>
      <c r="E530" s="42" t="n"/>
      <c r="F530" s="42" t="n"/>
      <c r="G530" s="42" t="n"/>
      <c r="H530" s="42" t="n"/>
      <c r="I530" s="42" t="n"/>
      <c r="J530" s="42" t="n"/>
      <c r="K530" s="42" t="n"/>
      <c r="L530" s="42" t="n"/>
      <c r="M530" s="42" t="n"/>
      <c r="N530" s="42" t="n"/>
      <c r="O530" s="42" t="n"/>
    </row>
    <row r="531">
      <c r="A531" s="40" t="n"/>
      <c r="B531" s="41" t="n"/>
      <c r="C531" s="42" t="n"/>
      <c r="D531" s="42" t="n"/>
      <c r="E531" s="42" t="n"/>
      <c r="F531" s="42" t="n"/>
      <c r="G531" s="42" t="n"/>
      <c r="H531" s="42" t="n"/>
      <c r="I531" s="42" t="n"/>
      <c r="J531" s="42" t="n"/>
      <c r="K531" s="42" t="n"/>
      <c r="L531" s="42" t="n"/>
      <c r="M531" s="42" t="n"/>
      <c r="N531" s="42" t="n"/>
      <c r="O531" s="42" t="n"/>
    </row>
    <row r="532">
      <c r="A532" s="40" t="n"/>
      <c r="B532" s="41" t="n"/>
      <c r="C532" s="42" t="n"/>
      <c r="D532" s="42" t="n"/>
      <c r="E532" s="42" t="n"/>
      <c r="F532" s="42" t="n"/>
      <c r="G532" s="42" t="n"/>
      <c r="H532" s="42" t="n"/>
      <c r="I532" s="42" t="n"/>
      <c r="J532" s="42" t="n"/>
      <c r="K532" s="42" t="n"/>
      <c r="L532" s="42" t="n"/>
      <c r="M532" s="42" t="n"/>
      <c r="N532" s="42" t="n"/>
      <c r="O532" s="42" t="n"/>
    </row>
    <row r="533">
      <c r="A533" s="40" t="n"/>
      <c r="B533" s="41" t="n"/>
      <c r="C533" s="42" t="n"/>
      <c r="D533" s="42" t="n"/>
      <c r="E533" s="42" t="n"/>
      <c r="F533" s="42" t="n"/>
      <c r="G533" s="42" t="n"/>
      <c r="H533" s="42" t="n"/>
      <c r="I533" s="42" t="n"/>
      <c r="J533" s="42" t="n"/>
      <c r="K533" s="42" t="n"/>
      <c r="L533" s="42" t="n"/>
      <c r="M533" s="42" t="n"/>
      <c r="N533" s="42" t="n"/>
      <c r="O533" s="42" t="n"/>
    </row>
    <row r="534">
      <c r="A534" s="40" t="n"/>
      <c r="B534" s="41" t="n"/>
      <c r="C534" s="42" t="n"/>
      <c r="D534" s="42" t="n"/>
      <c r="E534" s="42" t="n"/>
      <c r="F534" s="42" t="n"/>
      <c r="G534" s="42" t="n"/>
      <c r="H534" s="42" t="n"/>
      <c r="I534" s="42" t="n"/>
      <c r="J534" s="42" t="n"/>
      <c r="K534" s="42" t="n"/>
      <c r="L534" s="42" t="n"/>
      <c r="M534" s="42" t="n"/>
      <c r="N534" s="42" t="n"/>
      <c r="O534" s="42" t="n"/>
    </row>
    <row r="535">
      <c r="A535" s="40" t="n"/>
      <c r="B535" s="41" t="n"/>
      <c r="C535" s="42" t="n"/>
      <c r="D535" s="42" t="n"/>
      <c r="E535" s="42" t="n"/>
      <c r="F535" s="42" t="n"/>
      <c r="G535" s="42" t="n"/>
      <c r="H535" s="42" t="n"/>
      <c r="I535" s="42" t="n"/>
      <c r="J535" s="42" t="n"/>
      <c r="K535" s="42" t="n"/>
      <c r="L535" s="42" t="n"/>
      <c r="M535" s="42" t="n"/>
      <c r="N535" s="42" t="n"/>
      <c r="O535" s="42" t="n"/>
    </row>
    <row r="536">
      <c r="A536" s="40" t="n"/>
      <c r="B536" s="41" t="n"/>
      <c r="C536" s="42" t="n"/>
      <c r="D536" s="42" t="n"/>
      <c r="E536" s="42" t="n"/>
      <c r="F536" s="42" t="n"/>
      <c r="G536" s="42" t="n"/>
      <c r="H536" s="42" t="n"/>
      <c r="I536" s="42" t="n"/>
      <c r="J536" s="42" t="n"/>
      <c r="K536" s="42" t="n"/>
      <c r="L536" s="42" t="n"/>
      <c r="M536" s="42" t="n"/>
      <c r="N536" s="42" t="n"/>
      <c r="O536" s="42" t="n"/>
    </row>
    <row r="537">
      <c r="A537" s="40" t="n"/>
      <c r="B537" s="41" t="n"/>
      <c r="C537" s="42" t="n"/>
      <c r="D537" s="42" t="n"/>
      <c r="E537" s="42" t="n"/>
      <c r="F537" s="42" t="n"/>
      <c r="G537" s="42" t="n"/>
      <c r="H537" s="42" t="n"/>
      <c r="I537" s="42" t="n"/>
      <c r="J537" s="42" t="n"/>
      <c r="K537" s="42" t="n"/>
      <c r="L537" s="42" t="n"/>
      <c r="M537" s="42" t="n"/>
      <c r="N537" s="42" t="n"/>
      <c r="O537" s="42" t="n"/>
    </row>
    <row r="538">
      <c r="A538" s="40" t="n"/>
      <c r="B538" s="41" t="n"/>
      <c r="C538" s="42" t="n"/>
      <c r="D538" s="42" t="n"/>
      <c r="E538" s="42" t="n"/>
      <c r="F538" s="42" t="n"/>
      <c r="G538" s="42" t="n"/>
      <c r="H538" s="42" t="n"/>
      <c r="I538" s="42" t="n"/>
      <c r="J538" s="42" t="n"/>
      <c r="K538" s="42" t="n"/>
      <c r="L538" s="42" t="n"/>
      <c r="M538" s="42" t="n"/>
      <c r="N538" s="42" t="n"/>
      <c r="O538" s="42" t="n"/>
    </row>
    <row r="539">
      <c r="A539" s="40" t="n"/>
      <c r="B539" s="41" t="n"/>
      <c r="C539" s="42" t="n"/>
      <c r="D539" s="42" t="n"/>
      <c r="E539" s="42" t="n"/>
      <c r="F539" s="42" t="n"/>
      <c r="G539" s="42" t="n"/>
      <c r="H539" s="42" t="n"/>
      <c r="I539" s="42" t="n"/>
      <c r="J539" s="42" t="n"/>
      <c r="K539" s="42" t="n"/>
      <c r="L539" s="42" t="n"/>
      <c r="M539" s="42" t="n"/>
      <c r="N539" s="42" t="n"/>
      <c r="O539" s="42" t="n"/>
    </row>
    <row r="540">
      <c r="A540" s="40" t="n"/>
      <c r="B540" s="41" t="n"/>
      <c r="C540" s="42" t="n"/>
      <c r="D540" s="42" t="n"/>
      <c r="E540" s="42" t="n"/>
      <c r="F540" s="42" t="n"/>
      <c r="G540" s="42" t="n"/>
      <c r="H540" s="42" t="n"/>
      <c r="I540" s="42" t="n"/>
      <c r="J540" s="42" t="n"/>
      <c r="K540" s="42" t="n"/>
      <c r="L540" s="42" t="n"/>
      <c r="M540" s="42" t="n"/>
      <c r="N540" s="42" t="n"/>
      <c r="O540" s="42" t="n"/>
    </row>
    <row r="541">
      <c r="A541" s="40" t="n"/>
      <c r="B541" s="41" t="n"/>
      <c r="C541" s="42" t="n"/>
      <c r="D541" s="42" t="n"/>
      <c r="E541" s="42" t="n"/>
      <c r="F541" s="42" t="n"/>
      <c r="G541" s="42" t="n"/>
      <c r="H541" s="42" t="n"/>
      <c r="I541" s="42" t="n"/>
      <c r="J541" s="42" t="n"/>
      <c r="K541" s="42" t="n"/>
      <c r="L541" s="42" t="n"/>
      <c r="M541" s="42" t="n"/>
      <c r="N541" s="42" t="n"/>
      <c r="O541" s="42" t="n"/>
    </row>
    <row r="542">
      <c r="A542" s="40" t="n"/>
      <c r="B542" s="41" t="n"/>
      <c r="C542" s="42" t="n"/>
      <c r="D542" s="42" t="n"/>
      <c r="E542" s="42" t="n"/>
      <c r="F542" s="42" t="n"/>
      <c r="G542" s="42" t="n"/>
      <c r="H542" s="42" t="n"/>
      <c r="I542" s="42" t="n"/>
      <c r="J542" s="42" t="n"/>
      <c r="K542" s="42" t="n"/>
      <c r="L542" s="42" t="n"/>
      <c r="M542" s="42" t="n"/>
      <c r="N542" s="42" t="n"/>
      <c r="O542" s="42" t="n"/>
    </row>
    <row r="543">
      <c r="A543" s="40" t="n"/>
      <c r="B543" s="41" t="n"/>
      <c r="C543" s="42" t="n"/>
      <c r="D543" s="42" t="n"/>
      <c r="E543" s="42" t="n"/>
      <c r="F543" s="42" t="n"/>
      <c r="G543" s="42" t="n"/>
      <c r="H543" s="42" t="n"/>
      <c r="I543" s="42" t="n"/>
      <c r="J543" s="42" t="n"/>
      <c r="K543" s="42" t="n"/>
      <c r="L543" s="42" t="n"/>
      <c r="M543" s="42" t="n"/>
      <c r="N543" s="42" t="n"/>
      <c r="O543" s="42" t="n"/>
    </row>
    <row r="544">
      <c r="A544" s="40" t="n"/>
      <c r="B544" s="41" t="n"/>
      <c r="C544" s="42" t="n"/>
      <c r="D544" s="42" t="n"/>
      <c r="E544" s="42" t="n"/>
      <c r="F544" s="42" t="n"/>
      <c r="G544" s="42" t="n"/>
      <c r="H544" s="42" t="n"/>
      <c r="I544" s="42" t="n"/>
      <c r="J544" s="42" t="n"/>
      <c r="K544" s="42" t="n"/>
      <c r="L544" s="42" t="n"/>
      <c r="M544" s="42" t="n"/>
      <c r="N544" s="42" t="n"/>
      <c r="O544" s="42" t="n"/>
    </row>
    <row r="545">
      <c r="A545" s="40" t="n"/>
      <c r="B545" s="41" t="n"/>
      <c r="C545" s="42" t="n"/>
      <c r="D545" s="42" t="n"/>
      <c r="E545" s="42" t="n"/>
      <c r="F545" s="42" t="n"/>
      <c r="G545" s="42" t="n"/>
      <c r="H545" s="42" t="n"/>
      <c r="I545" s="42" t="n"/>
      <c r="J545" s="42" t="n"/>
      <c r="K545" s="42" t="n"/>
      <c r="L545" s="42" t="n"/>
      <c r="M545" s="42" t="n"/>
      <c r="N545" s="42" t="n"/>
      <c r="O545" s="42" t="n"/>
    </row>
    <row r="546">
      <c r="A546" s="40" t="n"/>
      <c r="B546" s="41" t="n"/>
      <c r="C546" s="42" t="n"/>
      <c r="D546" s="42" t="n"/>
      <c r="E546" s="42" t="n"/>
      <c r="F546" s="42" t="n"/>
      <c r="G546" s="42" t="n"/>
      <c r="H546" s="42" t="n"/>
      <c r="I546" s="42" t="n"/>
      <c r="J546" s="42" t="n"/>
      <c r="K546" s="42" t="n"/>
      <c r="L546" s="42" t="n"/>
      <c r="M546" s="42" t="n"/>
      <c r="N546" s="42" t="n"/>
      <c r="O546" s="42" t="n"/>
    </row>
    <row r="547">
      <c r="A547" s="40" t="n"/>
      <c r="B547" s="41" t="n"/>
      <c r="C547" s="42" t="n"/>
      <c r="D547" s="42" t="n"/>
      <c r="E547" s="42" t="n"/>
      <c r="F547" s="42" t="n"/>
      <c r="G547" s="42" t="n"/>
      <c r="H547" s="42" t="n"/>
      <c r="I547" s="42" t="n"/>
      <c r="J547" s="42" t="n"/>
      <c r="K547" s="42" t="n"/>
      <c r="L547" s="42" t="n"/>
      <c r="M547" s="42" t="n"/>
      <c r="N547" s="42" t="n"/>
      <c r="O547" s="42" t="n"/>
    </row>
    <row r="548">
      <c r="A548" s="40" t="n"/>
      <c r="B548" s="41" t="n"/>
      <c r="C548" s="42" t="n"/>
      <c r="D548" s="42" t="n"/>
      <c r="E548" s="42" t="n"/>
      <c r="F548" s="42" t="n"/>
      <c r="G548" s="42" t="n"/>
      <c r="H548" s="42" t="n"/>
      <c r="I548" s="42" t="n"/>
      <c r="J548" s="42" t="n"/>
      <c r="K548" s="42" t="n"/>
      <c r="L548" s="42" t="n"/>
      <c r="M548" s="42" t="n"/>
      <c r="N548" s="42" t="n"/>
      <c r="O548" s="42" t="n"/>
    </row>
    <row r="549">
      <c r="A549" s="40" t="n"/>
      <c r="B549" s="41" t="n"/>
      <c r="C549" s="42" t="n"/>
      <c r="D549" s="42" t="n"/>
      <c r="E549" s="42" t="n"/>
      <c r="F549" s="42" t="n"/>
      <c r="G549" s="42" t="n"/>
      <c r="H549" s="42" t="n"/>
      <c r="I549" s="42" t="n"/>
      <c r="J549" s="42" t="n"/>
      <c r="K549" s="42" t="n"/>
      <c r="L549" s="42" t="n"/>
      <c r="M549" s="42" t="n"/>
      <c r="N549" s="42" t="n"/>
      <c r="O549" s="42" t="n"/>
    </row>
    <row r="550">
      <c r="A550" s="40" t="n"/>
      <c r="B550" s="41" t="n"/>
      <c r="C550" s="42" t="n"/>
      <c r="D550" s="42" t="n"/>
      <c r="E550" s="42" t="n"/>
      <c r="F550" s="42" t="n"/>
      <c r="G550" s="42" t="n"/>
      <c r="H550" s="42" t="n"/>
      <c r="I550" s="42" t="n"/>
      <c r="J550" s="42" t="n"/>
      <c r="K550" s="42" t="n"/>
      <c r="L550" s="42" t="n"/>
      <c r="M550" s="42" t="n"/>
      <c r="N550" s="42" t="n"/>
      <c r="O550" s="42" t="n"/>
    </row>
    <row r="551">
      <c r="A551" s="40" t="n"/>
      <c r="B551" s="41" t="n"/>
      <c r="C551" s="42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2" t="n"/>
      <c r="N551" s="42" t="n"/>
      <c r="O551" s="42" t="n"/>
    </row>
    <row r="552">
      <c r="A552" s="40" t="n"/>
      <c r="B552" s="41" t="n"/>
      <c r="C552" s="42" t="n"/>
      <c r="D552" s="42" t="n"/>
      <c r="E552" s="42" t="n"/>
      <c r="F552" s="42" t="n"/>
      <c r="G552" s="42" t="n"/>
      <c r="H552" s="42" t="n"/>
      <c r="I552" s="42" t="n"/>
      <c r="J552" s="42" t="n"/>
      <c r="K552" s="42" t="n"/>
      <c r="L552" s="42" t="n"/>
      <c r="M552" s="42" t="n"/>
      <c r="N552" s="42" t="n"/>
      <c r="O552" s="42" t="n"/>
    </row>
    <row r="553">
      <c r="A553" s="40" t="n"/>
      <c r="B553" s="41" t="n"/>
      <c r="C553" s="42" t="n"/>
      <c r="D553" s="42" t="n"/>
      <c r="E553" s="42" t="n"/>
      <c r="F553" s="42" t="n"/>
      <c r="G553" s="42" t="n"/>
      <c r="H553" s="42" t="n"/>
      <c r="I553" s="42" t="n"/>
      <c r="J553" s="42" t="n"/>
      <c r="K553" s="42" t="n"/>
      <c r="L553" s="42" t="n"/>
      <c r="M553" s="42" t="n"/>
      <c r="N553" s="42" t="n"/>
      <c r="O553" s="42" t="n"/>
    </row>
    <row r="554">
      <c r="A554" s="40" t="n"/>
      <c r="B554" s="41" t="n"/>
      <c r="C554" s="42" t="n"/>
      <c r="D554" s="42" t="n"/>
      <c r="E554" s="42" t="n"/>
      <c r="F554" s="42" t="n"/>
      <c r="G554" s="42" t="n"/>
      <c r="H554" s="42" t="n"/>
      <c r="I554" s="42" t="n"/>
      <c r="J554" s="42" t="n"/>
      <c r="K554" s="42" t="n"/>
      <c r="L554" s="42" t="n"/>
      <c r="M554" s="42" t="n"/>
      <c r="N554" s="42" t="n"/>
      <c r="O554" s="42" t="n"/>
    </row>
    <row r="555">
      <c r="A555" s="40" t="n"/>
      <c r="B555" s="41" t="n"/>
      <c r="C555" s="42" t="n"/>
      <c r="D555" s="42" t="n"/>
      <c r="E555" s="42" t="n"/>
      <c r="F555" s="42" t="n"/>
      <c r="G555" s="42" t="n"/>
      <c r="H555" s="42" t="n"/>
      <c r="I555" s="42" t="n"/>
      <c r="J555" s="42" t="n"/>
      <c r="K555" s="42" t="n"/>
      <c r="L555" s="42" t="n"/>
      <c r="M555" s="42" t="n"/>
      <c r="N555" s="42" t="n"/>
      <c r="O555" s="42" t="n"/>
    </row>
    <row r="556">
      <c r="A556" s="40" t="n"/>
      <c r="B556" s="41" t="n"/>
      <c r="C556" s="42" t="n"/>
      <c r="D556" s="42" t="n"/>
      <c r="E556" s="42" t="n"/>
      <c r="F556" s="42" t="n"/>
      <c r="G556" s="42" t="n"/>
      <c r="H556" s="42" t="n"/>
      <c r="I556" s="42" t="n"/>
      <c r="J556" s="42" t="n"/>
      <c r="K556" s="42" t="n"/>
      <c r="L556" s="42" t="n"/>
      <c r="M556" s="42" t="n"/>
      <c r="N556" s="42" t="n"/>
      <c r="O556" s="42" t="n"/>
    </row>
    <row r="557">
      <c r="A557" s="40" t="n"/>
      <c r="B557" s="41" t="n"/>
      <c r="C557" s="42" t="n"/>
      <c r="D557" s="42" t="n"/>
      <c r="E557" s="42" t="n"/>
      <c r="F557" s="42" t="n"/>
      <c r="G557" s="42" t="n"/>
      <c r="H557" s="42" t="n"/>
      <c r="I557" s="42" t="n"/>
      <c r="J557" s="42" t="n"/>
      <c r="K557" s="42" t="n"/>
      <c r="L557" s="42" t="n"/>
      <c r="M557" s="42" t="n"/>
      <c r="N557" s="42" t="n"/>
      <c r="O557" s="42" t="n"/>
    </row>
    <row r="558">
      <c r="A558" s="40" t="n"/>
      <c r="B558" s="41" t="n"/>
      <c r="C558" s="42" t="n"/>
      <c r="D558" s="42" t="n"/>
      <c r="E558" s="42" t="n"/>
      <c r="F558" s="42" t="n"/>
      <c r="G558" s="42" t="n"/>
      <c r="H558" s="42" t="n"/>
      <c r="I558" s="42" t="n"/>
      <c r="J558" s="42" t="n"/>
      <c r="K558" s="42" t="n"/>
      <c r="L558" s="42" t="n"/>
      <c r="M558" s="42" t="n"/>
      <c r="N558" s="42" t="n"/>
      <c r="O558" s="42" t="n"/>
    </row>
    <row r="559">
      <c r="A559" s="40" t="n"/>
      <c r="B559" s="41" t="n"/>
      <c r="C559" s="42" t="n"/>
      <c r="D559" s="42" t="n"/>
      <c r="E559" s="42" t="n"/>
      <c r="F559" s="42" t="n"/>
      <c r="G559" s="42" t="n"/>
      <c r="H559" s="42" t="n"/>
      <c r="I559" s="42" t="n"/>
      <c r="J559" s="42" t="n"/>
      <c r="K559" s="42" t="n"/>
      <c r="L559" s="42" t="n"/>
      <c r="M559" s="42" t="n"/>
      <c r="N559" s="42" t="n"/>
      <c r="O559" s="42" t="n"/>
    </row>
    <row r="560">
      <c r="A560" s="40" t="n"/>
      <c r="B560" s="41" t="n"/>
      <c r="C560" s="42" t="n"/>
      <c r="D560" s="42" t="n"/>
      <c r="E560" s="42" t="n"/>
      <c r="F560" s="42" t="n"/>
      <c r="G560" s="42" t="n"/>
      <c r="H560" s="42" t="n"/>
      <c r="I560" s="42" t="n"/>
      <c r="J560" s="42" t="n"/>
      <c r="K560" s="42" t="n"/>
      <c r="L560" s="42" t="n"/>
      <c r="M560" s="42" t="n"/>
      <c r="N560" s="42" t="n"/>
      <c r="O560" s="42" t="n"/>
    </row>
    <row r="561">
      <c r="A561" s="40" t="n"/>
      <c r="B561" s="41" t="n"/>
      <c r="C561" s="42" t="n"/>
      <c r="D561" s="42" t="n"/>
      <c r="E561" s="42" t="n"/>
      <c r="F561" s="42" t="n"/>
      <c r="G561" s="42" t="n"/>
      <c r="H561" s="42" t="n"/>
      <c r="I561" s="42" t="n"/>
      <c r="J561" s="42" t="n"/>
      <c r="K561" s="42" t="n"/>
      <c r="L561" s="42" t="n"/>
      <c r="M561" s="42" t="n"/>
      <c r="N561" s="42" t="n"/>
      <c r="O561" s="42" t="n"/>
    </row>
    <row r="562">
      <c r="A562" s="40" t="n"/>
      <c r="B562" s="41" t="n"/>
      <c r="C562" s="42" t="n"/>
      <c r="D562" s="42" t="n"/>
      <c r="E562" s="42" t="n"/>
      <c r="F562" s="42" t="n"/>
      <c r="G562" s="42" t="n"/>
      <c r="H562" s="42" t="n"/>
      <c r="I562" s="42" t="n"/>
      <c r="J562" s="42" t="n"/>
      <c r="K562" s="42" t="n"/>
      <c r="L562" s="42" t="n"/>
      <c r="M562" s="42" t="n"/>
      <c r="N562" s="42" t="n"/>
      <c r="O562" s="42" t="n"/>
    </row>
    <row r="563">
      <c r="A563" s="40" t="n"/>
      <c r="B563" s="41" t="n"/>
      <c r="C563" s="42" t="n"/>
      <c r="D563" s="42" t="n"/>
      <c r="E563" s="42" t="n"/>
      <c r="F563" s="42" t="n"/>
      <c r="G563" s="42" t="n"/>
      <c r="H563" s="42" t="n"/>
      <c r="I563" s="42" t="n"/>
      <c r="J563" s="42" t="n"/>
      <c r="K563" s="42" t="n"/>
      <c r="L563" s="42" t="n"/>
      <c r="M563" s="42" t="n"/>
      <c r="N563" s="42" t="n"/>
      <c r="O563" s="42" t="n"/>
    </row>
    <row r="564">
      <c r="A564" s="40" t="n"/>
      <c r="B564" s="41" t="n"/>
      <c r="C564" s="42" t="n"/>
      <c r="D564" s="42" t="n"/>
      <c r="E564" s="42" t="n"/>
      <c r="F564" s="42" t="n"/>
      <c r="G564" s="42" t="n"/>
      <c r="H564" s="42" t="n"/>
      <c r="I564" s="42" t="n"/>
      <c r="J564" s="42" t="n"/>
      <c r="K564" s="42" t="n"/>
      <c r="L564" s="42" t="n"/>
      <c r="M564" s="42" t="n"/>
      <c r="N564" s="42" t="n"/>
      <c r="O564" s="42" t="n"/>
    </row>
    <row r="565">
      <c r="A565" s="40" t="n"/>
      <c r="B565" s="41" t="n"/>
      <c r="C565" s="42" t="n"/>
      <c r="D565" s="42" t="n"/>
      <c r="E565" s="42" t="n"/>
      <c r="F565" s="42" t="n"/>
      <c r="G565" s="42" t="n"/>
      <c r="H565" s="42" t="n"/>
      <c r="I565" s="42" t="n"/>
      <c r="J565" s="42" t="n"/>
      <c r="K565" s="42" t="n"/>
      <c r="L565" s="42" t="n"/>
      <c r="M565" s="42" t="n"/>
      <c r="N565" s="42" t="n"/>
      <c r="O565" s="42" t="n"/>
    </row>
    <row r="566">
      <c r="A566" s="40" t="n"/>
      <c r="B566" s="41" t="n"/>
      <c r="C566" s="42" t="n"/>
      <c r="D566" s="42" t="n"/>
      <c r="E566" s="42" t="n"/>
      <c r="F566" s="42" t="n"/>
      <c r="G566" s="42" t="n"/>
      <c r="H566" s="42" t="n"/>
      <c r="I566" s="42" t="n"/>
      <c r="J566" s="42" t="n"/>
      <c r="K566" s="42" t="n"/>
      <c r="L566" s="42" t="n"/>
      <c r="M566" s="42" t="n"/>
      <c r="N566" s="42" t="n"/>
      <c r="O566" s="42" t="n"/>
    </row>
    <row r="567">
      <c r="A567" s="40" t="n"/>
      <c r="B567" s="41" t="n"/>
      <c r="C567" s="42" t="n"/>
      <c r="D567" s="42" t="n"/>
      <c r="E567" s="42" t="n"/>
      <c r="F567" s="42" t="n"/>
      <c r="G567" s="42" t="n"/>
      <c r="H567" s="42" t="n"/>
      <c r="I567" s="42" t="n"/>
      <c r="J567" s="42" t="n"/>
      <c r="K567" s="42" t="n"/>
      <c r="L567" s="42" t="n"/>
      <c r="M567" s="42" t="n"/>
      <c r="N567" s="42" t="n"/>
      <c r="O567" s="42" t="n"/>
    </row>
    <row r="568">
      <c r="A568" s="40" t="n"/>
      <c r="B568" s="41" t="n"/>
      <c r="C568" s="42" t="n"/>
      <c r="D568" s="42" t="n"/>
      <c r="E568" s="42" t="n"/>
      <c r="F568" s="42" t="n"/>
      <c r="G568" s="42" t="n"/>
      <c r="H568" s="42" t="n"/>
      <c r="I568" s="42" t="n"/>
      <c r="J568" s="42" t="n"/>
      <c r="K568" s="42" t="n"/>
      <c r="L568" s="42" t="n"/>
      <c r="M568" s="42" t="n"/>
      <c r="N568" s="42" t="n"/>
      <c r="O568" s="42" t="n"/>
    </row>
    <row r="569">
      <c r="A569" s="40" t="n"/>
      <c r="B569" s="41" t="n"/>
      <c r="C569" s="42" t="n"/>
      <c r="D569" s="42" t="n"/>
      <c r="E569" s="42" t="n"/>
      <c r="F569" s="42" t="n"/>
      <c r="G569" s="42" t="n"/>
      <c r="H569" s="42" t="n"/>
      <c r="I569" s="42" t="n"/>
      <c r="J569" s="42" t="n"/>
      <c r="K569" s="42" t="n"/>
      <c r="L569" s="42" t="n"/>
      <c r="M569" s="42" t="n"/>
      <c r="N569" s="42" t="n"/>
      <c r="O569" s="42" t="n"/>
    </row>
    <row r="570">
      <c r="A570" s="40" t="n"/>
      <c r="B570" s="41" t="n"/>
      <c r="C570" s="42" t="n"/>
      <c r="D570" s="42" t="n"/>
      <c r="E570" s="42" t="n"/>
      <c r="F570" s="42" t="n"/>
      <c r="G570" s="42" t="n"/>
      <c r="H570" s="42" t="n"/>
      <c r="I570" s="42" t="n"/>
      <c r="J570" s="42" t="n"/>
      <c r="K570" s="42" t="n"/>
      <c r="L570" s="42" t="n"/>
      <c r="M570" s="42" t="n"/>
      <c r="N570" s="42" t="n"/>
      <c r="O570" s="42" t="n"/>
    </row>
    <row r="571">
      <c r="A571" s="40" t="n"/>
      <c r="B571" s="41" t="n"/>
      <c r="C571" s="42" t="n"/>
      <c r="D571" s="42" t="n"/>
      <c r="E571" s="42" t="n"/>
      <c r="F571" s="42" t="n"/>
      <c r="G571" s="42" t="n"/>
      <c r="H571" s="42" t="n"/>
      <c r="I571" s="42" t="n"/>
      <c r="J571" s="42" t="n"/>
      <c r="K571" s="42" t="n"/>
      <c r="L571" s="42" t="n"/>
      <c r="M571" s="42" t="n"/>
      <c r="N571" s="42" t="n"/>
      <c r="O571" s="42" t="n"/>
    </row>
    <row r="572">
      <c r="A572" s="40" t="n"/>
      <c r="B572" s="41" t="n"/>
      <c r="C572" s="42" t="n"/>
      <c r="D572" s="42" t="n"/>
      <c r="E572" s="42" t="n"/>
      <c r="F572" s="42" t="n"/>
      <c r="G572" s="42" t="n"/>
      <c r="H572" s="42" t="n"/>
      <c r="I572" s="42" t="n"/>
      <c r="J572" s="42" t="n"/>
      <c r="K572" s="42" t="n"/>
      <c r="L572" s="42" t="n"/>
      <c r="M572" s="42" t="n"/>
      <c r="N572" s="42" t="n"/>
      <c r="O572" s="42" t="n"/>
    </row>
    <row r="573">
      <c r="A573" s="40" t="n"/>
      <c r="B573" s="41" t="n"/>
      <c r="C573" s="42" t="n"/>
      <c r="D573" s="42" t="n"/>
      <c r="E573" s="42" t="n"/>
      <c r="F573" s="42" t="n"/>
      <c r="G573" s="42" t="n"/>
      <c r="H573" s="42" t="n"/>
      <c r="I573" s="42" t="n"/>
      <c r="J573" s="42" t="n"/>
      <c r="K573" s="42" t="n"/>
      <c r="L573" s="42" t="n"/>
      <c r="M573" s="42" t="n"/>
      <c r="N573" s="42" t="n"/>
      <c r="O573" s="42" t="n"/>
    </row>
    <row r="574">
      <c r="A574" s="40" t="n"/>
      <c r="B574" s="41" t="n"/>
      <c r="C574" s="42" t="n"/>
      <c r="D574" s="42" t="n"/>
      <c r="E574" s="42" t="n"/>
      <c r="F574" s="42" t="n"/>
      <c r="G574" s="42" t="n"/>
      <c r="H574" s="42" t="n"/>
      <c r="I574" s="42" t="n"/>
      <c r="J574" s="42" t="n"/>
      <c r="K574" s="42" t="n"/>
      <c r="L574" s="42" t="n"/>
      <c r="M574" s="42" t="n"/>
      <c r="N574" s="42" t="n"/>
      <c r="O574" s="42" t="n"/>
    </row>
    <row r="575">
      <c r="A575" s="40" t="n"/>
      <c r="B575" s="41" t="n"/>
      <c r="C575" s="42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2" t="n"/>
      <c r="N575" s="42" t="n"/>
      <c r="O575" s="42" t="n"/>
    </row>
    <row r="576">
      <c r="A576" s="40" t="n"/>
      <c r="B576" s="41" t="n"/>
      <c r="C576" s="42" t="n"/>
      <c r="D576" s="42" t="n"/>
      <c r="E576" s="42" t="n"/>
      <c r="F576" s="42" t="n"/>
      <c r="G576" s="42" t="n"/>
      <c r="H576" s="42" t="n"/>
      <c r="I576" s="42" t="n"/>
      <c r="J576" s="42" t="n"/>
      <c r="K576" s="42" t="n"/>
      <c r="L576" s="42" t="n"/>
      <c r="M576" s="42" t="n"/>
      <c r="N576" s="42" t="n"/>
      <c r="O576" s="42" t="n"/>
    </row>
    <row r="577">
      <c r="A577" s="40" t="n"/>
      <c r="B577" s="41" t="n"/>
      <c r="C577" s="42" t="n"/>
      <c r="D577" s="42" t="n"/>
      <c r="E577" s="42" t="n"/>
      <c r="F577" s="42" t="n"/>
      <c r="G577" s="42" t="n"/>
      <c r="H577" s="42" t="n"/>
      <c r="I577" s="42" t="n"/>
      <c r="J577" s="42" t="n"/>
      <c r="K577" s="42" t="n"/>
      <c r="L577" s="42" t="n"/>
      <c r="M577" s="42" t="n"/>
      <c r="N577" s="42" t="n"/>
      <c r="O577" s="42" t="n"/>
    </row>
    <row r="578">
      <c r="A578" s="40" t="n"/>
      <c r="B578" s="41" t="n"/>
      <c r="C578" s="42" t="n"/>
      <c r="D578" s="42" t="n"/>
      <c r="E578" s="42" t="n"/>
      <c r="F578" s="42" t="n"/>
      <c r="G578" s="42" t="n"/>
      <c r="H578" s="42" t="n"/>
      <c r="I578" s="42" t="n"/>
      <c r="J578" s="42" t="n"/>
      <c r="K578" s="42" t="n"/>
      <c r="L578" s="42" t="n"/>
      <c r="M578" s="42" t="n"/>
      <c r="N578" s="42" t="n"/>
      <c r="O578" s="42" t="n"/>
    </row>
    <row r="579">
      <c r="A579" s="40" t="n"/>
      <c r="B579" s="41" t="n"/>
      <c r="C579" s="42" t="n"/>
      <c r="D579" s="42" t="n"/>
      <c r="E579" s="42" t="n"/>
      <c r="F579" s="42" t="n"/>
      <c r="G579" s="42" t="n"/>
      <c r="H579" s="42" t="n"/>
      <c r="I579" s="42" t="n"/>
      <c r="J579" s="42" t="n"/>
      <c r="K579" s="42" t="n"/>
      <c r="L579" s="42" t="n"/>
      <c r="M579" s="42" t="n"/>
      <c r="N579" s="42" t="n"/>
      <c r="O579" s="42" t="n"/>
    </row>
    <row r="580">
      <c r="A580" s="40" t="n"/>
      <c r="B580" s="41" t="n"/>
      <c r="C580" s="42" t="n"/>
      <c r="D580" s="42" t="n"/>
      <c r="E580" s="42" t="n"/>
      <c r="F580" s="42" t="n"/>
      <c r="G580" s="42" t="n"/>
      <c r="H580" s="42" t="n"/>
      <c r="I580" s="42" t="n"/>
      <c r="J580" s="42" t="n"/>
      <c r="K580" s="42" t="n"/>
      <c r="L580" s="42" t="n"/>
      <c r="M580" s="42" t="n"/>
      <c r="N580" s="42" t="n"/>
      <c r="O580" s="42" t="n"/>
    </row>
    <row r="581">
      <c r="A581" s="40" t="n"/>
      <c r="B581" s="41" t="n"/>
      <c r="C581" s="42" t="n"/>
      <c r="D581" s="42" t="n"/>
      <c r="E581" s="42" t="n"/>
      <c r="F581" s="42" t="n"/>
      <c r="G581" s="42" t="n"/>
      <c r="H581" s="42" t="n"/>
      <c r="I581" s="42" t="n"/>
      <c r="J581" s="42" t="n"/>
      <c r="K581" s="42" t="n"/>
      <c r="L581" s="42" t="n"/>
      <c r="M581" s="42" t="n"/>
      <c r="N581" s="42" t="n"/>
      <c r="O581" s="42" t="n"/>
    </row>
    <row r="582">
      <c r="A582" s="40" t="n"/>
      <c r="B582" s="41" t="n"/>
      <c r="C582" s="42" t="n"/>
      <c r="D582" s="42" t="n"/>
      <c r="E582" s="42" t="n"/>
      <c r="F582" s="42" t="n"/>
      <c r="G582" s="42" t="n"/>
      <c r="H582" s="42" t="n"/>
      <c r="I582" s="42" t="n"/>
      <c r="J582" s="42" t="n"/>
      <c r="K582" s="42" t="n"/>
      <c r="L582" s="42" t="n"/>
      <c r="M582" s="42" t="n"/>
      <c r="N582" s="42" t="n"/>
      <c r="O582" s="42" t="n"/>
    </row>
    <row r="583">
      <c r="A583" s="40" t="n"/>
      <c r="B583" s="41" t="n"/>
      <c r="C583" s="42" t="n"/>
      <c r="D583" s="42" t="n"/>
      <c r="E583" s="42" t="n"/>
      <c r="F583" s="42" t="n"/>
      <c r="G583" s="42" t="n"/>
      <c r="H583" s="42" t="n"/>
      <c r="I583" s="42" t="n"/>
      <c r="J583" s="42" t="n"/>
      <c r="K583" s="42" t="n"/>
      <c r="L583" s="42" t="n"/>
      <c r="M583" s="42" t="n"/>
      <c r="N583" s="42" t="n"/>
      <c r="O583" s="42" t="n"/>
    </row>
    <row r="584">
      <c r="A584" s="40" t="n"/>
      <c r="B584" s="41" t="n"/>
      <c r="C584" s="42" t="n"/>
      <c r="D584" s="42" t="n"/>
      <c r="E584" s="42" t="n"/>
      <c r="F584" s="42" t="n"/>
      <c r="G584" s="42" t="n"/>
      <c r="H584" s="42" t="n"/>
      <c r="I584" s="42" t="n"/>
      <c r="J584" s="42" t="n"/>
      <c r="K584" s="42" t="n"/>
      <c r="L584" s="42" t="n"/>
      <c r="M584" s="42" t="n"/>
      <c r="N584" s="42" t="n"/>
      <c r="O584" s="42" t="n"/>
    </row>
    <row r="585">
      <c r="A585" s="40" t="n"/>
      <c r="B585" s="41" t="n"/>
      <c r="C585" s="42" t="n"/>
      <c r="D585" s="42" t="n"/>
      <c r="E585" s="42" t="n"/>
      <c r="F585" s="42" t="n"/>
      <c r="G585" s="42" t="n"/>
      <c r="H585" s="42" t="n"/>
      <c r="I585" s="42" t="n"/>
      <c r="J585" s="42" t="n"/>
      <c r="K585" s="42" t="n"/>
      <c r="L585" s="42" t="n"/>
      <c r="M585" s="42" t="n"/>
      <c r="N585" s="42" t="n"/>
      <c r="O585" s="42" t="n"/>
    </row>
    <row r="586">
      <c r="A586" s="40" t="n"/>
      <c r="B586" s="41" t="n"/>
      <c r="C586" s="42" t="n"/>
      <c r="D586" s="42" t="n"/>
      <c r="E586" s="42" t="n"/>
      <c r="F586" s="42" t="n"/>
      <c r="G586" s="42" t="n"/>
      <c r="H586" s="42" t="n"/>
      <c r="I586" s="42" t="n"/>
      <c r="J586" s="42" t="n"/>
      <c r="K586" s="42" t="n"/>
      <c r="L586" s="42" t="n"/>
      <c r="M586" s="42" t="n"/>
      <c r="N586" s="42" t="n"/>
      <c r="O586" s="42" t="n"/>
    </row>
    <row r="587">
      <c r="A587" s="40" t="n"/>
      <c r="B587" s="41" t="n"/>
      <c r="C587" s="42" t="n"/>
      <c r="D587" s="42" t="n"/>
      <c r="E587" s="42" t="n"/>
      <c r="F587" s="42" t="n"/>
      <c r="G587" s="42" t="n"/>
      <c r="H587" s="42" t="n"/>
      <c r="I587" s="42" t="n"/>
      <c r="J587" s="42" t="n"/>
      <c r="K587" s="42" t="n"/>
      <c r="L587" s="42" t="n"/>
      <c r="M587" s="42" t="n"/>
      <c r="N587" s="42" t="n"/>
      <c r="O587" s="42" t="n"/>
    </row>
    <row r="588">
      <c r="A588" s="40" t="n"/>
      <c r="B588" s="41" t="n"/>
      <c r="C588" s="42" t="n"/>
      <c r="D588" s="42" t="n"/>
      <c r="E588" s="42" t="n"/>
      <c r="F588" s="42" t="n"/>
      <c r="G588" s="42" t="n"/>
      <c r="H588" s="42" t="n"/>
      <c r="I588" s="42" t="n"/>
      <c r="J588" s="42" t="n"/>
      <c r="K588" s="42" t="n"/>
      <c r="L588" s="42" t="n"/>
      <c r="M588" s="42" t="n"/>
      <c r="N588" s="42" t="n"/>
      <c r="O588" s="42" t="n"/>
    </row>
    <row r="589">
      <c r="A589" s="40" t="n"/>
      <c r="B589" s="41" t="n"/>
      <c r="C589" s="42" t="n"/>
      <c r="D589" s="42" t="n"/>
      <c r="E589" s="42" t="n"/>
      <c r="F589" s="42" t="n"/>
      <c r="G589" s="42" t="n"/>
      <c r="H589" s="42" t="n"/>
      <c r="I589" s="42" t="n"/>
      <c r="J589" s="42" t="n"/>
      <c r="K589" s="42" t="n"/>
      <c r="L589" s="42" t="n"/>
      <c r="M589" s="42" t="n"/>
      <c r="N589" s="42" t="n"/>
      <c r="O589" s="42" t="n"/>
    </row>
    <row r="590">
      <c r="A590" s="40" t="n"/>
      <c r="B590" s="41" t="n"/>
      <c r="C590" s="42" t="n"/>
      <c r="D590" s="42" t="n"/>
      <c r="E590" s="42" t="n"/>
      <c r="F590" s="42" t="n"/>
      <c r="G590" s="42" t="n"/>
      <c r="H590" s="42" t="n"/>
      <c r="I590" s="42" t="n"/>
      <c r="J590" s="42" t="n"/>
      <c r="K590" s="42" t="n"/>
      <c r="L590" s="42" t="n"/>
      <c r="M590" s="42" t="n"/>
      <c r="N590" s="42" t="n"/>
      <c r="O590" s="42" t="n"/>
    </row>
    <row r="591">
      <c r="A591" s="40" t="n"/>
      <c r="B591" s="41" t="n"/>
      <c r="C591" s="42" t="n"/>
      <c r="D591" s="42" t="n"/>
      <c r="E591" s="42" t="n"/>
      <c r="F591" s="42" t="n"/>
      <c r="G591" s="42" t="n"/>
      <c r="H591" s="42" t="n"/>
      <c r="I591" s="42" t="n"/>
      <c r="J591" s="42" t="n"/>
      <c r="K591" s="42" t="n"/>
      <c r="L591" s="42" t="n"/>
      <c r="M591" s="42" t="n"/>
      <c r="N591" s="42" t="n"/>
      <c r="O591" s="42" t="n"/>
    </row>
    <row r="592">
      <c r="A592" s="40" t="n"/>
      <c r="B592" s="41" t="n"/>
      <c r="C592" s="42" t="n"/>
      <c r="D592" s="42" t="n"/>
      <c r="E592" s="42" t="n"/>
      <c r="F592" s="42" t="n"/>
      <c r="G592" s="42" t="n"/>
      <c r="H592" s="42" t="n"/>
      <c r="I592" s="42" t="n"/>
      <c r="J592" s="42" t="n"/>
      <c r="K592" s="42" t="n"/>
      <c r="L592" s="42" t="n"/>
      <c r="M592" s="42" t="n"/>
      <c r="N592" s="42" t="n"/>
      <c r="O592" s="42" t="n"/>
    </row>
    <row r="593">
      <c r="A593" s="40" t="n"/>
      <c r="B593" s="41" t="n"/>
      <c r="C593" s="42" t="n"/>
      <c r="D593" s="42" t="n"/>
      <c r="E593" s="42" t="n"/>
      <c r="F593" s="42" t="n"/>
      <c r="G593" s="42" t="n"/>
      <c r="H593" s="42" t="n"/>
      <c r="I593" s="42" t="n"/>
      <c r="J593" s="42" t="n"/>
      <c r="K593" s="42" t="n"/>
      <c r="L593" s="42" t="n"/>
      <c r="M593" s="42" t="n"/>
      <c r="N593" s="42" t="n"/>
      <c r="O593" s="42" t="n"/>
    </row>
    <row r="594">
      <c r="A594" s="40" t="n"/>
      <c r="B594" s="41" t="n"/>
      <c r="C594" s="42" t="n"/>
      <c r="D594" s="42" t="n"/>
      <c r="E594" s="42" t="n"/>
      <c r="F594" s="42" t="n"/>
      <c r="G594" s="42" t="n"/>
      <c r="H594" s="42" t="n"/>
      <c r="I594" s="42" t="n"/>
      <c r="J594" s="42" t="n"/>
      <c r="K594" s="42" t="n"/>
      <c r="L594" s="42" t="n"/>
      <c r="M594" s="42" t="n"/>
      <c r="N594" s="42" t="n"/>
      <c r="O594" s="42" t="n"/>
    </row>
    <row r="595">
      <c r="A595" s="40" t="n"/>
      <c r="B595" s="41" t="n"/>
      <c r="C595" s="42" t="n"/>
      <c r="D595" s="42" t="n"/>
      <c r="E595" s="42" t="n"/>
      <c r="F595" s="42" t="n"/>
      <c r="G595" s="42" t="n"/>
      <c r="H595" s="42" t="n"/>
      <c r="I595" s="42" t="n"/>
      <c r="J595" s="42" t="n"/>
      <c r="K595" s="42" t="n"/>
      <c r="L595" s="42" t="n"/>
      <c r="M595" s="42" t="n"/>
      <c r="N595" s="42" t="n"/>
      <c r="O595" s="42" t="n"/>
    </row>
    <row r="596">
      <c r="A596" s="40" t="n"/>
      <c r="B596" s="41" t="n"/>
      <c r="C596" s="42" t="n"/>
      <c r="D596" s="42" t="n"/>
      <c r="E596" s="42" t="n"/>
      <c r="F596" s="42" t="n"/>
      <c r="G596" s="42" t="n"/>
      <c r="H596" s="42" t="n"/>
      <c r="I596" s="42" t="n"/>
      <c r="J596" s="42" t="n"/>
      <c r="K596" s="42" t="n"/>
      <c r="L596" s="42" t="n"/>
      <c r="M596" s="42" t="n"/>
      <c r="N596" s="42" t="n"/>
      <c r="O596" s="42" t="n"/>
    </row>
    <row r="597">
      <c r="A597" s="40" t="n"/>
      <c r="B597" s="41" t="n"/>
      <c r="C597" s="42" t="n"/>
      <c r="D597" s="42" t="n"/>
      <c r="E597" s="42" t="n"/>
      <c r="F597" s="42" t="n"/>
      <c r="G597" s="42" t="n"/>
      <c r="H597" s="42" t="n"/>
      <c r="I597" s="42" t="n"/>
      <c r="J597" s="42" t="n"/>
      <c r="K597" s="42" t="n"/>
      <c r="L597" s="42" t="n"/>
      <c r="M597" s="42" t="n"/>
      <c r="N597" s="42" t="n"/>
      <c r="O597" s="42" t="n"/>
    </row>
    <row r="598">
      <c r="A598" s="40" t="n"/>
      <c r="B598" s="41" t="n"/>
      <c r="C598" s="42" t="n"/>
      <c r="D598" s="42" t="n"/>
      <c r="E598" s="42" t="n"/>
      <c r="F598" s="42" t="n"/>
      <c r="G598" s="42" t="n"/>
      <c r="H598" s="42" t="n"/>
      <c r="I598" s="42" t="n"/>
      <c r="J598" s="42" t="n"/>
      <c r="K598" s="42" t="n"/>
      <c r="L598" s="42" t="n"/>
      <c r="M598" s="42" t="n"/>
      <c r="N598" s="42" t="n"/>
      <c r="O598" s="42" t="n"/>
    </row>
    <row r="599">
      <c r="A599" s="40" t="n"/>
      <c r="B599" s="41" t="n"/>
      <c r="C599" s="42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2" t="n"/>
      <c r="N599" s="42" t="n"/>
      <c r="O599" s="42" t="n"/>
    </row>
    <row r="600">
      <c r="A600" s="40" t="n"/>
      <c r="B600" s="41" t="n"/>
      <c r="C600" s="42" t="n"/>
      <c r="D600" s="42" t="n"/>
      <c r="E600" s="42" t="n"/>
      <c r="F600" s="42" t="n"/>
      <c r="G600" s="42" t="n"/>
      <c r="H600" s="42" t="n"/>
      <c r="I600" s="42" t="n"/>
      <c r="J600" s="42" t="n"/>
      <c r="K600" s="42" t="n"/>
      <c r="L600" s="42" t="n"/>
      <c r="M600" s="42" t="n"/>
      <c r="N600" s="42" t="n"/>
      <c r="O600" s="42" t="n"/>
    </row>
    <row r="601">
      <c r="A601" s="40" t="n"/>
      <c r="B601" s="41" t="n"/>
      <c r="C601" s="42" t="n"/>
      <c r="D601" s="42" t="n"/>
      <c r="E601" s="42" t="n"/>
      <c r="F601" s="42" t="n"/>
      <c r="G601" s="42" t="n"/>
      <c r="H601" s="42" t="n"/>
      <c r="I601" s="42" t="n"/>
      <c r="J601" s="42" t="n"/>
      <c r="K601" s="42" t="n"/>
      <c r="L601" s="42" t="n"/>
      <c r="M601" s="42" t="n"/>
      <c r="N601" s="42" t="n"/>
      <c r="O601" s="42" t="n"/>
    </row>
    <row r="602">
      <c r="A602" s="40" t="n"/>
      <c r="B602" s="41" t="n"/>
      <c r="C602" s="42" t="n"/>
      <c r="D602" s="42" t="n"/>
      <c r="E602" s="42" t="n"/>
      <c r="F602" s="42" t="n"/>
      <c r="G602" s="42" t="n"/>
      <c r="H602" s="42" t="n"/>
      <c r="I602" s="42" t="n"/>
      <c r="J602" s="42" t="n"/>
      <c r="K602" s="42" t="n"/>
      <c r="L602" s="42" t="n"/>
      <c r="M602" s="42" t="n"/>
      <c r="N602" s="42" t="n"/>
      <c r="O602" s="42" t="n"/>
    </row>
    <row r="603">
      <c r="A603" s="40" t="n"/>
      <c r="B603" s="41" t="n"/>
      <c r="C603" s="42" t="n"/>
      <c r="D603" s="42" t="n"/>
      <c r="E603" s="42" t="n"/>
      <c r="F603" s="42" t="n"/>
      <c r="G603" s="42" t="n"/>
      <c r="H603" s="42" t="n"/>
      <c r="I603" s="42" t="n"/>
      <c r="J603" s="42" t="n"/>
      <c r="K603" s="42" t="n"/>
      <c r="L603" s="42" t="n"/>
      <c r="M603" s="42" t="n"/>
      <c r="N603" s="42" t="n"/>
      <c r="O603" s="42" t="n"/>
    </row>
    <row r="604">
      <c r="A604" s="40" t="n"/>
      <c r="B604" s="41" t="n"/>
      <c r="C604" s="42" t="n"/>
      <c r="D604" s="42" t="n"/>
      <c r="E604" s="42" t="n"/>
      <c r="F604" s="42" t="n"/>
      <c r="G604" s="42" t="n"/>
      <c r="H604" s="42" t="n"/>
      <c r="I604" s="42" t="n"/>
      <c r="J604" s="42" t="n"/>
      <c r="K604" s="42" t="n"/>
      <c r="L604" s="42" t="n"/>
      <c r="M604" s="42" t="n"/>
      <c r="N604" s="42" t="n"/>
      <c r="O604" s="42" t="n"/>
    </row>
    <row r="605">
      <c r="A605" s="40" t="n"/>
      <c r="B605" s="41" t="n"/>
      <c r="C605" s="42" t="n"/>
      <c r="D605" s="42" t="n"/>
      <c r="E605" s="42" t="n"/>
      <c r="F605" s="42" t="n"/>
      <c r="G605" s="42" t="n"/>
      <c r="H605" s="42" t="n"/>
      <c r="I605" s="42" t="n"/>
      <c r="J605" s="42" t="n"/>
      <c r="K605" s="42" t="n"/>
      <c r="L605" s="42" t="n"/>
      <c r="M605" s="42" t="n"/>
      <c r="N605" s="42" t="n"/>
      <c r="O605" s="42" t="n"/>
    </row>
    <row r="606">
      <c r="A606" s="40" t="n"/>
      <c r="B606" s="41" t="n"/>
      <c r="C606" s="42" t="n"/>
      <c r="D606" s="42" t="n"/>
      <c r="E606" s="42" t="n"/>
      <c r="F606" s="42" t="n"/>
      <c r="G606" s="42" t="n"/>
      <c r="H606" s="42" t="n"/>
      <c r="I606" s="42" t="n"/>
      <c r="J606" s="42" t="n"/>
      <c r="K606" s="42" t="n"/>
      <c r="L606" s="42" t="n"/>
      <c r="M606" s="42" t="n"/>
      <c r="N606" s="42" t="n"/>
      <c r="O606" s="42" t="n"/>
    </row>
    <row r="607">
      <c r="A607" s="40" t="n"/>
      <c r="B607" s="41" t="n"/>
      <c r="C607" s="42" t="n"/>
      <c r="D607" s="42" t="n"/>
      <c r="E607" s="42" t="n"/>
      <c r="F607" s="42" t="n"/>
      <c r="G607" s="42" t="n"/>
      <c r="H607" s="42" t="n"/>
      <c r="I607" s="42" t="n"/>
      <c r="J607" s="42" t="n"/>
      <c r="K607" s="42" t="n"/>
      <c r="L607" s="42" t="n"/>
      <c r="M607" s="42" t="n"/>
      <c r="N607" s="42" t="n"/>
      <c r="O607" s="42" t="n"/>
    </row>
    <row r="608">
      <c r="A608" s="40" t="n"/>
      <c r="B608" s="41" t="n"/>
      <c r="C608" s="42" t="n"/>
      <c r="D608" s="42" t="n"/>
      <c r="E608" s="42" t="n"/>
      <c r="F608" s="42" t="n"/>
      <c r="G608" s="42" t="n"/>
      <c r="H608" s="42" t="n"/>
      <c r="I608" s="42" t="n"/>
      <c r="J608" s="42" t="n"/>
      <c r="K608" s="42" t="n"/>
      <c r="L608" s="42" t="n"/>
      <c r="M608" s="42" t="n"/>
      <c r="N608" s="42" t="n"/>
      <c r="O608" s="42" t="n"/>
    </row>
    <row r="609">
      <c r="A609" s="40" t="n"/>
      <c r="B609" s="41" t="n"/>
      <c r="C609" s="42" t="n"/>
      <c r="D609" s="42" t="n"/>
      <c r="E609" s="42" t="n"/>
      <c r="F609" s="42" t="n"/>
      <c r="G609" s="42" t="n"/>
      <c r="H609" s="42" t="n"/>
      <c r="I609" s="42" t="n"/>
      <c r="J609" s="42" t="n"/>
      <c r="K609" s="42" t="n"/>
      <c r="L609" s="42" t="n"/>
      <c r="M609" s="42" t="n"/>
      <c r="N609" s="42" t="n"/>
      <c r="O609" s="42" t="n"/>
    </row>
    <row r="610">
      <c r="A610" s="40" t="n"/>
      <c r="B610" s="41" t="n"/>
      <c r="C610" s="42" t="n"/>
      <c r="D610" s="42" t="n"/>
      <c r="E610" s="42" t="n"/>
      <c r="F610" s="42" t="n"/>
      <c r="G610" s="42" t="n"/>
      <c r="H610" s="42" t="n"/>
      <c r="I610" s="42" t="n"/>
      <c r="J610" s="42" t="n"/>
      <c r="K610" s="42" t="n"/>
      <c r="L610" s="42" t="n"/>
      <c r="M610" s="42" t="n"/>
      <c r="N610" s="42" t="n"/>
      <c r="O610" s="42" t="n"/>
    </row>
    <row r="611">
      <c r="A611" s="40" t="n"/>
      <c r="B611" s="41" t="n"/>
      <c r="C611" s="42" t="n"/>
      <c r="D611" s="42" t="n"/>
      <c r="E611" s="42" t="n"/>
      <c r="F611" s="42" t="n"/>
      <c r="G611" s="42" t="n"/>
      <c r="H611" s="42" t="n"/>
      <c r="I611" s="42" t="n"/>
      <c r="J611" s="42" t="n"/>
      <c r="K611" s="42" t="n"/>
      <c r="L611" s="42" t="n"/>
      <c r="M611" s="42" t="n"/>
      <c r="N611" s="42" t="n"/>
      <c r="O611" s="42" t="n"/>
    </row>
    <row r="612">
      <c r="A612" s="40" t="n"/>
      <c r="B612" s="41" t="n"/>
      <c r="C612" s="42" t="n"/>
      <c r="D612" s="42" t="n"/>
      <c r="E612" s="42" t="n"/>
      <c r="F612" s="42" t="n"/>
      <c r="G612" s="42" t="n"/>
      <c r="H612" s="42" t="n"/>
      <c r="I612" s="42" t="n"/>
      <c r="J612" s="42" t="n"/>
      <c r="K612" s="42" t="n"/>
      <c r="L612" s="42" t="n"/>
      <c r="M612" s="42" t="n"/>
      <c r="N612" s="42" t="n"/>
      <c r="O612" s="42" t="n"/>
    </row>
    <row r="613">
      <c r="A613" s="40" t="n"/>
      <c r="B613" s="41" t="n"/>
      <c r="C613" s="42" t="n"/>
      <c r="D613" s="42" t="n"/>
      <c r="E613" s="42" t="n"/>
      <c r="F613" s="42" t="n"/>
      <c r="G613" s="42" t="n"/>
      <c r="H613" s="42" t="n"/>
      <c r="I613" s="42" t="n"/>
      <c r="J613" s="42" t="n"/>
      <c r="K613" s="42" t="n"/>
      <c r="L613" s="42" t="n"/>
      <c r="M613" s="42" t="n"/>
      <c r="N613" s="42" t="n"/>
      <c r="O613" s="42" t="n"/>
    </row>
    <row r="614">
      <c r="A614" s="40" t="n"/>
      <c r="B614" s="41" t="n"/>
      <c r="C614" s="42" t="n"/>
      <c r="D614" s="42" t="n"/>
      <c r="E614" s="42" t="n"/>
      <c r="F614" s="42" t="n"/>
      <c r="G614" s="42" t="n"/>
      <c r="H614" s="42" t="n"/>
      <c r="I614" s="42" t="n"/>
      <c r="J614" s="42" t="n"/>
      <c r="K614" s="42" t="n"/>
      <c r="L614" s="42" t="n"/>
      <c r="M614" s="42" t="n"/>
      <c r="N614" s="42" t="n"/>
      <c r="O614" s="42" t="n"/>
    </row>
    <row r="615">
      <c r="A615" s="40" t="n"/>
      <c r="B615" s="41" t="n"/>
      <c r="C615" s="42" t="n"/>
      <c r="D615" s="42" t="n"/>
      <c r="E615" s="42" t="n"/>
      <c r="F615" s="42" t="n"/>
      <c r="G615" s="42" t="n"/>
      <c r="H615" s="42" t="n"/>
      <c r="I615" s="42" t="n"/>
      <c r="J615" s="42" t="n"/>
      <c r="K615" s="42" t="n"/>
      <c r="L615" s="42" t="n"/>
      <c r="M615" s="42" t="n"/>
      <c r="N615" s="42" t="n"/>
      <c r="O615" s="42" t="n"/>
    </row>
    <row r="616">
      <c r="A616" s="40" t="n"/>
      <c r="B616" s="41" t="n"/>
      <c r="C616" s="42" t="n"/>
      <c r="D616" s="42" t="n"/>
      <c r="E616" s="42" t="n"/>
      <c r="F616" s="42" t="n"/>
      <c r="G616" s="42" t="n"/>
      <c r="H616" s="42" t="n"/>
      <c r="I616" s="42" t="n"/>
      <c r="J616" s="42" t="n"/>
      <c r="K616" s="42" t="n"/>
      <c r="L616" s="42" t="n"/>
      <c r="M616" s="42" t="n"/>
      <c r="N616" s="42" t="n"/>
      <c r="O616" s="42" t="n"/>
    </row>
    <row r="617">
      <c r="A617" s="40" t="n"/>
      <c r="B617" s="41" t="n"/>
      <c r="C617" s="42" t="n"/>
      <c r="D617" s="42" t="n"/>
      <c r="E617" s="42" t="n"/>
      <c r="F617" s="42" t="n"/>
      <c r="G617" s="42" t="n"/>
      <c r="H617" s="42" t="n"/>
      <c r="I617" s="42" t="n"/>
      <c r="J617" s="42" t="n"/>
      <c r="K617" s="42" t="n"/>
      <c r="L617" s="42" t="n"/>
      <c r="M617" s="42" t="n"/>
      <c r="N617" s="42" t="n"/>
      <c r="O617" s="42" t="n"/>
    </row>
    <row r="618">
      <c r="A618" s="40" t="n"/>
      <c r="B618" s="41" t="n"/>
      <c r="C618" s="42" t="n"/>
      <c r="D618" s="42" t="n"/>
      <c r="E618" s="42" t="n"/>
      <c r="F618" s="42" t="n"/>
      <c r="G618" s="42" t="n"/>
      <c r="H618" s="42" t="n"/>
      <c r="I618" s="42" t="n"/>
      <c r="J618" s="42" t="n"/>
      <c r="K618" s="42" t="n"/>
      <c r="L618" s="42" t="n"/>
      <c r="M618" s="42" t="n"/>
      <c r="N618" s="42" t="n"/>
      <c r="O618" s="42" t="n"/>
    </row>
    <row r="619">
      <c r="A619" s="40" t="n"/>
      <c r="B619" s="41" t="n"/>
      <c r="C619" s="42" t="n"/>
      <c r="D619" s="42" t="n"/>
      <c r="E619" s="42" t="n"/>
      <c r="F619" s="42" t="n"/>
      <c r="G619" s="42" t="n"/>
      <c r="H619" s="42" t="n"/>
      <c r="I619" s="42" t="n"/>
      <c r="J619" s="42" t="n"/>
      <c r="K619" s="42" t="n"/>
      <c r="L619" s="42" t="n"/>
      <c r="M619" s="42" t="n"/>
      <c r="N619" s="42" t="n"/>
      <c r="O619" s="42" t="n"/>
    </row>
    <row r="620">
      <c r="A620" s="40" t="n"/>
      <c r="B620" s="41" t="n"/>
      <c r="C620" s="42" t="n"/>
      <c r="D620" s="42" t="n"/>
      <c r="E620" s="42" t="n"/>
      <c r="F620" s="42" t="n"/>
      <c r="G620" s="42" t="n"/>
      <c r="H620" s="42" t="n"/>
      <c r="I620" s="42" t="n"/>
      <c r="J620" s="42" t="n"/>
      <c r="K620" s="42" t="n"/>
      <c r="L620" s="42" t="n"/>
      <c r="M620" s="42" t="n"/>
      <c r="N620" s="42" t="n"/>
      <c r="O620" s="42" t="n"/>
    </row>
    <row r="621">
      <c r="A621" s="40" t="n"/>
      <c r="B621" s="41" t="n"/>
      <c r="C621" s="42" t="n"/>
      <c r="D621" s="42" t="n"/>
      <c r="E621" s="42" t="n"/>
      <c r="F621" s="42" t="n"/>
      <c r="G621" s="42" t="n"/>
      <c r="H621" s="42" t="n"/>
      <c r="I621" s="42" t="n"/>
      <c r="J621" s="42" t="n"/>
      <c r="K621" s="42" t="n"/>
      <c r="L621" s="42" t="n"/>
      <c r="M621" s="42" t="n"/>
      <c r="N621" s="42" t="n"/>
      <c r="O621" s="42" t="n"/>
    </row>
    <row r="622">
      <c r="A622" s="40" t="n"/>
      <c r="B622" s="41" t="n"/>
      <c r="C622" s="42" t="n"/>
      <c r="D622" s="42" t="n"/>
      <c r="E622" s="42" t="n"/>
      <c r="F622" s="42" t="n"/>
      <c r="G622" s="42" t="n"/>
      <c r="H622" s="42" t="n"/>
      <c r="I622" s="42" t="n"/>
      <c r="J622" s="42" t="n"/>
      <c r="K622" s="42" t="n"/>
      <c r="L622" s="42" t="n"/>
      <c r="M622" s="42" t="n"/>
      <c r="N622" s="42" t="n"/>
      <c r="O622" s="42" t="n"/>
    </row>
    <row r="623">
      <c r="A623" s="40" t="n"/>
      <c r="B623" s="41" t="n"/>
      <c r="C623" s="42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2" t="n"/>
      <c r="N623" s="42" t="n"/>
      <c r="O623" s="42" t="n"/>
    </row>
    <row r="624">
      <c r="A624" s="40" t="n"/>
      <c r="B624" s="41" t="n"/>
      <c r="C624" s="42" t="n"/>
      <c r="D624" s="42" t="n"/>
      <c r="E624" s="42" t="n"/>
      <c r="F624" s="42" t="n"/>
      <c r="G624" s="42" t="n"/>
      <c r="H624" s="42" t="n"/>
      <c r="I624" s="42" t="n"/>
      <c r="J624" s="42" t="n"/>
      <c r="K624" s="42" t="n"/>
      <c r="L624" s="42" t="n"/>
      <c r="M624" s="42" t="n"/>
      <c r="N624" s="42" t="n"/>
      <c r="O624" s="42" t="n"/>
    </row>
    <row r="625">
      <c r="A625" s="40" t="n"/>
      <c r="B625" s="41" t="n"/>
      <c r="C625" s="42" t="n"/>
      <c r="D625" s="42" t="n"/>
      <c r="E625" s="42" t="n"/>
      <c r="F625" s="42" t="n"/>
      <c r="G625" s="42" t="n"/>
      <c r="H625" s="42" t="n"/>
      <c r="I625" s="42" t="n"/>
      <c r="J625" s="42" t="n"/>
      <c r="K625" s="42" t="n"/>
      <c r="L625" s="42" t="n"/>
      <c r="M625" s="42" t="n"/>
      <c r="N625" s="42" t="n"/>
      <c r="O625" s="42" t="n"/>
    </row>
    <row r="626">
      <c r="A626" s="40" t="n"/>
      <c r="B626" s="41" t="n"/>
      <c r="C626" s="42" t="n"/>
      <c r="D626" s="42" t="n"/>
      <c r="E626" s="42" t="n"/>
      <c r="F626" s="42" t="n"/>
      <c r="G626" s="42" t="n"/>
      <c r="H626" s="42" t="n"/>
      <c r="I626" s="42" t="n"/>
      <c r="J626" s="42" t="n"/>
      <c r="K626" s="42" t="n"/>
      <c r="L626" s="42" t="n"/>
      <c r="M626" s="42" t="n"/>
      <c r="N626" s="42" t="n"/>
      <c r="O626" s="42" t="n"/>
    </row>
    <row r="627">
      <c r="A627" s="40" t="n"/>
      <c r="B627" s="41" t="n"/>
      <c r="C627" s="42" t="n"/>
      <c r="D627" s="42" t="n"/>
      <c r="E627" s="42" t="n"/>
      <c r="F627" s="42" t="n"/>
      <c r="G627" s="42" t="n"/>
      <c r="H627" s="42" t="n"/>
      <c r="I627" s="42" t="n"/>
      <c r="J627" s="42" t="n"/>
      <c r="K627" s="42" t="n"/>
      <c r="L627" s="42" t="n"/>
      <c r="M627" s="42" t="n"/>
      <c r="N627" s="42" t="n"/>
      <c r="O627" s="42" t="n"/>
    </row>
    <row r="628">
      <c r="A628" s="40" t="n"/>
      <c r="B628" s="41" t="n"/>
      <c r="C628" s="42" t="n"/>
      <c r="D628" s="42" t="n"/>
      <c r="E628" s="42" t="n"/>
      <c r="F628" s="42" t="n"/>
      <c r="G628" s="42" t="n"/>
      <c r="H628" s="42" t="n"/>
      <c r="I628" s="42" t="n"/>
      <c r="J628" s="42" t="n"/>
      <c r="K628" s="42" t="n"/>
      <c r="L628" s="42" t="n"/>
      <c r="M628" s="42" t="n"/>
      <c r="N628" s="42" t="n"/>
      <c r="O628" s="42" t="n"/>
    </row>
    <row r="629">
      <c r="A629" s="40" t="n"/>
      <c r="B629" s="41" t="n"/>
      <c r="C629" s="42" t="n"/>
      <c r="D629" s="42" t="n"/>
      <c r="E629" s="42" t="n"/>
      <c r="F629" s="42" t="n"/>
      <c r="G629" s="42" t="n"/>
      <c r="H629" s="42" t="n"/>
      <c r="I629" s="42" t="n"/>
      <c r="J629" s="42" t="n"/>
      <c r="K629" s="42" t="n"/>
      <c r="L629" s="42" t="n"/>
      <c r="M629" s="42" t="n"/>
      <c r="N629" s="42" t="n"/>
      <c r="O629" s="42" t="n"/>
    </row>
    <row r="630">
      <c r="A630" s="40" t="n"/>
      <c r="B630" s="41" t="n"/>
      <c r="C630" s="42" t="n"/>
      <c r="D630" s="42" t="n"/>
      <c r="E630" s="42" t="n"/>
      <c r="F630" s="42" t="n"/>
      <c r="G630" s="42" t="n"/>
      <c r="H630" s="42" t="n"/>
      <c r="I630" s="42" t="n"/>
      <c r="J630" s="42" t="n"/>
      <c r="K630" s="42" t="n"/>
      <c r="L630" s="42" t="n"/>
      <c r="M630" s="42" t="n"/>
      <c r="N630" s="42" t="n"/>
      <c r="O630" s="42" t="n"/>
    </row>
    <row r="631">
      <c r="A631" s="40" t="n"/>
      <c r="B631" s="41" t="n"/>
      <c r="C631" s="42" t="n"/>
      <c r="D631" s="42" t="n"/>
      <c r="E631" s="42" t="n"/>
      <c r="F631" s="42" t="n"/>
      <c r="G631" s="42" t="n"/>
      <c r="H631" s="42" t="n"/>
      <c r="I631" s="42" t="n"/>
      <c r="J631" s="42" t="n"/>
      <c r="K631" s="42" t="n"/>
      <c r="L631" s="42" t="n"/>
      <c r="M631" s="42" t="n"/>
      <c r="N631" s="42" t="n"/>
      <c r="O631" s="42" t="n"/>
    </row>
    <row r="632">
      <c r="A632" s="40" t="n"/>
      <c r="B632" s="41" t="n"/>
      <c r="C632" s="42" t="n"/>
      <c r="D632" s="42" t="n"/>
      <c r="E632" s="42" t="n"/>
      <c r="F632" s="42" t="n"/>
      <c r="G632" s="42" t="n"/>
      <c r="H632" s="42" t="n"/>
      <c r="I632" s="42" t="n"/>
      <c r="J632" s="42" t="n"/>
      <c r="K632" s="42" t="n"/>
      <c r="L632" s="42" t="n"/>
      <c r="M632" s="42" t="n"/>
      <c r="N632" s="42" t="n"/>
      <c r="O632" s="42" t="n"/>
    </row>
    <row r="633">
      <c r="A633" s="40" t="n"/>
      <c r="B633" s="41" t="n"/>
      <c r="C633" s="42" t="n"/>
      <c r="D633" s="42" t="n"/>
      <c r="E633" s="42" t="n"/>
      <c r="F633" s="42" t="n"/>
      <c r="G633" s="42" t="n"/>
      <c r="H633" s="42" t="n"/>
      <c r="I633" s="42" t="n"/>
      <c r="J633" s="42" t="n"/>
      <c r="K633" s="42" t="n"/>
      <c r="L633" s="42" t="n"/>
      <c r="M633" s="42" t="n"/>
      <c r="N633" s="42" t="n"/>
      <c r="O633" s="42" t="n"/>
    </row>
    <row r="634">
      <c r="A634" s="40" t="n"/>
      <c r="B634" s="41" t="n"/>
      <c r="C634" s="42" t="n"/>
      <c r="D634" s="42" t="n"/>
      <c r="E634" s="42" t="n"/>
      <c r="F634" s="42" t="n"/>
      <c r="G634" s="42" t="n"/>
      <c r="H634" s="42" t="n"/>
      <c r="I634" s="42" t="n"/>
      <c r="J634" s="42" t="n"/>
      <c r="K634" s="42" t="n"/>
      <c r="L634" s="42" t="n"/>
      <c r="M634" s="42" t="n"/>
      <c r="N634" s="42" t="n"/>
      <c r="O634" s="42" t="n"/>
    </row>
    <row r="635">
      <c r="A635" s="40" t="n"/>
      <c r="B635" s="41" t="n"/>
      <c r="C635" s="42" t="n"/>
      <c r="D635" s="42" t="n"/>
      <c r="E635" s="42" t="n"/>
      <c r="F635" s="42" t="n"/>
      <c r="G635" s="42" t="n"/>
      <c r="H635" s="42" t="n"/>
      <c r="I635" s="42" t="n"/>
      <c r="J635" s="42" t="n"/>
      <c r="K635" s="42" t="n"/>
      <c r="L635" s="42" t="n"/>
      <c r="M635" s="42" t="n"/>
      <c r="N635" s="42" t="n"/>
      <c r="O635" s="42" t="n"/>
    </row>
    <row r="636">
      <c r="A636" s="40" t="n"/>
      <c r="B636" s="41" t="n"/>
      <c r="C636" s="42" t="n"/>
      <c r="D636" s="42" t="n"/>
      <c r="E636" s="42" t="n"/>
      <c r="F636" s="42" t="n"/>
      <c r="G636" s="42" t="n"/>
      <c r="H636" s="42" t="n"/>
      <c r="I636" s="42" t="n"/>
      <c r="J636" s="42" t="n"/>
      <c r="K636" s="42" t="n"/>
      <c r="L636" s="42" t="n"/>
      <c r="M636" s="42" t="n"/>
      <c r="N636" s="42" t="n"/>
      <c r="O636" s="42" t="n"/>
    </row>
    <row r="637">
      <c r="A637" s="40" t="n"/>
      <c r="B637" s="41" t="n"/>
      <c r="C637" s="42" t="n"/>
      <c r="D637" s="42" t="n"/>
      <c r="E637" s="42" t="n"/>
      <c r="F637" s="42" t="n"/>
      <c r="G637" s="42" t="n"/>
      <c r="H637" s="42" t="n"/>
      <c r="I637" s="42" t="n"/>
      <c r="J637" s="42" t="n"/>
      <c r="K637" s="42" t="n"/>
      <c r="L637" s="42" t="n"/>
      <c r="M637" s="42" t="n"/>
      <c r="N637" s="42" t="n"/>
      <c r="O637" s="42" t="n"/>
    </row>
    <row r="638">
      <c r="A638" s="40" t="n"/>
      <c r="B638" s="41" t="n"/>
      <c r="C638" s="42" t="n"/>
      <c r="D638" s="42" t="n"/>
      <c r="E638" s="42" t="n"/>
      <c r="F638" s="42" t="n"/>
      <c r="G638" s="42" t="n"/>
      <c r="H638" s="42" t="n"/>
      <c r="I638" s="42" t="n"/>
      <c r="J638" s="42" t="n"/>
      <c r="K638" s="42" t="n"/>
      <c r="L638" s="42" t="n"/>
      <c r="M638" s="42" t="n"/>
      <c r="N638" s="42" t="n"/>
      <c r="O638" s="42" t="n"/>
    </row>
    <row r="639">
      <c r="A639" s="40" t="n"/>
      <c r="B639" s="41" t="n"/>
      <c r="C639" s="42" t="n"/>
      <c r="D639" s="42" t="n"/>
      <c r="E639" s="42" t="n"/>
      <c r="F639" s="42" t="n"/>
      <c r="G639" s="42" t="n"/>
      <c r="H639" s="42" t="n"/>
      <c r="I639" s="42" t="n"/>
      <c r="J639" s="42" t="n"/>
      <c r="K639" s="42" t="n"/>
      <c r="L639" s="42" t="n"/>
      <c r="M639" s="42" t="n"/>
      <c r="N639" s="42" t="n"/>
      <c r="O639" s="42" t="n"/>
    </row>
    <row r="640">
      <c r="A640" s="40" t="n"/>
      <c r="B640" s="41" t="n"/>
      <c r="C640" s="42" t="n"/>
      <c r="D640" s="42" t="n"/>
      <c r="E640" s="42" t="n"/>
      <c r="F640" s="42" t="n"/>
      <c r="G640" s="42" t="n"/>
      <c r="H640" s="42" t="n"/>
      <c r="I640" s="42" t="n"/>
      <c r="J640" s="42" t="n"/>
      <c r="K640" s="42" t="n"/>
      <c r="L640" s="42" t="n"/>
      <c r="M640" s="42" t="n"/>
      <c r="N640" s="42" t="n"/>
      <c r="O640" s="42" t="n"/>
    </row>
    <row r="641">
      <c r="A641" s="40" t="n"/>
      <c r="B641" s="41" t="n"/>
      <c r="C641" s="42" t="n"/>
      <c r="D641" s="42" t="n"/>
      <c r="E641" s="42" t="n"/>
      <c r="F641" s="42" t="n"/>
      <c r="G641" s="42" t="n"/>
      <c r="H641" s="42" t="n"/>
      <c r="I641" s="42" t="n"/>
      <c r="J641" s="42" t="n"/>
      <c r="K641" s="42" t="n"/>
      <c r="L641" s="42" t="n"/>
      <c r="M641" s="42" t="n"/>
      <c r="N641" s="42" t="n"/>
      <c r="O641" s="42" t="n"/>
    </row>
    <row r="642">
      <c r="A642" s="40" t="n"/>
      <c r="B642" s="41" t="n"/>
      <c r="C642" s="42" t="n"/>
      <c r="D642" s="42" t="n"/>
      <c r="E642" s="42" t="n"/>
      <c r="F642" s="42" t="n"/>
      <c r="G642" s="42" t="n"/>
      <c r="H642" s="42" t="n"/>
      <c r="I642" s="42" t="n"/>
      <c r="J642" s="42" t="n"/>
      <c r="K642" s="42" t="n"/>
      <c r="L642" s="42" t="n"/>
      <c r="M642" s="42" t="n"/>
      <c r="N642" s="42" t="n"/>
      <c r="O642" s="42" t="n"/>
    </row>
    <row r="643">
      <c r="A643" s="40" t="n"/>
      <c r="B643" s="41" t="n"/>
      <c r="C643" s="42" t="n"/>
      <c r="D643" s="42" t="n"/>
      <c r="E643" s="42" t="n"/>
      <c r="F643" s="42" t="n"/>
      <c r="G643" s="42" t="n"/>
      <c r="H643" s="42" t="n"/>
      <c r="I643" s="42" t="n"/>
      <c r="J643" s="42" t="n"/>
      <c r="K643" s="42" t="n"/>
      <c r="L643" s="42" t="n"/>
      <c r="M643" s="42" t="n"/>
      <c r="N643" s="42" t="n"/>
      <c r="O643" s="42" t="n"/>
    </row>
    <row r="644">
      <c r="A644" s="40" t="n"/>
      <c r="B644" s="41" t="n"/>
      <c r="C644" s="42" t="n"/>
      <c r="D644" s="42" t="n"/>
      <c r="E644" s="42" t="n"/>
      <c r="F644" s="42" t="n"/>
      <c r="G644" s="42" t="n"/>
      <c r="H644" s="42" t="n"/>
      <c r="I644" s="42" t="n"/>
      <c r="J644" s="42" t="n"/>
      <c r="K644" s="42" t="n"/>
      <c r="L644" s="42" t="n"/>
      <c r="M644" s="42" t="n"/>
      <c r="N644" s="42" t="n"/>
      <c r="O644" s="42" t="n"/>
    </row>
    <row r="645">
      <c r="A645" s="40" t="n"/>
      <c r="B645" s="41" t="n"/>
      <c r="C645" s="42" t="n"/>
      <c r="D645" s="42" t="n"/>
      <c r="E645" s="42" t="n"/>
      <c r="F645" s="42" t="n"/>
      <c r="G645" s="42" t="n"/>
      <c r="H645" s="42" t="n"/>
      <c r="I645" s="42" t="n"/>
      <c r="J645" s="42" t="n"/>
      <c r="K645" s="42" t="n"/>
      <c r="L645" s="42" t="n"/>
      <c r="M645" s="42" t="n"/>
      <c r="N645" s="42" t="n"/>
      <c r="O645" s="42" t="n"/>
    </row>
    <row r="646">
      <c r="A646" s="40" t="n"/>
      <c r="B646" s="41" t="n"/>
      <c r="C646" s="42" t="n"/>
      <c r="D646" s="42" t="n"/>
      <c r="E646" s="42" t="n"/>
      <c r="F646" s="42" t="n"/>
      <c r="G646" s="42" t="n"/>
      <c r="H646" s="42" t="n"/>
      <c r="I646" s="42" t="n"/>
      <c r="J646" s="42" t="n"/>
      <c r="K646" s="42" t="n"/>
      <c r="L646" s="42" t="n"/>
      <c r="M646" s="42" t="n"/>
      <c r="N646" s="42" t="n"/>
      <c r="O646" s="42" t="n"/>
    </row>
    <row r="647">
      <c r="A647" s="40" t="n"/>
      <c r="B647" s="41" t="n"/>
      <c r="C647" s="42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2" t="n"/>
      <c r="N647" s="42" t="n"/>
      <c r="O647" s="42" t="n"/>
    </row>
    <row r="648">
      <c r="A648" s="40" t="n"/>
      <c r="B648" s="41" t="n"/>
      <c r="C648" s="42" t="n"/>
      <c r="D648" s="42" t="n"/>
      <c r="E648" s="42" t="n"/>
      <c r="F648" s="42" t="n"/>
      <c r="G648" s="42" t="n"/>
      <c r="H648" s="42" t="n"/>
      <c r="I648" s="42" t="n"/>
      <c r="J648" s="42" t="n"/>
      <c r="K648" s="42" t="n"/>
      <c r="L648" s="42" t="n"/>
      <c r="M648" s="42" t="n"/>
      <c r="N648" s="42" t="n"/>
      <c r="O648" s="42" t="n"/>
    </row>
    <row r="649">
      <c r="A649" s="40" t="n"/>
      <c r="B649" s="41" t="n"/>
      <c r="C649" s="42" t="n"/>
      <c r="D649" s="42" t="n"/>
      <c r="E649" s="42" t="n"/>
      <c r="F649" s="42" t="n"/>
      <c r="G649" s="42" t="n"/>
      <c r="H649" s="42" t="n"/>
      <c r="I649" s="42" t="n"/>
      <c r="J649" s="42" t="n"/>
      <c r="K649" s="42" t="n"/>
      <c r="L649" s="42" t="n"/>
      <c r="M649" s="42" t="n"/>
      <c r="N649" s="42" t="n"/>
      <c r="O649" s="42" t="n"/>
    </row>
    <row r="650">
      <c r="A650" s="40" t="n"/>
      <c r="B650" s="41" t="n"/>
      <c r="C650" s="42" t="n"/>
      <c r="D650" s="42" t="n"/>
      <c r="E650" s="42" t="n"/>
      <c r="F650" s="42" t="n"/>
      <c r="G650" s="42" t="n"/>
      <c r="H650" s="42" t="n"/>
      <c r="I650" s="42" t="n"/>
      <c r="J650" s="42" t="n"/>
      <c r="K650" s="42" t="n"/>
      <c r="L650" s="42" t="n"/>
      <c r="M650" s="42" t="n"/>
      <c r="N650" s="42" t="n"/>
      <c r="O650" s="42" t="n"/>
    </row>
    <row r="651">
      <c r="A651" s="40" t="n"/>
      <c r="B651" s="41" t="n"/>
      <c r="C651" s="42" t="n"/>
      <c r="D651" s="42" t="n"/>
      <c r="E651" s="42" t="n"/>
      <c r="F651" s="42" t="n"/>
      <c r="G651" s="42" t="n"/>
      <c r="H651" s="42" t="n"/>
      <c r="I651" s="42" t="n"/>
      <c r="J651" s="42" t="n"/>
      <c r="K651" s="42" t="n"/>
      <c r="L651" s="42" t="n"/>
      <c r="M651" s="42" t="n"/>
      <c r="N651" s="42" t="n"/>
      <c r="O651" s="42" t="n"/>
    </row>
    <row r="652">
      <c r="A652" s="40" t="n"/>
      <c r="B652" s="41" t="n"/>
      <c r="C652" s="42" t="n"/>
      <c r="D652" s="42" t="n"/>
      <c r="E652" s="42" t="n"/>
      <c r="F652" s="42" t="n"/>
      <c r="G652" s="42" t="n"/>
      <c r="H652" s="42" t="n"/>
      <c r="I652" s="42" t="n"/>
      <c r="J652" s="42" t="n"/>
      <c r="K652" s="42" t="n"/>
      <c r="L652" s="42" t="n"/>
      <c r="M652" s="42" t="n"/>
      <c r="N652" s="42" t="n"/>
      <c r="O652" s="42" t="n"/>
    </row>
    <row r="653">
      <c r="A653" s="40" t="n"/>
      <c r="B653" s="41" t="n"/>
      <c r="C653" s="42" t="n"/>
      <c r="D653" s="42" t="n"/>
      <c r="E653" s="42" t="n"/>
      <c r="F653" s="42" t="n"/>
      <c r="G653" s="42" t="n"/>
      <c r="H653" s="42" t="n"/>
      <c r="I653" s="42" t="n"/>
      <c r="J653" s="42" t="n"/>
      <c r="K653" s="42" t="n"/>
      <c r="L653" s="42" t="n"/>
      <c r="M653" s="42" t="n"/>
      <c r="N653" s="42" t="n"/>
      <c r="O653" s="42" t="n"/>
    </row>
    <row r="654">
      <c r="A654" s="40" t="n"/>
      <c r="B654" s="41" t="n"/>
      <c r="C654" s="42" t="n"/>
      <c r="D654" s="42" t="n"/>
      <c r="E654" s="42" t="n"/>
      <c r="F654" s="42" t="n"/>
      <c r="G654" s="42" t="n"/>
      <c r="H654" s="42" t="n"/>
      <c r="I654" s="42" t="n"/>
      <c r="J654" s="42" t="n"/>
      <c r="K654" s="42" t="n"/>
      <c r="L654" s="42" t="n"/>
      <c r="M654" s="42" t="n"/>
      <c r="N654" s="42" t="n"/>
      <c r="O654" s="42" t="n"/>
    </row>
    <row r="655">
      <c r="A655" s="40" t="n"/>
      <c r="B655" s="41" t="n"/>
      <c r="C655" s="42" t="n"/>
      <c r="D655" s="42" t="n"/>
      <c r="E655" s="42" t="n"/>
      <c r="F655" s="42" t="n"/>
      <c r="G655" s="42" t="n"/>
      <c r="H655" s="42" t="n"/>
      <c r="I655" s="42" t="n"/>
      <c r="J655" s="42" t="n"/>
      <c r="K655" s="42" t="n"/>
      <c r="L655" s="42" t="n"/>
      <c r="M655" s="42" t="n"/>
      <c r="N655" s="42" t="n"/>
      <c r="O655" s="42" t="n"/>
    </row>
    <row r="656">
      <c r="A656" s="40" t="n"/>
      <c r="B656" s="41" t="n"/>
      <c r="C656" s="42" t="n"/>
      <c r="D656" s="42" t="n"/>
      <c r="E656" s="42" t="n"/>
      <c r="F656" s="42" t="n"/>
      <c r="G656" s="42" t="n"/>
      <c r="H656" s="42" t="n"/>
      <c r="I656" s="42" t="n"/>
      <c r="J656" s="42" t="n"/>
      <c r="K656" s="42" t="n"/>
      <c r="L656" s="42" t="n"/>
      <c r="M656" s="42" t="n"/>
      <c r="N656" s="42" t="n"/>
      <c r="O656" s="42" t="n"/>
    </row>
    <row r="657">
      <c r="A657" s="40" t="n"/>
      <c r="B657" s="41" t="n"/>
      <c r="C657" s="42" t="n"/>
      <c r="D657" s="42" t="n"/>
      <c r="E657" s="42" t="n"/>
      <c r="F657" s="42" t="n"/>
      <c r="G657" s="42" t="n"/>
      <c r="H657" s="42" t="n"/>
      <c r="I657" s="42" t="n"/>
      <c r="J657" s="42" t="n"/>
      <c r="K657" s="42" t="n"/>
      <c r="L657" s="42" t="n"/>
      <c r="M657" s="42" t="n"/>
      <c r="N657" s="42" t="n"/>
      <c r="O657" s="42" t="n"/>
    </row>
    <row r="658">
      <c r="A658" s="40" t="n"/>
      <c r="B658" s="41" t="n"/>
      <c r="C658" s="42" t="n"/>
      <c r="D658" s="42" t="n"/>
      <c r="E658" s="42" t="n"/>
      <c r="F658" s="42" t="n"/>
      <c r="G658" s="42" t="n"/>
      <c r="H658" s="42" t="n"/>
      <c r="I658" s="42" t="n"/>
      <c r="J658" s="42" t="n"/>
      <c r="K658" s="42" t="n"/>
      <c r="L658" s="42" t="n"/>
      <c r="M658" s="42" t="n"/>
      <c r="N658" s="42" t="n"/>
      <c r="O658" s="42" t="n"/>
    </row>
    <row r="659">
      <c r="A659" s="40" t="n"/>
      <c r="B659" s="41" t="n"/>
      <c r="C659" s="42" t="n"/>
      <c r="D659" s="42" t="n"/>
      <c r="E659" s="42" t="n"/>
      <c r="F659" s="42" t="n"/>
      <c r="G659" s="42" t="n"/>
      <c r="H659" s="42" t="n"/>
      <c r="I659" s="42" t="n"/>
      <c r="J659" s="42" t="n"/>
      <c r="K659" s="42" t="n"/>
      <c r="L659" s="42" t="n"/>
      <c r="M659" s="42" t="n"/>
      <c r="N659" s="42" t="n"/>
      <c r="O659" s="42" t="n"/>
    </row>
    <row r="660">
      <c r="A660" s="40" t="n"/>
      <c r="B660" s="41" t="n"/>
      <c r="C660" s="42" t="n"/>
      <c r="D660" s="42" t="n"/>
      <c r="E660" s="42" t="n"/>
      <c r="F660" s="42" t="n"/>
      <c r="G660" s="42" t="n"/>
      <c r="H660" s="42" t="n"/>
      <c r="I660" s="42" t="n"/>
      <c r="J660" s="42" t="n"/>
      <c r="K660" s="42" t="n"/>
      <c r="L660" s="42" t="n"/>
      <c r="M660" s="42" t="n"/>
      <c r="N660" s="42" t="n"/>
      <c r="O660" s="42" t="n"/>
    </row>
    <row r="661">
      <c r="A661" s="40" t="n"/>
      <c r="B661" s="41" t="n"/>
      <c r="C661" s="42" t="n"/>
      <c r="D661" s="42" t="n"/>
      <c r="E661" s="42" t="n"/>
      <c r="F661" s="42" t="n"/>
      <c r="G661" s="42" t="n"/>
      <c r="H661" s="42" t="n"/>
      <c r="I661" s="42" t="n"/>
      <c r="J661" s="42" t="n"/>
      <c r="K661" s="42" t="n"/>
      <c r="L661" s="42" t="n"/>
      <c r="M661" s="42" t="n"/>
      <c r="N661" s="42" t="n"/>
      <c r="O661" s="42" t="n"/>
    </row>
    <row r="662">
      <c r="A662" s="40" t="n"/>
      <c r="B662" s="41" t="n"/>
      <c r="C662" s="42" t="n"/>
      <c r="D662" s="42" t="n"/>
      <c r="E662" s="42" t="n"/>
      <c r="F662" s="42" t="n"/>
      <c r="G662" s="42" t="n"/>
      <c r="H662" s="42" t="n"/>
      <c r="I662" s="42" t="n"/>
      <c r="J662" s="42" t="n"/>
      <c r="K662" s="42" t="n"/>
      <c r="L662" s="42" t="n"/>
      <c r="M662" s="42" t="n"/>
      <c r="N662" s="42" t="n"/>
      <c r="O662" s="42" t="n"/>
    </row>
    <row r="663">
      <c r="A663" s="40" t="n"/>
      <c r="B663" s="41" t="n"/>
      <c r="C663" s="42" t="n"/>
      <c r="D663" s="42" t="n"/>
      <c r="E663" s="42" t="n"/>
      <c r="F663" s="42" t="n"/>
      <c r="G663" s="42" t="n"/>
      <c r="H663" s="42" t="n"/>
      <c r="I663" s="42" t="n"/>
      <c r="J663" s="42" t="n"/>
      <c r="K663" s="42" t="n"/>
      <c r="L663" s="42" t="n"/>
      <c r="M663" s="42" t="n"/>
      <c r="N663" s="42" t="n"/>
      <c r="O663" s="42" t="n"/>
    </row>
    <row r="664">
      <c r="A664" s="40" t="n"/>
      <c r="B664" s="41" t="n"/>
      <c r="C664" s="42" t="n"/>
      <c r="D664" s="42" t="n"/>
      <c r="E664" s="42" t="n"/>
      <c r="F664" s="42" t="n"/>
      <c r="G664" s="42" t="n"/>
      <c r="H664" s="42" t="n"/>
      <c r="I664" s="42" t="n"/>
      <c r="J664" s="42" t="n"/>
      <c r="K664" s="42" t="n"/>
      <c r="L664" s="42" t="n"/>
      <c r="M664" s="42" t="n"/>
      <c r="N664" s="42" t="n"/>
      <c r="O664" s="42" t="n"/>
    </row>
    <row r="665">
      <c r="A665" s="40" t="n"/>
      <c r="B665" s="41" t="n"/>
      <c r="C665" s="42" t="n"/>
      <c r="D665" s="42" t="n"/>
      <c r="E665" s="42" t="n"/>
      <c r="F665" s="42" t="n"/>
      <c r="G665" s="42" t="n"/>
      <c r="H665" s="42" t="n"/>
      <c r="I665" s="42" t="n"/>
      <c r="J665" s="42" t="n"/>
      <c r="K665" s="42" t="n"/>
      <c r="L665" s="42" t="n"/>
      <c r="M665" s="42" t="n"/>
      <c r="N665" s="42" t="n"/>
      <c r="O665" s="42" t="n"/>
    </row>
    <row r="666">
      <c r="A666" s="40" t="n"/>
      <c r="B666" s="41" t="n"/>
      <c r="C666" s="42" t="n"/>
      <c r="D666" s="42" t="n"/>
      <c r="E666" s="42" t="n"/>
      <c r="F666" s="42" t="n"/>
      <c r="G666" s="42" t="n"/>
      <c r="H666" s="42" t="n"/>
      <c r="I666" s="42" t="n"/>
      <c r="J666" s="42" t="n"/>
      <c r="K666" s="42" t="n"/>
      <c r="L666" s="42" t="n"/>
      <c r="M666" s="42" t="n"/>
      <c r="N666" s="42" t="n"/>
      <c r="O666" s="42" t="n"/>
    </row>
    <row r="667">
      <c r="A667" s="40" t="n"/>
      <c r="B667" s="41" t="n"/>
      <c r="C667" s="42" t="n"/>
      <c r="D667" s="42" t="n"/>
      <c r="E667" s="42" t="n"/>
      <c r="F667" s="42" t="n"/>
      <c r="G667" s="42" t="n"/>
      <c r="H667" s="42" t="n"/>
      <c r="I667" s="42" t="n"/>
      <c r="J667" s="42" t="n"/>
      <c r="K667" s="42" t="n"/>
      <c r="L667" s="42" t="n"/>
      <c r="M667" s="42" t="n"/>
      <c r="N667" s="42" t="n"/>
      <c r="O667" s="42" t="n"/>
    </row>
    <row r="668">
      <c r="A668" s="40" t="n"/>
      <c r="B668" s="41" t="n"/>
      <c r="C668" s="42" t="n"/>
      <c r="D668" s="42" t="n"/>
      <c r="E668" s="42" t="n"/>
      <c r="F668" s="42" t="n"/>
      <c r="G668" s="42" t="n"/>
      <c r="H668" s="42" t="n"/>
      <c r="I668" s="42" t="n"/>
      <c r="J668" s="42" t="n"/>
      <c r="K668" s="42" t="n"/>
      <c r="L668" s="42" t="n"/>
      <c r="M668" s="42" t="n"/>
      <c r="N668" s="42" t="n"/>
      <c r="O668" s="42" t="n"/>
    </row>
    <row r="669">
      <c r="A669" s="40" t="n"/>
      <c r="B669" s="41" t="n"/>
      <c r="C669" s="42" t="n"/>
      <c r="D669" s="42" t="n"/>
      <c r="E669" s="42" t="n"/>
      <c r="F669" s="42" t="n"/>
      <c r="G669" s="42" t="n"/>
      <c r="H669" s="42" t="n"/>
      <c r="I669" s="42" t="n"/>
      <c r="J669" s="42" t="n"/>
      <c r="K669" s="42" t="n"/>
      <c r="L669" s="42" t="n"/>
      <c r="M669" s="42" t="n"/>
      <c r="N669" s="42" t="n"/>
      <c r="O669" s="42" t="n"/>
    </row>
    <row r="670">
      <c r="A670" s="40" t="n"/>
      <c r="B670" s="41" t="n"/>
      <c r="C670" s="42" t="n"/>
      <c r="D670" s="42" t="n"/>
      <c r="E670" s="42" t="n"/>
      <c r="F670" s="42" t="n"/>
      <c r="G670" s="42" t="n"/>
      <c r="H670" s="42" t="n"/>
      <c r="I670" s="42" t="n"/>
      <c r="J670" s="42" t="n"/>
      <c r="K670" s="42" t="n"/>
      <c r="L670" s="42" t="n"/>
      <c r="M670" s="42" t="n"/>
      <c r="N670" s="42" t="n"/>
      <c r="O670" s="42" t="n"/>
    </row>
    <row r="671">
      <c r="A671" s="40" t="n"/>
      <c r="B671" s="41" t="n"/>
      <c r="C671" s="42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2" t="n"/>
      <c r="N671" s="42" t="n"/>
      <c r="O671" s="42" t="n"/>
    </row>
    <row r="672">
      <c r="A672" s="40" t="n"/>
      <c r="B672" s="41" t="n"/>
      <c r="C672" s="42" t="n"/>
      <c r="D672" s="42" t="n"/>
      <c r="E672" s="42" t="n"/>
      <c r="F672" s="42" t="n"/>
      <c r="G672" s="42" t="n"/>
      <c r="H672" s="42" t="n"/>
      <c r="I672" s="42" t="n"/>
      <c r="J672" s="42" t="n"/>
      <c r="K672" s="42" t="n"/>
      <c r="L672" s="42" t="n"/>
      <c r="M672" s="42" t="n"/>
      <c r="N672" s="42" t="n"/>
      <c r="O672" s="42" t="n"/>
    </row>
    <row r="673">
      <c r="A673" s="40" t="n"/>
      <c r="B673" s="41" t="n"/>
      <c r="C673" s="42" t="n"/>
      <c r="D673" s="42" t="n"/>
      <c r="E673" s="42" t="n"/>
      <c r="F673" s="42" t="n"/>
      <c r="G673" s="42" t="n"/>
      <c r="H673" s="42" t="n"/>
      <c r="I673" s="42" t="n"/>
      <c r="J673" s="42" t="n"/>
      <c r="K673" s="42" t="n"/>
      <c r="L673" s="42" t="n"/>
      <c r="M673" s="42" t="n"/>
      <c r="N673" s="42" t="n"/>
      <c r="O673" s="42" t="n"/>
    </row>
    <row r="674">
      <c r="A674" s="40" t="n"/>
      <c r="B674" s="41" t="n"/>
      <c r="C674" s="42" t="n"/>
      <c r="D674" s="42" t="n"/>
      <c r="E674" s="42" t="n"/>
      <c r="F674" s="42" t="n"/>
      <c r="G674" s="42" t="n"/>
      <c r="H674" s="42" t="n"/>
      <c r="I674" s="42" t="n"/>
      <c r="J674" s="42" t="n"/>
      <c r="K674" s="42" t="n"/>
      <c r="L674" s="42" t="n"/>
      <c r="M674" s="42" t="n"/>
      <c r="N674" s="42" t="n"/>
      <c r="O674" s="42" t="n"/>
    </row>
    <row r="675">
      <c r="A675" s="40" t="n"/>
      <c r="B675" s="41" t="n"/>
      <c r="C675" s="42" t="n"/>
      <c r="D675" s="42" t="n"/>
      <c r="E675" s="42" t="n"/>
      <c r="F675" s="42" t="n"/>
      <c r="G675" s="42" t="n"/>
      <c r="H675" s="42" t="n"/>
      <c r="I675" s="42" t="n"/>
      <c r="J675" s="42" t="n"/>
      <c r="K675" s="42" t="n"/>
      <c r="L675" s="42" t="n"/>
      <c r="M675" s="42" t="n"/>
      <c r="N675" s="42" t="n"/>
      <c r="O675" s="42" t="n"/>
    </row>
    <row r="676">
      <c r="A676" s="40" t="n"/>
      <c r="B676" s="41" t="n"/>
      <c r="C676" s="42" t="n"/>
      <c r="D676" s="42" t="n"/>
      <c r="E676" s="42" t="n"/>
      <c r="F676" s="42" t="n"/>
      <c r="G676" s="42" t="n"/>
      <c r="H676" s="42" t="n"/>
      <c r="I676" s="42" t="n"/>
      <c r="J676" s="42" t="n"/>
      <c r="K676" s="42" t="n"/>
      <c r="L676" s="42" t="n"/>
      <c r="M676" s="42" t="n"/>
      <c r="N676" s="42" t="n"/>
      <c r="O676" s="42" t="n"/>
    </row>
    <row r="677">
      <c r="A677" s="40" t="n"/>
      <c r="B677" s="41" t="n"/>
      <c r="C677" s="42" t="n"/>
      <c r="D677" s="42" t="n"/>
      <c r="E677" s="42" t="n"/>
      <c r="F677" s="42" t="n"/>
      <c r="G677" s="42" t="n"/>
      <c r="H677" s="42" t="n"/>
      <c r="I677" s="42" t="n"/>
      <c r="J677" s="42" t="n"/>
      <c r="K677" s="42" t="n"/>
      <c r="L677" s="42" t="n"/>
      <c r="M677" s="42" t="n"/>
      <c r="N677" s="42" t="n"/>
      <c r="O677" s="42" t="n"/>
    </row>
    <row r="678">
      <c r="A678" s="40" t="n"/>
      <c r="B678" s="41" t="n"/>
      <c r="C678" s="42" t="n"/>
      <c r="D678" s="42" t="n"/>
      <c r="E678" s="42" t="n"/>
      <c r="F678" s="42" t="n"/>
      <c r="G678" s="42" t="n"/>
      <c r="H678" s="42" t="n"/>
      <c r="I678" s="42" t="n"/>
      <c r="J678" s="42" t="n"/>
      <c r="K678" s="42" t="n"/>
      <c r="L678" s="42" t="n"/>
      <c r="M678" s="42" t="n"/>
      <c r="N678" s="42" t="n"/>
      <c r="O678" s="42" t="n"/>
    </row>
    <row r="679">
      <c r="A679" s="40" t="n"/>
      <c r="B679" s="41" t="n"/>
      <c r="C679" s="42" t="n"/>
      <c r="D679" s="42" t="n"/>
      <c r="E679" s="42" t="n"/>
      <c r="F679" s="42" t="n"/>
      <c r="G679" s="42" t="n"/>
      <c r="H679" s="42" t="n"/>
      <c r="I679" s="42" t="n"/>
      <c r="J679" s="42" t="n"/>
      <c r="K679" s="42" t="n"/>
      <c r="L679" s="42" t="n"/>
      <c r="M679" s="42" t="n"/>
      <c r="N679" s="42" t="n"/>
      <c r="O679" s="42" t="n"/>
    </row>
    <row r="680">
      <c r="A680" s="40" t="n"/>
      <c r="B680" s="41" t="n"/>
      <c r="C680" s="42" t="n"/>
      <c r="D680" s="42" t="n"/>
      <c r="E680" s="42" t="n"/>
      <c r="F680" s="42" t="n"/>
      <c r="G680" s="42" t="n"/>
      <c r="H680" s="42" t="n"/>
      <c r="I680" s="42" t="n"/>
      <c r="J680" s="42" t="n"/>
      <c r="K680" s="42" t="n"/>
      <c r="L680" s="42" t="n"/>
      <c r="M680" s="42" t="n"/>
      <c r="N680" s="42" t="n"/>
      <c r="O680" s="42" t="n"/>
    </row>
    <row r="681">
      <c r="A681" s="40" t="n"/>
      <c r="B681" s="41" t="n"/>
      <c r="C681" s="42" t="n"/>
      <c r="D681" s="42" t="n"/>
      <c r="E681" s="42" t="n"/>
      <c r="F681" s="42" t="n"/>
      <c r="G681" s="42" t="n"/>
      <c r="H681" s="42" t="n"/>
      <c r="I681" s="42" t="n"/>
      <c r="J681" s="42" t="n"/>
      <c r="K681" s="42" t="n"/>
      <c r="L681" s="42" t="n"/>
      <c r="M681" s="42" t="n"/>
      <c r="N681" s="42" t="n"/>
      <c r="O681" s="42" t="n"/>
    </row>
    <row r="682">
      <c r="A682" s="40" t="n"/>
      <c r="B682" s="41" t="n"/>
      <c r="C682" s="42" t="n"/>
      <c r="D682" s="42" t="n"/>
      <c r="E682" s="42" t="n"/>
      <c r="F682" s="42" t="n"/>
      <c r="G682" s="42" t="n"/>
      <c r="H682" s="42" t="n"/>
      <c r="I682" s="42" t="n"/>
      <c r="J682" s="42" t="n"/>
      <c r="K682" s="42" t="n"/>
      <c r="L682" s="42" t="n"/>
      <c r="M682" s="42" t="n"/>
      <c r="N682" s="42" t="n"/>
      <c r="O682" s="42" t="n"/>
    </row>
    <row r="683">
      <c r="A683" s="40" t="n"/>
      <c r="B683" s="41" t="n"/>
      <c r="C683" s="42" t="n"/>
      <c r="D683" s="42" t="n"/>
      <c r="E683" s="42" t="n"/>
      <c r="F683" s="42" t="n"/>
      <c r="G683" s="42" t="n"/>
      <c r="H683" s="42" t="n"/>
      <c r="I683" s="42" t="n"/>
      <c r="J683" s="42" t="n"/>
      <c r="K683" s="42" t="n"/>
      <c r="L683" s="42" t="n"/>
      <c r="M683" s="42" t="n"/>
      <c r="N683" s="42" t="n"/>
      <c r="O683" s="42" t="n"/>
    </row>
    <row r="684">
      <c r="A684" s="40" t="n"/>
      <c r="B684" s="41" t="n"/>
      <c r="C684" s="42" t="n"/>
      <c r="D684" s="42" t="n"/>
      <c r="E684" s="42" t="n"/>
      <c r="F684" s="42" t="n"/>
      <c r="G684" s="42" t="n"/>
      <c r="H684" s="42" t="n"/>
      <c r="I684" s="42" t="n"/>
      <c r="J684" s="42" t="n"/>
      <c r="K684" s="42" t="n"/>
      <c r="L684" s="42" t="n"/>
      <c r="M684" s="42" t="n"/>
      <c r="N684" s="42" t="n"/>
      <c r="O684" s="42" t="n"/>
    </row>
    <row r="685">
      <c r="A685" s="40" t="n"/>
      <c r="B685" s="41" t="n"/>
      <c r="C685" s="42" t="n"/>
      <c r="D685" s="42" t="n"/>
      <c r="E685" s="42" t="n"/>
      <c r="F685" s="42" t="n"/>
      <c r="G685" s="42" t="n"/>
      <c r="H685" s="42" t="n"/>
      <c r="I685" s="42" t="n"/>
      <c r="J685" s="42" t="n"/>
      <c r="K685" s="42" t="n"/>
      <c r="L685" s="42" t="n"/>
      <c r="M685" s="42" t="n"/>
      <c r="N685" s="42" t="n"/>
      <c r="O685" s="42" t="n"/>
    </row>
    <row r="686">
      <c r="A686" s="40" t="n"/>
      <c r="B686" s="41" t="n"/>
      <c r="C686" s="42" t="n"/>
      <c r="D686" s="42" t="n"/>
      <c r="E686" s="42" t="n"/>
      <c r="F686" s="42" t="n"/>
      <c r="G686" s="42" t="n"/>
      <c r="H686" s="42" t="n"/>
      <c r="I686" s="42" t="n"/>
      <c r="J686" s="42" t="n"/>
      <c r="K686" s="42" t="n"/>
      <c r="L686" s="42" t="n"/>
      <c r="M686" s="42" t="n"/>
      <c r="N686" s="42" t="n"/>
      <c r="O686" s="42" t="n"/>
    </row>
    <row r="687">
      <c r="A687" s="40" t="n"/>
      <c r="B687" s="41" t="n"/>
      <c r="C687" s="42" t="n"/>
      <c r="D687" s="42" t="n"/>
      <c r="E687" s="42" t="n"/>
      <c r="F687" s="42" t="n"/>
      <c r="G687" s="42" t="n"/>
      <c r="H687" s="42" t="n"/>
      <c r="I687" s="42" t="n"/>
      <c r="J687" s="42" t="n"/>
      <c r="K687" s="42" t="n"/>
      <c r="L687" s="42" t="n"/>
      <c r="M687" s="42" t="n"/>
      <c r="N687" s="42" t="n"/>
      <c r="O687" s="42" t="n"/>
    </row>
    <row r="688">
      <c r="A688" s="40" t="n"/>
      <c r="B688" s="41" t="n"/>
      <c r="C688" s="42" t="n"/>
      <c r="D688" s="42" t="n"/>
      <c r="E688" s="42" t="n"/>
      <c r="F688" s="42" t="n"/>
      <c r="G688" s="42" t="n"/>
      <c r="H688" s="42" t="n"/>
      <c r="I688" s="42" t="n"/>
      <c r="J688" s="42" t="n"/>
      <c r="K688" s="42" t="n"/>
      <c r="L688" s="42" t="n"/>
      <c r="M688" s="42" t="n"/>
      <c r="N688" s="42" t="n"/>
      <c r="O688" s="42" t="n"/>
    </row>
    <row r="689">
      <c r="A689" s="40" t="n"/>
      <c r="B689" s="41" t="n"/>
      <c r="C689" s="42" t="n"/>
      <c r="D689" s="42" t="n"/>
      <c r="E689" s="42" t="n"/>
      <c r="F689" s="42" t="n"/>
      <c r="G689" s="42" t="n"/>
      <c r="H689" s="42" t="n"/>
      <c r="I689" s="42" t="n"/>
      <c r="J689" s="42" t="n"/>
      <c r="K689" s="42" t="n"/>
      <c r="L689" s="42" t="n"/>
      <c r="M689" s="42" t="n"/>
      <c r="N689" s="42" t="n"/>
      <c r="O689" s="42" t="n"/>
    </row>
    <row r="690">
      <c r="A690" s="40" t="n"/>
      <c r="B690" s="41" t="n"/>
      <c r="C690" s="42" t="n"/>
      <c r="D690" s="42" t="n"/>
      <c r="E690" s="42" t="n"/>
      <c r="F690" s="42" t="n"/>
      <c r="G690" s="42" t="n"/>
      <c r="H690" s="42" t="n"/>
      <c r="I690" s="42" t="n"/>
      <c r="J690" s="42" t="n"/>
      <c r="K690" s="42" t="n"/>
      <c r="L690" s="42" t="n"/>
      <c r="M690" s="42" t="n"/>
      <c r="N690" s="42" t="n"/>
      <c r="O690" s="42" t="n"/>
    </row>
    <row r="691">
      <c r="A691" s="40" t="n"/>
      <c r="B691" s="41" t="n"/>
      <c r="C691" s="42" t="n"/>
      <c r="D691" s="42" t="n"/>
      <c r="E691" s="42" t="n"/>
      <c r="F691" s="42" t="n"/>
      <c r="G691" s="42" t="n"/>
      <c r="H691" s="42" t="n"/>
      <c r="I691" s="42" t="n"/>
      <c r="J691" s="42" t="n"/>
      <c r="K691" s="42" t="n"/>
      <c r="L691" s="42" t="n"/>
      <c r="M691" s="42" t="n"/>
      <c r="N691" s="42" t="n"/>
      <c r="O691" s="42" t="n"/>
    </row>
    <row r="692">
      <c r="A692" s="40" t="n"/>
      <c r="B692" s="41" t="n"/>
      <c r="C692" s="42" t="n"/>
      <c r="D692" s="42" t="n"/>
      <c r="E692" s="42" t="n"/>
      <c r="F692" s="42" t="n"/>
      <c r="G692" s="42" t="n"/>
      <c r="H692" s="42" t="n"/>
      <c r="I692" s="42" t="n"/>
      <c r="J692" s="42" t="n"/>
      <c r="K692" s="42" t="n"/>
      <c r="L692" s="42" t="n"/>
      <c r="M692" s="42" t="n"/>
      <c r="N692" s="42" t="n"/>
      <c r="O692" s="42" t="n"/>
    </row>
    <row r="693">
      <c r="A693" s="40" t="n"/>
      <c r="B693" s="41" t="n"/>
      <c r="C693" s="42" t="n"/>
      <c r="D693" s="42" t="n"/>
      <c r="E693" s="42" t="n"/>
      <c r="F693" s="42" t="n"/>
      <c r="G693" s="42" t="n"/>
      <c r="H693" s="42" t="n"/>
      <c r="I693" s="42" t="n"/>
      <c r="J693" s="42" t="n"/>
      <c r="K693" s="42" t="n"/>
      <c r="L693" s="42" t="n"/>
      <c r="M693" s="42" t="n"/>
      <c r="N693" s="42" t="n"/>
      <c r="O693" s="42" t="n"/>
    </row>
    <row r="694">
      <c r="A694" s="40" t="n"/>
      <c r="B694" s="41" t="n"/>
      <c r="C694" s="42" t="n"/>
      <c r="D694" s="42" t="n"/>
      <c r="E694" s="42" t="n"/>
      <c r="F694" s="42" t="n"/>
      <c r="G694" s="42" t="n"/>
      <c r="H694" s="42" t="n"/>
      <c r="I694" s="42" t="n"/>
      <c r="J694" s="42" t="n"/>
      <c r="K694" s="42" t="n"/>
      <c r="L694" s="42" t="n"/>
      <c r="M694" s="42" t="n"/>
      <c r="N694" s="42" t="n"/>
      <c r="O694" s="42" t="n"/>
    </row>
    <row r="695">
      <c r="A695" s="40" t="n"/>
      <c r="B695" s="41" t="n"/>
      <c r="C695" s="42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2" t="n"/>
      <c r="N695" s="42" t="n"/>
      <c r="O695" s="42" t="n"/>
    </row>
    <row r="696">
      <c r="A696" s="40" t="n"/>
      <c r="B696" s="41" t="n"/>
      <c r="C696" s="42" t="n"/>
      <c r="D696" s="42" t="n"/>
      <c r="E696" s="42" t="n"/>
      <c r="F696" s="42" t="n"/>
      <c r="G696" s="42" t="n"/>
      <c r="H696" s="42" t="n"/>
      <c r="I696" s="42" t="n"/>
      <c r="J696" s="42" t="n"/>
      <c r="K696" s="42" t="n"/>
      <c r="L696" s="42" t="n"/>
      <c r="M696" s="42" t="n"/>
      <c r="N696" s="42" t="n"/>
      <c r="O696" s="42" t="n"/>
    </row>
    <row r="697">
      <c r="A697" s="40" t="n"/>
      <c r="B697" s="41" t="n"/>
      <c r="C697" s="42" t="n"/>
      <c r="D697" s="42" t="n"/>
      <c r="E697" s="42" t="n"/>
      <c r="F697" s="42" t="n"/>
      <c r="G697" s="42" t="n"/>
      <c r="H697" s="42" t="n"/>
      <c r="I697" s="42" t="n"/>
      <c r="J697" s="42" t="n"/>
      <c r="K697" s="42" t="n"/>
      <c r="L697" s="42" t="n"/>
      <c r="M697" s="42" t="n"/>
      <c r="N697" s="42" t="n"/>
      <c r="O697" s="42" t="n"/>
    </row>
    <row r="698">
      <c r="A698" s="40" t="n"/>
      <c r="B698" s="41" t="n"/>
      <c r="C698" s="42" t="n"/>
      <c r="D698" s="42" t="n"/>
      <c r="E698" s="42" t="n"/>
      <c r="F698" s="42" t="n"/>
      <c r="G698" s="42" t="n"/>
      <c r="H698" s="42" t="n"/>
      <c r="I698" s="42" t="n"/>
      <c r="J698" s="42" t="n"/>
      <c r="K698" s="42" t="n"/>
      <c r="L698" s="42" t="n"/>
      <c r="M698" s="42" t="n"/>
      <c r="N698" s="42" t="n"/>
      <c r="O698" s="42" t="n"/>
    </row>
    <row r="699">
      <c r="A699" s="40" t="n"/>
      <c r="B699" s="41" t="n"/>
      <c r="C699" s="42" t="n"/>
      <c r="D699" s="42" t="n"/>
      <c r="E699" s="42" t="n"/>
      <c r="F699" s="42" t="n"/>
      <c r="G699" s="42" t="n"/>
      <c r="H699" s="42" t="n"/>
      <c r="I699" s="42" t="n"/>
      <c r="J699" s="42" t="n"/>
      <c r="K699" s="42" t="n"/>
      <c r="L699" s="42" t="n"/>
      <c r="M699" s="42" t="n"/>
      <c r="N699" s="42" t="n"/>
      <c r="O699" s="42" t="n"/>
    </row>
    <row r="700">
      <c r="A700" s="40" t="n"/>
      <c r="B700" s="41" t="n"/>
      <c r="C700" s="42" t="n"/>
      <c r="D700" s="42" t="n"/>
      <c r="E700" s="42" t="n"/>
      <c r="F700" s="42" t="n"/>
      <c r="G700" s="42" t="n"/>
      <c r="H700" s="42" t="n"/>
      <c r="I700" s="42" t="n"/>
      <c r="J700" s="42" t="n"/>
      <c r="K700" s="42" t="n"/>
      <c r="L700" s="42" t="n"/>
      <c r="M700" s="42" t="n"/>
      <c r="N700" s="42" t="n"/>
      <c r="O700" s="42" t="n"/>
    </row>
    <row r="701">
      <c r="A701" s="40" t="n"/>
      <c r="B701" s="41" t="n"/>
      <c r="C701" s="42" t="n"/>
      <c r="D701" s="42" t="n"/>
      <c r="E701" s="42" t="n"/>
      <c r="F701" s="42" t="n"/>
      <c r="G701" s="42" t="n"/>
      <c r="H701" s="42" t="n"/>
      <c r="I701" s="42" t="n"/>
      <c r="J701" s="42" t="n"/>
      <c r="K701" s="42" t="n"/>
      <c r="L701" s="42" t="n"/>
      <c r="M701" s="42" t="n"/>
      <c r="N701" s="42" t="n"/>
      <c r="O701" s="42" t="n"/>
    </row>
    <row r="702">
      <c r="A702" s="40" t="n"/>
      <c r="B702" s="41" t="n"/>
      <c r="C702" s="42" t="n"/>
      <c r="D702" s="42" t="n"/>
      <c r="E702" s="42" t="n"/>
      <c r="F702" s="42" t="n"/>
      <c r="G702" s="42" t="n"/>
      <c r="H702" s="42" t="n"/>
      <c r="I702" s="42" t="n"/>
      <c r="J702" s="42" t="n"/>
      <c r="K702" s="42" t="n"/>
      <c r="L702" s="42" t="n"/>
      <c r="M702" s="42" t="n"/>
      <c r="N702" s="42" t="n"/>
      <c r="O702" s="42" t="n"/>
    </row>
    <row r="703">
      <c r="A703" s="40" t="n"/>
      <c r="B703" s="41" t="n"/>
      <c r="C703" s="42" t="n"/>
      <c r="D703" s="42" t="n"/>
      <c r="E703" s="42" t="n"/>
      <c r="F703" s="42" t="n"/>
      <c r="G703" s="42" t="n"/>
      <c r="H703" s="42" t="n"/>
      <c r="I703" s="42" t="n"/>
      <c r="J703" s="42" t="n"/>
      <c r="K703" s="42" t="n"/>
      <c r="L703" s="42" t="n"/>
      <c r="M703" s="42" t="n"/>
      <c r="N703" s="42" t="n"/>
      <c r="O703" s="42" t="n"/>
    </row>
    <row r="704">
      <c r="A704" s="40" t="n"/>
      <c r="B704" s="41" t="n"/>
      <c r="C704" s="42" t="n"/>
      <c r="D704" s="42" t="n"/>
      <c r="E704" s="42" t="n"/>
      <c r="F704" s="42" t="n"/>
      <c r="G704" s="42" t="n"/>
      <c r="H704" s="42" t="n"/>
      <c r="I704" s="42" t="n"/>
      <c r="J704" s="42" t="n"/>
      <c r="K704" s="42" t="n"/>
      <c r="L704" s="42" t="n"/>
      <c r="M704" s="42" t="n"/>
      <c r="N704" s="42" t="n"/>
      <c r="O704" s="42" t="n"/>
    </row>
    <row r="705">
      <c r="A705" s="40" t="n"/>
      <c r="B705" s="41" t="n"/>
      <c r="C705" s="42" t="n"/>
      <c r="D705" s="42" t="n"/>
      <c r="E705" s="42" t="n"/>
      <c r="F705" s="42" t="n"/>
      <c r="G705" s="42" t="n"/>
      <c r="H705" s="42" t="n"/>
      <c r="I705" s="42" t="n"/>
      <c r="J705" s="42" t="n"/>
      <c r="K705" s="42" t="n"/>
      <c r="L705" s="42" t="n"/>
      <c r="M705" s="42" t="n"/>
      <c r="N705" s="42" t="n"/>
      <c r="O705" s="42" t="n"/>
    </row>
    <row r="706">
      <c r="A706" s="40" t="n"/>
      <c r="B706" s="41" t="n"/>
      <c r="C706" s="42" t="n"/>
      <c r="D706" s="42" t="n"/>
      <c r="E706" s="42" t="n"/>
      <c r="F706" s="42" t="n"/>
      <c r="G706" s="42" t="n"/>
      <c r="H706" s="42" t="n"/>
      <c r="I706" s="42" t="n"/>
      <c r="J706" s="42" t="n"/>
      <c r="K706" s="42" t="n"/>
      <c r="L706" s="42" t="n"/>
      <c r="M706" s="42" t="n"/>
      <c r="N706" s="42" t="n"/>
      <c r="O706" s="42" t="n"/>
    </row>
    <row r="707">
      <c r="A707" s="40" t="n"/>
      <c r="B707" s="41" t="n"/>
      <c r="C707" s="42" t="n"/>
      <c r="D707" s="42" t="n"/>
      <c r="E707" s="42" t="n"/>
      <c r="F707" s="42" t="n"/>
      <c r="G707" s="42" t="n"/>
      <c r="H707" s="42" t="n"/>
      <c r="I707" s="42" t="n"/>
      <c r="J707" s="42" t="n"/>
      <c r="K707" s="42" t="n"/>
      <c r="L707" s="42" t="n"/>
      <c r="M707" s="42" t="n"/>
      <c r="N707" s="42" t="n"/>
      <c r="O707" s="42" t="n"/>
    </row>
    <row r="708">
      <c r="A708" s="40" t="n"/>
      <c r="B708" s="41" t="n"/>
      <c r="C708" s="42" t="n"/>
      <c r="D708" s="42" t="n"/>
      <c r="E708" s="42" t="n"/>
      <c r="F708" s="42" t="n"/>
      <c r="G708" s="42" t="n"/>
      <c r="H708" s="42" t="n"/>
      <c r="I708" s="42" t="n"/>
      <c r="J708" s="42" t="n"/>
      <c r="K708" s="42" t="n"/>
      <c r="L708" s="42" t="n"/>
      <c r="M708" s="42" t="n"/>
      <c r="N708" s="42" t="n"/>
      <c r="O708" s="42" t="n"/>
    </row>
    <row r="709">
      <c r="A709" s="40" t="n"/>
      <c r="B709" s="41" t="n"/>
      <c r="C709" s="42" t="n"/>
      <c r="D709" s="42" t="n"/>
      <c r="E709" s="42" t="n"/>
      <c r="F709" s="42" t="n"/>
      <c r="G709" s="42" t="n"/>
      <c r="H709" s="42" t="n"/>
      <c r="I709" s="42" t="n"/>
      <c r="J709" s="42" t="n"/>
      <c r="K709" s="42" t="n"/>
      <c r="L709" s="42" t="n"/>
      <c r="M709" s="42" t="n"/>
      <c r="N709" s="42" t="n"/>
      <c r="O709" s="42" t="n"/>
    </row>
    <row r="710">
      <c r="A710" s="40" t="n"/>
      <c r="B710" s="41" t="n"/>
      <c r="C710" s="42" t="n"/>
      <c r="D710" s="42" t="n"/>
      <c r="E710" s="42" t="n"/>
      <c r="F710" s="42" t="n"/>
      <c r="G710" s="42" t="n"/>
      <c r="H710" s="42" t="n"/>
      <c r="I710" s="42" t="n"/>
      <c r="J710" s="42" t="n"/>
      <c r="K710" s="42" t="n"/>
      <c r="L710" s="42" t="n"/>
      <c r="M710" s="42" t="n"/>
      <c r="N710" s="42" t="n"/>
      <c r="O710" s="42" t="n"/>
    </row>
    <row r="711">
      <c r="A711" s="40" t="n"/>
      <c r="B711" s="41" t="n"/>
      <c r="C711" s="42" t="n"/>
      <c r="D711" s="42" t="n"/>
      <c r="E711" s="42" t="n"/>
      <c r="F711" s="42" t="n"/>
      <c r="G711" s="42" t="n"/>
      <c r="H711" s="42" t="n"/>
      <c r="I711" s="42" t="n"/>
      <c r="J711" s="42" t="n"/>
      <c r="K711" s="42" t="n"/>
      <c r="L711" s="42" t="n"/>
      <c r="M711" s="42" t="n"/>
      <c r="N711" s="42" t="n"/>
      <c r="O711" s="42" t="n"/>
    </row>
    <row r="712">
      <c r="A712" s="40" t="n"/>
      <c r="B712" s="41" t="n"/>
      <c r="C712" s="42" t="n"/>
      <c r="D712" s="42" t="n"/>
      <c r="E712" s="42" t="n"/>
      <c r="F712" s="42" t="n"/>
      <c r="G712" s="42" t="n"/>
      <c r="H712" s="42" t="n"/>
      <c r="I712" s="42" t="n"/>
      <c r="J712" s="42" t="n"/>
      <c r="K712" s="42" t="n"/>
      <c r="L712" s="42" t="n"/>
      <c r="M712" s="42" t="n"/>
      <c r="N712" s="42" t="n"/>
      <c r="O712" s="42" t="n"/>
    </row>
    <row r="713">
      <c r="A713" s="40" t="n"/>
      <c r="B713" s="41" t="n"/>
      <c r="C713" s="42" t="n"/>
      <c r="D713" s="42" t="n"/>
      <c r="E713" s="42" t="n"/>
      <c r="F713" s="42" t="n"/>
      <c r="G713" s="42" t="n"/>
      <c r="H713" s="42" t="n"/>
      <c r="I713" s="42" t="n"/>
      <c r="J713" s="42" t="n"/>
      <c r="K713" s="42" t="n"/>
      <c r="L713" s="42" t="n"/>
      <c r="M713" s="42" t="n"/>
      <c r="N713" s="42" t="n"/>
      <c r="O713" s="42" t="n"/>
    </row>
    <row r="714">
      <c r="A714" s="40" t="n"/>
      <c r="B714" s="41" t="n"/>
      <c r="C714" s="42" t="n"/>
      <c r="D714" s="42" t="n"/>
      <c r="E714" s="42" t="n"/>
      <c r="F714" s="42" t="n"/>
      <c r="G714" s="42" t="n"/>
      <c r="H714" s="42" t="n"/>
      <c r="I714" s="42" t="n"/>
      <c r="J714" s="42" t="n"/>
      <c r="K714" s="42" t="n"/>
      <c r="L714" s="42" t="n"/>
      <c r="M714" s="42" t="n"/>
      <c r="N714" s="42" t="n"/>
      <c r="O714" s="42" t="n"/>
    </row>
    <row r="715">
      <c r="A715" s="40" t="n"/>
      <c r="B715" s="41" t="n"/>
      <c r="C715" s="42" t="n"/>
      <c r="D715" s="42" t="n"/>
      <c r="E715" s="42" t="n"/>
      <c r="F715" s="42" t="n"/>
      <c r="G715" s="42" t="n"/>
      <c r="H715" s="42" t="n"/>
      <c r="I715" s="42" t="n"/>
      <c r="J715" s="42" t="n"/>
      <c r="K715" s="42" t="n"/>
      <c r="L715" s="42" t="n"/>
      <c r="M715" s="42" t="n"/>
      <c r="N715" s="42" t="n"/>
      <c r="O715" s="42" t="n"/>
    </row>
    <row r="716">
      <c r="A716" s="40" t="n"/>
      <c r="B716" s="41" t="n"/>
      <c r="C716" s="42" t="n"/>
      <c r="D716" s="42" t="n"/>
      <c r="E716" s="42" t="n"/>
      <c r="F716" s="42" t="n"/>
      <c r="G716" s="42" t="n"/>
      <c r="H716" s="42" t="n"/>
      <c r="I716" s="42" t="n"/>
      <c r="J716" s="42" t="n"/>
      <c r="K716" s="42" t="n"/>
      <c r="L716" s="42" t="n"/>
      <c r="M716" s="42" t="n"/>
      <c r="N716" s="42" t="n"/>
      <c r="O716" s="42" t="n"/>
    </row>
    <row r="717">
      <c r="A717" s="40" t="n"/>
      <c r="B717" s="41" t="n"/>
      <c r="C717" s="42" t="n"/>
      <c r="D717" s="42" t="n"/>
      <c r="E717" s="42" t="n"/>
      <c r="F717" s="42" t="n"/>
      <c r="G717" s="42" t="n"/>
      <c r="H717" s="42" t="n"/>
      <c r="I717" s="42" t="n"/>
      <c r="J717" s="42" t="n"/>
      <c r="K717" s="42" t="n"/>
      <c r="L717" s="42" t="n"/>
      <c r="M717" s="42" t="n"/>
      <c r="N717" s="42" t="n"/>
      <c r="O717" s="42" t="n"/>
    </row>
    <row r="718">
      <c r="A718" s="40" t="n"/>
      <c r="B718" s="41" t="n"/>
      <c r="C718" s="42" t="n"/>
      <c r="D718" s="42" t="n"/>
      <c r="E718" s="42" t="n"/>
      <c r="F718" s="42" t="n"/>
      <c r="G718" s="42" t="n"/>
      <c r="H718" s="42" t="n"/>
      <c r="I718" s="42" t="n"/>
      <c r="J718" s="42" t="n"/>
      <c r="K718" s="42" t="n"/>
      <c r="L718" s="42" t="n"/>
      <c r="M718" s="42" t="n"/>
      <c r="N718" s="42" t="n"/>
      <c r="O718" s="42" t="n"/>
    </row>
    <row r="719">
      <c r="A719" s="40" t="n"/>
      <c r="B719" s="41" t="n"/>
      <c r="C719" s="42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2" t="n"/>
      <c r="N719" s="42" t="n"/>
      <c r="O719" s="42" t="n"/>
    </row>
    <row r="720">
      <c r="A720" s="40" t="n"/>
      <c r="B720" s="41" t="n"/>
      <c r="C720" s="42" t="n"/>
      <c r="D720" s="42" t="n"/>
      <c r="E720" s="42" t="n"/>
      <c r="F720" s="42" t="n"/>
      <c r="G720" s="42" t="n"/>
      <c r="H720" s="42" t="n"/>
      <c r="I720" s="42" t="n"/>
      <c r="J720" s="42" t="n"/>
      <c r="K720" s="42" t="n"/>
      <c r="L720" s="42" t="n"/>
      <c r="M720" s="42" t="n"/>
      <c r="N720" s="42" t="n"/>
      <c r="O720" s="42" t="n"/>
    </row>
    <row r="721">
      <c r="A721" s="40" t="n"/>
      <c r="B721" s="41" t="n"/>
      <c r="C721" s="42" t="n"/>
      <c r="D721" s="42" t="n"/>
      <c r="E721" s="42" t="n"/>
      <c r="F721" s="42" t="n"/>
      <c r="G721" s="42" t="n"/>
      <c r="H721" s="42" t="n"/>
      <c r="I721" s="42" t="n"/>
      <c r="J721" s="42" t="n"/>
      <c r="K721" s="42" t="n"/>
      <c r="L721" s="42" t="n"/>
      <c r="M721" s="42" t="n"/>
      <c r="N721" s="42" t="n"/>
      <c r="O721" s="42" t="n"/>
    </row>
    <row r="722">
      <c r="A722" s="40" t="n"/>
      <c r="B722" s="41" t="n"/>
      <c r="C722" s="42" t="n"/>
      <c r="D722" s="42" t="n"/>
      <c r="E722" s="42" t="n"/>
      <c r="F722" s="42" t="n"/>
      <c r="G722" s="42" t="n"/>
      <c r="H722" s="42" t="n"/>
      <c r="I722" s="42" t="n"/>
      <c r="J722" s="42" t="n"/>
      <c r="K722" s="42" t="n"/>
      <c r="L722" s="42" t="n"/>
      <c r="M722" s="42" t="n"/>
      <c r="N722" s="42" t="n"/>
      <c r="O722" s="42" t="n"/>
    </row>
    <row r="723">
      <c r="A723" s="40" t="n"/>
      <c r="B723" s="41" t="n"/>
      <c r="C723" s="42" t="n"/>
      <c r="D723" s="42" t="n"/>
      <c r="E723" s="42" t="n"/>
      <c r="F723" s="42" t="n"/>
      <c r="G723" s="42" t="n"/>
      <c r="H723" s="42" t="n"/>
      <c r="I723" s="42" t="n"/>
      <c r="J723" s="42" t="n"/>
      <c r="K723" s="42" t="n"/>
      <c r="L723" s="42" t="n"/>
      <c r="M723" s="42" t="n"/>
      <c r="N723" s="42" t="n"/>
      <c r="O723" s="42" t="n"/>
    </row>
    <row r="724">
      <c r="A724" s="40" t="n"/>
      <c r="B724" s="41" t="n"/>
      <c r="C724" s="42" t="n"/>
      <c r="D724" s="42" t="n"/>
      <c r="E724" s="42" t="n"/>
      <c r="F724" s="42" t="n"/>
      <c r="G724" s="42" t="n"/>
      <c r="H724" s="42" t="n"/>
      <c r="I724" s="42" t="n"/>
      <c r="J724" s="42" t="n"/>
      <c r="K724" s="42" t="n"/>
      <c r="L724" s="42" t="n"/>
      <c r="M724" s="42" t="n"/>
      <c r="N724" s="42" t="n"/>
      <c r="O724" s="42" t="n"/>
    </row>
    <row r="725">
      <c r="A725" s="40" t="n"/>
      <c r="B725" s="41" t="n"/>
      <c r="C725" s="42" t="n"/>
      <c r="D725" s="42" t="n"/>
      <c r="E725" s="42" t="n"/>
      <c r="F725" s="42" t="n"/>
      <c r="G725" s="42" t="n"/>
      <c r="H725" s="42" t="n"/>
      <c r="I725" s="42" t="n"/>
      <c r="J725" s="42" t="n"/>
      <c r="K725" s="42" t="n"/>
      <c r="L725" s="42" t="n"/>
      <c r="M725" s="42" t="n"/>
      <c r="N725" s="42" t="n"/>
      <c r="O725" s="42" t="n"/>
    </row>
    <row r="726">
      <c r="A726" s="40" t="n"/>
      <c r="B726" s="41" t="n"/>
      <c r="C726" s="42" t="n"/>
      <c r="D726" s="42" t="n"/>
      <c r="E726" s="42" t="n"/>
      <c r="F726" s="42" t="n"/>
      <c r="G726" s="42" t="n"/>
      <c r="H726" s="42" t="n"/>
      <c r="I726" s="42" t="n"/>
      <c r="J726" s="42" t="n"/>
      <c r="K726" s="42" t="n"/>
      <c r="L726" s="42" t="n"/>
      <c r="M726" s="42" t="n"/>
      <c r="N726" s="42" t="n"/>
      <c r="O726" s="42" t="n"/>
    </row>
    <row r="727">
      <c r="A727" s="40" t="n"/>
      <c r="B727" s="41" t="n"/>
      <c r="C727" s="42" t="n"/>
      <c r="D727" s="42" t="n"/>
      <c r="E727" s="42" t="n"/>
      <c r="F727" s="42" t="n"/>
      <c r="G727" s="42" t="n"/>
      <c r="H727" s="42" t="n"/>
      <c r="I727" s="42" t="n"/>
      <c r="J727" s="42" t="n"/>
      <c r="K727" s="42" t="n"/>
      <c r="L727" s="42" t="n"/>
      <c r="M727" s="42" t="n"/>
      <c r="N727" s="42" t="n"/>
      <c r="O727" s="42" t="n"/>
    </row>
    <row r="728">
      <c r="A728" s="40" t="n"/>
      <c r="B728" s="41" t="n"/>
      <c r="C728" s="42" t="n"/>
      <c r="D728" s="42" t="n"/>
      <c r="E728" s="42" t="n"/>
      <c r="F728" s="42" t="n"/>
      <c r="G728" s="42" t="n"/>
      <c r="H728" s="42" t="n"/>
      <c r="I728" s="42" t="n"/>
      <c r="J728" s="42" t="n"/>
      <c r="K728" s="42" t="n"/>
      <c r="L728" s="42" t="n"/>
      <c r="M728" s="42" t="n"/>
      <c r="N728" s="42" t="n"/>
      <c r="O728" s="42" t="n"/>
    </row>
    <row r="729">
      <c r="A729" s="40" t="n"/>
      <c r="B729" s="41" t="n"/>
      <c r="C729" s="42" t="n"/>
      <c r="D729" s="42" t="n"/>
      <c r="E729" s="42" t="n"/>
      <c r="F729" s="42" t="n"/>
      <c r="G729" s="42" t="n"/>
      <c r="H729" s="42" t="n"/>
      <c r="I729" s="42" t="n"/>
      <c r="J729" s="42" t="n"/>
      <c r="K729" s="42" t="n"/>
      <c r="L729" s="42" t="n"/>
      <c r="M729" s="42" t="n"/>
      <c r="N729" s="42" t="n"/>
      <c r="O729" s="42" t="n"/>
    </row>
    <row r="730">
      <c r="A730" s="40" t="n"/>
      <c r="B730" s="41" t="n"/>
      <c r="C730" s="42" t="n"/>
      <c r="D730" s="42" t="n"/>
      <c r="E730" s="42" t="n"/>
      <c r="F730" s="42" t="n"/>
      <c r="G730" s="42" t="n"/>
      <c r="H730" s="42" t="n"/>
      <c r="I730" s="42" t="n"/>
      <c r="J730" s="42" t="n"/>
      <c r="K730" s="42" t="n"/>
      <c r="L730" s="42" t="n"/>
      <c r="M730" s="42" t="n"/>
      <c r="N730" s="42" t="n"/>
      <c r="O730" s="42" t="n"/>
    </row>
    <row r="731">
      <c r="A731" s="40" t="n"/>
      <c r="B731" s="41" t="n"/>
      <c r="C731" s="42" t="n"/>
      <c r="D731" s="42" t="n"/>
      <c r="E731" s="42" t="n"/>
      <c r="F731" s="42" t="n"/>
      <c r="G731" s="42" t="n"/>
      <c r="H731" s="42" t="n"/>
      <c r="I731" s="42" t="n"/>
      <c r="J731" s="42" t="n"/>
      <c r="K731" s="42" t="n"/>
      <c r="L731" s="42" t="n"/>
      <c r="M731" s="42" t="n"/>
      <c r="N731" s="42" t="n"/>
      <c r="O731" s="42" t="n"/>
    </row>
    <row r="732">
      <c r="A732" s="40" t="n"/>
      <c r="B732" s="41" t="n"/>
      <c r="C732" s="42" t="n"/>
      <c r="D732" s="42" t="n"/>
      <c r="E732" s="42" t="n"/>
      <c r="F732" s="42" t="n"/>
      <c r="G732" s="42" t="n"/>
      <c r="H732" s="42" t="n"/>
      <c r="I732" s="42" t="n"/>
      <c r="J732" s="42" t="n"/>
      <c r="K732" s="42" t="n"/>
      <c r="L732" s="42" t="n"/>
      <c r="M732" s="42" t="n"/>
      <c r="N732" s="42" t="n"/>
      <c r="O732" s="42" t="n"/>
    </row>
    <row r="733">
      <c r="A733" s="40" t="n"/>
      <c r="B733" s="41" t="n"/>
      <c r="C733" s="42" t="n"/>
      <c r="D733" s="42" t="n"/>
      <c r="E733" s="42" t="n"/>
      <c r="F733" s="42" t="n"/>
      <c r="G733" s="42" t="n"/>
      <c r="H733" s="42" t="n"/>
      <c r="I733" s="42" t="n"/>
      <c r="J733" s="42" t="n"/>
      <c r="K733" s="42" t="n"/>
      <c r="L733" s="42" t="n"/>
      <c r="M733" s="42" t="n"/>
      <c r="N733" s="42" t="n"/>
      <c r="O733" s="42" t="n"/>
    </row>
    <row r="734">
      <c r="A734" s="40" t="n"/>
      <c r="B734" s="41" t="n"/>
      <c r="C734" s="42" t="n"/>
      <c r="D734" s="42" t="n"/>
      <c r="E734" s="42" t="n"/>
      <c r="F734" s="42" t="n"/>
      <c r="G734" s="42" t="n"/>
      <c r="H734" s="42" t="n"/>
      <c r="I734" s="42" t="n"/>
      <c r="J734" s="42" t="n"/>
      <c r="K734" s="42" t="n"/>
      <c r="L734" s="42" t="n"/>
      <c r="M734" s="42" t="n"/>
      <c r="N734" s="42" t="n"/>
      <c r="O734" s="42" t="n"/>
    </row>
    <row r="735">
      <c r="A735" s="40" t="n"/>
      <c r="B735" s="41" t="n"/>
      <c r="C735" s="42" t="n"/>
      <c r="D735" s="42" t="n"/>
      <c r="E735" s="42" t="n"/>
      <c r="F735" s="42" t="n"/>
      <c r="G735" s="42" t="n"/>
      <c r="H735" s="42" t="n"/>
      <c r="I735" s="42" t="n"/>
      <c r="J735" s="42" t="n"/>
      <c r="K735" s="42" t="n"/>
      <c r="L735" s="42" t="n"/>
      <c r="M735" s="42" t="n"/>
      <c r="N735" s="42" t="n"/>
      <c r="O735" s="42" t="n"/>
    </row>
    <row r="736">
      <c r="A736" s="40" t="n"/>
      <c r="B736" s="41" t="n"/>
      <c r="C736" s="42" t="n"/>
      <c r="D736" s="42" t="n"/>
      <c r="E736" s="42" t="n"/>
      <c r="F736" s="42" t="n"/>
      <c r="G736" s="42" t="n"/>
      <c r="H736" s="42" t="n"/>
      <c r="I736" s="42" t="n"/>
      <c r="J736" s="42" t="n"/>
      <c r="K736" s="42" t="n"/>
      <c r="L736" s="42" t="n"/>
      <c r="M736" s="42" t="n"/>
      <c r="N736" s="42" t="n"/>
      <c r="O736" s="42" t="n"/>
    </row>
    <row r="737">
      <c r="A737" s="40" t="n"/>
      <c r="B737" s="41" t="n"/>
      <c r="C737" s="42" t="n"/>
      <c r="D737" s="42" t="n"/>
      <c r="E737" s="42" t="n"/>
      <c r="F737" s="42" t="n"/>
      <c r="G737" s="42" t="n"/>
      <c r="H737" s="42" t="n"/>
      <c r="I737" s="42" t="n"/>
      <c r="J737" s="42" t="n"/>
      <c r="K737" s="42" t="n"/>
      <c r="L737" s="42" t="n"/>
      <c r="M737" s="42" t="n"/>
      <c r="N737" s="42" t="n"/>
      <c r="O737" s="42" t="n"/>
    </row>
    <row r="738">
      <c r="A738" s="40" t="n"/>
      <c r="B738" s="41" t="n"/>
      <c r="C738" s="42" t="n"/>
      <c r="D738" s="42" t="n"/>
      <c r="E738" s="42" t="n"/>
      <c r="F738" s="42" t="n"/>
      <c r="G738" s="42" t="n"/>
      <c r="H738" s="42" t="n"/>
      <c r="I738" s="42" t="n"/>
      <c r="J738" s="42" t="n"/>
      <c r="K738" s="42" t="n"/>
      <c r="L738" s="42" t="n"/>
      <c r="M738" s="42" t="n"/>
      <c r="N738" s="42" t="n"/>
      <c r="O738" s="42" t="n"/>
    </row>
    <row r="739">
      <c r="A739" s="40" t="n"/>
      <c r="B739" s="41" t="n"/>
      <c r="C739" s="42" t="n"/>
      <c r="D739" s="42" t="n"/>
      <c r="E739" s="42" t="n"/>
      <c r="F739" s="42" t="n"/>
      <c r="G739" s="42" t="n"/>
      <c r="H739" s="42" t="n"/>
      <c r="I739" s="42" t="n"/>
      <c r="J739" s="42" t="n"/>
      <c r="K739" s="42" t="n"/>
      <c r="L739" s="42" t="n"/>
      <c r="M739" s="42" t="n"/>
      <c r="N739" s="42" t="n"/>
      <c r="O739" s="42" t="n"/>
    </row>
    <row r="740">
      <c r="A740" s="40" t="n"/>
      <c r="B740" s="41" t="n"/>
      <c r="C740" s="42" t="n"/>
      <c r="D740" s="42" t="n"/>
      <c r="E740" s="42" t="n"/>
      <c r="F740" s="42" t="n"/>
      <c r="G740" s="42" t="n"/>
      <c r="H740" s="42" t="n"/>
      <c r="I740" s="42" t="n"/>
      <c r="J740" s="42" t="n"/>
      <c r="K740" s="42" t="n"/>
      <c r="L740" s="42" t="n"/>
      <c r="M740" s="42" t="n"/>
      <c r="N740" s="42" t="n"/>
      <c r="O740" s="42" t="n"/>
    </row>
    <row r="741">
      <c r="A741" s="40" t="n"/>
      <c r="B741" s="41" t="n"/>
      <c r="C741" s="42" t="n"/>
      <c r="D741" s="42" t="n"/>
      <c r="E741" s="42" t="n"/>
      <c r="F741" s="42" t="n"/>
      <c r="G741" s="42" t="n"/>
      <c r="H741" s="42" t="n"/>
      <c r="I741" s="42" t="n"/>
      <c r="J741" s="42" t="n"/>
      <c r="K741" s="42" t="n"/>
      <c r="L741" s="42" t="n"/>
      <c r="M741" s="42" t="n"/>
      <c r="N741" s="42" t="n"/>
      <c r="O741" s="42" t="n"/>
    </row>
    <row r="742">
      <c r="A742" s="40" t="n"/>
      <c r="B742" s="41" t="n"/>
      <c r="C742" s="42" t="n"/>
      <c r="D742" s="42" t="n"/>
      <c r="E742" s="42" t="n"/>
      <c r="F742" s="42" t="n"/>
      <c r="G742" s="42" t="n"/>
      <c r="H742" s="42" t="n"/>
      <c r="I742" s="42" t="n"/>
      <c r="J742" s="42" t="n"/>
      <c r="K742" s="42" t="n"/>
      <c r="L742" s="42" t="n"/>
      <c r="M742" s="42" t="n"/>
      <c r="N742" s="42" t="n"/>
      <c r="O742" s="42" t="n"/>
    </row>
    <row r="743">
      <c r="A743" s="40" t="n"/>
      <c r="B743" s="41" t="n"/>
      <c r="C743" s="42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2" t="n"/>
      <c r="N743" s="42" t="n"/>
      <c r="O743" s="42" t="n"/>
    </row>
    <row r="744">
      <c r="A744" s="40" t="n"/>
      <c r="B744" s="41" t="n"/>
      <c r="C744" s="42" t="n"/>
      <c r="D744" s="42" t="n"/>
      <c r="E744" s="42" t="n"/>
      <c r="F744" s="42" t="n"/>
      <c r="G744" s="42" t="n"/>
      <c r="H744" s="42" t="n"/>
      <c r="I744" s="42" t="n"/>
      <c r="J744" s="42" t="n"/>
      <c r="K744" s="42" t="n"/>
      <c r="L744" s="42" t="n"/>
      <c r="M744" s="42" t="n"/>
      <c r="N744" s="42" t="n"/>
      <c r="O744" s="42" t="n"/>
    </row>
    <row r="745">
      <c r="A745" s="40" t="n"/>
      <c r="B745" s="41" t="n"/>
      <c r="C745" s="42" t="n"/>
      <c r="D745" s="42" t="n"/>
      <c r="E745" s="42" t="n"/>
      <c r="F745" s="42" t="n"/>
      <c r="G745" s="42" t="n"/>
      <c r="H745" s="42" t="n"/>
      <c r="I745" s="42" t="n"/>
      <c r="J745" s="42" t="n"/>
      <c r="K745" s="42" t="n"/>
      <c r="L745" s="42" t="n"/>
      <c r="M745" s="42" t="n"/>
      <c r="N745" s="42" t="n"/>
      <c r="O745" s="42" t="n"/>
    </row>
    <row r="746">
      <c r="A746" s="40" t="n"/>
      <c r="B746" s="41" t="n"/>
      <c r="C746" s="42" t="n"/>
      <c r="D746" s="42" t="n"/>
      <c r="E746" s="42" t="n"/>
      <c r="F746" s="42" t="n"/>
      <c r="G746" s="42" t="n"/>
      <c r="H746" s="42" t="n"/>
      <c r="I746" s="42" t="n"/>
      <c r="J746" s="42" t="n"/>
      <c r="K746" s="42" t="n"/>
      <c r="L746" s="42" t="n"/>
      <c r="M746" s="42" t="n"/>
      <c r="N746" s="42" t="n"/>
      <c r="O746" s="42" t="n"/>
    </row>
    <row r="747">
      <c r="A747" s="40" t="n"/>
      <c r="B747" s="41" t="n"/>
      <c r="C747" s="42" t="n"/>
      <c r="D747" s="42" t="n"/>
      <c r="E747" s="42" t="n"/>
      <c r="F747" s="42" t="n"/>
      <c r="G747" s="42" t="n"/>
      <c r="H747" s="42" t="n"/>
      <c r="I747" s="42" t="n"/>
      <c r="J747" s="42" t="n"/>
      <c r="K747" s="42" t="n"/>
      <c r="L747" s="42" t="n"/>
      <c r="M747" s="42" t="n"/>
      <c r="N747" s="42" t="n"/>
      <c r="O747" s="42" t="n"/>
    </row>
    <row r="748">
      <c r="A748" s="40" t="n"/>
      <c r="B748" s="41" t="n"/>
      <c r="C748" s="42" t="n"/>
      <c r="D748" s="42" t="n"/>
      <c r="E748" s="42" t="n"/>
      <c r="F748" s="42" t="n"/>
      <c r="G748" s="42" t="n"/>
      <c r="H748" s="42" t="n"/>
      <c r="I748" s="42" t="n"/>
      <c r="J748" s="42" t="n"/>
      <c r="K748" s="42" t="n"/>
      <c r="L748" s="42" t="n"/>
      <c r="M748" s="42" t="n"/>
      <c r="N748" s="42" t="n"/>
      <c r="O748" s="42" t="n"/>
    </row>
    <row r="749">
      <c r="A749" s="40" t="n"/>
      <c r="B749" s="41" t="n"/>
      <c r="C749" s="42" t="n"/>
      <c r="D749" s="42" t="n"/>
      <c r="E749" s="42" t="n"/>
      <c r="F749" s="42" t="n"/>
      <c r="G749" s="42" t="n"/>
      <c r="H749" s="42" t="n"/>
      <c r="I749" s="42" t="n"/>
      <c r="J749" s="42" t="n"/>
      <c r="K749" s="42" t="n"/>
      <c r="L749" s="42" t="n"/>
      <c r="M749" s="42" t="n"/>
      <c r="N749" s="42" t="n"/>
      <c r="O749" s="42" t="n"/>
    </row>
    <row r="750">
      <c r="A750" s="40" t="n"/>
      <c r="B750" s="41" t="n"/>
      <c r="C750" s="42" t="n"/>
      <c r="D750" s="42" t="n"/>
      <c r="E750" s="42" t="n"/>
      <c r="F750" s="42" t="n"/>
      <c r="G750" s="42" t="n"/>
      <c r="H750" s="42" t="n"/>
      <c r="I750" s="42" t="n"/>
      <c r="J750" s="42" t="n"/>
      <c r="K750" s="42" t="n"/>
      <c r="L750" s="42" t="n"/>
      <c r="M750" s="42" t="n"/>
      <c r="N750" s="42" t="n"/>
      <c r="O750" s="42" t="n"/>
    </row>
    <row r="751">
      <c r="A751" s="40" t="n"/>
      <c r="B751" s="41" t="n"/>
      <c r="C751" s="42" t="n"/>
      <c r="D751" s="42" t="n"/>
      <c r="E751" s="42" t="n"/>
      <c r="F751" s="42" t="n"/>
      <c r="G751" s="42" t="n"/>
      <c r="H751" s="42" t="n"/>
      <c r="I751" s="42" t="n"/>
      <c r="J751" s="42" t="n"/>
      <c r="K751" s="42" t="n"/>
      <c r="L751" s="42" t="n"/>
      <c r="M751" s="42" t="n"/>
      <c r="N751" s="42" t="n"/>
      <c r="O751" s="42" t="n"/>
    </row>
    <row r="752">
      <c r="A752" s="40" t="n"/>
      <c r="B752" s="41" t="n"/>
      <c r="C752" s="42" t="n"/>
      <c r="D752" s="42" t="n"/>
      <c r="E752" s="42" t="n"/>
      <c r="F752" s="42" t="n"/>
      <c r="G752" s="42" t="n"/>
      <c r="H752" s="42" t="n"/>
      <c r="I752" s="42" t="n"/>
      <c r="J752" s="42" t="n"/>
      <c r="K752" s="42" t="n"/>
      <c r="L752" s="42" t="n"/>
      <c r="M752" s="42" t="n"/>
      <c r="N752" s="42" t="n"/>
      <c r="O752" s="42" t="n"/>
    </row>
    <row r="753">
      <c r="A753" s="40" t="n"/>
      <c r="B753" s="41" t="n"/>
      <c r="C753" s="42" t="n"/>
      <c r="D753" s="42" t="n"/>
      <c r="E753" s="42" t="n"/>
      <c r="F753" s="42" t="n"/>
      <c r="G753" s="42" t="n"/>
      <c r="H753" s="42" t="n"/>
      <c r="I753" s="42" t="n"/>
      <c r="J753" s="42" t="n"/>
      <c r="K753" s="42" t="n"/>
      <c r="L753" s="42" t="n"/>
      <c r="M753" s="42" t="n"/>
      <c r="N753" s="42" t="n"/>
      <c r="O753" s="42" t="n"/>
    </row>
    <row r="754">
      <c r="A754" s="40" t="n"/>
      <c r="B754" s="41" t="n"/>
      <c r="C754" s="42" t="n"/>
      <c r="D754" s="42" t="n"/>
      <c r="E754" s="42" t="n"/>
      <c r="F754" s="42" t="n"/>
      <c r="G754" s="42" t="n"/>
      <c r="H754" s="42" t="n"/>
      <c r="I754" s="42" t="n"/>
      <c r="J754" s="42" t="n"/>
      <c r="K754" s="42" t="n"/>
      <c r="L754" s="42" t="n"/>
      <c r="M754" s="42" t="n"/>
      <c r="N754" s="42" t="n"/>
      <c r="O754" s="42" t="n"/>
    </row>
    <row r="755">
      <c r="A755" s="40" t="n"/>
      <c r="B755" s="41" t="n"/>
      <c r="C755" s="42" t="n"/>
      <c r="D755" s="42" t="n"/>
      <c r="E755" s="42" t="n"/>
      <c r="F755" s="42" t="n"/>
      <c r="G755" s="42" t="n"/>
      <c r="H755" s="42" t="n"/>
      <c r="I755" s="42" t="n"/>
      <c r="J755" s="42" t="n"/>
      <c r="K755" s="42" t="n"/>
      <c r="L755" s="42" t="n"/>
      <c r="M755" s="42" t="n"/>
      <c r="N755" s="42" t="n"/>
      <c r="O755" s="42" t="n"/>
    </row>
    <row r="756">
      <c r="A756" s="40" t="n"/>
      <c r="B756" s="41" t="n"/>
      <c r="C756" s="42" t="n"/>
      <c r="D756" s="42" t="n"/>
      <c r="E756" s="42" t="n"/>
      <c r="F756" s="42" t="n"/>
      <c r="G756" s="42" t="n"/>
      <c r="H756" s="42" t="n"/>
      <c r="I756" s="42" t="n"/>
      <c r="J756" s="42" t="n"/>
      <c r="K756" s="42" t="n"/>
      <c r="L756" s="42" t="n"/>
      <c r="M756" s="42" t="n"/>
      <c r="N756" s="42" t="n"/>
      <c r="O756" s="42" t="n"/>
    </row>
    <row r="757">
      <c r="A757" s="40" t="n"/>
      <c r="B757" s="41" t="n"/>
      <c r="C757" s="42" t="n"/>
      <c r="D757" s="42" t="n"/>
      <c r="E757" s="42" t="n"/>
      <c r="F757" s="42" t="n"/>
      <c r="G757" s="42" t="n"/>
      <c r="H757" s="42" t="n"/>
      <c r="I757" s="42" t="n"/>
      <c r="J757" s="42" t="n"/>
      <c r="K757" s="42" t="n"/>
      <c r="L757" s="42" t="n"/>
      <c r="M757" s="42" t="n"/>
      <c r="N757" s="42" t="n"/>
      <c r="O757" s="42" t="n"/>
    </row>
    <row r="758">
      <c r="A758" s="40" t="n"/>
      <c r="B758" s="41" t="n"/>
      <c r="C758" s="42" t="n"/>
      <c r="D758" s="42" t="n"/>
      <c r="E758" s="42" t="n"/>
      <c r="F758" s="42" t="n"/>
      <c r="G758" s="42" t="n"/>
      <c r="H758" s="42" t="n"/>
      <c r="I758" s="42" t="n"/>
      <c r="J758" s="42" t="n"/>
      <c r="K758" s="42" t="n"/>
      <c r="L758" s="42" t="n"/>
      <c r="M758" s="42" t="n"/>
      <c r="N758" s="42" t="n"/>
      <c r="O758" s="42" t="n"/>
    </row>
    <row r="759">
      <c r="A759" s="40" t="n"/>
      <c r="B759" s="41" t="n"/>
      <c r="C759" s="42" t="n"/>
      <c r="D759" s="42" t="n"/>
      <c r="E759" s="42" t="n"/>
      <c r="F759" s="42" t="n"/>
      <c r="G759" s="42" t="n"/>
      <c r="H759" s="42" t="n"/>
      <c r="I759" s="42" t="n"/>
      <c r="J759" s="42" t="n"/>
      <c r="K759" s="42" t="n"/>
      <c r="L759" s="42" t="n"/>
      <c r="M759" s="42" t="n"/>
      <c r="N759" s="42" t="n"/>
      <c r="O759" s="42" t="n"/>
    </row>
    <row r="760">
      <c r="A760" s="40" t="n"/>
      <c r="B760" s="41" t="n"/>
      <c r="C760" s="42" t="n"/>
      <c r="D760" s="42" t="n"/>
      <c r="E760" s="42" t="n"/>
      <c r="F760" s="42" t="n"/>
      <c r="G760" s="42" t="n"/>
      <c r="H760" s="42" t="n"/>
      <c r="I760" s="42" t="n"/>
      <c r="J760" s="42" t="n"/>
      <c r="K760" s="42" t="n"/>
      <c r="L760" s="42" t="n"/>
      <c r="M760" s="42" t="n"/>
      <c r="N760" s="42" t="n"/>
      <c r="O760" s="42" t="n"/>
    </row>
    <row r="761">
      <c r="A761" s="40" t="n"/>
      <c r="B761" s="41" t="n"/>
      <c r="C761" s="42" t="n"/>
      <c r="D761" s="42" t="n"/>
      <c r="E761" s="42" t="n"/>
      <c r="F761" s="42" t="n"/>
      <c r="G761" s="42" t="n"/>
      <c r="H761" s="42" t="n"/>
      <c r="I761" s="42" t="n"/>
      <c r="J761" s="42" t="n"/>
      <c r="K761" s="42" t="n"/>
      <c r="L761" s="42" t="n"/>
      <c r="M761" s="42" t="n"/>
      <c r="N761" s="42" t="n"/>
      <c r="O761" s="42" t="n"/>
    </row>
    <row r="762">
      <c r="A762" s="40" t="n"/>
      <c r="B762" s="41" t="n"/>
      <c r="C762" s="42" t="n"/>
      <c r="D762" s="42" t="n"/>
      <c r="E762" s="42" t="n"/>
      <c r="F762" s="42" t="n"/>
      <c r="G762" s="42" t="n"/>
      <c r="H762" s="42" t="n"/>
      <c r="I762" s="42" t="n"/>
      <c r="J762" s="42" t="n"/>
      <c r="K762" s="42" t="n"/>
      <c r="L762" s="42" t="n"/>
      <c r="M762" s="42" t="n"/>
      <c r="N762" s="42" t="n"/>
      <c r="O762" s="42" t="n"/>
    </row>
    <row r="763">
      <c r="A763" s="40" t="n"/>
      <c r="B763" s="41" t="n"/>
      <c r="C763" s="42" t="n"/>
      <c r="D763" s="42" t="n"/>
      <c r="E763" s="42" t="n"/>
      <c r="F763" s="42" t="n"/>
      <c r="G763" s="42" t="n"/>
      <c r="H763" s="42" t="n"/>
      <c r="I763" s="42" t="n"/>
      <c r="J763" s="42" t="n"/>
      <c r="K763" s="42" t="n"/>
      <c r="L763" s="42" t="n"/>
      <c r="M763" s="42" t="n"/>
      <c r="N763" s="42" t="n"/>
      <c r="O763" s="42" t="n"/>
    </row>
    <row r="764">
      <c r="A764" s="40" t="n"/>
      <c r="B764" s="41" t="n"/>
      <c r="C764" s="42" t="n"/>
      <c r="D764" s="42" t="n"/>
      <c r="E764" s="42" t="n"/>
      <c r="F764" s="42" t="n"/>
      <c r="G764" s="42" t="n"/>
      <c r="H764" s="42" t="n"/>
      <c r="I764" s="42" t="n"/>
      <c r="J764" s="42" t="n"/>
      <c r="K764" s="42" t="n"/>
      <c r="L764" s="42" t="n"/>
      <c r="M764" s="42" t="n"/>
      <c r="N764" s="42" t="n"/>
      <c r="O764" s="42" t="n"/>
    </row>
    <row r="765">
      <c r="A765" s="40" t="n"/>
      <c r="B765" s="41" t="n"/>
      <c r="C765" s="42" t="n"/>
      <c r="D765" s="42" t="n"/>
      <c r="E765" s="42" t="n"/>
      <c r="F765" s="42" t="n"/>
      <c r="G765" s="42" t="n"/>
      <c r="H765" s="42" t="n"/>
      <c r="I765" s="42" t="n"/>
      <c r="J765" s="42" t="n"/>
      <c r="K765" s="42" t="n"/>
      <c r="L765" s="42" t="n"/>
      <c r="M765" s="42" t="n"/>
      <c r="N765" s="42" t="n"/>
      <c r="O765" s="42" t="n"/>
    </row>
    <row r="766">
      <c r="A766" s="40" t="n"/>
      <c r="B766" s="41" t="n"/>
      <c r="C766" s="42" t="n"/>
      <c r="D766" s="42" t="n"/>
      <c r="E766" s="42" t="n"/>
      <c r="F766" s="42" t="n"/>
      <c r="G766" s="42" t="n"/>
      <c r="H766" s="42" t="n"/>
      <c r="I766" s="42" t="n"/>
      <c r="J766" s="42" t="n"/>
      <c r="K766" s="42" t="n"/>
      <c r="L766" s="42" t="n"/>
      <c r="M766" s="42" t="n"/>
      <c r="N766" s="42" t="n"/>
      <c r="O766" s="42" t="n"/>
    </row>
    <row r="767">
      <c r="A767" s="40" t="n"/>
      <c r="B767" s="41" t="n"/>
      <c r="C767" s="42" t="n"/>
      <c r="D767" s="42" t="n"/>
      <c r="E767" s="42" t="n"/>
      <c r="F767" s="42" t="n"/>
      <c r="G767" s="42" t="n"/>
      <c r="H767" s="42" t="n"/>
      <c r="I767" s="42" t="n"/>
      <c r="J767" s="42" t="n"/>
      <c r="K767" s="42" t="n"/>
      <c r="L767" s="42" t="n"/>
      <c r="M767" s="42" t="n"/>
      <c r="N767" s="42" t="n"/>
      <c r="O767" s="42" t="n"/>
    </row>
    <row r="768">
      <c r="A768" s="40" t="n"/>
      <c r="B768" s="41" t="n"/>
      <c r="C768" s="42" t="n"/>
      <c r="D768" s="42" t="n"/>
      <c r="E768" s="42" t="n"/>
      <c r="F768" s="42" t="n"/>
      <c r="G768" s="42" t="n"/>
      <c r="H768" s="42" t="n"/>
      <c r="I768" s="42" t="n"/>
      <c r="J768" s="42" t="n"/>
      <c r="K768" s="42" t="n"/>
      <c r="L768" s="42" t="n"/>
      <c r="M768" s="42" t="n"/>
      <c r="N768" s="42" t="n"/>
      <c r="O768" s="42" t="n"/>
    </row>
    <row r="769">
      <c r="A769" s="40" t="n"/>
      <c r="B769" s="41" t="n"/>
      <c r="C769" s="42" t="n"/>
      <c r="D769" s="42" t="n"/>
      <c r="E769" s="42" t="n"/>
      <c r="F769" s="42" t="n"/>
      <c r="G769" s="42" t="n"/>
      <c r="H769" s="42" t="n"/>
      <c r="I769" s="42" t="n"/>
      <c r="J769" s="42" t="n"/>
      <c r="K769" s="42" t="n"/>
      <c r="L769" s="42" t="n"/>
      <c r="M769" s="42" t="n"/>
      <c r="N769" s="42" t="n"/>
      <c r="O769" s="42" t="n"/>
    </row>
    <row r="770">
      <c r="A770" s="40" t="n"/>
      <c r="B770" s="41" t="n"/>
      <c r="C770" s="42" t="n"/>
      <c r="D770" s="42" t="n"/>
      <c r="E770" s="42" t="n"/>
      <c r="F770" s="42" t="n"/>
      <c r="G770" s="42" t="n"/>
      <c r="H770" s="42" t="n"/>
      <c r="I770" s="42" t="n"/>
      <c r="J770" s="42" t="n"/>
      <c r="K770" s="42" t="n"/>
      <c r="L770" s="42" t="n"/>
      <c r="M770" s="42" t="n"/>
      <c r="N770" s="42" t="n"/>
      <c r="O770" s="42" t="n"/>
    </row>
    <row r="771">
      <c r="A771" s="40" t="n"/>
      <c r="B771" s="41" t="n"/>
      <c r="C771" s="42" t="n"/>
      <c r="D771" s="42" t="n"/>
      <c r="E771" s="42" t="n"/>
      <c r="F771" s="42" t="n"/>
      <c r="G771" s="42" t="n"/>
      <c r="H771" s="42" t="n"/>
      <c r="I771" s="42" t="n"/>
      <c r="J771" s="42" t="n"/>
      <c r="K771" s="42" t="n"/>
      <c r="L771" s="42" t="n"/>
      <c r="M771" s="42" t="n"/>
      <c r="N771" s="42" t="n"/>
      <c r="O771" s="42" t="n"/>
    </row>
    <row r="772">
      <c r="A772" s="40" t="n"/>
      <c r="B772" s="41" t="n"/>
      <c r="C772" s="42" t="n"/>
      <c r="D772" s="42" t="n"/>
      <c r="E772" s="42" t="n"/>
      <c r="F772" s="42" t="n"/>
      <c r="G772" s="42" t="n"/>
      <c r="H772" s="42" t="n"/>
      <c r="I772" s="42" t="n"/>
      <c r="J772" s="42" t="n"/>
      <c r="K772" s="42" t="n"/>
      <c r="L772" s="42" t="n"/>
      <c r="M772" s="42" t="n"/>
      <c r="N772" s="42" t="n"/>
      <c r="O772" s="42" t="n"/>
    </row>
    <row r="773">
      <c r="A773" s="40" t="n"/>
      <c r="B773" s="41" t="n"/>
      <c r="C773" s="42" t="n"/>
      <c r="D773" s="42" t="n"/>
      <c r="E773" s="42" t="n"/>
      <c r="F773" s="42" t="n"/>
      <c r="G773" s="42" t="n"/>
      <c r="H773" s="42" t="n"/>
      <c r="I773" s="42" t="n"/>
      <c r="J773" s="42" t="n"/>
      <c r="K773" s="42" t="n"/>
      <c r="L773" s="42" t="n"/>
      <c r="M773" s="42" t="n"/>
      <c r="N773" s="42" t="n"/>
      <c r="O773" s="42" t="n"/>
    </row>
    <row r="774">
      <c r="A774" s="40" t="n"/>
      <c r="B774" s="41" t="n"/>
      <c r="C774" s="42" t="n"/>
      <c r="D774" s="42" t="n"/>
      <c r="E774" s="42" t="n"/>
      <c r="F774" s="42" t="n"/>
      <c r="G774" s="42" t="n"/>
      <c r="H774" s="42" t="n"/>
      <c r="I774" s="42" t="n"/>
      <c r="J774" s="42" t="n"/>
      <c r="K774" s="42" t="n"/>
      <c r="L774" s="42" t="n"/>
      <c r="M774" s="42" t="n"/>
      <c r="N774" s="42" t="n"/>
      <c r="O774" s="42" t="n"/>
    </row>
    <row r="775">
      <c r="A775" s="40" t="n"/>
      <c r="B775" s="41" t="n"/>
      <c r="C775" s="42" t="n"/>
      <c r="D775" s="42" t="n"/>
      <c r="E775" s="42" t="n"/>
      <c r="F775" s="42" t="n"/>
      <c r="G775" s="42" t="n"/>
      <c r="H775" s="42" t="n"/>
      <c r="I775" s="42" t="n"/>
      <c r="J775" s="42" t="n"/>
      <c r="K775" s="42" t="n"/>
      <c r="L775" s="42" t="n"/>
      <c r="M775" s="42" t="n"/>
      <c r="N775" s="42" t="n"/>
      <c r="O775" s="42" t="n"/>
    </row>
    <row r="776">
      <c r="A776" s="40" t="n"/>
      <c r="B776" s="41" t="n"/>
      <c r="C776" s="42" t="n"/>
      <c r="D776" s="42" t="n"/>
      <c r="E776" s="42" t="n"/>
      <c r="F776" s="42" t="n"/>
      <c r="G776" s="42" t="n"/>
      <c r="H776" s="42" t="n"/>
      <c r="I776" s="42" t="n"/>
      <c r="J776" s="42" t="n"/>
      <c r="K776" s="42" t="n"/>
      <c r="L776" s="42" t="n"/>
      <c r="M776" s="42" t="n"/>
      <c r="N776" s="42" t="n"/>
      <c r="O776" s="42" t="n"/>
    </row>
    <row r="777">
      <c r="A777" s="40" t="n"/>
      <c r="B777" s="41" t="n"/>
      <c r="C777" s="42" t="n"/>
      <c r="D777" s="42" t="n"/>
      <c r="E777" s="42" t="n"/>
      <c r="F777" s="42" t="n"/>
      <c r="G777" s="42" t="n"/>
      <c r="H777" s="42" t="n"/>
      <c r="I777" s="42" t="n"/>
      <c r="J777" s="42" t="n"/>
      <c r="K777" s="42" t="n"/>
      <c r="L777" s="42" t="n"/>
      <c r="M777" s="42" t="n"/>
      <c r="N777" s="42" t="n"/>
      <c r="O777" s="42" t="n"/>
    </row>
    <row r="778">
      <c r="A778" s="40" t="n"/>
      <c r="B778" s="41" t="n"/>
      <c r="C778" s="42" t="n"/>
      <c r="D778" s="42" t="n"/>
      <c r="E778" s="42" t="n"/>
      <c r="F778" s="42" t="n"/>
      <c r="G778" s="42" t="n"/>
      <c r="H778" s="42" t="n"/>
      <c r="I778" s="42" t="n"/>
      <c r="J778" s="42" t="n"/>
      <c r="K778" s="42" t="n"/>
      <c r="L778" s="42" t="n"/>
      <c r="M778" s="42" t="n"/>
      <c r="N778" s="42" t="n"/>
      <c r="O778" s="42" t="n"/>
    </row>
    <row r="779">
      <c r="A779" s="40" t="n"/>
      <c r="B779" s="41" t="n"/>
      <c r="C779" s="42" t="n"/>
      <c r="D779" s="42" t="n"/>
      <c r="E779" s="42" t="n"/>
      <c r="F779" s="42" t="n"/>
      <c r="G779" s="42" t="n"/>
      <c r="H779" s="42" t="n"/>
      <c r="I779" s="42" t="n"/>
      <c r="J779" s="42" t="n"/>
      <c r="K779" s="42" t="n"/>
      <c r="L779" s="42" t="n"/>
      <c r="M779" s="42" t="n"/>
      <c r="N779" s="42" t="n"/>
      <c r="O779" s="42" t="n"/>
    </row>
    <row r="780">
      <c r="A780" s="40" t="n"/>
      <c r="B780" s="41" t="n"/>
      <c r="C780" s="42" t="n"/>
      <c r="D780" s="42" t="n"/>
      <c r="E780" s="42" t="n"/>
      <c r="F780" s="42" t="n"/>
      <c r="G780" s="42" t="n"/>
      <c r="H780" s="42" t="n"/>
      <c r="I780" s="42" t="n"/>
      <c r="J780" s="42" t="n"/>
      <c r="K780" s="42" t="n"/>
      <c r="L780" s="42" t="n"/>
      <c r="M780" s="42" t="n"/>
      <c r="N780" s="42" t="n"/>
      <c r="O780" s="42" t="n"/>
    </row>
    <row r="781">
      <c r="A781" s="40" t="n"/>
      <c r="B781" s="41" t="n"/>
      <c r="C781" s="42" t="n"/>
      <c r="D781" s="42" t="n"/>
      <c r="E781" s="42" t="n"/>
      <c r="F781" s="42" t="n"/>
      <c r="G781" s="42" t="n"/>
      <c r="H781" s="42" t="n"/>
      <c r="I781" s="42" t="n"/>
      <c r="J781" s="42" t="n"/>
      <c r="K781" s="42" t="n"/>
      <c r="L781" s="42" t="n"/>
      <c r="M781" s="42" t="n"/>
      <c r="N781" s="42" t="n"/>
      <c r="O781" s="42" t="n"/>
    </row>
    <row r="782">
      <c r="A782" s="40" t="n"/>
      <c r="B782" s="41" t="n"/>
      <c r="C782" s="42" t="n"/>
      <c r="D782" s="42" t="n"/>
      <c r="E782" s="42" t="n"/>
      <c r="F782" s="42" t="n"/>
      <c r="G782" s="42" t="n"/>
      <c r="H782" s="42" t="n"/>
      <c r="I782" s="42" t="n"/>
      <c r="J782" s="42" t="n"/>
      <c r="K782" s="42" t="n"/>
      <c r="L782" s="42" t="n"/>
      <c r="M782" s="42" t="n"/>
      <c r="N782" s="42" t="n"/>
      <c r="O782" s="42" t="n"/>
    </row>
    <row r="783">
      <c r="A783" s="40" t="n"/>
      <c r="B783" s="41" t="n"/>
      <c r="C783" s="42" t="n"/>
      <c r="D783" s="42" t="n"/>
      <c r="E783" s="42" t="n"/>
      <c r="F783" s="42" t="n"/>
      <c r="G783" s="42" t="n"/>
      <c r="H783" s="42" t="n"/>
      <c r="I783" s="42" t="n"/>
      <c r="J783" s="42" t="n"/>
      <c r="K783" s="42" t="n"/>
      <c r="L783" s="42" t="n"/>
      <c r="M783" s="42" t="n"/>
      <c r="N783" s="42" t="n"/>
      <c r="O783" s="42" t="n"/>
    </row>
    <row r="784">
      <c r="A784" s="40" t="n"/>
      <c r="B784" s="41" t="n"/>
      <c r="C784" s="42" t="n"/>
      <c r="D784" s="42" t="n"/>
      <c r="E784" s="42" t="n"/>
      <c r="F784" s="42" t="n"/>
      <c r="G784" s="42" t="n"/>
      <c r="H784" s="42" t="n"/>
      <c r="I784" s="42" t="n"/>
      <c r="J784" s="42" t="n"/>
      <c r="K784" s="42" t="n"/>
      <c r="L784" s="42" t="n"/>
      <c r="M784" s="42" t="n"/>
      <c r="N784" s="42" t="n"/>
      <c r="O784" s="42" t="n"/>
    </row>
    <row r="785">
      <c r="A785" s="40" t="n"/>
      <c r="B785" s="41" t="n"/>
      <c r="C785" s="42" t="n"/>
      <c r="D785" s="42" t="n"/>
      <c r="E785" s="42" t="n"/>
      <c r="F785" s="42" t="n"/>
      <c r="G785" s="42" t="n"/>
      <c r="H785" s="42" t="n"/>
      <c r="I785" s="42" t="n"/>
      <c r="J785" s="42" t="n"/>
      <c r="K785" s="42" t="n"/>
      <c r="L785" s="42" t="n"/>
      <c r="M785" s="42" t="n"/>
      <c r="N785" s="42" t="n"/>
      <c r="O785" s="42" t="n"/>
    </row>
    <row r="786">
      <c r="A786" s="40" t="n"/>
      <c r="B786" s="41" t="n"/>
      <c r="C786" s="42" t="n"/>
      <c r="D786" s="42" t="n"/>
      <c r="E786" s="42" t="n"/>
      <c r="F786" s="42" t="n"/>
      <c r="G786" s="42" t="n"/>
      <c r="H786" s="42" t="n"/>
      <c r="I786" s="42" t="n"/>
      <c r="J786" s="42" t="n"/>
      <c r="K786" s="42" t="n"/>
      <c r="L786" s="42" t="n"/>
      <c r="M786" s="42" t="n"/>
      <c r="N786" s="42" t="n"/>
      <c r="O786" s="42" t="n"/>
    </row>
    <row r="787">
      <c r="A787" s="40" t="n"/>
      <c r="B787" s="41" t="n"/>
      <c r="C787" s="42" t="n"/>
      <c r="D787" s="42" t="n"/>
      <c r="E787" s="42" t="n"/>
      <c r="F787" s="42" t="n"/>
      <c r="G787" s="42" t="n"/>
      <c r="H787" s="42" t="n"/>
      <c r="I787" s="42" t="n"/>
      <c r="J787" s="42" t="n"/>
      <c r="K787" s="42" t="n"/>
      <c r="L787" s="42" t="n"/>
      <c r="M787" s="42" t="n"/>
      <c r="N787" s="42" t="n"/>
      <c r="O787" s="42" t="n"/>
    </row>
    <row r="788">
      <c r="A788" s="40" t="n"/>
      <c r="B788" s="41" t="n"/>
      <c r="C788" s="42" t="n"/>
      <c r="D788" s="42" t="n"/>
      <c r="E788" s="42" t="n"/>
      <c r="F788" s="42" t="n"/>
      <c r="G788" s="42" t="n"/>
      <c r="H788" s="42" t="n"/>
      <c r="I788" s="42" t="n"/>
      <c r="J788" s="42" t="n"/>
      <c r="K788" s="42" t="n"/>
      <c r="L788" s="42" t="n"/>
      <c r="M788" s="42" t="n"/>
      <c r="N788" s="42" t="n"/>
      <c r="O788" s="42" t="n"/>
    </row>
    <row r="789">
      <c r="A789" s="40" t="n"/>
      <c r="B789" s="41" t="n"/>
      <c r="C789" s="42" t="n"/>
      <c r="D789" s="42" t="n"/>
      <c r="E789" s="42" t="n"/>
      <c r="F789" s="42" t="n"/>
      <c r="G789" s="42" t="n"/>
      <c r="H789" s="42" t="n"/>
      <c r="I789" s="42" t="n"/>
      <c r="J789" s="42" t="n"/>
      <c r="K789" s="42" t="n"/>
      <c r="L789" s="42" t="n"/>
      <c r="M789" s="42" t="n"/>
      <c r="N789" s="42" t="n"/>
      <c r="O789" s="42" t="n"/>
    </row>
    <row r="790">
      <c r="A790" s="40" t="n"/>
      <c r="B790" s="41" t="n"/>
      <c r="C790" s="42" t="n"/>
      <c r="D790" s="42" t="n"/>
      <c r="E790" s="42" t="n"/>
      <c r="F790" s="42" t="n"/>
      <c r="G790" s="42" t="n"/>
      <c r="H790" s="42" t="n"/>
      <c r="I790" s="42" t="n"/>
      <c r="J790" s="42" t="n"/>
      <c r="K790" s="42" t="n"/>
      <c r="L790" s="42" t="n"/>
      <c r="M790" s="42" t="n"/>
      <c r="N790" s="42" t="n"/>
      <c r="O790" s="42" t="n"/>
    </row>
    <row r="791">
      <c r="A791" s="40" t="n"/>
      <c r="B791" s="41" t="n"/>
      <c r="C791" s="42" t="n"/>
      <c r="D791" s="42" t="n"/>
      <c r="E791" s="42" t="n"/>
      <c r="F791" s="42" t="n"/>
      <c r="G791" s="42" t="n"/>
      <c r="H791" s="42" t="n"/>
      <c r="I791" s="42" t="n"/>
      <c r="J791" s="42" t="n"/>
      <c r="K791" s="42" t="n"/>
      <c r="L791" s="42" t="n"/>
      <c r="M791" s="42" t="n"/>
      <c r="N791" s="42" t="n"/>
      <c r="O791" s="42" t="n"/>
    </row>
    <row r="792">
      <c r="A792" s="40" t="n"/>
      <c r="B792" s="41" t="n"/>
      <c r="C792" s="42" t="n"/>
      <c r="D792" s="42" t="n"/>
      <c r="E792" s="42" t="n"/>
      <c r="F792" s="42" t="n"/>
      <c r="G792" s="42" t="n"/>
      <c r="H792" s="42" t="n"/>
      <c r="I792" s="42" t="n"/>
      <c r="J792" s="42" t="n"/>
      <c r="K792" s="42" t="n"/>
      <c r="L792" s="42" t="n"/>
      <c r="M792" s="42" t="n"/>
      <c r="N792" s="42" t="n"/>
      <c r="O792" s="42" t="n"/>
    </row>
    <row r="793">
      <c r="A793" s="40" t="n"/>
      <c r="B793" s="41" t="n"/>
      <c r="C793" s="42" t="n"/>
      <c r="D793" s="42" t="n"/>
      <c r="E793" s="42" t="n"/>
      <c r="F793" s="42" t="n"/>
      <c r="G793" s="42" t="n"/>
      <c r="H793" s="42" t="n"/>
      <c r="I793" s="42" t="n"/>
      <c r="J793" s="42" t="n"/>
      <c r="K793" s="42" t="n"/>
      <c r="L793" s="42" t="n"/>
      <c r="M793" s="42" t="n"/>
      <c r="N793" s="42" t="n"/>
      <c r="O793" s="42" t="n"/>
    </row>
    <row r="794">
      <c r="A794" s="40" t="n"/>
      <c r="B794" s="41" t="n"/>
      <c r="C794" s="42" t="n"/>
      <c r="D794" s="42" t="n"/>
      <c r="E794" s="42" t="n"/>
      <c r="F794" s="42" t="n"/>
      <c r="G794" s="42" t="n"/>
      <c r="H794" s="42" t="n"/>
      <c r="I794" s="42" t="n"/>
      <c r="J794" s="42" t="n"/>
      <c r="K794" s="42" t="n"/>
      <c r="L794" s="42" t="n"/>
      <c r="M794" s="42" t="n"/>
      <c r="N794" s="42" t="n"/>
      <c r="O794" s="42" t="n"/>
    </row>
    <row r="795">
      <c r="A795" s="40" t="n"/>
      <c r="B795" s="41" t="n"/>
      <c r="C795" s="42" t="n"/>
      <c r="D795" s="42" t="n"/>
      <c r="E795" s="42" t="n"/>
      <c r="F795" s="42" t="n"/>
      <c r="G795" s="42" t="n"/>
      <c r="H795" s="42" t="n"/>
      <c r="I795" s="42" t="n"/>
      <c r="J795" s="42" t="n"/>
      <c r="K795" s="42" t="n"/>
      <c r="L795" s="42" t="n"/>
      <c r="M795" s="42" t="n"/>
      <c r="N795" s="42" t="n"/>
      <c r="O795" s="42" t="n"/>
    </row>
    <row r="796">
      <c r="A796" s="40" t="n"/>
      <c r="B796" s="41" t="n"/>
      <c r="C796" s="42" t="n"/>
      <c r="D796" s="42" t="n"/>
      <c r="E796" s="42" t="n"/>
      <c r="F796" s="42" t="n"/>
      <c r="G796" s="42" t="n"/>
      <c r="H796" s="42" t="n"/>
      <c r="I796" s="42" t="n"/>
      <c r="J796" s="42" t="n"/>
      <c r="K796" s="42" t="n"/>
      <c r="L796" s="42" t="n"/>
      <c r="M796" s="42" t="n"/>
      <c r="N796" s="42" t="n"/>
      <c r="O796" s="42" t="n"/>
    </row>
    <row r="797">
      <c r="A797" s="40" t="n"/>
      <c r="B797" s="41" t="n"/>
      <c r="C797" s="42" t="n"/>
      <c r="D797" s="42" t="n"/>
      <c r="E797" s="42" t="n"/>
      <c r="F797" s="42" t="n"/>
      <c r="G797" s="42" t="n"/>
      <c r="H797" s="42" t="n"/>
      <c r="I797" s="42" t="n"/>
      <c r="J797" s="42" t="n"/>
      <c r="K797" s="42" t="n"/>
      <c r="L797" s="42" t="n"/>
      <c r="M797" s="42" t="n"/>
      <c r="N797" s="42" t="n"/>
      <c r="O797" s="42" t="n"/>
    </row>
    <row r="798">
      <c r="A798" s="40" t="n"/>
      <c r="B798" s="41" t="n"/>
      <c r="C798" s="42" t="n"/>
      <c r="D798" s="42" t="n"/>
      <c r="E798" s="42" t="n"/>
      <c r="F798" s="42" t="n"/>
      <c r="G798" s="42" t="n"/>
      <c r="H798" s="42" t="n"/>
      <c r="I798" s="42" t="n"/>
      <c r="J798" s="42" t="n"/>
      <c r="K798" s="42" t="n"/>
      <c r="L798" s="42" t="n"/>
      <c r="M798" s="42" t="n"/>
      <c r="N798" s="42" t="n"/>
      <c r="O798" s="42" t="n"/>
    </row>
    <row r="799">
      <c r="A799" s="40" t="n"/>
      <c r="B799" s="41" t="n"/>
      <c r="C799" s="42" t="n"/>
      <c r="D799" s="42" t="n"/>
      <c r="E799" s="42" t="n"/>
      <c r="F799" s="42" t="n"/>
      <c r="G799" s="42" t="n"/>
      <c r="H799" s="42" t="n"/>
      <c r="I799" s="42" t="n"/>
      <c r="J799" s="42" t="n"/>
      <c r="K799" s="42" t="n"/>
      <c r="L799" s="42" t="n"/>
      <c r="M799" s="42" t="n"/>
      <c r="N799" s="42" t="n"/>
      <c r="O799" s="42" t="n"/>
    </row>
    <row r="800">
      <c r="A800" s="40" t="n"/>
      <c r="B800" s="41" t="n"/>
      <c r="C800" s="42" t="n"/>
      <c r="D800" s="42" t="n"/>
      <c r="E800" s="42" t="n"/>
      <c r="F800" s="42" t="n"/>
      <c r="G800" s="42" t="n"/>
      <c r="H800" s="42" t="n"/>
      <c r="I800" s="42" t="n"/>
      <c r="J800" s="42" t="n"/>
      <c r="K800" s="42" t="n"/>
      <c r="L800" s="42" t="n"/>
      <c r="M800" s="42" t="n"/>
      <c r="N800" s="42" t="n"/>
      <c r="O800" s="42" t="n"/>
    </row>
    <row r="801">
      <c r="A801" s="40" t="n"/>
      <c r="B801" s="41" t="n"/>
      <c r="C801" s="42" t="n"/>
      <c r="D801" s="42" t="n"/>
      <c r="E801" s="42" t="n"/>
      <c r="F801" s="42" t="n"/>
      <c r="G801" s="42" t="n"/>
      <c r="H801" s="42" t="n"/>
      <c r="I801" s="42" t="n"/>
      <c r="J801" s="42" t="n"/>
      <c r="K801" s="42" t="n"/>
      <c r="L801" s="42" t="n"/>
      <c r="M801" s="42" t="n"/>
      <c r="N801" s="42" t="n"/>
      <c r="O801" s="42" t="n"/>
    </row>
    <row r="802">
      <c r="A802" s="40" t="n"/>
      <c r="B802" s="41" t="n"/>
      <c r="C802" s="42" t="n"/>
      <c r="D802" s="42" t="n"/>
      <c r="E802" s="42" t="n"/>
      <c r="F802" s="42" t="n"/>
      <c r="G802" s="42" t="n"/>
      <c r="H802" s="42" t="n"/>
      <c r="I802" s="42" t="n"/>
      <c r="J802" s="42" t="n"/>
      <c r="K802" s="42" t="n"/>
      <c r="L802" s="42" t="n"/>
      <c r="M802" s="42" t="n"/>
      <c r="N802" s="42" t="n"/>
      <c r="O802" s="42" t="n"/>
    </row>
    <row r="803">
      <c r="A803" s="40" t="n"/>
      <c r="B803" s="41" t="n"/>
      <c r="C803" s="42" t="n"/>
      <c r="D803" s="42" t="n"/>
      <c r="E803" s="42" t="n"/>
      <c r="F803" s="42" t="n"/>
      <c r="G803" s="42" t="n"/>
      <c r="H803" s="42" t="n"/>
      <c r="I803" s="42" t="n"/>
      <c r="J803" s="42" t="n"/>
      <c r="K803" s="42" t="n"/>
      <c r="L803" s="42" t="n"/>
      <c r="M803" s="42" t="n"/>
      <c r="N803" s="42" t="n"/>
      <c r="O803" s="42" t="n"/>
    </row>
    <row r="804">
      <c r="A804" s="40" t="n"/>
      <c r="B804" s="41" t="n"/>
      <c r="C804" s="42" t="n"/>
      <c r="D804" s="42" t="n"/>
      <c r="E804" s="42" t="n"/>
      <c r="F804" s="42" t="n"/>
      <c r="G804" s="42" t="n"/>
      <c r="H804" s="42" t="n"/>
      <c r="I804" s="42" t="n"/>
      <c r="J804" s="42" t="n"/>
      <c r="K804" s="42" t="n"/>
      <c r="L804" s="42" t="n"/>
      <c r="M804" s="42" t="n"/>
      <c r="N804" s="42" t="n"/>
      <c r="O804" s="42" t="n"/>
    </row>
    <row r="805">
      <c r="A805" s="40" t="n"/>
      <c r="B805" s="41" t="n"/>
      <c r="C805" s="42" t="n"/>
      <c r="D805" s="42" t="n"/>
      <c r="E805" s="42" t="n"/>
      <c r="F805" s="42" t="n"/>
      <c r="G805" s="42" t="n"/>
      <c r="H805" s="42" t="n"/>
      <c r="I805" s="42" t="n"/>
      <c r="J805" s="42" t="n"/>
      <c r="K805" s="42" t="n"/>
      <c r="L805" s="42" t="n"/>
      <c r="M805" s="42" t="n"/>
      <c r="N805" s="42" t="n"/>
      <c r="O805" s="42" t="n"/>
    </row>
    <row r="806">
      <c r="A806" s="40" t="n"/>
      <c r="B806" s="41" t="n"/>
      <c r="C806" s="42" t="n"/>
      <c r="D806" s="42" t="n"/>
      <c r="E806" s="42" t="n"/>
      <c r="F806" s="42" t="n"/>
      <c r="G806" s="42" t="n"/>
      <c r="H806" s="42" t="n"/>
      <c r="I806" s="42" t="n"/>
      <c r="J806" s="42" t="n"/>
      <c r="K806" s="42" t="n"/>
      <c r="L806" s="42" t="n"/>
      <c r="M806" s="42" t="n"/>
      <c r="N806" s="42" t="n"/>
      <c r="O806" s="42" t="n"/>
    </row>
    <row r="807">
      <c r="A807" s="40" t="n"/>
      <c r="B807" s="41" t="n"/>
      <c r="C807" s="42" t="n"/>
      <c r="D807" s="42" t="n"/>
      <c r="E807" s="42" t="n"/>
      <c r="F807" s="42" t="n"/>
      <c r="G807" s="42" t="n"/>
      <c r="H807" s="42" t="n"/>
      <c r="I807" s="42" t="n"/>
      <c r="J807" s="42" t="n"/>
      <c r="K807" s="42" t="n"/>
      <c r="L807" s="42" t="n"/>
      <c r="M807" s="42" t="n"/>
      <c r="N807" s="42" t="n"/>
      <c r="O807" s="42" t="n"/>
    </row>
    <row r="808">
      <c r="A808" s="40" t="n"/>
      <c r="B808" s="41" t="n"/>
      <c r="C808" s="42" t="n"/>
      <c r="D808" s="42" t="n"/>
      <c r="E808" s="42" t="n"/>
      <c r="F808" s="42" t="n"/>
      <c r="G808" s="42" t="n"/>
      <c r="H808" s="42" t="n"/>
      <c r="I808" s="42" t="n"/>
      <c r="J808" s="42" t="n"/>
      <c r="K808" s="42" t="n"/>
      <c r="L808" s="42" t="n"/>
      <c r="M808" s="42" t="n"/>
      <c r="N808" s="42" t="n"/>
      <c r="O808" s="42" t="n"/>
    </row>
    <row r="809">
      <c r="A809" s="40" t="n"/>
      <c r="B809" s="41" t="n"/>
      <c r="C809" s="42" t="n"/>
      <c r="D809" s="42" t="n"/>
      <c r="E809" s="42" t="n"/>
      <c r="F809" s="42" t="n"/>
      <c r="G809" s="42" t="n"/>
      <c r="H809" s="42" t="n"/>
      <c r="I809" s="42" t="n"/>
      <c r="J809" s="42" t="n"/>
      <c r="K809" s="42" t="n"/>
      <c r="L809" s="42" t="n"/>
      <c r="M809" s="42" t="n"/>
      <c r="N809" s="42" t="n"/>
      <c r="O809" s="42" t="n"/>
    </row>
    <row r="810">
      <c r="A810" s="40" t="n"/>
      <c r="B810" s="41" t="n"/>
      <c r="C810" s="42" t="n"/>
      <c r="D810" s="42" t="n"/>
      <c r="E810" s="42" t="n"/>
      <c r="F810" s="42" t="n"/>
      <c r="G810" s="42" t="n"/>
      <c r="H810" s="42" t="n"/>
      <c r="I810" s="42" t="n"/>
      <c r="J810" s="42" t="n"/>
      <c r="K810" s="42" t="n"/>
      <c r="L810" s="42" t="n"/>
      <c r="M810" s="42" t="n"/>
      <c r="N810" s="42" t="n"/>
      <c r="O810" s="42" t="n"/>
    </row>
    <row r="811">
      <c r="A811" s="40" t="n"/>
      <c r="B811" s="41" t="n"/>
      <c r="C811" s="42" t="n"/>
      <c r="D811" s="42" t="n"/>
      <c r="E811" s="42" t="n"/>
      <c r="F811" s="42" t="n"/>
      <c r="G811" s="42" t="n"/>
      <c r="H811" s="42" t="n"/>
      <c r="I811" s="42" t="n"/>
      <c r="J811" s="42" t="n"/>
      <c r="K811" s="42" t="n"/>
      <c r="L811" s="42" t="n"/>
      <c r="M811" s="42" t="n"/>
      <c r="N811" s="42" t="n"/>
      <c r="O811" s="42" t="n"/>
    </row>
    <row r="812">
      <c r="A812" s="40" t="n"/>
      <c r="B812" s="41" t="n"/>
      <c r="C812" s="42" t="n"/>
      <c r="D812" s="42" t="n"/>
      <c r="E812" s="42" t="n"/>
      <c r="F812" s="42" t="n"/>
      <c r="G812" s="42" t="n"/>
      <c r="H812" s="42" t="n"/>
      <c r="I812" s="42" t="n"/>
      <c r="J812" s="42" t="n"/>
      <c r="K812" s="42" t="n"/>
      <c r="L812" s="42" t="n"/>
      <c r="M812" s="42" t="n"/>
      <c r="N812" s="42" t="n"/>
      <c r="O812" s="42" t="n"/>
    </row>
    <row r="813">
      <c r="A813" s="40" t="n"/>
      <c r="B813" s="41" t="n"/>
      <c r="C813" s="42" t="n"/>
      <c r="D813" s="42" t="n"/>
      <c r="E813" s="42" t="n"/>
      <c r="F813" s="42" t="n"/>
      <c r="G813" s="42" t="n"/>
      <c r="H813" s="42" t="n"/>
      <c r="I813" s="42" t="n"/>
      <c r="J813" s="42" t="n"/>
      <c r="K813" s="42" t="n"/>
      <c r="L813" s="42" t="n"/>
      <c r="M813" s="42" t="n"/>
      <c r="N813" s="42" t="n"/>
      <c r="O813" s="42" t="n"/>
    </row>
    <row r="814">
      <c r="A814" s="40" t="n"/>
      <c r="B814" s="41" t="n"/>
      <c r="C814" s="42" t="n"/>
      <c r="D814" s="42" t="n"/>
      <c r="E814" s="42" t="n"/>
      <c r="F814" s="42" t="n"/>
      <c r="G814" s="42" t="n"/>
      <c r="H814" s="42" t="n"/>
      <c r="I814" s="42" t="n"/>
      <c r="J814" s="42" t="n"/>
      <c r="K814" s="42" t="n"/>
      <c r="L814" s="42" t="n"/>
      <c r="M814" s="42" t="n"/>
      <c r="N814" s="42" t="n"/>
      <c r="O814" s="42" t="n"/>
    </row>
    <row r="815">
      <c r="A815" s="40" t="n"/>
      <c r="B815" s="41" t="n"/>
      <c r="C815" s="42" t="n"/>
      <c r="D815" s="42" t="n"/>
      <c r="E815" s="42" t="n"/>
      <c r="F815" s="42" t="n"/>
      <c r="G815" s="42" t="n"/>
      <c r="H815" s="42" t="n"/>
      <c r="I815" s="42" t="n"/>
      <c r="J815" s="42" t="n"/>
      <c r="K815" s="42" t="n"/>
      <c r="L815" s="42" t="n"/>
      <c r="M815" s="42" t="n"/>
      <c r="N815" s="42" t="n"/>
      <c r="O815" s="42" t="n"/>
    </row>
    <row r="816">
      <c r="A816" s="40" t="n"/>
      <c r="B816" s="41" t="n"/>
      <c r="C816" s="42" t="n"/>
      <c r="D816" s="42" t="n"/>
      <c r="E816" s="42" t="n"/>
      <c r="F816" s="42" t="n"/>
      <c r="G816" s="42" t="n"/>
      <c r="H816" s="42" t="n"/>
      <c r="I816" s="42" t="n"/>
      <c r="J816" s="42" t="n"/>
      <c r="K816" s="42" t="n"/>
      <c r="L816" s="42" t="n"/>
      <c r="M816" s="42" t="n"/>
      <c r="N816" s="42" t="n"/>
      <c r="O816" s="42" t="n"/>
    </row>
    <row r="817">
      <c r="A817" s="40" t="n"/>
      <c r="B817" s="41" t="n"/>
      <c r="C817" s="42" t="n"/>
      <c r="D817" s="42" t="n"/>
      <c r="E817" s="42" t="n"/>
      <c r="F817" s="42" t="n"/>
      <c r="G817" s="42" t="n"/>
      <c r="H817" s="42" t="n"/>
      <c r="I817" s="42" t="n"/>
      <c r="J817" s="42" t="n"/>
      <c r="K817" s="42" t="n"/>
      <c r="L817" s="42" t="n"/>
      <c r="M817" s="42" t="n"/>
      <c r="N817" s="42" t="n"/>
      <c r="O817" s="42" t="n"/>
    </row>
    <row r="818">
      <c r="A818" s="40" t="n"/>
      <c r="B818" s="41" t="n"/>
      <c r="C818" s="42" t="n"/>
      <c r="D818" s="42" t="n"/>
      <c r="E818" s="42" t="n"/>
      <c r="F818" s="42" t="n"/>
      <c r="G818" s="42" t="n"/>
      <c r="H818" s="42" t="n"/>
      <c r="I818" s="42" t="n"/>
      <c r="J818" s="42" t="n"/>
      <c r="K818" s="42" t="n"/>
      <c r="L818" s="42" t="n"/>
      <c r="M818" s="42" t="n"/>
      <c r="N818" s="42" t="n"/>
      <c r="O818" s="42" t="n"/>
    </row>
    <row r="819">
      <c r="A819" s="40" t="n"/>
      <c r="B819" s="41" t="n"/>
      <c r="C819" s="42" t="n"/>
      <c r="D819" s="42" t="n"/>
      <c r="E819" s="42" t="n"/>
      <c r="F819" s="42" t="n"/>
      <c r="G819" s="42" t="n"/>
      <c r="H819" s="42" t="n"/>
      <c r="I819" s="42" t="n"/>
      <c r="J819" s="42" t="n"/>
      <c r="K819" s="42" t="n"/>
      <c r="L819" s="42" t="n"/>
      <c r="M819" s="42" t="n"/>
      <c r="N819" s="42" t="n"/>
      <c r="O819" s="42" t="n"/>
    </row>
    <row r="820">
      <c r="A820" s="40" t="n"/>
      <c r="B820" s="41" t="n"/>
      <c r="C820" s="42" t="n"/>
      <c r="D820" s="42" t="n"/>
      <c r="E820" s="42" t="n"/>
      <c r="F820" s="42" t="n"/>
      <c r="G820" s="42" t="n"/>
      <c r="H820" s="42" t="n"/>
      <c r="I820" s="42" t="n"/>
      <c r="J820" s="42" t="n"/>
      <c r="K820" s="42" t="n"/>
      <c r="L820" s="42" t="n"/>
      <c r="M820" s="42" t="n"/>
      <c r="N820" s="42" t="n"/>
      <c r="O820" s="42" t="n"/>
    </row>
    <row r="821">
      <c r="A821" s="40" t="n"/>
      <c r="B821" s="41" t="n"/>
      <c r="C821" s="42" t="n"/>
      <c r="D821" s="42" t="n"/>
      <c r="E821" s="42" t="n"/>
      <c r="F821" s="42" t="n"/>
      <c r="G821" s="42" t="n"/>
      <c r="H821" s="42" t="n"/>
      <c r="I821" s="42" t="n"/>
      <c r="J821" s="42" t="n"/>
      <c r="K821" s="42" t="n"/>
      <c r="L821" s="42" t="n"/>
      <c r="M821" s="42" t="n"/>
      <c r="N821" s="42" t="n"/>
      <c r="O821" s="42" t="n"/>
    </row>
    <row r="822">
      <c r="A822" s="40" t="n"/>
      <c r="B822" s="41" t="n"/>
      <c r="C822" s="42" t="n"/>
      <c r="D822" s="42" t="n"/>
      <c r="E822" s="42" t="n"/>
      <c r="F822" s="42" t="n"/>
      <c r="G822" s="42" t="n"/>
      <c r="H822" s="42" t="n"/>
      <c r="I822" s="42" t="n"/>
      <c r="J822" s="42" t="n"/>
      <c r="K822" s="42" t="n"/>
      <c r="L822" s="42" t="n"/>
      <c r="M822" s="42" t="n"/>
      <c r="N822" s="42" t="n"/>
      <c r="O822" s="42" t="n"/>
    </row>
    <row r="823">
      <c r="A823" s="40" t="n"/>
      <c r="B823" s="41" t="n"/>
      <c r="C823" s="42" t="n"/>
      <c r="D823" s="42" t="n"/>
      <c r="E823" s="42" t="n"/>
      <c r="F823" s="42" t="n"/>
      <c r="G823" s="42" t="n"/>
      <c r="H823" s="42" t="n"/>
      <c r="I823" s="42" t="n"/>
      <c r="J823" s="42" t="n"/>
      <c r="K823" s="42" t="n"/>
      <c r="L823" s="42" t="n"/>
      <c r="M823" s="42" t="n"/>
      <c r="N823" s="42" t="n"/>
      <c r="O823" s="42" t="n"/>
    </row>
    <row r="824">
      <c r="A824" s="40" t="n"/>
      <c r="B824" s="41" t="n"/>
      <c r="C824" s="42" t="n"/>
      <c r="D824" s="42" t="n"/>
      <c r="E824" s="42" t="n"/>
      <c r="F824" s="42" t="n"/>
      <c r="G824" s="42" t="n"/>
      <c r="H824" s="42" t="n"/>
      <c r="I824" s="42" t="n"/>
      <c r="J824" s="42" t="n"/>
      <c r="K824" s="42" t="n"/>
      <c r="L824" s="42" t="n"/>
      <c r="M824" s="42" t="n"/>
      <c r="N824" s="42" t="n"/>
      <c r="O824" s="42" t="n"/>
    </row>
    <row r="825">
      <c r="A825" s="40" t="n"/>
      <c r="B825" s="41" t="n"/>
      <c r="C825" s="42" t="n"/>
      <c r="D825" s="42" t="n"/>
      <c r="E825" s="42" t="n"/>
      <c r="F825" s="42" t="n"/>
      <c r="G825" s="42" t="n"/>
      <c r="H825" s="42" t="n"/>
      <c r="I825" s="42" t="n"/>
      <c r="J825" s="42" t="n"/>
      <c r="K825" s="42" t="n"/>
      <c r="L825" s="42" t="n"/>
      <c r="M825" s="42" t="n"/>
      <c r="N825" s="42" t="n"/>
      <c r="O825" s="42" t="n"/>
    </row>
    <row r="826">
      <c r="A826" s="40" t="n"/>
      <c r="B826" s="41" t="n"/>
      <c r="C826" s="42" t="n"/>
      <c r="D826" s="42" t="n"/>
      <c r="E826" s="42" t="n"/>
      <c r="F826" s="42" t="n"/>
      <c r="G826" s="42" t="n"/>
      <c r="H826" s="42" t="n"/>
      <c r="I826" s="42" t="n"/>
      <c r="J826" s="42" t="n"/>
      <c r="K826" s="42" t="n"/>
      <c r="L826" s="42" t="n"/>
      <c r="M826" s="42" t="n"/>
      <c r="N826" s="42" t="n"/>
      <c r="O826" s="42" t="n"/>
    </row>
    <row r="827">
      <c r="A827" s="40" t="n"/>
      <c r="B827" s="41" t="n"/>
      <c r="C827" s="42" t="n"/>
      <c r="D827" s="42" t="n"/>
      <c r="E827" s="42" t="n"/>
      <c r="F827" s="42" t="n"/>
      <c r="G827" s="42" t="n"/>
      <c r="H827" s="42" t="n"/>
      <c r="I827" s="42" t="n"/>
      <c r="J827" s="42" t="n"/>
      <c r="K827" s="42" t="n"/>
      <c r="L827" s="42" t="n"/>
      <c r="M827" s="42" t="n"/>
      <c r="N827" s="42" t="n"/>
      <c r="O827" s="42" t="n"/>
    </row>
    <row r="828">
      <c r="A828" s="40" t="n"/>
      <c r="B828" s="41" t="n"/>
      <c r="C828" s="42" t="n"/>
      <c r="D828" s="42" t="n"/>
      <c r="E828" s="42" t="n"/>
      <c r="F828" s="42" t="n"/>
      <c r="G828" s="42" t="n"/>
      <c r="H828" s="42" t="n"/>
      <c r="I828" s="42" t="n"/>
      <c r="J828" s="42" t="n"/>
      <c r="K828" s="42" t="n"/>
      <c r="L828" s="42" t="n"/>
      <c r="M828" s="42" t="n"/>
      <c r="N828" s="42" t="n"/>
      <c r="O828" s="42" t="n"/>
    </row>
    <row r="829">
      <c r="A829" s="40" t="n"/>
      <c r="B829" s="41" t="n"/>
      <c r="C829" s="42" t="n"/>
      <c r="D829" s="42" t="n"/>
      <c r="E829" s="42" t="n"/>
      <c r="F829" s="42" t="n"/>
      <c r="G829" s="42" t="n"/>
      <c r="H829" s="42" t="n"/>
      <c r="I829" s="42" t="n"/>
      <c r="J829" s="42" t="n"/>
      <c r="K829" s="42" t="n"/>
      <c r="L829" s="42" t="n"/>
      <c r="M829" s="42" t="n"/>
      <c r="N829" s="42" t="n"/>
      <c r="O829" s="42" t="n"/>
    </row>
    <row r="830">
      <c r="A830" s="40" t="n"/>
      <c r="B830" s="41" t="n"/>
      <c r="C830" s="42" t="n"/>
      <c r="D830" s="42" t="n"/>
      <c r="E830" s="42" t="n"/>
      <c r="F830" s="42" t="n"/>
      <c r="G830" s="42" t="n"/>
      <c r="H830" s="42" t="n"/>
      <c r="I830" s="42" t="n"/>
      <c r="J830" s="42" t="n"/>
      <c r="K830" s="42" t="n"/>
      <c r="L830" s="42" t="n"/>
      <c r="M830" s="42" t="n"/>
      <c r="N830" s="42" t="n"/>
      <c r="O830" s="42" t="n"/>
    </row>
    <row r="831">
      <c r="A831" s="40" t="n"/>
      <c r="B831" s="41" t="n"/>
      <c r="C831" s="42" t="n"/>
      <c r="D831" s="42" t="n"/>
      <c r="E831" s="42" t="n"/>
      <c r="F831" s="42" t="n"/>
      <c r="G831" s="42" t="n"/>
      <c r="H831" s="42" t="n"/>
      <c r="I831" s="42" t="n"/>
      <c r="J831" s="42" t="n"/>
      <c r="K831" s="42" t="n"/>
      <c r="L831" s="42" t="n"/>
      <c r="M831" s="42" t="n"/>
      <c r="N831" s="42" t="n"/>
      <c r="O831" s="42" t="n"/>
    </row>
    <row r="832">
      <c r="A832" s="40" t="n"/>
      <c r="B832" s="41" t="n"/>
      <c r="C832" s="42" t="n"/>
      <c r="D832" s="42" t="n"/>
      <c r="E832" s="42" t="n"/>
      <c r="F832" s="42" t="n"/>
      <c r="G832" s="42" t="n"/>
      <c r="H832" s="42" t="n"/>
      <c r="I832" s="42" t="n"/>
      <c r="J832" s="42" t="n"/>
      <c r="K832" s="42" t="n"/>
      <c r="L832" s="42" t="n"/>
      <c r="M832" s="42" t="n"/>
      <c r="N832" s="42" t="n"/>
      <c r="O832" s="42" t="n"/>
    </row>
    <row r="833">
      <c r="A833" s="40" t="n"/>
      <c r="B833" s="41" t="n"/>
      <c r="C833" s="42" t="n"/>
      <c r="D833" s="42" t="n"/>
      <c r="E833" s="42" t="n"/>
      <c r="F833" s="42" t="n"/>
      <c r="G833" s="42" t="n"/>
      <c r="H833" s="42" t="n"/>
      <c r="I833" s="42" t="n"/>
      <c r="J833" s="42" t="n"/>
      <c r="K833" s="42" t="n"/>
      <c r="L833" s="42" t="n"/>
      <c r="M833" s="42" t="n"/>
      <c r="N833" s="42" t="n"/>
      <c r="O833" s="42" t="n"/>
    </row>
    <row r="834">
      <c r="A834" s="40" t="n"/>
      <c r="B834" s="41" t="n"/>
      <c r="C834" s="42" t="n"/>
      <c r="D834" s="42" t="n"/>
      <c r="E834" s="42" t="n"/>
      <c r="F834" s="42" t="n"/>
      <c r="G834" s="42" t="n"/>
      <c r="H834" s="42" t="n"/>
      <c r="I834" s="42" t="n"/>
      <c r="J834" s="42" t="n"/>
      <c r="K834" s="42" t="n"/>
      <c r="L834" s="42" t="n"/>
      <c r="M834" s="42" t="n"/>
      <c r="N834" s="42" t="n"/>
      <c r="O834" s="42" t="n"/>
    </row>
    <row r="835">
      <c r="A835" s="40" t="n"/>
      <c r="B835" s="41" t="n"/>
      <c r="C835" s="42" t="n"/>
      <c r="D835" s="42" t="n"/>
      <c r="E835" s="42" t="n"/>
      <c r="F835" s="42" t="n"/>
      <c r="G835" s="42" t="n"/>
      <c r="H835" s="42" t="n"/>
      <c r="I835" s="42" t="n"/>
      <c r="J835" s="42" t="n"/>
      <c r="K835" s="42" t="n"/>
      <c r="L835" s="42" t="n"/>
      <c r="M835" s="42" t="n"/>
      <c r="N835" s="42" t="n"/>
      <c r="O835" s="42" t="n"/>
    </row>
    <row r="836">
      <c r="A836" s="40" t="n"/>
      <c r="B836" s="41" t="n"/>
      <c r="C836" s="42" t="n"/>
      <c r="D836" s="42" t="n"/>
      <c r="E836" s="42" t="n"/>
      <c r="F836" s="42" t="n"/>
      <c r="G836" s="42" t="n"/>
      <c r="H836" s="42" t="n"/>
      <c r="I836" s="42" t="n"/>
      <c r="J836" s="42" t="n"/>
      <c r="K836" s="42" t="n"/>
      <c r="L836" s="42" t="n"/>
      <c r="M836" s="42" t="n"/>
      <c r="N836" s="42" t="n"/>
      <c r="O836" s="42" t="n"/>
    </row>
    <row r="837">
      <c r="A837" s="40" t="n"/>
      <c r="B837" s="41" t="n"/>
      <c r="C837" s="42" t="n"/>
      <c r="D837" s="42" t="n"/>
      <c r="E837" s="42" t="n"/>
      <c r="F837" s="42" t="n"/>
      <c r="G837" s="42" t="n"/>
      <c r="H837" s="42" t="n"/>
      <c r="I837" s="42" t="n"/>
      <c r="J837" s="42" t="n"/>
      <c r="K837" s="42" t="n"/>
      <c r="L837" s="42" t="n"/>
      <c r="M837" s="42" t="n"/>
      <c r="N837" s="42" t="n"/>
      <c r="O837" s="42" t="n"/>
    </row>
    <row r="838">
      <c r="A838" s="40" t="n"/>
      <c r="B838" s="41" t="n"/>
      <c r="C838" s="42" t="n"/>
      <c r="D838" s="42" t="n"/>
      <c r="E838" s="42" t="n"/>
      <c r="F838" s="42" t="n"/>
      <c r="G838" s="42" t="n"/>
      <c r="H838" s="42" t="n"/>
      <c r="I838" s="42" t="n"/>
      <c r="J838" s="42" t="n"/>
      <c r="K838" s="42" t="n"/>
      <c r="L838" s="42" t="n"/>
      <c r="M838" s="42" t="n"/>
      <c r="N838" s="42" t="n"/>
      <c r="O838" s="42" t="n"/>
    </row>
    <row r="839">
      <c r="A839" s="40" t="n"/>
      <c r="B839" s="41" t="n"/>
      <c r="C839" s="42" t="n"/>
      <c r="D839" s="42" t="n"/>
      <c r="E839" s="42" t="n"/>
      <c r="F839" s="42" t="n"/>
      <c r="G839" s="42" t="n"/>
      <c r="H839" s="42" t="n"/>
      <c r="I839" s="42" t="n"/>
      <c r="J839" s="42" t="n"/>
      <c r="K839" s="42" t="n"/>
      <c r="L839" s="42" t="n"/>
      <c r="M839" s="42" t="n"/>
      <c r="N839" s="42" t="n"/>
      <c r="O839" s="42" t="n"/>
    </row>
    <row r="840">
      <c r="A840" s="40" t="n"/>
      <c r="B840" s="41" t="n"/>
      <c r="C840" s="42" t="n"/>
      <c r="D840" s="42" t="n"/>
      <c r="E840" s="42" t="n"/>
      <c r="F840" s="42" t="n"/>
      <c r="G840" s="42" t="n"/>
      <c r="H840" s="42" t="n"/>
      <c r="I840" s="42" t="n"/>
      <c r="J840" s="42" t="n"/>
      <c r="K840" s="42" t="n"/>
      <c r="L840" s="42" t="n"/>
      <c r="M840" s="42" t="n"/>
      <c r="N840" s="42" t="n"/>
      <c r="O840" s="42" t="n"/>
    </row>
    <row r="841">
      <c r="A841" s="40" t="n"/>
      <c r="B841" s="41" t="n"/>
      <c r="C841" s="42" t="n"/>
      <c r="D841" s="42" t="n"/>
      <c r="E841" s="42" t="n"/>
      <c r="F841" s="42" t="n"/>
      <c r="G841" s="42" t="n"/>
      <c r="H841" s="42" t="n"/>
      <c r="I841" s="42" t="n"/>
      <c r="J841" s="42" t="n"/>
      <c r="K841" s="42" t="n"/>
      <c r="L841" s="42" t="n"/>
      <c r="M841" s="42" t="n"/>
      <c r="N841" s="42" t="n"/>
      <c r="O841" s="42" t="n"/>
    </row>
    <row r="842">
      <c r="A842" s="40" t="n"/>
      <c r="B842" s="41" t="n"/>
      <c r="C842" s="42" t="n"/>
      <c r="D842" s="42" t="n"/>
      <c r="E842" s="42" t="n"/>
      <c r="F842" s="42" t="n"/>
      <c r="G842" s="42" t="n"/>
      <c r="H842" s="42" t="n"/>
      <c r="I842" s="42" t="n"/>
      <c r="J842" s="42" t="n"/>
      <c r="K842" s="42" t="n"/>
      <c r="L842" s="42" t="n"/>
      <c r="M842" s="42" t="n"/>
      <c r="N842" s="42" t="n"/>
      <c r="O842" s="42" t="n"/>
    </row>
    <row r="843">
      <c r="A843" s="40" t="n"/>
      <c r="B843" s="41" t="n"/>
      <c r="C843" s="42" t="n"/>
      <c r="D843" s="42" t="n"/>
      <c r="E843" s="42" t="n"/>
      <c r="F843" s="42" t="n"/>
      <c r="G843" s="42" t="n"/>
      <c r="H843" s="42" t="n"/>
      <c r="I843" s="42" t="n"/>
      <c r="J843" s="42" t="n"/>
      <c r="K843" s="42" t="n"/>
      <c r="L843" s="42" t="n"/>
      <c r="M843" s="42" t="n"/>
      <c r="N843" s="42" t="n"/>
      <c r="O843" s="42" t="n"/>
    </row>
    <row r="844">
      <c r="A844" s="40" t="n"/>
      <c r="B844" s="41" t="n"/>
      <c r="C844" s="42" t="n"/>
      <c r="D844" s="42" t="n"/>
      <c r="E844" s="42" t="n"/>
      <c r="F844" s="42" t="n"/>
      <c r="G844" s="42" t="n"/>
      <c r="H844" s="42" t="n"/>
      <c r="I844" s="42" t="n"/>
      <c r="J844" s="42" t="n"/>
      <c r="K844" s="42" t="n"/>
      <c r="L844" s="42" t="n"/>
      <c r="M844" s="42" t="n"/>
      <c r="N844" s="42" t="n"/>
      <c r="O844" s="42" t="n"/>
    </row>
    <row r="845">
      <c r="A845" s="40" t="n"/>
      <c r="B845" s="41" t="n"/>
      <c r="C845" s="42" t="n"/>
      <c r="D845" s="42" t="n"/>
      <c r="E845" s="42" t="n"/>
      <c r="F845" s="42" t="n"/>
      <c r="G845" s="42" t="n"/>
      <c r="H845" s="42" t="n"/>
      <c r="I845" s="42" t="n"/>
      <c r="J845" s="42" t="n"/>
      <c r="K845" s="42" t="n"/>
      <c r="L845" s="42" t="n"/>
      <c r="M845" s="42" t="n"/>
      <c r="N845" s="42" t="n"/>
      <c r="O845" s="42" t="n"/>
    </row>
    <row r="846">
      <c r="A846" s="40" t="n"/>
      <c r="B846" s="41" t="n"/>
      <c r="C846" s="42" t="n"/>
      <c r="D846" s="42" t="n"/>
      <c r="E846" s="42" t="n"/>
      <c r="F846" s="42" t="n"/>
      <c r="G846" s="42" t="n"/>
      <c r="H846" s="42" t="n"/>
      <c r="I846" s="42" t="n"/>
      <c r="J846" s="42" t="n"/>
      <c r="K846" s="42" t="n"/>
      <c r="L846" s="42" t="n"/>
      <c r="M846" s="42" t="n"/>
      <c r="N846" s="42" t="n"/>
      <c r="O846" s="42" t="n"/>
    </row>
    <row r="847">
      <c r="A847" s="40" t="n"/>
      <c r="B847" s="41" t="n"/>
      <c r="C847" s="42" t="n"/>
      <c r="D847" s="42" t="n"/>
      <c r="E847" s="42" t="n"/>
      <c r="F847" s="42" t="n"/>
      <c r="G847" s="42" t="n"/>
      <c r="H847" s="42" t="n"/>
      <c r="I847" s="42" t="n"/>
      <c r="J847" s="42" t="n"/>
      <c r="K847" s="42" t="n"/>
      <c r="L847" s="42" t="n"/>
      <c r="M847" s="42" t="n"/>
      <c r="N847" s="42" t="n"/>
      <c r="O847" s="42" t="n"/>
    </row>
    <row r="848">
      <c r="A848" s="40" t="n"/>
      <c r="B848" s="41" t="n"/>
      <c r="C848" s="42" t="n"/>
      <c r="D848" s="42" t="n"/>
      <c r="E848" s="42" t="n"/>
      <c r="F848" s="42" t="n"/>
      <c r="G848" s="42" t="n"/>
      <c r="H848" s="42" t="n"/>
      <c r="I848" s="42" t="n"/>
      <c r="J848" s="42" t="n"/>
      <c r="K848" s="42" t="n"/>
      <c r="L848" s="42" t="n"/>
      <c r="M848" s="42" t="n"/>
      <c r="N848" s="42" t="n"/>
      <c r="O848" s="42" t="n"/>
    </row>
    <row r="849">
      <c r="A849" s="40" t="n"/>
      <c r="B849" s="41" t="n"/>
      <c r="C849" s="42" t="n"/>
      <c r="D849" s="42" t="n"/>
      <c r="E849" s="42" t="n"/>
      <c r="F849" s="42" t="n"/>
      <c r="G849" s="42" t="n"/>
      <c r="H849" s="42" t="n"/>
      <c r="I849" s="42" t="n"/>
      <c r="J849" s="42" t="n"/>
      <c r="K849" s="42" t="n"/>
      <c r="L849" s="42" t="n"/>
      <c r="M849" s="42" t="n"/>
      <c r="N849" s="42" t="n"/>
      <c r="O849" s="42" t="n"/>
    </row>
    <row r="850">
      <c r="A850" s="40" t="n"/>
      <c r="B850" s="41" t="n"/>
      <c r="C850" s="42" t="n"/>
      <c r="D850" s="42" t="n"/>
      <c r="E850" s="42" t="n"/>
      <c r="F850" s="42" t="n"/>
      <c r="G850" s="42" t="n"/>
      <c r="H850" s="42" t="n"/>
      <c r="I850" s="42" t="n"/>
      <c r="J850" s="42" t="n"/>
      <c r="K850" s="42" t="n"/>
      <c r="L850" s="42" t="n"/>
      <c r="M850" s="42" t="n"/>
      <c r="N850" s="42" t="n"/>
      <c r="O850" s="42" t="n"/>
    </row>
    <row r="851">
      <c r="A851" s="40" t="n"/>
      <c r="B851" s="41" t="n"/>
      <c r="C851" s="42" t="n"/>
      <c r="D851" s="42" t="n"/>
      <c r="E851" s="42" t="n"/>
      <c r="F851" s="42" t="n"/>
      <c r="G851" s="42" t="n"/>
      <c r="H851" s="42" t="n"/>
      <c r="I851" s="42" t="n"/>
      <c r="J851" s="42" t="n"/>
      <c r="K851" s="42" t="n"/>
      <c r="L851" s="42" t="n"/>
      <c r="M851" s="42" t="n"/>
      <c r="N851" s="42" t="n"/>
      <c r="O851" s="42" t="n"/>
    </row>
    <row r="852">
      <c r="A852" s="40" t="n"/>
      <c r="B852" s="41" t="n"/>
      <c r="C852" s="42" t="n"/>
      <c r="D852" s="42" t="n"/>
      <c r="E852" s="42" t="n"/>
      <c r="F852" s="42" t="n"/>
      <c r="G852" s="42" t="n"/>
      <c r="H852" s="42" t="n"/>
      <c r="I852" s="42" t="n"/>
      <c r="J852" s="42" t="n"/>
      <c r="K852" s="42" t="n"/>
      <c r="L852" s="42" t="n"/>
      <c r="M852" s="42" t="n"/>
      <c r="N852" s="42" t="n"/>
      <c r="O852" s="42" t="n"/>
    </row>
    <row r="853">
      <c r="A853" s="40" t="n"/>
      <c r="B853" s="41" t="n"/>
      <c r="C853" s="42" t="n"/>
      <c r="D853" s="42" t="n"/>
      <c r="E853" s="42" t="n"/>
      <c r="F853" s="42" t="n"/>
      <c r="G853" s="42" t="n"/>
      <c r="H853" s="42" t="n"/>
      <c r="I853" s="42" t="n"/>
      <c r="J853" s="42" t="n"/>
      <c r="K853" s="42" t="n"/>
      <c r="L853" s="42" t="n"/>
      <c r="M853" s="42" t="n"/>
      <c r="N853" s="42" t="n"/>
      <c r="O853" s="42" t="n"/>
    </row>
    <row r="854">
      <c r="A854" s="40" t="n"/>
      <c r="B854" s="41" t="n"/>
      <c r="C854" s="42" t="n"/>
      <c r="D854" s="42" t="n"/>
      <c r="E854" s="42" t="n"/>
      <c r="F854" s="42" t="n"/>
      <c r="G854" s="42" t="n"/>
      <c r="H854" s="42" t="n"/>
      <c r="I854" s="42" t="n"/>
      <c r="J854" s="42" t="n"/>
      <c r="K854" s="42" t="n"/>
      <c r="L854" s="42" t="n"/>
      <c r="M854" s="42" t="n"/>
      <c r="N854" s="42" t="n"/>
      <c r="O854" s="42" t="n"/>
    </row>
    <row r="855">
      <c r="A855" s="40" t="n"/>
      <c r="B855" s="41" t="n"/>
      <c r="C855" s="42" t="n"/>
      <c r="D855" s="42" t="n"/>
      <c r="E855" s="42" t="n"/>
      <c r="F855" s="42" t="n"/>
      <c r="G855" s="42" t="n"/>
      <c r="H855" s="42" t="n"/>
      <c r="I855" s="42" t="n"/>
      <c r="J855" s="42" t="n"/>
      <c r="K855" s="42" t="n"/>
      <c r="L855" s="42" t="n"/>
      <c r="M855" s="42" t="n"/>
      <c r="N855" s="42" t="n"/>
      <c r="O855" s="42" t="n"/>
    </row>
    <row r="856">
      <c r="A856" s="40" t="n"/>
      <c r="B856" s="41" t="n"/>
      <c r="C856" s="42" t="n"/>
      <c r="D856" s="42" t="n"/>
      <c r="E856" s="42" t="n"/>
      <c r="F856" s="42" t="n"/>
      <c r="G856" s="42" t="n"/>
      <c r="H856" s="42" t="n"/>
      <c r="I856" s="42" t="n"/>
      <c r="J856" s="42" t="n"/>
      <c r="K856" s="42" t="n"/>
      <c r="L856" s="42" t="n"/>
      <c r="M856" s="42" t="n"/>
      <c r="N856" s="42" t="n"/>
      <c r="O856" s="42" t="n"/>
    </row>
    <row r="857">
      <c r="A857" s="40" t="n"/>
      <c r="B857" s="41" t="n"/>
      <c r="C857" s="42" t="n"/>
      <c r="D857" s="42" t="n"/>
      <c r="E857" s="42" t="n"/>
      <c r="F857" s="42" t="n"/>
      <c r="G857" s="42" t="n"/>
      <c r="H857" s="42" t="n"/>
      <c r="I857" s="42" t="n"/>
      <c r="J857" s="42" t="n"/>
      <c r="K857" s="42" t="n"/>
      <c r="L857" s="42" t="n"/>
      <c r="M857" s="42" t="n"/>
      <c r="N857" s="42" t="n"/>
      <c r="O857" s="42" t="n"/>
    </row>
    <row r="858">
      <c r="A858" s="40" t="n"/>
      <c r="B858" s="41" t="n"/>
      <c r="C858" s="42" t="n"/>
      <c r="D858" s="42" t="n"/>
      <c r="E858" s="42" t="n"/>
      <c r="F858" s="42" t="n"/>
      <c r="G858" s="42" t="n"/>
      <c r="H858" s="42" t="n"/>
      <c r="I858" s="42" t="n"/>
      <c r="J858" s="42" t="n"/>
      <c r="K858" s="42" t="n"/>
      <c r="L858" s="42" t="n"/>
      <c r="M858" s="42" t="n"/>
      <c r="N858" s="42" t="n"/>
      <c r="O858" s="42" t="n"/>
    </row>
    <row r="859">
      <c r="A859" s="40" t="n"/>
      <c r="B859" s="41" t="n"/>
      <c r="C859" s="42" t="n"/>
      <c r="D859" s="42" t="n"/>
      <c r="E859" s="42" t="n"/>
      <c r="F859" s="42" t="n"/>
      <c r="G859" s="42" t="n"/>
      <c r="H859" s="42" t="n"/>
      <c r="I859" s="42" t="n"/>
      <c r="J859" s="42" t="n"/>
      <c r="K859" s="42" t="n"/>
      <c r="L859" s="42" t="n"/>
      <c r="M859" s="42" t="n"/>
      <c r="N859" s="42" t="n"/>
      <c r="O859" s="42" t="n"/>
    </row>
    <row r="860">
      <c r="A860" s="40" t="n"/>
      <c r="B860" s="41" t="n"/>
      <c r="C860" s="42" t="n"/>
      <c r="D860" s="42" t="n"/>
      <c r="E860" s="42" t="n"/>
      <c r="F860" s="42" t="n"/>
      <c r="G860" s="42" t="n"/>
      <c r="H860" s="42" t="n"/>
      <c r="I860" s="42" t="n"/>
      <c r="J860" s="42" t="n"/>
      <c r="K860" s="42" t="n"/>
      <c r="L860" s="42" t="n"/>
      <c r="M860" s="42" t="n"/>
      <c r="N860" s="42" t="n"/>
      <c r="O860" s="42" t="n"/>
    </row>
    <row r="861">
      <c r="A861" s="40" t="n"/>
      <c r="B861" s="41" t="n"/>
      <c r="C861" s="42" t="n"/>
      <c r="D861" s="42" t="n"/>
      <c r="E861" s="42" t="n"/>
      <c r="F861" s="42" t="n"/>
      <c r="G861" s="42" t="n"/>
      <c r="H861" s="42" t="n"/>
      <c r="I861" s="42" t="n"/>
      <c r="J861" s="42" t="n"/>
      <c r="K861" s="42" t="n"/>
      <c r="L861" s="42" t="n"/>
      <c r="M861" s="42" t="n"/>
      <c r="N861" s="42" t="n"/>
      <c r="O861" s="42" t="n"/>
    </row>
    <row r="862">
      <c r="A862" s="40" t="n"/>
      <c r="B862" s="41" t="n"/>
      <c r="C862" s="42" t="n"/>
      <c r="D862" s="42" t="n"/>
      <c r="E862" s="42" t="n"/>
      <c r="F862" s="42" t="n"/>
      <c r="G862" s="42" t="n"/>
      <c r="H862" s="42" t="n"/>
      <c r="I862" s="42" t="n"/>
      <c r="J862" s="42" t="n"/>
      <c r="K862" s="42" t="n"/>
      <c r="L862" s="42" t="n"/>
      <c r="M862" s="42" t="n"/>
      <c r="N862" s="42" t="n"/>
      <c r="O862" s="42" t="n"/>
    </row>
    <row r="863">
      <c r="A863" s="40" t="n"/>
      <c r="B863" s="41" t="n"/>
      <c r="C863" s="42" t="n"/>
      <c r="D863" s="42" t="n"/>
      <c r="E863" s="42" t="n"/>
      <c r="F863" s="42" t="n"/>
      <c r="G863" s="42" t="n"/>
      <c r="H863" s="42" t="n"/>
      <c r="I863" s="42" t="n"/>
      <c r="J863" s="42" t="n"/>
      <c r="K863" s="42" t="n"/>
      <c r="L863" s="42" t="n"/>
      <c r="M863" s="42" t="n"/>
      <c r="N863" s="42" t="n"/>
      <c r="O863" s="42" t="n"/>
    </row>
    <row r="864">
      <c r="A864" s="40" t="n"/>
      <c r="B864" s="41" t="n"/>
      <c r="C864" s="42" t="n"/>
      <c r="D864" s="42" t="n"/>
      <c r="E864" s="42" t="n"/>
      <c r="F864" s="42" t="n"/>
      <c r="G864" s="42" t="n"/>
      <c r="H864" s="42" t="n"/>
      <c r="I864" s="42" t="n"/>
      <c r="J864" s="42" t="n"/>
      <c r="K864" s="42" t="n"/>
      <c r="L864" s="42" t="n"/>
      <c r="M864" s="42" t="n"/>
      <c r="N864" s="42" t="n"/>
      <c r="O864" s="42" t="n"/>
    </row>
    <row r="865">
      <c r="A865" s="40" t="n"/>
      <c r="B865" s="41" t="n"/>
      <c r="C865" s="42" t="n"/>
      <c r="D865" s="42" t="n"/>
      <c r="E865" s="42" t="n"/>
      <c r="F865" s="42" t="n"/>
      <c r="G865" s="42" t="n"/>
      <c r="H865" s="42" t="n"/>
      <c r="I865" s="42" t="n"/>
      <c r="J865" s="42" t="n"/>
      <c r="K865" s="42" t="n"/>
      <c r="L865" s="42" t="n"/>
      <c r="M865" s="42" t="n"/>
      <c r="N865" s="42" t="n"/>
      <c r="O865" s="42" t="n"/>
    </row>
    <row r="866">
      <c r="A866" s="40" t="n"/>
      <c r="B866" s="41" t="n"/>
      <c r="C866" s="42" t="n"/>
      <c r="D866" s="42" t="n"/>
      <c r="E866" s="42" t="n"/>
      <c r="F866" s="42" t="n"/>
      <c r="G866" s="42" t="n"/>
      <c r="H866" s="42" t="n"/>
      <c r="I866" s="42" t="n"/>
      <c r="J866" s="42" t="n"/>
      <c r="K866" s="42" t="n"/>
      <c r="L866" s="42" t="n"/>
      <c r="M866" s="42" t="n"/>
      <c r="N866" s="42" t="n"/>
      <c r="O866" s="42" t="n"/>
    </row>
    <row r="867">
      <c r="A867" s="40" t="n"/>
      <c r="B867" s="41" t="n"/>
      <c r="C867" s="42" t="n"/>
      <c r="D867" s="42" t="n"/>
      <c r="E867" s="42" t="n"/>
      <c r="F867" s="42" t="n"/>
      <c r="G867" s="42" t="n"/>
      <c r="H867" s="42" t="n"/>
      <c r="I867" s="42" t="n"/>
      <c r="J867" s="42" t="n"/>
      <c r="K867" s="42" t="n"/>
      <c r="L867" s="42" t="n"/>
      <c r="M867" s="42" t="n"/>
      <c r="N867" s="42" t="n"/>
      <c r="O867" s="42" t="n"/>
    </row>
    <row r="868">
      <c r="A868" s="40" t="n"/>
      <c r="B868" s="41" t="n"/>
      <c r="C868" s="42" t="n"/>
      <c r="D868" s="42" t="n"/>
      <c r="E868" s="42" t="n"/>
      <c r="F868" s="42" t="n"/>
      <c r="G868" s="42" t="n"/>
      <c r="H868" s="42" t="n"/>
      <c r="I868" s="42" t="n"/>
      <c r="J868" s="42" t="n"/>
      <c r="K868" s="42" t="n"/>
      <c r="L868" s="42" t="n"/>
      <c r="M868" s="42" t="n"/>
      <c r="N868" s="42" t="n"/>
      <c r="O868" s="42" t="n"/>
    </row>
    <row r="869">
      <c r="A869" s="40" t="n"/>
      <c r="B869" s="41" t="n"/>
      <c r="C869" s="42" t="n"/>
      <c r="D869" s="42" t="n"/>
      <c r="E869" s="42" t="n"/>
      <c r="F869" s="42" t="n"/>
      <c r="G869" s="42" t="n"/>
      <c r="H869" s="42" t="n"/>
      <c r="I869" s="42" t="n"/>
      <c r="J869" s="42" t="n"/>
      <c r="K869" s="42" t="n"/>
      <c r="L869" s="42" t="n"/>
      <c r="M869" s="42" t="n"/>
      <c r="N869" s="42" t="n"/>
      <c r="O869" s="42" t="n"/>
    </row>
    <row r="870">
      <c r="A870" s="40" t="n"/>
      <c r="B870" s="41" t="n"/>
      <c r="C870" s="42" t="n"/>
      <c r="D870" s="42" t="n"/>
      <c r="E870" s="42" t="n"/>
      <c r="F870" s="42" t="n"/>
      <c r="G870" s="42" t="n"/>
      <c r="H870" s="42" t="n"/>
      <c r="I870" s="42" t="n"/>
      <c r="J870" s="42" t="n"/>
      <c r="K870" s="42" t="n"/>
      <c r="L870" s="42" t="n"/>
      <c r="M870" s="42" t="n"/>
      <c r="N870" s="42" t="n"/>
      <c r="O870" s="42" t="n"/>
    </row>
    <row r="871">
      <c r="A871" s="40" t="n"/>
      <c r="B871" s="41" t="n"/>
      <c r="C871" s="42" t="n"/>
      <c r="D871" s="42" t="n"/>
      <c r="E871" s="42" t="n"/>
      <c r="F871" s="42" t="n"/>
      <c r="G871" s="42" t="n"/>
      <c r="H871" s="42" t="n"/>
      <c r="I871" s="42" t="n"/>
      <c r="J871" s="42" t="n"/>
      <c r="K871" s="42" t="n"/>
      <c r="L871" s="42" t="n"/>
      <c r="M871" s="42" t="n"/>
      <c r="N871" s="42" t="n"/>
      <c r="O871" s="42" t="n"/>
    </row>
    <row r="872">
      <c r="A872" s="40" t="n"/>
      <c r="B872" s="41" t="n"/>
      <c r="C872" s="42" t="n"/>
      <c r="D872" s="42" t="n"/>
      <c r="E872" s="42" t="n"/>
      <c r="F872" s="42" t="n"/>
      <c r="G872" s="42" t="n"/>
      <c r="H872" s="42" t="n"/>
      <c r="I872" s="42" t="n"/>
      <c r="J872" s="42" t="n"/>
      <c r="K872" s="42" t="n"/>
      <c r="L872" s="42" t="n"/>
      <c r="M872" s="42" t="n"/>
      <c r="N872" s="42" t="n"/>
      <c r="O872" s="42" t="n"/>
    </row>
    <row r="873">
      <c r="A873" s="40" t="n"/>
      <c r="B873" s="41" t="n"/>
      <c r="C873" s="42" t="n"/>
      <c r="D873" s="42" t="n"/>
      <c r="E873" s="42" t="n"/>
      <c r="F873" s="42" t="n"/>
      <c r="G873" s="42" t="n"/>
      <c r="H873" s="42" t="n"/>
      <c r="I873" s="42" t="n"/>
      <c r="J873" s="42" t="n"/>
      <c r="K873" s="42" t="n"/>
      <c r="L873" s="42" t="n"/>
      <c r="M873" s="42" t="n"/>
      <c r="N873" s="42" t="n"/>
      <c r="O873" s="42" t="n"/>
    </row>
    <row r="874">
      <c r="A874" s="40" t="n"/>
      <c r="B874" s="41" t="n"/>
      <c r="C874" s="42" t="n"/>
      <c r="D874" s="42" t="n"/>
      <c r="E874" s="42" t="n"/>
      <c r="F874" s="42" t="n"/>
      <c r="G874" s="42" t="n"/>
      <c r="H874" s="42" t="n"/>
      <c r="I874" s="42" t="n"/>
      <c r="J874" s="42" t="n"/>
      <c r="K874" s="42" t="n"/>
      <c r="L874" s="42" t="n"/>
      <c r="M874" s="42" t="n"/>
      <c r="N874" s="42" t="n"/>
      <c r="O874" s="42" t="n"/>
    </row>
    <row r="875">
      <c r="A875" s="40" t="n"/>
      <c r="B875" s="41" t="n"/>
      <c r="C875" s="42" t="n"/>
      <c r="D875" s="42" t="n"/>
      <c r="E875" s="42" t="n"/>
      <c r="F875" s="42" t="n"/>
      <c r="G875" s="42" t="n"/>
      <c r="H875" s="42" t="n"/>
      <c r="I875" s="42" t="n"/>
      <c r="J875" s="42" t="n"/>
      <c r="K875" s="42" t="n"/>
      <c r="L875" s="42" t="n"/>
      <c r="M875" s="42" t="n"/>
      <c r="N875" s="42" t="n"/>
      <c r="O875" s="42" t="n"/>
    </row>
    <row r="876">
      <c r="A876" s="40" t="n"/>
      <c r="B876" s="41" t="n"/>
      <c r="C876" s="42" t="n"/>
      <c r="D876" s="42" t="n"/>
      <c r="E876" s="42" t="n"/>
      <c r="F876" s="42" t="n"/>
      <c r="G876" s="42" t="n"/>
      <c r="H876" s="42" t="n"/>
      <c r="I876" s="42" t="n"/>
      <c r="J876" s="42" t="n"/>
      <c r="K876" s="42" t="n"/>
      <c r="L876" s="42" t="n"/>
      <c r="M876" s="42" t="n"/>
      <c r="N876" s="42" t="n"/>
      <c r="O876" s="42" t="n"/>
    </row>
    <row r="877">
      <c r="A877" s="40" t="n"/>
      <c r="B877" s="41" t="n"/>
      <c r="C877" s="42" t="n"/>
      <c r="D877" s="42" t="n"/>
      <c r="E877" s="42" t="n"/>
      <c r="F877" s="42" t="n"/>
      <c r="G877" s="42" t="n"/>
      <c r="H877" s="42" t="n"/>
      <c r="I877" s="42" t="n"/>
      <c r="J877" s="42" t="n"/>
      <c r="K877" s="42" t="n"/>
      <c r="L877" s="42" t="n"/>
      <c r="M877" s="42" t="n"/>
      <c r="N877" s="42" t="n"/>
      <c r="O877" s="42" t="n"/>
    </row>
    <row r="878">
      <c r="A878" s="40" t="n"/>
      <c r="B878" s="41" t="n"/>
      <c r="C878" s="42" t="n"/>
      <c r="D878" s="42" t="n"/>
      <c r="E878" s="42" t="n"/>
      <c r="F878" s="42" t="n"/>
      <c r="G878" s="42" t="n"/>
      <c r="H878" s="42" t="n"/>
      <c r="I878" s="42" t="n"/>
      <c r="J878" s="42" t="n"/>
      <c r="K878" s="42" t="n"/>
      <c r="L878" s="42" t="n"/>
      <c r="M878" s="42" t="n"/>
      <c r="N878" s="42" t="n"/>
      <c r="O878" s="42" t="n"/>
    </row>
    <row r="879">
      <c r="A879" s="40" t="n"/>
      <c r="B879" s="41" t="n"/>
      <c r="C879" s="42" t="n"/>
      <c r="D879" s="42" t="n"/>
      <c r="E879" s="42" t="n"/>
      <c r="F879" s="42" t="n"/>
      <c r="G879" s="42" t="n"/>
      <c r="H879" s="42" t="n"/>
      <c r="I879" s="42" t="n"/>
      <c r="J879" s="42" t="n"/>
      <c r="K879" s="42" t="n"/>
      <c r="L879" s="42" t="n"/>
      <c r="M879" s="42" t="n"/>
      <c r="N879" s="42" t="n"/>
      <c r="O879" s="42" t="n"/>
    </row>
    <row r="880">
      <c r="A880" s="40" t="n"/>
      <c r="B880" s="41" t="n"/>
      <c r="C880" s="42" t="n"/>
      <c r="D880" s="42" t="n"/>
      <c r="E880" s="42" t="n"/>
      <c r="F880" s="42" t="n"/>
      <c r="G880" s="42" t="n"/>
      <c r="H880" s="42" t="n"/>
      <c r="I880" s="42" t="n"/>
      <c r="J880" s="42" t="n"/>
      <c r="K880" s="42" t="n"/>
      <c r="L880" s="42" t="n"/>
      <c r="M880" s="42" t="n"/>
      <c r="N880" s="42" t="n"/>
      <c r="O880" s="42" t="n"/>
    </row>
    <row r="881">
      <c r="A881" s="40" t="n"/>
      <c r="B881" s="41" t="n"/>
      <c r="C881" s="42" t="n"/>
      <c r="D881" s="42" t="n"/>
      <c r="E881" s="42" t="n"/>
      <c r="F881" s="42" t="n"/>
      <c r="G881" s="42" t="n"/>
      <c r="H881" s="42" t="n"/>
      <c r="I881" s="42" t="n"/>
      <c r="J881" s="42" t="n"/>
      <c r="K881" s="42" t="n"/>
      <c r="L881" s="42" t="n"/>
      <c r="M881" s="42" t="n"/>
      <c r="N881" s="42" t="n"/>
      <c r="O881" s="42" t="n"/>
    </row>
    <row r="882">
      <c r="A882" s="40" t="n"/>
      <c r="B882" s="41" t="n"/>
      <c r="C882" s="42" t="n"/>
      <c r="D882" s="42" t="n"/>
      <c r="E882" s="42" t="n"/>
      <c r="F882" s="42" t="n"/>
      <c r="G882" s="42" t="n"/>
      <c r="H882" s="42" t="n"/>
      <c r="I882" s="42" t="n"/>
      <c r="J882" s="42" t="n"/>
      <c r="K882" s="42" t="n"/>
      <c r="L882" s="42" t="n"/>
      <c r="M882" s="42" t="n"/>
      <c r="N882" s="42" t="n"/>
      <c r="O882" s="42" t="n"/>
    </row>
    <row r="883">
      <c r="A883" s="40" t="n"/>
      <c r="B883" s="41" t="n"/>
      <c r="C883" s="42" t="n"/>
      <c r="D883" s="42" t="n"/>
      <c r="E883" s="42" t="n"/>
      <c r="F883" s="42" t="n"/>
      <c r="G883" s="42" t="n"/>
      <c r="H883" s="42" t="n"/>
      <c r="I883" s="42" t="n"/>
      <c r="J883" s="42" t="n"/>
      <c r="K883" s="42" t="n"/>
      <c r="L883" s="42" t="n"/>
      <c r="M883" s="42" t="n"/>
      <c r="N883" s="42" t="n"/>
      <c r="O883" s="42" t="n"/>
    </row>
    <row r="884">
      <c r="A884" s="40" t="n"/>
      <c r="B884" s="41" t="n"/>
      <c r="C884" s="42" t="n"/>
      <c r="D884" s="42" t="n"/>
      <c r="E884" s="42" t="n"/>
      <c r="F884" s="42" t="n"/>
      <c r="G884" s="42" t="n"/>
      <c r="H884" s="42" t="n"/>
      <c r="I884" s="42" t="n"/>
      <c r="J884" s="42" t="n"/>
      <c r="K884" s="42" t="n"/>
      <c r="L884" s="42" t="n"/>
      <c r="M884" s="42" t="n"/>
      <c r="N884" s="42" t="n"/>
      <c r="O884" s="42" t="n"/>
    </row>
    <row r="885">
      <c r="A885" s="40" t="n"/>
      <c r="B885" s="41" t="n"/>
      <c r="C885" s="42" t="n"/>
      <c r="D885" s="42" t="n"/>
      <c r="E885" s="42" t="n"/>
      <c r="F885" s="42" t="n"/>
      <c r="G885" s="42" t="n"/>
      <c r="H885" s="42" t="n"/>
      <c r="I885" s="42" t="n"/>
      <c r="J885" s="42" t="n"/>
      <c r="K885" s="42" t="n"/>
      <c r="L885" s="42" t="n"/>
      <c r="M885" s="42" t="n"/>
      <c r="N885" s="42" t="n"/>
      <c r="O885" s="42" t="n"/>
    </row>
    <row r="886">
      <c r="A886" s="40" t="n"/>
      <c r="B886" s="41" t="n"/>
      <c r="C886" s="42" t="n"/>
      <c r="D886" s="42" t="n"/>
      <c r="E886" s="42" t="n"/>
      <c r="F886" s="42" t="n"/>
      <c r="G886" s="42" t="n"/>
      <c r="H886" s="42" t="n"/>
      <c r="I886" s="42" t="n"/>
      <c r="J886" s="42" t="n"/>
      <c r="K886" s="42" t="n"/>
      <c r="L886" s="42" t="n"/>
      <c r="M886" s="42" t="n"/>
      <c r="N886" s="42" t="n"/>
      <c r="O886" s="42" t="n"/>
    </row>
    <row r="887">
      <c r="A887" s="40" t="n"/>
      <c r="B887" s="41" t="n"/>
      <c r="C887" s="42" t="n"/>
      <c r="D887" s="42" t="n"/>
      <c r="E887" s="42" t="n"/>
      <c r="F887" s="42" t="n"/>
      <c r="G887" s="42" t="n"/>
      <c r="H887" s="42" t="n"/>
      <c r="I887" s="42" t="n"/>
      <c r="J887" s="42" t="n"/>
      <c r="K887" s="42" t="n"/>
      <c r="L887" s="42" t="n"/>
      <c r="M887" s="42" t="n"/>
      <c r="N887" s="42" t="n"/>
      <c r="O887" s="42" t="n"/>
    </row>
    <row r="888">
      <c r="A888" s="40" t="n"/>
      <c r="B888" s="41" t="n"/>
      <c r="C888" s="42" t="n"/>
      <c r="D888" s="42" t="n"/>
      <c r="E888" s="42" t="n"/>
      <c r="F888" s="42" t="n"/>
      <c r="G888" s="42" t="n"/>
      <c r="H888" s="42" t="n"/>
      <c r="I888" s="42" t="n"/>
      <c r="J888" s="42" t="n"/>
      <c r="K888" s="42" t="n"/>
      <c r="L888" s="42" t="n"/>
      <c r="M888" s="42" t="n"/>
      <c r="N888" s="42" t="n"/>
      <c r="O888" s="42" t="n"/>
    </row>
    <row r="889">
      <c r="A889" s="40" t="n"/>
      <c r="B889" s="41" t="n"/>
      <c r="C889" s="42" t="n"/>
      <c r="D889" s="42" t="n"/>
      <c r="E889" s="42" t="n"/>
      <c r="F889" s="42" t="n"/>
      <c r="G889" s="42" t="n"/>
      <c r="H889" s="42" t="n"/>
      <c r="I889" s="42" t="n"/>
      <c r="J889" s="42" t="n"/>
      <c r="K889" s="42" t="n"/>
      <c r="L889" s="42" t="n"/>
      <c r="M889" s="42" t="n"/>
      <c r="N889" s="42" t="n"/>
      <c r="O889" s="42" t="n"/>
    </row>
    <row r="890">
      <c r="A890" s="40" t="n"/>
      <c r="B890" s="41" t="n"/>
      <c r="C890" s="42" t="n"/>
      <c r="D890" s="42" t="n"/>
      <c r="E890" s="42" t="n"/>
      <c r="F890" s="42" t="n"/>
      <c r="G890" s="42" t="n"/>
      <c r="H890" s="42" t="n"/>
      <c r="I890" s="42" t="n"/>
      <c r="J890" s="42" t="n"/>
      <c r="K890" s="42" t="n"/>
      <c r="L890" s="42" t="n"/>
      <c r="M890" s="42" t="n"/>
      <c r="N890" s="42" t="n"/>
      <c r="O890" s="42" t="n"/>
    </row>
    <row r="891">
      <c r="A891" s="40" t="n"/>
      <c r="B891" s="41" t="n"/>
      <c r="C891" s="42" t="n"/>
      <c r="D891" s="42" t="n"/>
      <c r="E891" s="42" t="n"/>
      <c r="F891" s="42" t="n"/>
      <c r="G891" s="42" t="n"/>
      <c r="H891" s="42" t="n"/>
      <c r="I891" s="42" t="n"/>
      <c r="J891" s="42" t="n"/>
      <c r="K891" s="42" t="n"/>
      <c r="L891" s="42" t="n"/>
      <c r="M891" s="42" t="n"/>
      <c r="N891" s="42" t="n"/>
      <c r="O891" s="42" t="n"/>
    </row>
    <row r="892">
      <c r="A892" s="40" t="n"/>
      <c r="B892" s="41" t="n"/>
      <c r="C892" s="42" t="n"/>
      <c r="D892" s="42" t="n"/>
      <c r="E892" s="42" t="n"/>
      <c r="F892" s="42" t="n"/>
      <c r="G892" s="42" t="n"/>
      <c r="H892" s="42" t="n"/>
      <c r="I892" s="42" t="n"/>
      <c r="J892" s="42" t="n"/>
      <c r="K892" s="42" t="n"/>
      <c r="L892" s="42" t="n"/>
      <c r="M892" s="42" t="n"/>
      <c r="N892" s="42" t="n"/>
      <c r="O892" s="42" t="n"/>
    </row>
    <row r="893">
      <c r="A893" s="40" t="n"/>
      <c r="B893" s="41" t="n"/>
      <c r="C893" s="42" t="n"/>
      <c r="D893" s="42" t="n"/>
      <c r="E893" s="42" t="n"/>
      <c r="F893" s="42" t="n"/>
      <c r="G893" s="42" t="n"/>
      <c r="H893" s="42" t="n"/>
      <c r="I893" s="42" t="n"/>
      <c r="J893" s="42" t="n"/>
      <c r="K893" s="42" t="n"/>
      <c r="L893" s="42" t="n"/>
      <c r="M893" s="42" t="n"/>
      <c r="N893" s="42" t="n"/>
      <c r="O893" s="42" t="n"/>
    </row>
    <row r="894">
      <c r="A894" s="40" t="n"/>
      <c r="B894" s="41" t="n"/>
      <c r="C894" s="42" t="n"/>
      <c r="D894" s="42" t="n"/>
      <c r="E894" s="42" t="n"/>
      <c r="F894" s="42" t="n"/>
      <c r="G894" s="42" t="n"/>
      <c r="H894" s="42" t="n"/>
      <c r="I894" s="42" t="n"/>
      <c r="J894" s="42" t="n"/>
      <c r="K894" s="42" t="n"/>
      <c r="L894" s="42" t="n"/>
      <c r="M894" s="42" t="n"/>
      <c r="N894" s="42" t="n"/>
      <c r="O894" s="42" t="n"/>
    </row>
    <row r="895">
      <c r="A895" s="40" t="n"/>
      <c r="B895" s="41" t="n"/>
      <c r="C895" s="42" t="n"/>
      <c r="D895" s="42" t="n"/>
      <c r="E895" s="42" t="n"/>
      <c r="F895" s="42" t="n"/>
      <c r="G895" s="42" t="n"/>
      <c r="H895" s="42" t="n"/>
      <c r="I895" s="42" t="n"/>
      <c r="J895" s="42" t="n"/>
      <c r="K895" s="42" t="n"/>
      <c r="L895" s="42" t="n"/>
      <c r="M895" s="42" t="n"/>
      <c r="N895" s="42" t="n"/>
      <c r="O895" s="42" t="n"/>
    </row>
    <row r="896">
      <c r="A896" s="40" t="n"/>
      <c r="B896" s="41" t="n"/>
      <c r="C896" s="42" t="n"/>
      <c r="D896" s="42" t="n"/>
      <c r="E896" s="42" t="n"/>
      <c r="F896" s="42" t="n"/>
      <c r="G896" s="42" t="n"/>
      <c r="H896" s="42" t="n"/>
      <c r="I896" s="42" t="n"/>
      <c r="J896" s="42" t="n"/>
      <c r="K896" s="42" t="n"/>
      <c r="L896" s="42" t="n"/>
      <c r="M896" s="42" t="n"/>
      <c r="N896" s="42" t="n"/>
      <c r="O896" s="42" t="n"/>
    </row>
    <row r="897">
      <c r="A897" s="40" t="n"/>
      <c r="B897" s="41" t="n"/>
      <c r="C897" s="42" t="n"/>
      <c r="D897" s="42" t="n"/>
      <c r="E897" s="42" t="n"/>
      <c r="F897" s="42" t="n"/>
      <c r="G897" s="42" t="n"/>
      <c r="H897" s="42" t="n"/>
      <c r="I897" s="42" t="n"/>
      <c r="J897" s="42" t="n"/>
      <c r="K897" s="42" t="n"/>
      <c r="L897" s="42" t="n"/>
      <c r="M897" s="42" t="n"/>
      <c r="N897" s="42" t="n"/>
      <c r="O897" s="42" t="n"/>
    </row>
    <row r="898">
      <c r="A898" s="40" t="n"/>
      <c r="B898" s="41" t="n"/>
      <c r="C898" s="42" t="n"/>
      <c r="D898" s="42" t="n"/>
      <c r="E898" s="42" t="n"/>
      <c r="F898" s="42" t="n"/>
      <c r="G898" s="42" t="n"/>
      <c r="H898" s="42" t="n"/>
      <c r="I898" s="42" t="n"/>
      <c r="J898" s="42" t="n"/>
      <c r="K898" s="42" t="n"/>
      <c r="L898" s="42" t="n"/>
      <c r="M898" s="42" t="n"/>
      <c r="N898" s="42" t="n"/>
      <c r="O898" s="42" t="n"/>
    </row>
    <row r="899">
      <c r="A899" s="40" t="n"/>
      <c r="B899" s="41" t="n"/>
      <c r="C899" s="42" t="n"/>
      <c r="D899" s="42" t="n"/>
      <c r="E899" s="42" t="n"/>
      <c r="F899" s="42" t="n"/>
      <c r="G899" s="42" t="n"/>
      <c r="H899" s="42" t="n"/>
      <c r="I899" s="42" t="n"/>
      <c r="J899" s="42" t="n"/>
      <c r="K899" s="42" t="n"/>
      <c r="L899" s="42" t="n"/>
      <c r="M899" s="42" t="n"/>
      <c r="N899" s="42" t="n"/>
      <c r="O899" s="42" t="n"/>
    </row>
    <row r="900">
      <c r="A900" s="40" t="n"/>
      <c r="B900" s="41" t="n"/>
      <c r="C900" s="42" t="n"/>
      <c r="D900" s="42" t="n"/>
      <c r="E900" s="42" t="n"/>
      <c r="F900" s="42" t="n"/>
      <c r="G900" s="42" t="n"/>
      <c r="H900" s="42" t="n"/>
      <c r="I900" s="42" t="n"/>
      <c r="J900" s="42" t="n"/>
      <c r="K900" s="42" t="n"/>
      <c r="L900" s="42" t="n"/>
      <c r="M900" s="42" t="n"/>
      <c r="N900" s="42" t="n"/>
      <c r="O900" s="42" t="n"/>
    </row>
    <row r="901">
      <c r="A901" s="40" t="n"/>
      <c r="B901" s="41" t="n"/>
      <c r="C901" s="42" t="n"/>
      <c r="D901" s="42" t="n"/>
      <c r="E901" s="42" t="n"/>
      <c r="F901" s="42" t="n"/>
      <c r="G901" s="42" t="n"/>
      <c r="H901" s="42" t="n"/>
      <c r="I901" s="42" t="n"/>
      <c r="J901" s="42" t="n"/>
      <c r="K901" s="42" t="n"/>
      <c r="L901" s="42" t="n"/>
      <c r="M901" s="42" t="n"/>
      <c r="N901" s="42" t="n"/>
      <c r="O901" s="42" t="n"/>
    </row>
    <row r="902">
      <c r="A902" s="40" t="n"/>
      <c r="B902" s="41" t="n"/>
      <c r="C902" s="42" t="n"/>
      <c r="D902" s="42" t="n"/>
      <c r="E902" s="42" t="n"/>
      <c r="F902" s="42" t="n"/>
      <c r="G902" s="42" t="n"/>
      <c r="H902" s="42" t="n"/>
      <c r="I902" s="42" t="n"/>
      <c r="J902" s="42" t="n"/>
      <c r="K902" s="42" t="n"/>
      <c r="L902" s="42" t="n"/>
      <c r="M902" s="42" t="n"/>
      <c r="N902" s="42" t="n"/>
      <c r="O902" s="42" t="n"/>
    </row>
    <row r="903">
      <c r="A903" s="40" t="n"/>
      <c r="B903" s="41" t="n"/>
      <c r="C903" s="42" t="n"/>
      <c r="D903" s="42" t="n"/>
      <c r="E903" s="42" t="n"/>
      <c r="F903" s="42" t="n"/>
      <c r="G903" s="42" t="n"/>
      <c r="H903" s="42" t="n"/>
      <c r="I903" s="42" t="n"/>
      <c r="J903" s="42" t="n"/>
      <c r="K903" s="42" t="n"/>
      <c r="L903" s="42" t="n"/>
      <c r="M903" s="42" t="n"/>
      <c r="N903" s="42" t="n"/>
      <c r="O903" s="42" t="n"/>
    </row>
    <row r="904">
      <c r="A904" s="40" t="n"/>
      <c r="B904" s="41" t="n"/>
      <c r="C904" s="42" t="n"/>
      <c r="D904" s="42" t="n"/>
      <c r="E904" s="42" t="n"/>
      <c r="F904" s="42" t="n"/>
      <c r="G904" s="42" t="n"/>
      <c r="H904" s="42" t="n"/>
      <c r="I904" s="42" t="n"/>
      <c r="J904" s="42" t="n"/>
      <c r="K904" s="42" t="n"/>
      <c r="L904" s="42" t="n"/>
      <c r="M904" s="42" t="n"/>
      <c r="N904" s="42" t="n"/>
      <c r="O904" s="42" t="n"/>
    </row>
    <row r="905">
      <c r="A905" s="40" t="n"/>
      <c r="B905" s="41" t="n"/>
      <c r="C905" s="42" t="n"/>
      <c r="D905" s="42" t="n"/>
      <c r="E905" s="42" t="n"/>
      <c r="F905" s="42" t="n"/>
      <c r="G905" s="42" t="n"/>
      <c r="H905" s="42" t="n"/>
      <c r="I905" s="42" t="n"/>
      <c r="J905" s="42" t="n"/>
      <c r="K905" s="42" t="n"/>
      <c r="L905" s="42" t="n"/>
      <c r="M905" s="42" t="n"/>
      <c r="N905" s="42" t="n"/>
      <c r="O905" s="42" t="n"/>
    </row>
    <row r="906">
      <c r="A906" s="40" t="n"/>
      <c r="B906" s="41" t="n"/>
      <c r="C906" s="42" t="n"/>
      <c r="D906" s="42" t="n"/>
      <c r="E906" s="42" t="n"/>
      <c r="F906" s="42" t="n"/>
      <c r="G906" s="42" t="n"/>
      <c r="H906" s="42" t="n"/>
      <c r="I906" s="42" t="n"/>
      <c r="J906" s="42" t="n"/>
      <c r="K906" s="42" t="n"/>
      <c r="L906" s="42" t="n"/>
      <c r="M906" s="42" t="n"/>
      <c r="N906" s="42" t="n"/>
      <c r="O906" s="42" t="n"/>
    </row>
    <row r="907">
      <c r="A907" s="40" t="n"/>
      <c r="B907" s="41" t="n"/>
      <c r="C907" s="42" t="n"/>
      <c r="D907" s="42" t="n"/>
      <c r="E907" s="42" t="n"/>
      <c r="F907" s="42" t="n"/>
      <c r="G907" s="42" t="n"/>
      <c r="H907" s="42" t="n"/>
      <c r="I907" s="42" t="n"/>
      <c r="J907" s="42" t="n"/>
      <c r="K907" s="42" t="n"/>
      <c r="L907" s="42" t="n"/>
      <c r="M907" s="42" t="n"/>
      <c r="N907" s="42" t="n"/>
      <c r="O907" s="42" t="n"/>
    </row>
    <row r="908">
      <c r="A908" s="40" t="n"/>
      <c r="B908" s="41" t="n"/>
      <c r="C908" s="42" t="n"/>
      <c r="D908" s="42" t="n"/>
      <c r="E908" s="42" t="n"/>
      <c r="F908" s="42" t="n"/>
      <c r="G908" s="42" t="n"/>
      <c r="H908" s="42" t="n"/>
      <c r="I908" s="42" t="n"/>
      <c r="J908" s="42" t="n"/>
      <c r="K908" s="42" t="n"/>
      <c r="L908" s="42" t="n"/>
      <c r="M908" s="42" t="n"/>
      <c r="N908" s="42" t="n"/>
      <c r="O908" s="42" t="n"/>
    </row>
    <row r="909">
      <c r="A909" s="40" t="n"/>
      <c r="B909" s="41" t="n"/>
      <c r="C909" s="42" t="n"/>
      <c r="D909" s="42" t="n"/>
      <c r="E909" s="42" t="n"/>
      <c r="F909" s="42" t="n"/>
      <c r="G909" s="42" t="n"/>
      <c r="H909" s="42" t="n"/>
      <c r="I909" s="42" t="n"/>
      <c r="J909" s="42" t="n"/>
      <c r="K909" s="42" t="n"/>
      <c r="L909" s="42" t="n"/>
      <c r="M909" s="42" t="n"/>
      <c r="N909" s="42" t="n"/>
      <c r="O909" s="42" t="n"/>
    </row>
    <row r="910">
      <c r="A910" s="40" t="n"/>
      <c r="B910" s="41" t="n"/>
      <c r="C910" s="42" t="n"/>
      <c r="D910" s="42" t="n"/>
      <c r="E910" s="42" t="n"/>
      <c r="F910" s="42" t="n"/>
      <c r="G910" s="42" t="n"/>
      <c r="H910" s="42" t="n"/>
      <c r="I910" s="42" t="n"/>
      <c r="J910" s="42" t="n"/>
      <c r="K910" s="42" t="n"/>
      <c r="L910" s="42" t="n"/>
      <c r="M910" s="42" t="n"/>
      <c r="N910" s="42" t="n"/>
      <c r="O910" s="42" t="n"/>
    </row>
    <row r="911">
      <c r="A911" s="40" t="n"/>
      <c r="B911" s="41" t="n"/>
      <c r="C911" s="42" t="n"/>
      <c r="D911" s="42" t="n"/>
      <c r="E911" s="42" t="n"/>
      <c r="F911" s="42" t="n"/>
      <c r="G911" s="42" t="n"/>
      <c r="H911" s="42" t="n"/>
      <c r="I911" s="42" t="n"/>
      <c r="J911" s="42" t="n"/>
      <c r="K911" s="42" t="n"/>
      <c r="L911" s="42" t="n"/>
      <c r="M911" s="42" t="n"/>
      <c r="N911" s="42" t="n"/>
      <c r="O911" s="42" t="n"/>
    </row>
    <row r="912">
      <c r="A912" s="40" t="n"/>
      <c r="B912" s="41" t="n"/>
      <c r="C912" s="42" t="n"/>
      <c r="D912" s="42" t="n"/>
      <c r="E912" s="42" t="n"/>
      <c r="F912" s="42" t="n"/>
      <c r="G912" s="42" t="n"/>
      <c r="H912" s="42" t="n"/>
      <c r="I912" s="42" t="n"/>
      <c r="J912" s="42" t="n"/>
      <c r="K912" s="42" t="n"/>
      <c r="L912" s="42" t="n"/>
      <c r="M912" s="42" t="n"/>
      <c r="N912" s="42" t="n"/>
      <c r="O912" s="42" t="n"/>
    </row>
    <row r="913">
      <c r="A913" s="40" t="n"/>
      <c r="B913" s="41" t="n"/>
      <c r="C913" s="42" t="n"/>
      <c r="D913" s="42" t="n"/>
      <c r="E913" s="42" t="n"/>
      <c r="F913" s="42" t="n"/>
      <c r="G913" s="42" t="n"/>
      <c r="H913" s="42" t="n"/>
      <c r="I913" s="42" t="n"/>
      <c r="J913" s="42" t="n"/>
      <c r="K913" s="42" t="n"/>
      <c r="L913" s="42" t="n"/>
      <c r="M913" s="42" t="n"/>
      <c r="N913" s="42" t="n"/>
      <c r="O913" s="42" t="n"/>
    </row>
    <row r="914">
      <c r="A914" s="40" t="n"/>
      <c r="B914" s="41" t="n"/>
      <c r="C914" s="42" t="n"/>
      <c r="D914" s="42" t="n"/>
      <c r="E914" s="42" t="n"/>
      <c r="F914" s="42" t="n"/>
      <c r="G914" s="42" t="n"/>
      <c r="H914" s="42" t="n"/>
      <c r="I914" s="42" t="n"/>
      <c r="J914" s="42" t="n"/>
      <c r="K914" s="42" t="n"/>
      <c r="L914" s="42" t="n"/>
      <c r="M914" s="42" t="n"/>
      <c r="N914" s="42" t="n"/>
      <c r="O914" s="42" t="n"/>
    </row>
    <row r="915">
      <c r="A915" s="40" t="n"/>
      <c r="B915" s="41" t="n"/>
      <c r="C915" s="42" t="n"/>
      <c r="D915" s="42" t="n"/>
      <c r="E915" s="42" t="n"/>
      <c r="F915" s="42" t="n"/>
      <c r="G915" s="42" t="n"/>
      <c r="H915" s="42" t="n"/>
      <c r="I915" s="42" t="n"/>
      <c r="J915" s="42" t="n"/>
      <c r="K915" s="42" t="n"/>
      <c r="L915" s="42" t="n"/>
      <c r="M915" s="42" t="n"/>
      <c r="N915" s="42" t="n"/>
      <c r="O915" s="42" t="n"/>
    </row>
    <row r="916">
      <c r="A916" s="40" t="n"/>
      <c r="B916" s="41" t="n"/>
      <c r="C916" s="42" t="n"/>
      <c r="D916" s="42" t="n"/>
      <c r="E916" s="42" t="n"/>
      <c r="F916" s="42" t="n"/>
      <c r="G916" s="42" t="n"/>
      <c r="H916" s="42" t="n"/>
      <c r="I916" s="42" t="n"/>
      <c r="J916" s="42" t="n"/>
      <c r="K916" s="42" t="n"/>
      <c r="L916" s="42" t="n"/>
      <c r="M916" s="42" t="n"/>
      <c r="N916" s="42" t="n"/>
      <c r="O916" s="42" t="n"/>
    </row>
    <row r="917">
      <c r="A917" s="40" t="n"/>
      <c r="B917" s="41" t="n"/>
      <c r="C917" s="42" t="n"/>
      <c r="D917" s="42" t="n"/>
      <c r="E917" s="42" t="n"/>
      <c r="F917" s="42" t="n"/>
      <c r="G917" s="42" t="n"/>
      <c r="H917" s="42" t="n"/>
      <c r="I917" s="42" t="n"/>
      <c r="J917" s="42" t="n"/>
      <c r="K917" s="42" t="n"/>
      <c r="L917" s="42" t="n"/>
      <c r="M917" s="42" t="n"/>
      <c r="N917" s="42" t="n"/>
      <c r="O917" s="42" t="n"/>
    </row>
    <row r="918">
      <c r="A918" s="40" t="n"/>
      <c r="B918" s="41" t="n"/>
      <c r="C918" s="42" t="n"/>
      <c r="D918" s="42" t="n"/>
      <c r="E918" s="42" t="n"/>
      <c r="F918" s="42" t="n"/>
      <c r="G918" s="42" t="n"/>
      <c r="H918" s="42" t="n"/>
      <c r="I918" s="42" t="n"/>
      <c r="J918" s="42" t="n"/>
      <c r="K918" s="42" t="n"/>
      <c r="L918" s="42" t="n"/>
      <c r="M918" s="42" t="n"/>
      <c r="N918" s="42" t="n"/>
      <c r="O918" s="42" t="n"/>
    </row>
    <row r="919">
      <c r="A919" s="40" t="n"/>
      <c r="B919" s="41" t="n"/>
      <c r="C919" s="42" t="n"/>
      <c r="D919" s="42" t="n"/>
      <c r="E919" s="42" t="n"/>
      <c r="F919" s="42" t="n"/>
      <c r="G919" s="42" t="n"/>
      <c r="H919" s="42" t="n"/>
      <c r="I919" s="42" t="n"/>
      <c r="J919" s="42" t="n"/>
      <c r="K919" s="42" t="n"/>
      <c r="L919" s="42" t="n"/>
      <c r="M919" s="42" t="n"/>
      <c r="N919" s="42" t="n"/>
      <c r="O919" s="42" t="n"/>
    </row>
    <row r="920">
      <c r="A920" s="40" t="n"/>
      <c r="B920" s="41" t="n"/>
      <c r="C920" s="42" t="n"/>
      <c r="D920" s="42" t="n"/>
      <c r="E920" s="42" t="n"/>
      <c r="F920" s="42" t="n"/>
      <c r="G920" s="42" t="n"/>
      <c r="H920" s="42" t="n"/>
      <c r="I920" s="42" t="n"/>
      <c r="J920" s="42" t="n"/>
      <c r="K920" s="42" t="n"/>
      <c r="L920" s="42" t="n"/>
      <c r="M920" s="42" t="n"/>
      <c r="N920" s="42" t="n"/>
      <c r="O920" s="42" t="n"/>
    </row>
    <row r="921">
      <c r="A921" s="40" t="n"/>
      <c r="B921" s="41" t="n"/>
      <c r="C921" s="42" t="n"/>
      <c r="D921" s="42" t="n"/>
      <c r="E921" s="42" t="n"/>
      <c r="F921" s="42" t="n"/>
      <c r="G921" s="42" t="n"/>
      <c r="H921" s="42" t="n"/>
      <c r="I921" s="42" t="n"/>
      <c r="J921" s="42" t="n"/>
      <c r="K921" s="42" t="n"/>
      <c r="L921" s="42" t="n"/>
      <c r="M921" s="42" t="n"/>
      <c r="N921" s="42" t="n"/>
      <c r="O921" s="42" t="n"/>
    </row>
    <row r="922">
      <c r="A922" s="40" t="n"/>
      <c r="B922" s="41" t="n"/>
      <c r="C922" s="42" t="n"/>
      <c r="D922" s="42" t="n"/>
      <c r="E922" s="42" t="n"/>
      <c r="F922" s="42" t="n"/>
      <c r="G922" s="42" t="n"/>
      <c r="H922" s="42" t="n"/>
      <c r="I922" s="42" t="n"/>
      <c r="J922" s="42" t="n"/>
      <c r="K922" s="42" t="n"/>
      <c r="L922" s="42" t="n"/>
      <c r="M922" s="42" t="n"/>
      <c r="N922" s="42" t="n"/>
      <c r="O922" s="42" t="n"/>
    </row>
    <row r="923">
      <c r="A923" s="40" t="n"/>
      <c r="B923" s="41" t="n"/>
      <c r="C923" s="42" t="n"/>
      <c r="D923" s="42" t="n"/>
      <c r="E923" s="42" t="n"/>
      <c r="F923" s="42" t="n"/>
      <c r="G923" s="42" t="n"/>
      <c r="H923" s="42" t="n"/>
      <c r="I923" s="42" t="n"/>
      <c r="J923" s="42" t="n"/>
      <c r="K923" s="42" t="n"/>
      <c r="L923" s="42" t="n"/>
      <c r="M923" s="42" t="n"/>
      <c r="N923" s="42" t="n"/>
      <c r="O923" s="42" t="n"/>
    </row>
    <row r="924">
      <c r="A924" s="40" t="n"/>
      <c r="B924" s="41" t="n"/>
      <c r="C924" s="42" t="n"/>
      <c r="D924" s="42" t="n"/>
      <c r="E924" s="42" t="n"/>
      <c r="F924" s="42" t="n"/>
      <c r="G924" s="42" t="n"/>
      <c r="H924" s="42" t="n"/>
      <c r="I924" s="42" t="n"/>
      <c r="J924" s="42" t="n"/>
      <c r="K924" s="42" t="n"/>
      <c r="L924" s="42" t="n"/>
      <c r="M924" s="42" t="n"/>
      <c r="N924" s="42" t="n"/>
      <c r="O924" s="42" t="n"/>
    </row>
    <row r="925">
      <c r="A925" s="40" t="n"/>
      <c r="B925" s="41" t="n"/>
      <c r="C925" s="42" t="n"/>
      <c r="D925" s="42" t="n"/>
      <c r="E925" s="42" t="n"/>
      <c r="F925" s="42" t="n"/>
      <c r="G925" s="42" t="n"/>
      <c r="H925" s="42" t="n"/>
      <c r="I925" s="42" t="n"/>
      <c r="J925" s="42" t="n"/>
      <c r="K925" s="42" t="n"/>
      <c r="L925" s="42" t="n"/>
      <c r="M925" s="42" t="n"/>
      <c r="N925" s="42" t="n"/>
      <c r="O925" s="42" t="n"/>
    </row>
    <row r="926">
      <c r="A926" s="40" t="n"/>
      <c r="B926" s="41" t="n"/>
      <c r="C926" s="42" t="n"/>
      <c r="D926" s="42" t="n"/>
      <c r="E926" s="42" t="n"/>
      <c r="F926" s="42" t="n"/>
      <c r="G926" s="42" t="n"/>
      <c r="H926" s="42" t="n"/>
      <c r="I926" s="42" t="n"/>
      <c r="J926" s="42" t="n"/>
      <c r="K926" s="42" t="n"/>
      <c r="L926" s="42" t="n"/>
      <c r="M926" s="42" t="n"/>
      <c r="N926" s="42" t="n"/>
      <c r="O926" s="42" t="n"/>
    </row>
    <row r="927">
      <c r="A927" s="40" t="n"/>
      <c r="B927" s="41" t="n"/>
      <c r="C927" s="42" t="n"/>
      <c r="D927" s="42" t="n"/>
      <c r="E927" s="42" t="n"/>
      <c r="F927" s="42" t="n"/>
      <c r="G927" s="42" t="n"/>
      <c r="H927" s="42" t="n"/>
      <c r="I927" s="42" t="n"/>
      <c r="J927" s="42" t="n"/>
      <c r="K927" s="42" t="n"/>
      <c r="L927" s="42" t="n"/>
      <c r="M927" s="42" t="n"/>
      <c r="N927" s="42" t="n"/>
      <c r="O927" s="42" t="n"/>
    </row>
    <row r="928">
      <c r="A928" s="40" t="n"/>
      <c r="B928" s="41" t="n"/>
      <c r="C928" s="42" t="n"/>
      <c r="D928" s="42" t="n"/>
      <c r="E928" s="42" t="n"/>
      <c r="F928" s="42" t="n"/>
      <c r="G928" s="42" t="n"/>
      <c r="H928" s="42" t="n"/>
      <c r="I928" s="42" t="n"/>
      <c r="J928" s="42" t="n"/>
      <c r="K928" s="42" t="n"/>
      <c r="L928" s="42" t="n"/>
      <c r="M928" s="42" t="n"/>
      <c r="N928" s="42" t="n"/>
      <c r="O928" s="42" t="n"/>
    </row>
    <row r="929">
      <c r="A929" s="40" t="n"/>
      <c r="B929" s="41" t="n"/>
      <c r="C929" s="42" t="n"/>
      <c r="D929" s="42" t="n"/>
      <c r="E929" s="42" t="n"/>
      <c r="F929" s="42" t="n"/>
      <c r="G929" s="42" t="n"/>
      <c r="H929" s="42" t="n"/>
      <c r="I929" s="42" t="n"/>
      <c r="J929" s="42" t="n"/>
      <c r="K929" s="42" t="n"/>
      <c r="L929" s="42" t="n"/>
      <c r="M929" s="42" t="n"/>
      <c r="N929" s="42" t="n"/>
      <c r="O929" s="42" t="n"/>
    </row>
    <row r="930">
      <c r="A930" s="40" t="n"/>
      <c r="B930" s="41" t="n"/>
      <c r="C930" s="42" t="n"/>
      <c r="D930" s="42" t="n"/>
      <c r="E930" s="42" t="n"/>
      <c r="F930" s="42" t="n"/>
      <c r="G930" s="42" t="n"/>
      <c r="H930" s="42" t="n"/>
      <c r="I930" s="42" t="n"/>
      <c r="J930" s="42" t="n"/>
      <c r="K930" s="42" t="n"/>
      <c r="L930" s="42" t="n"/>
      <c r="M930" s="42" t="n"/>
      <c r="N930" s="42" t="n"/>
      <c r="O930" s="42" t="n"/>
    </row>
    <row r="931">
      <c r="A931" s="40" t="n"/>
      <c r="B931" s="41" t="n"/>
      <c r="C931" s="42" t="n"/>
      <c r="D931" s="42" t="n"/>
      <c r="E931" s="42" t="n"/>
      <c r="F931" s="42" t="n"/>
      <c r="G931" s="42" t="n"/>
      <c r="H931" s="42" t="n"/>
      <c r="I931" s="42" t="n"/>
      <c r="J931" s="42" t="n"/>
      <c r="K931" s="42" t="n"/>
      <c r="L931" s="42" t="n"/>
      <c r="M931" s="42" t="n"/>
      <c r="N931" s="42" t="n"/>
      <c r="O931" s="42" t="n"/>
    </row>
    <row r="932">
      <c r="A932" s="40" t="n"/>
      <c r="B932" s="41" t="n"/>
      <c r="C932" s="42" t="n"/>
      <c r="D932" s="42" t="n"/>
      <c r="E932" s="42" t="n"/>
      <c r="F932" s="42" t="n"/>
      <c r="G932" s="42" t="n"/>
      <c r="H932" s="42" t="n"/>
      <c r="I932" s="42" t="n"/>
      <c r="J932" s="42" t="n"/>
      <c r="K932" s="42" t="n"/>
      <c r="L932" s="42" t="n"/>
      <c r="M932" s="42" t="n"/>
      <c r="N932" s="42" t="n"/>
      <c r="O932" s="42" t="n"/>
    </row>
    <row r="933">
      <c r="A933" s="40" t="n"/>
      <c r="B933" s="41" t="n"/>
      <c r="C933" s="42" t="n"/>
      <c r="D933" s="42" t="n"/>
      <c r="E933" s="42" t="n"/>
      <c r="F933" s="42" t="n"/>
      <c r="G933" s="42" t="n"/>
      <c r="H933" s="42" t="n"/>
      <c r="I933" s="42" t="n"/>
      <c r="J933" s="42" t="n"/>
      <c r="K933" s="42" t="n"/>
      <c r="L933" s="42" t="n"/>
      <c r="M933" s="42" t="n"/>
      <c r="N933" s="42" t="n"/>
      <c r="O933" s="42" t="n"/>
    </row>
    <row r="934">
      <c r="A934" s="40" t="n"/>
      <c r="B934" s="41" t="n"/>
      <c r="C934" s="42" t="n"/>
      <c r="D934" s="42" t="n"/>
      <c r="E934" s="42" t="n"/>
      <c r="F934" s="42" t="n"/>
      <c r="G934" s="42" t="n"/>
      <c r="H934" s="42" t="n"/>
      <c r="I934" s="42" t="n"/>
      <c r="J934" s="42" t="n"/>
      <c r="K934" s="42" t="n"/>
      <c r="L934" s="42" t="n"/>
      <c r="M934" s="42" t="n"/>
      <c r="N934" s="42" t="n"/>
      <c r="O934" s="42" t="n"/>
    </row>
    <row r="935">
      <c r="A935" s="40" t="n"/>
      <c r="B935" s="41" t="n"/>
      <c r="C935" s="42" t="n"/>
      <c r="D935" s="42" t="n"/>
      <c r="E935" s="42" t="n"/>
      <c r="F935" s="42" t="n"/>
      <c r="G935" s="42" t="n"/>
      <c r="H935" s="42" t="n"/>
      <c r="I935" s="42" t="n"/>
      <c r="J935" s="42" t="n"/>
      <c r="K935" s="42" t="n"/>
      <c r="L935" s="42" t="n"/>
      <c r="M935" s="42" t="n"/>
      <c r="N935" s="42" t="n"/>
      <c r="O935" s="42" t="n"/>
    </row>
    <row r="936">
      <c r="A936" s="40" t="n"/>
      <c r="B936" s="41" t="n"/>
      <c r="C936" s="42" t="n"/>
      <c r="D936" s="42" t="n"/>
      <c r="E936" s="42" t="n"/>
      <c r="F936" s="42" t="n"/>
      <c r="G936" s="42" t="n"/>
      <c r="H936" s="42" t="n"/>
      <c r="I936" s="42" t="n"/>
      <c r="J936" s="42" t="n"/>
      <c r="K936" s="42" t="n"/>
      <c r="L936" s="42" t="n"/>
      <c r="M936" s="42" t="n"/>
      <c r="N936" s="42" t="n"/>
      <c r="O936" s="42" t="n"/>
    </row>
    <row r="937">
      <c r="A937" s="40" t="n"/>
      <c r="B937" s="41" t="n"/>
      <c r="C937" s="42" t="n"/>
      <c r="D937" s="42" t="n"/>
      <c r="E937" s="42" t="n"/>
      <c r="F937" s="42" t="n"/>
      <c r="G937" s="42" t="n"/>
      <c r="H937" s="42" t="n"/>
      <c r="I937" s="42" t="n"/>
      <c r="J937" s="42" t="n"/>
      <c r="K937" s="42" t="n"/>
      <c r="L937" s="42" t="n"/>
      <c r="M937" s="42" t="n"/>
      <c r="N937" s="42" t="n"/>
      <c r="O937" s="42" t="n"/>
    </row>
    <row r="938">
      <c r="A938" s="40" t="n"/>
      <c r="B938" s="41" t="n"/>
      <c r="C938" s="42" t="n"/>
      <c r="D938" s="42" t="n"/>
      <c r="E938" s="42" t="n"/>
      <c r="F938" s="42" t="n"/>
      <c r="G938" s="42" t="n"/>
      <c r="H938" s="42" t="n"/>
      <c r="I938" s="42" t="n"/>
      <c r="J938" s="42" t="n"/>
      <c r="K938" s="42" t="n"/>
      <c r="L938" s="42" t="n"/>
      <c r="M938" s="42" t="n"/>
      <c r="N938" s="42" t="n"/>
      <c r="O938" s="42" t="n"/>
    </row>
    <row r="939">
      <c r="A939" s="40" t="n"/>
      <c r="B939" s="41" t="n"/>
      <c r="C939" s="42" t="n"/>
      <c r="D939" s="42" t="n"/>
      <c r="E939" s="42" t="n"/>
      <c r="F939" s="42" t="n"/>
      <c r="G939" s="42" t="n"/>
      <c r="H939" s="42" t="n"/>
      <c r="I939" s="42" t="n"/>
      <c r="J939" s="42" t="n"/>
      <c r="K939" s="42" t="n"/>
      <c r="L939" s="42" t="n"/>
      <c r="M939" s="42" t="n"/>
      <c r="N939" s="42" t="n"/>
      <c r="O939" s="42" t="n"/>
    </row>
    <row r="940">
      <c r="A940" s="40" t="n"/>
      <c r="B940" s="41" t="n"/>
      <c r="C940" s="42" t="n"/>
      <c r="D940" s="42" t="n"/>
      <c r="E940" s="42" t="n"/>
      <c r="F940" s="42" t="n"/>
      <c r="G940" s="42" t="n"/>
      <c r="H940" s="42" t="n"/>
      <c r="I940" s="42" t="n"/>
      <c r="J940" s="42" t="n"/>
      <c r="K940" s="42" t="n"/>
      <c r="L940" s="42" t="n"/>
      <c r="M940" s="42" t="n"/>
      <c r="N940" s="42" t="n"/>
      <c r="O940" s="42" t="n"/>
    </row>
    <row r="941">
      <c r="A941" s="40" t="n"/>
      <c r="B941" s="41" t="n"/>
      <c r="C941" s="42" t="n"/>
      <c r="D941" s="42" t="n"/>
      <c r="E941" s="42" t="n"/>
      <c r="F941" s="42" t="n"/>
      <c r="G941" s="42" t="n"/>
      <c r="H941" s="42" t="n"/>
      <c r="I941" s="42" t="n"/>
      <c r="J941" s="42" t="n"/>
      <c r="K941" s="42" t="n"/>
      <c r="L941" s="42" t="n"/>
      <c r="M941" s="42" t="n"/>
      <c r="N941" s="42" t="n"/>
      <c r="O941" s="42" t="n"/>
    </row>
    <row r="942">
      <c r="A942" s="40" t="n"/>
      <c r="B942" s="41" t="n"/>
      <c r="C942" s="42" t="n"/>
      <c r="D942" s="42" t="n"/>
      <c r="E942" s="42" t="n"/>
      <c r="F942" s="42" t="n"/>
      <c r="G942" s="42" t="n"/>
      <c r="H942" s="42" t="n"/>
      <c r="I942" s="42" t="n"/>
      <c r="J942" s="42" t="n"/>
      <c r="K942" s="42" t="n"/>
      <c r="L942" s="42" t="n"/>
      <c r="M942" s="42" t="n"/>
      <c r="N942" s="42" t="n"/>
      <c r="O942" s="42" t="n"/>
    </row>
    <row r="943">
      <c r="A943" s="40" t="n"/>
      <c r="B943" s="41" t="n"/>
      <c r="C943" s="42" t="n"/>
      <c r="D943" s="42" t="n"/>
      <c r="E943" s="42" t="n"/>
      <c r="F943" s="42" t="n"/>
      <c r="G943" s="42" t="n"/>
      <c r="H943" s="42" t="n"/>
      <c r="I943" s="42" t="n"/>
      <c r="J943" s="42" t="n"/>
      <c r="K943" s="42" t="n"/>
      <c r="L943" s="42" t="n"/>
      <c r="M943" s="42" t="n"/>
      <c r="N943" s="42" t="n"/>
      <c r="O943" s="42" t="n"/>
    </row>
    <row r="944">
      <c r="A944" s="40" t="n"/>
      <c r="B944" s="41" t="n"/>
      <c r="C944" s="42" t="n"/>
      <c r="D944" s="42" t="n"/>
      <c r="E944" s="42" t="n"/>
      <c r="F944" s="42" t="n"/>
      <c r="G944" s="42" t="n"/>
      <c r="H944" s="42" t="n"/>
      <c r="I944" s="42" t="n"/>
      <c r="J944" s="42" t="n"/>
      <c r="K944" s="42" t="n"/>
      <c r="L944" s="42" t="n"/>
      <c r="M944" s="42" t="n"/>
      <c r="N944" s="42" t="n"/>
      <c r="O944" s="42" t="n"/>
    </row>
    <row r="945">
      <c r="A945" s="40" t="n"/>
      <c r="B945" s="41" t="n"/>
      <c r="C945" s="42" t="n"/>
      <c r="D945" s="42" t="n"/>
      <c r="E945" s="42" t="n"/>
      <c r="F945" s="42" t="n"/>
      <c r="G945" s="42" t="n"/>
      <c r="H945" s="42" t="n"/>
      <c r="I945" s="42" t="n"/>
      <c r="J945" s="42" t="n"/>
      <c r="K945" s="42" t="n"/>
      <c r="L945" s="42" t="n"/>
      <c r="M945" s="42" t="n"/>
      <c r="N945" s="42" t="n"/>
      <c r="O945" s="42" t="n"/>
    </row>
    <row r="946">
      <c r="A946" s="40" t="n"/>
      <c r="B946" s="41" t="n"/>
      <c r="C946" s="42" t="n"/>
      <c r="D946" s="42" t="n"/>
      <c r="E946" s="42" t="n"/>
      <c r="F946" s="42" t="n"/>
      <c r="G946" s="42" t="n"/>
      <c r="H946" s="42" t="n"/>
      <c r="I946" s="42" t="n"/>
      <c r="J946" s="42" t="n"/>
      <c r="K946" s="42" t="n"/>
      <c r="L946" s="42" t="n"/>
      <c r="M946" s="42" t="n"/>
      <c r="N946" s="42" t="n"/>
      <c r="O946" s="42" t="n"/>
    </row>
    <row r="947">
      <c r="A947" s="40" t="n"/>
      <c r="B947" s="41" t="n"/>
      <c r="C947" s="42" t="n"/>
      <c r="D947" s="42" t="n"/>
      <c r="E947" s="42" t="n"/>
      <c r="F947" s="42" t="n"/>
      <c r="G947" s="42" t="n"/>
      <c r="H947" s="42" t="n"/>
      <c r="I947" s="42" t="n"/>
      <c r="J947" s="42" t="n"/>
      <c r="K947" s="42" t="n"/>
      <c r="L947" s="42" t="n"/>
      <c r="M947" s="42" t="n"/>
      <c r="N947" s="42" t="n"/>
      <c r="O947" s="42" t="n"/>
    </row>
    <row r="948">
      <c r="A948" s="40" t="n"/>
      <c r="B948" s="41" t="n"/>
      <c r="C948" s="42" t="n"/>
      <c r="D948" s="42" t="n"/>
      <c r="E948" s="42" t="n"/>
      <c r="F948" s="42" t="n"/>
      <c r="G948" s="42" t="n"/>
      <c r="H948" s="42" t="n"/>
      <c r="I948" s="42" t="n"/>
      <c r="J948" s="42" t="n"/>
      <c r="K948" s="42" t="n"/>
      <c r="L948" s="42" t="n"/>
      <c r="M948" s="42" t="n"/>
      <c r="N948" s="42" t="n"/>
      <c r="O948" s="42" t="n"/>
    </row>
    <row r="949">
      <c r="A949" s="40" t="n"/>
      <c r="B949" s="41" t="n"/>
      <c r="C949" s="42" t="n"/>
      <c r="D949" s="42" t="n"/>
      <c r="E949" s="42" t="n"/>
      <c r="F949" s="42" t="n"/>
      <c r="G949" s="42" t="n"/>
      <c r="H949" s="42" t="n"/>
      <c r="I949" s="42" t="n"/>
      <c r="J949" s="42" t="n"/>
      <c r="K949" s="42" t="n"/>
      <c r="L949" s="42" t="n"/>
      <c r="M949" s="42" t="n"/>
      <c r="N949" s="42" t="n"/>
      <c r="O949" s="42" t="n"/>
    </row>
    <row r="950">
      <c r="A950" s="40" t="n"/>
      <c r="B950" s="41" t="n"/>
      <c r="C950" s="42" t="n"/>
      <c r="D950" s="42" t="n"/>
      <c r="E950" s="42" t="n"/>
      <c r="F950" s="42" t="n"/>
      <c r="G950" s="42" t="n"/>
      <c r="H950" s="42" t="n"/>
      <c r="I950" s="42" t="n"/>
      <c r="J950" s="42" t="n"/>
      <c r="K950" s="42" t="n"/>
      <c r="L950" s="42" t="n"/>
      <c r="M950" s="42" t="n"/>
      <c r="N950" s="42" t="n"/>
      <c r="O950" s="42" t="n"/>
    </row>
    <row r="951">
      <c r="A951" s="40" t="n"/>
      <c r="B951" s="41" t="n"/>
      <c r="C951" s="42" t="n"/>
      <c r="D951" s="42" t="n"/>
      <c r="E951" s="42" t="n"/>
      <c r="F951" s="42" t="n"/>
      <c r="G951" s="42" t="n"/>
      <c r="H951" s="42" t="n"/>
      <c r="I951" s="42" t="n"/>
      <c r="J951" s="42" t="n"/>
      <c r="K951" s="42" t="n"/>
      <c r="L951" s="42" t="n"/>
      <c r="M951" s="42" t="n"/>
      <c r="N951" s="42" t="n"/>
      <c r="O951" s="42" t="n"/>
    </row>
    <row r="952">
      <c r="A952" s="40" t="n"/>
      <c r="B952" s="41" t="n"/>
      <c r="C952" s="42" t="n"/>
      <c r="D952" s="42" t="n"/>
      <c r="E952" s="42" t="n"/>
      <c r="F952" s="42" t="n"/>
      <c r="G952" s="42" t="n"/>
      <c r="H952" s="42" t="n"/>
      <c r="I952" s="42" t="n"/>
      <c r="J952" s="42" t="n"/>
      <c r="K952" s="42" t="n"/>
      <c r="L952" s="42" t="n"/>
      <c r="M952" s="42" t="n"/>
      <c r="N952" s="42" t="n"/>
      <c r="O952" s="42" t="n"/>
    </row>
    <row r="953">
      <c r="A953" s="40" t="n"/>
      <c r="B953" s="41" t="n"/>
      <c r="C953" s="42" t="n"/>
      <c r="D953" s="42" t="n"/>
      <c r="E953" s="42" t="n"/>
      <c r="F953" s="42" t="n"/>
      <c r="G953" s="42" t="n"/>
      <c r="H953" s="42" t="n"/>
      <c r="I953" s="42" t="n"/>
      <c r="J953" s="42" t="n"/>
      <c r="K953" s="42" t="n"/>
      <c r="L953" s="42" t="n"/>
      <c r="M953" s="42" t="n"/>
      <c r="N953" s="42" t="n"/>
      <c r="O953" s="42" t="n"/>
    </row>
    <row r="954">
      <c r="A954" s="40" t="n"/>
      <c r="B954" s="41" t="n"/>
      <c r="C954" s="42" t="n"/>
      <c r="D954" s="42" t="n"/>
      <c r="E954" s="42" t="n"/>
      <c r="F954" s="42" t="n"/>
      <c r="G954" s="42" t="n"/>
      <c r="H954" s="42" t="n"/>
      <c r="I954" s="42" t="n"/>
      <c r="J954" s="42" t="n"/>
      <c r="K954" s="42" t="n"/>
      <c r="L954" s="42" t="n"/>
      <c r="M954" s="42" t="n"/>
      <c r="N954" s="42" t="n"/>
      <c r="O954" s="42" t="n"/>
    </row>
    <row r="955">
      <c r="A955" s="40" t="n"/>
      <c r="B955" s="41" t="n"/>
      <c r="C955" s="42" t="n"/>
      <c r="D955" s="42" t="n"/>
      <c r="E955" s="42" t="n"/>
      <c r="F955" s="42" t="n"/>
      <c r="G955" s="42" t="n"/>
      <c r="H955" s="42" t="n"/>
      <c r="I955" s="42" t="n"/>
      <c r="J955" s="42" t="n"/>
      <c r="K955" s="42" t="n"/>
      <c r="L955" s="42" t="n"/>
      <c r="M955" s="42" t="n"/>
      <c r="N955" s="42" t="n"/>
      <c r="O955" s="42" t="n"/>
    </row>
    <row r="956">
      <c r="A956" s="40" t="n"/>
      <c r="B956" s="41" t="n"/>
      <c r="C956" s="42" t="n"/>
      <c r="D956" s="42" t="n"/>
      <c r="E956" s="42" t="n"/>
      <c r="F956" s="42" t="n"/>
      <c r="G956" s="42" t="n"/>
      <c r="H956" s="42" t="n"/>
      <c r="I956" s="42" t="n"/>
      <c r="J956" s="42" t="n"/>
      <c r="K956" s="42" t="n"/>
      <c r="L956" s="42" t="n"/>
      <c r="M956" s="42" t="n"/>
      <c r="N956" s="42" t="n"/>
      <c r="O956" s="42" t="n"/>
    </row>
    <row r="957">
      <c r="A957" s="40" t="n"/>
      <c r="B957" s="41" t="n"/>
      <c r="C957" s="42" t="n"/>
      <c r="D957" s="42" t="n"/>
      <c r="E957" s="42" t="n"/>
      <c r="F957" s="42" t="n"/>
      <c r="G957" s="42" t="n"/>
      <c r="H957" s="42" t="n"/>
      <c r="I957" s="42" t="n"/>
      <c r="J957" s="42" t="n"/>
      <c r="K957" s="42" t="n"/>
      <c r="L957" s="42" t="n"/>
      <c r="M957" s="42" t="n"/>
      <c r="N957" s="42" t="n"/>
      <c r="O957" s="42" t="n"/>
    </row>
    <row r="958">
      <c r="A958" s="40" t="n"/>
      <c r="B958" s="41" t="n"/>
      <c r="C958" s="42" t="n"/>
      <c r="D958" s="42" t="n"/>
      <c r="E958" s="42" t="n"/>
      <c r="F958" s="42" t="n"/>
      <c r="G958" s="42" t="n"/>
      <c r="H958" s="42" t="n"/>
      <c r="I958" s="42" t="n"/>
      <c r="J958" s="42" t="n"/>
      <c r="K958" s="42" t="n"/>
      <c r="L958" s="42" t="n"/>
      <c r="M958" s="42" t="n"/>
      <c r="N958" s="42" t="n"/>
      <c r="O958" s="42" t="n"/>
    </row>
    <row r="959">
      <c r="A959" s="40" t="n"/>
      <c r="B959" s="41" t="n"/>
      <c r="C959" s="42" t="n"/>
      <c r="D959" s="42" t="n"/>
      <c r="E959" s="42" t="n"/>
      <c r="F959" s="42" t="n"/>
      <c r="G959" s="42" t="n"/>
      <c r="H959" s="42" t="n"/>
      <c r="I959" s="42" t="n"/>
      <c r="J959" s="42" t="n"/>
      <c r="K959" s="42" t="n"/>
      <c r="L959" s="42" t="n"/>
      <c r="M959" s="42" t="n"/>
      <c r="N959" s="42" t="n"/>
      <c r="O959" s="42" t="n"/>
    </row>
    <row r="960">
      <c r="A960" s="40" t="n"/>
      <c r="B960" s="41" t="n"/>
      <c r="C960" s="42" t="n"/>
      <c r="D960" s="42" t="n"/>
      <c r="E960" s="42" t="n"/>
      <c r="F960" s="42" t="n"/>
      <c r="G960" s="42" t="n"/>
      <c r="H960" s="42" t="n"/>
      <c r="I960" s="42" t="n"/>
      <c r="J960" s="42" t="n"/>
      <c r="K960" s="42" t="n"/>
      <c r="L960" s="42" t="n"/>
      <c r="M960" s="42" t="n"/>
      <c r="N960" s="42" t="n"/>
      <c r="O960" s="42" t="n"/>
    </row>
    <row r="961">
      <c r="A961" s="40" t="n"/>
      <c r="B961" s="41" t="n"/>
      <c r="C961" s="42" t="n"/>
      <c r="D961" s="42" t="n"/>
      <c r="E961" s="42" t="n"/>
      <c r="F961" s="42" t="n"/>
      <c r="G961" s="42" t="n"/>
      <c r="H961" s="42" t="n"/>
      <c r="I961" s="42" t="n"/>
      <c r="J961" s="42" t="n"/>
      <c r="K961" s="42" t="n"/>
      <c r="L961" s="42" t="n"/>
      <c r="M961" s="42" t="n"/>
      <c r="N961" s="42" t="n"/>
      <c r="O961" s="42" t="n"/>
    </row>
    <row r="962">
      <c r="A962" s="40" t="n"/>
      <c r="B962" s="41" t="n"/>
      <c r="C962" s="42" t="n"/>
      <c r="D962" s="42" t="n"/>
      <c r="E962" s="42" t="n"/>
      <c r="F962" s="42" t="n"/>
      <c r="G962" s="42" t="n"/>
      <c r="H962" s="42" t="n"/>
      <c r="I962" s="42" t="n"/>
      <c r="J962" s="42" t="n"/>
      <c r="K962" s="42" t="n"/>
      <c r="L962" s="42" t="n"/>
      <c r="M962" s="42" t="n"/>
      <c r="N962" s="42" t="n"/>
      <c r="O962" s="42" t="n"/>
    </row>
    <row r="963">
      <c r="A963" s="40" t="n"/>
      <c r="B963" s="41" t="n"/>
      <c r="C963" s="42" t="n"/>
      <c r="D963" s="42" t="n"/>
      <c r="E963" s="42" t="n"/>
      <c r="F963" s="42" t="n"/>
      <c r="G963" s="42" t="n"/>
      <c r="H963" s="42" t="n"/>
      <c r="I963" s="42" t="n"/>
      <c r="J963" s="42" t="n"/>
      <c r="K963" s="42" t="n"/>
      <c r="L963" s="42" t="n"/>
      <c r="M963" s="42" t="n"/>
      <c r="N963" s="42" t="n"/>
      <c r="O963" s="42" t="n"/>
    </row>
    <row r="964">
      <c r="A964" s="40" t="n"/>
      <c r="B964" s="41" t="n"/>
      <c r="C964" s="42" t="n"/>
      <c r="D964" s="42" t="n"/>
      <c r="E964" s="42" t="n"/>
      <c r="F964" s="42" t="n"/>
      <c r="G964" s="42" t="n"/>
      <c r="H964" s="42" t="n"/>
      <c r="I964" s="42" t="n"/>
      <c r="J964" s="42" t="n"/>
      <c r="K964" s="42" t="n"/>
      <c r="L964" s="42" t="n"/>
      <c r="M964" s="42" t="n"/>
      <c r="N964" s="42" t="n"/>
      <c r="O964" s="42" t="n"/>
    </row>
    <row r="965">
      <c r="A965" s="40" t="n"/>
      <c r="B965" s="41" t="n"/>
      <c r="C965" s="42" t="n"/>
      <c r="D965" s="42" t="n"/>
      <c r="E965" s="42" t="n"/>
      <c r="F965" s="42" t="n"/>
      <c r="G965" s="42" t="n"/>
      <c r="H965" s="42" t="n"/>
      <c r="I965" s="42" t="n"/>
      <c r="J965" s="42" t="n"/>
      <c r="K965" s="42" t="n"/>
      <c r="L965" s="42" t="n"/>
      <c r="M965" s="42" t="n"/>
      <c r="N965" s="42" t="n"/>
      <c r="O965" s="42" t="n"/>
    </row>
    <row r="966">
      <c r="A966" s="40" t="n"/>
      <c r="B966" s="41" t="n"/>
      <c r="C966" s="42" t="n"/>
      <c r="D966" s="42" t="n"/>
      <c r="E966" s="42" t="n"/>
      <c r="F966" s="42" t="n"/>
      <c r="G966" s="42" t="n"/>
      <c r="H966" s="42" t="n"/>
      <c r="I966" s="42" t="n"/>
      <c r="J966" s="42" t="n"/>
      <c r="K966" s="42" t="n"/>
      <c r="L966" s="42" t="n"/>
      <c r="M966" s="42" t="n"/>
      <c r="N966" s="42" t="n"/>
      <c r="O966" s="42" t="n"/>
    </row>
    <row r="967">
      <c r="A967" s="40" t="n"/>
      <c r="B967" s="41" t="n"/>
      <c r="C967" s="42" t="n"/>
      <c r="D967" s="42" t="n"/>
      <c r="E967" s="42" t="n"/>
      <c r="F967" s="42" t="n"/>
      <c r="G967" s="42" t="n"/>
      <c r="H967" s="42" t="n"/>
      <c r="I967" s="42" t="n"/>
      <c r="J967" s="42" t="n"/>
      <c r="K967" s="42" t="n"/>
      <c r="L967" s="42" t="n"/>
      <c r="M967" s="42" t="n"/>
      <c r="N967" s="42" t="n"/>
      <c r="O967" s="42" t="n"/>
    </row>
    <row r="968">
      <c r="A968" s="40" t="n"/>
      <c r="B968" s="41" t="n"/>
      <c r="C968" s="42" t="n"/>
      <c r="D968" s="42" t="n"/>
      <c r="E968" s="42" t="n"/>
      <c r="F968" s="42" t="n"/>
      <c r="G968" s="42" t="n"/>
      <c r="H968" s="42" t="n"/>
      <c r="I968" s="42" t="n"/>
      <c r="J968" s="42" t="n"/>
      <c r="K968" s="42" t="n"/>
      <c r="L968" s="42" t="n"/>
      <c r="M968" s="42" t="n"/>
      <c r="N968" s="42" t="n"/>
      <c r="O968" s="42" t="n"/>
    </row>
    <row r="969">
      <c r="A969" s="40" t="n"/>
      <c r="B969" s="41" t="n"/>
      <c r="C969" s="42" t="n"/>
      <c r="D969" s="42" t="n"/>
      <c r="E969" s="42" t="n"/>
      <c r="F969" s="42" t="n"/>
      <c r="G969" s="42" t="n"/>
      <c r="H969" s="42" t="n"/>
      <c r="I969" s="42" t="n"/>
      <c r="J969" s="42" t="n"/>
      <c r="K969" s="42" t="n"/>
      <c r="L969" s="42" t="n"/>
      <c r="M969" s="42" t="n"/>
      <c r="N969" s="42" t="n"/>
      <c r="O969" s="42" t="n"/>
    </row>
    <row r="970">
      <c r="A970" s="40" t="n"/>
      <c r="B970" s="41" t="n"/>
      <c r="C970" s="42" t="n"/>
      <c r="D970" s="42" t="n"/>
      <c r="E970" s="42" t="n"/>
      <c r="F970" s="42" t="n"/>
      <c r="G970" s="42" t="n"/>
      <c r="H970" s="42" t="n"/>
      <c r="I970" s="42" t="n"/>
      <c r="J970" s="42" t="n"/>
      <c r="K970" s="42" t="n"/>
      <c r="L970" s="42" t="n"/>
      <c r="M970" s="42" t="n"/>
      <c r="N970" s="42" t="n"/>
      <c r="O970" s="42" t="n"/>
    </row>
    <row r="971">
      <c r="A971" s="40" t="n"/>
      <c r="B971" s="41" t="n"/>
      <c r="C971" s="42" t="n"/>
      <c r="D971" s="42" t="n"/>
      <c r="E971" s="42" t="n"/>
      <c r="F971" s="42" t="n"/>
      <c r="G971" s="42" t="n"/>
      <c r="H971" s="42" t="n"/>
      <c r="I971" s="42" t="n"/>
      <c r="J971" s="42" t="n"/>
      <c r="K971" s="42" t="n"/>
      <c r="L971" s="42" t="n"/>
      <c r="M971" s="42" t="n"/>
      <c r="N971" s="42" t="n"/>
      <c r="O971" s="42" t="n"/>
    </row>
    <row r="972">
      <c r="A972" s="40" t="n"/>
      <c r="B972" s="41" t="n"/>
      <c r="C972" s="42" t="n"/>
      <c r="D972" s="42" t="n"/>
      <c r="E972" s="42" t="n"/>
      <c r="F972" s="42" t="n"/>
      <c r="G972" s="42" t="n"/>
      <c r="H972" s="42" t="n"/>
      <c r="I972" s="42" t="n"/>
      <c r="J972" s="42" t="n"/>
      <c r="K972" s="42" t="n"/>
      <c r="L972" s="42" t="n"/>
      <c r="M972" s="42" t="n"/>
      <c r="N972" s="42" t="n"/>
      <c r="O972" s="42" t="n"/>
    </row>
    <row r="973">
      <c r="A973" s="40" t="n"/>
      <c r="B973" s="41" t="n"/>
      <c r="C973" s="42" t="n"/>
      <c r="D973" s="42" t="n"/>
      <c r="E973" s="42" t="n"/>
      <c r="F973" s="42" t="n"/>
      <c r="G973" s="42" t="n"/>
      <c r="H973" s="42" t="n"/>
      <c r="I973" s="42" t="n"/>
      <c r="J973" s="42" t="n"/>
      <c r="K973" s="42" t="n"/>
      <c r="L973" s="42" t="n"/>
      <c r="M973" s="42" t="n"/>
      <c r="N973" s="42" t="n"/>
      <c r="O973" s="42" t="n"/>
    </row>
    <row r="974">
      <c r="A974" s="40" t="n"/>
      <c r="B974" s="41" t="n"/>
      <c r="C974" s="42" t="n"/>
      <c r="D974" s="42" t="n"/>
      <c r="E974" s="42" t="n"/>
      <c r="F974" s="42" t="n"/>
      <c r="G974" s="42" t="n"/>
      <c r="H974" s="42" t="n"/>
      <c r="I974" s="42" t="n"/>
      <c r="J974" s="42" t="n"/>
      <c r="K974" s="42" t="n"/>
      <c r="L974" s="42" t="n"/>
      <c r="M974" s="42" t="n"/>
      <c r="N974" s="42" t="n"/>
      <c r="O974" s="42" t="n"/>
    </row>
    <row r="975">
      <c r="A975" s="40" t="n"/>
      <c r="B975" s="41" t="n"/>
      <c r="C975" s="42" t="n"/>
      <c r="D975" s="42" t="n"/>
      <c r="E975" s="42" t="n"/>
      <c r="F975" s="42" t="n"/>
      <c r="G975" s="42" t="n"/>
      <c r="H975" s="42" t="n"/>
      <c r="I975" s="42" t="n"/>
      <c r="J975" s="42" t="n"/>
      <c r="K975" s="42" t="n"/>
      <c r="L975" s="42" t="n"/>
      <c r="M975" s="42" t="n"/>
      <c r="N975" s="42" t="n"/>
      <c r="O975" s="42" t="n"/>
    </row>
    <row r="976">
      <c r="A976" s="40" t="n"/>
      <c r="B976" s="41" t="n"/>
      <c r="C976" s="42" t="n"/>
      <c r="D976" s="42" t="n"/>
      <c r="E976" s="42" t="n"/>
      <c r="F976" s="42" t="n"/>
      <c r="G976" s="42" t="n"/>
      <c r="H976" s="42" t="n"/>
      <c r="I976" s="42" t="n"/>
      <c r="J976" s="42" t="n"/>
      <c r="K976" s="42" t="n"/>
      <c r="L976" s="42" t="n"/>
      <c r="M976" s="42" t="n"/>
      <c r="N976" s="42" t="n"/>
      <c r="O976" s="42" t="n"/>
    </row>
    <row r="977">
      <c r="A977" s="40" t="n"/>
      <c r="B977" s="41" t="n"/>
      <c r="C977" s="42" t="n"/>
      <c r="D977" s="42" t="n"/>
      <c r="E977" s="42" t="n"/>
      <c r="F977" s="42" t="n"/>
      <c r="G977" s="42" t="n"/>
      <c r="H977" s="42" t="n"/>
      <c r="I977" s="42" t="n"/>
      <c r="J977" s="42" t="n"/>
      <c r="K977" s="42" t="n"/>
      <c r="L977" s="42" t="n"/>
      <c r="M977" s="42" t="n"/>
      <c r="N977" s="42" t="n"/>
      <c r="O977" s="42" t="n"/>
    </row>
    <row r="978">
      <c r="A978" s="40" t="n"/>
      <c r="B978" s="41" t="n"/>
      <c r="C978" s="42" t="n"/>
      <c r="D978" s="42" t="n"/>
      <c r="E978" s="42" t="n"/>
      <c r="F978" s="42" t="n"/>
      <c r="G978" s="42" t="n"/>
      <c r="H978" s="42" t="n"/>
      <c r="I978" s="42" t="n"/>
      <c r="J978" s="42" t="n"/>
      <c r="K978" s="42" t="n"/>
      <c r="L978" s="42" t="n"/>
      <c r="M978" s="42" t="n"/>
      <c r="N978" s="42" t="n"/>
      <c r="O978" s="42" t="n"/>
    </row>
    <row r="979">
      <c r="A979" s="40" t="n"/>
      <c r="B979" s="41" t="n"/>
      <c r="C979" s="42" t="n"/>
      <c r="D979" s="42" t="n"/>
      <c r="E979" s="42" t="n"/>
      <c r="F979" s="42" t="n"/>
      <c r="G979" s="42" t="n"/>
      <c r="H979" s="42" t="n"/>
      <c r="I979" s="42" t="n"/>
      <c r="J979" s="42" t="n"/>
      <c r="K979" s="42" t="n"/>
      <c r="L979" s="42" t="n"/>
      <c r="M979" s="42" t="n"/>
      <c r="N979" s="42" t="n"/>
      <c r="O979" s="42" t="n"/>
    </row>
    <row r="980">
      <c r="A980" s="40" t="n"/>
      <c r="B980" s="41" t="n"/>
      <c r="C980" s="42" t="n"/>
      <c r="D980" s="42" t="n"/>
      <c r="E980" s="42" t="n"/>
      <c r="F980" s="42" t="n"/>
      <c r="G980" s="42" t="n"/>
      <c r="H980" s="42" t="n"/>
      <c r="I980" s="42" t="n"/>
      <c r="J980" s="42" t="n"/>
      <c r="K980" s="42" t="n"/>
      <c r="L980" s="42" t="n"/>
      <c r="M980" s="42" t="n"/>
      <c r="N980" s="42" t="n"/>
      <c r="O980" s="42" t="n"/>
    </row>
    <row r="981">
      <c r="A981" s="40" t="n"/>
      <c r="B981" s="41" t="n"/>
      <c r="C981" s="42" t="n"/>
      <c r="D981" s="42" t="n"/>
      <c r="E981" s="42" t="n"/>
      <c r="F981" s="42" t="n"/>
      <c r="G981" s="42" t="n"/>
      <c r="H981" s="42" t="n"/>
      <c r="I981" s="42" t="n"/>
      <c r="J981" s="42" t="n"/>
      <c r="K981" s="42" t="n"/>
      <c r="L981" s="42" t="n"/>
      <c r="M981" s="42" t="n"/>
      <c r="N981" s="42" t="n"/>
      <c r="O981" s="42" t="n"/>
    </row>
    <row r="982">
      <c r="A982" s="40" t="n"/>
      <c r="B982" s="41" t="n"/>
      <c r="C982" s="42" t="n"/>
      <c r="D982" s="42" t="n"/>
      <c r="E982" s="42" t="n"/>
      <c r="F982" s="42" t="n"/>
      <c r="G982" s="42" t="n"/>
      <c r="H982" s="42" t="n"/>
      <c r="I982" s="42" t="n"/>
      <c r="J982" s="42" t="n"/>
      <c r="K982" s="42" t="n"/>
      <c r="L982" s="42" t="n"/>
      <c r="M982" s="42" t="n"/>
      <c r="N982" s="42" t="n"/>
      <c r="O982" s="42" t="n"/>
    </row>
    <row r="983">
      <c r="A983" s="40" t="n"/>
      <c r="B983" s="41" t="n"/>
      <c r="C983" s="42" t="n"/>
      <c r="D983" s="42" t="n"/>
      <c r="E983" s="42" t="n"/>
      <c r="F983" s="42" t="n"/>
      <c r="G983" s="42" t="n"/>
      <c r="H983" s="42" t="n"/>
      <c r="I983" s="42" t="n"/>
      <c r="J983" s="42" t="n"/>
      <c r="K983" s="42" t="n"/>
      <c r="L983" s="42" t="n"/>
      <c r="M983" s="42" t="n"/>
      <c r="N983" s="42" t="n"/>
      <c r="O983" s="42" t="n"/>
    </row>
    <row r="984">
      <c r="A984" s="40" t="n"/>
      <c r="B984" s="41" t="n"/>
      <c r="C984" s="42" t="n"/>
      <c r="D984" s="42" t="n"/>
      <c r="E984" s="42" t="n"/>
      <c r="F984" s="42" t="n"/>
      <c r="G984" s="42" t="n"/>
      <c r="H984" s="42" t="n"/>
      <c r="I984" s="42" t="n"/>
      <c r="J984" s="42" t="n"/>
      <c r="K984" s="42" t="n"/>
      <c r="L984" s="42" t="n"/>
      <c r="M984" s="42" t="n"/>
      <c r="N984" s="42" t="n"/>
      <c r="O984" s="42" t="n"/>
    </row>
    <row r="985">
      <c r="A985" s="40" t="n"/>
      <c r="B985" s="41" t="n"/>
      <c r="C985" s="42" t="n"/>
      <c r="D985" s="42" t="n"/>
      <c r="E985" s="42" t="n"/>
      <c r="F985" s="42" t="n"/>
      <c r="G985" s="42" t="n"/>
      <c r="H985" s="42" t="n"/>
      <c r="I985" s="42" t="n"/>
      <c r="J985" s="42" t="n"/>
      <c r="K985" s="42" t="n"/>
      <c r="L985" s="42" t="n"/>
      <c r="M985" s="42" t="n"/>
      <c r="N985" s="42" t="n"/>
      <c r="O985" s="42" t="n"/>
    </row>
    <row r="986">
      <c r="A986" s="40" t="n"/>
      <c r="B986" s="41" t="n"/>
      <c r="C986" s="42" t="n"/>
      <c r="D986" s="42" t="n"/>
      <c r="E986" s="42" t="n"/>
      <c r="F986" s="42" t="n"/>
      <c r="G986" s="42" t="n"/>
      <c r="H986" s="42" t="n"/>
      <c r="I986" s="42" t="n"/>
      <c r="J986" s="42" t="n"/>
      <c r="K986" s="42" t="n"/>
      <c r="L986" s="42" t="n"/>
      <c r="M986" s="42" t="n"/>
      <c r="N986" s="42" t="n"/>
      <c r="O986" s="42" t="n"/>
    </row>
    <row r="987">
      <c r="A987" s="40" t="n"/>
      <c r="B987" s="41" t="n"/>
      <c r="C987" s="42" t="n"/>
      <c r="D987" s="42" t="n"/>
      <c r="E987" s="42" t="n"/>
      <c r="F987" s="42" t="n"/>
      <c r="G987" s="42" t="n"/>
      <c r="H987" s="42" t="n"/>
      <c r="I987" s="42" t="n"/>
      <c r="J987" s="42" t="n"/>
      <c r="K987" s="42" t="n"/>
      <c r="L987" s="42" t="n"/>
      <c r="M987" s="42" t="n"/>
      <c r="N987" s="42" t="n"/>
      <c r="O987" s="42" t="n"/>
    </row>
    <row r="988">
      <c r="A988" s="40" t="n"/>
      <c r="B988" s="41" t="n"/>
      <c r="C988" s="42" t="n"/>
      <c r="D988" s="42" t="n"/>
      <c r="E988" s="42" t="n"/>
      <c r="F988" s="42" t="n"/>
      <c r="G988" s="42" t="n"/>
      <c r="H988" s="42" t="n"/>
      <c r="I988" s="42" t="n"/>
      <c r="J988" s="42" t="n"/>
      <c r="K988" s="42" t="n"/>
      <c r="L988" s="42" t="n"/>
      <c r="M988" s="42" t="n"/>
      <c r="N988" s="42" t="n"/>
      <c r="O988" s="42" t="n"/>
    </row>
    <row r="989">
      <c r="A989" s="40" t="n"/>
      <c r="B989" s="41" t="n"/>
      <c r="C989" s="42" t="n"/>
      <c r="D989" s="42" t="n"/>
      <c r="E989" s="42" t="n"/>
      <c r="F989" s="42" t="n"/>
      <c r="G989" s="42" t="n"/>
      <c r="H989" s="42" t="n"/>
      <c r="I989" s="42" t="n"/>
      <c r="J989" s="42" t="n"/>
      <c r="K989" s="42" t="n"/>
      <c r="L989" s="42" t="n"/>
      <c r="M989" s="42" t="n"/>
      <c r="N989" s="42" t="n"/>
      <c r="O989" s="42" t="n"/>
    </row>
    <row r="990">
      <c r="A990" s="40" t="n"/>
      <c r="B990" s="41" t="n"/>
      <c r="C990" s="42" t="n"/>
      <c r="D990" s="42" t="n"/>
      <c r="E990" s="42" t="n"/>
      <c r="F990" s="42" t="n"/>
      <c r="G990" s="42" t="n"/>
      <c r="H990" s="42" t="n"/>
      <c r="I990" s="42" t="n"/>
      <c r="J990" s="42" t="n"/>
      <c r="K990" s="42" t="n"/>
      <c r="L990" s="42" t="n"/>
      <c r="M990" s="42" t="n"/>
      <c r="N990" s="42" t="n"/>
      <c r="O990" s="42" t="n"/>
    </row>
    <row r="991">
      <c r="A991" s="40" t="n"/>
      <c r="B991" s="41" t="n"/>
      <c r="C991" s="42" t="n"/>
      <c r="D991" s="42" t="n"/>
      <c r="E991" s="42" t="n"/>
      <c r="F991" s="42" t="n"/>
      <c r="G991" s="42" t="n"/>
      <c r="H991" s="42" t="n"/>
      <c r="I991" s="42" t="n"/>
      <c r="J991" s="42" t="n"/>
      <c r="K991" s="42" t="n"/>
      <c r="L991" s="42" t="n"/>
      <c r="M991" s="42" t="n"/>
      <c r="N991" s="42" t="n"/>
      <c r="O991" s="42" t="n"/>
    </row>
    <row r="992">
      <c r="A992" s="40" t="n"/>
      <c r="B992" s="41" t="n"/>
      <c r="C992" s="42" t="n"/>
      <c r="D992" s="42" t="n"/>
      <c r="E992" s="42" t="n"/>
      <c r="F992" s="42" t="n"/>
      <c r="G992" s="42" t="n"/>
      <c r="H992" s="42" t="n"/>
      <c r="I992" s="42" t="n"/>
      <c r="J992" s="42" t="n"/>
      <c r="K992" s="42" t="n"/>
      <c r="L992" s="42" t="n"/>
      <c r="M992" s="42" t="n"/>
      <c r="N992" s="42" t="n"/>
      <c r="O992" s="42" t="n"/>
    </row>
    <row r="993">
      <c r="A993" s="40" t="n"/>
      <c r="B993" s="41" t="n"/>
      <c r="C993" s="42" t="n"/>
      <c r="D993" s="42" t="n"/>
      <c r="E993" s="42" t="n"/>
      <c r="F993" s="42" t="n"/>
      <c r="G993" s="42" t="n"/>
      <c r="H993" s="42" t="n"/>
      <c r="I993" s="42" t="n"/>
      <c r="J993" s="42" t="n"/>
      <c r="K993" s="42" t="n"/>
      <c r="L993" s="42" t="n"/>
      <c r="M993" s="42" t="n"/>
      <c r="N993" s="42" t="n"/>
      <c r="O993" s="42" t="n"/>
    </row>
    <row r="994">
      <c r="A994" s="40" t="n"/>
      <c r="B994" s="41" t="n"/>
      <c r="C994" s="42" t="n"/>
      <c r="D994" s="42" t="n"/>
      <c r="E994" s="42" t="n"/>
      <c r="F994" s="42" t="n"/>
      <c r="G994" s="42" t="n"/>
      <c r="H994" s="42" t="n"/>
      <c r="I994" s="42" t="n"/>
      <c r="J994" s="42" t="n"/>
      <c r="K994" s="42" t="n"/>
      <c r="L994" s="42" t="n"/>
      <c r="M994" s="42" t="n"/>
      <c r="N994" s="42" t="n"/>
      <c r="O994" s="42" t="n"/>
    </row>
    <row r="995">
      <c r="A995" s="40" t="n"/>
      <c r="B995" s="41" t="n"/>
      <c r="C995" s="42" t="n"/>
      <c r="D995" s="42" t="n"/>
      <c r="E995" s="42" t="n"/>
      <c r="F995" s="42" t="n"/>
      <c r="G995" s="42" t="n"/>
      <c r="H995" s="42" t="n"/>
      <c r="I995" s="42" t="n"/>
      <c r="J995" s="42" t="n"/>
      <c r="K995" s="42" t="n"/>
      <c r="L995" s="42" t="n"/>
      <c r="M995" s="42" t="n"/>
      <c r="N995" s="42" t="n"/>
      <c r="O995" s="42" t="n"/>
    </row>
    <row r="996">
      <c r="A996" s="40" t="n"/>
      <c r="B996" s="41" t="n"/>
      <c r="C996" s="42" t="n"/>
      <c r="D996" s="42" t="n"/>
      <c r="E996" s="42" t="n"/>
      <c r="F996" s="42" t="n"/>
      <c r="G996" s="42" t="n"/>
      <c r="H996" s="42" t="n"/>
      <c r="I996" s="42" t="n"/>
      <c r="J996" s="42" t="n"/>
      <c r="K996" s="42" t="n"/>
      <c r="L996" s="42" t="n"/>
      <c r="M996" s="42" t="n"/>
      <c r="N996" s="42" t="n"/>
      <c r="O996" s="42" t="n"/>
    </row>
    <row r="997">
      <c r="A997" s="40" t="n"/>
      <c r="B997" s="41" t="n"/>
      <c r="C997" s="42" t="n"/>
      <c r="D997" s="42" t="n"/>
      <c r="E997" s="42" t="n"/>
      <c r="F997" s="42" t="n"/>
      <c r="G997" s="42" t="n"/>
      <c r="H997" s="42" t="n"/>
      <c r="I997" s="42" t="n"/>
      <c r="J997" s="42" t="n"/>
      <c r="K997" s="42" t="n"/>
      <c r="L997" s="42" t="n"/>
      <c r="M997" s="42" t="n"/>
      <c r="N997" s="42" t="n"/>
      <c r="O997" s="42" t="n"/>
    </row>
    <row r="998">
      <c r="A998" s="40" t="n"/>
      <c r="B998" s="41" t="n"/>
      <c r="C998" s="42" t="n"/>
      <c r="D998" s="42" t="n"/>
      <c r="E998" s="42" t="n"/>
      <c r="F998" s="42" t="n"/>
      <c r="G998" s="42" t="n"/>
      <c r="H998" s="42" t="n"/>
      <c r="I998" s="42" t="n"/>
      <c r="J998" s="42" t="n"/>
      <c r="K998" s="42" t="n"/>
      <c r="L998" s="42" t="n"/>
      <c r="M998" s="42" t="n"/>
      <c r="N998" s="42" t="n"/>
      <c r="O998" s="42" t="n"/>
    </row>
    <row r="999">
      <c r="A999" s="40" t="n"/>
      <c r="B999" s="41" t="n"/>
      <c r="C999" s="42" t="n"/>
      <c r="D999" s="42" t="n"/>
      <c r="E999" s="42" t="n"/>
      <c r="F999" s="42" t="n"/>
      <c r="G999" s="42" t="n"/>
      <c r="H999" s="42" t="n"/>
      <c r="I999" s="42" t="n"/>
      <c r="J999" s="42" t="n"/>
      <c r="K999" s="42" t="n"/>
      <c r="L999" s="42" t="n"/>
      <c r="M999" s="42" t="n"/>
      <c r="N999" s="42" t="n"/>
      <c r="O999" s="42" t="n"/>
    </row>
    <row r="1000">
      <c r="A1000" s="40" t="n"/>
      <c r="B1000" s="41" t="n"/>
      <c r="C1000" s="42" t="n"/>
      <c r="D1000" s="42" t="n"/>
      <c r="E1000" s="42" t="n"/>
      <c r="F1000" s="42" t="n"/>
      <c r="G1000" s="42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</row>
    <row r="1001">
      <c r="A1001" s="40" t="n"/>
      <c r="B1001" s="41" t="n"/>
      <c r="C1001" s="42" t="n"/>
      <c r="D1001" s="42" t="n"/>
      <c r="E1001" s="42" t="n"/>
      <c r="F1001" s="42" t="n"/>
      <c r="G1001" s="42" t="n"/>
      <c r="H1001" s="42" t="n"/>
      <c r="I1001" s="42" t="n"/>
      <c r="J1001" s="42" t="n"/>
      <c r="K1001" s="42" t="n"/>
      <c r="L1001" s="42" t="n"/>
      <c r="M1001" s="42" t="n"/>
      <c r="N1001" s="42" t="n"/>
      <c r="O1001" s="42" t="n"/>
    </row>
    <row r="1002">
      <c r="A1002" s="40" t="n"/>
      <c r="B1002" s="41" t="n"/>
      <c r="C1002" s="42" t="n"/>
      <c r="D1002" s="42" t="n"/>
      <c r="E1002" s="42" t="n"/>
      <c r="F1002" s="42" t="n"/>
      <c r="G1002" s="42" t="n"/>
      <c r="H1002" s="42" t="n"/>
      <c r="I1002" s="42" t="n"/>
      <c r="J1002" s="42" t="n"/>
      <c r="K1002" s="42" t="n"/>
      <c r="L1002" s="42" t="n"/>
      <c r="M1002" s="42" t="n"/>
      <c r="N1002" s="42" t="n"/>
      <c r="O1002" s="42" t="n"/>
    </row>
    <row r="1003">
      <c r="A1003" s="40" t="n"/>
      <c r="B1003" s="41" t="n"/>
      <c r="C1003" s="42" t="n"/>
      <c r="D1003" s="42" t="n"/>
      <c r="E1003" s="42" t="n"/>
      <c r="F1003" s="42" t="n"/>
      <c r="G1003" s="42" t="n"/>
      <c r="H1003" s="42" t="n"/>
      <c r="I1003" s="42" t="n"/>
      <c r="J1003" s="42" t="n"/>
      <c r="K1003" s="42" t="n"/>
      <c r="L1003" s="42" t="n"/>
      <c r="M1003" s="42" t="n"/>
      <c r="N1003" s="42" t="n"/>
      <c r="O1003" s="42" t="n"/>
    </row>
    <row r="1004">
      <c r="A1004" s="40" t="n"/>
      <c r="B1004" s="41" t="n"/>
      <c r="C1004" s="42" t="n"/>
      <c r="D1004" s="42" t="n"/>
      <c r="E1004" s="42" t="n"/>
      <c r="F1004" s="42" t="n"/>
      <c r="G1004" s="42" t="n"/>
      <c r="H1004" s="42" t="n"/>
      <c r="I1004" s="42" t="n"/>
      <c r="J1004" s="42" t="n"/>
      <c r="K1004" s="42" t="n"/>
      <c r="L1004" s="42" t="n"/>
      <c r="M1004" s="42" t="n"/>
      <c r="N1004" s="42" t="n"/>
      <c r="O1004" s="42" t="n"/>
    </row>
    <row r="1005">
      <c r="A1005" s="40" t="n"/>
      <c r="B1005" s="41" t="n"/>
      <c r="C1005" s="42" t="n"/>
      <c r="D1005" s="42" t="n"/>
      <c r="E1005" s="42" t="n"/>
      <c r="F1005" s="42" t="n"/>
      <c r="G1005" s="42" t="n"/>
      <c r="H1005" s="42" t="n"/>
      <c r="I1005" s="42" t="n"/>
      <c r="J1005" s="42" t="n"/>
      <c r="K1005" s="42" t="n"/>
      <c r="L1005" s="42" t="n"/>
      <c r="M1005" s="42" t="n"/>
      <c r="N1005" s="42" t="n"/>
      <c r="O1005" s="42" t="n"/>
    </row>
    <row r="1006">
      <c r="A1006" s="40" t="n"/>
      <c r="B1006" s="41" t="n"/>
      <c r="C1006" s="42" t="n"/>
      <c r="D1006" s="42" t="n"/>
      <c r="E1006" s="42" t="n"/>
      <c r="F1006" s="42" t="n"/>
      <c r="G1006" s="42" t="n"/>
      <c r="H1006" s="42" t="n"/>
      <c r="I1006" s="42" t="n"/>
      <c r="J1006" s="42" t="n"/>
      <c r="K1006" s="42" t="n"/>
      <c r="L1006" s="42" t="n"/>
      <c r="M1006" s="42" t="n"/>
      <c r="N1006" s="42" t="n"/>
      <c r="O1006" s="42" t="n"/>
    </row>
    <row r="1007">
      <c r="A1007" s="40" t="n"/>
      <c r="B1007" s="41" t="n"/>
      <c r="C1007" s="42" t="n"/>
      <c r="D1007" s="42" t="n"/>
      <c r="E1007" s="42" t="n"/>
      <c r="F1007" s="42" t="n"/>
      <c r="G1007" s="42" t="n"/>
      <c r="H1007" s="42" t="n"/>
      <c r="I1007" s="42" t="n"/>
      <c r="J1007" s="42" t="n"/>
      <c r="K1007" s="42" t="n"/>
      <c r="L1007" s="42" t="n"/>
      <c r="M1007" s="42" t="n"/>
      <c r="N1007" s="42" t="n"/>
      <c r="O1007" s="42" t="n"/>
    </row>
    <row r="1008">
      <c r="A1008" s="40" t="n"/>
      <c r="B1008" s="41" t="n"/>
      <c r="C1008" s="42" t="n"/>
      <c r="D1008" s="42" t="n"/>
      <c r="E1008" s="42" t="n"/>
      <c r="F1008" s="42" t="n"/>
      <c r="G1008" s="42" t="n"/>
      <c r="H1008" s="42" t="n"/>
      <c r="I1008" s="42" t="n"/>
      <c r="J1008" s="42" t="n"/>
      <c r="K1008" s="42" t="n"/>
      <c r="L1008" s="42" t="n"/>
      <c r="M1008" s="42" t="n"/>
      <c r="N1008" s="42" t="n"/>
      <c r="O1008" s="42" t="n"/>
    </row>
    <row r="1009">
      <c r="A1009" s="40" t="n"/>
      <c r="B1009" s="41" t="n"/>
      <c r="C1009" s="42" t="n"/>
      <c r="D1009" s="42" t="n"/>
      <c r="E1009" s="42" t="n"/>
      <c r="F1009" s="42" t="n"/>
      <c r="G1009" s="42" t="n"/>
      <c r="H1009" s="42" t="n"/>
      <c r="I1009" s="42" t="n"/>
      <c r="J1009" s="42" t="n"/>
      <c r="K1009" s="42" t="n"/>
      <c r="L1009" s="42" t="n"/>
      <c r="M1009" s="42" t="n"/>
      <c r="N1009" s="42" t="n"/>
      <c r="O1009" s="42" t="n"/>
    </row>
    <row r="1010">
      <c r="A1010" s="40" t="n"/>
      <c r="B1010" s="41" t="n"/>
      <c r="C1010" s="42" t="n"/>
      <c r="D1010" s="42" t="n"/>
      <c r="E1010" s="42" t="n"/>
      <c r="F1010" s="42" t="n"/>
      <c r="G1010" s="42" t="n"/>
      <c r="H1010" s="42" t="n"/>
      <c r="I1010" s="42" t="n"/>
      <c r="J1010" s="42" t="n"/>
      <c r="K1010" s="42" t="n"/>
      <c r="L1010" s="42" t="n"/>
      <c r="M1010" s="42" t="n"/>
      <c r="N1010" s="42" t="n"/>
      <c r="O1010" s="42" t="n"/>
    </row>
    <row r="1011">
      <c r="A1011" s="40" t="n"/>
      <c r="B1011" s="41" t="n"/>
      <c r="C1011" s="42" t="n"/>
      <c r="D1011" s="42" t="n"/>
      <c r="E1011" s="42" t="n"/>
      <c r="F1011" s="42" t="n"/>
      <c r="G1011" s="42" t="n"/>
      <c r="H1011" s="42" t="n"/>
      <c r="I1011" s="42" t="n"/>
      <c r="J1011" s="42" t="n"/>
      <c r="K1011" s="42" t="n"/>
      <c r="L1011" s="42" t="n"/>
      <c r="M1011" s="42" t="n"/>
      <c r="N1011" s="42" t="n"/>
      <c r="O1011" s="42" t="n"/>
    </row>
    <row r="1012">
      <c r="A1012" s="40" t="n"/>
      <c r="B1012" s="41" t="n"/>
      <c r="C1012" s="42" t="n"/>
      <c r="D1012" s="42" t="n"/>
      <c r="E1012" s="42" t="n"/>
      <c r="F1012" s="42" t="n"/>
      <c r="G1012" s="42" t="n"/>
      <c r="H1012" s="42" t="n"/>
      <c r="I1012" s="42" t="n"/>
      <c r="J1012" s="42" t="n"/>
      <c r="K1012" s="42" t="n"/>
      <c r="L1012" s="42" t="n"/>
      <c r="M1012" s="42" t="n"/>
      <c r="N1012" s="42" t="n"/>
      <c r="O1012" s="42" t="n"/>
    </row>
    <row r="1013">
      <c r="A1013" s="40" t="n"/>
      <c r="B1013" s="41" t="n"/>
      <c r="C1013" s="42" t="n"/>
      <c r="D1013" s="42" t="n"/>
      <c r="E1013" s="42" t="n"/>
      <c r="F1013" s="42" t="n"/>
      <c r="G1013" s="42" t="n"/>
      <c r="H1013" s="42" t="n"/>
      <c r="I1013" s="42" t="n"/>
      <c r="J1013" s="42" t="n"/>
      <c r="K1013" s="42" t="n"/>
      <c r="L1013" s="42" t="n"/>
      <c r="M1013" s="42" t="n"/>
      <c r="N1013" s="42" t="n"/>
      <c r="O1013" s="42" t="n"/>
    </row>
    <row r="1014">
      <c r="A1014" s="40" t="n"/>
      <c r="B1014" s="41" t="n"/>
      <c r="C1014" s="42" t="n"/>
      <c r="D1014" s="42" t="n"/>
      <c r="E1014" s="42" t="n"/>
      <c r="F1014" s="42" t="n"/>
      <c r="G1014" s="42" t="n"/>
      <c r="H1014" s="42" t="n"/>
      <c r="I1014" s="42" t="n"/>
      <c r="J1014" s="42" t="n"/>
      <c r="K1014" s="42" t="n"/>
      <c r="L1014" s="42" t="n"/>
      <c r="M1014" s="42" t="n"/>
      <c r="N1014" s="42" t="n"/>
      <c r="O1014" s="42" t="n"/>
    </row>
    <row r="1015">
      <c r="A1015" s="40" t="n"/>
      <c r="B1015" s="41" t="n"/>
      <c r="C1015" s="42" t="n"/>
      <c r="D1015" s="42" t="n"/>
      <c r="E1015" s="42" t="n"/>
      <c r="F1015" s="42" t="n"/>
      <c r="G1015" s="42" t="n"/>
      <c r="H1015" s="42" t="n"/>
      <c r="I1015" s="42" t="n"/>
      <c r="J1015" s="42" t="n"/>
      <c r="K1015" s="42" t="n"/>
      <c r="L1015" s="42" t="n"/>
      <c r="M1015" s="42" t="n"/>
      <c r="N1015" s="42" t="n"/>
      <c r="O1015" s="42" t="n"/>
    </row>
    <row r="1016">
      <c r="A1016" s="40" t="n"/>
      <c r="B1016" s="41" t="n"/>
      <c r="C1016" s="42" t="n"/>
      <c r="D1016" s="42" t="n"/>
      <c r="E1016" s="42" t="n"/>
      <c r="F1016" s="42" t="n"/>
      <c r="G1016" s="42" t="n"/>
      <c r="H1016" s="42" t="n"/>
      <c r="I1016" s="42" t="n"/>
      <c r="J1016" s="42" t="n"/>
      <c r="K1016" s="42" t="n"/>
      <c r="L1016" s="42" t="n"/>
      <c r="M1016" s="42" t="n"/>
      <c r="N1016" s="42" t="n"/>
      <c r="O1016" s="42" t="n"/>
    </row>
    <row r="1017">
      <c r="A1017" s="40" t="n"/>
      <c r="B1017" s="41" t="n"/>
      <c r="C1017" s="42" t="n"/>
      <c r="D1017" s="42" t="n"/>
      <c r="E1017" s="42" t="n"/>
      <c r="F1017" s="42" t="n"/>
      <c r="G1017" s="42" t="n"/>
      <c r="H1017" s="42" t="n"/>
      <c r="I1017" s="42" t="n"/>
      <c r="J1017" s="42" t="n"/>
      <c r="K1017" s="42" t="n"/>
      <c r="L1017" s="42" t="n"/>
      <c r="M1017" s="42" t="n"/>
      <c r="N1017" s="42" t="n"/>
      <c r="O1017" s="42" t="n"/>
    </row>
    <row r="1018">
      <c r="A1018" s="40" t="n"/>
      <c r="B1018" s="41" t="n"/>
      <c r="C1018" s="42" t="n"/>
      <c r="D1018" s="42" t="n"/>
      <c r="E1018" s="42" t="n"/>
      <c r="F1018" s="42" t="n"/>
      <c r="G1018" s="42" t="n"/>
      <c r="H1018" s="42" t="n"/>
      <c r="I1018" s="42" t="n"/>
      <c r="J1018" s="42" t="n"/>
      <c r="K1018" s="42" t="n"/>
      <c r="L1018" s="42" t="n"/>
      <c r="M1018" s="42" t="n"/>
      <c r="N1018" s="42" t="n"/>
      <c r="O1018" s="42" t="n"/>
    </row>
    <row r="1019">
      <c r="A1019" s="40" t="n"/>
      <c r="B1019" s="41" t="n"/>
      <c r="C1019" s="42" t="n"/>
      <c r="D1019" s="42" t="n"/>
      <c r="E1019" s="42" t="n"/>
      <c r="F1019" s="42" t="n"/>
      <c r="G1019" s="42" t="n"/>
      <c r="H1019" s="42" t="n"/>
      <c r="I1019" s="42" t="n"/>
      <c r="J1019" s="42" t="n"/>
      <c r="K1019" s="42" t="n"/>
      <c r="L1019" s="42" t="n"/>
      <c r="M1019" s="42" t="n"/>
      <c r="N1019" s="42" t="n"/>
      <c r="O1019" s="42" t="n"/>
    </row>
    <row r="1020">
      <c r="A1020" s="40" t="n"/>
      <c r="B1020" s="41" t="n"/>
      <c r="C1020" s="42" t="n"/>
      <c r="D1020" s="42" t="n"/>
      <c r="E1020" s="42" t="n"/>
      <c r="F1020" s="42" t="n"/>
      <c r="G1020" s="42" t="n"/>
      <c r="H1020" s="42" t="n"/>
      <c r="I1020" s="42" t="n"/>
      <c r="J1020" s="42" t="n"/>
      <c r="K1020" s="42" t="n"/>
      <c r="L1020" s="42" t="n"/>
      <c r="M1020" s="42" t="n"/>
      <c r="N1020" s="42" t="n"/>
      <c r="O1020" s="42" t="n"/>
    </row>
    <row r="1021">
      <c r="A1021" s="40" t="n"/>
      <c r="B1021" s="41" t="n"/>
      <c r="C1021" s="42" t="n"/>
      <c r="D1021" s="42" t="n"/>
      <c r="E1021" s="42" t="n"/>
      <c r="F1021" s="42" t="n"/>
      <c r="G1021" s="42" t="n"/>
      <c r="H1021" s="42" t="n"/>
      <c r="I1021" s="42" t="n"/>
      <c r="J1021" s="42" t="n"/>
      <c r="K1021" s="42" t="n"/>
      <c r="L1021" s="42" t="n"/>
      <c r="M1021" s="42" t="n"/>
      <c r="N1021" s="42" t="n"/>
      <c r="O1021" s="42" t="n"/>
    </row>
    <row r="1022">
      <c r="A1022" s="40" t="n"/>
      <c r="B1022" s="41" t="n"/>
      <c r="C1022" s="42" t="n"/>
      <c r="D1022" s="42" t="n"/>
      <c r="E1022" s="42" t="n"/>
      <c r="F1022" s="42" t="n"/>
      <c r="G1022" s="42" t="n"/>
      <c r="H1022" s="42" t="n"/>
      <c r="I1022" s="42" t="n"/>
      <c r="J1022" s="42" t="n"/>
      <c r="K1022" s="42" t="n"/>
      <c r="L1022" s="42" t="n"/>
      <c r="M1022" s="42" t="n"/>
      <c r="N1022" s="42" t="n"/>
      <c r="O1022" s="42" t="n"/>
    </row>
    <row r="1023">
      <c r="A1023" s="40" t="n"/>
      <c r="B1023" s="41" t="n"/>
      <c r="C1023" s="42" t="n"/>
      <c r="D1023" s="42" t="n"/>
      <c r="E1023" s="42" t="n"/>
      <c r="F1023" s="42" t="n"/>
      <c r="G1023" s="42" t="n"/>
      <c r="H1023" s="42" t="n"/>
      <c r="I1023" s="42" t="n"/>
      <c r="J1023" s="42" t="n"/>
      <c r="K1023" s="42" t="n"/>
      <c r="L1023" s="42" t="n"/>
      <c r="M1023" s="42" t="n"/>
      <c r="N1023" s="42" t="n"/>
      <c r="O1023" s="42" t="n"/>
    </row>
    <row r="1024">
      <c r="A1024" s="40" t="n"/>
      <c r="B1024" s="41" t="n"/>
      <c r="C1024" s="42" t="n"/>
      <c r="D1024" s="42" t="n"/>
      <c r="E1024" s="42" t="n"/>
      <c r="F1024" s="42" t="n"/>
      <c r="G1024" s="42" t="n"/>
      <c r="H1024" s="42" t="n"/>
      <c r="I1024" s="42" t="n"/>
      <c r="J1024" s="42" t="n"/>
      <c r="K1024" s="42" t="n"/>
      <c r="L1024" s="42" t="n"/>
      <c r="M1024" s="42" t="n"/>
      <c r="N1024" s="42" t="n"/>
      <c r="O1024" s="42" t="n"/>
    </row>
    <row r="1025">
      <c r="A1025" s="40" t="n"/>
      <c r="B1025" s="41" t="n"/>
      <c r="C1025" s="42" t="n"/>
      <c r="D1025" s="42" t="n"/>
      <c r="E1025" s="42" t="n"/>
      <c r="F1025" s="42" t="n"/>
      <c r="G1025" s="42" t="n"/>
      <c r="H1025" s="42" t="n"/>
      <c r="I1025" s="42" t="n"/>
      <c r="J1025" s="42" t="n"/>
      <c r="K1025" s="42" t="n"/>
      <c r="L1025" s="42" t="n"/>
      <c r="M1025" s="42" t="n"/>
      <c r="N1025" s="42" t="n"/>
      <c r="O1025" s="42" t="n"/>
    </row>
    <row r="1026">
      <c r="A1026" s="40" t="n"/>
      <c r="B1026" s="41" t="n"/>
      <c r="C1026" s="42" t="n"/>
      <c r="D1026" s="42" t="n"/>
      <c r="E1026" s="42" t="n"/>
      <c r="F1026" s="42" t="n"/>
      <c r="G1026" s="42" t="n"/>
      <c r="H1026" s="42" t="n"/>
      <c r="I1026" s="42" t="n"/>
      <c r="J1026" s="42" t="n"/>
      <c r="K1026" s="42" t="n"/>
      <c r="L1026" s="42" t="n"/>
      <c r="M1026" s="42" t="n"/>
      <c r="N1026" s="42" t="n"/>
      <c r="O1026" s="42" t="n"/>
    </row>
    <row r="1027">
      <c r="A1027" s="40" t="n"/>
      <c r="B1027" s="41" t="n"/>
      <c r="C1027" s="42" t="n"/>
      <c r="D1027" s="42" t="n"/>
      <c r="E1027" s="42" t="n"/>
      <c r="F1027" s="42" t="n"/>
      <c r="G1027" s="42" t="n"/>
      <c r="H1027" s="42" t="n"/>
      <c r="I1027" s="42" t="n"/>
      <c r="J1027" s="42" t="n"/>
      <c r="K1027" s="42" t="n"/>
      <c r="L1027" s="42" t="n"/>
      <c r="M1027" s="42" t="n"/>
      <c r="N1027" s="42" t="n"/>
      <c r="O1027" s="42" t="n"/>
    </row>
    <row r="1028">
      <c r="A1028" s="40" t="n"/>
      <c r="B1028" s="41" t="n"/>
      <c r="C1028" s="42" t="n"/>
      <c r="D1028" s="42" t="n"/>
      <c r="E1028" s="42" t="n"/>
      <c r="F1028" s="42" t="n"/>
      <c r="G1028" s="42" t="n"/>
      <c r="H1028" s="42" t="n"/>
      <c r="I1028" s="42" t="n"/>
      <c r="J1028" s="42" t="n"/>
      <c r="K1028" s="42" t="n"/>
      <c r="L1028" s="42" t="n"/>
      <c r="M1028" s="42" t="n"/>
      <c r="N1028" s="42" t="n"/>
      <c r="O1028" s="42" t="n"/>
    </row>
    <row r="1029">
      <c r="A1029" s="40" t="n"/>
      <c r="B1029" s="41" t="n"/>
      <c r="C1029" s="42" t="n"/>
      <c r="D1029" s="42" t="n"/>
      <c r="E1029" s="42" t="n"/>
      <c r="F1029" s="42" t="n"/>
      <c r="G1029" s="42" t="n"/>
      <c r="H1029" s="42" t="n"/>
      <c r="I1029" s="42" t="n"/>
      <c r="J1029" s="42" t="n"/>
      <c r="K1029" s="42" t="n"/>
      <c r="L1029" s="42" t="n"/>
      <c r="M1029" s="42" t="n"/>
      <c r="N1029" s="42" t="n"/>
      <c r="O1029" s="42" t="n"/>
    </row>
    <row r="1030">
      <c r="A1030" s="40" t="n"/>
      <c r="B1030" s="41" t="n"/>
      <c r="C1030" s="42" t="n"/>
      <c r="D1030" s="42" t="n"/>
      <c r="E1030" s="42" t="n"/>
      <c r="F1030" s="42" t="n"/>
      <c r="G1030" s="42" t="n"/>
      <c r="H1030" s="42" t="n"/>
      <c r="I1030" s="42" t="n"/>
      <c r="J1030" s="42" t="n"/>
      <c r="K1030" s="42" t="n"/>
      <c r="L1030" s="42" t="n"/>
      <c r="M1030" s="42" t="n"/>
      <c r="N1030" s="42" t="n"/>
      <c r="O1030" s="42" t="n"/>
    </row>
    <row r="1031">
      <c r="A1031" s="40" t="n"/>
      <c r="B1031" s="41" t="n"/>
      <c r="C1031" s="42" t="n"/>
      <c r="D1031" s="42" t="n"/>
      <c r="E1031" s="42" t="n"/>
      <c r="F1031" s="42" t="n"/>
      <c r="G1031" s="42" t="n"/>
      <c r="H1031" s="42" t="n"/>
      <c r="I1031" s="42" t="n"/>
      <c r="J1031" s="42" t="n"/>
      <c r="K1031" s="42" t="n"/>
      <c r="L1031" s="42" t="n"/>
      <c r="M1031" s="42" t="n"/>
      <c r="N1031" s="42" t="n"/>
      <c r="O1031" s="42" t="n"/>
    </row>
    <row r="1032">
      <c r="A1032" s="40" t="n"/>
      <c r="B1032" s="41" t="n"/>
      <c r="C1032" s="42" t="n"/>
      <c r="D1032" s="42" t="n"/>
      <c r="E1032" s="42" t="n"/>
      <c r="F1032" s="42" t="n"/>
      <c r="G1032" s="42" t="n"/>
      <c r="H1032" s="42" t="n"/>
      <c r="I1032" s="42" t="n"/>
      <c r="J1032" s="42" t="n"/>
      <c r="K1032" s="42" t="n"/>
      <c r="L1032" s="42" t="n"/>
      <c r="M1032" s="42" t="n"/>
      <c r="N1032" s="42" t="n"/>
      <c r="O1032" s="42" t="n"/>
    </row>
    <row r="1033">
      <c r="A1033" s="40" t="n"/>
      <c r="B1033" s="41" t="n"/>
      <c r="C1033" s="42" t="n"/>
      <c r="D1033" s="42" t="n"/>
      <c r="E1033" s="42" t="n"/>
      <c r="F1033" s="42" t="n"/>
      <c r="G1033" s="42" t="n"/>
      <c r="H1033" s="42" t="n"/>
      <c r="I1033" s="42" t="n"/>
      <c r="J1033" s="42" t="n"/>
      <c r="K1033" s="42" t="n"/>
      <c r="L1033" s="42" t="n"/>
      <c r="M1033" s="42" t="n"/>
      <c r="N1033" s="42" t="n"/>
      <c r="O1033" s="42" t="n"/>
    </row>
    <row r="1034">
      <c r="A1034" s="40" t="n"/>
      <c r="B1034" s="41" t="n"/>
      <c r="C1034" s="42" t="n"/>
      <c r="D1034" s="42" t="n"/>
      <c r="E1034" s="42" t="n"/>
      <c r="F1034" s="42" t="n"/>
      <c r="G1034" s="42" t="n"/>
      <c r="H1034" s="42" t="n"/>
      <c r="I1034" s="42" t="n"/>
      <c r="J1034" s="42" t="n"/>
      <c r="K1034" s="42" t="n"/>
      <c r="L1034" s="42" t="n"/>
      <c r="M1034" s="42" t="n"/>
      <c r="N1034" s="42" t="n"/>
      <c r="O1034" s="42" t="n"/>
    </row>
    <row r="1035">
      <c r="A1035" s="40" t="n"/>
      <c r="B1035" s="41" t="n"/>
      <c r="C1035" s="42" t="n"/>
      <c r="D1035" s="42" t="n"/>
      <c r="E1035" s="42" t="n"/>
      <c r="F1035" s="42" t="n"/>
      <c r="G1035" s="42" t="n"/>
      <c r="H1035" s="42" t="n"/>
      <c r="I1035" s="42" t="n"/>
      <c r="J1035" s="42" t="n"/>
      <c r="K1035" s="42" t="n"/>
      <c r="L1035" s="42" t="n"/>
      <c r="M1035" s="42" t="n"/>
      <c r="N1035" s="42" t="n"/>
      <c r="O1035" s="42" t="n"/>
    </row>
    <row r="1036">
      <c r="A1036" s="40" t="n"/>
      <c r="B1036" s="41" t="n"/>
      <c r="C1036" s="42" t="n"/>
      <c r="D1036" s="42" t="n"/>
      <c r="E1036" s="42" t="n"/>
      <c r="F1036" s="42" t="n"/>
      <c r="G1036" s="42" t="n"/>
      <c r="H1036" s="42" t="n"/>
      <c r="I1036" s="42" t="n"/>
      <c r="J1036" s="42" t="n"/>
      <c r="K1036" s="42" t="n"/>
      <c r="L1036" s="42" t="n"/>
      <c r="M1036" s="42" t="n"/>
      <c r="N1036" s="42" t="n"/>
      <c r="O1036" s="42" t="n"/>
    </row>
    <row r="1037">
      <c r="A1037" s="40" t="n"/>
      <c r="B1037" s="41" t="n"/>
      <c r="C1037" s="42" t="n"/>
      <c r="D1037" s="42" t="n"/>
      <c r="E1037" s="42" t="n"/>
      <c r="F1037" s="42" t="n"/>
      <c r="G1037" s="42" t="n"/>
      <c r="H1037" s="42" t="n"/>
      <c r="I1037" s="42" t="n"/>
      <c r="J1037" s="42" t="n"/>
      <c r="K1037" s="42" t="n"/>
      <c r="L1037" s="42" t="n"/>
      <c r="M1037" s="42" t="n"/>
      <c r="N1037" s="42" t="n"/>
      <c r="O1037" s="42" t="n"/>
    </row>
    <row r="1038">
      <c r="A1038" s="40" t="n"/>
      <c r="B1038" s="41" t="n"/>
      <c r="C1038" s="42" t="n"/>
      <c r="D1038" s="42" t="n"/>
      <c r="E1038" s="42" t="n"/>
      <c r="F1038" s="42" t="n"/>
      <c r="G1038" s="42" t="n"/>
      <c r="H1038" s="42" t="n"/>
      <c r="I1038" s="42" t="n"/>
      <c r="J1038" s="42" t="n"/>
      <c r="K1038" s="42" t="n"/>
      <c r="L1038" s="42" t="n"/>
      <c r="M1038" s="42" t="n"/>
      <c r="N1038" s="42" t="n"/>
      <c r="O1038" s="42" t="n"/>
    </row>
    <row r="1039">
      <c r="A1039" s="40" t="n"/>
      <c r="B1039" s="41" t="n"/>
      <c r="C1039" s="42" t="n"/>
      <c r="D1039" s="42" t="n"/>
      <c r="E1039" s="42" t="n"/>
      <c r="F1039" s="42" t="n"/>
      <c r="G1039" s="42" t="n"/>
      <c r="H1039" s="42" t="n"/>
      <c r="I1039" s="42" t="n"/>
      <c r="J1039" s="42" t="n"/>
      <c r="K1039" s="42" t="n"/>
      <c r="L1039" s="42" t="n"/>
      <c r="M1039" s="42" t="n"/>
      <c r="N1039" s="42" t="n"/>
      <c r="O1039" s="42" t="n"/>
    </row>
    <row r="1040">
      <c r="A1040" s="40" t="n"/>
      <c r="B1040" s="41" t="n"/>
      <c r="C1040" s="42" t="n"/>
      <c r="D1040" s="42" t="n"/>
      <c r="E1040" s="42" t="n"/>
      <c r="F1040" s="42" t="n"/>
      <c r="G1040" s="42" t="n"/>
      <c r="H1040" s="42" t="n"/>
      <c r="I1040" s="42" t="n"/>
      <c r="J1040" s="42" t="n"/>
      <c r="K1040" s="42" t="n"/>
      <c r="L1040" s="42" t="n"/>
      <c r="M1040" s="42" t="n"/>
      <c r="N1040" s="42" t="n"/>
      <c r="O1040" s="42" t="n"/>
    </row>
    <row r="1041">
      <c r="A1041" s="40" t="n"/>
      <c r="B1041" s="41" t="n"/>
      <c r="C1041" s="42" t="n"/>
      <c r="D1041" s="42" t="n"/>
      <c r="E1041" s="42" t="n"/>
      <c r="F1041" s="42" t="n"/>
      <c r="G1041" s="42" t="n"/>
      <c r="H1041" s="42" t="n"/>
      <c r="I1041" s="42" t="n"/>
      <c r="J1041" s="42" t="n"/>
      <c r="K1041" s="42" t="n"/>
      <c r="L1041" s="42" t="n"/>
      <c r="M1041" s="42" t="n"/>
      <c r="N1041" s="42" t="n"/>
      <c r="O1041" s="42" t="n"/>
    </row>
    <row r="1042">
      <c r="A1042" s="40" t="n"/>
      <c r="B1042" s="41" t="n"/>
      <c r="C1042" s="42" t="n"/>
      <c r="D1042" s="42" t="n"/>
      <c r="E1042" s="42" t="n"/>
      <c r="F1042" s="42" t="n"/>
      <c r="G1042" s="42" t="n"/>
      <c r="H1042" s="42" t="n"/>
      <c r="I1042" s="42" t="n"/>
      <c r="J1042" s="42" t="n"/>
      <c r="K1042" s="42" t="n"/>
      <c r="L1042" s="42" t="n"/>
      <c r="M1042" s="42" t="n"/>
      <c r="N1042" s="42" t="n"/>
      <c r="O1042" s="42" t="n"/>
    </row>
    <row r="1043">
      <c r="A1043" s="40" t="n"/>
      <c r="B1043" s="41" t="n"/>
      <c r="C1043" s="42" t="n"/>
      <c r="D1043" s="42" t="n"/>
      <c r="E1043" s="42" t="n"/>
      <c r="F1043" s="42" t="n"/>
      <c r="G1043" s="42" t="n"/>
      <c r="H1043" s="42" t="n"/>
      <c r="I1043" s="42" t="n"/>
      <c r="J1043" s="42" t="n"/>
      <c r="K1043" s="42" t="n"/>
      <c r="L1043" s="42" t="n"/>
      <c r="M1043" s="42" t="n"/>
      <c r="N1043" s="42" t="n"/>
      <c r="O1043" s="42" t="n"/>
    </row>
    <row r="1044">
      <c r="A1044" s="40" t="n"/>
      <c r="B1044" s="41" t="n"/>
      <c r="C1044" s="42" t="n"/>
      <c r="D1044" s="42" t="n"/>
      <c r="E1044" s="42" t="n"/>
      <c r="F1044" s="42" t="n"/>
      <c r="G1044" s="42" t="n"/>
      <c r="H1044" s="42" t="n"/>
      <c r="I1044" s="42" t="n"/>
      <c r="J1044" s="42" t="n"/>
      <c r="K1044" s="42" t="n"/>
      <c r="L1044" s="42" t="n"/>
      <c r="M1044" s="42" t="n"/>
      <c r="N1044" s="42" t="n"/>
      <c r="O1044" s="42" t="n"/>
    </row>
    <row r="1045">
      <c r="A1045" s="40" t="n"/>
      <c r="B1045" s="41" t="n"/>
      <c r="C1045" s="42" t="n"/>
      <c r="D1045" s="42" t="n"/>
      <c r="E1045" s="42" t="n"/>
      <c r="F1045" s="42" t="n"/>
      <c r="G1045" s="42" t="n"/>
      <c r="H1045" s="42" t="n"/>
      <c r="I1045" s="42" t="n"/>
      <c r="J1045" s="42" t="n"/>
      <c r="K1045" s="42" t="n"/>
      <c r="L1045" s="42" t="n"/>
      <c r="M1045" s="42" t="n"/>
      <c r="N1045" s="42" t="n"/>
      <c r="O1045" s="42" t="n"/>
    </row>
    <row r="1046">
      <c r="A1046" s="40" t="n"/>
      <c r="B1046" s="41" t="n"/>
      <c r="C1046" s="42" t="n"/>
      <c r="D1046" s="42" t="n"/>
      <c r="E1046" s="42" t="n"/>
      <c r="F1046" s="42" t="n"/>
      <c r="G1046" s="42" t="n"/>
      <c r="H1046" s="42" t="n"/>
      <c r="I1046" s="42" t="n"/>
      <c r="J1046" s="42" t="n"/>
      <c r="K1046" s="42" t="n"/>
      <c r="L1046" s="42" t="n"/>
      <c r="M1046" s="42" t="n"/>
      <c r="N1046" s="42" t="n"/>
      <c r="O1046" s="42" t="n"/>
    </row>
    <row r="1047">
      <c r="A1047" s="40" t="n"/>
      <c r="B1047" s="41" t="n"/>
      <c r="C1047" s="42" t="n"/>
      <c r="D1047" s="42" t="n"/>
      <c r="E1047" s="42" t="n"/>
      <c r="F1047" s="42" t="n"/>
      <c r="G1047" s="42" t="n"/>
      <c r="H1047" s="42" t="n"/>
      <c r="I1047" s="42" t="n"/>
      <c r="J1047" s="42" t="n"/>
      <c r="K1047" s="42" t="n"/>
      <c r="L1047" s="42" t="n"/>
      <c r="M1047" s="42" t="n"/>
      <c r="N1047" s="42" t="n"/>
      <c r="O1047" s="42" t="n"/>
    </row>
    <row r="1048">
      <c r="A1048" s="40" t="n"/>
      <c r="B1048" s="41" t="n"/>
      <c r="C1048" s="42" t="n"/>
      <c r="D1048" s="42" t="n"/>
      <c r="E1048" s="42" t="n"/>
      <c r="F1048" s="42" t="n"/>
      <c r="G1048" s="42" t="n"/>
      <c r="H1048" s="42" t="n"/>
      <c r="I1048" s="42" t="n"/>
      <c r="J1048" s="42" t="n"/>
      <c r="K1048" s="42" t="n"/>
      <c r="L1048" s="42" t="n"/>
      <c r="M1048" s="42" t="n"/>
      <c r="N1048" s="42" t="n"/>
      <c r="O1048" s="42" t="n"/>
    </row>
    <row r="1049">
      <c r="A1049" s="40" t="n"/>
      <c r="B1049" s="41" t="n"/>
      <c r="C1049" s="42" t="n"/>
      <c r="D1049" s="42" t="n"/>
      <c r="E1049" s="42" t="n"/>
      <c r="F1049" s="42" t="n"/>
      <c r="G1049" s="42" t="n"/>
      <c r="H1049" s="42" t="n"/>
      <c r="I1049" s="42" t="n"/>
      <c r="J1049" s="42" t="n"/>
      <c r="K1049" s="42" t="n"/>
      <c r="L1049" s="42" t="n"/>
      <c r="M1049" s="42" t="n"/>
      <c r="N1049" s="42" t="n"/>
      <c r="O1049" s="42" t="n"/>
    </row>
    <row r="1050">
      <c r="A1050" s="40" t="n"/>
      <c r="B1050" s="41" t="n"/>
      <c r="C1050" s="42" t="n"/>
      <c r="D1050" s="42" t="n"/>
      <c r="E1050" s="42" t="n"/>
      <c r="F1050" s="42" t="n"/>
      <c r="G1050" s="42" t="n"/>
      <c r="H1050" s="42" t="n"/>
      <c r="I1050" s="42" t="n"/>
      <c r="J1050" s="42" t="n"/>
      <c r="K1050" s="42" t="n"/>
      <c r="L1050" s="42" t="n"/>
      <c r="M1050" s="42" t="n"/>
      <c r="N1050" s="42" t="n"/>
      <c r="O1050" s="42" t="n"/>
    </row>
    <row r="1051">
      <c r="A1051" s="40" t="n"/>
      <c r="B1051" s="41" t="n"/>
      <c r="C1051" s="42" t="n"/>
      <c r="D1051" s="42" t="n"/>
      <c r="E1051" s="42" t="n"/>
      <c r="F1051" s="42" t="n"/>
      <c r="G1051" s="42" t="n"/>
      <c r="H1051" s="42" t="n"/>
      <c r="I1051" s="42" t="n"/>
      <c r="J1051" s="42" t="n"/>
      <c r="K1051" s="42" t="n"/>
      <c r="L1051" s="42" t="n"/>
      <c r="M1051" s="42" t="n"/>
      <c r="N1051" s="42" t="n"/>
      <c r="O1051" s="42" t="n"/>
    </row>
    <row r="1052">
      <c r="A1052" s="40" t="n"/>
      <c r="B1052" s="41" t="n"/>
      <c r="C1052" s="42" t="n"/>
      <c r="D1052" s="42" t="n"/>
      <c r="E1052" s="42" t="n"/>
      <c r="F1052" s="42" t="n"/>
      <c r="G1052" s="42" t="n"/>
      <c r="H1052" s="42" t="n"/>
      <c r="I1052" s="42" t="n"/>
      <c r="J1052" s="42" t="n"/>
      <c r="K1052" s="42" t="n"/>
      <c r="L1052" s="42" t="n"/>
      <c r="M1052" s="42" t="n"/>
      <c r="N1052" s="42" t="n"/>
      <c r="O1052" s="42" t="n"/>
    </row>
    <row r="1053">
      <c r="A1053" s="40" t="n"/>
      <c r="B1053" s="41" t="n"/>
      <c r="C1053" s="42" t="n"/>
      <c r="D1053" s="42" t="n"/>
      <c r="E1053" s="42" t="n"/>
      <c r="F1053" s="42" t="n"/>
      <c r="G1053" s="42" t="n"/>
      <c r="H1053" s="42" t="n"/>
      <c r="I1053" s="42" t="n"/>
      <c r="J1053" s="42" t="n"/>
      <c r="K1053" s="42" t="n"/>
      <c r="L1053" s="42" t="n"/>
      <c r="M1053" s="42" t="n"/>
      <c r="N1053" s="42" t="n"/>
      <c r="O1053" s="42" t="n"/>
    </row>
    <row r="1054">
      <c r="A1054" s="40" t="n"/>
      <c r="B1054" s="41" t="n"/>
      <c r="C1054" s="42" t="n"/>
      <c r="D1054" s="42" t="n"/>
      <c r="E1054" s="42" t="n"/>
      <c r="F1054" s="42" t="n"/>
      <c r="G1054" s="42" t="n"/>
      <c r="H1054" s="42" t="n"/>
      <c r="I1054" s="42" t="n"/>
      <c r="J1054" s="42" t="n"/>
      <c r="K1054" s="42" t="n"/>
      <c r="L1054" s="42" t="n"/>
      <c r="M1054" s="42" t="n"/>
      <c r="N1054" s="42" t="n"/>
      <c r="O1054" s="42" t="n"/>
    </row>
    <row r="1055">
      <c r="A1055" s="40" t="n"/>
      <c r="B1055" s="41" t="n"/>
      <c r="C1055" s="42" t="n"/>
      <c r="D1055" s="42" t="n"/>
      <c r="E1055" s="42" t="n"/>
      <c r="F1055" s="42" t="n"/>
      <c r="G1055" s="42" t="n"/>
      <c r="H1055" s="42" t="n"/>
      <c r="I1055" s="42" t="n"/>
      <c r="J1055" s="42" t="n"/>
      <c r="K1055" s="42" t="n"/>
      <c r="L1055" s="42" t="n"/>
      <c r="M1055" s="42" t="n"/>
      <c r="N1055" s="42" t="n"/>
      <c r="O1055" s="42" t="n"/>
    </row>
    <row r="1056">
      <c r="A1056" s="40" t="n"/>
      <c r="B1056" s="41" t="n"/>
      <c r="C1056" s="42" t="n"/>
      <c r="D1056" s="42" t="n"/>
      <c r="E1056" s="42" t="n"/>
      <c r="F1056" s="42" t="n"/>
      <c r="G1056" s="42" t="n"/>
      <c r="H1056" s="42" t="n"/>
      <c r="I1056" s="42" t="n"/>
      <c r="J1056" s="42" t="n"/>
      <c r="K1056" s="42" t="n"/>
      <c r="L1056" s="42" t="n"/>
      <c r="M1056" s="42" t="n"/>
      <c r="N1056" s="42" t="n"/>
      <c r="O1056" s="42" t="n"/>
    </row>
    <row r="1057">
      <c r="A1057" s="40" t="n"/>
      <c r="B1057" s="41" t="n"/>
      <c r="C1057" s="42" t="n"/>
      <c r="D1057" s="42" t="n"/>
      <c r="E1057" s="42" t="n"/>
      <c r="F1057" s="42" t="n"/>
      <c r="G1057" s="42" t="n"/>
      <c r="H1057" s="42" t="n"/>
      <c r="I1057" s="42" t="n"/>
      <c r="J1057" s="42" t="n"/>
      <c r="K1057" s="42" t="n"/>
      <c r="L1057" s="42" t="n"/>
      <c r="M1057" s="42" t="n"/>
      <c r="N1057" s="42" t="n"/>
      <c r="O1057" s="42" t="n"/>
    </row>
    <row r="1058">
      <c r="A1058" s="40" t="n"/>
      <c r="B1058" s="41" t="n"/>
      <c r="C1058" s="42" t="n"/>
      <c r="D1058" s="42" t="n"/>
      <c r="E1058" s="42" t="n"/>
      <c r="F1058" s="42" t="n"/>
      <c r="G1058" s="42" t="n"/>
      <c r="H1058" s="42" t="n"/>
      <c r="I1058" s="42" t="n"/>
      <c r="J1058" s="42" t="n"/>
      <c r="K1058" s="42" t="n"/>
      <c r="L1058" s="42" t="n"/>
      <c r="M1058" s="42" t="n"/>
      <c r="N1058" s="42" t="n"/>
      <c r="O1058" s="42" t="n"/>
    </row>
    <row r="1059">
      <c r="A1059" s="40" t="n"/>
      <c r="B1059" s="41" t="n"/>
      <c r="C1059" s="42" t="n"/>
      <c r="D1059" s="42" t="n"/>
      <c r="E1059" s="42" t="n"/>
      <c r="F1059" s="42" t="n"/>
      <c r="G1059" s="42" t="n"/>
      <c r="H1059" s="42" t="n"/>
      <c r="I1059" s="42" t="n"/>
      <c r="J1059" s="42" t="n"/>
      <c r="K1059" s="42" t="n"/>
      <c r="L1059" s="42" t="n"/>
      <c r="M1059" s="42" t="n"/>
      <c r="N1059" s="42" t="n"/>
      <c r="O1059" s="42" t="n"/>
    </row>
    <row r="1060">
      <c r="A1060" s="40" t="n"/>
      <c r="B1060" s="41" t="n"/>
      <c r="C1060" s="42" t="n"/>
      <c r="D1060" s="42" t="n"/>
      <c r="E1060" s="42" t="n"/>
      <c r="F1060" s="42" t="n"/>
      <c r="G1060" s="42" t="n"/>
      <c r="H1060" s="42" t="n"/>
      <c r="I1060" s="42" t="n"/>
      <c r="J1060" s="42" t="n"/>
      <c r="K1060" s="42" t="n"/>
      <c r="L1060" s="42" t="n"/>
      <c r="M1060" s="42" t="n"/>
      <c r="N1060" s="42" t="n"/>
      <c r="O1060" s="42" t="n"/>
    </row>
    <row r="1061">
      <c r="A1061" s="40" t="n"/>
      <c r="B1061" s="41" t="n"/>
      <c r="C1061" s="42" t="n"/>
      <c r="D1061" s="42" t="n"/>
      <c r="E1061" s="42" t="n"/>
      <c r="F1061" s="42" t="n"/>
      <c r="G1061" s="42" t="n"/>
      <c r="H1061" s="42" t="n"/>
      <c r="I1061" s="42" t="n"/>
      <c r="J1061" s="42" t="n"/>
      <c r="K1061" s="42" t="n"/>
      <c r="L1061" s="42" t="n"/>
      <c r="M1061" s="42" t="n"/>
      <c r="N1061" s="42" t="n"/>
      <c r="O1061" s="42" t="n"/>
    </row>
    <row r="1062">
      <c r="A1062" s="40" t="n"/>
      <c r="B1062" s="41" t="n"/>
      <c r="C1062" s="42" t="n"/>
      <c r="D1062" s="42" t="n"/>
      <c r="E1062" s="42" t="n"/>
      <c r="F1062" s="42" t="n"/>
      <c r="G1062" s="42" t="n"/>
      <c r="H1062" s="42" t="n"/>
      <c r="I1062" s="42" t="n"/>
      <c r="J1062" s="42" t="n"/>
      <c r="K1062" s="42" t="n"/>
      <c r="L1062" s="42" t="n"/>
      <c r="M1062" s="42" t="n"/>
      <c r="N1062" s="42" t="n"/>
      <c r="O1062" s="42" t="n"/>
    </row>
    <row r="1063">
      <c r="A1063" s="40" t="n"/>
      <c r="B1063" s="41" t="n"/>
      <c r="C1063" s="42" t="n"/>
      <c r="D1063" s="42" t="n"/>
      <c r="E1063" s="42" t="n"/>
      <c r="F1063" s="42" t="n"/>
      <c r="G1063" s="42" t="n"/>
      <c r="H1063" s="42" t="n"/>
      <c r="I1063" s="42" t="n"/>
      <c r="J1063" s="42" t="n"/>
      <c r="K1063" s="42" t="n"/>
      <c r="L1063" s="42" t="n"/>
      <c r="M1063" s="42" t="n"/>
      <c r="N1063" s="42" t="n"/>
      <c r="O1063" s="42" t="n"/>
    </row>
    <row r="1064">
      <c r="A1064" s="40" t="n"/>
      <c r="B1064" s="41" t="n"/>
      <c r="C1064" s="42" t="n"/>
      <c r="D1064" s="42" t="n"/>
      <c r="E1064" s="42" t="n"/>
      <c r="F1064" s="42" t="n"/>
      <c r="G1064" s="42" t="n"/>
      <c r="H1064" s="42" t="n"/>
      <c r="I1064" s="42" t="n"/>
      <c r="J1064" s="42" t="n"/>
      <c r="K1064" s="42" t="n"/>
      <c r="L1064" s="42" t="n"/>
      <c r="M1064" s="42" t="n"/>
      <c r="N1064" s="42" t="n"/>
      <c r="O1064" s="42" t="n"/>
    </row>
    <row r="1065">
      <c r="A1065" s="40" t="n"/>
      <c r="B1065" s="41" t="n"/>
      <c r="C1065" s="42" t="n"/>
      <c r="D1065" s="42" t="n"/>
      <c r="E1065" s="42" t="n"/>
      <c r="F1065" s="42" t="n"/>
      <c r="G1065" s="42" t="n"/>
      <c r="H1065" s="42" t="n"/>
      <c r="I1065" s="42" t="n"/>
      <c r="J1065" s="42" t="n"/>
      <c r="K1065" s="42" t="n"/>
      <c r="L1065" s="42" t="n"/>
      <c r="M1065" s="42" t="n"/>
      <c r="N1065" s="42" t="n"/>
      <c r="O1065" s="42" t="n"/>
    </row>
    <row r="1066">
      <c r="A1066" s="40" t="n"/>
      <c r="B1066" s="41" t="n"/>
      <c r="C1066" s="42" t="n"/>
      <c r="D1066" s="42" t="n"/>
      <c r="E1066" s="42" t="n"/>
      <c r="F1066" s="42" t="n"/>
      <c r="G1066" s="42" t="n"/>
      <c r="H1066" s="42" t="n"/>
      <c r="I1066" s="42" t="n"/>
      <c r="J1066" s="42" t="n"/>
      <c r="K1066" s="42" t="n"/>
      <c r="L1066" s="42" t="n"/>
      <c r="M1066" s="42" t="n"/>
      <c r="N1066" s="42" t="n"/>
      <c r="O1066" s="42" t="n"/>
    </row>
    <row r="1067">
      <c r="A1067" s="40" t="n"/>
      <c r="B1067" s="41" t="n"/>
      <c r="C1067" s="42" t="n"/>
      <c r="D1067" s="42" t="n"/>
      <c r="E1067" s="42" t="n"/>
      <c r="F1067" s="42" t="n"/>
      <c r="G1067" s="42" t="n"/>
      <c r="H1067" s="42" t="n"/>
      <c r="I1067" s="42" t="n"/>
      <c r="J1067" s="42" t="n"/>
      <c r="K1067" s="42" t="n"/>
      <c r="L1067" s="42" t="n"/>
      <c r="M1067" s="42" t="n"/>
      <c r="N1067" s="42" t="n"/>
      <c r="O1067" s="42" t="n"/>
    </row>
    <row r="1068">
      <c r="A1068" s="40" t="n"/>
      <c r="B1068" s="41" t="n"/>
      <c r="C1068" s="42" t="n"/>
      <c r="D1068" s="42" t="n"/>
      <c r="E1068" s="42" t="n"/>
      <c r="F1068" s="42" t="n"/>
      <c r="G1068" s="42" t="n"/>
      <c r="H1068" s="42" t="n"/>
      <c r="I1068" s="42" t="n"/>
      <c r="J1068" s="42" t="n"/>
      <c r="K1068" s="42" t="n"/>
      <c r="L1068" s="42" t="n"/>
      <c r="M1068" s="42" t="n"/>
      <c r="N1068" s="42" t="n"/>
      <c r="O1068" s="42" t="n"/>
    </row>
    <row r="1069">
      <c r="A1069" s="40" t="n"/>
      <c r="B1069" s="41" t="n"/>
      <c r="C1069" s="42" t="n"/>
      <c r="D1069" s="42" t="n"/>
      <c r="E1069" s="42" t="n"/>
      <c r="F1069" s="42" t="n"/>
      <c r="G1069" s="42" t="n"/>
      <c r="H1069" s="42" t="n"/>
      <c r="I1069" s="42" t="n"/>
      <c r="J1069" s="42" t="n"/>
      <c r="K1069" s="42" t="n"/>
      <c r="L1069" s="42" t="n"/>
      <c r="M1069" s="42" t="n"/>
      <c r="N1069" s="42" t="n"/>
      <c r="O1069" s="42" t="n"/>
    </row>
    <row r="1070">
      <c r="A1070" s="40" t="n"/>
      <c r="B1070" s="41" t="n"/>
      <c r="C1070" s="42" t="n"/>
      <c r="D1070" s="42" t="n"/>
      <c r="E1070" s="42" t="n"/>
      <c r="F1070" s="42" t="n"/>
      <c r="G1070" s="42" t="n"/>
      <c r="H1070" s="42" t="n"/>
      <c r="I1070" s="42" t="n"/>
      <c r="J1070" s="42" t="n"/>
      <c r="K1070" s="42" t="n"/>
      <c r="L1070" s="42" t="n"/>
      <c r="M1070" s="42" t="n"/>
      <c r="N1070" s="42" t="n"/>
      <c r="O1070" s="42" t="n"/>
    </row>
    <row r="1071">
      <c r="A1071" s="40" t="n"/>
      <c r="B1071" s="41" t="n"/>
      <c r="C1071" s="42" t="n"/>
      <c r="D1071" s="42" t="n"/>
      <c r="E1071" s="42" t="n"/>
      <c r="F1071" s="42" t="n"/>
      <c r="G1071" s="42" t="n"/>
      <c r="H1071" s="42" t="n"/>
      <c r="I1071" s="42" t="n"/>
      <c r="J1071" s="42" t="n"/>
      <c r="K1071" s="42" t="n"/>
      <c r="L1071" s="42" t="n"/>
      <c r="M1071" s="42" t="n"/>
      <c r="N1071" s="42" t="n"/>
      <c r="O1071" s="42" t="n"/>
    </row>
    <row r="1072">
      <c r="A1072" s="40" t="n"/>
      <c r="B1072" s="41" t="n"/>
      <c r="C1072" s="42" t="n"/>
      <c r="D1072" s="42" t="n"/>
      <c r="E1072" s="42" t="n"/>
      <c r="F1072" s="42" t="n"/>
      <c r="G1072" s="42" t="n"/>
      <c r="H1072" s="42" t="n"/>
      <c r="I1072" s="42" t="n"/>
      <c r="J1072" s="42" t="n"/>
      <c r="K1072" s="42" t="n"/>
      <c r="L1072" s="42" t="n"/>
      <c r="M1072" s="42" t="n"/>
      <c r="N1072" s="42" t="n"/>
      <c r="O1072" s="42" t="n"/>
    </row>
    <row r="1073">
      <c r="A1073" s="40" t="n"/>
      <c r="B1073" s="41" t="n"/>
      <c r="C1073" s="42" t="n"/>
      <c r="D1073" s="42" t="n"/>
      <c r="E1073" s="42" t="n"/>
      <c r="F1073" s="42" t="n"/>
      <c r="G1073" s="42" t="n"/>
      <c r="H1073" s="42" t="n"/>
      <c r="I1073" s="42" t="n"/>
      <c r="J1073" s="42" t="n"/>
      <c r="K1073" s="42" t="n"/>
      <c r="L1073" s="42" t="n"/>
      <c r="M1073" s="42" t="n"/>
      <c r="N1073" s="42" t="n"/>
      <c r="O1073" s="42" t="n"/>
    </row>
    <row r="1074">
      <c r="A1074" s="40" t="n"/>
      <c r="B1074" s="41" t="n"/>
      <c r="C1074" s="42" t="n"/>
      <c r="D1074" s="42" t="n"/>
      <c r="E1074" s="42" t="n"/>
      <c r="F1074" s="42" t="n"/>
      <c r="G1074" s="42" t="n"/>
      <c r="H1074" s="42" t="n"/>
      <c r="I1074" s="42" t="n"/>
      <c r="J1074" s="42" t="n"/>
      <c r="K1074" s="42" t="n"/>
      <c r="L1074" s="42" t="n"/>
      <c r="M1074" s="42" t="n"/>
      <c r="N1074" s="42" t="n"/>
      <c r="O1074" s="42" t="n"/>
    </row>
    <row r="1075">
      <c r="A1075" s="40" t="n"/>
      <c r="B1075" s="41" t="n"/>
      <c r="C1075" s="42" t="n"/>
      <c r="D1075" s="42" t="n"/>
      <c r="E1075" s="42" t="n"/>
      <c r="F1075" s="42" t="n"/>
      <c r="G1075" s="42" t="n"/>
      <c r="H1075" s="42" t="n"/>
      <c r="I1075" s="42" t="n"/>
      <c r="J1075" s="42" t="n"/>
      <c r="K1075" s="42" t="n"/>
      <c r="L1075" s="42" t="n"/>
      <c r="M1075" s="42" t="n"/>
      <c r="N1075" s="42" t="n"/>
      <c r="O1075" s="42" t="n"/>
    </row>
    <row r="1076">
      <c r="A1076" s="40" t="n"/>
      <c r="B1076" s="41" t="n"/>
      <c r="C1076" s="42" t="n"/>
      <c r="D1076" s="42" t="n"/>
      <c r="E1076" s="42" t="n"/>
      <c r="F1076" s="42" t="n"/>
      <c r="G1076" s="42" t="n"/>
      <c r="H1076" s="42" t="n"/>
      <c r="I1076" s="42" t="n"/>
      <c r="J1076" s="42" t="n"/>
      <c r="K1076" s="42" t="n"/>
      <c r="L1076" s="42" t="n"/>
      <c r="M1076" s="42" t="n"/>
      <c r="N1076" s="42" t="n"/>
      <c r="O1076" s="42" t="n"/>
    </row>
    <row r="1077">
      <c r="A1077" s="40" t="n"/>
      <c r="B1077" s="41" t="n"/>
      <c r="C1077" s="42" t="n"/>
      <c r="D1077" s="42" t="n"/>
      <c r="E1077" s="42" t="n"/>
      <c r="F1077" s="42" t="n"/>
      <c r="G1077" s="42" t="n"/>
      <c r="H1077" s="42" t="n"/>
      <c r="I1077" s="42" t="n"/>
      <c r="J1077" s="42" t="n"/>
      <c r="K1077" s="42" t="n"/>
      <c r="L1077" s="42" t="n"/>
      <c r="M1077" s="42" t="n"/>
      <c r="N1077" s="42" t="n"/>
      <c r="O1077" s="42" t="n"/>
    </row>
    <row r="1078">
      <c r="A1078" s="40" t="n"/>
      <c r="B1078" s="41" t="n"/>
      <c r="C1078" s="42" t="n"/>
      <c r="D1078" s="42" t="n"/>
      <c r="E1078" s="42" t="n"/>
      <c r="F1078" s="42" t="n"/>
      <c r="G1078" s="42" t="n"/>
      <c r="H1078" s="42" t="n"/>
      <c r="I1078" s="42" t="n"/>
      <c r="J1078" s="42" t="n"/>
      <c r="K1078" s="42" t="n"/>
      <c r="L1078" s="42" t="n"/>
      <c r="M1078" s="42" t="n"/>
      <c r="N1078" s="42" t="n"/>
      <c r="O1078" s="42" t="n"/>
    </row>
    <row r="1079">
      <c r="A1079" s="40" t="n"/>
      <c r="B1079" s="41" t="n"/>
      <c r="C1079" s="42" t="n"/>
      <c r="D1079" s="42" t="n"/>
      <c r="E1079" s="42" t="n"/>
      <c r="F1079" s="42" t="n"/>
      <c r="G1079" s="42" t="n"/>
      <c r="H1079" s="42" t="n"/>
      <c r="I1079" s="42" t="n"/>
      <c r="J1079" s="42" t="n"/>
      <c r="K1079" s="42" t="n"/>
      <c r="L1079" s="42" t="n"/>
      <c r="M1079" s="42" t="n"/>
      <c r="N1079" s="42" t="n"/>
      <c r="O1079" s="42" t="n"/>
    </row>
    <row r="1080">
      <c r="A1080" s="40" t="n"/>
      <c r="B1080" s="41" t="n"/>
      <c r="C1080" s="42" t="n"/>
      <c r="D1080" s="42" t="n"/>
      <c r="E1080" s="42" t="n"/>
      <c r="F1080" s="42" t="n"/>
      <c r="G1080" s="42" t="n"/>
      <c r="H1080" s="42" t="n"/>
      <c r="I1080" s="42" t="n"/>
      <c r="J1080" s="42" t="n"/>
      <c r="K1080" s="42" t="n"/>
      <c r="L1080" s="42" t="n"/>
      <c r="M1080" s="42" t="n"/>
      <c r="N1080" s="42" t="n"/>
      <c r="O1080" s="42" t="n"/>
    </row>
    <row r="1081">
      <c r="A1081" s="40" t="n"/>
      <c r="B1081" s="41" t="n"/>
      <c r="C1081" s="42" t="n"/>
      <c r="D1081" s="42" t="n"/>
      <c r="E1081" s="42" t="n"/>
      <c r="F1081" s="42" t="n"/>
      <c r="G1081" s="42" t="n"/>
      <c r="H1081" s="42" t="n"/>
      <c r="I1081" s="42" t="n"/>
      <c r="J1081" s="42" t="n"/>
      <c r="K1081" s="42" t="n"/>
      <c r="L1081" s="42" t="n"/>
      <c r="M1081" s="42" t="n"/>
      <c r="N1081" s="42" t="n"/>
      <c r="O1081" s="42" t="n"/>
    </row>
    <row r="1082">
      <c r="A1082" s="40" t="n"/>
      <c r="B1082" s="41" t="n"/>
      <c r="C1082" s="42" t="n"/>
      <c r="D1082" s="42" t="n"/>
      <c r="E1082" s="42" t="n"/>
      <c r="F1082" s="42" t="n"/>
      <c r="G1082" s="42" t="n"/>
      <c r="H1082" s="42" t="n"/>
      <c r="I1082" s="42" t="n"/>
      <c r="J1082" s="42" t="n"/>
      <c r="K1082" s="42" t="n"/>
      <c r="L1082" s="42" t="n"/>
      <c r="M1082" s="42" t="n"/>
      <c r="N1082" s="42" t="n"/>
      <c r="O1082" s="42" t="n"/>
    </row>
    <row r="1083">
      <c r="A1083" s="40" t="n"/>
      <c r="B1083" s="41" t="n"/>
      <c r="C1083" s="42" t="n"/>
      <c r="D1083" s="42" t="n"/>
      <c r="E1083" s="42" t="n"/>
      <c r="F1083" s="42" t="n"/>
      <c r="G1083" s="42" t="n"/>
      <c r="H1083" s="42" t="n"/>
      <c r="I1083" s="42" t="n"/>
      <c r="J1083" s="42" t="n"/>
      <c r="K1083" s="42" t="n"/>
      <c r="L1083" s="42" t="n"/>
      <c r="M1083" s="42" t="n"/>
      <c r="N1083" s="42" t="n"/>
      <c r="O1083" s="42" t="n"/>
    </row>
    <row r="1084">
      <c r="A1084" s="40" t="n"/>
      <c r="B1084" s="41" t="n"/>
      <c r="C1084" s="42" t="n"/>
      <c r="D1084" s="42" t="n"/>
      <c r="E1084" s="42" t="n"/>
      <c r="F1084" s="42" t="n"/>
      <c r="G1084" s="42" t="n"/>
      <c r="H1084" s="42" t="n"/>
      <c r="I1084" s="42" t="n"/>
      <c r="J1084" s="42" t="n"/>
      <c r="K1084" s="42" t="n"/>
      <c r="L1084" s="42" t="n"/>
      <c r="M1084" s="42" t="n"/>
      <c r="N1084" s="42" t="n"/>
      <c r="O1084" s="42" t="n"/>
    </row>
    <row r="1085">
      <c r="A1085" s="40" t="n"/>
      <c r="B1085" s="41" t="n"/>
      <c r="C1085" s="42" t="n"/>
      <c r="D1085" s="42" t="n"/>
      <c r="E1085" s="42" t="n"/>
      <c r="F1085" s="42" t="n"/>
      <c r="G1085" s="42" t="n"/>
      <c r="H1085" s="42" t="n"/>
      <c r="I1085" s="42" t="n"/>
      <c r="J1085" s="42" t="n"/>
      <c r="K1085" s="42" t="n"/>
      <c r="L1085" s="42" t="n"/>
      <c r="M1085" s="42" t="n"/>
      <c r="N1085" s="42" t="n"/>
      <c r="O1085" s="42" t="n"/>
    </row>
    <row r="1086">
      <c r="A1086" s="40" t="n"/>
      <c r="B1086" s="41" t="n"/>
      <c r="C1086" s="42" t="n"/>
      <c r="D1086" s="42" t="n"/>
      <c r="E1086" s="42" t="n"/>
      <c r="F1086" s="42" t="n"/>
      <c r="G1086" s="42" t="n"/>
      <c r="H1086" s="42" t="n"/>
      <c r="I1086" s="42" t="n"/>
      <c r="J1086" s="42" t="n"/>
      <c r="K1086" s="42" t="n"/>
      <c r="L1086" s="42" t="n"/>
      <c r="M1086" s="42" t="n"/>
      <c r="N1086" s="42" t="n"/>
      <c r="O1086" s="42" t="n"/>
    </row>
    <row r="1087">
      <c r="A1087" s="40" t="n"/>
      <c r="B1087" s="41" t="n"/>
      <c r="C1087" s="42" t="n"/>
      <c r="D1087" s="42" t="n"/>
      <c r="E1087" s="42" t="n"/>
      <c r="F1087" s="42" t="n"/>
      <c r="G1087" s="42" t="n"/>
      <c r="H1087" s="42" t="n"/>
      <c r="I1087" s="42" t="n"/>
      <c r="J1087" s="42" t="n"/>
      <c r="K1087" s="42" t="n"/>
      <c r="L1087" s="42" t="n"/>
      <c r="M1087" s="42" t="n"/>
      <c r="N1087" s="42" t="n"/>
      <c r="O1087" s="42" t="n"/>
    </row>
    <row r="1088">
      <c r="A1088" s="40" t="n"/>
      <c r="B1088" s="41" t="n"/>
      <c r="C1088" s="42" t="n"/>
      <c r="D1088" s="42" t="n"/>
      <c r="E1088" s="42" t="n"/>
      <c r="F1088" s="42" t="n"/>
      <c r="G1088" s="42" t="n"/>
      <c r="H1088" s="42" t="n"/>
      <c r="I1088" s="42" t="n"/>
      <c r="J1088" s="42" t="n"/>
      <c r="K1088" s="42" t="n"/>
      <c r="L1088" s="42" t="n"/>
      <c r="M1088" s="42" t="n"/>
      <c r="N1088" s="42" t="n"/>
      <c r="O1088" s="42" t="n"/>
    </row>
    <row r="1089">
      <c r="A1089" s="40" t="n"/>
      <c r="B1089" s="41" t="n"/>
      <c r="C1089" s="42" t="n"/>
      <c r="D1089" s="42" t="n"/>
      <c r="E1089" s="42" t="n"/>
      <c r="F1089" s="42" t="n"/>
      <c r="G1089" s="42" t="n"/>
      <c r="H1089" s="42" t="n"/>
      <c r="I1089" s="42" t="n"/>
      <c r="J1089" s="42" t="n"/>
      <c r="K1089" s="42" t="n"/>
      <c r="L1089" s="42" t="n"/>
      <c r="M1089" s="42" t="n"/>
      <c r="N1089" s="42" t="n"/>
      <c r="O1089" s="42" t="n"/>
    </row>
    <row r="1090">
      <c r="A1090" s="40" t="n"/>
      <c r="B1090" s="41" t="n"/>
      <c r="C1090" s="42" t="n"/>
      <c r="D1090" s="42" t="n"/>
      <c r="E1090" s="42" t="n"/>
      <c r="F1090" s="42" t="n"/>
      <c r="G1090" s="42" t="n"/>
      <c r="H1090" s="42" t="n"/>
      <c r="I1090" s="42" t="n"/>
      <c r="J1090" s="42" t="n"/>
      <c r="K1090" s="42" t="n"/>
      <c r="L1090" s="42" t="n"/>
      <c r="M1090" s="42" t="n"/>
      <c r="N1090" s="42" t="n"/>
      <c r="O1090" s="42" t="n"/>
    </row>
    <row r="1091">
      <c r="A1091" s="40" t="n"/>
      <c r="B1091" s="41" t="n"/>
      <c r="C1091" s="42" t="n"/>
      <c r="D1091" s="42" t="n"/>
      <c r="E1091" s="42" t="n"/>
      <c r="F1091" s="42" t="n"/>
      <c r="G1091" s="42" t="n"/>
      <c r="H1091" s="42" t="n"/>
      <c r="I1091" s="42" t="n"/>
      <c r="J1091" s="42" t="n"/>
      <c r="K1091" s="42" t="n"/>
      <c r="L1091" s="42" t="n"/>
      <c r="M1091" s="42" t="n"/>
      <c r="N1091" s="42" t="n"/>
      <c r="O1091" s="42" t="n"/>
    </row>
    <row r="1092">
      <c r="A1092" s="40" t="n"/>
      <c r="B1092" s="41" t="n"/>
      <c r="C1092" s="42" t="n"/>
      <c r="D1092" s="42" t="n"/>
      <c r="E1092" s="42" t="n"/>
      <c r="F1092" s="42" t="n"/>
      <c r="G1092" s="42" t="n"/>
      <c r="H1092" s="42" t="n"/>
      <c r="I1092" s="42" t="n"/>
      <c r="J1092" s="42" t="n"/>
      <c r="K1092" s="42" t="n"/>
      <c r="L1092" s="42" t="n"/>
      <c r="M1092" s="42" t="n"/>
      <c r="N1092" s="42" t="n"/>
      <c r="O1092" s="42" t="n"/>
    </row>
    <row r="1093">
      <c r="A1093" s="40" t="n"/>
      <c r="B1093" s="41" t="n"/>
      <c r="C1093" s="42" t="n"/>
      <c r="D1093" s="42" t="n"/>
      <c r="E1093" s="42" t="n"/>
      <c r="F1093" s="42" t="n"/>
      <c r="G1093" s="42" t="n"/>
      <c r="H1093" s="42" t="n"/>
      <c r="I1093" s="42" t="n"/>
      <c r="J1093" s="42" t="n"/>
      <c r="K1093" s="42" t="n"/>
      <c r="L1093" s="42" t="n"/>
      <c r="M1093" s="42" t="n"/>
      <c r="N1093" s="42" t="n"/>
      <c r="O1093" s="42" t="n"/>
    </row>
    <row r="1094">
      <c r="A1094" s="40" t="n"/>
      <c r="B1094" s="41" t="n"/>
      <c r="C1094" s="42" t="n"/>
      <c r="D1094" s="42" t="n"/>
      <c r="E1094" s="42" t="n"/>
      <c r="F1094" s="42" t="n"/>
      <c r="G1094" s="42" t="n"/>
      <c r="H1094" s="42" t="n"/>
      <c r="I1094" s="42" t="n"/>
      <c r="J1094" s="42" t="n"/>
      <c r="K1094" s="42" t="n"/>
      <c r="L1094" s="42" t="n"/>
      <c r="M1094" s="42" t="n"/>
      <c r="N1094" s="42" t="n"/>
      <c r="O1094" s="42" t="n"/>
    </row>
    <row r="1095">
      <c r="A1095" s="40" t="n"/>
      <c r="B1095" s="41" t="n"/>
      <c r="C1095" s="42" t="n"/>
      <c r="D1095" s="42" t="n"/>
      <c r="E1095" s="42" t="n"/>
      <c r="F1095" s="42" t="n"/>
      <c r="G1095" s="42" t="n"/>
      <c r="H1095" s="42" t="n"/>
      <c r="I1095" s="42" t="n"/>
      <c r="J1095" s="42" t="n"/>
      <c r="K1095" s="42" t="n"/>
      <c r="L1095" s="42" t="n"/>
      <c r="M1095" s="42" t="n"/>
      <c r="N1095" s="42" t="n"/>
      <c r="O1095" s="42" t="n"/>
    </row>
    <row r="1096">
      <c r="A1096" s="40" t="n"/>
      <c r="B1096" s="41" t="n"/>
      <c r="C1096" s="42" t="n"/>
      <c r="D1096" s="42" t="n"/>
      <c r="E1096" s="42" t="n"/>
      <c r="F1096" s="42" t="n"/>
      <c r="G1096" s="42" t="n"/>
      <c r="H1096" s="42" t="n"/>
      <c r="I1096" s="42" t="n"/>
      <c r="J1096" s="42" t="n"/>
      <c r="K1096" s="42" t="n"/>
      <c r="L1096" s="42" t="n"/>
      <c r="M1096" s="42" t="n"/>
      <c r="N1096" s="42" t="n"/>
      <c r="O1096" s="42" t="n"/>
    </row>
    <row r="1097">
      <c r="A1097" s="40" t="n"/>
      <c r="B1097" s="41" t="n"/>
      <c r="C1097" s="42" t="n"/>
      <c r="D1097" s="42" t="n"/>
      <c r="E1097" s="42" t="n"/>
      <c r="F1097" s="42" t="n"/>
      <c r="G1097" s="42" t="n"/>
      <c r="H1097" s="42" t="n"/>
      <c r="I1097" s="42" t="n"/>
      <c r="J1097" s="42" t="n"/>
      <c r="K1097" s="42" t="n"/>
      <c r="L1097" s="42" t="n"/>
      <c r="M1097" s="42" t="n"/>
      <c r="N1097" s="42" t="n"/>
      <c r="O1097" s="42" t="n"/>
    </row>
    <row r="1098">
      <c r="A1098" s="40" t="n"/>
      <c r="B1098" s="41" t="n"/>
      <c r="C1098" s="42" t="n"/>
      <c r="D1098" s="42" t="n"/>
      <c r="E1098" s="42" t="n"/>
      <c r="F1098" s="42" t="n"/>
      <c r="G1098" s="42" t="n"/>
      <c r="H1098" s="42" t="n"/>
      <c r="I1098" s="42" t="n"/>
      <c r="J1098" s="42" t="n"/>
      <c r="K1098" s="42" t="n"/>
      <c r="L1098" s="42" t="n"/>
      <c r="M1098" s="42" t="n"/>
      <c r="N1098" s="42" t="n"/>
      <c r="O1098" s="42" t="n"/>
    </row>
    <row r="1099">
      <c r="A1099" s="40" t="n"/>
      <c r="B1099" s="41" t="n"/>
      <c r="C1099" s="42" t="n"/>
      <c r="D1099" s="42" t="n"/>
      <c r="E1099" s="42" t="n"/>
      <c r="F1099" s="42" t="n"/>
      <c r="G1099" s="42" t="n"/>
      <c r="H1099" s="42" t="n"/>
      <c r="I1099" s="42" t="n"/>
      <c r="J1099" s="42" t="n"/>
      <c r="K1099" s="42" t="n"/>
      <c r="L1099" s="42" t="n"/>
      <c r="M1099" s="42" t="n"/>
      <c r="N1099" s="42" t="n"/>
      <c r="O1099" s="42" t="n"/>
    </row>
    <row r="1100">
      <c r="A1100" s="40" t="n"/>
      <c r="B1100" s="41" t="n"/>
      <c r="C1100" s="42" t="n"/>
      <c r="D1100" s="42" t="n"/>
      <c r="E1100" s="42" t="n"/>
      <c r="F1100" s="42" t="n"/>
      <c r="G1100" s="42" t="n"/>
      <c r="H1100" s="42" t="n"/>
      <c r="I1100" s="42" t="n"/>
      <c r="J1100" s="42" t="n"/>
      <c r="K1100" s="42" t="n"/>
      <c r="L1100" s="42" t="n"/>
      <c r="M1100" s="42" t="n"/>
      <c r="N1100" s="42" t="n"/>
      <c r="O1100" s="42" t="n"/>
    </row>
    <row r="1101">
      <c r="A1101" s="40" t="n"/>
      <c r="B1101" s="41" t="n"/>
      <c r="C1101" s="42" t="n"/>
      <c r="D1101" s="42" t="n"/>
      <c r="E1101" s="42" t="n"/>
      <c r="F1101" s="42" t="n"/>
      <c r="G1101" s="42" t="n"/>
      <c r="H1101" s="42" t="n"/>
      <c r="I1101" s="42" t="n"/>
      <c r="J1101" s="42" t="n"/>
      <c r="K1101" s="42" t="n"/>
      <c r="L1101" s="42" t="n"/>
      <c r="M1101" s="42" t="n"/>
      <c r="N1101" s="42" t="n"/>
      <c r="O1101" s="42" t="n"/>
    </row>
    <row r="1102">
      <c r="A1102" s="40" t="n"/>
      <c r="B1102" s="41" t="n"/>
      <c r="C1102" s="42" t="n"/>
      <c r="D1102" s="42" t="n"/>
      <c r="E1102" s="42" t="n"/>
      <c r="F1102" s="42" t="n"/>
      <c r="G1102" s="42" t="n"/>
      <c r="H1102" s="42" t="n"/>
      <c r="I1102" s="42" t="n"/>
      <c r="J1102" s="42" t="n"/>
      <c r="K1102" s="42" t="n"/>
      <c r="L1102" s="42" t="n"/>
      <c r="M1102" s="42" t="n"/>
      <c r="N1102" s="42" t="n"/>
      <c r="O1102" s="42" t="n"/>
    </row>
    <row r="1103">
      <c r="A1103" s="40" t="n"/>
      <c r="B1103" s="41" t="n"/>
      <c r="C1103" s="42" t="n"/>
      <c r="D1103" s="42" t="n"/>
      <c r="E1103" s="42" t="n"/>
      <c r="F1103" s="42" t="n"/>
      <c r="G1103" s="42" t="n"/>
      <c r="H1103" s="42" t="n"/>
      <c r="I1103" s="42" t="n"/>
      <c r="J1103" s="42" t="n"/>
      <c r="K1103" s="42" t="n"/>
      <c r="L1103" s="42" t="n"/>
      <c r="M1103" s="42" t="n"/>
      <c r="N1103" s="42" t="n"/>
      <c r="O1103" s="42" t="n"/>
    </row>
    <row r="1104">
      <c r="A1104" s="40" t="n"/>
      <c r="B1104" s="41" t="n"/>
      <c r="C1104" s="42" t="n"/>
      <c r="D1104" s="42" t="n"/>
      <c r="E1104" s="42" t="n"/>
      <c r="F1104" s="42" t="n"/>
      <c r="G1104" s="42" t="n"/>
      <c r="H1104" s="42" t="n"/>
      <c r="I1104" s="42" t="n"/>
      <c r="J1104" s="42" t="n"/>
      <c r="K1104" s="42" t="n"/>
      <c r="L1104" s="42" t="n"/>
      <c r="M1104" s="42" t="n"/>
      <c r="N1104" s="42" t="n"/>
      <c r="O1104" s="42" t="n"/>
    </row>
    <row r="1105">
      <c r="A1105" s="40" t="n"/>
      <c r="B1105" s="41" t="n"/>
      <c r="C1105" s="42" t="n"/>
      <c r="D1105" s="42" t="n"/>
      <c r="E1105" s="42" t="n"/>
      <c r="F1105" s="42" t="n"/>
      <c r="G1105" s="42" t="n"/>
      <c r="H1105" s="42" t="n"/>
      <c r="I1105" s="42" t="n"/>
      <c r="J1105" s="42" t="n"/>
      <c r="K1105" s="42" t="n"/>
      <c r="L1105" s="42" t="n"/>
      <c r="M1105" s="42" t="n"/>
      <c r="N1105" s="42" t="n"/>
      <c r="O1105" s="42" t="n"/>
    </row>
    <row r="1106">
      <c r="A1106" s="40" t="n"/>
      <c r="B1106" s="41" t="n"/>
      <c r="C1106" s="42" t="n"/>
      <c r="D1106" s="42" t="n"/>
      <c r="E1106" s="42" t="n"/>
      <c r="F1106" s="42" t="n"/>
      <c r="G1106" s="42" t="n"/>
      <c r="H1106" s="42" t="n"/>
      <c r="I1106" s="42" t="n"/>
      <c r="J1106" s="42" t="n"/>
      <c r="K1106" s="42" t="n"/>
      <c r="L1106" s="42" t="n"/>
      <c r="M1106" s="42" t="n"/>
      <c r="N1106" s="42" t="n"/>
      <c r="O1106" s="42" t="n"/>
    </row>
    <row r="1107">
      <c r="A1107" s="40" t="n"/>
      <c r="B1107" s="41" t="n"/>
      <c r="C1107" s="42" t="n"/>
      <c r="D1107" s="42" t="n"/>
      <c r="E1107" s="42" t="n"/>
      <c r="F1107" s="42" t="n"/>
      <c r="G1107" s="42" t="n"/>
      <c r="H1107" s="42" t="n"/>
      <c r="I1107" s="42" t="n"/>
      <c r="J1107" s="42" t="n"/>
      <c r="K1107" s="42" t="n"/>
      <c r="L1107" s="42" t="n"/>
      <c r="M1107" s="42" t="n"/>
      <c r="N1107" s="42" t="n"/>
      <c r="O1107" s="42" t="n"/>
    </row>
    <row r="1108">
      <c r="A1108" s="40" t="n"/>
      <c r="B1108" s="41" t="n"/>
      <c r="C1108" s="42" t="n"/>
      <c r="D1108" s="42" t="n"/>
      <c r="E1108" s="42" t="n"/>
      <c r="F1108" s="42" t="n"/>
      <c r="G1108" s="42" t="n"/>
      <c r="H1108" s="42" t="n"/>
      <c r="I1108" s="42" t="n"/>
      <c r="J1108" s="42" t="n"/>
      <c r="K1108" s="42" t="n"/>
      <c r="L1108" s="42" t="n"/>
      <c r="M1108" s="42" t="n"/>
      <c r="N1108" s="42" t="n"/>
      <c r="O1108" s="42" t="n"/>
    </row>
    <row r="1109">
      <c r="A1109" s="40" t="n"/>
      <c r="B1109" s="41" t="n"/>
      <c r="C1109" s="42" t="n"/>
      <c r="D1109" s="42" t="n"/>
      <c r="E1109" s="42" t="n"/>
      <c r="F1109" s="42" t="n"/>
      <c r="G1109" s="42" t="n"/>
      <c r="H1109" s="42" t="n"/>
      <c r="I1109" s="42" t="n"/>
      <c r="J1109" s="42" t="n"/>
      <c r="K1109" s="42" t="n"/>
      <c r="L1109" s="42" t="n"/>
      <c r="M1109" s="42" t="n"/>
      <c r="N1109" s="42" t="n"/>
      <c r="O1109" s="42" t="n"/>
    </row>
    <row r="1110">
      <c r="A1110" s="40" t="n"/>
      <c r="B1110" s="41" t="n"/>
      <c r="C1110" s="42" t="n"/>
      <c r="D1110" s="42" t="n"/>
      <c r="E1110" s="42" t="n"/>
      <c r="F1110" s="42" t="n"/>
      <c r="G1110" s="42" t="n"/>
      <c r="H1110" s="42" t="n"/>
      <c r="I1110" s="42" t="n"/>
      <c r="J1110" s="42" t="n"/>
      <c r="K1110" s="42" t="n"/>
      <c r="L1110" s="42" t="n"/>
      <c r="M1110" s="42" t="n"/>
      <c r="N1110" s="42" t="n"/>
      <c r="O1110" s="42" t="n"/>
    </row>
    <row r="1111">
      <c r="A1111" s="40" t="n"/>
      <c r="B1111" s="41" t="n"/>
      <c r="C1111" s="42" t="n"/>
      <c r="D1111" s="42" t="n"/>
      <c r="E1111" s="42" t="n"/>
      <c r="F1111" s="42" t="n"/>
      <c r="G1111" s="42" t="n"/>
      <c r="H1111" s="42" t="n"/>
      <c r="I1111" s="42" t="n"/>
      <c r="J1111" s="42" t="n"/>
      <c r="K1111" s="42" t="n"/>
      <c r="L1111" s="42" t="n"/>
      <c r="M1111" s="42" t="n"/>
      <c r="N1111" s="42" t="n"/>
      <c r="O1111" s="42" t="n"/>
    </row>
    <row r="1112">
      <c r="A1112" s="40" t="n"/>
      <c r="B1112" s="41" t="n"/>
      <c r="C1112" s="42" t="n"/>
      <c r="D1112" s="42" t="n"/>
      <c r="E1112" s="42" t="n"/>
      <c r="F1112" s="42" t="n"/>
      <c r="G1112" s="42" t="n"/>
      <c r="H1112" s="42" t="n"/>
      <c r="I1112" s="42" t="n"/>
      <c r="J1112" s="42" t="n"/>
      <c r="K1112" s="42" t="n"/>
      <c r="L1112" s="42" t="n"/>
      <c r="M1112" s="42" t="n"/>
      <c r="N1112" s="42" t="n"/>
      <c r="O1112" s="42" t="n"/>
    </row>
    <row r="1113">
      <c r="A1113" s="40" t="n"/>
      <c r="B1113" s="41" t="n"/>
      <c r="C1113" s="42" t="n"/>
      <c r="D1113" s="42" t="n"/>
      <c r="E1113" s="42" t="n"/>
      <c r="F1113" s="42" t="n"/>
      <c r="G1113" s="42" t="n"/>
      <c r="H1113" s="42" t="n"/>
      <c r="I1113" s="42" t="n"/>
      <c r="J1113" s="42" t="n"/>
      <c r="K1113" s="42" t="n"/>
      <c r="L1113" s="42" t="n"/>
      <c r="M1113" s="42" t="n"/>
      <c r="N1113" s="42" t="n"/>
      <c r="O1113" s="42" t="n"/>
    </row>
    <row r="1114">
      <c r="A1114" s="40" t="n"/>
      <c r="B1114" s="41" t="n"/>
      <c r="C1114" s="42" t="n"/>
      <c r="D1114" s="42" t="n"/>
      <c r="E1114" s="42" t="n"/>
      <c r="F1114" s="42" t="n"/>
      <c r="G1114" s="42" t="n"/>
      <c r="H1114" s="42" t="n"/>
      <c r="I1114" s="42" t="n"/>
      <c r="J1114" s="42" t="n"/>
      <c r="K1114" s="42" t="n"/>
      <c r="L1114" s="42" t="n"/>
      <c r="M1114" s="42" t="n"/>
      <c r="N1114" s="42" t="n"/>
      <c r="O1114" s="42" t="n"/>
    </row>
    <row r="1115">
      <c r="A1115" s="40" t="n"/>
      <c r="B1115" s="41" t="n"/>
      <c r="C1115" s="42" t="n"/>
      <c r="D1115" s="42" t="n"/>
      <c r="E1115" s="42" t="n"/>
      <c r="F1115" s="42" t="n"/>
      <c r="G1115" s="42" t="n"/>
      <c r="H1115" s="42" t="n"/>
      <c r="I1115" s="42" t="n"/>
      <c r="J1115" s="42" t="n"/>
      <c r="K1115" s="42" t="n"/>
      <c r="L1115" s="42" t="n"/>
      <c r="M1115" s="42" t="n"/>
      <c r="N1115" s="42" t="n"/>
      <c r="O1115" s="42" t="n"/>
    </row>
    <row r="1116">
      <c r="A1116" s="40" t="n"/>
      <c r="B1116" s="41" t="n"/>
      <c r="C1116" s="42" t="n"/>
      <c r="D1116" s="42" t="n"/>
      <c r="E1116" s="42" t="n"/>
      <c r="F1116" s="42" t="n"/>
      <c r="G1116" s="42" t="n"/>
      <c r="H1116" s="42" t="n"/>
      <c r="I1116" s="42" t="n"/>
      <c r="J1116" s="42" t="n"/>
      <c r="K1116" s="42" t="n"/>
      <c r="L1116" s="42" t="n"/>
      <c r="M1116" s="42" t="n"/>
      <c r="N1116" s="42" t="n"/>
      <c r="O1116" s="42" t="n"/>
    </row>
    <row r="1117">
      <c r="A1117" s="40" t="n"/>
      <c r="B1117" s="41" t="n"/>
      <c r="C1117" s="42" t="n"/>
      <c r="D1117" s="42" t="n"/>
      <c r="E1117" s="42" t="n"/>
      <c r="F1117" s="42" t="n"/>
      <c r="G1117" s="42" t="n"/>
      <c r="H1117" s="42" t="n"/>
      <c r="I1117" s="42" t="n"/>
      <c r="J1117" s="42" t="n"/>
      <c r="K1117" s="42" t="n"/>
      <c r="L1117" s="42" t="n"/>
      <c r="M1117" s="42" t="n"/>
      <c r="N1117" s="42" t="n"/>
      <c r="O1117" s="42" t="n"/>
    </row>
    <row r="1118">
      <c r="A1118" s="40" t="n"/>
      <c r="B1118" s="41" t="n"/>
      <c r="C1118" s="42" t="n"/>
      <c r="D1118" s="42" t="n"/>
      <c r="E1118" s="42" t="n"/>
      <c r="F1118" s="42" t="n"/>
      <c r="G1118" s="42" t="n"/>
      <c r="H1118" s="42" t="n"/>
      <c r="I1118" s="42" t="n"/>
      <c r="J1118" s="42" t="n"/>
      <c r="K1118" s="42" t="n"/>
      <c r="L1118" s="42" t="n"/>
      <c r="M1118" s="42" t="n"/>
      <c r="N1118" s="42" t="n"/>
      <c r="O1118" s="42" t="n"/>
    </row>
    <row r="1119">
      <c r="A1119" s="40" t="n"/>
      <c r="B1119" s="41" t="n"/>
      <c r="C1119" s="42" t="n"/>
      <c r="D1119" s="42" t="n"/>
      <c r="E1119" s="42" t="n"/>
      <c r="F1119" s="42" t="n"/>
      <c r="G1119" s="42" t="n"/>
      <c r="H1119" s="42" t="n"/>
      <c r="I1119" s="42" t="n"/>
      <c r="J1119" s="42" t="n"/>
      <c r="K1119" s="42" t="n"/>
      <c r="L1119" s="42" t="n"/>
      <c r="M1119" s="42" t="n"/>
      <c r="N1119" s="42" t="n"/>
      <c r="O1119" s="42" t="n"/>
    </row>
    <row r="1120">
      <c r="A1120" s="40" t="n"/>
      <c r="B1120" s="41" t="n"/>
      <c r="C1120" s="42" t="n"/>
      <c r="D1120" s="42" t="n"/>
      <c r="E1120" s="42" t="n"/>
      <c r="F1120" s="42" t="n"/>
      <c r="G1120" s="42" t="n"/>
      <c r="H1120" s="42" t="n"/>
      <c r="I1120" s="42" t="n"/>
      <c r="J1120" s="42" t="n"/>
      <c r="K1120" s="42" t="n"/>
      <c r="L1120" s="42" t="n"/>
      <c r="M1120" s="42" t="n"/>
      <c r="N1120" s="42" t="n"/>
      <c r="O1120" s="42" t="n"/>
    </row>
    <row r="1121">
      <c r="A1121" s="40" t="n"/>
      <c r="B1121" s="41" t="n"/>
      <c r="C1121" s="42" t="n"/>
      <c r="D1121" s="42" t="n"/>
      <c r="E1121" s="42" t="n"/>
      <c r="F1121" s="42" t="n"/>
      <c r="G1121" s="42" t="n"/>
      <c r="H1121" s="42" t="n"/>
      <c r="I1121" s="42" t="n"/>
      <c r="J1121" s="42" t="n"/>
      <c r="K1121" s="42" t="n"/>
      <c r="L1121" s="42" t="n"/>
      <c r="M1121" s="42" t="n"/>
      <c r="N1121" s="42" t="n"/>
      <c r="O1121" s="42" t="n"/>
    </row>
    <row r="1122">
      <c r="A1122" s="40" t="n"/>
      <c r="B1122" s="41" t="n"/>
      <c r="C1122" s="42" t="n"/>
      <c r="D1122" s="42" t="n"/>
      <c r="E1122" s="42" t="n"/>
      <c r="F1122" s="42" t="n"/>
      <c r="G1122" s="42" t="n"/>
      <c r="H1122" s="42" t="n"/>
      <c r="I1122" s="42" t="n"/>
      <c r="J1122" s="42" t="n"/>
      <c r="K1122" s="42" t="n"/>
      <c r="L1122" s="42" t="n"/>
      <c r="M1122" s="42" t="n"/>
      <c r="N1122" s="42" t="n"/>
      <c r="O1122" s="42" t="n"/>
    </row>
    <row r="1123">
      <c r="A1123" s="40" t="n"/>
      <c r="B1123" s="41" t="n"/>
      <c r="C1123" s="42" t="n"/>
      <c r="D1123" s="42" t="n"/>
      <c r="E1123" s="42" t="n"/>
      <c r="F1123" s="42" t="n"/>
      <c r="G1123" s="42" t="n"/>
      <c r="H1123" s="42" t="n"/>
      <c r="I1123" s="42" t="n"/>
      <c r="J1123" s="42" t="n"/>
      <c r="K1123" s="42" t="n"/>
      <c r="L1123" s="42" t="n"/>
      <c r="M1123" s="42" t="n"/>
      <c r="N1123" s="42" t="n"/>
      <c r="O1123" s="42" t="n"/>
    </row>
    <row r="1124">
      <c r="A1124" s="40" t="n"/>
      <c r="B1124" s="41" t="n"/>
      <c r="C1124" s="42" t="n"/>
      <c r="D1124" s="42" t="n"/>
      <c r="E1124" s="42" t="n"/>
      <c r="F1124" s="42" t="n"/>
      <c r="G1124" s="42" t="n"/>
      <c r="H1124" s="42" t="n"/>
      <c r="I1124" s="42" t="n"/>
      <c r="J1124" s="42" t="n"/>
      <c r="K1124" s="42" t="n"/>
      <c r="L1124" s="42" t="n"/>
      <c r="M1124" s="42" t="n"/>
      <c r="N1124" s="42" t="n"/>
      <c r="O1124" s="42" t="n"/>
    </row>
    <row r="1125">
      <c r="A1125" s="40" t="n"/>
      <c r="B1125" s="41" t="n"/>
      <c r="C1125" s="42" t="n"/>
      <c r="D1125" s="42" t="n"/>
      <c r="E1125" s="42" t="n"/>
      <c r="F1125" s="42" t="n"/>
      <c r="G1125" s="42" t="n"/>
      <c r="H1125" s="42" t="n"/>
      <c r="I1125" s="42" t="n"/>
      <c r="J1125" s="42" t="n"/>
      <c r="K1125" s="42" t="n"/>
      <c r="L1125" s="42" t="n"/>
      <c r="M1125" s="42" t="n"/>
      <c r="N1125" s="42" t="n"/>
      <c r="O1125" s="42" t="n"/>
    </row>
    <row r="1126">
      <c r="A1126" s="40" t="n"/>
      <c r="B1126" s="41" t="n"/>
      <c r="C1126" s="42" t="n"/>
      <c r="D1126" s="42" t="n"/>
      <c r="E1126" s="42" t="n"/>
      <c r="F1126" s="42" t="n"/>
      <c r="G1126" s="42" t="n"/>
      <c r="H1126" s="42" t="n"/>
      <c r="I1126" s="42" t="n"/>
      <c r="J1126" s="42" t="n"/>
      <c r="K1126" s="42" t="n"/>
      <c r="L1126" s="42" t="n"/>
      <c r="M1126" s="42" t="n"/>
      <c r="N1126" s="42" t="n"/>
      <c r="O1126" s="42" t="n"/>
    </row>
    <row r="1127">
      <c r="A1127" s="40" t="n"/>
      <c r="B1127" s="41" t="n"/>
      <c r="C1127" s="42" t="n"/>
      <c r="D1127" s="42" t="n"/>
      <c r="E1127" s="42" t="n"/>
      <c r="F1127" s="42" t="n"/>
      <c r="G1127" s="42" t="n"/>
      <c r="H1127" s="42" t="n"/>
      <c r="I1127" s="42" t="n"/>
      <c r="J1127" s="42" t="n"/>
      <c r="K1127" s="42" t="n"/>
      <c r="L1127" s="42" t="n"/>
      <c r="M1127" s="42" t="n"/>
      <c r="N1127" s="42" t="n"/>
      <c r="O1127" s="42" t="n"/>
    </row>
    <row r="1128">
      <c r="A1128" s="40" t="n"/>
      <c r="B1128" s="41" t="n"/>
      <c r="C1128" s="42" t="n"/>
      <c r="D1128" s="42" t="n"/>
      <c r="E1128" s="42" t="n"/>
      <c r="F1128" s="42" t="n"/>
      <c r="G1128" s="42" t="n"/>
      <c r="H1128" s="42" t="n"/>
      <c r="I1128" s="42" t="n"/>
      <c r="J1128" s="42" t="n"/>
      <c r="K1128" s="42" t="n"/>
      <c r="L1128" s="42" t="n"/>
      <c r="M1128" s="42" t="n"/>
      <c r="N1128" s="42" t="n"/>
      <c r="O1128" s="42" t="n"/>
    </row>
    <row r="1129">
      <c r="A1129" s="40" t="n"/>
      <c r="B1129" s="41" t="n"/>
      <c r="C1129" s="42" t="n"/>
      <c r="D1129" s="42" t="n"/>
      <c r="E1129" s="42" t="n"/>
      <c r="F1129" s="42" t="n"/>
      <c r="G1129" s="42" t="n"/>
      <c r="H1129" s="42" t="n"/>
      <c r="I1129" s="42" t="n"/>
      <c r="J1129" s="42" t="n"/>
      <c r="K1129" s="42" t="n"/>
      <c r="L1129" s="42" t="n"/>
      <c r="M1129" s="42" t="n"/>
      <c r="N1129" s="42" t="n"/>
      <c r="O1129" s="42" t="n"/>
    </row>
    <row r="1130">
      <c r="A1130" s="40" t="n"/>
      <c r="B1130" s="41" t="n"/>
      <c r="C1130" s="42" t="n"/>
      <c r="D1130" s="42" t="n"/>
      <c r="E1130" s="42" t="n"/>
      <c r="F1130" s="42" t="n"/>
      <c r="G1130" s="42" t="n"/>
      <c r="H1130" s="42" t="n"/>
      <c r="I1130" s="42" t="n"/>
      <c r="J1130" s="42" t="n"/>
      <c r="K1130" s="42" t="n"/>
      <c r="L1130" s="42" t="n"/>
      <c r="M1130" s="42" t="n"/>
      <c r="N1130" s="42" t="n"/>
      <c r="O1130" s="42" t="n"/>
    </row>
    <row r="1131">
      <c r="A1131" s="40" t="n"/>
      <c r="B1131" s="41" t="n"/>
      <c r="C1131" s="42" t="n"/>
      <c r="D1131" s="42" t="n"/>
      <c r="E1131" s="42" t="n"/>
      <c r="F1131" s="42" t="n"/>
      <c r="G1131" s="42" t="n"/>
      <c r="H1131" s="42" t="n"/>
      <c r="I1131" s="42" t="n"/>
      <c r="J1131" s="42" t="n"/>
      <c r="K1131" s="42" t="n"/>
      <c r="L1131" s="42" t="n"/>
      <c r="M1131" s="42" t="n"/>
      <c r="N1131" s="42" t="n"/>
      <c r="O1131" s="42" t="n"/>
    </row>
    <row r="1132">
      <c r="A1132" s="40" t="n"/>
      <c r="B1132" s="41" t="n"/>
      <c r="C1132" s="42" t="n"/>
      <c r="D1132" s="42" t="n"/>
      <c r="E1132" s="42" t="n"/>
      <c r="F1132" s="42" t="n"/>
      <c r="G1132" s="42" t="n"/>
      <c r="H1132" s="42" t="n"/>
      <c r="I1132" s="42" t="n"/>
      <c r="J1132" s="42" t="n"/>
      <c r="K1132" s="42" t="n"/>
      <c r="L1132" s="42" t="n"/>
      <c r="M1132" s="42" t="n"/>
      <c r="N1132" s="42" t="n"/>
      <c r="O1132" s="42" t="n"/>
    </row>
    <row r="1133">
      <c r="A1133" s="40" t="n"/>
      <c r="B1133" s="41" t="n"/>
      <c r="C1133" s="42" t="n"/>
      <c r="D1133" s="42" t="n"/>
      <c r="E1133" s="42" t="n"/>
      <c r="F1133" s="42" t="n"/>
      <c r="G1133" s="42" t="n"/>
      <c r="H1133" s="42" t="n"/>
      <c r="I1133" s="42" t="n"/>
      <c r="J1133" s="42" t="n"/>
      <c r="K1133" s="42" t="n"/>
      <c r="L1133" s="42" t="n"/>
      <c r="M1133" s="42" t="n"/>
      <c r="N1133" s="42" t="n"/>
      <c r="O1133" s="42" t="n"/>
    </row>
    <row r="1134">
      <c r="A1134" s="40" t="n"/>
      <c r="B1134" s="41" t="n"/>
      <c r="C1134" s="42" t="n"/>
      <c r="D1134" s="42" t="n"/>
      <c r="E1134" s="42" t="n"/>
      <c r="F1134" s="42" t="n"/>
      <c r="G1134" s="42" t="n"/>
      <c r="H1134" s="42" t="n"/>
      <c r="I1134" s="42" t="n"/>
      <c r="J1134" s="42" t="n"/>
      <c r="K1134" s="42" t="n"/>
      <c r="L1134" s="42" t="n"/>
      <c r="M1134" s="42" t="n"/>
      <c r="N1134" s="42" t="n"/>
      <c r="O1134" s="42" t="n"/>
    </row>
    <row r="1135">
      <c r="A1135" s="40" t="n"/>
      <c r="B1135" s="41" t="n"/>
      <c r="C1135" s="42" t="n"/>
      <c r="D1135" s="42" t="n"/>
      <c r="E1135" s="42" t="n"/>
      <c r="F1135" s="42" t="n"/>
      <c r="G1135" s="42" t="n"/>
      <c r="H1135" s="42" t="n"/>
      <c r="I1135" s="42" t="n"/>
      <c r="J1135" s="42" t="n"/>
      <c r="K1135" s="42" t="n"/>
      <c r="L1135" s="42" t="n"/>
      <c r="M1135" s="42" t="n"/>
      <c r="N1135" s="42" t="n"/>
      <c r="O1135" s="42" t="n"/>
    </row>
    <row r="1136">
      <c r="A1136" s="40" t="n"/>
      <c r="B1136" s="41" t="n"/>
      <c r="C1136" s="42" t="n"/>
      <c r="D1136" s="42" t="n"/>
      <c r="E1136" s="42" t="n"/>
      <c r="F1136" s="42" t="n"/>
      <c r="G1136" s="42" t="n"/>
      <c r="H1136" s="42" t="n"/>
      <c r="I1136" s="42" t="n"/>
      <c r="J1136" s="42" t="n"/>
      <c r="K1136" s="42" t="n"/>
      <c r="L1136" s="42" t="n"/>
      <c r="M1136" s="42" t="n"/>
      <c r="N1136" s="42" t="n"/>
      <c r="O1136" s="42" t="n"/>
    </row>
    <row r="1137">
      <c r="A1137" s="40" t="n"/>
      <c r="B1137" s="41" t="n"/>
      <c r="C1137" s="42" t="n"/>
      <c r="D1137" s="42" t="n"/>
      <c r="E1137" s="42" t="n"/>
      <c r="F1137" s="42" t="n"/>
      <c r="G1137" s="42" t="n"/>
      <c r="H1137" s="42" t="n"/>
      <c r="I1137" s="42" t="n"/>
      <c r="J1137" s="42" t="n"/>
      <c r="K1137" s="42" t="n"/>
      <c r="L1137" s="42" t="n"/>
      <c r="M1137" s="42" t="n"/>
      <c r="N1137" s="42" t="n"/>
      <c r="O1137" s="42" t="n"/>
    </row>
    <row r="1138">
      <c r="A1138" s="40" t="n"/>
      <c r="B1138" s="41" t="n"/>
      <c r="C1138" s="42" t="n"/>
      <c r="D1138" s="42" t="n"/>
      <c r="E1138" s="42" t="n"/>
      <c r="F1138" s="42" t="n"/>
      <c r="G1138" s="42" t="n"/>
      <c r="H1138" s="42" t="n"/>
      <c r="I1138" s="42" t="n"/>
      <c r="J1138" s="42" t="n"/>
      <c r="K1138" s="42" t="n"/>
      <c r="L1138" s="42" t="n"/>
      <c r="M1138" s="42" t="n"/>
      <c r="N1138" s="42" t="n"/>
      <c r="O1138" s="42" t="n"/>
    </row>
    <row r="1139">
      <c r="A1139" s="40" t="n"/>
      <c r="B1139" s="41" t="n"/>
      <c r="C1139" s="42" t="n"/>
      <c r="D1139" s="42" t="n"/>
      <c r="E1139" s="42" t="n"/>
      <c r="F1139" s="42" t="n"/>
      <c r="G1139" s="42" t="n"/>
      <c r="H1139" s="42" t="n"/>
      <c r="I1139" s="42" t="n"/>
      <c r="J1139" s="42" t="n"/>
      <c r="K1139" s="42" t="n"/>
      <c r="L1139" s="42" t="n"/>
      <c r="M1139" s="42" t="n"/>
      <c r="N1139" s="42" t="n"/>
      <c r="O1139" s="42" t="n"/>
    </row>
    <row r="1140">
      <c r="A1140" s="40" t="n"/>
      <c r="B1140" s="41" t="n"/>
      <c r="C1140" s="42" t="n"/>
      <c r="D1140" s="42" t="n"/>
      <c r="E1140" s="42" t="n"/>
      <c r="F1140" s="42" t="n"/>
      <c r="G1140" s="42" t="n"/>
      <c r="H1140" s="42" t="n"/>
      <c r="I1140" s="42" t="n"/>
      <c r="J1140" s="42" t="n"/>
      <c r="K1140" s="42" t="n"/>
      <c r="L1140" s="42" t="n"/>
      <c r="M1140" s="42" t="n"/>
      <c r="N1140" s="42" t="n"/>
      <c r="O1140" s="42" t="n"/>
    </row>
    <row r="1141">
      <c r="A1141" s="40" t="n"/>
      <c r="B1141" s="41" t="n"/>
      <c r="C1141" s="42" t="n"/>
      <c r="D1141" s="42" t="n"/>
      <c r="E1141" s="42" t="n"/>
      <c r="F1141" s="42" t="n"/>
      <c r="G1141" s="42" t="n"/>
      <c r="H1141" s="42" t="n"/>
      <c r="I1141" s="42" t="n"/>
      <c r="J1141" s="42" t="n"/>
      <c r="K1141" s="42" t="n"/>
      <c r="L1141" s="42" t="n"/>
      <c r="M1141" s="42" t="n"/>
      <c r="N1141" s="42" t="n"/>
      <c r="O1141" s="42" t="n"/>
    </row>
    <row r="1142">
      <c r="A1142" s="40" t="n"/>
      <c r="B1142" s="41" t="n"/>
      <c r="C1142" s="42" t="n"/>
      <c r="D1142" s="42" t="n"/>
      <c r="E1142" s="42" t="n"/>
      <c r="F1142" s="42" t="n"/>
      <c r="G1142" s="42" t="n"/>
      <c r="H1142" s="42" t="n"/>
      <c r="I1142" s="42" t="n"/>
      <c r="J1142" s="42" t="n"/>
      <c r="K1142" s="42" t="n"/>
      <c r="L1142" s="42" t="n"/>
      <c r="M1142" s="42" t="n"/>
      <c r="N1142" s="42" t="n"/>
      <c r="O1142" s="42" t="n"/>
    </row>
    <row r="1143">
      <c r="A1143" s="40" t="n"/>
      <c r="B1143" s="41" t="n"/>
      <c r="C1143" s="42" t="n"/>
      <c r="D1143" s="42" t="n"/>
      <c r="E1143" s="42" t="n"/>
      <c r="F1143" s="42" t="n"/>
      <c r="G1143" s="42" t="n"/>
      <c r="H1143" s="42" t="n"/>
      <c r="I1143" s="42" t="n"/>
      <c r="J1143" s="42" t="n"/>
      <c r="K1143" s="42" t="n"/>
      <c r="L1143" s="42" t="n"/>
      <c r="M1143" s="42" t="n"/>
      <c r="N1143" s="42" t="n"/>
      <c r="O1143" s="42" t="n"/>
    </row>
    <row r="1144">
      <c r="A1144" s="40" t="n"/>
      <c r="B1144" s="41" t="n"/>
      <c r="C1144" s="42" t="n"/>
      <c r="D1144" s="42" t="n"/>
      <c r="E1144" s="42" t="n"/>
      <c r="F1144" s="42" t="n"/>
      <c r="G1144" s="42" t="n"/>
      <c r="H1144" s="42" t="n"/>
      <c r="I1144" s="42" t="n"/>
      <c r="J1144" s="42" t="n"/>
      <c r="K1144" s="42" t="n"/>
      <c r="L1144" s="42" t="n"/>
      <c r="M1144" s="42" t="n"/>
      <c r="N1144" s="42" t="n"/>
      <c r="O1144" s="42" t="n"/>
    </row>
    <row r="1145">
      <c r="A1145" s="40" t="n"/>
      <c r="B1145" s="41" t="n"/>
      <c r="C1145" s="42" t="n"/>
      <c r="D1145" s="42" t="n"/>
      <c r="E1145" s="42" t="n"/>
      <c r="F1145" s="42" t="n"/>
      <c r="G1145" s="42" t="n"/>
      <c r="H1145" s="42" t="n"/>
      <c r="I1145" s="42" t="n"/>
      <c r="J1145" s="42" t="n"/>
      <c r="K1145" s="42" t="n"/>
      <c r="L1145" s="42" t="n"/>
      <c r="M1145" s="42" t="n"/>
      <c r="N1145" s="42" t="n"/>
      <c r="O1145" s="42" t="n"/>
    </row>
    <row r="1146">
      <c r="A1146" s="40" t="n"/>
      <c r="B1146" s="41" t="n"/>
      <c r="C1146" s="42" t="n"/>
      <c r="D1146" s="42" t="n"/>
      <c r="E1146" s="42" t="n"/>
      <c r="F1146" s="42" t="n"/>
      <c r="G1146" s="42" t="n"/>
      <c r="H1146" s="42" t="n"/>
      <c r="I1146" s="42" t="n"/>
      <c r="J1146" s="42" t="n"/>
      <c r="K1146" s="42" t="n"/>
      <c r="L1146" s="42" t="n"/>
      <c r="M1146" s="42" t="n"/>
      <c r="N1146" s="42" t="n"/>
      <c r="O1146" s="42" t="n"/>
    </row>
    <row r="1147">
      <c r="A1147" s="40" t="n"/>
      <c r="B1147" s="41" t="n"/>
      <c r="C1147" s="42" t="n"/>
      <c r="D1147" s="42" t="n"/>
      <c r="E1147" s="42" t="n"/>
      <c r="F1147" s="42" t="n"/>
      <c r="G1147" s="42" t="n"/>
      <c r="H1147" s="42" t="n"/>
      <c r="I1147" s="42" t="n"/>
      <c r="J1147" s="42" t="n"/>
      <c r="K1147" s="42" t="n"/>
      <c r="L1147" s="42" t="n"/>
      <c r="M1147" s="42" t="n"/>
      <c r="N1147" s="42" t="n"/>
      <c r="O1147" s="42" t="n"/>
    </row>
    <row r="1148">
      <c r="A1148" s="40" t="n"/>
      <c r="B1148" s="41" t="n"/>
      <c r="C1148" s="42" t="n"/>
      <c r="D1148" s="42" t="n"/>
      <c r="E1148" s="42" t="n"/>
      <c r="F1148" s="42" t="n"/>
      <c r="G1148" s="42" t="n"/>
      <c r="H1148" s="42" t="n"/>
      <c r="I1148" s="42" t="n"/>
      <c r="J1148" s="42" t="n"/>
      <c r="K1148" s="42" t="n"/>
      <c r="L1148" s="42" t="n"/>
      <c r="M1148" s="42" t="n"/>
      <c r="N1148" s="42" t="n"/>
      <c r="O1148" s="42" t="n"/>
    </row>
    <row r="1149">
      <c r="A1149" s="40" t="n"/>
      <c r="B1149" s="41" t="n"/>
      <c r="C1149" s="42" t="n"/>
      <c r="D1149" s="42" t="n"/>
      <c r="E1149" s="42" t="n"/>
      <c r="F1149" s="42" t="n"/>
      <c r="G1149" s="42" t="n"/>
      <c r="H1149" s="42" t="n"/>
      <c r="I1149" s="42" t="n"/>
      <c r="J1149" s="42" t="n"/>
      <c r="K1149" s="42" t="n"/>
      <c r="L1149" s="42" t="n"/>
      <c r="M1149" s="42" t="n"/>
      <c r="N1149" s="42" t="n"/>
      <c r="O1149" s="42" t="n"/>
    </row>
    <row r="1150">
      <c r="A1150" s="40" t="n"/>
      <c r="B1150" s="41" t="n"/>
      <c r="C1150" s="42" t="n"/>
      <c r="D1150" s="42" t="n"/>
      <c r="E1150" s="42" t="n"/>
      <c r="F1150" s="42" t="n"/>
      <c r="G1150" s="42" t="n"/>
      <c r="H1150" s="42" t="n"/>
      <c r="I1150" s="42" t="n"/>
      <c r="J1150" s="42" t="n"/>
      <c r="K1150" s="42" t="n"/>
      <c r="L1150" s="42" t="n"/>
      <c r="M1150" s="42" t="n"/>
      <c r="N1150" s="42" t="n"/>
      <c r="O1150" s="42" t="n"/>
    </row>
    <row r="1151">
      <c r="A1151" s="40" t="n"/>
      <c r="B1151" s="41" t="n"/>
      <c r="C1151" s="42" t="n"/>
      <c r="D1151" s="42" t="n"/>
      <c r="E1151" s="42" t="n"/>
      <c r="F1151" s="42" t="n"/>
      <c r="G1151" s="42" t="n"/>
      <c r="H1151" s="42" t="n"/>
      <c r="I1151" s="42" t="n"/>
      <c r="J1151" s="42" t="n"/>
      <c r="K1151" s="42" t="n"/>
      <c r="L1151" s="42" t="n"/>
      <c r="M1151" s="42" t="n"/>
      <c r="N1151" s="42" t="n"/>
      <c r="O1151" s="42" t="n"/>
    </row>
    <row r="1152">
      <c r="A1152" s="40" t="n"/>
      <c r="B1152" s="41" t="n"/>
      <c r="C1152" s="42" t="n"/>
      <c r="D1152" s="42" t="n"/>
      <c r="E1152" s="42" t="n"/>
      <c r="F1152" s="42" t="n"/>
      <c r="G1152" s="42" t="n"/>
      <c r="H1152" s="42" t="n"/>
      <c r="I1152" s="42" t="n"/>
      <c r="J1152" s="42" t="n"/>
      <c r="K1152" s="42" t="n"/>
      <c r="L1152" s="42" t="n"/>
      <c r="M1152" s="42" t="n"/>
      <c r="N1152" s="42" t="n"/>
      <c r="O1152" s="42" t="n"/>
    </row>
    <row r="1153">
      <c r="A1153" s="40" t="n"/>
      <c r="B1153" s="41" t="n"/>
      <c r="C1153" s="42" t="n"/>
      <c r="D1153" s="42" t="n"/>
      <c r="E1153" s="42" t="n"/>
      <c r="F1153" s="42" t="n"/>
      <c r="G1153" s="42" t="n"/>
      <c r="H1153" s="42" t="n"/>
      <c r="I1153" s="42" t="n"/>
      <c r="J1153" s="42" t="n"/>
      <c r="K1153" s="42" t="n"/>
      <c r="L1153" s="42" t="n"/>
      <c r="M1153" s="42" t="n"/>
      <c r="N1153" s="42" t="n"/>
      <c r="O1153" s="42" t="n"/>
    </row>
    <row r="1154">
      <c r="A1154" s="40" t="n"/>
      <c r="B1154" s="41" t="n"/>
      <c r="C1154" s="42" t="n"/>
      <c r="D1154" s="42" t="n"/>
      <c r="E1154" s="42" t="n"/>
      <c r="F1154" s="42" t="n"/>
      <c r="G1154" s="42" t="n"/>
      <c r="H1154" s="42" t="n"/>
      <c r="I1154" s="42" t="n"/>
      <c r="J1154" s="42" t="n"/>
      <c r="K1154" s="42" t="n"/>
      <c r="L1154" s="42" t="n"/>
      <c r="M1154" s="42" t="n"/>
      <c r="N1154" s="42" t="n"/>
      <c r="O1154" s="42" t="n"/>
    </row>
    <row r="1155">
      <c r="A1155" s="40" t="n"/>
      <c r="B1155" s="41" t="n"/>
      <c r="C1155" s="42" t="n"/>
      <c r="D1155" s="42" t="n"/>
      <c r="E1155" s="42" t="n"/>
      <c r="F1155" s="42" t="n"/>
      <c r="G1155" s="42" t="n"/>
      <c r="H1155" s="42" t="n"/>
      <c r="I1155" s="42" t="n"/>
      <c r="J1155" s="42" t="n"/>
      <c r="K1155" s="42" t="n"/>
      <c r="L1155" s="42" t="n"/>
      <c r="M1155" s="42" t="n"/>
      <c r="N1155" s="42" t="n"/>
      <c r="O1155" s="42" t="n"/>
    </row>
    <row r="1156">
      <c r="A1156" s="40" t="n"/>
      <c r="B1156" s="41" t="n"/>
      <c r="C1156" s="42" t="n"/>
      <c r="D1156" s="42" t="n"/>
      <c r="E1156" s="42" t="n"/>
      <c r="F1156" s="42" t="n"/>
      <c r="G1156" s="42" t="n"/>
      <c r="H1156" s="42" t="n"/>
      <c r="I1156" s="42" t="n"/>
      <c r="J1156" s="42" t="n"/>
      <c r="K1156" s="42" t="n"/>
      <c r="L1156" s="42" t="n"/>
      <c r="M1156" s="42" t="n"/>
      <c r="N1156" s="42" t="n"/>
      <c r="O1156" s="42" t="n"/>
    </row>
    <row r="1157">
      <c r="A1157" s="40" t="n"/>
      <c r="B1157" s="41" t="n"/>
      <c r="C1157" s="42" t="n"/>
      <c r="D1157" s="42" t="n"/>
      <c r="E1157" s="42" t="n"/>
      <c r="F1157" s="42" t="n"/>
      <c r="G1157" s="42" t="n"/>
      <c r="H1157" s="42" t="n"/>
      <c r="I1157" s="42" t="n"/>
      <c r="J1157" s="42" t="n"/>
      <c r="K1157" s="42" t="n"/>
      <c r="L1157" s="42" t="n"/>
      <c r="M1157" s="42" t="n"/>
      <c r="N1157" s="42" t="n"/>
      <c r="O1157" s="42" t="n"/>
    </row>
    <row r="1158">
      <c r="A1158" s="40" t="n"/>
      <c r="B1158" s="41" t="n"/>
      <c r="C1158" s="42" t="n"/>
      <c r="D1158" s="42" t="n"/>
      <c r="E1158" s="42" t="n"/>
      <c r="F1158" s="42" t="n"/>
      <c r="G1158" s="42" t="n"/>
      <c r="H1158" s="42" t="n"/>
      <c r="I1158" s="42" t="n"/>
      <c r="J1158" s="42" t="n"/>
      <c r="K1158" s="42" t="n"/>
      <c r="L1158" s="42" t="n"/>
      <c r="M1158" s="42" t="n"/>
      <c r="N1158" s="42" t="n"/>
      <c r="O1158" s="42" t="n"/>
    </row>
    <row r="1159">
      <c r="A1159" s="40" t="n"/>
      <c r="B1159" s="41" t="n"/>
      <c r="C1159" s="42" t="n"/>
      <c r="D1159" s="42" t="n"/>
      <c r="E1159" s="42" t="n"/>
      <c r="F1159" s="42" t="n"/>
      <c r="G1159" s="42" t="n"/>
      <c r="H1159" s="42" t="n"/>
      <c r="I1159" s="42" t="n"/>
      <c r="J1159" s="42" t="n"/>
      <c r="K1159" s="42" t="n"/>
      <c r="L1159" s="42" t="n"/>
      <c r="M1159" s="42" t="n"/>
      <c r="N1159" s="42" t="n"/>
      <c r="O1159" s="42" t="n"/>
    </row>
    <row r="1160">
      <c r="A1160" s="40" t="n"/>
      <c r="B1160" s="41" t="n"/>
      <c r="C1160" s="42" t="n"/>
      <c r="D1160" s="42" t="n"/>
      <c r="E1160" s="42" t="n"/>
      <c r="F1160" s="42" t="n"/>
      <c r="G1160" s="42" t="n"/>
      <c r="H1160" s="42" t="n"/>
      <c r="I1160" s="42" t="n"/>
      <c r="J1160" s="42" t="n"/>
      <c r="K1160" s="42" t="n"/>
      <c r="L1160" s="42" t="n"/>
      <c r="M1160" s="42" t="n"/>
      <c r="N1160" s="42" t="n"/>
      <c r="O1160" s="42" t="n"/>
    </row>
    <row r="1161">
      <c r="A1161" s="40" t="n"/>
      <c r="B1161" s="41" t="n"/>
      <c r="C1161" s="42" t="n"/>
      <c r="D1161" s="42" t="n"/>
      <c r="E1161" s="42" t="n"/>
      <c r="F1161" s="42" t="n"/>
      <c r="G1161" s="42" t="n"/>
      <c r="H1161" s="42" t="n"/>
      <c r="I1161" s="42" t="n"/>
      <c r="J1161" s="42" t="n"/>
      <c r="K1161" s="42" t="n"/>
      <c r="L1161" s="42" t="n"/>
      <c r="M1161" s="42" t="n"/>
      <c r="N1161" s="42" t="n"/>
      <c r="O1161" s="42" t="n"/>
    </row>
    <row r="1162">
      <c r="A1162" s="40" t="n"/>
      <c r="B1162" s="41" t="n"/>
      <c r="C1162" s="42" t="n"/>
      <c r="D1162" s="42" t="n"/>
      <c r="E1162" s="42" t="n"/>
      <c r="F1162" s="42" t="n"/>
      <c r="G1162" s="42" t="n"/>
      <c r="H1162" s="42" t="n"/>
      <c r="I1162" s="42" t="n"/>
      <c r="J1162" s="42" t="n"/>
      <c r="K1162" s="42" t="n"/>
      <c r="L1162" s="42" t="n"/>
      <c r="M1162" s="42" t="n"/>
      <c r="N1162" s="42" t="n"/>
      <c r="O1162" s="42" t="n"/>
    </row>
    <row r="1163">
      <c r="A1163" s="40" t="n"/>
      <c r="B1163" s="41" t="n"/>
      <c r="C1163" s="42" t="n"/>
      <c r="D1163" s="42" t="n"/>
      <c r="E1163" s="42" t="n"/>
      <c r="F1163" s="42" t="n"/>
      <c r="G1163" s="42" t="n"/>
      <c r="H1163" s="42" t="n"/>
      <c r="I1163" s="42" t="n"/>
      <c r="J1163" s="42" t="n"/>
      <c r="K1163" s="42" t="n"/>
      <c r="L1163" s="42" t="n"/>
      <c r="M1163" s="42" t="n"/>
      <c r="N1163" s="42" t="n"/>
      <c r="O1163" s="42" t="n"/>
    </row>
    <row r="1164">
      <c r="A1164" s="40" t="n"/>
      <c r="B1164" s="41" t="n"/>
      <c r="C1164" s="42" t="n"/>
      <c r="D1164" s="42" t="n"/>
      <c r="E1164" s="42" t="n"/>
      <c r="F1164" s="42" t="n"/>
      <c r="G1164" s="42" t="n"/>
      <c r="H1164" s="42" t="n"/>
      <c r="I1164" s="42" t="n"/>
      <c r="J1164" s="42" t="n"/>
      <c r="K1164" s="42" t="n"/>
      <c r="L1164" s="42" t="n"/>
      <c r="M1164" s="42" t="n"/>
      <c r="N1164" s="42" t="n"/>
      <c r="O1164" s="42" t="n"/>
    </row>
    <row r="1165">
      <c r="A1165" s="40" t="n"/>
      <c r="B1165" s="41" t="n"/>
      <c r="C1165" s="42" t="n"/>
      <c r="D1165" s="42" t="n"/>
      <c r="E1165" s="42" t="n"/>
      <c r="F1165" s="42" t="n"/>
      <c r="G1165" s="42" t="n"/>
      <c r="H1165" s="42" t="n"/>
      <c r="I1165" s="42" t="n"/>
      <c r="J1165" s="42" t="n"/>
      <c r="K1165" s="42" t="n"/>
      <c r="L1165" s="42" t="n"/>
      <c r="M1165" s="42" t="n"/>
      <c r="N1165" s="42" t="n"/>
      <c r="O1165" s="42" t="n"/>
    </row>
    <row r="1166">
      <c r="A1166" s="40" t="n"/>
      <c r="B1166" s="41" t="n"/>
      <c r="C1166" s="42" t="n"/>
      <c r="D1166" s="42" t="n"/>
      <c r="E1166" s="42" t="n"/>
      <c r="F1166" s="42" t="n"/>
      <c r="G1166" s="42" t="n"/>
      <c r="H1166" s="42" t="n"/>
      <c r="I1166" s="42" t="n"/>
      <c r="J1166" s="42" t="n"/>
      <c r="K1166" s="42" t="n"/>
      <c r="L1166" s="42" t="n"/>
      <c r="M1166" s="42" t="n"/>
      <c r="N1166" s="42" t="n"/>
      <c r="O1166" s="42" t="n"/>
    </row>
    <row r="1167">
      <c r="A1167" s="40" t="n"/>
      <c r="B1167" s="41" t="n"/>
      <c r="C1167" s="42" t="n"/>
      <c r="D1167" s="42" t="n"/>
      <c r="E1167" s="42" t="n"/>
      <c r="F1167" s="42" t="n"/>
      <c r="G1167" s="42" t="n"/>
      <c r="H1167" s="42" t="n"/>
      <c r="I1167" s="42" t="n"/>
      <c r="J1167" s="42" t="n"/>
      <c r="K1167" s="42" t="n"/>
      <c r="L1167" s="42" t="n"/>
      <c r="M1167" s="42" t="n"/>
      <c r="N1167" s="42" t="n"/>
      <c r="O1167" s="42" t="n"/>
    </row>
    <row r="1168">
      <c r="A1168" s="40" t="n"/>
      <c r="B1168" s="41" t="n"/>
      <c r="C1168" s="42" t="n"/>
      <c r="D1168" s="42" t="n"/>
      <c r="E1168" s="42" t="n"/>
      <c r="F1168" s="42" t="n"/>
      <c r="G1168" s="42" t="n"/>
      <c r="H1168" s="42" t="n"/>
      <c r="I1168" s="42" t="n"/>
      <c r="J1168" s="42" t="n"/>
      <c r="K1168" s="42" t="n"/>
      <c r="L1168" s="42" t="n"/>
      <c r="M1168" s="42" t="n"/>
      <c r="N1168" s="42" t="n"/>
      <c r="O1168" s="42" t="n"/>
    </row>
    <row r="1169">
      <c r="A1169" s="40" t="n"/>
      <c r="B1169" s="41" t="n"/>
      <c r="C1169" s="42" t="n"/>
      <c r="D1169" s="42" t="n"/>
      <c r="E1169" s="42" t="n"/>
      <c r="F1169" s="42" t="n"/>
      <c r="G1169" s="42" t="n"/>
      <c r="H1169" s="42" t="n"/>
      <c r="I1169" s="42" t="n"/>
      <c r="J1169" s="42" t="n"/>
      <c r="K1169" s="42" t="n"/>
      <c r="L1169" s="42" t="n"/>
      <c r="M1169" s="42" t="n"/>
      <c r="N1169" s="42" t="n"/>
      <c r="O1169" s="42" t="n"/>
    </row>
    <row r="1170">
      <c r="A1170" s="40" t="n"/>
      <c r="B1170" s="41" t="n"/>
      <c r="C1170" s="42" t="n"/>
      <c r="D1170" s="42" t="n"/>
      <c r="E1170" s="42" t="n"/>
      <c r="F1170" s="42" t="n"/>
      <c r="G1170" s="42" t="n"/>
      <c r="H1170" s="42" t="n"/>
      <c r="I1170" s="42" t="n"/>
      <c r="J1170" s="42" t="n"/>
      <c r="K1170" s="42" t="n"/>
      <c r="L1170" s="42" t="n"/>
      <c r="M1170" s="42" t="n"/>
      <c r="N1170" s="42" t="n"/>
      <c r="O1170" s="42" t="n"/>
    </row>
    <row r="1171">
      <c r="A1171" s="40" t="n"/>
      <c r="B1171" s="41" t="n"/>
      <c r="C1171" s="42" t="n"/>
      <c r="D1171" s="42" t="n"/>
      <c r="E1171" s="42" t="n"/>
      <c r="F1171" s="42" t="n"/>
      <c r="G1171" s="42" t="n"/>
      <c r="H1171" s="42" t="n"/>
      <c r="I1171" s="42" t="n"/>
      <c r="J1171" s="42" t="n"/>
      <c r="K1171" s="42" t="n"/>
      <c r="L1171" s="42" t="n"/>
      <c r="M1171" s="42" t="n"/>
      <c r="N1171" s="42" t="n"/>
      <c r="O1171" s="42" t="n"/>
    </row>
    <row r="1172">
      <c r="A1172" s="40" t="n"/>
      <c r="B1172" s="41" t="n"/>
      <c r="C1172" s="42" t="n"/>
      <c r="D1172" s="42" t="n"/>
      <c r="E1172" s="42" t="n"/>
      <c r="F1172" s="42" t="n"/>
      <c r="G1172" s="42" t="n"/>
      <c r="H1172" s="42" t="n"/>
      <c r="I1172" s="42" t="n"/>
      <c r="J1172" s="42" t="n"/>
      <c r="K1172" s="42" t="n"/>
      <c r="L1172" s="42" t="n"/>
      <c r="M1172" s="42" t="n"/>
      <c r="N1172" s="42" t="n"/>
      <c r="O1172" s="42" t="n"/>
    </row>
    <row r="1173">
      <c r="A1173" s="40" t="n"/>
      <c r="B1173" s="41" t="n"/>
      <c r="C1173" s="42" t="n"/>
      <c r="D1173" s="42" t="n"/>
      <c r="E1173" s="42" t="n"/>
      <c r="F1173" s="42" t="n"/>
      <c r="G1173" s="42" t="n"/>
      <c r="H1173" s="42" t="n"/>
      <c r="I1173" s="42" t="n"/>
      <c r="J1173" s="42" t="n"/>
      <c r="K1173" s="42" t="n"/>
      <c r="L1173" s="42" t="n"/>
      <c r="M1173" s="42" t="n"/>
      <c r="N1173" s="42" t="n"/>
      <c r="O1173" s="42" t="n"/>
    </row>
    <row r="1174">
      <c r="A1174" s="40" t="n"/>
      <c r="B1174" s="41" t="n"/>
      <c r="C1174" s="42" t="n"/>
      <c r="D1174" s="42" t="n"/>
      <c r="E1174" s="42" t="n"/>
      <c r="F1174" s="42" t="n"/>
      <c r="G1174" s="42" t="n"/>
      <c r="H1174" s="42" t="n"/>
      <c r="I1174" s="42" t="n"/>
      <c r="J1174" s="42" t="n"/>
      <c r="K1174" s="42" t="n"/>
      <c r="L1174" s="42" t="n"/>
      <c r="M1174" s="42" t="n"/>
      <c r="N1174" s="42" t="n"/>
      <c r="O1174" s="42" t="n"/>
    </row>
    <row r="1175">
      <c r="A1175" s="40" t="n"/>
      <c r="B1175" s="41" t="n"/>
      <c r="C1175" s="42" t="n"/>
      <c r="D1175" s="42" t="n"/>
      <c r="E1175" s="42" t="n"/>
      <c r="F1175" s="42" t="n"/>
      <c r="G1175" s="42" t="n"/>
      <c r="H1175" s="42" t="n"/>
      <c r="I1175" s="42" t="n"/>
      <c r="J1175" s="42" t="n"/>
      <c r="K1175" s="42" t="n"/>
      <c r="L1175" s="42" t="n"/>
      <c r="M1175" s="42" t="n"/>
      <c r="N1175" s="42" t="n"/>
      <c r="O1175" s="42" t="n"/>
    </row>
    <row r="1176">
      <c r="A1176" s="40" t="n"/>
      <c r="B1176" s="41" t="n"/>
      <c r="C1176" s="42" t="n"/>
      <c r="D1176" s="42" t="n"/>
      <c r="E1176" s="42" t="n"/>
      <c r="F1176" s="42" t="n"/>
      <c r="G1176" s="42" t="n"/>
      <c r="H1176" s="42" t="n"/>
      <c r="I1176" s="42" t="n"/>
      <c r="J1176" s="42" t="n"/>
      <c r="K1176" s="42" t="n"/>
      <c r="L1176" s="42" t="n"/>
      <c r="M1176" s="42" t="n"/>
      <c r="N1176" s="42" t="n"/>
      <c r="O1176" s="42" t="n"/>
    </row>
    <row r="1177">
      <c r="A1177" s="40" t="n"/>
      <c r="B1177" s="41" t="n"/>
      <c r="C1177" s="42" t="n"/>
      <c r="D1177" s="42" t="n"/>
      <c r="E1177" s="42" t="n"/>
      <c r="F1177" s="42" t="n"/>
      <c r="G1177" s="42" t="n"/>
      <c r="H1177" s="42" t="n"/>
      <c r="I1177" s="42" t="n"/>
      <c r="J1177" s="42" t="n"/>
      <c r="K1177" s="42" t="n"/>
      <c r="L1177" s="42" t="n"/>
      <c r="M1177" s="42" t="n"/>
      <c r="N1177" s="42" t="n"/>
      <c r="O1177" s="42" t="n"/>
    </row>
    <row r="1178">
      <c r="A1178" s="40" t="n"/>
      <c r="B1178" s="41" t="n"/>
      <c r="C1178" s="42" t="n"/>
      <c r="D1178" s="42" t="n"/>
      <c r="E1178" s="42" t="n"/>
      <c r="F1178" s="42" t="n"/>
      <c r="G1178" s="42" t="n"/>
      <c r="H1178" s="42" t="n"/>
      <c r="I1178" s="42" t="n"/>
      <c r="J1178" s="42" t="n"/>
      <c r="K1178" s="42" t="n"/>
      <c r="L1178" s="42" t="n"/>
      <c r="M1178" s="42" t="n"/>
      <c r="N1178" s="42" t="n"/>
      <c r="O1178" s="42" t="n"/>
    </row>
    <row r="1179">
      <c r="A1179" s="40" t="n"/>
      <c r="B1179" s="41" t="n"/>
      <c r="C1179" s="42" t="n"/>
      <c r="D1179" s="42" t="n"/>
      <c r="E1179" s="42" t="n"/>
      <c r="F1179" s="42" t="n"/>
      <c r="G1179" s="42" t="n"/>
      <c r="H1179" s="42" t="n"/>
      <c r="I1179" s="42" t="n"/>
      <c r="J1179" s="42" t="n"/>
      <c r="K1179" s="42" t="n"/>
      <c r="L1179" s="42" t="n"/>
      <c r="M1179" s="42" t="n"/>
      <c r="N1179" s="42" t="n"/>
      <c r="O1179" s="42" t="n"/>
    </row>
    <row r="1180">
      <c r="A1180" s="40" t="n"/>
      <c r="B1180" s="41" t="n"/>
      <c r="C1180" s="42" t="n"/>
      <c r="D1180" s="42" t="n"/>
      <c r="E1180" s="42" t="n"/>
      <c r="F1180" s="42" t="n"/>
      <c r="G1180" s="42" t="n"/>
      <c r="H1180" s="42" t="n"/>
      <c r="I1180" s="42" t="n"/>
      <c r="J1180" s="42" t="n"/>
      <c r="K1180" s="42" t="n"/>
      <c r="L1180" s="42" t="n"/>
      <c r="M1180" s="42" t="n"/>
      <c r="N1180" s="42" t="n"/>
      <c r="O1180" s="42" t="n"/>
    </row>
    <row r="1181">
      <c r="A1181" s="40" t="n"/>
      <c r="B1181" s="41" t="n"/>
      <c r="C1181" s="42" t="n"/>
      <c r="D1181" s="42" t="n"/>
      <c r="E1181" s="42" t="n"/>
      <c r="F1181" s="42" t="n"/>
      <c r="G1181" s="42" t="n"/>
      <c r="H1181" s="42" t="n"/>
      <c r="I1181" s="42" t="n"/>
      <c r="J1181" s="42" t="n"/>
      <c r="K1181" s="42" t="n"/>
      <c r="L1181" s="42" t="n"/>
      <c r="M1181" s="42" t="n"/>
      <c r="N1181" s="42" t="n"/>
      <c r="O1181" s="42" t="n"/>
    </row>
    <row r="1182">
      <c r="A1182" s="40" t="n"/>
      <c r="B1182" s="41" t="n"/>
      <c r="C1182" s="42" t="n"/>
      <c r="D1182" s="42" t="n"/>
      <c r="E1182" s="42" t="n"/>
      <c r="F1182" s="42" t="n"/>
      <c r="G1182" s="42" t="n"/>
      <c r="H1182" s="42" t="n"/>
      <c r="I1182" s="42" t="n"/>
      <c r="J1182" s="42" t="n"/>
      <c r="K1182" s="42" t="n"/>
      <c r="L1182" s="42" t="n"/>
      <c r="M1182" s="42" t="n"/>
      <c r="N1182" s="42" t="n"/>
      <c r="O1182" s="42" t="n"/>
    </row>
    <row r="1183">
      <c r="A1183" s="40" t="n"/>
      <c r="B1183" s="41" t="n"/>
      <c r="C1183" s="42" t="n"/>
      <c r="D1183" s="42" t="n"/>
      <c r="E1183" s="42" t="n"/>
      <c r="F1183" s="42" t="n"/>
      <c r="G1183" s="42" t="n"/>
      <c r="H1183" s="42" t="n"/>
      <c r="I1183" s="42" t="n"/>
      <c r="J1183" s="42" t="n"/>
      <c r="K1183" s="42" t="n"/>
      <c r="L1183" s="42" t="n"/>
      <c r="M1183" s="42" t="n"/>
      <c r="N1183" s="42" t="n"/>
      <c r="O1183" s="42" t="n"/>
    </row>
    <row r="1184">
      <c r="A1184" s="40" t="n"/>
      <c r="B1184" s="41" t="n"/>
      <c r="C1184" s="42" t="n"/>
      <c r="D1184" s="42" t="n"/>
      <c r="E1184" s="42" t="n"/>
      <c r="F1184" s="42" t="n"/>
      <c r="G1184" s="42" t="n"/>
      <c r="H1184" s="42" t="n"/>
      <c r="I1184" s="42" t="n"/>
      <c r="J1184" s="42" t="n"/>
      <c r="K1184" s="42" t="n"/>
      <c r="L1184" s="42" t="n"/>
      <c r="M1184" s="42" t="n"/>
      <c r="N1184" s="42" t="n"/>
      <c r="O1184" s="42" t="n"/>
    </row>
    <row r="1185">
      <c r="A1185" s="40" t="n"/>
      <c r="B1185" s="41" t="n"/>
      <c r="C1185" s="42" t="n"/>
      <c r="D1185" s="42" t="n"/>
      <c r="E1185" s="42" t="n"/>
      <c r="F1185" s="42" t="n"/>
      <c r="G1185" s="42" t="n"/>
      <c r="H1185" s="42" t="n"/>
      <c r="I1185" s="42" t="n"/>
      <c r="J1185" s="42" t="n"/>
      <c r="K1185" s="42" t="n"/>
      <c r="L1185" s="42" t="n"/>
      <c r="M1185" s="42" t="n"/>
      <c r="N1185" s="42" t="n"/>
      <c r="O1185" s="42" t="n"/>
    </row>
    <row r="1186">
      <c r="A1186" s="40" t="n"/>
      <c r="B1186" s="41" t="n"/>
      <c r="C1186" s="42" t="n"/>
      <c r="D1186" s="42" t="n"/>
      <c r="E1186" s="42" t="n"/>
      <c r="F1186" s="42" t="n"/>
      <c r="G1186" s="42" t="n"/>
      <c r="H1186" s="42" t="n"/>
      <c r="I1186" s="42" t="n"/>
      <c r="J1186" s="42" t="n"/>
      <c r="K1186" s="42" t="n"/>
      <c r="L1186" s="42" t="n"/>
      <c r="M1186" s="42" t="n"/>
      <c r="N1186" s="42" t="n"/>
      <c r="O1186" s="42" t="n"/>
    </row>
    <row r="1187">
      <c r="A1187" s="40" t="n"/>
      <c r="B1187" s="41" t="n"/>
      <c r="C1187" s="42" t="n"/>
      <c r="D1187" s="42" t="n"/>
      <c r="E1187" s="42" t="n"/>
      <c r="F1187" s="42" t="n"/>
      <c r="G1187" s="42" t="n"/>
      <c r="H1187" s="42" t="n"/>
      <c r="I1187" s="42" t="n"/>
      <c r="J1187" s="42" t="n"/>
      <c r="K1187" s="42" t="n"/>
      <c r="L1187" s="42" t="n"/>
      <c r="M1187" s="42" t="n"/>
      <c r="N1187" s="42" t="n"/>
      <c r="O1187" s="42" t="n"/>
    </row>
    <row r="1188">
      <c r="A1188" s="40" t="n"/>
      <c r="B1188" s="41" t="n"/>
      <c r="C1188" s="42" t="n"/>
      <c r="D1188" s="42" t="n"/>
      <c r="E1188" s="42" t="n"/>
      <c r="F1188" s="42" t="n"/>
      <c r="G1188" s="42" t="n"/>
      <c r="H1188" s="42" t="n"/>
      <c r="I1188" s="42" t="n"/>
      <c r="J1188" s="42" t="n"/>
      <c r="K1188" s="42" t="n"/>
      <c r="L1188" s="42" t="n"/>
      <c r="M1188" s="42" t="n"/>
      <c r="N1188" s="42" t="n"/>
      <c r="O1188" s="42" t="n"/>
    </row>
    <row r="1189">
      <c r="A1189" s="40" t="n"/>
      <c r="B1189" s="41" t="n"/>
      <c r="C1189" s="42" t="n"/>
      <c r="D1189" s="42" t="n"/>
      <c r="E1189" s="42" t="n"/>
      <c r="F1189" s="42" t="n"/>
      <c r="G1189" s="42" t="n"/>
      <c r="H1189" s="42" t="n"/>
      <c r="I1189" s="42" t="n"/>
      <c r="J1189" s="42" t="n"/>
      <c r="K1189" s="42" t="n"/>
      <c r="L1189" s="42" t="n"/>
      <c r="M1189" s="42" t="n"/>
      <c r="N1189" s="42" t="n"/>
      <c r="O1189" s="42" t="n"/>
    </row>
    <row r="1190">
      <c r="A1190" s="40" t="n"/>
      <c r="B1190" s="41" t="n"/>
      <c r="C1190" s="42" t="n"/>
      <c r="D1190" s="42" t="n"/>
      <c r="E1190" s="42" t="n"/>
      <c r="F1190" s="42" t="n"/>
      <c r="G1190" s="42" t="n"/>
      <c r="H1190" s="42" t="n"/>
      <c r="I1190" s="42" t="n"/>
      <c r="J1190" s="42" t="n"/>
      <c r="K1190" s="42" t="n"/>
      <c r="L1190" s="42" t="n"/>
      <c r="M1190" s="42" t="n"/>
      <c r="N1190" s="42" t="n"/>
      <c r="O1190" s="42" t="n"/>
    </row>
    <row r="1191">
      <c r="A1191" s="40" t="n"/>
      <c r="B1191" s="41" t="n"/>
      <c r="C1191" s="42" t="n"/>
      <c r="D1191" s="42" t="n"/>
      <c r="E1191" s="42" t="n"/>
      <c r="F1191" s="42" t="n"/>
      <c r="G1191" s="42" t="n"/>
      <c r="H1191" s="42" t="n"/>
      <c r="I1191" s="42" t="n"/>
      <c r="J1191" s="42" t="n"/>
      <c r="K1191" s="42" t="n"/>
      <c r="L1191" s="42" t="n"/>
      <c r="M1191" s="42" t="n"/>
      <c r="N1191" s="42" t="n"/>
      <c r="O1191" s="42" t="n"/>
    </row>
    <row r="1192">
      <c r="A1192" s="40" t="n"/>
      <c r="B1192" s="41" t="n"/>
      <c r="C1192" s="42" t="n"/>
      <c r="D1192" s="42" t="n"/>
      <c r="E1192" s="42" t="n"/>
      <c r="F1192" s="42" t="n"/>
      <c r="G1192" s="42" t="n"/>
      <c r="H1192" s="42" t="n"/>
      <c r="I1192" s="42" t="n"/>
      <c r="J1192" s="42" t="n"/>
      <c r="K1192" s="42" t="n"/>
      <c r="L1192" s="42" t="n"/>
      <c r="M1192" s="42" t="n"/>
      <c r="N1192" s="42" t="n"/>
      <c r="O1192" s="42" t="n"/>
    </row>
    <row r="1193">
      <c r="A1193" s="40" t="n"/>
      <c r="B1193" s="41" t="n"/>
      <c r="C1193" s="42" t="n"/>
      <c r="D1193" s="42" t="n"/>
      <c r="E1193" s="42" t="n"/>
      <c r="F1193" s="42" t="n"/>
      <c r="G1193" s="42" t="n"/>
      <c r="H1193" s="42" t="n"/>
      <c r="I1193" s="42" t="n"/>
      <c r="J1193" s="42" t="n"/>
      <c r="K1193" s="42" t="n"/>
      <c r="L1193" s="42" t="n"/>
      <c r="M1193" s="42" t="n"/>
      <c r="N1193" s="42" t="n"/>
      <c r="O1193" s="42" t="n"/>
    </row>
    <row r="1194">
      <c r="A1194" s="40" t="n"/>
      <c r="B1194" s="41" t="n"/>
      <c r="C1194" s="42" t="n"/>
      <c r="D1194" s="42" t="n"/>
      <c r="E1194" s="42" t="n"/>
      <c r="F1194" s="42" t="n"/>
      <c r="G1194" s="42" t="n"/>
      <c r="H1194" s="42" t="n"/>
      <c r="I1194" s="42" t="n"/>
      <c r="J1194" s="42" t="n"/>
      <c r="K1194" s="42" t="n"/>
      <c r="L1194" s="42" t="n"/>
      <c r="M1194" s="42" t="n"/>
      <c r="N1194" s="42" t="n"/>
      <c r="O1194" s="42" t="n"/>
    </row>
    <row r="1195">
      <c r="A1195" s="40" t="n"/>
      <c r="B1195" s="41" t="n"/>
      <c r="C1195" s="42" t="n"/>
      <c r="D1195" s="42" t="n"/>
      <c r="E1195" s="42" t="n"/>
      <c r="F1195" s="42" t="n"/>
      <c r="G1195" s="42" t="n"/>
      <c r="H1195" s="42" t="n"/>
      <c r="I1195" s="42" t="n"/>
      <c r="J1195" s="42" t="n"/>
      <c r="K1195" s="42" t="n"/>
      <c r="L1195" s="42" t="n"/>
      <c r="M1195" s="42" t="n"/>
      <c r="N1195" s="42" t="n"/>
      <c r="O1195" s="42" t="n"/>
    </row>
    <row r="1196">
      <c r="A1196" s="40" t="n"/>
      <c r="B1196" s="41" t="n"/>
      <c r="C1196" s="42" t="n"/>
      <c r="D1196" s="42" t="n"/>
      <c r="E1196" s="42" t="n"/>
      <c r="F1196" s="42" t="n"/>
      <c r="G1196" s="42" t="n"/>
      <c r="H1196" s="42" t="n"/>
      <c r="I1196" s="42" t="n"/>
      <c r="J1196" s="42" t="n"/>
      <c r="K1196" s="42" t="n"/>
      <c r="L1196" s="42" t="n"/>
      <c r="M1196" s="42" t="n"/>
      <c r="N1196" s="42" t="n"/>
      <c r="O1196" s="42" t="n"/>
    </row>
    <row r="1197">
      <c r="A1197" s="40" t="n"/>
      <c r="B1197" s="41" t="n"/>
      <c r="C1197" s="42" t="n"/>
      <c r="D1197" s="42" t="n"/>
      <c r="E1197" s="42" t="n"/>
      <c r="F1197" s="42" t="n"/>
      <c r="G1197" s="42" t="n"/>
      <c r="H1197" s="42" t="n"/>
      <c r="I1197" s="42" t="n"/>
      <c r="J1197" s="42" t="n"/>
      <c r="K1197" s="42" t="n"/>
      <c r="L1197" s="42" t="n"/>
      <c r="M1197" s="42" t="n"/>
      <c r="N1197" s="42" t="n"/>
      <c r="O1197" s="42" t="n"/>
    </row>
    <row r="1198">
      <c r="A1198" s="40" t="n"/>
      <c r="B1198" s="41" t="n"/>
      <c r="C1198" s="42" t="n"/>
      <c r="D1198" s="42" t="n"/>
      <c r="E1198" s="42" t="n"/>
      <c r="F1198" s="42" t="n"/>
      <c r="G1198" s="42" t="n"/>
      <c r="H1198" s="42" t="n"/>
      <c r="I1198" s="42" t="n"/>
      <c r="J1198" s="42" t="n"/>
      <c r="K1198" s="42" t="n"/>
      <c r="L1198" s="42" t="n"/>
      <c r="M1198" s="42" t="n"/>
      <c r="N1198" s="42" t="n"/>
      <c r="O1198" s="42" t="n"/>
    </row>
    <row r="1199">
      <c r="A1199" s="40" t="n"/>
      <c r="B1199" s="41" t="n"/>
      <c r="C1199" s="42" t="n"/>
      <c r="D1199" s="42" t="n"/>
      <c r="E1199" s="42" t="n"/>
      <c r="F1199" s="42" t="n"/>
      <c r="G1199" s="42" t="n"/>
      <c r="H1199" s="42" t="n"/>
      <c r="I1199" s="42" t="n"/>
      <c r="J1199" s="42" t="n"/>
      <c r="K1199" s="42" t="n"/>
      <c r="L1199" s="42" t="n"/>
      <c r="M1199" s="42" t="n"/>
      <c r="N1199" s="42" t="n"/>
      <c r="O1199" s="42" t="n"/>
    </row>
    <row r="1200">
      <c r="A1200" s="40" t="n"/>
      <c r="B1200" s="41" t="n"/>
      <c r="C1200" s="42" t="n"/>
      <c r="D1200" s="42" t="n"/>
      <c r="E1200" s="42" t="n"/>
      <c r="F1200" s="42" t="n"/>
      <c r="G1200" s="42" t="n"/>
      <c r="H1200" s="42" t="n"/>
      <c r="I1200" s="42" t="n"/>
      <c r="J1200" s="42" t="n"/>
      <c r="K1200" s="42" t="n"/>
      <c r="L1200" s="42" t="n"/>
      <c r="M1200" s="42" t="n"/>
      <c r="N1200" s="42" t="n"/>
      <c r="O1200" s="42" t="n"/>
    </row>
    <row r="1201">
      <c r="A1201" s="40" t="n"/>
      <c r="B1201" s="41" t="n"/>
      <c r="C1201" s="42" t="n"/>
      <c r="D1201" s="42" t="n"/>
      <c r="E1201" s="42" t="n"/>
      <c r="F1201" s="42" t="n"/>
      <c r="G1201" s="42" t="n"/>
      <c r="H1201" s="42" t="n"/>
      <c r="I1201" s="42" t="n"/>
      <c r="J1201" s="42" t="n"/>
      <c r="K1201" s="42" t="n"/>
      <c r="L1201" s="42" t="n"/>
      <c r="M1201" s="42" t="n"/>
      <c r="N1201" s="42" t="n"/>
      <c r="O1201" s="42" t="n"/>
    </row>
    <row r="1202">
      <c r="A1202" s="40" t="n"/>
      <c r="B1202" s="41" t="n"/>
      <c r="C1202" s="42" t="n"/>
      <c r="D1202" s="42" t="n"/>
      <c r="E1202" s="42" t="n"/>
      <c r="F1202" s="42" t="n"/>
      <c r="G1202" s="42" t="n"/>
      <c r="H1202" s="42" t="n"/>
      <c r="I1202" s="42" t="n"/>
      <c r="J1202" s="42" t="n"/>
      <c r="K1202" s="42" t="n"/>
      <c r="L1202" s="42" t="n"/>
      <c r="M1202" s="42" t="n"/>
      <c r="N1202" s="42" t="n"/>
      <c r="O1202" s="42" t="n"/>
    </row>
    <row r="1203">
      <c r="A1203" s="40" t="n"/>
      <c r="B1203" s="41" t="n"/>
      <c r="C1203" s="42" t="n"/>
      <c r="D1203" s="42" t="n"/>
      <c r="E1203" s="42" t="n"/>
      <c r="F1203" s="42" t="n"/>
      <c r="G1203" s="42" t="n"/>
      <c r="H1203" s="42" t="n"/>
      <c r="I1203" s="42" t="n"/>
      <c r="J1203" s="42" t="n"/>
      <c r="K1203" s="42" t="n"/>
      <c r="L1203" s="42" t="n"/>
      <c r="M1203" s="42" t="n"/>
      <c r="N1203" s="42" t="n"/>
      <c r="O1203" s="42" t="n"/>
    </row>
    <row r="1204">
      <c r="A1204" s="40" t="n"/>
      <c r="B1204" s="41" t="n"/>
      <c r="C1204" s="42" t="n"/>
      <c r="D1204" s="42" t="n"/>
      <c r="E1204" s="42" t="n"/>
      <c r="F1204" s="42" t="n"/>
      <c r="G1204" s="42" t="n"/>
      <c r="H1204" s="42" t="n"/>
      <c r="I1204" s="42" t="n"/>
      <c r="J1204" s="42" t="n"/>
      <c r="K1204" s="42" t="n"/>
      <c r="L1204" s="42" t="n"/>
      <c r="M1204" s="42" t="n"/>
      <c r="N1204" s="42" t="n"/>
      <c r="O1204" s="42" t="n"/>
    </row>
    <row r="1205">
      <c r="A1205" s="40" t="n"/>
      <c r="B1205" s="41" t="n"/>
      <c r="C1205" s="42" t="n"/>
      <c r="D1205" s="42" t="n"/>
      <c r="E1205" s="42" t="n"/>
      <c r="F1205" s="42" t="n"/>
      <c r="G1205" s="42" t="n"/>
      <c r="H1205" s="42" t="n"/>
      <c r="I1205" s="42" t="n"/>
      <c r="J1205" s="42" t="n"/>
      <c r="K1205" s="42" t="n"/>
      <c r="L1205" s="42" t="n"/>
      <c r="M1205" s="42" t="n"/>
      <c r="N1205" s="42" t="n"/>
      <c r="O1205" s="42" t="n"/>
    </row>
    <row r="1206">
      <c r="A1206" s="40" t="n"/>
      <c r="B1206" s="41" t="n"/>
      <c r="C1206" s="42" t="n"/>
      <c r="D1206" s="42" t="n"/>
      <c r="E1206" s="42" t="n"/>
      <c r="F1206" s="42" t="n"/>
      <c r="G1206" s="42" t="n"/>
      <c r="H1206" s="42" t="n"/>
      <c r="I1206" s="42" t="n"/>
      <c r="J1206" s="42" t="n"/>
      <c r="K1206" s="42" t="n"/>
      <c r="L1206" s="42" t="n"/>
      <c r="M1206" s="42" t="n"/>
      <c r="N1206" s="42" t="n"/>
      <c r="O1206" s="42" t="n"/>
    </row>
    <row r="1207">
      <c r="A1207" s="40" t="n"/>
      <c r="B1207" s="41" t="n"/>
      <c r="C1207" s="42" t="n"/>
      <c r="D1207" s="42" t="n"/>
      <c r="E1207" s="42" t="n"/>
      <c r="F1207" s="42" t="n"/>
      <c r="G1207" s="42" t="n"/>
      <c r="H1207" s="42" t="n"/>
      <c r="I1207" s="42" t="n"/>
      <c r="J1207" s="42" t="n"/>
      <c r="K1207" s="42" t="n"/>
      <c r="L1207" s="42" t="n"/>
      <c r="M1207" s="42" t="n"/>
      <c r="N1207" s="42" t="n"/>
      <c r="O1207" s="42" t="n"/>
    </row>
    <row r="1208">
      <c r="A1208" s="40" t="n"/>
      <c r="B1208" s="41" t="n"/>
      <c r="C1208" s="42" t="n"/>
      <c r="D1208" s="42" t="n"/>
      <c r="E1208" s="42" t="n"/>
      <c r="F1208" s="42" t="n"/>
      <c r="G1208" s="42" t="n"/>
      <c r="H1208" s="42" t="n"/>
      <c r="I1208" s="42" t="n"/>
      <c r="J1208" s="42" t="n"/>
      <c r="K1208" s="42" t="n"/>
      <c r="L1208" s="42" t="n"/>
      <c r="M1208" s="42" t="n"/>
      <c r="N1208" s="42" t="n"/>
      <c r="O1208" s="42" t="n"/>
    </row>
    <row r="1209">
      <c r="A1209" s="40" t="n"/>
      <c r="B1209" s="41" t="n"/>
      <c r="C1209" s="42" t="n"/>
      <c r="D1209" s="42" t="n"/>
      <c r="E1209" s="42" t="n"/>
      <c r="F1209" s="42" t="n"/>
      <c r="G1209" s="42" t="n"/>
      <c r="H1209" s="42" t="n"/>
      <c r="I1209" s="42" t="n"/>
      <c r="J1209" s="42" t="n"/>
      <c r="K1209" s="42" t="n"/>
      <c r="L1209" s="42" t="n"/>
      <c r="M1209" s="42" t="n"/>
      <c r="N1209" s="42" t="n"/>
      <c r="O1209" s="42" t="n"/>
    </row>
    <row r="1210">
      <c r="A1210" s="40" t="n"/>
      <c r="B1210" s="41" t="n"/>
      <c r="C1210" s="42" t="n"/>
      <c r="D1210" s="42" t="n"/>
      <c r="E1210" s="42" t="n"/>
      <c r="F1210" s="42" t="n"/>
      <c r="G1210" s="42" t="n"/>
      <c r="H1210" s="42" t="n"/>
      <c r="I1210" s="42" t="n"/>
      <c r="J1210" s="42" t="n"/>
      <c r="K1210" s="42" t="n"/>
      <c r="L1210" s="42" t="n"/>
      <c r="M1210" s="42" t="n"/>
      <c r="N1210" s="42" t="n"/>
      <c r="O1210" s="42" t="n"/>
    </row>
    <row r="1211">
      <c r="A1211" s="40" t="n"/>
      <c r="B1211" s="41" t="n"/>
      <c r="C1211" s="42" t="n"/>
      <c r="D1211" s="42" t="n"/>
      <c r="E1211" s="42" t="n"/>
      <c r="F1211" s="42" t="n"/>
      <c r="G1211" s="42" t="n"/>
      <c r="H1211" s="42" t="n"/>
      <c r="I1211" s="42" t="n"/>
      <c r="J1211" s="42" t="n"/>
      <c r="K1211" s="42" t="n"/>
      <c r="L1211" s="42" t="n"/>
      <c r="M1211" s="42" t="n"/>
      <c r="N1211" s="42" t="n"/>
      <c r="O1211" s="42" t="n"/>
    </row>
    <row r="1212">
      <c r="A1212" s="40" t="n"/>
      <c r="B1212" s="41" t="n"/>
      <c r="C1212" s="42" t="n"/>
      <c r="D1212" s="42" t="n"/>
      <c r="E1212" s="42" t="n"/>
      <c r="F1212" s="42" t="n"/>
      <c r="G1212" s="42" t="n"/>
      <c r="H1212" s="42" t="n"/>
      <c r="I1212" s="42" t="n"/>
      <c r="J1212" s="42" t="n"/>
      <c r="K1212" s="42" t="n"/>
      <c r="L1212" s="42" t="n"/>
      <c r="M1212" s="42" t="n"/>
      <c r="N1212" s="42" t="n"/>
      <c r="O1212" s="42" t="n"/>
    </row>
    <row r="1213">
      <c r="A1213" s="40" t="n"/>
      <c r="B1213" s="41" t="n"/>
      <c r="C1213" s="42" t="n"/>
      <c r="D1213" s="42" t="n"/>
      <c r="E1213" s="42" t="n"/>
      <c r="F1213" s="42" t="n"/>
      <c r="G1213" s="42" t="n"/>
      <c r="H1213" s="42" t="n"/>
      <c r="I1213" s="42" t="n"/>
      <c r="J1213" s="42" t="n"/>
      <c r="K1213" s="42" t="n"/>
      <c r="L1213" s="42" t="n"/>
      <c r="M1213" s="42" t="n"/>
      <c r="N1213" s="42" t="n"/>
      <c r="O1213" s="42" t="n"/>
    </row>
    <row r="1214">
      <c r="A1214" s="40" t="n"/>
      <c r="B1214" s="41" t="n"/>
      <c r="C1214" s="42" t="n"/>
      <c r="D1214" s="42" t="n"/>
      <c r="E1214" s="42" t="n"/>
      <c r="F1214" s="42" t="n"/>
      <c r="G1214" s="42" t="n"/>
      <c r="H1214" s="42" t="n"/>
      <c r="I1214" s="42" t="n"/>
      <c r="J1214" s="42" t="n"/>
      <c r="K1214" s="42" t="n"/>
      <c r="L1214" s="42" t="n"/>
      <c r="M1214" s="42" t="n"/>
      <c r="N1214" s="42" t="n"/>
      <c r="O1214" s="42" t="n"/>
    </row>
    <row r="1215">
      <c r="A1215" s="40" t="n"/>
      <c r="B1215" s="41" t="n"/>
      <c r="C1215" s="42" t="n"/>
      <c r="D1215" s="42" t="n"/>
      <c r="E1215" s="42" t="n"/>
      <c r="F1215" s="42" t="n"/>
      <c r="G1215" s="42" t="n"/>
      <c r="H1215" s="42" t="n"/>
      <c r="I1215" s="42" t="n"/>
      <c r="J1215" s="42" t="n"/>
      <c r="K1215" s="42" t="n"/>
      <c r="L1215" s="42" t="n"/>
      <c r="M1215" s="42" t="n"/>
      <c r="N1215" s="42" t="n"/>
      <c r="O1215" s="42" t="n"/>
    </row>
    <row r="1216">
      <c r="A1216" s="40" t="n"/>
      <c r="B1216" s="41" t="n"/>
      <c r="C1216" s="42" t="n"/>
      <c r="D1216" s="42" t="n"/>
      <c r="E1216" s="42" t="n"/>
      <c r="F1216" s="42" t="n"/>
      <c r="G1216" s="42" t="n"/>
      <c r="H1216" s="42" t="n"/>
      <c r="I1216" s="42" t="n"/>
      <c r="J1216" s="42" t="n"/>
      <c r="K1216" s="42" t="n"/>
      <c r="L1216" s="42" t="n"/>
      <c r="M1216" s="42" t="n"/>
      <c r="N1216" s="42" t="n"/>
      <c r="O1216" s="42" t="n"/>
    </row>
    <row r="1217">
      <c r="A1217" s="40" t="n"/>
      <c r="B1217" s="41" t="n"/>
      <c r="C1217" s="42" t="n"/>
      <c r="D1217" s="42" t="n"/>
      <c r="E1217" s="42" t="n"/>
      <c r="F1217" s="42" t="n"/>
      <c r="G1217" s="42" t="n"/>
      <c r="H1217" s="42" t="n"/>
      <c r="I1217" s="42" t="n"/>
      <c r="J1217" s="42" t="n"/>
      <c r="K1217" s="42" t="n"/>
      <c r="L1217" s="42" t="n"/>
      <c r="M1217" s="42" t="n"/>
      <c r="N1217" s="42" t="n"/>
      <c r="O1217" s="42" t="n"/>
    </row>
    <row r="1218">
      <c r="A1218" s="40" t="n"/>
      <c r="B1218" s="41" t="n"/>
      <c r="C1218" s="42" t="n"/>
      <c r="D1218" s="42" t="n"/>
      <c r="E1218" s="42" t="n"/>
      <c r="F1218" s="42" t="n"/>
      <c r="G1218" s="42" t="n"/>
      <c r="H1218" s="42" t="n"/>
      <c r="I1218" s="42" t="n"/>
      <c r="J1218" s="42" t="n"/>
      <c r="K1218" s="42" t="n"/>
      <c r="L1218" s="42" t="n"/>
      <c r="M1218" s="42" t="n"/>
      <c r="N1218" s="42" t="n"/>
      <c r="O1218" s="42" t="n"/>
    </row>
    <row r="1219">
      <c r="A1219" s="40" t="n"/>
      <c r="B1219" s="41" t="n"/>
      <c r="C1219" s="42" t="n"/>
      <c r="D1219" s="42" t="n"/>
      <c r="E1219" s="42" t="n"/>
      <c r="F1219" s="42" t="n"/>
      <c r="G1219" s="42" t="n"/>
      <c r="H1219" s="42" t="n"/>
      <c r="I1219" s="42" t="n"/>
      <c r="J1219" s="42" t="n"/>
      <c r="K1219" s="42" t="n"/>
      <c r="L1219" s="42" t="n"/>
      <c r="M1219" s="42" t="n"/>
      <c r="N1219" s="42" t="n"/>
      <c r="O1219" s="42" t="n"/>
    </row>
    <row r="1220">
      <c r="A1220" s="40" t="n"/>
      <c r="B1220" s="41" t="n"/>
      <c r="C1220" s="42" t="n"/>
      <c r="D1220" s="42" t="n"/>
      <c r="E1220" s="42" t="n"/>
      <c r="F1220" s="42" t="n"/>
      <c r="G1220" s="42" t="n"/>
      <c r="H1220" s="42" t="n"/>
      <c r="I1220" s="42" t="n"/>
      <c r="J1220" s="42" t="n"/>
      <c r="K1220" s="42" t="n"/>
      <c r="L1220" s="42" t="n"/>
      <c r="M1220" s="42" t="n"/>
      <c r="N1220" s="42" t="n"/>
      <c r="O1220" s="42" t="n"/>
    </row>
    <row r="1221">
      <c r="A1221" s="40" t="n"/>
      <c r="B1221" s="41" t="n"/>
      <c r="C1221" s="42" t="n"/>
      <c r="D1221" s="42" t="n"/>
      <c r="E1221" s="42" t="n"/>
      <c r="F1221" s="42" t="n"/>
      <c r="G1221" s="42" t="n"/>
      <c r="H1221" s="42" t="n"/>
      <c r="I1221" s="42" t="n"/>
      <c r="J1221" s="42" t="n"/>
      <c r="K1221" s="42" t="n"/>
      <c r="L1221" s="42" t="n"/>
      <c r="M1221" s="42" t="n"/>
      <c r="N1221" s="42" t="n"/>
      <c r="O1221" s="42" t="n"/>
    </row>
    <row r="1222">
      <c r="A1222" s="40" t="n"/>
      <c r="B1222" s="41" t="n"/>
      <c r="C1222" s="42" t="n"/>
      <c r="D1222" s="42" t="n"/>
      <c r="E1222" s="42" t="n"/>
      <c r="F1222" s="42" t="n"/>
      <c r="G1222" s="42" t="n"/>
      <c r="H1222" s="42" t="n"/>
      <c r="I1222" s="42" t="n"/>
      <c r="J1222" s="42" t="n"/>
      <c r="K1222" s="42" t="n"/>
      <c r="L1222" s="42" t="n"/>
      <c r="M1222" s="42" t="n"/>
      <c r="N1222" s="42" t="n"/>
      <c r="O1222" s="42" t="n"/>
    </row>
    <row r="1223">
      <c r="A1223" s="40" t="n"/>
      <c r="B1223" s="41" t="n"/>
      <c r="C1223" s="42" t="n"/>
      <c r="D1223" s="42" t="n"/>
      <c r="E1223" s="42" t="n"/>
      <c r="F1223" s="42" t="n"/>
      <c r="G1223" s="42" t="n"/>
      <c r="H1223" s="42" t="n"/>
      <c r="I1223" s="42" t="n"/>
      <c r="J1223" s="42" t="n"/>
      <c r="K1223" s="42" t="n"/>
      <c r="L1223" s="42" t="n"/>
      <c r="M1223" s="42" t="n"/>
      <c r="N1223" s="42" t="n"/>
      <c r="O1223" s="42" t="n"/>
    </row>
    <row r="1224">
      <c r="A1224" s="40" t="n"/>
      <c r="B1224" s="41" t="n"/>
      <c r="C1224" s="42" t="n"/>
      <c r="D1224" s="42" t="n"/>
      <c r="E1224" s="42" t="n"/>
      <c r="F1224" s="42" t="n"/>
      <c r="G1224" s="42" t="n"/>
      <c r="H1224" s="42" t="n"/>
      <c r="I1224" s="42" t="n"/>
      <c r="J1224" s="42" t="n"/>
      <c r="K1224" s="42" t="n"/>
      <c r="L1224" s="42" t="n"/>
      <c r="M1224" s="42" t="n"/>
      <c r="N1224" s="42" t="n"/>
      <c r="O1224" s="42" t="n"/>
    </row>
    <row r="1225">
      <c r="A1225" s="40" t="n"/>
      <c r="B1225" s="41" t="n"/>
      <c r="C1225" s="42" t="n"/>
      <c r="D1225" s="42" t="n"/>
      <c r="E1225" s="42" t="n"/>
      <c r="F1225" s="42" t="n"/>
      <c r="G1225" s="42" t="n"/>
      <c r="H1225" s="42" t="n"/>
      <c r="I1225" s="42" t="n"/>
      <c r="J1225" s="42" t="n"/>
      <c r="K1225" s="42" t="n"/>
      <c r="L1225" s="42" t="n"/>
      <c r="M1225" s="42" t="n"/>
      <c r="N1225" s="42" t="n"/>
      <c r="O1225" s="42" t="n"/>
    </row>
    <row r="1226">
      <c r="A1226" s="40" t="n"/>
      <c r="B1226" s="41" t="n"/>
      <c r="C1226" s="42" t="n"/>
      <c r="D1226" s="42" t="n"/>
      <c r="E1226" s="42" t="n"/>
      <c r="F1226" s="42" t="n"/>
      <c r="G1226" s="42" t="n"/>
      <c r="H1226" s="42" t="n"/>
      <c r="I1226" s="42" t="n"/>
      <c r="J1226" s="42" t="n"/>
      <c r="K1226" s="42" t="n"/>
      <c r="L1226" s="42" t="n"/>
      <c r="M1226" s="42" t="n"/>
      <c r="N1226" s="42" t="n"/>
      <c r="O1226" s="42" t="n"/>
    </row>
    <row r="1227">
      <c r="A1227" s="40" t="n"/>
      <c r="B1227" s="41" t="n"/>
      <c r="C1227" s="42" t="n"/>
      <c r="D1227" s="42" t="n"/>
      <c r="E1227" s="42" t="n"/>
      <c r="F1227" s="42" t="n"/>
      <c r="G1227" s="42" t="n"/>
      <c r="H1227" s="42" t="n"/>
      <c r="I1227" s="42" t="n"/>
      <c r="J1227" s="42" t="n"/>
      <c r="K1227" s="42" t="n"/>
      <c r="L1227" s="42" t="n"/>
      <c r="M1227" s="42" t="n"/>
      <c r="N1227" s="42" t="n"/>
      <c r="O1227" s="42" t="n"/>
    </row>
    <row r="1228">
      <c r="A1228" s="40" t="n"/>
      <c r="B1228" s="41" t="n"/>
      <c r="C1228" s="42" t="n"/>
      <c r="D1228" s="42" t="n"/>
      <c r="E1228" s="42" t="n"/>
      <c r="F1228" s="42" t="n"/>
      <c r="G1228" s="42" t="n"/>
      <c r="H1228" s="42" t="n"/>
      <c r="I1228" s="42" t="n"/>
      <c r="J1228" s="42" t="n"/>
      <c r="K1228" s="42" t="n"/>
      <c r="L1228" s="42" t="n"/>
      <c r="M1228" s="42" t="n"/>
      <c r="N1228" s="42" t="n"/>
      <c r="O1228" s="42" t="n"/>
    </row>
    <row r="1229">
      <c r="A1229" s="40" t="n"/>
      <c r="B1229" s="41" t="n"/>
      <c r="C1229" s="42" t="n"/>
      <c r="D1229" s="42" t="n"/>
      <c r="E1229" s="42" t="n"/>
      <c r="F1229" s="42" t="n"/>
      <c r="G1229" s="42" t="n"/>
      <c r="H1229" s="42" t="n"/>
      <c r="I1229" s="42" t="n"/>
      <c r="J1229" s="42" t="n"/>
      <c r="K1229" s="42" t="n"/>
      <c r="L1229" s="42" t="n"/>
      <c r="M1229" s="42" t="n"/>
      <c r="N1229" s="42" t="n"/>
      <c r="O1229" s="42" t="n"/>
    </row>
    <row r="1230">
      <c r="A1230" s="40" t="n"/>
      <c r="B1230" s="41" t="n"/>
      <c r="C1230" s="42" t="n"/>
      <c r="D1230" s="42" t="n"/>
      <c r="E1230" s="42" t="n"/>
      <c r="F1230" s="42" t="n"/>
      <c r="G1230" s="42" t="n"/>
      <c r="H1230" s="42" t="n"/>
      <c r="I1230" s="42" t="n"/>
      <c r="J1230" s="42" t="n"/>
      <c r="K1230" s="42" t="n"/>
      <c r="L1230" s="42" t="n"/>
      <c r="M1230" s="42" t="n"/>
      <c r="N1230" s="42" t="n"/>
      <c r="O1230" s="42" t="n"/>
    </row>
    <row r="1231">
      <c r="A1231" s="40" t="n"/>
      <c r="B1231" s="41" t="n"/>
      <c r="C1231" s="42" t="n"/>
      <c r="D1231" s="42" t="n"/>
      <c r="E1231" s="42" t="n"/>
      <c r="F1231" s="42" t="n"/>
      <c r="G1231" s="42" t="n"/>
      <c r="H1231" s="42" t="n"/>
      <c r="I1231" s="42" t="n"/>
      <c r="J1231" s="42" t="n"/>
      <c r="K1231" s="42" t="n"/>
      <c r="L1231" s="42" t="n"/>
      <c r="M1231" s="42" t="n"/>
      <c r="N1231" s="42" t="n"/>
      <c r="O1231" s="42" t="n"/>
    </row>
    <row r="1232">
      <c r="A1232" s="40" t="n"/>
      <c r="B1232" s="41" t="n"/>
      <c r="C1232" s="42" t="n"/>
      <c r="D1232" s="42" t="n"/>
      <c r="E1232" s="42" t="n"/>
      <c r="F1232" s="42" t="n"/>
      <c r="G1232" s="42" t="n"/>
      <c r="H1232" s="42" t="n"/>
      <c r="I1232" s="42" t="n"/>
      <c r="J1232" s="42" t="n"/>
      <c r="K1232" s="42" t="n"/>
      <c r="L1232" s="42" t="n"/>
      <c r="M1232" s="42" t="n"/>
      <c r="N1232" s="42" t="n"/>
      <c r="O1232" s="42" t="n"/>
    </row>
    <row r="1233">
      <c r="A1233" s="40" t="n"/>
      <c r="B1233" s="41" t="n"/>
      <c r="C1233" s="42" t="n"/>
      <c r="D1233" s="42" t="n"/>
      <c r="E1233" s="42" t="n"/>
      <c r="F1233" s="42" t="n"/>
      <c r="G1233" s="42" t="n"/>
      <c r="H1233" s="42" t="n"/>
      <c r="I1233" s="42" t="n"/>
      <c r="J1233" s="42" t="n"/>
      <c r="K1233" s="42" t="n"/>
      <c r="L1233" s="42" t="n"/>
      <c r="M1233" s="42" t="n"/>
      <c r="N1233" s="42" t="n"/>
      <c r="O1233" s="42" t="n"/>
    </row>
    <row r="1234">
      <c r="A1234" s="40" t="n"/>
      <c r="B1234" s="41" t="n"/>
      <c r="C1234" s="42" t="n"/>
      <c r="D1234" s="42" t="n"/>
      <c r="E1234" s="42" t="n"/>
      <c r="F1234" s="42" t="n"/>
      <c r="G1234" s="42" t="n"/>
      <c r="H1234" s="42" t="n"/>
      <c r="I1234" s="42" t="n"/>
      <c r="J1234" s="42" t="n"/>
      <c r="K1234" s="42" t="n"/>
      <c r="L1234" s="42" t="n"/>
      <c r="M1234" s="42" t="n"/>
      <c r="N1234" s="42" t="n"/>
      <c r="O1234" s="42" t="n"/>
    </row>
    <row r="1235">
      <c r="A1235" s="40" t="n"/>
      <c r="B1235" s="41" t="n"/>
      <c r="C1235" s="42" t="n"/>
      <c r="D1235" s="42" t="n"/>
      <c r="E1235" s="42" t="n"/>
      <c r="F1235" s="42" t="n"/>
      <c r="G1235" s="42" t="n"/>
      <c r="H1235" s="42" t="n"/>
      <c r="I1235" s="42" t="n"/>
      <c r="J1235" s="42" t="n"/>
      <c r="K1235" s="42" t="n"/>
      <c r="L1235" s="42" t="n"/>
      <c r="M1235" s="42" t="n"/>
      <c r="N1235" s="42" t="n"/>
      <c r="O1235" s="42" t="n"/>
    </row>
    <row r="1236">
      <c r="A1236" s="40" t="n"/>
      <c r="B1236" s="41" t="n"/>
      <c r="C1236" s="42" t="n"/>
      <c r="D1236" s="42" t="n"/>
      <c r="E1236" s="42" t="n"/>
      <c r="F1236" s="42" t="n"/>
      <c r="G1236" s="42" t="n"/>
      <c r="H1236" s="42" t="n"/>
      <c r="I1236" s="42" t="n"/>
      <c r="J1236" s="42" t="n"/>
      <c r="K1236" s="42" t="n"/>
      <c r="L1236" s="42" t="n"/>
      <c r="M1236" s="42" t="n"/>
      <c r="N1236" s="42" t="n"/>
      <c r="O1236" s="42" t="n"/>
    </row>
    <row r="1237">
      <c r="A1237" s="40" t="n"/>
      <c r="B1237" s="41" t="n"/>
      <c r="C1237" s="42" t="n"/>
      <c r="D1237" s="42" t="n"/>
      <c r="E1237" s="42" t="n"/>
      <c r="F1237" s="42" t="n"/>
      <c r="G1237" s="42" t="n"/>
      <c r="H1237" s="42" t="n"/>
      <c r="I1237" s="42" t="n"/>
      <c r="J1237" s="42" t="n"/>
      <c r="K1237" s="42" t="n"/>
      <c r="L1237" s="42" t="n"/>
      <c r="M1237" s="42" t="n"/>
      <c r="N1237" s="42" t="n"/>
      <c r="O1237" s="42" t="n"/>
    </row>
    <row r="1238">
      <c r="A1238" s="40" t="n"/>
      <c r="B1238" s="41" t="n"/>
      <c r="C1238" s="42" t="n"/>
      <c r="D1238" s="42" t="n"/>
      <c r="E1238" s="42" t="n"/>
      <c r="F1238" s="42" t="n"/>
      <c r="G1238" s="42" t="n"/>
      <c r="H1238" s="42" t="n"/>
      <c r="I1238" s="42" t="n"/>
      <c r="J1238" s="42" t="n"/>
      <c r="K1238" s="42" t="n"/>
      <c r="L1238" s="42" t="n"/>
      <c r="M1238" s="42" t="n"/>
      <c r="N1238" s="42" t="n"/>
      <c r="O1238" s="42" t="n"/>
    </row>
    <row r="1239">
      <c r="A1239" s="40" t="n"/>
      <c r="B1239" s="41" t="n"/>
      <c r="C1239" s="42" t="n"/>
      <c r="D1239" s="42" t="n"/>
      <c r="E1239" s="42" t="n"/>
      <c r="F1239" s="42" t="n"/>
      <c r="G1239" s="42" t="n"/>
      <c r="H1239" s="42" t="n"/>
      <c r="I1239" s="42" t="n"/>
      <c r="J1239" s="42" t="n"/>
      <c r="K1239" s="42" t="n"/>
      <c r="L1239" s="42" t="n"/>
      <c r="M1239" s="42" t="n"/>
      <c r="N1239" s="42" t="n"/>
      <c r="O1239" s="42" t="n"/>
    </row>
    <row r="1240">
      <c r="A1240" s="40" t="n"/>
      <c r="B1240" s="41" t="n"/>
      <c r="C1240" s="42" t="n"/>
      <c r="D1240" s="42" t="n"/>
      <c r="E1240" s="42" t="n"/>
      <c r="F1240" s="42" t="n"/>
      <c r="G1240" s="42" t="n"/>
      <c r="H1240" s="42" t="n"/>
      <c r="I1240" s="42" t="n"/>
      <c r="J1240" s="42" t="n"/>
      <c r="K1240" s="42" t="n"/>
      <c r="L1240" s="42" t="n"/>
      <c r="M1240" s="42" t="n"/>
      <c r="N1240" s="42" t="n"/>
      <c r="O1240" s="42" t="n"/>
    </row>
    <row r="1241">
      <c r="A1241" s="40" t="n"/>
      <c r="B1241" s="41" t="n"/>
      <c r="C1241" s="42" t="n"/>
      <c r="D1241" s="42" t="n"/>
      <c r="E1241" s="42" t="n"/>
      <c r="F1241" s="42" t="n"/>
      <c r="G1241" s="42" t="n"/>
      <c r="H1241" s="42" t="n"/>
      <c r="I1241" s="42" t="n"/>
      <c r="J1241" s="42" t="n"/>
      <c r="K1241" s="42" t="n"/>
      <c r="L1241" s="42" t="n"/>
      <c r="M1241" s="42" t="n"/>
      <c r="N1241" s="42" t="n"/>
      <c r="O1241" s="42" t="n"/>
    </row>
    <row r="1242">
      <c r="A1242" s="40" t="n"/>
      <c r="B1242" s="41" t="n"/>
      <c r="C1242" s="42" t="n"/>
      <c r="D1242" s="42" t="n"/>
      <c r="E1242" s="42" t="n"/>
      <c r="F1242" s="42" t="n"/>
      <c r="G1242" s="42" t="n"/>
      <c r="H1242" s="42" t="n"/>
      <c r="I1242" s="42" t="n"/>
      <c r="J1242" s="42" t="n"/>
      <c r="K1242" s="42" t="n"/>
      <c r="L1242" s="42" t="n"/>
      <c r="M1242" s="42" t="n"/>
      <c r="N1242" s="42" t="n"/>
      <c r="O1242" s="42" t="n"/>
    </row>
    <row r="1243">
      <c r="A1243" s="40" t="n"/>
      <c r="B1243" s="41" t="n"/>
      <c r="C1243" s="42" t="n"/>
      <c r="D1243" s="42" t="n"/>
      <c r="E1243" s="42" t="n"/>
      <c r="F1243" s="42" t="n"/>
      <c r="G1243" s="42" t="n"/>
      <c r="H1243" s="42" t="n"/>
      <c r="I1243" s="42" t="n"/>
      <c r="J1243" s="42" t="n"/>
      <c r="K1243" s="42" t="n"/>
      <c r="L1243" s="42" t="n"/>
      <c r="M1243" s="42" t="n"/>
      <c r="N1243" s="42" t="n"/>
      <c r="O1243" s="42" t="n"/>
    </row>
    <row r="1244">
      <c r="A1244" s="40" t="n"/>
      <c r="B1244" s="41" t="n"/>
      <c r="C1244" s="42" t="n"/>
      <c r="D1244" s="42" t="n"/>
      <c r="E1244" s="42" t="n"/>
      <c r="F1244" s="42" t="n"/>
      <c r="G1244" s="42" t="n"/>
      <c r="H1244" s="42" t="n"/>
      <c r="I1244" s="42" t="n"/>
      <c r="J1244" s="42" t="n"/>
      <c r="K1244" s="42" t="n"/>
      <c r="L1244" s="42" t="n"/>
      <c r="M1244" s="42" t="n"/>
      <c r="N1244" s="42" t="n"/>
      <c r="O1244" s="42" t="n"/>
    </row>
    <row r="1245">
      <c r="A1245" s="40" t="n"/>
      <c r="B1245" s="41" t="n"/>
      <c r="C1245" s="42" t="n"/>
      <c r="D1245" s="42" t="n"/>
      <c r="E1245" s="42" t="n"/>
      <c r="F1245" s="42" t="n"/>
      <c r="G1245" s="42" t="n"/>
      <c r="H1245" s="42" t="n"/>
      <c r="I1245" s="42" t="n"/>
      <c r="J1245" s="42" t="n"/>
      <c r="K1245" s="42" t="n"/>
      <c r="L1245" s="42" t="n"/>
      <c r="M1245" s="42" t="n"/>
      <c r="N1245" s="42" t="n"/>
      <c r="O1245" s="42" t="n"/>
    </row>
    <row r="1246">
      <c r="A1246" s="40" t="n"/>
      <c r="B1246" s="41" t="n"/>
      <c r="C1246" s="42" t="n"/>
      <c r="D1246" s="42" t="n"/>
      <c r="E1246" s="42" t="n"/>
      <c r="F1246" s="42" t="n"/>
      <c r="G1246" s="42" t="n"/>
      <c r="H1246" s="42" t="n"/>
      <c r="I1246" s="42" t="n"/>
      <c r="J1246" s="42" t="n"/>
      <c r="K1246" s="42" t="n"/>
      <c r="L1246" s="42" t="n"/>
      <c r="M1246" s="42" t="n"/>
      <c r="N1246" s="42" t="n"/>
      <c r="O1246" s="42" t="n"/>
    </row>
    <row r="1247">
      <c r="A1247" s="40" t="n"/>
      <c r="B1247" s="41" t="n"/>
      <c r="C1247" s="42" t="n"/>
      <c r="D1247" s="42" t="n"/>
      <c r="E1247" s="42" t="n"/>
      <c r="F1247" s="42" t="n"/>
      <c r="G1247" s="42" t="n"/>
      <c r="H1247" s="42" t="n"/>
      <c r="I1247" s="42" t="n"/>
      <c r="J1247" s="42" t="n"/>
      <c r="K1247" s="42" t="n"/>
      <c r="L1247" s="42" t="n"/>
      <c r="M1247" s="42" t="n"/>
      <c r="N1247" s="42" t="n"/>
      <c r="O1247" s="42" t="n"/>
    </row>
    <row r="1248">
      <c r="A1248" s="40" t="n"/>
      <c r="B1248" s="41" t="n"/>
      <c r="C1248" s="42" t="n"/>
      <c r="D1248" s="42" t="n"/>
      <c r="E1248" s="42" t="n"/>
      <c r="F1248" s="42" t="n"/>
      <c r="G1248" s="42" t="n"/>
      <c r="H1248" s="42" t="n"/>
      <c r="I1248" s="42" t="n"/>
      <c r="J1248" s="42" t="n"/>
      <c r="K1248" s="42" t="n"/>
      <c r="L1248" s="42" t="n"/>
      <c r="M1248" s="42" t="n"/>
      <c r="N1248" s="42" t="n"/>
      <c r="O1248" s="42" t="n"/>
    </row>
    <row r="1249">
      <c r="A1249" s="40" t="n"/>
      <c r="B1249" s="41" t="n"/>
      <c r="C1249" s="42" t="n"/>
      <c r="D1249" s="42" t="n"/>
      <c r="E1249" s="42" t="n"/>
      <c r="F1249" s="42" t="n"/>
      <c r="G1249" s="42" t="n"/>
      <c r="H1249" s="42" t="n"/>
      <c r="I1249" s="42" t="n"/>
      <c r="J1249" s="42" t="n"/>
      <c r="K1249" s="42" t="n"/>
      <c r="L1249" s="42" t="n"/>
      <c r="M1249" s="42" t="n"/>
      <c r="N1249" s="42" t="n"/>
      <c r="O1249" s="42" t="n"/>
    </row>
    <row r="1250">
      <c r="A1250" s="40" t="n"/>
      <c r="B1250" s="41" t="n"/>
      <c r="C1250" s="42" t="n"/>
      <c r="D1250" s="42" t="n"/>
      <c r="E1250" s="42" t="n"/>
      <c r="F1250" s="42" t="n"/>
      <c r="G1250" s="42" t="n"/>
      <c r="H1250" s="42" t="n"/>
      <c r="I1250" s="42" t="n"/>
      <c r="J1250" s="42" t="n"/>
      <c r="K1250" s="42" t="n"/>
      <c r="L1250" s="42" t="n"/>
      <c r="M1250" s="42" t="n"/>
      <c r="N1250" s="42" t="n"/>
      <c r="O1250" s="42" t="n"/>
    </row>
    <row r="1251">
      <c r="A1251" s="40" t="n"/>
      <c r="B1251" s="41" t="n"/>
      <c r="C1251" s="42" t="n"/>
      <c r="D1251" s="42" t="n"/>
      <c r="E1251" s="42" t="n"/>
      <c r="F1251" s="42" t="n"/>
      <c r="G1251" s="42" t="n"/>
      <c r="H1251" s="42" t="n"/>
      <c r="I1251" s="42" t="n"/>
      <c r="J1251" s="42" t="n"/>
      <c r="K1251" s="42" t="n"/>
      <c r="L1251" s="42" t="n"/>
      <c r="M1251" s="42" t="n"/>
      <c r="N1251" s="42" t="n"/>
      <c r="O1251" s="42" t="n"/>
    </row>
    <row r="1252">
      <c r="A1252" s="40" t="n"/>
      <c r="B1252" s="41" t="n"/>
      <c r="C1252" s="42" t="n"/>
      <c r="D1252" s="42" t="n"/>
      <c r="E1252" s="42" t="n"/>
      <c r="F1252" s="42" t="n"/>
      <c r="G1252" s="42" t="n"/>
      <c r="H1252" s="42" t="n"/>
      <c r="I1252" s="42" t="n"/>
      <c r="J1252" s="42" t="n"/>
      <c r="K1252" s="42" t="n"/>
      <c r="L1252" s="42" t="n"/>
      <c r="M1252" s="42" t="n"/>
      <c r="N1252" s="42" t="n"/>
      <c r="O1252" s="42" t="n"/>
    </row>
    <row r="1253">
      <c r="A1253" s="40" t="n"/>
      <c r="B1253" s="41" t="n"/>
      <c r="C1253" s="42" t="n"/>
      <c r="D1253" s="42" t="n"/>
      <c r="E1253" s="42" t="n"/>
      <c r="F1253" s="42" t="n"/>
      <c r="G1253" s="42" t="n"/>
      <c r="H1253" s="42" t="n"/>
      <c r="I1253" s="42" t="n"/>
      <c r="J1253" s="42" t="n"/>
      <c r="K1253" s="42" t="n"/>
      <c r="L1253" s="42" t="n"/>
      <c r="M1253" s="42" t="n"/>
      <c r="N1253" s="42" t="n"/>
      <c r="O1253" s="42" t="n"/>
    </row>
    <row r="1254">
      <c r="A1254" s="40" t="n"/>
      <c r="B1254" s="41" t="n"/>
      <c r="C1254" s="42" t="n"/>
      <c r="D1254" s="42" t="n"/>
      <c r="E1254" s="42" t="n"/>
      <c r="F1254" s="42" t="n"/>
      <c r="G1254" s="42" t="n"/>
      <c r="H1254" s="42" t="n"/>
      <c r="I1254" s="42" t="n"/>
      <c r="J1254" s="42" t="n"/>
      <c r="K1254" s="42" t="n"/>
      <c r="L1254" s="42" t="n"/>
      <c r="M1254" s="42" t="n"/>
      <c r="N1254" s="42" t="n"/>
      <c r="O1254" s="42" t="n"/>
    </row>
    <row r="1255">
      <c r="A1255" s="40" t="n"/>
      <c r="B1255" s="41" t="n"/>
      <c r="C1255" s="42" t="n"/>
      <c r="D1255" s="42" t="n"/>
      <c r="E1255" s="42" t="n"/>
      <c r="F1255" s="42" t="n"/>
      <c r="G1255" s="42" t="n"/>
      <c r="H1255" s="42" t="n"/>
      <c r="I1255" s="42" t="n"/>
      <c r="J1255" s="42" t="n"/>
      <c r="K1255" s="42" t="n"/>
      <c r="L1255" s="42" t="n"/>
      <c r="M1255" s="42" t="n"/>
      <c r="N1255" s="42" t="n"/>
      <c r="O1255" s="42" t="n"/>
    </row>
    <row r="1256">
      <c r="A1256" s="40" t="n"/>
      <c r="B1256" s="41" t="n"/>
      <c r="C1256" s="42" t="n"/>
      <c r="D1256" s="42" t="n"/>
      <c r="E1256" s="42" t="n"/>
      <c r="F1256" s="42" t="n"/>
      <c r="G1256" s="42" t="n"/>
      <c r="H1256" s="42" t="n"/>
      <c r="I1256" s="42" t="n"/>
      <c r="J1256" s="42" t="n"/>
      <c r="K1256" s="42" t="n"/>
      <c r="L1256" s="42" t="n"/>
      <c r="M1256" s="42" t="n"/>
      <c r="N1256" s="42" t="n"/>
      <c r="O1256" s="42" t="n"/>
    </row>
    <row r="1257">
      <c r="A1257" s="40" t="n"/>
      <c r="B1257" s="41" t="n"/>
      <c r="C1257" s="42" t="n"/>
      <c r="D1257" s="42" t="n"/>
      <c r="E1257" s="42" t="n"/>
      <c r="F1257" s="42" t="n"/>
      <c r="G1257" s="42" t="n"/>
      <c r="H1257" s="42" t="n"/>
      <c r="I1257" s="42" t="n"/>
      <c r="J1257" s="42" t="n"/>
      <c r="K1257" s="42" t="n"/>
      <c r="L1257" s="42" t="n"/>
      <c r="M1257" s="42" t="n"/>
      <c r="N1257" s="42" t="n"/>
      <c r="O1257" s="42" t="n"/>
    </row>
    <row r="1258">
      <c r="A1258" s="40" t="n"/>
      <c r="B1258" s="41" t="n"/>
      <c r="C1258" s="42" t="n"/>
      <c r="D1258" s="42" t="n"/>
      <c r="E1258" s="42" t="n"/>
      <c r="F1258" s="42" t="n"/>
      <c r="G1258" s="42" t="n"/>
      <c r="H1258" s="42" t="n"/>
      <c r="I1258" s="42" t="n"/>
      <c r="J1258" s="42" t="n"/>
      <c r="K1258" s="42" t="n"/>
      <c r="L1258" s="42" t="n"/>
      <c r="M1258" s="42" t="n"/>
      <c r="N1258" s="42" t="n"/>
      <c r="O1258" s="42" t="n"/>
    </row>
    <row r="1259">
      <c r="A1259" s="40" t="n"/>
      <c r="B1259" s="41" t="n"/>
      <c r="C1259" s="42" t="n"/>
      <c r="D1259" s="42" t="n"/>
      <c r="E1259" s="42" t="n"/>
      <c r="F1259" s="42" t="n"/>
      <c r="G1259" s="42" t="n"/>
      <c r="H1259" s="42" t="n"/>
      <c r="I1259" s="42" t="n"/>
      <c r="J1259" s="42" t="n"/>
      <c r="K1259" s="42" t="n"/>
      <c r="L1259" s="42" t="n"/>
      <c r="M1259" s="42" t="n"/>
      <c r="N1259" s="42" t="n"/>
      <c r="O1259" s="42" t="n"/>
    </row>
    <row r="1260">
      <c r="A1260" s="40" t="n"/>
      <c r="B1260" s="41" t="n"/>
      <c r="C1260" s="42" t="n"/>
      <c r="D1260" s="42" t="n"/>
      <c r="E1260" s="42" t="n"/>
      <c r="F1260" s="42" t="n"/>
      <c r="G1260" s="42" t="n"/>
      <c r="H1260" s="42" t="n"/>
      <c r="I1260" s="42" t="n"/>
      <c r="J1260" s="42" t="n"/>
      <c r="K1260" s="42" t="n"/>
      <c r="L1260" s="42" t="n"/>
      <c r="M1260" s="42" t="n"/>
      <c r="N1260" s="42" t="n"/>
      <c r="O1260" s="42" t="n"/>
    </row>
    <row r="1261">
      <c r="A1261" s="40" t="n"/>
      <c r="B1261" s="41" t="n"/>
      <c r="C1261" s="42" t="n"/>
      <c r="D1261" s="42" t="n"/>
      <c r="E1261" s="42" t="n"/>
      <c r="F1261" s="42" t="n"/>
      <c r="G1261" s="42" t="n"/>
      <c r="H1261" s="42" t="n"/>
      <c r="I1261" s="42" t="n"/>
      <c r="J1261" s="42" t="n"/>
      <c r="K1261" s="42" t="n"/>
      <c r="L1261" s="42" t="n"/>
      <c r="M1261" s="42" t="n"/>
      <c r="N1261" s="42" t="n"/>
      <c r="O1261" s="42" t="n"/>
    </row>
    <row r="1262">
      <c r="A1262" s="40" t="n"/>
      <c r="B1262" s="41" t="n"/>
      <c r="C1262" s="42" t="n"/>
      <c r="D1262" s="42" t="n"/>
      <c r="E1262" s="42" t="n"/>
      <c r="F1262" s="42" t="n"/>
      <c r="G1262" s="42" t="n"/>
      <c r="H1262" s="42" t="n"/>
      <c r="I1262" s="42" t="n"/>
      <c r="J1262" s="42" t="n"/>
      <c r="K1262" s="42" t="n"/>
      <c r="L1262" s="42" t="n"/>
      <c r="M1262" s="42" t="n"/>
      <c r="N1262" s="42" t="n"/>
      <c r="O1262" s="42" t="n"/>
    </row>
    <row r="1263">
      <c r="A1263" s="40" t="n"/>
      <c r="B1263" s="41" t="n"/>
      <c r="C1263" s="42" t="n"/>
      <c r="D1263" s="42" t="n"/>
      <c r="E1263" s="42" t="n"/>
      <c r="F1263" s="42" t="n"/>
      <c r="G1263" s="42" t="n"/>
      <c r="H1263" s="42" t="n"/>
      <c r="I1263" s="42" t="n"/>
      <c r="J1263" s="42" t="n"/>
      <c r="K1263" s="42" t="n"/>
      <c r="L1263" s="42" t="n"/>
      <c r="M1263" s="42" t="n"/>
      <c r="N1263" s="42" t="n"/>
      <c r="O1263" s="42" t="n"/>
    </row>
    <row r="1264">
      <c r="A1264" s="40" t="n"/>
      <c r="B1264" s="41" t="n"/>
      <c r="C1264" s="42" t="n"/>
      <c r="D1264" s="42" t="n"/>
      <c r="E1264" s="42" t="n"/>
      <c r="F1264" s="42" t="n"/>
      <c r="G1264" s="42" t="n"/>
      <c r="H1264" s="42" t="n"/>
      <c r="I1264" s="42" t="n"/>
      <c r="J1264" s="42" t="n"/>
      <c r="K1264" s="42" t="n"/>
      <c r="L1264" s="42" t="n"/>
      <c r="M1264" s="42" t="n"/>
      <c r="N1264" s="42" t="n"/>
      <c r="O1264" s="42" t="n"/>
    </row>
    <row r="1265">
      <c r="A1265" s="40" t="n"/>
      <c r="B1265" s="41" t="n"/>
      <c r="C1265" s="42" t="n"/>
      <c r="D1265" s="42" t="n"/>
      <c r="E1265" s="42" t="n"/>
      <c r="F1265" s="42" t="n"/>
      <c r="G1265" s="42" t="n"/>
      <c r="H1265" s="42" t="n"/>
      <c r="I1265" s="42" t="n"/>
      <c r="J1265" s="42" t="n"/>
      <c r="K1265" s="42" t="n"/>
      <c r="L1265" s="42" t="n"/>
      <c r="M1265" s="42" t="n"/>
      <c r="N1265" s="42" t="n"/>
      <c r="O1265" s="42" t="n"/>
    </row>
    <row r="1266">
      <c r="A1266" s="40" t="n"/>
      <c r="B1266" s="41" t="n"/>
      <c r="C1266" s="42" t="n"/>
      <c r="D1266" s="42" t="n"/>
      <c r="E1266" s="42" t="n"/>
      <c r="F1266" s="42" t="n"/>
      <c r="G1266" s="42" t="n"/>
      <c r="H1266" s="42" t="n"/>
      <c r="I1266" s="42" t="n"/>
      <c r="J1266" s="42" t="n"/>
      <c r="K1266" s="42" t="n"/>
      <c r="L1266" s="42" t="n"/>
      <c r="M1266" s="42" t="n"/>
      <c r="N1266" s="42" t="n"/>
      <c r="O1266" s="42" t="n"/>
    </row>
    <row r="1267">
      <c r="A1267" s="40" t="n"/>
      <c r="B1267" s="41" t="n"/>
      <c r="C1267" s="42" t="n"/>
      <c r="D1267" s="42" t="n"/>
      <c r="E1267" s="42" t="n"/>
      <c r="F1267" s="42" t="n"/>
      <c r="G1267" s="42" t="n"/>
      <c r="H1267" s="42" t="n"/>
      <c r="I1267" s="42" t="n"/>
      <c r="J1267" s="42" t="n"/>
      <c r="K1267" s="42" t="n"/>
      <c r="L1267" s="42" t="n"/>
      <c r="M1267" s="42" t="n"/>
      <c r="N1267" s="42" t="n"/>
      <c r="O1267" s="42" t="n"/>
    </row>
    <row r="1268">
      <c r="A1268" s="40" t="n"/>
      <c r="B1268" s="41" t="n"/>
      <c r="C1268" s="42" t="n"/>
      <c r="D1268" s="42" t="n"/>
      <c r="E1268" s="42" t="n"/>
      <c r="F1268" s="42" t="n"/>
      <c r="G1268" s="42" t="n"/>
      <c r="H1268" s="42" t="n"/>
      <c r="I1268" s="42" t="n"/>
      <c r="J1268" s="42" t="n"/>
      <c r="K1268" s="42" t="n"/>
      <c r="L1268" s="42" t="n"/>
      <c r="M1268" s="42" t="n"/>
      <c r="N1268" s="42" t="n"/>
      <c r="O1268" s="42" t="n"/>
    </row>
    <row r="1269">
      <c r="A1269" s="40" t="n"/>
      <c r="B1269" s="41" t="n"/>
      <c r="C1269" s="42" t="n"/>
      <c r="D1269" s="42" t="n"/>
      <c r="E1269" s="42" t="n"/>
      <c r="F1269" s="42" t="n"/>
      <c r="G1269" s="42" t="n"/>
      <c r="H1269" s="42" t="n"/>
      <c r="I1269" s="42" t="n"/>
      <c r="J1269" s="42" t="n"/>
      <c r="K1269" s="42" t="n"/>
      <c r="L1269" s="42" t="n"/>
      <c r="M1269" s="42" t="n"/>
      <c r="N1269" s="42" t="n"/>
      <c r="O1269" s="42" t="n"/>
    </row>
    <row r="1270">
      <c r="A1270" s="40" t="n"/>
      <c r="B1270" s="41" t="n"/>
      <c r="C1270" s="42" t="n"/>
      <c r="D1270" s="42" t="n"/>
      <c r="E1270" s="42" t="n"/>
      <c r="F1270" s="42" t="n"/>
      <c r="G1270" s="42" t="n"/>
      <c r="H1270" s="42" t="n"/>
      <c r="I1270" s="42" t="n"/>
      <c r="J1270" s="42" t="n"/>
      <c r="K1270" s="42" t="n"/>
      <c r="L1270" s="42" t="n"/>
      <c r="M1270" s="42" t="n"/>
      <c r="N1270" s="42" t="n"/>
      <c r="O1270" s="42" t="n"/>
    </row>
    <row r="1271">
      <c r="A1271" s="40" t="n"/>
      <c r="B1271" s="41" t="n"/>
      <c r="C1271" s="42" t="n"/>
      <c r="D1271" s="42" t="n"/>
      <c r="E1271" s="42" t="n"/>
      <c r="F1271" s="42" t="n"/>
      <c r="G1271" s="42" t="n"/>
      <c r="H1271" s="42" t="n"/>
      <c r="I1271" s="42" t="n"/>
      <c r="J1271" s="42" t="n"/>
      <c r="K1271" s="42" t="n"/>
      <c r="L1271" s="42" t="n"/>
      <c r="M1271" s="42" t="n"/>
      <c r="N1271" s="42" t="n"/>
      <c r="O1271" s="42" t="n"/>
    </row>
    <row r="1272">
      <c r="A1272" s="40" t="n"/>
      <c r="B1272" s="41" t="n"/>
      <c r="C1272" s="42" t="n"/>
      <c r="D1272" s="42" t="n"/>
      <c r="E1272" s="42" t="n"/>
      <c r="F1272" s="42" t="n"/>
      <c r="G1272" s="42" t="n"/>
      <c r="H1272" s="42" t="n"/>
      <c r="I1272" s="42" t="n"/>
      <c r="J1272" s="42" t="n"/>
      <c r="K1272" s="42" t="n"/>
      <c r="L1272" s="42" t="n"/>
      <c r="M1272" s="42" t="n"/>
      <c r="N1272" s="42" t="n"/>
      <c r="O1272" s="42" t="n"/>
    </row>
    <row r="1273">
      <c r="A1273" s="40" t="n"/>
      <c r="B1273" s="41" t="n"/>
      <c r="C1273" s="42" t="n"/>
      <c r="D1273" s="42" t="n"/>
      <c r="E1273" s="42" t="n"/>
      <c r="F1273" s="42" t="n"/>
      <c r="G1273" s="42" t="n"/>
      <c r="H1273" s="42" t="n"/>
      <c r="I1273" s="42" t="n"/>
      <c r="J1273" s="42" t="n"/>
      <c r="K1273" s="42" t="n"/>
      <c r="L1273" s="42" t="n"/>
      <c r="M1273" s="42" t="n"/>
      <c r="N1273" s="42" t="n"/>
      <c r="O1273" s="42" t="n"/>
    </row>
    <row r="1274">
      <c r="A1274" s="40" t="n"/>
      <c r="B1274" s="41" t="n"/>
      <c r="C1274" s="42" t="n"/>
      <c r="D1274" s="42" t="n"/>
      <c r="E1274" s="42" t="n"/>
      <c r="F1274" s="42" t="n"/>
      <c r="G1274" s="42" t="n"/>
      <c r="H1274" s="42" t="n"/>
      <c r="I1274" s="42" t="n"/>
      <c r="J1274" s="42" t="n"/>
      <c r="K1274" s="42" t="n"/>
      <c r="L1274" s="42" t="n"/>
      <c r="M1274" s="42" t="n"/>
      <c r="N1274" s="42" t="n"/>
      <c r="O1274" s="42" t="n"/>
    </row>
    <row r="1275">
      <c r="A1275" s="40" t="n"/>
      <c r="B1275" s="41" t="n"/>
      <c r="C1275" s="42" t="n"/>
      <c r="D1275" s="42" t="n"/>
      <c r="E1275" s="42" t="n"/>
      <c r="F1275" s="42" t="n"/>
      <c r="G1275" s="42" t="n"/>
      <c r="H1275" s="42" t="n"/>
      <c r="I1275" s="42" t="n"/>
      <c r="J1275" s="42" t="n"/>
      <c r="K1275" s="42" t="n"/>
      <c r="L1275" s="42" t="n"/>
      <c r="M1275" s="42" t="n"/>
      <c r="N1275" s="42" t="n"/>
      <c r="O1275" s="42" t="n"/>
    </row>
    <row r="1276">
      <c r="A1276" s="40" t="n"/>
      <c r="B1276" s="41" t="n"/>
      <c r="C1276" s="42" t="n"/>
      <c r="D1276" s="42" t="n"/>
      <c r="E1276" s="42" t="n"/>
      <c r="F1276" s="42" t="n"/>
      <c r="G1276" s="42" t="n"/>
      <c r="H1276" s="42" t="n"/>
      <c r="I1276" s="42" t="n"/>
      <c r="J1276" s="42" t="n"/>
      <c r="K1276" s="42" t="n"/>
      <c r="L1276" s="42" t="n"/>
      <c r="M1276" s="42" t="n"/>
      <c r="N1276" s="42" t="n"/>
      <c r="O1276" s="42" t="n"/>
    </row>
    <row r="1277">
      <c r="A1277" s="40" t="n"/>
      <c r="B1277" s="41" t="n"/>
      <c r="C1277" s="42" t="n"/>
      <c r="D1277" s="42" t="n"/>
      <c r="E1277" s="42" t="n"/>
      <c r="F1277" s="42" t="n"/>
      <c r="G1277" s="42" t="n"/>
      <c r="H1277" s="42" t="n"/>
      <c r="I1277" s="42" t="n"/>
      <c r="J1277" s="42" t="n"/>
      <c r="K1277" s="42" t="n"/>
      <c r="L1277" s="42" t="n"/>
      <c r="M1277" s="42" t="n"/>
      <c r="N1277" s="42" t="n"/>
      <c r="O1277" s="42" t="n"/>
    </row>
    <row r="1278">
      <c r="A1278" s="40" t="n"/>
      <c r="B1278" s="41" t="n"/>
      <c r="C1278" s="42" t="n"/>
      <c r="D1278" s="42" t="n"/>
      <c r="E1278" s="42" t="n"/>
      <c r="F1278" s="42" t="n"/>
      <c r="G1278" s="42" t="n"/>
      <c r="H1278" s="42" t="n"/>
      <c r="I1278" s="42" t="n"/>
      <c r="J1278" s="42" t="n"/>
      <c r="K1278" s="42" t="n"/>
      <c r="L1278" s="42" t="n"/>
      <c r="M1278" s="42" t="n"/>
      <c r="N1278" s="42" t="n"/>
      <c r="O1278" s="42" t="n"/>
    </row>
    <row r="1279">
      <c r="A1279" s="40" t="n"/>
      <c r="B1279" s="41" t="n"/>
      <c r="C1279" s="42" t="n"/>
      <c r="D1279" s="42" t="n"/>
      <c r="E1279" s="42" t="n"/>
      <c r="F1279" s="42" t="n"/>
      <c r="G1279" s="42" t="n"/>
      <c r="H1279" s="42" t="n"/>
      <c r="I1279" s="42" t="n"/>
      <c r="J1279" s="42" t="n"/>
      <c r="K1279" s="42" t="n"/>
      <c r="L1279" s="42" t="n"/>
      <c r="M1279" s="42" t="n"/>
      <c r="N1279" s="42" t="n"/>
      <c r="O1279" s="42" t="n"/>
    </row>
    <row r="1280">
      <c r="A1280" s="40" t="n"/>
      <c r="B1280" s="41" t="n"/>
      <c r="C1280" s="42" t="n"/>
      <c r="D1280" s="42" t="n"/>
      <c r="E1280" s="42" t="n"/>
      <c r="F1280" s="42" t="n"/>
      <c r="G1280" s="42" t="n"/>
      <c r="H1280" s="42" t="n"/>
      <c r="I1280" s="42" t="n"/>
      <c r="J1280" s="42" t="n"/>
      <c r="K1280" s="42" t="n"/>
      <c r="L1280" s="42" t="n"/>
      <c r="M1280" s="42" t="n"/>
      <c r="N1280" s="42" t="n"/>
      <c r="O1280" s="42" t="n"/>
    </row>
    <row r="1281">
      <c r="A1281" s="40" t="n"/>
      <c r="B1281" s="41" t="n"/>
      <c r="C1281" s="42" t="n"/>
      <c r="D1281" s="42" t="n"/>
      <c r="E1281" s="42" t="n"/>
      <c r="F1281" s="42" t="n"/>
      <c r="G1281" s="42" t="n"/>
      <c r="H1281" s="42" t="n"/>
      <c r="I1281" s="42" t="n"/>
      <c r="J1281" s="42" t="n"/>
      <c r="K1281" s="42" t="n"/>
      <c r="L1281" s="42" t="n"/>
      <c r="M1281" s="42" t="n"/>
      <c r="N1281" s="42" t="n"/>
      <c r="O1281" s="42" t="n"/>
    </row>
    <row r="1282">
      <c r="A1282" s="40" t="n"/>
      <c r="B1282" s="41" t="n"/>
      <c r="C1282" s="42" t="n"/>
      <c r="D1282" s="42" t="n"/>
      <c r="E1282" s="42" t="n"/>
      <c r="F1282" s="42" t="n"/>
      <c r="G1282" s="42" t="n"/>
      <c r="H1282" s="42" t="n"/>
      <c r="I1282" s="42" t="n"/>
      <c r="J1282" s="42" t="n"/>
      <c r="K1282" s="42" t="n"/>
      <c r="L1282" s="42" t="n"/>
      <c r="M1282" s="42" t="n"/>
      <c r="N1282" s="42" t="n"/>
      <c r="O1282" s="42" t="n"/>
    </row>
    <row r="1283">
      <c r="A1283" s="40" t="n"/>
      <c r="B1283" s="41" t="n"/>
      <c r="C1283" s="42" t="n"/>
      <c r="D1283" s="42" t="n"/>
      <c r="E1283" s="42" t="n"/>
      <c r="F1283" s="42" t="n"/>
      <c r="G1283" s="42" t="n"/>
      <c r="H1283" s="42" t="n"/>
      <c r="I1283" s="42" t="n"/>
      <c r="J1283" s="42" t="n"/>
      <c r="K1283" s="42" t="n"/>
      <c r="L1283" s="42" t="n"/>
      <c r="M1283" s="42" t="n"/>
      <c r="N1283" s="42" t="n"/>
      <c r="O1283" s="42" t="n"/>
    </row>
    <row r="1284">
      <c r="A1284" s="40" t="n"/>
      <c r="B1284" s="41" t="n"/>
      <c r="C1284" s="42" t="n"/>
      <c r="D1284" s="42" t="n"/>
      <c r="E1284" s="42" t="n"/>
      <c r="F1284" s="42" t="n"/>
      <c r="G1284" s="42" t="n"/>
      <c r="H1284" s="42" t="n"/>
      <c r="I1284" s="42" t="n"/>
      <c r="J1284" s="42" t="n"/>
      <c r="K1284" s="42" t="n"/>
      <c r="L1284" s="42" t="n"/>
      <c r="M1284" s="42" t="n"/>
      <c r="N1284" s="42" t="n"/>
      <c r="O1284" s="42" t="n"/>
    </row>
    <row r="1285">
      <c r="A1285" s="40" t="n"/>
      <c r="B1285" s="41" t="n"/>
      <c r="C1285" s="42" t="n"/>
      <c r="D1285" s="42" t="n"/>
      <c r="E1285" s="42" t="n"/>
      <c r="F1285" s="42" t="n"/>
      <c r="G1285" s="42" t="n"/>
      <c r="H1285" s="42" t="n"/>
      <c r="I1285" s="42" t="n"/>
      <c r="J1285" s="42" t="n"/>
      <c r="K1285" s="42" t="n"/>
      <c r="L1285" s="42" t="n"/>
      <c r="M1285" s="42" t="n"/>
      <c r="N1285" s="42" t="n"/>
      <c r="O1285" s="42" t="n"/>
    </row>
    <row r="1286">
      <c r="A1286" s="40" t="n"/>
      <c r="B1286" s="41" t="n"/>
      <c r="C1286" s="42" t="n"/>
      <c r="D1286" s="42" t="n"/>
      <c r="E1286" s="42" t="n"/>
      <c r="F1286" s="42" t="n"/>
      <c r="G1286" s="42" t="n"/>
      <c r="H1286" s="42" t="n"/>
      <c r="I1286" s="42" t="n"/>
      <c r="J1286" s="42" t="n"/>
      <c r="K1286" s="42" t="n"/>
      <c r="L1286" s="42" t="n"/>
      <c r="M1286" s="42" t="n"/>
      <c r="N1286" s="42" t="n"/>
      <c r="O1286" s="42" t="n"/>
    </row>
    <row r="1287">
      <c r="A1287" s="40" t="n"/>
      <c r="B1287" s="41" t="n"/>
      <c r="C1287" s="42" t="n"/>
      <c r="D1287" s="42" t="n"/>
      <c r="E1287" s="42" t="n"/>
      <c r="F1287" s="42" t="n"/>
      <c r="G1287" s="42" t="n"/>
      <c r="H1287" s="42" t="n"/>
      <c r="I1287" s="42" t="n"/>
      <c r="J1287" s="42" t="n"/>
      <c r="K1287" s="42" t="n"/>
      <c r="L1287" s="42" t="n"/>
      <c r="M1287" s="42" t="n"/>
      <c r="N1287" s="42" t="n"/>
      <c r="O1287" s="42" t="n"/>
    </row>
    <row r="1288">
      <c r="A1288" s="40" t="n"/>
      <c r="B1288" s="41" t="n"/>
      <c r="C1288" s="42" t="n"/>
      <c r="D1288" s="42" t="n"/>
      <c r="E1288" s="42" t="n"/>
      <c r="F1288" s="42" t="n"/>
      <c r="G1288" s="42" t="n"/>
      <c r="H1288" s="42" t="n"/>
      <c r="I1288" s="42" t="n"/>
      <c r="J1288" s="42" t="n"/>
      <c r="K1288" s="42" t="n"/>
      <c r="L1288" s="42" t="n"/>
      <c r="M1288" s="42" t="n"/>
      <c r="N1288" s="42" t="n"/>
      <c r="O1288" s="42" t="n"/>
    </row>
    <row r="1289">
      <c r="A1289" s="40" t="n"/>
      <c r="B1289" s="41" t="n"/>
      <c r="C1289" s="42" t="n"/>
      <c r="D1289" s="42" t="n"/>
      <c r="E1289" s="42" t="n"/>
      <c r="F1289" s="42" t="n"/>
      <c r="G1289" s="42" t="n"/>
      <c r="H1289" s="42" t="n"/>
      <c r="I1289" s="42" t="n"/>
      <c r="J1289" s="42" t="n"/>
      <c r="K1289" s="42" t="n"/>
      <c r="L1289" s="42" t="n"/>
      <c r="M1289" s="42" t="n"/>
      <c r="N1289" s="42" t="n"/>
      <c r="O1289" s="42" t="n"/>
    </row>
    <row r="1290">
      <c r="A1290" s="40" t="n"/>
      <c r="B1290" s="41" t="n"/>
      <c r="C1290" s="42" t="n"/>
      <c r="D1290" s="42" t="n"/>
      <c r="E1290" s="42" t="n"/>
      <c r="F1290" s="42" t="n"/>
      <c r="G1290" s="42" t="n"/>
      <c r="H1290" s="42" t="n"/>
      <c r="I1290" s="42" t="n"/>
      <c r="J1290" s="42" t="n"/>
      <c r="K1290" s="42" t="n"/>
      <c r="L1290" s="42" t="n"/>
      <c r="M1290" s="42" t="n"/>
      <c r="N1290" s="42" t="n"/>
      <c r="O1290" s="42" t="n"/>
    </row>
    <row r="1291">
      <c r="A1291" s="40" t="n"/>
      <c r="B1291" s="41" t="n"/>
      <c r="C1291" s="42" t="n"/>
      <c r="D1291" s="42" t="n"/>
      <c r="E1291" s="42" t="n"/>
      <c r="F1291" s="42" t="n"/>
      <c r="G1291" s="42" t="n"/>
      <c r="H1291" s="42" t="n"/>
      <c r="I1291" s="42" t="n"/>
      <c r="J1291" s="42" t="n"/>
      <c r="K1291" s="42" t="n"/>
      <c r="L1291" s="42" t="n"/>
      <c r="M1291" s="42" t="n"/>
      <c r="N1291" s="42" t="n"/>
      <c r="O1291" s="42" t="n"/>
    </row>
    <row r="1292">
      <c r="A1292" s="40" t="n"/>
      <c r="B1292" s="41" t="n"/>
      <c r="C1292" s="42" t="n"/>
      <c r="D1292" s="42" t="n"/>
      <c r="E1292" s="42" t="n"/>
      <c r="F1292" s="42" t="n"/>
      <c r="G1292" s="42" t="n"/>
      <c r="H1292" s="42" t="n"/>
      <c r="I1292" s="42" t="n"/>
      <c r="J1292" s="42" t="n"/>
      <c r="K1292" s="42" t="n"/>
      <c r="L1292" s="42" t="n"/>
      <c r="M1292" s="42" t="n"/>
      <c r="N1292" s="42" t="n"/>
      <c r="O1292" s="42" t="n"/>
    </row>
    <row r="1293">
      <c r="A1293" s="40" t="n"/>
      <c r="B1293" s="41" t="n"/>
      <c r="C1293" s="42" t="n"/>
      <c r="D1293" s="42" t="n"/>
      <c r="E1293" s="42" t="n"/>
      <c r="F1293" s="42" t="n"/>
      <c r="G1293" s="42" t="n"/>
      <c r="H1293" s="42" t="n"/>
      <c r="I1293" s="42" t="n"/>
      <c r="J1293" s="42" t="n"/>
      <c r="K1293" s="42" t="n"/>
      <c r="L1293" s="42" t="n"/>
      <c r="M1293" s="42" t="n"/>
      <c r="N1293" s="42" t="n"/>
      <c r="O1293" s="42" t="n"/>
    </row>
    <row r="1294">
      <c r="A1294" s="40" t="n"/>
      <c r="B1294" s="41" t="n"/>
      <c r="C1294" s="42" t="n"/>
      <c r="D1294" s="42" t="n"/>
      <c r="E1294" s="42" t="n"/>
      <c r="F1294" s="42" t="n"/>
      <c r="G1294" s="42" t="n"/>
      <c r="H1294" s="42" t="n"/>
      <c r="I1294" s="42" t="n"/>
      <c r="J1294" s="42" t="n"/>
      <c r="K1294" s="42" t="n"/>
      <c r="L1294" s="42" t="n"/>
      <c r="M1294" s="42" t="n"/>
      <c r="N1294" s="42" t="n"/>
      <c r="O1294" s="42" t="n"/>
    </row>
    <row r="1295">
      <c r="A1295" s="40" t="n"/>
      <c r="B1295" s="41" t="n"/>
      <c r="C1295" s="42" t="n"/>
      <c r="D1295" s="42" t="n"/>
      <c r="E1295" s="42" t="n"/>
      <c r="F1295" s="42" t="n"/>
      <c r="G1295" s="42" t="n"/>
      <c r="H1295" s="42" t="n"/>
      <c r="I1295" s="42" t="n"/>
      <c r="J1295" s="42" t="n"/>
      <c r="K1295" s="42" t="n"/>
      <c r="L1295" s="42" t="n"/>
      <c r="M1295" s="42" t="n"/>
      <c r="N1295" s="42" t="n"/>
      <c r="O1295" s="42" t="n"/>
    </row>
    <row r="1296">
      <c r="A1296" s="40" t="n"/>
      <c r="B1296" s="41" t="n"/>
      <c r="C1296" s="42" t="n"/>
      <c r="D1296" s="42" t="n"/>
      <c r="E1296" s="42" t="n"/>
      <c r="F1296" s="42" t="n"/>
      <c r="G1296" s="42" t="n"/>
      <c r="H1296" s="42" t="n"/>
      <c r="I1296" s="42" t="n"/>
      <c r="J1296" s="42" t="n"/>
      <c r="K1296" s="42" t="n"/>
      <c r="L1296" s="42" t="n"/>
      <c r="M1296" s="42" t="n"/>
      <c r="N1296" s="42" t="n"/>
      <c r="O1296" s="42" t="n"/>
    </row>
    <row r="1297">
      <c r="A1297" s="40" t="n"/>
      <c r="B1297" s="41" t="n"/>
      <c r="C1297" s="42" t="n"/>
      <c r="D1297" s="42" t="n"/>
      <c r="E1297" s="42" t="n"/>
      <c r="F1297" s="42" t="n"/>
      <c r="G1297" s="42" t="n"/>
      <c r="H1297" s="42" t="n"/>
      <c r="I1297" s="42" t="n"/>
      <c r="J1297" s="42" t="n"/>
      <c r="K1297" s="42" t="n"/>
      <c r="L1297" s="42" t="n"/>
      <c r="M1297" s="42" t="n"/>
      <c r="N1297" s="42" t="n"/>
      <c r="O1297" s="42" t="n"/>
    </row>
    <row r="1298">
      <c r="A1298" s="40" t="n"/>
      <c r="B1298" s="41" t="n"/>
      <c r="C1298" s="42" t="n"/>
      <c r="D1298" s="42" t="n"/>
      <c r="E1298" s="42" t="n"/>
      <c r="F1298" s="42" t="n"/>
      <c r="G1298" s="42" t="n"/>
      <c r="H1298" s="42" t="n"/>
      <c r="I1298" s="42" t="n"/>
      <c r="J1298" s="42" t="n"/>
      <c r="K1298" s="42" t="n"/>
      <c r="L1298" s="42" t="n"/>
      <c r="M1298" s="42" t="n"/>
      <c r="N1298" s="42" t="n"/>
      <c r="O1298" s="42" t="n"/>
    </row>
    <row r="1299">
      <c r="A1299" s="40" t="n"/>
      <c r="B1299" s="41" t="n"/>
      <c r="C1299" s="42" t="n"/>
      <c r="D1299" s="42" t="n"/>
      <c r="E1299" s="42" t="n"/>
      <c r="F1299" s="42" t="n"/>
      <c r="G1299" s="42" t="n"/>
      <c r="H1299" s="42" t="n"/>
      <c r="I1299" s="42" t="n"/>
      <c r="J1299" s="42" t="n"/>
      <c r="K1299" s="42" t="n"/>
      <c r="L1299" s="42" t="n"/>
      <c r="M1299" s="42" t="n"/>
      <c r="N1299" s="42" t="n"/>
      <c r="O1299" s="42" t="n"/>
    </row>
    <row r="1300">
      <c r="A1300" s="40" t="n"/>
      <c r="B1300" s="41" t="n"/>
      <c r="C1300" s="42" t="n"/>
      <c r="D1300" s="42" t="n"/>
      <c r="E1300" s="42" t="n"/>
      <c r="F1300" s="42" t="n"/>
      <c r="G1300" s="42" t="n"/>
      <c r="H1300" s="42" t="n"/>
      <c r="I1300" s="42" t="n"/>
      <c r="J1300" s="42" t="n"/>
      <c r="K1300" s="42" t="n"/>
      <c r="L1300" s="42" t="n"/>
      <c r="M1300" s="42" t="n"/>
      <c r="N1300" s="42" t="n"/>
      <c r="O1300" s="42" t="n"/>
    </row>
    <row r="1301">
      <c r="A1301" s="40" t="n"/>
      <c r="B1301" s="41" t="n"/>
      <c r="C1301" s="42" t="n"/>
      <c r="D1301" s="42" t="n"/>
      <c r="E1301" s="42" t="n"/>
      <c r="F1301" s="42" t="n"/>
      <c r="G1301" s="42" t="n"/>
      <c r="H1301" s="42" t="n"/>
      <c r="I1301" s="42" t="n"/>
      <c r="J1301" s="42" t="n"/>
      <c r="K1301" s="42" t="n"/>
      <c r="L1301" s="42" t="n"/>
      <c r="M1301" s="42" t="n"/>
      <c r="N1301" s="42" t="n"/>
      <c r="O1301" s="42" t="n"/>
    </row>
    <row r="1302">
      <c r="A1302" s="40" t="n"/>
      <c r="B1302" s="41" t="n"/>
      <c r="C1302" s="42" t="n"/>
      <c r="D1302" s="42" t="n"/>
      <c r="E1302" s="42" t="n"/>
      <c r="F1302" s="42" t="n"/>
      <c r="G1302" s="42" t="n"/>
      <c r="H1302" s="42" t="n"/>
      <c r="I1302" s="42" t="n"/>
      <c r="J1302" s="42" t="n"/>
      <c r="K1302" s="42" t="n"/>
      <c r="L1302" s="42" t="n"/>
      <c r="M1302" s="42" t="n"/>
      <c r="N1302" s="42" t="n"/>
      <c r="O1302" s="42" t="n"/>
    </row>
    <row r="1303">
      <c r="A1303" s="40" t="n"/>
      <c r="B1303" s="41" t="n"/>
      <c r="C1303" s="42" t="n"/>
      <c r="D1303" s="42" t="n"/>
      <c r="E1303" s="42" t="n"/>
      <c r="F1303" s="42" t="n"/>
      <c r="G1303" s="42" t="n"/>
      <c r="H1303" s="42" t="n"/>
      <c r="I1303" s="42" t="n"/>
      <c r="J1303" s="42" t="n"/>
      <c r="K1303" s="42" t="n"/>
      <c r="L1303" s="42" t="n"/>
      <c r="M1303" s="42" t="n"/>
      <c r="N1303" s="42" t="n"/>
      <c r="O1303" s="42" t="n"/>
    </row>
    <row r="1304">
      <c r="A1304" s="40" t="n"/>
      <c r="B1304" s="41" t="n"/>
      <c r="C1304" s="42" t="n"/>
      <c r="D1304" s="42" t="n"/>
      <c r="E1304" s="42" t="n"/>
      <c r="F1304" s="42" t="n"/>
      <c r="G1304" s="42" t="n"/>
      <c r="H1304" s="42" t="n"/>
      <c r="I1304" s="42" t="n"/>
      <c r="J1304" s="42" t="n"/>
      <c r="K1304" s="42" t="n"/>
      <c r="L1304" s="42" t="n"/>
      <c r="M1304" s="42" t="n"/>
      <c r="N1304" s="42" t="n"/>
      <c r="O1304" s="42" t="n"/>
    </row>
    <row r="1305">
      <c r="A1305" s="40" t="n"/>
      <c r="B1305" s="41" t="n"/>
      <c r="C1305" s="42" t="n"/>
      <c r="D1305" s="42" t="n"/>
      <c r="E1305" s="42" t="n"/>
      <c r="F1305" s="42" t="n"/>
      <c r="G1305" s="42" t="n"/>
      <c r="H1305" s="42" t="n"/>
      <c r="I1305" s="42" t="n"/>
      <c r="J1305" s="42" t="n"/>
      <c r="K1305" s="42" t="n"/>
      <c r="L1305" s="42" t="n"/>
      <c r="M1305" s="42" t="n"/>
      <c r="N1305" s="42" t="n"/>
      <c r="O1305" s="42" t="n"/>
    </row>
    <row r="1306">
      <c r="A1306" s="40" t="n"/>
      <c r="B1306" s="41" t="n"/>
      <c r="C1306" s="42" t="n"/>
      <c r="D1306" s="42" t="n"/>
      <c r="E1306" s="42" t="n"/>
      <c r="F1306" s="42" t="n"/>
      <c r="G1306" s="42" t="n"/>
      <c r="H1306" s="42" t="n"/>
      <c r="I1306" s="42" t="n"/>
      <c r="J1306" s="42" t="n"/>
      <c r="K1306" s="42" t="n"/>
      <c r="L1306" s="42" t="n"/>
      <c r="M1306" s="42" t="n"/>
      <c r="N1306" s="42" t="n"/>
      <c r="O1306" s="42" t="n"/>
    </row>
    <row r="1307">
      <c r="A1307" s="40" t="n"/>
      <c r="B1307" s="41" t="n"/>
      <c r="C1307" s="42" t="n"/>
      <c r="D1307" s="42" t="n"/>
      <c r="E1307" s="42" t="n"/>
      <c r="F1307" s="42" t="n"/>
      <c r="G1307" s="42" t="n"/>
      <c r="H1307" s="42" t="n"/>
      <c r="I1307" s="42" t="n"/>
      <c r="J1307" s="42" t="n"/>
      <c r="K1307" s="42" t="n"/>
      <c r="L1307" s="42" t="n"/>
      <c r="M1307" s="42" t="n"/>
      <c r="N1307" s="42" t="n"/>
      <c r="O1307" s="42" t="n"/>
    </row>
    <row r="1308">
      <c r="A1308" s="40" t="n"/>
      <c r="B1308" s="41" t="n"/>
      <c r="C1308" s="42" t="n"/>
      <c r="D1308" s="42" t="n"/>
      <c r="E1308" s="42" t="n"/>
      <c r="F1308" s="42" t="n"/>
      <c r="G1308" s="42" t="n"/>
      <c r="H1308" s="42" t="n"/>
      <c r="I1308" s="42" t="n"/>
      <c r="J1308" s="42" t="n"/>
      <c r="K1308" s="42" t="n"/>
      <c r="L1308" s="42" t="n"/>
      <c r="M1308" s="42" t="n"/>
      <c r="N1308" s="42" t="n"/>
      <c r="O1308" s="42" t="n"/>
    </row>
    <row r="1309">
      <c r="A1309" s="40" t="n"/>
      <c r="B1309" s="41" t="n"/>
      <c r="C1309" s="42" t="n"/>
      <c r="D1309" s="42" t="n"/>
      <c r="E1309" s="42" t="n"/>
      <c r="F1309" s="42" t="n"/>
      <c r="G1309" s="42" t="n"/>
      <c r="H1309" s="42" t="n"/>
      <c r="I1309" s="42" t="n"/>
      <c r="J1309" s="42" t="n"/>
      <c r="K1309" s="42" t="n"/>
      <c r="L1309" s="42" t="n"/>
      <c r="M1309" s="42" t="n"/>
      <c r="N1309" s="42" t="n"/>
      <c r="O1309" s="42" t="n"/>
    </row>
    <row r="1310">
      <c r="A1310" s="40" t="n"/>
      <c r="B1310" s="41" t="n"/>
      <c r="C1310" s="42" t="n"/>
      <c r="D1310" s="42" t="n"/>
      <c r="E1310" s="42" t="n"/>
      <c r="F1310" s="42" t="n"/>
      <c r="G1310" s="42" t="n"/>
      <c r="H1310" s="42" t="n"/>
      <c r="I1310" s="42" t="n"/>
      <c r="J1310" s="42" t="n"/>
      <c r="K1310" s="42" t="n"/>
      <c r="L1310" s="42" t="n"/>
      <c r="M1310" s="42" t="n"/>
      <c r="N1310" s="42" t="n"/>
      <c r="O1310" s="42" t="n"/>
    </row>
    <row r="1311">
      <c r="A1311" s="40" t="n"/>
      <c r="B1311" s="41" t="n"/>
      <c r="C1311" s="42" t="n"/>
      <c r="D1311" s="42" t="n"/>
      <c r="E1311" s="42" t="n"/>
      <c r="F1311" s="42" t="n"/>
      <c r="G1311" s="42" t="n"/>
      <c r="H1311" s="42" t="n"/>
      <c r="I1311" s="42" t="n"/>
      <c r="J1311" s="42" t="n"/>
      <c r="K1311" s="42" t="n"/>
      <c r="L1311" s="42" t="n"/>
      <c r="M1311" s="42" t="n"/>
      <c r="N1311" s="42" t="n"/>
      <c r="O1311" s="42" t="n"/>
    </row>
    <row r="1312">
      <c r="A1312" s="40" t="n"/>
      <c r="B1312" s="41" t="n"/>
      <c r="C1312" s="42" t="n"/>
      <c r="D1312" s="42" t="n"/>
      <c r="E1312" s="42" t="n"/>
      <c r="F1312" s="42" t="n"/>
      <c r="G1312" s="42" t="n"/>
      <c r="H1312" s="42" t="n"/>
      <c r="I1312" s="42" t="n"/>
      <c r="J1312" s="42" t="n"/>
      <c r="K1312" s="42" t="n"/>
      <c r="L1312" s="42" t="n"/>
      <c r="M1312" s="42" t="n"/>
      <c r="N1312" s="42" t="n"/>
      <c r="O1312" s="42" t="n"/>
    </row>
    <row r="1313">
      <c r="A1313" s="40" t="n"/>
      <c r="B1313" s="41" t="n"/>
      <c r="C1313" s="42" t="n"/>
      <c r="D1313" s="42" t="n"/>
      <c r="E1313" s="42" t="n"/>
      <c r="F1313" s="42" t="n"/>
      <c r="G1313" s="42" t="n"/>
      <c r="H1313" s="42" t="n"/>
      <c r="I1313" s="42" t="n"/>
      <c r="J1313" s="42" t="n"/>
      <c r="K1313" s="42" t="n"/>
      <c r="L1313" s="42" t="n"/>
      <c r="M1313" s="42" t="n"/>
      <c r="N1313" s="42" t="n"/>
      <c r="O1313" s="42" t="n"/>
    </row>
    <row r="1314">
      <c r="A1314" s="40" t="n"/>
      <c r="B1314" s="41" t="n"/>
      <c r="C1314" s="42" t="n"/>
      <c r="D1314" s="42" t="n"/>
      <c r="E1314" s="42" t="n"/>
      <c r="F1314" s="42" t="n"/>
      <c r="G1314" s="42" t="n"/>
      <c r="H1314" s="42" t="n"/>
      <c r="I1314" s="42" t="n"/>
      <c r="J1314" s="42" t="n"/>
      <c r="K1314" s="42" t="n"/>
      <c r="L1314" s="42" t="n"/>
      <c r="M1314" s="42" t="n"/>
      <c r="N1314" s="42" t="n"/>
      <c r="O1314" s="42" t="n"/>
    </row>
    <row r="1315">
      <c r="A1315" s="40" t="n"/>
      <c r="B1315" s="41" t="n"/>
      <c r="C1315" s="42" t="n"/>
      <c r="D1315" s="42" t="n"/>
      <c r="E1315" s="42" t="n"/>
      <c r="F1315" s="42" t="n"/>
      <c r="G1315" s="42" t="n"/>
      <c r="H1315" s="42" t="n"/>
      <c r="I1315" s="42" t="n"/>
      <c r="J1315" s="42" t="n"/>
      <c r="K1315" s="42" t="n"/>
      <c r="L1315" s="42" t="n"/>
      <c r="M1315" s="42" t="n"/>
      <c r="N1315" s="42" t="n"/>
      <c r="O1315" s="42" t="n"/>
    </row>
    <row r="1316">
      <c r="A1316" s="40" t="n"/>
      <c r="B1316" s="41" t="n"/>
      <c r="C1316" s="42" t="n"/>
      <c r="D1316" s="42" t="n"/>
      <c r="E1316" s="42" t="n"/>
      <c r="F1316" s="42" t="n"/>
      <c r="G1316" s="42" t="n"/>
      <c r="H1316" s="42" t="n"/>
      <c r="I1316" s="42" t="n"/>
      <c r="J1316" s="42" t="n"/>
      <c r="K1316" s="42" t="n"/>
      <c r="L1316" s="42" t="n"/>
      <c r="M1316" s="42" t="n"/>
      <c r="N1316" s="42" t="n"/>
      <c r="O1316" s="42" t="n"/>
    </row>
    <row r="1317">
      <c r="A1317" s="40" t="n"/>
      <c r="B1317" s="41" t="n"/>
      <c r="C1317" s="42" t="n"/>
      <c r="D1317" s="42" t="n"/>
      <c r="E1317" s="42" t="n"/>
      <c r="F1317" s="42" t="n"/>
      <c r="G1317" s="42" t="n"/>
      <c r="H1317" s="42" t="n"/>
      <c r="I1317" s="42" t="n"/>
      <c r="J1317" s="42" t="n"/>
      <c r="K1317" s="42" t="n"/>
      <c r="L1317" s="42" t="n"/>
      <c r="M1317" s="42" t="n"/>
      <c r="N1317" s="42" t="n"/>
      <c r="O1317" s="42" t="n"/>
    </row>
    <row r="1318">
      <c r="A1318" s="40" t="n"/>
      <c r="B1318" s="41" t="n"/>
      <c r="C1318" s="42" t="n"/>
      <c r="D1318" s="42" t="n"/>
      <c r="E1318" s="42" t="n"/>
      <c r="F1318" s="42" t="n"/>
      <c r="G1318" s="42" t="n"/>
      <c r="H1318" s="42" t="n"/>
      <c r="I1318" s="42" t="n"/>
      <c r="J1318" s="42" t="n"/>
      <c r="K1318" s="42" t="n"/>
      <c r="L1318" s="42" t="n"/>
      <c r="M1318" s="42" t="n"/>
      <c r="N1318" s="42" t="n"/>
      <c r="O1318" s="42" t="n"/>
    </row>
    <row r="1319">
      <c r="A1319" s="40" t="n"/>
      <c r="B1319" s="41" t="n"/>
      <c r="C1319" s="42" t="n"/>
      <c r="D1319" s="42" t="n"/>
      <c r="E1319" s="42" t="n"/>
      <c r="F1319" s="42" t="n"/>
      <c r="G1319" s="42" t="n"/>
      <c r="H1319" s="42" t="n"/>
      <c r="I1319" s="42" t="n"/>
      <c r="J1319" s="42" t="n"/>
      <c r="K1319" s="42" t="n"/>
      <c r="L1319" s="42" t="n"/>
      <c r="M1319" s="42" t="n"/>
      <c r="N1319" s="42" t="n"/>
      <c r="O1319" s="42" t="n"/>
    </row>
    <row r="1320">
      <c r="A1320" s="40" t="n"/>
      <c r="B1320" s="41" t="n"/>
      <c r="C1320" s="42" t="n"/>
      <c r="D1320" s="42" t="n"/>
      <c r="E1320" s="42" t="n"/>
      <c r="F1320" s="42" t="n"/>
      <c r="G1320" s="42" t="n"/>
      <c r="H1320" s="42" t="n"/>
      <c r="I1320" s="42" t="n"/>
      <c r="J1320" s="42" t="n"/>
      <c r="K1320" s="42" t="n"/>
      <c r="L1320" s="42" t="n"/>
      <c r="M1320" s="42" t="n"/>
      <c r="N1320" s="42" t="n"/>
      <c r="O1320" s="42" t="n"/>
    </row>
    <row r="1321">
      <c r="A1321" s="40" t="n"/>
      <c r="B1321" s="41" t="n"/>
      <c r="C1321" s="42" t="n"/>
      <c r="D1321" s="42" t="n"/>
      <c r="E1321" s="42" t="n"/>
      <c r="F1321" s="42" t="n"/>
      <c r="G1321" s="42" t="n"/>
      <c r="H1321" s="42" t="n"/>
      <c r="I1321" s="42" t="n"/>
      <c r="J1321" s="42" t="n"/>
      <c r="K1321" s="42" t="n"/>
      <c r="L1321" s="42" t="n"/>
      <c r="M1321" s="42" t="n"/>
      <c r="N1321" s="42" t="n"/>
      <c r="O1321" s="42" t="n"/>
    </row>
    <row r="1322">
      <c r="A1322" s="40" t="n"/>
      <c r="B1322" s="41" t="n"/>
      <c r="C1322" s="42" t="n"/>
      <c r="D1322" s="42" t="n"/>
      <c r="E1322" s="42" t="n"/>
      <c r="F1322" s="42" t="n"/>
      <c r="G1322" s="42" t="n"/>
      <c r="H1322" s="42" t="n"/>
      <c r="I1322" s="42" t="n"/>
      <c r="J1322" s="42" t="n"/>
      <c r="K1322" s="42" t="n"/>
      <c r="L1322" s="42" t="n"/>
      <c r="M1322" s="42" t="n"/>
      <c r="N1322" s="42" t="n"/>
      <c r="O1322" s="42" t="n"/>
    </row>
    <row r="1323">
      <c r="A1323" s="40" t="n"/>
      <c r="B1323" s="41" t="n"/>
      <c r="C1323" s="42" t="n"/>
      <c r="D1323" s="42" t="n"/>
      <c r="E1323" s="42" t="n"/>
      <c r="F1323" s="42" t="n"/>
      <c r="G1323" s="42" t="n"/>
      <c r="H1323" s="42" t="n"/>
      <c r="I1323" s="42" t="n"/>
      <c r="J1323" s="42" t="n"/>
      <c r="K1323" s="42" t="n"/>
      <c r="L1323" s="42" t="n"/>
      <c r="M1323" s="42" t="n"/>
      <c r="N1323" s="42" t="n"/>
      <c r="O1323" s="42" t="n"/>
    </row>
    <row r="1324">
      <c r="A1324" s="40" t="n"/>
      <c r="B1324" s="41" t="n"/>
      <c r="C1324" s="42" t="n"/>
      <c r="D1324" s="42" t="n"/>
      <c r="E1324" s="42" t="n"/>
      <c r="F1324" s="42" t="n"/>
      <c r="G1324" s="42" t="n"/>
      <c r="H1324" s="42" t="n"/>
      <c r="I1324" s="42" t="n"/>
      <c r="J1324" s="42" t="n"/>
      <c r="K1324" s="42" t="n"/>
      <c r="L1324" s="42" t="n"/>
      <c r="M1324" s="42" t="n"/>
      <c r="N1324" s="42" t="n"/>
      <c r="O1324" s="42" t="n"/>
    </row>
    <row r="1325">
      <c r="A1325" s="40" t="n"/>
      <c r="B1325" s="41" t="n"/>
      <c r="C1325" s="42" t="n"/>
      <c r="D1325" s="42" t="n"/>
      <c r="E1325" s="42" t="n"/>
      <c r="F1325" s="42" t="n"/>
      <c r="G1325" s="42" t="n"/>
      <c r="H1325" s="42" t="n"/>
      <c r="I1325" s="42" t="n"/>
      <c r="J1325" s="42" t="n"/>
      <c r="K1325" s="42" t="n"/>
      <c r="L1325" s="42" t="n"/>
      <c r="M1325" s="42" t="n"/>
      <c r="N1325" s="42" t="n"/>
      <c r="O1325" s="42" t="n"/>
    </row>
    <row r="1326">
      <c r="A1326" s="40" t="n"/>
      <c r="B1326" s="41" t="n"/>
      <c r="C1326" s="42" t="n"/>
      <c r="D1326" s="42" t="n"/>
      <c r="E1326" s="42" t="n"/>
      <c r="F1326" s="42" t="n"/>
      <c r="G1326" s="42" t="n"/>
      <c r="H1326" s="42" t="n"/>
      <c r="I1326" s="42" t="n"/>
      <c r="J1326" s="42" t="n"/>
      <c r="K1326" s="42" t="n"/>
      <c r="L1326" s="42" t="n"/>
      <c r="M1326" s="42" t="n"/>
      <c r="N1326" s="42" t="n"/>
      <c r="O1326" s="42" t="n"/>
    </row>
    <row r="1327">
      <c r="A1327" s="40" t="n"/>
      <c r="B1327" s="41" t="n"/>
      <c r="C1327" s="42" t="n"/>
      <c r="D1327" s="42" t="n"/>
      <c r="E1327" s="42" t="n"/>
      <c r="F1327" s="42" t="n"/>
      <c r="G1327" s="42" t="n"/>
      <c r="H1327" s="42" t="n"/>
      <c r="I1327" s="42" t="n"/>
      <c r="J1327" s="42" t="n"/>
      <c r="K1327" s="42" t="n"/>
      <c r="L1327" s="42" t="n"/>
      <c r="M1327" s="42" t="n"/>
      <c r="N1327" s="42" t="n"/>
      <c r="O1327" s="42" t="n"/>
    </row>
    <row r="1328">
      <c r="A1328" s="40" t="n"/>
      <c r="B1328" s="41" t="n"/>
      <c r="C1328" s="42" t="n"/>
      <c r="D1328" s="42" t="n"/>
      <c r="E1328" s="42" t="n"/>
      <c r="F1328" s="42" t="n"/>
      <c r="G1328" s="42" t="n"/>
      <c r="H1328" s="42" t="n"/>
      <c r="I1328" s="42" t="n"/>
      <c r="J1328" s="42" t="n"/>
      <c r="K1328" s="42" t="n"/>
      <c r="L1328" s="42" t="n"/>
      <c r="M1328" s="42" t="n"/>
      <c r="N1328" s="42" t="n"/>
      <c r="O1328" s="42" t="n"/>
    </row>
    <row r="1329">
      <c r="A1329" s="40" t="n"/>
      <c r="B1329" s="41" t="n"/>
      <c r="C1329" s="42" t="n"/>
      <c r="D1329" s="42" t="n"/>
      <c r="E1329" s="42" t="n"/>
      <c r="F1329" s="42" t="n"/>
      <c r="G1329" s="42" t="n"/>
      <c r="H1329" s="42" t="n"/>
      <c r="I1329" s="42" t="n"/>
      <c r="J1329" s="42" t="n"/>
      <c r="K1329" s="42" t="n"/>
      <c r="L1329" s="42" t="n"/>
      <c r="M1329" s="42" t="n"/>
      <c r="N1329" s="42" t="n"/>
      <c r="O1329" s="42" t="n"/>
    </row>
    <row r="1330">
      <c r="A1330" s="40" t="n"/>
      <c r="B1330" s="41" t="n"/>
      <c r="C1330" s="42" t="n"/>
      <c r="D1330" s="42" t="n"/>
      <c r="E1330" s="42" t="n"/>
      <c r="F1330" s="42" t="n"/>
      <c r="G1330" s="42" t="n"/>
      <c r="H1330" s="42" t="n"/>
      <c r="I1330" s="42" t="n"/>
      <c r="J1330" s="42" t="n"/>
      <c r="K1330" s="42" t="n"/>
      <c r="L1330" s="42" t="n"/>
      <c r="M1330" s="42" t="n"/>
      <c r="N1330" s="42" t="n"/>
      <c r="O1330" s="42" t="n"/>
    </row>
    <row r="1331">
      <c r="A1331" s="40" t="n"/>
      <c r="B1331" s="41" t="n"/>
      <c r="C1331" s="42" t="n"/>
      <c r="D1331" s="42" t="n"/>
      <c r="E1331" s="42" t="n"/>
      <c r="F1331" s="42" t="n"/>
      <c r="G1331" s="42" t="n"/>
      <c r="H1331" s="42" t="n"/>
      <c r="I1331" s="42" t="n"/>
      <c r="J1331" s="42" t="n"/>
      <c r="K1331" s="42" t="n"/>
      <c r="L1331" s="42" t="n"/>
      <c r="M1331" s="42" t="n"/>
      <c r="N1331" s="42" t="n"/>
      <c r="O1331" s="42" t="n"/>
    </row>
    <row r="1332">
      <c r="A1332" s="40" t="n"/>
      <c r="B1332" s="41" t="n"/>
      <c r="C1332" s="42" t="n"/>
      <c r="D1332" s="42" t="n"/>
      <c r="E1332" s="42" t="n"/>
      <c r="F1332" s="42" t="n"/>
      <c r="G1332" s="42" t="n"/>
      <c r="H1332" s="42" t="n"/>
      <c r="I1332" s="42" t="n"/>
      <c r="J1332" s="42" t="n"/>
      <c r="K1332" s="42" t="n"/>
      <c r="L1332" s="42" t="n"/>
      <c r="M1332" s="42" t="n"/>
      <c r="N1332" s="42" t="n"/>
      <c r="O1332" s="42" t="n"/>
    </row>
    <row r="1333">
      <c r="A1333" s="40" t="n"/>
      <c r="B1333" s="41" t="n"/>
      <c r="C1333" s="42" t="n"/>
      <c r="D1333" s="42" t="n"/>
      <c r="E1333" s="42" t="n"/>
      <c r="F1333" s="42" t="n"/>
      <c r="G1333" s="42" t="n"/>
      <c r="H1333" s="42" t="n"/>
      <c r="I1333" s="42" t="n"/>
      <c r="J1333" s="42" t="n"/>
      <c r="K1333" s="42" t="n"/>
      <c r="L1333" s="42" t="n"/>
      <c r="M1333" s="42" t="n"/>
      <c r="N1333" s="42" t="n"/>
      <c r="O1333" s="42" t="n"/>
    </row>
    <row r="1334">
      <c r="A1334" s="40" t="n"/>
      <c r="B1334" s="41" t="n"/>
      <c r="C1334" s="42" t="n"/>
      <c r="D1334" s="42" t="n"/>
      <c r="E1334" s="42" t="n"/>
      <c r="F1334" s="42" t="n"/>
      <c r="G1334" s="42" t="n"/>
      <c r="H1334" s="42" t="n"/>
      <c r="I1334" s="42" t="n"/>
      <c r="J1334" s="42" t="n"/>
      <c r="K1334" s="42" t="n"/>
      <c r="L1334" s="42" t="n"/>
      <c r="M1334" s="42" t="n"/>
      <c r="N1334" s="42" t="n"/>
      <c r="O1334" s="42" t="n"/>
    </row>
    <row r="1335">
      <c r="A1335" s="40" t="n"/>
      <c r="B1335" s="41" t="n"/>
      <c r="C1335" s="42" t="n"/>
      <c r="D1335" s="42" t="n"/>
      <c r="E1335" s="42" t="n"/>
      <c r="F1335" s="42" t="n"/>
      <c r="G1335" s="42" t="n"/>
      <c r="H1335" s="42" t="n"/>
      <c r="I1335" s="42" t="n"/>
      <c r="J1335" s="42" t="n"/>
      <c r="K1335" s="42" t="n"/>
      <c r="L1335" s="42" t="n"/>
      <c r="M1335" s="42" t="n"/>
      <c r="N1335" s="42" t="n"/>
      <c r="O1335" s="42" t="n"/>
    </row>
    <row r="1336">
      <c r="A1336" s="40" t="n"/>
      <c r="B1336" s="41" t="n"/>
      <c r="C1336" s="42" t="n"/>
      <c r="D1336" s="42" t="n"/>
      <c r="E1336" s="42" t="n"/>
      <c r="F1336" s="42" t="n"/>
      <c r="G1336" s="42" t="n"/>
      <c r="H1336" s="42" t="n"/>
      <c r="I1336" s="42" t="n"/>
      <c r="J1336" s="42" t="n"/>
      <c r="K1336" s="42" t="n"/>
      <c r="L1336" s="42" t="n"/>
      <c r="M1336" s="42" t="n"/>
      <c r="N1336" s="42" t="n"/>
      <c r="O1336" s="42" t="n"/>
    </row>
    <row r="1337">
      <c r="A1337" s="40" t="n"/>
      <c r="B1337" s="41" t="n"/>
      <c r="C1337" s="42" t="n"/>
      <c r="D1337" s="42" t="n"/>
      <c r="E1337" s="42" t="n"/>
      <c r="F1337" s="42" t="n"/>
      <c r="G1337" s="42" t="n"/>
      <c r="H1337" s="42" t="n"/>
      <c r="I1337" s="42" t="n"/>
      <c r="J1337" s="42" t="n"/>
      <c r="K1337" s="42" t="n"/>
      <c r="L1337" s="42" t="n"/>
      <c r="M1337" s="42" t="n"/>
      <c r="N1337" s="42" t="n"/>
      <c r="O1337" s="42" t="n"/>
    </row>
    <row r="1338">
      <c r="A1338" s="40" t="n"/>
      <c r="B1338" s="41" t="n"/>
      <c r="C1338" s="42" t="n"/>
      <c r="D1338" s="42" t="n"/>
      <c r="E1338" s="42" t="n"/>
      <c r="F1338" s="42" t="n"/>
      <c r="G1338" s="42" t="n"/>
      <c r="H1338" s="42" t="n"/>
      <c r="I1338" s="42" t="n"/>
      <c r="J1338" s="42" t="n"/>
      <c r="K1338" s="42" t="n"/>
      <c r="L1338" s="42" t="n"/>
      <c r="M1338" s="42" t="n"/>
      <c r="N1338" s="42" t="n"/>
      <c r="O1338" s="42" t="n"/>
    </row>
    <row r="1339">
      <c r="A1339" s="40" t="n"/>
      <c r="B1339" s="41" t="n"/>
      <c r="C1339" s="42" t="n"/>
      <c r="D1339" s="42" t="n"/>
      <c r="E1339" s="42" t="n"/>
      <c r="F1339" s="42" t="n"/>
      <c r="G1339" s="42" t="n"/>
      <c r="H1339" s="42" t="n"/>
      <c r="I1339" s="42" t="n"/>
      <c r="J1339" s="42" t="n"/>
      <c r="K1339" s="42" t="n"/>
      <c r="L1339" s="42" t="n"/>
      <c r="M1339" s="42" t="n"/>
      <c r="N1339" s="42" t="n"/>
      <c r="O1339" s="42" t="n"/>
    </row>
    <row r="1340">
      <c r="A1340" s="40" t="n"/>
      <c r="B1340" s="41" t="n"/>
      <c r="C1340" s="42" t="n"/>
      <c r="D1340" s="42" t="n"/>
      <c r="E1340" s="42" t="n"/>
      <c r="F1340" s="42" t="n"/>
      <c r="G1340" s="42" t="n"/>
      <c r="H1340" s="42" t="n"/>
      <c r="I1340" s="42" t="n"/>
      <c r="J1340" s="42" t="n"/>
      <c r="K1340" s="42" t="n"/>
      <c r="L1340" s="42" t="n"/>
      <c r="M1340" s="42" t="n"/>
      <c r="N1340" s="42" t="n"/>
      <c r="O1340" s="42" t="n"/>
    </row>
    <row r="1341">
      <c r="A1341" s="40" t="n"/>
      <c r="B1341" s="41" t="n"/>
      <c r="C1341" s="42" t="n"/>
      <c r="D1341" s="42" t="n"/>
      <c r="E1341" s="42" t="n"/>
      <c r="F1341" s="42" t="n"/>
      <c r="G1341" s="42" t="n"/>
      <c r="H1341" s="42" t="n"/>
      <c r="I1341" s="42" t="n"/>
      <c r="J1341" s="42" t="n"/>
      <c r="K1341" s="42" t="n"/>
      <c r="L1341" s="42" t="n"/>
      <c r="M1341" s="42" t="n"/>
      <c r="N1341" s="42" t="n"/>
      <c r="O1341" s="42" t="n"/>
    </row>
    <row r="1342">
      <c r="A1342" s="40" t="n"/>
      <c r="B1342" s="41" t="n"/>
      <c r="C1342" s="42" t="n"/>
      <c r="D1342" s="42" t="n"/>
      <c r="E1342" s="42" t="n"/>
      <c r="F1342" s="42" t="n"/>
      <c r="G1342" s="42" t="n"/>
      <c r="H1342" s="42" t="n"/>
      <c r="I1342" s="42" t="n"/>
      <c r="J1342" s="42" t="n"/>
      <c r="K1342" s="42" t="n"/>
      <c r="L1342" s="42" t="n"/>
      <c r="M1342" s="42" t="n"/>
      <c r="N1342" s="42" t="n"/>
      <c r="O1342" s="42" t="n"/>
    </row>
    <row r="1343">
      <c r="A1343" s="40" t="n"/>
      <c r="B1343" s="41" t="n"/>
      <c r="C1343" s="42" t="n"/>
      <c r="D1343" s="42" t="n"/>
      <c r="E1343" s="42" t="n"/>
      <c r="F1343" s="42" t="n"/>
      <c r="G1343" s="42" t="n"/>
      <c r="H1343" s="42" t="n"/>
      <c r="I1343" s="42" t="n"/>
      <c r="J1343" s="42" t="n"/>
      <c r="K1343" s="42" t="n"/>
      <c r="L1343" s="42" t="n"/>
      <c r="M1343" s="42" t="n"/>
      <c r="N1343" s="42" t="n"/>
      <c r="O1343" s="42" t="n"/>
    </row>
    <row r="1344">
      <c r="A1344" s="40" t="n"/>
      <c r="B1344" s="41" t="n"/>
      <c r="C1344" s="42" t="n"/>
      <c r="D1344" s="42" t="n"/>
      <c r="E1344" s="42" t="n"/>
      <c r="F1344" s="42" t="n"/>
      <c r="G1344" s="42" t="n"/>
      <c r="H1344" s="42" t="n"/>
      <c r="I1344" s="42" t="n"/>
      <c r="J1344" s="42" t="n"/>
      <c r="K1344" s="42" t="n"/>
      <c r="L1344" s="42" t="n"/>
      <c r="M1344" s="42" t="n"/>
      <c r="N1344" s="42" t="n"/>
      <c r="O1344" s="42" t="n"/>
    </row>
    <row r="1345">
      <c r="A1345" s="40" t="n"/>
      <c r="B1345" s="41" t="n"/>
      <c r="C1345" s="42" t="n"/>
      <c r="D1345" s="42" t="n"/>
      <c r="E1345" s="42" t="n"/>
      <c r="F1345" s="42" t="n"/>
      <c r="G1345" s="42" t="n"/>
      <c r="H1345" s="42" t="n"/>
      <c r="I1345" s="42" t="n"/>
      <c r="J1345" s="42" t="n"/>
      <c r="K1345" s="42" t="n"/>
      <c r="L1345" s="42" t="n"/>
      <c r="M1345" s="42" t="n"/>
      <c r="N1345" s="42" t="n"/>
      <c r="O1345" s="42" t="n"/>
    </row>
    <row r="1346">
      <c r="A1346" s="40" t="n"/>
      <c r="B1346" s="41" t="n"/>
      <c r="C1346" s="42" t="n"/>
      <c r="D1346" s="42" t="n"/>
      <c r="E1346" s="42" t="n"/>
      <c r="F1346" s="42" t="n"/>
      <c r="G1346" s="42" t="n"/>
      <c r="H1346" s="42" t="n"/>
      <c r="I1346" s="42" t="n"/>
      <c r="J1346" s="42" t="n"/>
      <c r="K1346" s="42" t="n"/>
      <c r="L1346" s="42" t="n"/>
      <c r="M1346" s="42" t="n"/>
      <c r="N1346" s="42" t="n"/>
      <c r="O1346" s="42" t="n"/>
    </row>
    <row r="1347">
      <c r="A1347" s="40" t="n"/>
      <c r="B1347" s="41" t="n"/>
      <c r="C1347" s="42" t="n"/>
      <c r="D1347" s="42" t="n"/>
      <c r="E1347" s="42" t="n"/>
      <c r="F1347" s="42" t="n"/>
      <c r="G1347" s="42" t="n"/>
      <c r="H1347" s="42" t="n"/>
      <c r="I1347" s="42" t="n"/>
      <c r="J1347" s="42" t="n"/>
      <c r="K1347" s="42" t="n"/>
      <c r="L1347" s="42" t="n"/>
      <c r="M1347" s="42" t="n"/>
      <c r="N1347" s="42" t="n"/>
      <c r="O1347" s="42" t="n"/>
    </row>
    <row r="1348">
      <c r="A1348" s="40" t="n"/>
      <c r="B1348" s="41" t="n"/>
      <c r="C1348" s="42" t="n"/>
      <c r="D1348" s="42" t="n"/>
      <c r="E1348" s="42" t="n"/>
      <c r="F1348" s="42" t="n"/>
      <c r="G1348" s="42" t="n"/>
      <c r="H1348" s="42" t="n"/>
      <c r="I1348" s="42" t="n"/>
      <c r="J1348" s="42" t="n"/>
      <c r="K1348" s="42" t="n"/>
      <c r="L1348" s="42" t="n"/>
      <c r="M1348" s="42" t="n"/>
      <c r="N1348" s="42" t="n"/>
      <c r="O1348" s="42" t="n"/>
    </row>
    <row r="1349">
      <c r="A1349" s="40" t="n"/>
      <c r="B1349" s="41" t="n"/>
      <c r="C1349" s="42" t="n"/>
      <c r="D1349" s="42" t="n"/>
      <c r="E1349" s="42" t="n"/>
      <c r="F1349" s="42" t="n"/>
      <c r="G1349" s="42" t="n"/>
      <c r="H1349" s="42" t="n"/>
      <c r="I1349" s="42" t="n"/>
      <c r="J1349" s="42" t="n"/>
      <c r="K1349" s="42" t="n"/>
      <c r="L1349" s="42" t="n"/>
      <c r="M1349" s="42" t="n"/>
      <c r="N1349" s="42" t="n"/>
      <c r="O1349" s="42" t="n"/>
    </row>
    <row r="1350">
      <c r="A1350" s="40" t="n"/>
      <c r="B1350" s="41" t="n"/>
      <c r="C1350" s="42" t="n"/>
      <c r="D1350" s="42" t="n"/>
      <c r="E1350" s="42" t="n"/>
      <c r="F1350" s="42" t="n"/>
      <c r="G1350" s="42" t="n"/>
      <c r="H1350" s="42" t="n"/>
      <c r="I1350" s="42" t="n"/>
      <c r="J1350" s="42" t="n"/>
      <c r="K1350" s="42" t="n"/>
      <c r="L1350" s="42" t="n"/>
      <c r="M1350" s="42" t="n"/>
      <c r="N1350" s="42" t="n"/>
      <c r="O1350" s="42" t="n"/>
    </row>
    <row r="1351">
      <c r="A1351" s="40" t="n"/>
      <c r="B1351" s="41" t="n"/>
      <c r="C1351" s="42" t="n"/>
      <c r="D1351" s="42" t="n"/>
      <c r="E1351" s="42" t="n"/>
      <c r="F1351" s="42" t="n"/>
      <c r="G1351" s="42" t="n"/>
      <c r="H1351" s="42" t="n"/>
      <c r="I1351" s="42" t="n"/>
      <c r="J1351" s="42" t="n"/>
      <c r="K1351" s="42" t="n"/>
      <c r="L1351" s="42" t="n"/>
      <c r="M1351" s="42" t="n"/>
      <c r="N1351" s="42" t="n"/>
      <c r="O1351" s="42" t="n"/>
    </row>
    <row r="1352">
      <c r="A1352" s="40" t="n"/>
      <c r="B1352" s="41" t="n"/>
      <c r="C1352" s="42" t="n"/>
      <c r="D1352" s="42" t="n"/>
      <c r="E1352" s="42" t="n"/>
      <c r="F1352" s="42" t="n"/>
      <c r="G1352" s="42" t="n"/>
      <c r="H1352" s="42" t="n"/>
      <c r="I1352" s="42" t="n"/>
      <c r="J1352" s="42" t="n"/>
      <c r="K1352" s="42" t="n"/>
      <c r="L1352" s="42" t="n"/>
      <c r="M1352" s="42" t="n"/>
      <c r="N1352" s="42" t="n"/>
      <c r="O1352" s="42" t="n"/>
    </row>
    <row r="1353">
      <c r="A1353" s="40" t="n"/>
      <c r="B1353" s="41" t="n"/>
      <c r="C1353" s="42" t="n"/>
      <c r="D1353" s="42" t="n"/>
      <c r="E1353" s="42" t="n"/>
      <c r="F1353" s="42" t="n"/>
      <c r="G1353" s="42" t="n"/>
      <c r="H1353" s="42" t="n"/>
      <c r="I1353" s="42" t="n"/>
      <c r="J1353" s="42" t="n"/>
      <c r="K1353" s="42" t="n"/>
      <c r="L1353" s="42" t="n"/>
      <c r="M1353" s="42" t="n"/>
      <c r="N1353" s="42" t="n"/>
      <c r="O1353" s="42" t="n"/>
    </row>
    <row r="1354">
      <c r="A1354" s="40" t="n"/>
      <c r="B1354" s="41" t="n"/>
      <c r="C1354" s="42" t="n"/>
      <c r="D1354" s="42" t="n"/>
      <c r="E1354" s="42" t="n"/>
      <c r="F1354" s="42" t="n"/>
      <c r="G1354" s="42" t="n"/>
      <c r="H1354" s="42" t="n"/>
      <c r="I1354" s="42" t="n"/>
      <c r="J1354" s="42" t="n"/>
      <c r="K1354" s="42" t="n"/>
      <c r="L1354" s="42" t="n"/>
      <c r="M1354" s="42" t="n"/>
      <c r="N1354" s="42" t="n"/>
      <c r="O1354" s="42" t="n"/>
    </row>
    <row r="1355">
      <c r="A1355" s="40" t="n"/>
      <c r="B1355" s="41" t="n"/>
      <c r="C1355" s="42" t="n"/>
      <c r="D1355" s="42" t="n"/>
      <c r="E1355" s="42" t="n"/>
      <c r="F1355" s="42" t="n"/>
      <c r="G1355" s="42" t="n"/>
      <c r="H1355" s="42" t="n"/>
      <c r="I1355" s="42" t="n"/>
      <c r="J1355" s="42" t="n"/>
      <c r="K1355" s="42" t="n"/>
      <c r="L1355" s="42" t="n"/>
      <c r="M1355" s="42" t="n"/>
      <c r="N1355" s="42" t="n"/>
      <c r="O1355" s="42" t="n"/>
    </row>
    <row r="1356">
      <c r="A1356" s="40" t="n"/>
      <c r="B1356" s="41" t="n"/>
      <c r="C1356" s="42" t="n"/>
      <c r="D1356" s="42" t="n"/>
      <c r="E1356" s="42" t="n"/>
      <c r="F1356" s="42" t="n"/>
      <c r="G1356" s="42" t="n"/>
      <c r="H1356" s="42" t="n"/>
      <c r="I1356" s="42" t="n"/>
      <c r="J1356" s="42" t="n"/>
      <c r="K1356" s="42" t="n"/>
      <c r="L1356" s="42" t="n"/>
      <c r="M1356" s="42" t="n"/>
      <c r="N1356" s="42" t="n"/>
      <c r="O1356" s="42" t="n"/>
    </row>
    <row r="1357">
      <c r="A1357" s="40" t="n"/>
      <c r="B1357" s="41" t="n"/>
      <c r="C1357" s="42" t="n"/>
      <c r="D1357" s="42" t="n"/>
      <c r="E1357" s="42" t="n"/>
      <c r="F1357" s="42" t="n"/>
      <c r="G1357" s="42" t="n"/>
      <c r="H1357" s="42" t="n"/>
      <c r="I1357" s="42" t="n"/>
      <c r="J1357" s="42" t="n"/>
      <c r="K1357" s="42" t="n"/>
      <c r="L1357" s="42" t="n"/>
      <c r="M1357" s="42" t="n"/>
      <c r="N1357" s="42" t="n"/>
      <c r="O1357" s="42" t="n"/>
    </row>
    <row r="1358">
      <c r="A1358" s="40" t="n"/>
      <c r="B1358" s="41" t="n"/>
      <c r="C1358" s="42" t="n"/>
      <c r="D1358" s="42" t="n"/>
      <c r="E1358" s="42" t="n"/>
      <c r="F1358" s="42" t="n"/>
      <c r="G1358" s="42" t="n"/>
      <c r="H1358" s="42" t="n"/>
      <c r="I1358" s="42" t="n"/>
      <c r="J1358" s="42" t="n"/>
      <c r="K1358" s="42" t="n"/>
      <c r="L1358" s="42" t="n"/>
      <c r="M1358" s="42" t="n"/>
      <c r="N1358" s="42" t="n"/>
      <c r="O1358" s="42" t="n"/>
    </row>
    <row r="1359">
      <c r="A1359" s="40" t="n"/>
      <c r="B1359" s="41" t="n"/>
      <c r="C1359" s="42" t="n"/>
      <c r="D1359" s="42" t="n"/>
      <c r="E1359" s="42" t="n"/>
      <c r="F1359" s="42" t="n"/>
      <c r="G1359" s="42" t="n"/>
      <c r="H1359" s="42" t="n"/>
      <c r="I1359" s="42" t="n"/>
      <c r="J1359" s="42" t="n"/>
      <c r="K1359" s="42" t="n"/>
      <c r="L1359" s="42" t="n"/>
      <c r="M1359" s="42" t="n"/>
      <c r="N1359" s="42" t="n"/>
      <c r="O1359" s="42" t="n"/>
    </row>
    <row r="1360">
      <c r="A1360" s="40" t="n"/>
      <c r="B1360" s="41" t="n"/>
      <c r="C1360" s="42" t="n"/>
      <c r="D1360" s="42" t="n"/>
      <c r="E1360" s="42" t="n"/>
      <c r="F1360" s="42" t="n"/>
      <c r="G1360" s="42" t="n"/>
      <c r="H1360" s="42" t="n"/>
      <c r="I1360" s="42" t="n"/>
      <c r="J1360" s="42" t="n"/>
      <c r="K1360" s="42" t="n"/>
      <c r="L1360" s="42" t="n"/>
      <c r="M1360" s="42" t="n"/>
      <c r="N1360" s="42" t="n"/>
      <c r="O1360" s="42" t="n"/>
    </row>
    <row r="1361">
      <c r="A1361" s="40" t="n"/>
      <c r="B1361" s="41" t="n"/>
      <c r="C1361" s="42" t="n"/>
      <c r="D1361" s="42" t="n"/>
      <c r="E1361" s="42" t="n"/>
      <c r="F1361" s="42" t="n"/>
      <c r="G1361" s="42" t="n"/>
      <c r="H1361" s="42" t="n"/>
      <c r="I1361" s="42" t="n"/>
      <c r="J1361" s="42" t="n"/>
      <c r="K1361" s="42" t="n"/>
      <c r="L1361" s="42" t="n"/>
      <c r="M1361" s="42" t="n"/>
      <c r="N1361" s="42" t="n"/>
      <c r="O1361" s="42" t="n"/>
    </row>
    <row r="1362">
      <c r="A1362" s="40" t="n"/>
      <c r="B1362" s="41" t="n"/>
      <c r="C1362" s="42" t="n"/>
      <c r="D1362" s="42" t="n"/>
      <c r="E1362" s="42" t="n"/>
      <c r="F1362" s="42" t="n"/>
      <c r="G1362" s="42" t="n"/>
      <c r="H1362" s="42" t="n"/>
      <c r="I1362" s="42" t="n"/>
      <c r="J1362" s="42" t="n"/>
      <c r="K1362" s="42" t="n"/>
      <c r="L1362" s="42" t="n"/>
      <c r="M1362" s="42" t="n"/>
      <c r="N1362" s="42" t="n"/>
      <c r="O1362" s="42" t="n"/>
    </row>
    <row r="1363">
      <c r="A1363" s="40" t="n"/>
      <c r="B1363" s="41" t="n"/>
      <c r="C1363" s="42" t="n"/>
      <c r="D1363" s="42" t="n"/>
      <c r="E1363" s="42" t="n"/>
      <c r="F1363" s="42" t="n"/>
      <c r="G1363" s="42" t="n"/>
      <c r="H1363" s="42" t="n"/>
      <c r="I1363" s="42" t="n"/>
      <c r="J1363" s="42" t="n"/>
      <c r="K1363" s="42" t="n"/>
      <c r="L1363" s="42" t="n"/>
      <c r="M1363" s="42" t="n"/>
      <c r="N1363" s="42" t="n"/>
      <c r="O1363" s="42" t="n"/>
    </row>
    <row r="1364">
      <c r="A1364" s="40" t="n"/>
      <c r="B1364" s="41" t="n"/>
      <c r="C1364" s="42" t="n"/>
      <c r="D1364" s="42" t="n"/>
      <c r="E1364" s="42" t="n"/>
      <c r="F1364" s="42" t="n"/>
      <c r="G1364" s="42" t="n"/>
      <c r="H1364" s="42" t="n"/>
      <c r="I1364" s="42" t="n"/>
      <c r="J1364" s="42" t="n"/>
      <c r="K1364" s="42" t="n"/>
      <c r="L1364" s="42" t="n"/>
      <c r="M1364" s="42" t="n"/>
      <c r="N1364" s="42" t="n"/>
      <c r="O1364" s="42" t="n"/>
    </row>
    <row r="1365">
      <c r="A1365" s="40" t="n"/>
      <c r="B1365" s="41" t="n"/>
      <c r="C1365" s="42" t="n"/>
      <c r="D1365" s="42" t="n"/>
      <c r="E1365" s="42" t="n"/>
      <c r="F1365" s="42" t="n"/>
      <c r="G1365" s="42" t="n"/>
      <c r="H1365" s="42" t="n"/>
      <c r="I1365" s="42" t="n"/>
      <c r="J1365" s="42" t="n"/>
      <c r="K1365" s="42" t="n"/>
      <c r="L1365" s="42" t="n"/>
      <c r="M1365" s="42" t="n"/>
      <c r="N1365" s="42" t="n"/>
      <c r="O1365" s="42" t="n"/>
    </row>
    <row r="1366">
      <c r="A1366" s="40" t="n"/>
      <c r="B1366" s="41" t="n"/>
      <c r="C1366" s="42" t="n"/>
      <c r="D1366" s="42" t="n"/>
      <c r="E1366" s="42" t="n"/>
      <c r="F1366" s="42" t="n"/>
      <c r="G1366" s="42" t="n"/>
      <c r="H1366" s="42" t="n"/>
      <c r="I1366" s="42" t="n"/>
      <c r="J1366" s="42" t="n"/>
      <c r="K1366" s="42" t="n"/>
      <c r="L1366" s="42" t="n"/>
      <c r="M1366" s="42" t="n"/>
      <c r="N1366" s="42" t="n"/>
      <c r="O1366" s="42" t="n"/>
    </row>
    <row r="1367">
      <c r="A1367" s="40" t="n"/>
      <c r="B1367" s="41" t="n"/>
      <c r="C1367" s="42" t="n"/>
      <c r="D1367" s="42" t="n"/>
      <c r="E1367" s="42" t="n"/>
      <c r="F1367" s="42" t="n"/>
      <c r="G1367" s="42" t="n"/>
      <c r="H1367" s="42" t="n"/>
      <c r="I1367" s="42" t="n"/>
      <c r="J1367" s="42" t="n"/>
      <c r="K1367" s="42" t="n"/>
      <c r="L1367" s="42" t="n"/>
      <c r="M1367" s="42" t="n"/>
      <c r="N1367" s="42" t="n"/>
      <c r="O1367" s="42" t="n"/>
    </row>
    <row r="1368">
      <c r="A1368" s="40" t="n"/>
      <c r="B1368" s="41" t="n"/>
      <c r="C1368" s="42" t="n"/>
      <c r="D1368" s="42" t="n"/>
      <c r="E1368" s="42" t="n"/>
      <c r="F1368" s="42" t="n"/>
      <c r="G1368" s="42" t="n"/>
      <c r="H1368" s="42" t="n"/>
      <c r="I1368" s="42" t="n"/>
      <c r="J1368" s="42" t="n"/>
      <c r="K1368" s="42" t="n"/>
      <c r="L1368" s="42" t="n"/>
      <c r="M1368" s="42" t="n"/>
      <c r="N1368" s="42" t="n"/>
      <c r="O1368" s="42" t="n"/>
    </row>
    <row r="1369">
      <c r="A1369" s="40" t="n"/>
      <c r="B1369" s="41" t="n"/>
      <c r="C1369" s="42" t="n"/>
      <c r="D1369" s="42" t="n"/>
      <c r="E1369" s="42" t="n"/>
      <c r="F1369" s="42" t="n"/>
      <c r="G1369" s="42" t="n"/>
      <c r="H1369" s="42" t="n"/>
      <c r="I1369" s="42" t="n"/>
      <c r="J1369" s="42" t="n"/>
      <c r="K1369" s="42" t="n"/>
      <c r="L1369" s="42" t="n"/>
      <c r="M1369" s="42" t="n"/>
      <c r="N1369" s="42" t="n"/>
      <c r="O1369" s="42" t="n"/>
    </row>
    <row r="1370">
      <c r="A1370" s="40" t="n"/>
      <c r="B1370" s="41" t="n"/>
      <c r="C1370" s="42" t="n"/>
      <c r="D1370" s="42" t="n"/>
      <c r="E1370" s="42" t="n"/>
      <c r="F1370" s="42" t="n"/>
      <c r="G1370" s="42" t="n"/>
      <c r="H1370" s="42" t="n"/>
      <c r="I1370" s="42" t="n"/>
      <c r="J1370" s="42" t="n"/>
      <c r="K1370" s="42" t="n"/>
      <c r="L1370" s="42" t="n"/>
      <c r="M1370" s="42" t="n"/>
      <c r="N1370" s="42" t="n"/>
      <c r="O1370" s="42" t="n"/>
    </row>
    <row r="1371">
      <c r="A1371" s="40" t="n"/>
      <c r="B1371" s="41" t="n"/>
      <c r="C1371" s="42" t="n"/>
      <c r="D1371" s="42" t="n"/>
      <c r="E1371" s="42" t="n"/>
      <c r="F1371" s="42" t="n"/>
      <c r="G1371" s="42" t="n"/>
      <c r="H1371" s="42" t="n"/>
      <c r="I1371" s="42" t="n"/>
      <c r="J1371" s="42" t="n"/>
      <c r="K1371" s="42" t="n"/>
      <c r="L1371" s="42" t="n"/>
      <c r="M1371" s="42" t="n"/>
      <c r="N1371" s="42" t="n"/>
      <c r="O1371" s="42" t="n"/>
    </row>
    <row r="1372">
      <c r="A1372" s="40" t="n"/>
      <c r="B1372" s="41" t="n"/>
      <c r="C1372" s="42" t="n"/>
      <c r="D1372" s="42" t="n"/>
      <c r="E1372" s="42" t="n"/>
      <c r="F1372" s="42" t="n"/>
      <c r="G1372" s="42" t="n"/>
      <c r="H1372" s="42" t="n"/>
      <c r="I1372" s="42" t="n"/>
      <c r="J1372" s="42" t="n"/>
      <c r="K1372" s="42" t="n"/>
      <c r="L1372" s="42" t="n"/>
      <c r="M1372" s="42" t="n"/>
      <c r="N1372" s="42" t="n"/>
      <c r="O1372" s="42" t="n"/>
    </row>
    <row r="1373">
      <c r="A1373" s="40" t="n"/>
      <c r="B1373" s="41" t="n"/>
      <c r="C1373" s="42" t="n"/>
      <c r="D1373" s="42" t="n"/>
      <c r="E1373" s="42" t="n"/>
      <c r="F1373" s="42" t="n"/>
      <c r="G1373" s="42" t="n"/>
      <c r="H1373" s="42" t="n"/>
      <c r="I1373" s="42" t="n"/>
      <c r="J1373" s="42" t="n"/>
      <c r="K1373" s="42" t="n"/>
      <c r="L1373" s="42" t="n"/>
      <c r="M1373" s="42" t="n"/>
      <c r="N1373" s="42" t="n"/>
      <c r="O1373" s="42" t="n"/>
    </row>
    <row r="1374">
      <c r="A1374" s="40" t="n"/>
      <c r="B1374" s="41" t="n"/>
      <c r="C1374" s="42" t="n"/>
      <c r="D1374" s="42" t="n"/>
      <c r="E1374" s="42" t="n"/>
      <c r="F1374" s="42" t="n"/>
      <c r="G1374" s="42" t="n"/>
      <c r="H1374" s="42" t="n"/>
      <c r="I1374" s="42" t="n"/>
      <c r="J1374" s="42" t="n"/>
      <c r="K1374" s="42" t="n"/>
      <c r="L1374" s="42" t="n"/>
      <c r="M1374" s="42" t="n"/>
      <c r="N1374" s="42" t="n"/>
      <c r="O1374" s="42" t="n"/>
    </row>
    <row r="1375">
      <c r="A1375" s="40" t="n"/>
      <c r="B1375" s="41" t="n"/>
      <c r="C1375" s="42" t="n"/>
      <c r="D1375" s="42" t="n"/>
      <c r="E1375" s="42" t="n"/>
      <c r="F1375" s="42" t="n"/>
      <c r="G1375" s="42" t="n"/>
      <c r="H1375" s="42" t="n"/>
      <c r="I1375" s="42" t="n"/>
      <c r="J1375" s="42" t="n"/>
      <c r="K1375" s="42" t="n"/>
      <c r="L1375" s="42" t="n"/>
      <c r="M1375" s="42" t="n"/>
      <c r="N1375" s="42" t="n"/>
      <c r="O1375" s="42" t="n"/>
    </row>
    <row r="1376">
      <c r="A1376" s="40" t="n"/>
      <c r="B1376" s="41" t="n"/>
      <c r="C1376" s="42" t="n"/>
      <c r="D1376" s="42" t="n"/>
      <c r="E1376" s="42" t="n"/>
      <c r="F1376" s="42" t="n"/>
      <c r="G1376" s="42" t="n"/>
      <c r="H1376" s="42" t="n"/>
      <c r="I1376" s="42" t="n"/>
      <c r="J1376" s="42" t="n"/>
      <c r="K1376" s="42" t="n"/>
      <c r="L1376" s="42" t="n"/>
      <c r="M1376" s="42" t="n"/>
      <c r="N1376" s="42" t="n"/>
      <c r="O1376" s="42" t="n"/>
    </row>
    <row r="1377">
      <c r="A1377" s="40" t="n"/>
      <c r="B1377" s="41" t="n"/>
      <c r="C1377" s="42" t="n"/>
      <c r="D1377" s="42" t="n"/>
      <c r="E1377" s="42" t="n"/>
      <c r="F1377" s="42" t="n"/>
      <c r="G1377" s="42" t="n"/>
      <c r="H1377" s="42" t="n"/>
      <c r="I1377" s="42" t="n"/>
      <c r="J1377" s="42" t="n"/>
      <c r="K1377" s="42" t="n"/>
      <c r="L1377" s="42" t="n"/>
      <c r="M1377" s="42" t="n"/>
      <c r="N1377" s="42" t="n"/>
      <c r="O1377" s="42" t="n"/>
    </row>
    <row r="1378">
      <c r="A1378" s="40" t="n"/>
      <c r="B1378" s="41" t="n"/>
      <c r="C1378" s="42" t="n"/>
      <c r="D1378" s="42" t="n"/>
      <c r="E1378" s="42" t="n"/>
      <c r="F1378" s="42" t="n"/>
      <c r="G1378" s="42" t="n"/>
      <c r="H1378" s="42" t="n"/>
      <c r="I1378" s="42" t="n"/>
      <c r="J1378" s="42" t="n"/>
      <c r="K1378" s="42" t="n"/>
      <c r="L1378" s="42" t="n"/>
      <c r="M1378" s="42" t="n"/>
      <c r="N1378" s="42" t="n"/>
      <c r="O1378" s="42" t="n"/>
    </row>
    <row r="1379">
      <c r="A1379" s="40" t="n"/>
      <c r="B1379" s="41" t="n"/>
      <c r="C1379" s="42" t="n"/>
      <c r="D1379" s="42" t="n"/>
      <c r="E1379" s="42" t="n"/>
      <c r="F1379" s="42" t="n"/>
      <c r="G1379" s="42" t="n"/>
      <c r="H1379" s="42" t="n"/>
      <c r="I1379" s="42" t="n"/>
      <c r="J1379" s="42" t="n"/>
      <c r="K1379" s="42" t="n"/>
      <c r="L1379" s="42" t="n"/>
      <c r="M1379" s="42" t="n"/>
      <c r="N1379" s="42" t="n"/>
      <c r="O1379" s="42" t="n"/>
    </row>
    <row r="1380">
      <c r="A1380" s="40" t="n"/>
      <c r="B1380" s="41" t="n"/>
      <c r="C1380" s="42" t="n"/>
      <c r="D1380" s="42" t="n"/>
      <c r="E1380" s="42" t="n"/>
      <c r="F1380" s="42" t="n"/>
      <c r="G1380" s="42" t="n"/>
      <c r="H1380" s="42" t="n"/>
      <c r="I1380" s="42" t="n"/>
      <c r="J1380" s="42" t="n"/>
      <c r="K1380" s="42" t="n"/>
      <c r="L1380" s="42" t="n"/>
      <c r="M1380" s="42" t="n"/>
      <c r="N1380" s="42" t="n"/>
      <c r="O1380" s="42" t="n"/>
    </row>
    <row r="1381">
      <c r="A1381" s="40" t="n"/>
      <c r="B1381" s="41" t="n"/>
      <c r="C1381" s="42" t="n"/>
      <c r="D1381" s="42" t="n"/>
      <c r="E1381" s="42" t="n"/>
      <c r="F1381" s="42" t="n"/>
      <c r="G1381" s="42" t="n"/>
      <c r="H1381" s="42" t="n"/>
      <c r="I1381" s="42" t="n"/>
      <c r="J1381" s="42" t="n"/>
      <c r="K1381" s="42" t="n"/>
      <c r="L1381" s="42" t="n"/>
      <c r="M1381" s="42" t="n"/>
      <c r="N1381" s="42" t="n"/>
      <c r="O1381" s="42" t="n"/>
    </row>
    <row r="1382">
      <c r="A1382" s="40" t="n"/>
      <c r="B1382" s="41" t="n"/>
      <c r="C1382" s="42" t="n"/>
      <c r="D1382" s="42" t="n"/>
      <c r="E1382" s="42" t="n"/>
      <c r="F1382" s="42" t="n"/>
      <c r="G1382" s="42" t="n"/>
      <c r="H1382" s="42" t="n"/>
      <c r="I1382" s="42" t="n"/>
      <c r="J1382" s="42" t="n"/>
      <c r="K1382" s="42" t="n"/>
      <c r="L1382" s="42" t="n"/>
      <c r="M1382" s="42" t="n"/>
      <c r="N1382" s="42" t="n"/>
      <c r="O1382" s="42" t="n"/>
    </row>
    <row r="1383">
      <c r="A1383" s="40" t="n"/>
      <c r="B1383" s="41" t="n"/>
      <c r="C1383" s="42" t="n"/>
      <c r="D1383" s="42" t="n"/>
      <c r="E1383" s="42" t="n"/>
      <c r="F1383" s="42" t="n"/>
      <c r="G1383" s="42" t="n"/>
      <c r="H1383" s="42" t="n"/>
      <c r="I1383" s="42" t="n"/>
      <c r="J1383" s="42" t="n"/>
      <c r="K1383" s="42" t="n"/>
      <c r="L1383" s="42" t="n"/>
      <c r="M1383" s="42" t="n"/>
      <c r="N1383" s="42" t="n"/>
      <c r="O1383" s="42" t="n"/>
    </row>
    <row r="1384">
      <c r="A1384" s="40" t="n"/>
      <c r="B1384" s="41" t="n"/>
      <c r="C1384" s="42" t="n"/>
      <c r="D1384" s="42" t="n"/>
      <c r="E1384" s="42" t="n"/>
      <c r="F1384" s="42" t="n"/>
      <c r="G1384" s="42" t="n"/>
      <c r="H1384" s="42" t="n"/>
      <c r="I1384" s="42" t="n"/>
      <c r="J1384" s="42" t="n"/>
      <c r="K1384" s="42" t="n"/>
      <c r="L1384" s="42" t="n"/>
      <c r="M1384" s="42" t="n"/>
      <c r="N1384" s="42" t="n"/>
      <c r="O1384" s="42" t="n"/>
    </row>
    <row r="1385">
      <c r="A1385" s="40" t="n"/>
      <c r="B1385" s="41" t="n"/>
      <c r="C1385" s="42" t="n"/>
      <c r="D1385" s="42" t="n"/>
      <c r="E1385" s="42" t="n"/>
      <c r="F1385" s="42" t="n"/>
      <c r="G1385" s="42" t="n"/>
      <c r="H1385" s="42" t="n"/>
      <c r="I1385" s="42" t="n"/>
      <c r="J1385" s="42" t="n"/>
      <c r="K1385" s="42" t="n"/>
      <c r="L1385" s="42" t="n"/>
      <c r="M1385" s="42" t="n"/>
      <c r="N1385" s="42" t="n"/>
      <c r="O1385" s="42" t="n"/>
    </row>
    <row r="1386">
      <c r="A1386" s="40" t="n"/>
      <c r="B1386" s="41" t="n"/>
      <c r="C1386" s="42" t="n"/>
      <c r="D1386" s="42" t="n"/>
      <c r="E1386" s="42" t="n"/>
      <c r="F1386" s="42" t="n"/>
      <c r="G1386" s="42" t="n"/>
      <c r="H1386" s="42" t="n"/>
      <c r="I1386" s="42" t="n"/>
      <c r="J1386" s="42" t="n"/>
      <c r="K1386" s="42" t="n"/>
      <c r="L1386" s="42" t="n"/>
      <c r="M1386" s="42" t="n"/>
      <c r="N1386" s="42" t="n"/>
      <c r="O1386" s="42" t="n"/>
    </row>
    <row r="1387">
      <c r="A1387" s="40" t="n"/>
      <c r="B1387" s="41" t="n"/>
      <c r="C1387" s="42" t="n"/>
      <c r="D1387" s="42" t="n"/>
      <c r="E1387" s="42" t="n"/>
      <c r="F1387" s="42" t="n"/>
      <c r="G1387" s="42" t="n"/>
      <c r="H1387" s="42" t="n"/>
      <c r="I1387" s="42" t="n"/>
      <c r="J1387" s="42" t="n"/>
      <c r="K1387" s="42" t="n"/>
      <c r="L1387" s="42" t="n"/>
      <c r="M1387" s="42" t="n"/>
      <c r="N1387" s="42" t="n"/>
      <c r="O1387" s="42" t="n"/>
    </row>
    <row r="1388">
      <c r="A1388" s="40" t="n"/>
      <c r="B1388" s="41" t="n"/>
      <c r="C1388" s="42" t="n"/>
      <c r="D1388" s="42" t="n"/>
      <c r="E1388" s="42" t="n"/>
      <c r="F1388" s="42" t="n"/>
      <c r="G1388" s="42" t="n"/>
      <c r="H1388" s="42" t="n"/>
      <c r="I1388" s="42" t="n"/>
      <c r="J1388" s="42" t="n"/>
      <c r="K1388" s="42" t="n"/>
      <c r="L1388" s="42" t="n"/>
      <c r="M1388" s="42" t="n"/>
      <c r="N1388" s="42" t="n"/>
      <c r="O1388" s="42" t="n"/>
    </row>
    <row r="1389">
      <c r="A1389" s="40" t="n"/>
      <c r="B1389" s="41" t="n"/>
      <c r="C1389" s="42" t="n"/>
      <c r="D1389" s="42" t="n"/>
      <c r="E1389" s="42" t="n"/>
      <c r="F1389" s="42" t="n"/>
      <c r="G1389" s="42" t="n"/>
      <c r="H1389" s="42" t="n"/>
      <c r="I1389" s="42" t="n"/>
      <c r="J1389" s="42" t="n"/>
      <c r="K1389" s="42" t="n"/>
      <c r="L1389" s="42" t="n"/>
      <c r="M1389" s="42" t="n"/>
      <c r="N1389" s="42" t="n"/>
      <c r="O1389" s="42" t="n"/>
    </row>
    <row r="1390">
      <c r="A1390" s="40" t="n"/>
      <c r="B1390" s="41" t="n"/>
      <c r="C1390" s="42" t="n"/>
      <c r="D1390" s="42" t="n"/>
      <c r="E1390" s="42" t="n"/>
      <c r="F1390" s="42" t="n"/>
      <c r="G1390" s="42" t="n"/>
      <c r="H1390" s="42" t="n"/>
      <c r="I1390" s="42" t="n"/>
      <c r="J1390" s="42" t="n"/>
      <c r="K1390" s="42" t="n"/>
      <c r="L1390" s="42" t="n"/>
      <c r="M1390" s="42" t="n"/>
      <c r="N1390" s="42" t="n"/>
      <c r="O1390" s="42" t="n"/>
    </row>
    <row r="1391">
      <c r="A1391" s="40" t="n"/>
      <c r="B1391" s="41" t="n"/>
      <c r="C1391" s="42" t="n"/>
      <c r="D1391" s="42" t="n"/>
      <c r="E1391" s="42" t="n"/>
      <c r="F1391" s="42" t="n"/>
      <c r="G1391" s="42" t="n"/>
      <c r="H1391" s="42" t="n"/>
      <c r="I1391" s="42" t="n"/>
      <c r="J1391" s="42" t="n"/>
      <c r="K1391" s="42" t="n"/>
      <c r="L1391" s="42" t="n"/>
      <c r="M1391" s="42" t="n"/>
      <c r="N1391" s="42" t="n"/>
      <c r="O1391" s="42" t="n"/>
    </row>
    <row r="1392">
      <c r="A1392" s="40" t="n"/>
      <c r="B1392" s="41" t="n"/>
      <c r="C1392" s="42" t="n"/>
      <c r="D1392" s="42" t="n"/>
      <c r="E1392" s="42" t="n"/>
      <c r="F1392" s="42" t="n"/>
      <c r="G1392" s="42" t="n"/>
      <c r="H1392" s="42" t="n"/>
      <c r="I1392" s="42" t="n"/>
      <c r="J1392" s="42" t="n"/>
      <c r="K1392" s="42" t="n"/>
      <c r="L1392" s="42" t="n"/>
      <c r="M1392" s="42" t="n"/>
      <c r="N1392" s="42" t="n"/>
      <c r="O1392" s="42" t="n"/>
    </row>
    <row r="1393">
      <c r="A1393" s="40" t="n"/>
      <c r="B1393" s="41" t="n"/>
      <c r="C1393" s="42" t="n"/>
      <c r="D1393" s="42" t="n"/>
      <c r="E1393" s="42" t="n"/>
      <c r="F1393" s="42" t="n"/>
      <c r="G1393" s="42" t="n"/>
      <c r="H1393" s="42" t="n"/>
      <c r="I1393" s="42" t="n"/>
      <c r="J1393" s="42" t="n"/>
      <c r="K1393" s="42" t="n"/>
      <c r="L1393" s="42" t="n"/>
      <c r="M1393" s="42" t="n"/>
      <c r="N1393" s="42" t="n"/>
      <c r="O1393" s="42" t="n"/>
    </row>
    <row r="1394">
      <c r="A1394" s="40" t="n"/>
      <c r="B1394" s="41" t="n"/>
      <c r="C1394" s="42" t="n"/>
      <c r="D1394" s="42" t="n"/>
      <c r="E1394" s="42" t="n"/>
      <c r="F1394" s="42" t="n"/>
      <c r="G1394" s="42" t="n"/>
      <c r="H1394" s="42" t="n"/>
      <c r="I1394" s="42" t="n"/>
      <c r="J1394" s="42" t="n"/>
      <c r="K1394" s="42" t="n"/>
      <c r="L1394" s="42" t="n"/>
      <c r="M1394" s="42" t="n"/>
      <c r="N1394" s="42" t="n"/>
      <c r="O1394" s="42" t="n"/>
    </row>
    <row r="1395">
      <c r="A1395" s="40" t="n"/>
      <c r="B1395" s="41" t="n"/>
      <c r="C1395" s="42" t="n"/>
      <c r="D1395" s="42" t="n"/>
      <c r="E1395" s="42" t="n"/>
      <c r="F1395" s="42" t="n"/>
      <c r="G1395" s="42" t="n"/>
      <c r="H1395" s="42" t="n"/>
      <c r="I1395" s="42" t="n"/>
      <c r="J1395" s="42" t="n"/>
      <c r="K1395" s="42" t="n"/>
      <c r="L1395" s="42" t="n"/>
      <c r="M1395" s="42" t="n"/>
      <c r="N1395" s="42" t="n"/>
      <c r="O1395" s="42" t="n"/>
    </row>
    <row r="1396">
      <c r="A1396" s="40" t="n"/>
      <c r="B1396" s="41" t="n"/>
      <c r="C1396" s="42" t="n"/>
      <c r="D1396" s="42" t="n"/>
      <c r="E1396" s="42" t="n"/>
      <c r="F1396" s="42" t="n"/>
      <c r="G1396" s="42" t="n"/>
      <c r="H1396" s="42" t="n"/>
      <c r="I1396" s="42" t="n"/>
      <c r="J1396" s="42" t="n"/>
      <c r="K1396" s="42" t="n"/>
      <c r="L1396" s="42" t="n"/>
      <c r="M1396" s="42" t="n"/>
      <c r="N1396" s="42" t="n"/>
      <c r="O1396" s="42" t="n"/>
    </row>
    <row r="1397">
      <c r="A1397" s="40" t="n"/>
      <c r="B1397" s="41" t="n"/>
      <c r="C1397" s="42" t="n"/>
      <c r="D1397" s="42" t="n"/>
      <c r="E1397" s="42" t="n"/>
      <c r="F1397" s="42" t="n"/>
      <c r="G1397" s="42" t="n"/>
      <c r="H1397" s="42" t="n"/>
      <c r="I1397" s="42" t="n"/>
      <c r="J1397" s="42" t="n"/>
      <c r="K1397" s="42" t="n"/>
      <c r="L1397" s="42" t="n"/>
      <c r="M1397" s="42" t="n"/>
      <c r="N1397" s="42" t="n"/>
      <c r="O1397" s="42" t="n"/>
    </row>
    <row r="1398">
      <c r="A1398" s="40" t="n"/>
      <c r="B1398" s="41" t="n"/>
      <c r="C1398" s="42" t="n"/>
      <c r="D1398" s="42" t="n"/>
      <c r="E1398" s="42" t="n"/>
      <c r="F1398" s="42" t="n"/>
      <c r="G1398" s="42" t="n"/>
      <c r="H1398" s="42" t="n"/>
      <c r="I1398" s="42" t="n"/>
      <c r="J1398" s="42" t="n"/>
      <c r="K1398" s="42" t="n"/>
      <c r="L1398" s="42" t="n"/>
      <c r="M1398" s="42" t="n"/>
      <c r="N1398" s="42" t="n"/>
      <c r="O1398" s="42" t="n"/>
    </row>
    <row r="1399">
      <c r="A1399" s="40" t="n"/>
      <c r="B1399" s="41" t="n"/>
      <c r="C1399" s="42" t="n"/>
      <c r="D1399" s="42" t="n"/>
      <c r="E1399" s="42" t="n"/>
      <c r="F1399" s="42" t="n"/>
      <c r="G1399" s="42" t="n"/>
      <c r="H1399" s="42" t="n"/>
      <c r="I1399" s="42" t="n"/>
      <c r="J1399" s="42" t="n"/>
      <c r="K1399" s="42" t="n"/>
      <c r="L1399" s="42" t="n"/>
      <c r="M1399" s="42" t="n"/>
      <c r="N1399" s="42" t="n"/>
      <c r="O1399" s="42" t="n"/>
    </row>
    <row r="1400">
      <c r="A1400" s="40" t="n"/>
      <c r="B1400" s="41" t="n"/>
      <c r="C1400" s="42" t="n"/>
      <c r="D1400" s="42" t="n"/>
      <c r="E1400" s="42" t="n"/>
      <c r="F1400" s="42" t="n"/>
      <c r="G1400" s="42" t="n"/>
      <c r="H1400" s="42" t="n"/>
      <c r="I1400" s="42" t="n"/>
      <c r="J1400" s="42" t="n"/>
      <c r="K1400" s="42" t="n"/>
      <c r="L1400" s="42" t="n"/>
      <c r="M1400" s="42" t="n"/>
      <c r="N1400" s="42" t="n"/>
      <c r="O1400" s="42" t="n"/>
    </row>
    <row r="1401">
      <c r="A1401" s="40" t="n"/>
      <c r="B1401" s="41" t="n"/>
      <c r="C1401" s="42" t="n"/>
      <c r="D1401" s="42" t="n"/>
      <c r="E1401" s="42" t="n"/>
      <c r="F1401" s="42" t="n"/>
      <c r="G1401" s="42" t="n"/>
      <c r="H1401" s="42" t="n"/>
      <c r="I1401" s="42" t="n"/>
      <c r="J1401" s="42" t="n"/>
      <c r="K1401" s="42" t="n"/>
      <c r="L1401" s="42" t="n"/>
      <c r="M1401" s="42" t="n"/>
      <c r="N1401" s="42" t="n"/>
      <c r="O1401" s="42" t="n"/>
    </row>
    <row r="1402">
      <c r="A1402" s="40" t="n"/>
      <c r="B1402" s="41" t="n"/>
      <c r="C1402" s="42" t="n"/>
      <c r="D1402" s="42" t="n"/>
      <c r="E1402" s="42" t="n"/>
      <c r="F1402" s="42" t="n"/>
      <c r="G1402" s="42" t="n"/>
      <c r="H1402" s="42" t="n"/>
      <c r="I1402" s="42" t="n"/>
      <c r="J1402" s="42" t="n"/>
      <c r="K1402" s="42" t="n"/>
      <c r="L1402" s="42" t="n"/>
      <c r="M1402" s="42" t="n"/>
      <c r="N1402" s="42" t="n"/>
      <c r="O1402" s="42" t="n"/>
    </row>
    <row r="1403">
      <c r="A1403" s="40" t="n"/>
      <c r="B1403" s="41" t="n"/>
      <c r="C1403" s="42" t="n"/>
      <c r="D1403" s="42" t="n"/>
      <c r="E1403" s="42" t="n"/>
      <c r="F1403" s="42" t="n"/>
      <c r="G1403" s="42" t="n"/>
      <c r="H1403" s="42" t="n"/>
      <c r="I1403" s="42" t="n"/>
      <c r="J1403" s="42" t="n"/>
      <c r="K1403" s="42" t="n"/>
      <c r="L1403" s="42" t="n"/>
      <c r="M1403" s="42" t="n"/>
      <c r="N1403" s="42" t="n"/>
      <c r="O1403" s="42" t="n"/>
    </row>
    <row r="1404">
      <c r="A1404" s="40" t="n"/>
      <c r="B1404" s="41" t="n"/>
      <c r="C1404" s="42" t="n"/>
      <c r="D1404" s="42" t="n"/>
      <c r="E1404" s="42" t="n"/>
      <c r="F1404" s="42" t="n"/>
      <c r="G1404" s="42" t="n"/>
      <c r="H1404" s="42" t="n"/>
      <c r="I1404" s="42" t="n"/>
      <c r="J1404" s="42" t="n"/>
      <c r="K1404" s="42" t="n"/>
      <c r="L1404" s="42" t="n"/>
      <c r="M1404" s="42" t="n"/>
      <c r="N1404" s="42" t="n"/>
      <c r="O1404" s="42" t="n"/>
    </row>
    <row r="1405">
      <c r="A1405" s="40" t="n"/>
      <c r="B1405" s="41" t="n"/>
      <c r="C1405" s="42" t="n"/>
      <c r="D1405" s="42" t="n"/>
      <c r="E1405" s="42" t="n"/>
      <c r="F1405" s="42" t="n"/>
      <c r="G1405" s="42" t="n"/>
      <c r="H1405" s="42" t="n"/>
      <c r="I1405" s="42" t="n"/>
      <c r="J1405" s="42" t="n"/>
      <c r="K1405" s="42" t="n"/>
      <c r="L1405" s="42" t="n"/>
      <c r="M1405" s="42" t="n"/>
      <c r="N1405" s="42" t="n"/>
      <c r="O1405" s="42" t="n"/>
    </row>
    <row r="1406">
      <c r="A1406" s="40" t="n"/>
      <c r="B1406" s="41" t="n"/>
      <c r="C1406" s="42" t="n"/>
      <c r="D1406" s="42" t="n"/>
      <c r="E1406" s="42" t="n"/>
      <c r="F1406" s="42" t="n"/>
      <c r="G1406" s="42" t="n"/>
      <c r="H1406" s="42" t="n"/>
      <c r="I1406" s="42" t="n"/>
      <c r="J1406" s="42" t="n"/>
      <c r="K1406" s="42" t="n"/>
      <c r="L1406" s="42" t="n"/>
      <c r="M1406" s="42" t="n"/>
      <c r="N1406" s="42" t="n"/>
      <c r="O1406" s="42" t="n"/>
    </row>
    <row r="1407">
      <c r="A1407" s="40" t="n"/>
      <c r="B1407" s="41" t="n"/>
      <c r="C1407" s="42" t="n"/>
      <c r="D1407" s="42" t="n"/>
      <c r="E1407" s="42" t="n"/>
      <c r="F1407" s="42" t="n"/>
      <c r="G1407" s="42" t="n"/>
      <c r="H1407" s="42" t="n"/>
      <c r="I1407" s="42" t="n"/>
      <c r="J1407" s="42" t="n"/>
      <c r="K1407" s="42" t="n"/>
      <c r="L1407" s="42" t="n"/>
      <c r="M1407" s="42" t="n"/>
      <c r="N1407" s="42" t="n"/>
      <c r="O1407" s="42" t="n"/>
    </row>
    <row r="1408">
      <c r="A1408" s="40" t="n"/>
      <c r="B1408" s="41" t="n"/>
      <c r="C1408" s="42" t="n"/>
      <c r="D1408" s="42" t="n"/>
      <c r="E1408" s="42" t="n"/>
      <c r="F1408" s="42" t="n"/>
      <c r="G1408" s="42" t="n"/>
      <c r="H1408" s="42" t="n"/>
      <c r="I1408" s="42" t="n"/>
      <c r="J1408" s="42" t="n"/>
      <c r="K1408" s="42" t="n"/>
      <c r="L1408" s="42" t="n"/>
      <c r="M1408" s="42" t="n"/>
      <c r="N1408" s="42" t="n"/>
      <c r="O1408" s="42" t="n"/>
    </row>
    <row r="1409">
      <c r="A1409" s="40" t="n"/>
      <c r="B1409" s="41" t="n"/>
      <c r="C1409" s="42" t="n"/>
      <c r="D1409" s="42" t="n"/>
      <c r="E1409" s="42" t="n"/>
      <c r="F1409" s="42" t="n"/>
      <c r="G1409" s="42" t="n"/>
      <c r="H1409" s="42" t="n"/>
      <c r="I1409" s="42" t="n"/>
      <c r="J1409" s="42" t="n"/>
      <c r="K1409" s="42" t="n"/>
      <c r="L1409" s="42" t="n"/>
      <c r="M1409" s="42" t="n"/>
      <c r="N1409" s="42" t="n"/>
      <c r="O1409" s="42" t="n"/>
    </row>
    <row r="1410">
      <c r="A1410" s="40" t="n"/>
      <c r="B1410" s="41" t="n"/>
      <c r="C1410" s="42" t="n"/>
      <c r="D1410" s="42" t="n"/>
      <c r="E1410" s="42" t="n"/>
      <c r="F1410" s="42" t="n"/>
      <c r="G1410" s="42" t="n"/>
      <c r="H1410" s="42" t="n"/>
      <c r="I1410" s="42" t="n"/>
      <c r="J1410" s="42" t="n"/>
      <c r="K1410" s="42" t="n"/>
      <c r="L1410" s="42" t="n"/>
      <c r="M1410" s="42" t="n"/>
      <c r="N1410" s="42" t="n"/>
      <c r="O1410" s="42" t="n"/>
    </row>
    <row r="1411">
      <c r="A1411" s="40" t="n"/>
      <c r="B1411" s="41" t="n"/>
      <c r="C1411" s="42" t="n"/>
      <c r="D1411" s="42" t="n"/>
      <c r="E1411" s="42" t="n"/>
      <c r="F1411" s="42" t="n"/>
      <c r="G1411" s="42" t="n"/>
      <c r="H1411" s="42" t="n"/>
      <c r="I1411" s="42" t="n"/>
      <c r="J1411" s="42" t="n"/>
      <c r="K1411" s="42" t="n"/>
      <c r="L1411" s="42" t="n"/>
      <c r="M1411" s="42" t="n"/>
      <c r="N1411" s="42" t="n"/>
      <c r="O1411" s="42" t="n"/>
    </row>
    <row r="1412">
      <c r="A1412" s="40" t="n"/>
      <c r="B1412" s="41" t="n"/>
      <c r="C1412" s="42" t="n"/>
      <c r="D1412" s="42" t="n"/>
      <c r="E1412" s="42" t="n"/>
      <c r="F1412" s="42" t="n"/>
      <c r="G1412" s="42" t="n"/>
      <c r="H1412" s="42" t="n"/>
      <c r="I1412" s="42" t="n"/>
      <c r="J1412" s="42" t="n"/>
      <c r="K1412" s="42" t="n"/>
      <c r="L1412" s="42" t="n"/>
      <c r="M1412" s="42" t="n"/>
      <c r="N1412" s="42" t="n"/>
      <c r="O1412" s="42" t="n"/>
    </row>
    <row r="1413">
      <c r="A1413" s="40" t="n"/>
      <c r="B1413" s="41" t="n"/>
      <c r="C1413" s="42" t="n"/>
      <c r="D1413" s="42" t="n"/>
      <c r="E1413" s="42" t="n"/>
      <c r="F1413" s="42" t="n"/>
      <c r="G1413" s="42" t="n"/>
      <c r="H1413" s="42" t="n"/>
      <c r="I1413" s="42" t="n"/>
      <c r="J1413" s="42" t="n"/>
      <c r="K1413" s="42" t="n"/>
      <c r="L1413" s="42" t="n"/>
      <c r="M1413" s="42" t="n"/>
      <c r="N1413" s="42" t="n"/>
      <c r="O1413" s="42" t="n"/>
    </row>
    <row r="1414">
      <c r="A1414" s="40" t="n"/>
      <c r="B1414" s="41" t="n"/>
      <c r="C1414" s="42" t="n"/>
      <c r="D1414" s="42" t="n"/>
      <c r="E1414" s="42" t="n"/>
      <c r="F1414" s="42" t="n"/>
      <c r="G1414" s="42" t="n"/>
      <c r="H1414" s="42" t="n"/>
      <c r="I1414" s="42" t="n"/>
      <c r="J1414" s="42" t="n"/>
      <c r="K1414" s="42" t="n"/>
      <c r="L1414" s="42" t="n"/>
      <c r="M1414" s="42" t="n"/>
      <c r="N1414" s="42" t="n"/>
      <c r="O1414" s="42" t="n"/>
    </row>
    <row r="1415">
      <c r="A1415" s="40" t="n"/>
      <c r="B1415" s="41" t="n"/>
      <c r="C1415" s="42" t="n"/>
      <c r="D1415" s="42" t="n"/>
      <c r="E1415" s="42" t="n"/>
      <c r="F1415" s="42" t="n"/>
      <c r="G1415" s="42" t="n"/>
      <c r="H1415" s="42" t="n"/>
      <c r="I1415" s="42" t="n"/>
      <c r="J1415" s="42" t="n"/>
      <c r="K1415" s="42" t="n"/>
      <c r="L1415" s="42" t="n"/>
      <c r="M1415" s="42" t="n"/>
      <c r="N1415" s="42" t="n"/>
      <c r="O1415" s="42" t="n"/>
    </row>
    <row r="1416">
      <c r="A1416" s="40" t="n"/>
      <c r="B1416" s="41" t="n"/>
      <c r="C1416" s="42" t="n"/>
      <c r="D1416" s="42" t="n"/>
      <c r="E1416" s="42" t="n"/>
      <c r="F1416" s="42" t="n"/>
      <c r="G1416" s="42" t="n"/>
      <c r="H1416" s="42" t="n"/>
      <c r="I1416" s="42" t="n"/>
      <c r="J1416" s="42" t="n"/>
      <c r="K1416" s="42" t="n"/>
      <c r="L1416" s="42" t="n"/>
      <c r="M1416" s="42" t="n"/>
      <c r="N1416" s="42" t="n"/>
      <c r="O1416" s="42" t="n"/>
    </row>
    <row r="1417">
      <c r="A1417" s="40" t="n"/>
      <c r="B1417" s="41" t="n"/>
      <c r="C1417" s="42" t="n"/>
      <c r="D1417" s="42" t="n"/>
      <c r="E1417" s="42" t="n"/>
      <c r="F1417" s="42" t="n"/>
      <c r="G1417" s="42" t="n"/>
      <c r="H1417" s="42" t="n"/>
      <c r="I1417" s="42" t="n"/>
      <c r="J1417" s="42" t="n"/>
      <c r="K1417" s="42" t="n"/>
      <c r="L1417" s="42" t="n"/>
      <c r="M1417" s="42" t="n"/>
      <c r="N1417" s="42" t="n"/>
      <c r="O1417" s="42" t="n"/>
    </row>
    <row r="1418">
      <c r="A1418" s="40" t="n"/>
      <c r="B1418" s="41" t="n"/>
      <c r="C1418" s="42" t="n"/>
      <c r="D1418" s="42" t="n"/>
      <c r="E1418" s="42" t="n"/>
      <c r="F1418" s="42" t="n"/>
      <c r="G1418" s="42" t="n"/>
      <c r="H1418" s="42" t="n"/>
      <c r="I1418" s="42" t="n"/>
      <c r="J1418" s="42" t="n"/>
      <c r="K1418" s="42" t="n"/>
      <c r="L1418" s="42" t="n"/>
      <c r="M1418" s="42" t="n"/>
      <c r="N1418" s="42" t="n"/>
      <c r="O1418" s="42" t="n"/>
    </row>
    <row r="1419">
      <c r="A1419" s="40" t="n"/>
      <c r="B1419" s="41" t="n"/>
      <c r="C1419" s="42" t="n"/>
      <c r="D1419" s="42" t="n"/>
      <c r="E1419" s="42" t="n"/>
      <c r="F1419" s="42" t="n"/>
      <c r="G1419" s="42" t="n"/>
      <c r="H1419" s="42" t="n"/>
      <c r="I1419" s="42" t="n"/>
      <c r="J1419" s="42" t="n"/>
      <c r="K1419" s="42" t="n"/>
      <c r="L1419" s="42" t="n"/>
      <c r="M1419" s="42" t="n"/>
      <c r="N1419" s="42" t="n"/>
      <c r="O1419" s="42" t="n"/>
    </row>
    <row r="1420">
      <c r="A1420" s="40" t="n"/>
      <c r="B1420" s="41" t="n"/>
      <c r="C1420" s="42" t="n"/>
      <c r="D1420" s="42" t="n"/>
      <c r="E1420" s="42" t="n"/>
      <c r="F1420" s="42" t="n"/>
      <c r="G1420" s="42" t="n"/>
      <c r="H1420" s="42" t="n"/>
      <c r="I1420" s="42" t="n"/>
      <c r="J1420" s="42" t="n"/>
      <c r="K1420" s="42" t="n"/>
      <c r="L1420" s="42" t="n"/>
      <c r="M1420" s="42" t="n"/>
      <c r="N1420" s="42" t="n"/>
      <c r="O1420" s="42" t="n"/>
    </row>
    <row r="1421">
      <c r="A1421" s="40" t="n"/>
      <c r="B1421" s="41" t="n"/>
      <c r="C1421" s="42" t="n"/>
      <c r="D1421" s="42" t="n"/>
      <c r="E1421" s="42" t="n"/>
      <c r="F1421" s="42" t="n"/>
      <c r="G1421" s="42" t="n"/>
      <c r="H1421" s="42" t="n"/>
      <c r="I1421" s="42" t="n"/>
      <c r="J1421" s="42" t="n"/>
      <c r="K1421" s="42" t="n"/>
      <c r="L1421" s="42" t="n"/>
      <c r="M1421" s="42" t="n"/>
      <c r="N1421" s="42" t="n"/>
      <c r="O1421" s="42" t="n"/>
    </row>
    <row r="1422">
      <c r="A1422" s="40" t="n"/>
      <c r="B1422" s="41" t="n"/>
      <c r="C1422" s="42" t="n"/>
      <c r="D1422" s="42" t="n"/>
      <c r="E1422" s="42" t="n"/>
      <c r="F1422" s="42" t="n"/>
      <c r="G1422" s="42" t="n"/>
      <c r="H1422" s="42" t="n"/>
      <c r="I1422" s="42" t="n"/>
      <c r="J1422" s="42" t="n"/>
      <c r="K1422" s="42" t="n"/>
      <c r="L1422" s="42" t="n"/>
      <c r="M1422" s="42" t="n"/>
      <c r="N1422" s="42" t="n"/>
      <c r="O1422" s="42" t="n"/>
    </row>
    <row r="1423">
      <c r="A1423" s="40" t="n"/>
      <c r="B1423" s="41" t="n"/>
      <c r="C1423" s="42" t="n"/>
      <c r="D1423" s="42" t="n"/>
      <c r="E1423" s="42" t="n"/>
      <c r="F1423" s="42" t="n"/>
      <c r="G1423" s="42" t="n"/>
      <c r="H1423" s="42" t="n"/>
      <c r="I1423" s="42" t="n"/>
      <c r="J1423" s="42" t="n"/>
      <c r="K1423" s="42" t="n"/>
      <c r="L1423" s="42" t="n"/>
      <c r="M1423" s="42" t="n"/>
      <c r="N1423" s="42" t="n"/>
      <c r="O1423" s="42" t="n"/>
    </row>
    <row r="1424">
      <c r="A1424" s="40" t="n"/>
      <c r="B1424" s="41" t="n"/>
      <c r="C1424" s="42" t="n"/>
      <c r="D1424" s="42" t="n"/>
      <c r="E1424" s="42" t="n"/>
      <c r="F1424" s="42" t="n"/>
      <c r="G1424" s="42" t="n"/>
      <c r="H1424" s="42" t="n"/>
      <c r="I1424" s="42" t="n"/>
      <c r="J1424" s="42" t="n"/>
      <c r="K1424" s="42" t="n"/>
      <c r="L1424" s="42" t="n"/>
      <c r="M1424" s="42" t="n"/>
      <c r="N1424" s="42" t="n"/>
      <c r="O1424" s="42" t="n"/>
    </row>
    <row r="1425">
      <c r="A1425" s="40" t="n"/>
      <c r="B1425" s="41" t="n"/>
      <c r="C1425" s="42" t="n"/>
      <c r="D1425" s="42" t="n"/>
      <c r="E1425" s="42" t="n"/>
      <c r="F1425" s="42" t="n"/>
      <c r="G1425" s="42" t="n"/>
      <c r="H1425" s="42" t="n"/>
      <c r="I1425" s="42" t="n"/>
      <c r="J1425" s="42" t="n"/>
      <c r="K1425" s="42" t="n"/>
      <c r="L1425" s="42" t="n"/>
      <c r="M1425" s="42" t="n"/>
      <c r="N1425" s="42" t="n"/>
      <c r="O1425" s="42" t="n"/>
    </row>
    <row r="1426">
      <c r="A1426" s="40" t="n"/>
      <c r="B1426" s="41" t="n"/>
      <c r="C1426" s="42" t="n"/>
      <c r="D1426" s="42" t="n"/>
      <c r="E1426" s="42" t="n"/>
      <c r="F1426" s="42" t="n"/>
      <c r="G1426" s="42" t="n"/>
      <c r="H1426" s="42" t="n"/>
      <c r="I1426" s="42" t="n"/>
      <c r="J1426" s="42" t="n"/>
      <c r="K1426" s="42" t="n"/>
      <c r="L1426" s="42" t="n"/>
      <c r="M1426" s="42" t="n"/>
      <c r="N1426" s="42" t="n"/>
      <c r="O1426" s="42" t="n"/>
    </row>
    <row r="1427">
      <c r="A1427" s="40" t="n"/>
      <c r="B1427" s="41" t="n"/>
      <c r="C1427" s="42" t="n"/>
      <c r="D1427" s="42" t="n"/>
      <c r="E1427" s="42" t="n"/>
      <c r="F1427" s="42" t="n"/>
      <c r="G1427" s="42" t="n"/>
      <c r="H1427" s="42" t="n"/>
      <c r="I1427" s="42" t="n"/>
      <c r="J1427" s="42" t="n"/>
      <c r="K1427" s="42" t="n"/>
      <c r="L1427" s="42" t="n"/>
      <c r="M1427" s="42" t="n"/>
      <c r="N1427" s="42" t="n"/>
      <c r="O1427" s="42" t="n"/>
    </row>
    <row r="1428">
      <c r="A1428" s="40" t="n"/>
      <c r="B1428" s="41" t="n"/>
      <c r="C1428" s="42" t="n"/>
      <c r="D1428" s="42" t="n"/>
      <c r="E1428" s="42" t="n"/>
      <c r="F1428" s="42" t="n"/>
      <c r="G1428" s="42" t="n"/>
      <c r="H1428" s="42" t="n"/>
      <c r="I1428" s="42" t="n"/>
      <c r="J1428" s="42" t="n"/>
      <c r="K1428" s="42" t="n"/>
      <c r="L1428" s="42" t="n"/>
      <c r="M1428" s="42" t="n"/>
      <c r="N1428" s="42" t="n"/>
      <c r="O1428" s="42" t="n"/>
    </row>
    <row r="1429">
      <c r="A1429" s="40" t="n"/>
      <c r="B1429" s="41" t="n"/>
      <c r="C1429" s="42" t="n"/>
      <c r="D1429" s="42" t="n"/>
      <c r="E1429" s="42" t="n"/>
      <c r="F1429" s="42" t="n"/>
      <c r="G1429" s="42" t="n"/>
      <c r="H1429" s="42" t="n"/>
      <c r="I1429" s="42" t="n"/>
      <c r="J1429" s="42" t="n"/>
      <c r="K1429" s="42" t="n"/>
      <c r="L1429" s="42" t="n"/>
      <c r="M1429" s="42" t="n"/>
      <c r="N1429" s="42" t="n"/>
      <c r="O1429" s="42" t="n"/>
    </row>
    <row r="1430">
      <c r="A1430" s="40" t="n"/>
      <c r="B1430" s="41" t="n"/>
      <c r="C1430" s="42" t="n"/>
      <c r="D1430" s="42" t="n"/>
      <c r="E1430" s="42" t="n"/>
      <c r="F1430" s="42" t="n"/>
      <c r="G1430" s="42" t="n"/>
      <c r="H1430" s="42" t="n"/>
      <c r="I1430" s="42" t="n"/>
      <c r="J1430" s="42" t="n"/>
      <c r="K1430" s="42" t="n"/>
      <c r="L1430" s="42" t="n"/>
      <c r="M1430" s="42" t="n"/>
      <c r="N1430" s="42" t="n"/>
      <c r="O1430" s="42" t="n"/>
    </row>
    <row r="1431">
      <c r="A1431" s="40" t="n"/>
      <c r="B1431" s="41" t="n"/>
      <c r="C1431" s="42" t="n"/>
      <c r="D1431" s="42" t="n"/>
      <c r="E1431" s="42" t="n"/>
      <c r="F1431" s="42" t="n"/>
      <c r="G1431" s="42" t="n"/>
      <c r="H1431" s="42" t="n"/>
      <c r="I1431" s="42" t="n"/>
      <c r="J1431" s="42" t="n"/>
      <c r="K1431" s="42" t="n"/>
      <c r="L1431" s="42" t="n"/>
      <c r="M1431" s="42" t="n"/>
      <c r="N1431" s="42" t="n"/>
      <c r="O1431" s="42" t="n"/>
    </row>
    <row r="1432">
      <c r="A1432" s="40" t="n"/>
      <c r="B1432" s="41" t="n"/>
      <c r="C1432" s="42" t="n"/>
      <c r="D1432" s="42" t="n"/>
      <c r="E1432" s="42" t="n"/>
      <c r="F1432" s="42" t="n"/>
      <c r="G1432" s="42" t="n"/>
      <c r="H1432" s="42" t="n"/>
      <c r="I1432" s="42" t="n"/>
      <c r="J1432" s="42" t="n"/>
      <c r="K1432" s="42" t="n"/>
      <c r="L1432" s="42" t="n"/>
      <c r="M1432" s="42" t="n"/>
      <c r="N1432" s="42" t="n"/>
      <c r="O1432" s="42" t="n"/>
    </row>
    <row r="1433">
      <c r="A1433" s="40" t="n"/>
      <c r="B1433" s="41" t="n"/>
      <c r="C1433" s="42" t="n"/>
      <c r="D1433" s="42" t="n"/>
      <c r="E1433" s="42" t="n"/>
      <c r="F1433" s="42" t="n"/>
      <c r="G1433" s="42" t="n"/>
      <c r="H1433" s="42" t="n"/>
      <c r="I1433" s="42" t="n"/>
      <c r="J1433" s="42" t="n"/>
      <c r="K1433" s="42" t="n"/>
      <c r="L1433" s="42" t="n"/>
      <c r="M1433" s="42" t="n"/>
      <c r="N1433" s="42" t="n"/>
      <c r="O1433" s="42" t="n"/>
    </row>
    <row r="1434">
      <c r="A1434" s="40" t="n"/>
      <c r="B1434" s="41" t="n"/>
      <c r="C1434" s="42" t="n"/>
      <c r="D1434" s="42" t="n"/>
      <c r="E1434" s="42" t="n"/>
      <c r="F1434" s="42" t="n"/>
      <c r="G1434" s="42" t="n"/>
      <c r="H1434" s="42" t="n"/>
      <c r="I1434" s="42" t="n"/>
      <c r="J1434" s="42" t="n"/>
      <c r="K1434" s="42" t="n"/>
      <c r="L1434" s="42" t="n"/>
      <c r="M1434" s="42" t="n"/>
      <c r="N1434" s="42" t="n"/>
      <c r="O1434" s="42" t="n"/>
    </row>
    <row r="1435">
      <c r="A1435" s="40" t="n"/>
      <c r="B1435" s="41" t="n"/>
      <c r="C1435" s="42" t="n"/>
      <c r="D1435" s="42" t="n"/>
      <c r="E1435" s="42" t="n"/>
      <c r="F1435" s="42" t="n"/>
      <c r="G1435" s="42" t="n"/>
      <c r="H1435" s="42" t="n"/>
      <c r="I1435" s="42" t="n"/>
      <c r="J1435" s="42" t="n"/>
      <c r="K1435" s="42" t="n"/>
      <c r="L1435" s="42" t="n"/>
      <c r="M1435" s="42" t="n"/>
      <c r="N1435" s="42" t="n"/>
      <c r="O1435" s="42" t="n"/>
    </row>
    <row r="1436">
      <c r="A1436" s="40" t="n"/>
      <c r="B1436" s="41" t="n"/>
      <c r="C1436" s="42" t="n"/>
      <c r="D1436" s="42" t="n"/>
      <c r="E1436" s="42" t="n"/>
      <c r="F1436" s="42" t="n"/>
      <c r="G1436" s="42" t="n"/>
      <c r="H1436" s="42" t="n"/>
      <c r="I1436" s="42" t="n"/>
      <c r="J1436" s="42" t="n"/>
      <c r="K1436" s="42" t="n"/>
      <c r="L1436" s="42" t="n"/>
      <c r="M1436" s="42" t="n"/>
      <c r="N1436" s="42" t="n"/>
      <c r="O1436" s="42" t="n"/>
    </row>
    <row r="1437">
      <c r="A1437" s="40" t="n"/>
      <c r="B1437" s="41" t="n"/>
      <c r="C1437" s="42" t="n"/>
      <c r="D1437" s="42" t="n"/>
      <c r="E1437" s="42" t="n"/>
      <c r="F1437" s="42" t="n"/>
      <c r="G1437" s="42" t="n"/>
      <c r="H1437" s="42" t="n"/>
      <c r="I1437" s="42" t="n"/>
      <c r="J1437" s="42" t="n"/>
      <c r="K1437" s="42" t="n"/>
      <c r="L1437" s="42" t="n"/>
      <c r="M1437" s="42" t="n"/>
      <c r="N1437" s="42" t="n"/>
      <c r="O1437" s="42" t="n"/>
    </row>
    <row r="1438">
      <c r="A1438" s="40" t="n"/>
      <c r="B1438" s="41" t="n"/>
      <c r="C1438" s="42" t="n"/>
      <c r="D1438" s="42" t="n"/>
      <c r="E1438" s="42" t="n"/>
      <c r="F1438" s="42" t="n"/>
      <c r="G1438" s="42" t="n"/>
      <c r="H1438" s="42" t="n"/>
      <c r="I1438" s="42" t="n"/>
      <c r="J1438" s="42" t="n"/>
      <c r="K1438" s="42" t="n"/>
      <c r="L1438" s="42" t="n"/>
      <c r="M1438" s="42" t="n"/>
      <c r="N1438" s="42" t="n"/>
      <c r="O1438" s="42" t="n"/>
    </row>
    <row r="1439">
      <c r="A1439" s="40" t="n"/>
      <c r="B1439" s="41" t="n"/>
      <c r="C1439" s="42" t="n"/>
      <c r="D1439" s="42" t="n"/>
      <c r="E1439" s="42" t="n"/>
      <c r="F1439" s="42" t="n"/>
      <c r="G1439" s="42" t="n"/>
      <c r="H1439" s="42" t="n"/>
      <c r="I1439" s="42" t="n"/>
      <c r="J1439" s="42" t="n"/>
      <c r="K1439" s="42" t="n"/>
      <c r="L1439" s="42" t="n"/>
      <c r="M1439" s="42" t="n"/>
      <c r="N1439" s="42" t="n"/>
      <c r="O1439" s="42" t="n"/>
    </row>
    <row r="1440">
      <c r="A1440" s="40" t="n"/>
      <c r="B1440" s="41" t="n"/>
      <c r="C1440" s="42" t="n"/>
      <c r="D1440" s="42" t="n"/>
      <c r="E1440" s="42" t="n"/>
      <c r="F1440" s="42" t="n"/>
      <c r="G1440" s="42" t="n"/>
      <c r="H1440" s="42" t="n"/>
      <c r="I1440" s="42" t="n"/>
      <c r="J1440" s="42" t="n"/>
      <c r="K1440" s="42" t="n"/>
      <c r="L1440" s="42" t="n"/>
      <c r="M1440" s="42" t="n"/>
      <c r="N1440" s="42" t="n"/>
      <c r="O1440" s="42" t="n"/>
    </row>
    <row r="1441">
      <c r="A1441" s="40" t="n"/>
      <c r="B1441" s="41" t="n"/>
      <c r="C1441" s="42" t="n"/>
      <c r="D1441" s="42" t="n"/>
      <c r="E1441" s="42" t="n"/>
      <c r="F1441" s="42" t="n"/>
      <c r="G1441" s="42" t="n"/>
      <c r="H1441" s="42" t="n"/>
      <c r="I1441" s="42" t="n"/>
      <c r="J1441" s="42" t="n"/>
      <c r="K1441" s="42" t="n"/>
      <c r="L1441" s="42" t="n"/>
      <c r="M1441" s="42" t="n"/>
      <c r="N1441" s="42" t="n"/>
      <c r="O1441" s="42" t="n"/>
    </row>
    <row r="1442">
      <c r="A1442" s="40" t="n"/>
      <c r="B1442" s="41" t="n"/>
      <c r="C1442" s="42" t="n"/>
      <c r="D1442" s="42" t="n"/>
      <c r="E1442" s="42" t="n"/>
      <c r="F1442" s="42" t="n"/>
      <c r="G1442" s="42" t="n"/>
      <c r="H1442" s="42" t="n"/>
      <c r="I1442" s="42" t="n"/>
      <c r="J1442" s="42" t="n"/>
      <c r="K1442" s="42" t="n"/>
      <c r="L1442" s="42" t="n"/>
      <c r="M1442" s="42" t="n"/>
      <c r="N1442" s="42" t="n"/>
      <c r="O1442" s="42" t="n"/>
    </row>
    <row r="1443">
      <c r="A1443" s="40" t="n"/>
      <c r="B1443" s="41" t="n"/>
      <c r="C1443" s="42" t="n"/>
      <c r="D1443" s="42" t="n"/>
      <c r="E1443" s="42" t="n"/>
      <c r="F1443" s="42" t="n"/>
      <c r="G1443" s="42" t="n"/>
      <c r="H1443" s="42" t="n"/>
      <c r="I1443" s="42" t="n"/>
      <c r="J1443" s="42" t="n"/>
      <c r="K1443" s="42" t="n"/>
      <c r="L1443" s="42" t="n"/>
      <c r="M1443" s="42" t="n"/>
      <c r="N1443" s="42" t="n"/>
      <c r="O1443" s="42" t="n"/>
    </row>
    <row r="1444">
      <c r="A1444" s="40" t="n"/>
      <c r="B1444" s="41" t="n"/>
      <c r="C1444" s="42" t="n"/>
      <c r="D1444" s="42" t="n"/>
      <c r="E1444" s="42" t="n"/>
      <c r="F1444" s="42" t="n"/>
      <c r="G1444" s="42" t="n"/>
      <c r="H1444" s="42" t="n"/>
      <c r="I1444" s="42" t="n"/>
      <c r="J1444" s="42" t="n"/>
      <c r="K1444" s="42" t="n"/>
      <c r="L1444" s="42" t="n"/>
      <c r="M1444" s="42" t="n"/>
      <c r="N1444" s="42" t="n"/>
      <c r="O1444" s="42" t="n"/>
    </row>
    <row r="1445">
      <c r="A1445" s="40" t="n"/>
      <c r="B1445" s="41" t="n"/>
      <c r="C1445" s="42" t="n"/>
      <c r="D1445" s="42" t="n"/>
      <c r="E1445" s="42" t="n"/>
      <c r="F1445" s="42" t="n"/>
      <c r="G1445" s="42" t="n"/>
      <c r="H1445" s="42" t="n"/>
      <c r="I1445" s="42" t="n"/>
      <c r="J1445" s="42" t="n"/>
      <c r="K1445" s="42" t="n"/>
      <c r="L1445" s="42" t="n"/>
      <c r="M1445" s="42" t="n"/>
      <c r="N1445" s="42" t="n"/>
      <c r="O1445" s="42" t="n"/>
    </row>
    <row r="1446">
      <c r="A1446" s="40" t="n"/>
      <c r="B1446" s="41" t="n"/>
      <c r="C1446" s="42" t="n"/>
      <c r="D1446" s="42" t="n"/>
      <c r="E1446" s="42" t="n"/>
      <c r="F1446" s="42" t="n"/>
      <c r="G1446" s="42" t="n"/>
      <c r="H1446" s="42" t="n"/>
      <c r="I1446" s="42" t="n"/>
      <c r="J1446" s="42" t="n"/>
      <c r="K1446" s="42" t="n"/>
      <c r="L1446" s="42" t="n"/>
      <c r="M1446" s="42" t="n"/>
      <c r="N1446" s="42" t="n"/>
      <c r="O1446" s="42" t="n"/>
    </row>
    <row r="1447">
      <c r="A1447" s="40" t="n"/>
      <c r="B1447" s="41" t="n"/>
      <c r="C1447" s="42" t="n"/>
      <c r="D1447" s="42" t="n"/>
      <c r="E1447" s="42" t="n"/>
      <c r="F1447" s="42" t="n"/>
      <c r="G1447" s="42" t="n"/>
      <c r="H1447" s="42" t="n"/>
      <c r="I1447" s="42" t="n"/>
      <c r="J1447" s="42" t="n"/>
      <c r="K1447" s="42" t="n"/>
      <c r="L1447" s="42" t="n"/>
      <c r="M1447" s="42" t="n"/>
      <c r="N1447" s="42" t="n"/>
      <c r="O1447" s="42" t="n"/>
    </row>
    <row r="1448">
      <c r="A1448" s="40" t="n"/>
      <c r="B1448" s="41" t="n"/>
      <c r="C1448" s="42" t="n"/>
      <c r="D1448" s="42" t="n"/>
      <c r="E1448" s="42" t="n"/>
      <c r="F1448" s="42" t="n"/>
      <c r="G1448" s="42" t="n"/>
      <c r="H1448" s="42" t="n"/>
      <c r="I1448" s="42" t="n"/>
      <c r="J1448" s="42" t="n"/>
      <c r="K1448" s="42" t="n"/>
      <c r="L1448" s="42" t="n"/>
      <c r="M1448" s="42" t="n"/>
      <c r="N1448" s="42" t="n"/>
      <c r="O1448" s="42" t="n"/>
    </row>
    <row r="1449">
      <c r="A1449" s="40" t="n"/>
      <c r="B1449" s="41" t="n"/>
      <c r="C1449" s="42" t="n"/>
      <c r="D1449" s="42" t="n"/>
      <c r="E1449" s="42" t="n"/>
      <c r="F1449" s="42" t="n"/>
      <c r="G1449" s="42" t="n"/>
      <c r="H1449" s="42" t="n"/>
      <c r="I1449" s="42" t="n"/>
      <c r="J1449" s="42" t="n"/>
      <c r="K1449" s="42" t="n"/>
      <c r="L1449" s="42" t="n"/>
      <c r="M1449" s="42" t="n"/>
      <c r="N1449" s="42" t="n"/>
      <c r="O1449" s="42" t="n"/>
    </row>
    <row r="1450">
      <c r="A1450" s="40" t="n"/>
      <c r="B1450" s="41" t="n"/>
      <c r="C1450" s="42" t="n"/>
      <c r="D1450" s="42" t="n"/>
      <c r="E1450" s="42" t="n"/>
      <c r="F1450" s="42" t="n"/>
      <c r="G1450" s="42" t="n"/>
      <c r="H1450" s="42" t="n"/>
      <c r="I1450" s="42" t="n"/>
      <c r="J1450" s="42" t="n"/>
      <c r="K1450" s="42" t="n"/>
      <c r="L1450" s="42" t="n"/>
      <c r="M1450" s="42" t="n"/>
      <c r="N1450" s="42" t="n"/>
      <c r="O1450" s="42" t="n"/>
    </row>
    <row r="1451">
      <c r="A1451" s="40" t="n"/>
      <c r="B1451" s="41" t="n"/>
      <c r="C1451" s="42" t="n"/>
      <c r="D1451" s="42" t="n"/>
      <c r="E1451" s="42" t="n"/>
      <c r="F1451" s="42" t="n"/>
      <c r="G1451" s="42" t="n"/>
      <c r="H1451" s="42" t="n"/>
      <c r="I1451" s="42" t="n"/>
      <c r="J1451" s="42" t="n"/>
      <c r="K1451" s="42" t="n"/>
      <c r="L1451" s="42" t="n"/>
      <c r="M1451" s="42" t="n"/>
      <c r="N1451" s="42" t="n"/>
      <c r="O1451" s="42" t="n"/>
    </row>
    <row r="1452">
      <c r="A1452" s="40" t="n"/>
      <c r="B1452" s="41" t="n"/>
      <c r="C1452" s="42" t="n"/>
      <c r="D1452" s="42" t="n"/>
      <c r="E1452" s="42" t="n"/>
      <c r="F1452" s="42" t="n"/>
      <c r="G1452" s="42" t="n"/>
      <c r="H1452" s="42" t="n"/>
      <c r="I1452" s="42" t="n"/>
      <c r="J1452" s="42" t="n"/>
      <c r="K1452" s="42" t="n"/>
      <c r="L1452" s="42" t="n"/>
      <c r="M1452" s="42" t="n"/>
      <c r="N1452" s="42" t="n"/>
      <c r="O1452" s="42" t="n"/>
    </row>
    <row r="1453">
      <c r="A1453" s="40" t="n"/>
      <c r="B1453" s="41" t="n"/>
      <c r="C1453" s="42" t="n"/>
      <c r="D1453" s="42" t="n"/>
      <c r="E1453" s="42" t="n"/>
      <c r="F1453" s="42" t="n"/>
      <c r="G1453" s="42" t="n"/>
      <c r="H1453" s="42" t="n"/>
      <c r="I1453" s="42" t="n"/>
      <c r="J1453" s="42" t="n"/>
      <c r="K1453" s="42" t="n"/>
      <c r="L1453" s="42" t="n"/>
      <c r="M1453" s="42" t="n"/>
      <c r="N1453" s="42" t="n"/>
      <c r="O1453" s="42" t="n"/>
    </row>
    <row r="1454">
      <c r="A1454" s="40" t="n"/>
      <c r="B1454" s="41" t="n"/>
      <c r="C1454" s="42" t="n"/>
      <c r="D1454" s="42" t="n"/>
      <c r="E1454" s="42" t="n"/>
      <c r="F1454" s="42" t="n"/>
      <c r="G1454" s="42" t="n"/>
      <c r="H1454" s="42" t="n"/>
      <c r="I1454" s="42" t="n"/>
      <c r="J1454" s="42" t="n"/>
      <c r="K1454" s="42" t="n"/>
      <c r="L1454" s="42" t="n"/>
      <c r="M1454" s="42" t="n"/>
      <c r="N1454" s="42" t="n"/>
      <c r="O1454" s="42" t="n"/>
    </row>
    <row r="1455">
      <c r="A1455" s="40" t="n"/>
      <c r="B1455" s="41" t="n"/>
      <c r="C1455" s="42" t="n"/>
      <c r="D1455" s="42" t="n"/>
      <c r="E1455" s="42" t="n"/>
      <c r="F1455" s="42" t="n"/>
      <c r="G1455" s="42" t="n"/>
      <c r="H1455" s="42" t="n"/>
      <c r="I1455" s="42" t="n"/>
      <c r="J1455" s="42" t="n"/>
      <c r="K1455" s="42" t="n"/>
      <c r="L1455" s="42" t="n"/>
      <c r="M1455" s="42" t="n"/>
      <c r="N1455" s="42" t="n"/>
      <c r="O1455" s="42" t="n"/>
    </row>
    <row r="1456">
      <c r="A1456" s="40" t="n"/>
      <c r="B1456" s="41" t="n"/>
      <c r="C1456" s="42" t="n"/>
      <c r="D1456" s="42" t="n"/>
      <c r="E1456" s="42" t="n"/>
      <c r="F1456" s="42" t="n"/>
      <c r="G1456" s="42" t="n"/>
      <c r="H1456" s="42" t="n"/>
      <c r="I1456" s="42" t="n"/>
      <c r="J1456" s="42" t="n"/>
      <c r="K1456" s="42" t="n"/>
      <c r="L1456" s="42" t="n"/>
      <c r="M1456" s="42" t="n"/>
      <c r="N1456" s="42" t="n"/>
      <c r="O1456" s="42" t="n"/>
    </row>
    <row r="1457">
      <c r="A1457" s="40" t="n"/>
      <c r="B1457" s="41" t="n"/>
      <c r="C1457" s="42" t="n"/>
      <c r="D1457" s="42" t="n"/>
      <c r="E1457" s="42" t="n"/>
      <c r="F1457" s="42" t="n"/>
      <c r="G1457" s="42" t="n"/>
      <c r="H1457" s="42" t="n"/>
      <c r="I1457" s="42" t="n"/>
      <c r="J1457" s="42" t="n"/>
      <c r="K1457" s="42" t="n"/>
      <c r="L1457" s="42" t="n"/>
      <c r="M1457" s="42" t="n"/>
      <c r="N1457" s="42" t="n"/>
      <c r="O1457" s="42" t="n"/>
    </row>
    <row r="1458">
      <c r="A1458" s="40" t="n"/>
      <c r="B1458" s="41" t="n"/>
      <c r="C1458" s="42" t="n"/>
      <c r="D1458" s="42" t="n"/>
      <c r="E1458" s="42" t="n"/>
      <c r="F1458" s="42" t="n"/>
      <c r="G1458" s="42" t="n"/>
      <c r="H1458" s="42" t="n"/>
      <c r="I1458" s="42" t="n"/>
      <c r="J1458" s="42" t="n"/>
      <c r="K1458" s="42" t="n"/>
      <c r="L1458" s="42" t="n"/>
      <c r="M1458" s="42" t="n"/>
      <c r="N1458" s="42" t="n"/>
      <c r="O1458" s="42" t="n"/>
    </row>
    <row r="1459">
      <c r="A1459" s="40" t="n"/>
      <c r="B1459" s="41" t="n"/>
      <c r="C1459" s="42" t="n"/>
      <c r="D1459" s="42" t="n"/>
      <c r="E1459" s="42" t="n"/>
      <c r="F1459" s="42" t="n"/>
      <c r="G1459" s="42" t="n"/>
      <c r="H1459" s="42" t="n"/>
      <c r="I1459" s="42" t="n"/>
      <c r="J1459" s="42" t="n"/>
      <c r="K1459" s="42" t="n"/>
      <c r="L1459" s="42" t="n"/>
      <c r="M1459" s="42" t="n"/>
      <c r="N1459" s="42" t="n"/>
      <c r="O1459" s="42" t="n"/>
    </row>
    <row r="1460">
      <c r="A1460" s="40" t="n"/>
      <c r="B1460" s="41" t="n"/>
      <c r="C1460" s="42" t="n"/>
      <c r="D1460" s="42" t="n"/>
      <c r="E1460" s="42" t="n"/>
      <c r="F1460" s="42" t="n"/>
      <c r="G1460" s="42" t="n"/>
      <c r="H1460" s="42" t="n"/>
      <c r="I1460" s="42" t="n"/>
      <c r="J1460" s="42" t="n"/>
      <c r="K1460" s="42" t="n"/>
      <c r="L1460" s="42" t="n"/>
      <c r="M1460" s="42" t="n"/>
      <c r="N1460" s="42" t="n"/>
      <c r="O1460" s="42" t="n"/>
    </row>
    <row r="1461">
      <c r="A1461" s="40" t="n"/>
      <c r="B1461" s="41" t="n"/>
      <c r="C1461" s="42" t="n"/>
      <c r="D1461" s="42" t="n"/>
      <c r="E1461" s="42" t="n"/>
      <c r="F1461" s="42" t="n"/>
      <c r="G1461" s="42" t="n"/>
      <c r="H1461" s="42" t="n"/>
      <c r="I1461" s="42" t="n"/>
      <c r="J1461" s="42" t="n"/>
      <c r="K1461" s="42" t="n"/>
      <c r="L1461" s="42" t="n"/>
      <c r="M1461" s="42" t="n"/>
      <c r="N1461" s="42" t="n"/>
      <c r="O1461" s="42" t="n"/>
    </row>
    <row r="1462">
      <c r="A1462" s="40" t="n"/>
      <c r="B1462" s="41" t="n"/>
      <c r="C1462" s="42" t="n"/>
      <c r="D1462" s="42" t="n"/>
      <c r="E1462" s="42" t="n"/>
      <c r="F1462" s="42" t="n"/>
      <c r="G1462" s="42" t="n"/>
      <c r="H1462" s="42" t="n"/>
      <c r="I1462" s="42" t="n"/>
      <c r="J1462" s="42" t="n"/>
      <c r="K1462" s="42" t="n"/>
      <c r="L1462" s="42" t="n"/>
      <c r="M1462" s="42" t="n"/>
      <c r="N1462" s="42" t="n"/>
      <c r="O1462" s="42" t="n"/>
    </row>
    <row r="1463">
      <c r="A1463" s="40" t="n"/>
      <c r="B1463" s="41" t="n"/>
      <c r="C1463" s="42" t="n"/>
      <c r="D1463" s="42" t="n"/>
      <c r="E1463" s="42" t="n"/>
      <c r="F1463" s="42" t="n"/>
      <c r="G1463" s="42" t="n"/>
      <c r="H1463" s="42" t="n"/>
      <c r="I1463" s="42" t="n"/>
      <c r="J1463" s="42" t="n"/>
      <c r="K1463" s="42" t="n"/>
      <c r="L1463" s="42" t="n"/>
      <c r="M1463" s="42" t="n"/>
      <c r="N1463" s="42" t="n"/>
      <c r="O1463" s="42" t="n"/>
    </row>
    <row r="1464">
      <c r="A1464" s="40" t="n"/>
      <c r="B1464" s="41" t="n"/>
      <c r="C1464" s="42" t="n"/>
      <c r="D1464" s="42" t="n"/>
      <c r="E1464" s="42" t="n"/>
      <c r="F1464" s="42" t="n"/>
      <c r="G1464" s="42" t="n"/>
      <c r="H1464" s="42" t="n"/>
      <c r="I1464" s="42" t="n"/>
      <c r="J1464" s="42" t="n"/>
      <c r="K1464" s="42" t="n"/>
      <c r="L1464" s="42" t="n"/>
      <c r="M1464" s="42" t="n"/>
      <c r="N1464" s="42" t="n"/>
      <c r="O1464" s="42" t="n"/>
    </row>
    <row r="1465">
      <c r="A1465" s="40" t="n"/>
      <c r="B1465" s="41" t="n"/>
      <c r="C1465" s="42" t="n"/>
      <c r="D1465" s="42" t="n"/>
      <c r="E1465" s="42" t="n"/>
      <c r="F1465" s="42" t="n"/>
      <c r="G1465" s="42" t="n"/>
      <c r="H1465" s="42" t="n"/>
      <c r="I1465" s="42" t="n"/>
      <c r="J1465" s="42" t="n"/>
      <c r="K1465" s="42" t="n"/>
      <c r="L1465" s="42" t="n"/>
      <c r="M1465" s="42" t="n"/>
      <c r="N1465" s="42" t="n"/>
      <c r="O1465" s="42" t="n"/>
    </row>
    <row r="1466">
      <c r="A1466" s="40" t="n"/>
      <c r="B1466" s="41" t="n"/>
      <c r="C1466" s="42" t="n"/>
      <c r="D1466" s="42" t="n"/>
      <c r="E1466" s="42" t="n"/>
      <c r="F1466" s="42" t="n"/>
      <c r="G1466" s="42" t="n"/>
      <c r="H1466" s="42" t="n"/>
      <c r="I1466" s="42" t="n"/>
      <c r="J1466" s="42" t="n"/>
      <c r="K1466" s="42" t="n"/>
      <c r="L1466" s="42" t="n"/>
      <c r="M1466" s="42" t="n"/>
      <c r="N1466" s="42" t="n"/>
      <c r="O1466" s="42" t="n"/>
    </row>
    <row r="1467">
      <c r="A1467" s="40" t="n"/>
      <c r="B1467" s="41" t="n"/>
      <c r="C1467" s="42" t="n"/>
      <c r="D1467" s="42" t="n"/>
      <c r="E1467" s="42" t="n"/>
      <c r="F1467" s="42" t="n"/>
      <c r="G1467" s="42" t="n"/>
      <c r="H1467" s="42" t="n"/>
      <c r="I1467" s="42" t="n"/>
      <c r="J1467" s="42" t="n"/>
      <c r="K1467" s="42" t="n"/>
      <c r="L1467" s="42" t="n"/>
      <c r="M1467" s="42" t="n"/>
      <c r="N1467" s="42" t="n"/>
      <c r="O1467" s="42" t="n"/>
    </row>
    <row r="1468">
      <c r="A1468" s="40" t="n"/>
      <c r="B1468" s="41" t="n"/>
      <c r="C1468" s="42" t="n"/>
      <c r="D1468" s="42" t="n"/>
      <c r="E1468" s="42" t="n"/>
      <c r="F1468" s="42" t="n"/>
      <c r="G1468" s="42" t="n"/>
      <c r="H1468" s="42" t="n"/>
      <c r="I1468" s="42" t="n"/>
      <c r="J1468" s="42" t="n"/>
      <c r="K1468" s="42" t="n"/>
      <c r="L1468" s="42" t="n"/>
      <c r="M1468" s="42" t="n"/>
      <c r="N1468" s="42" t="n"/>
      <c r="O1468" s="42" t="n"/>
    </row>
    <row r="1469">
      <c r="A1469" s="40" t="n"/>
      <c r="B1469" s="41" t="n"/>
      <c r="C1469" s="42" t="n"/>
      <c r="D1469" s="42" t="n"/>
      <c r="E1469" s="42" t="n"/>
      <c r="F1469" s="42" t="n"/>
      <c r="G1469" s="42" t="n"/>
      <c r="H1469" s="42" t="n"/>
      <c r="I1469" s="42" t="n"/>
      <c r="J1469" s="42" t="n"/>
      <c r="K1469" s="42" t="n"/>
      <c r="L1469" s="42" t="n"/>
      <c r="M1469" s="42" t="n"/>
      <c r="N1469" s="42" t="n"/>
      <c r="O1469" s="42" t="n"/>
    </row>
    <row r="1470">
      <c r="A1470" s="40" t="n"/>
      <c r="B1470" s="41" t="n"/>
      <c r="C1470" s="42" t="n"/>
      <c r="D1470" s="42" t="n"/>
      <c r="E1470" s="42" t="n"/>
      <c r="F1470" s="42" t="n"/>
      <c r="G1470" s="42" t="n"/>
      <c r="H1470" s="42" t="n"/>
      <c r="I1470" s="42" t="n"/>
      <c r="J1470" s="42" t="n"/>
      <c r="K1470" s="42" t="n"/>
      <c r="L1470" s="42" t="n"/>
      <c r="M1470" s="42" t="n"/>
      <c r="N1470" s="42" t="n"/>
      <c r="O1470" s="42" t="n"/>
    </row>
    <row r="1471">
      <c r="A1471" s="40" t="n"/>
      <c r="B1471" s="41" t="n"/>
      <c r="C1471" s="42" t="n"/>
      <c r="D1471" s="42" t="n"/>
      <c r="E1471" s="42" t="n"/>
      <c r="F1471" s="42" t="n"/>
      <c r="G1471" s="42" t="n"/>
      <c r="H1471" s="42" t="n"/>
      <c r="I1471" s="42" t="n"/>
      <c r="J1471" s="42" t="n"/>
      <c r="K1471" s="42" t="n"/>
      <c r="L1471" s="42" t="n"/>
      <c r="M1471" s="42" t="n"/>
      <c r="N1471" s="42" t="n"/>
      <c r="O1471" s="42" t="n"/>
    </row>
    <row r="1472">
      <c r="A1472" s="40" t="n"/>
      <c r="B1472" s="41" t="n"/>
      <c r="C1472" s="42" t="n"/>
      <c r="D1472" s="42" t="n"/>
      <c r="E1472" s="42" t="n"/>
      <c r="F1472" s="42" t="n"/>
      <c r="G1472" s="42" t="n"/>
      <c r="H1472" s="42" t="n"/>
      <c r="I1472" s="42" t="n"/>
      <c r="J1472" s="42" t="n"/>
      <c r="K1472" s="42" t="n"/>
      <c r="L1472" s="42" t="n"/>
      <c r="M1472" s="42" t="n"/>
      <c r="N1472" s="42" t="n"/>
      <c r="O1472" s="42" t="n"/>
    </row>
    <row r="1473">
      <c r="A1473" s="40" t="n"/>
      <c r="B1473" s="41" t="n"/>
      <c r="C1473" s="42" t="n"/>
      <c r="D1473" s="42" t="n"/>
      <c r="E1473" s="42" t="n"/>
      <c r="F1473" s="42" t="n"/>
      <c r="G1473" s="42" t="n"/>
      <c r="H1473" s="42" t="n"/>
      <c r="I1473" s="42" t="n"/>
      <c r="J1473" s="42" t="n"/>
      <c r="K1473" s="42" t="n"/>
      <c r="L1473" s="42" t="n"/>
      <c r="M1473" s="42" t="n"/>
      <c r="N1473" s="42" t="n"/>
      <c r="O1473" s="42" t="n"/>
    </row>
    <row r="1474">
      <c r="A1474" s="40" t="n"/>
      <c r="B1474" s="41" t="n"/>
      <c r="C1474" s="42" t="n"/>
      <c r="D1474" s="42" t="n"/>
      <c r="E1474" s="42" t="n"/>
      <c r="F1474" s="42" t="n"/>
      <c r="G1474" s="42" t="n"/>
      <c r="H1474" s="42" t="n"/>
      <c r="I1474" s="42" t="n"/>
      <c r="J1474" s="42" t="n"/>
      <c r="K1474" s="42" t="n"/>
      <c r="L1474" s="42" t="n"/>
      <c r="M1474" s="42" t="n"/>
      <c r="N1474" s="42" t="n"/>
      <c r="O1474" s="42" t="n"/>
    </row>
    <row r="1475">
      <c r="A1475" s="40" t="n"/>
      <c r="B1475" s="41" t="n"/>
      <c r="C1475" s="42" t="n"/>
      <c r="D1475" s="42" t="n"/>
      <c r="E1475" s="42" t="n"/>
      <c r="F1475" s="42" t="n"/>
      <c r="G1475" s="42" t="n"/>
      <c r="H1475" s="42" t="n"/>
      <c r="I1475" s="42" t="n"/>
      <c r="J1475" s="42" t="n"/>
      <c r="K1475" s="42" t="n"/>
      <c r="L1475" s="42" t="n"/>
      <c r="M1475" s="42" t="n"/>
      <c r="N1475" s="42" t="n"/>
      <c r="O1475" s="42" t="n"/>
    </row>
    <row r="1476">
      <c r="A1476" s="40" t="n"/>
      <c r="B1476" s="41" t="n"/>
      <c r="C1476" s="42" t="n"/>
      <c r="D1476" s="42" t="n"/>
      <c r="E1476" s="42" t="n"/>
      <c r="F1476" s="42" t="n"/>
      <c r="G1476" s="42" t="n"/>
      <c r="H1476" s="42" t="n"/>
      <c r="I1476" s="42" t="n"/>
      <c r="J1476" s="42" t="n"/>
      <c r="K1476" s="42" t="n"/>
      <c r="L1476" s="42" t="n"/>
      <c r="M1476" s="42" t="n"/>
      <c r="N1476" s="42" t="n"/>
      <c r="O1476" s="42" t="n"/>
    </row>
    <row r="1477">
      <c r="A1477" s="40" t="n"/>
      <c r="B1477" s="41" t="n"/>
      <c r="C1477" s="42" t="n"/>
      <c r="D1477" s="42" t="n"/>
      <c r="E1477" s="42" t="n"/>
      <c r="F1477" s="42" t="n"/>
      <c r="G1477" s="42" t="n"/>
      <c r="H1477" s="42" t="n"/>
      <c r="I1477" s="42" t="n"/>
      <c r="J1477" s="42" t="n"/>
      <c r="K1477" s="42" t="n"/>
      <c r="L1477" s="42" t="n"/>
      <c r="M1477" s="42" t="n"/>
      <c r="N1477" s="42" t="n"/>
      <c r="O1477" s="42" t="n"/>
    </row>
    <row r="1478">
      <c r="A1478" s="40" t="n"/>
      <c r="B1478" s="41" t="n"/>
      <c r="C1478" s="42" t="n"/>
      <c r="D1478" s="42" t="n"/>
      <c r="E1478" s="42" t="n"/>
      <c r="F1478" s="42" t="n"/>
      <c r="G1478" s="42" t="n"/>
      <c r="H1478" s="42" t="n"/>
      <c r="I1478" s="42" t="n"/>
      <c r="J1478" s="42" t="n"/>
      <c r="K1478" s="42" t="n"/>
      <c r="L1478" s="42" t="n"/>
      <c r="M1478" s="42" t="n"/>
      <c r="N1478" s="42" t="n"/>
      <c r="O1478" s="42" t="n"/>
    </row>
    <row r="1479">
      <c r="A1479" s="40" t="n"/>
      <c r="B1479" s="41" t="n"/>
      <c r="C1479" s="42" t="n"/>
      <c r="D1479" s="42" t="n"/>
      <c r="E1479" s="42" t="n"/>
      <c r="F1479" s="42" t="n"/>
      <c r="G1479" s="42" t="n"/>
      <c r="H1479" s="42" t="n"/>
      <c r="I1479" s="42" t="n"/>
      <c r="J1479" s="42" t="n"/>
      <c r="K1479" s="42" t="n"/>
      <c r="L1479" s="42" t="n"/>
      <c r="M1479" s="42" t="n"/>
      <c r="N1479" s="42" t="n"/>
      <c r="O1479" s="42" t="n"/>
    </row>
    <row r="1480">
      <c r="A1480" s="40" t="n"/>
      <c r="B1480" s="41" t="n"/>
      <c r="C1480" s="42" t="n"/>
      <c r="D1480" s="42" t="n"/>
      <c r="E1480" s="42" t="n"/>
      <c r="F1480" s="42" t="n"/>
      <c r="G1480" s="42" t="n"/>
      <c r="H1480" s="42" t="n"/>
      <c r="I1480" s="42" t="n"/>
      <c r="J1480" s="42" t="n"/>
      <c r="K1480" s="42" t="n"/>
      <c r="L1480" s="42" t="n"/>
      <c r="M1480" s="42" t="n"/>
      <c r="N1480" s="42" t="n"/>
      <c r="O1480" s="42" t="n"/>
    </row>
    <row r="1481">
      <c r="A1481" s="40" t="n"/>
      <c r="B1481" s="41" t="n"/>
      <c r="C1481" s="42" t="n"/>
      <c r="D1481" s="42" t="n"/>
      <c r="E1481" s="42" t="n"/>
      <c r="F1481" s="42" t="n"/>
      <c r="G1481" s="42" t="n"/>
      <c r="H1481" s="42" t="n"/>
      <c r="I1481" s="42" t="n"/>
      <c r="J1481" s="42" t="n"/>
      <c r="K1481" s="42" t="n"/>
      <c r="L1481" s="42" t="n"/>
      <c r="M1481" s="42" t="n"/>
      <c r="N1481" s="42" t="n"/>
      <c r="O1481" s="42" t="n"/>
    </row>
    <row r="1482">
      <c r="A1482" s="40" t="n"/>
      <c r="B1482" s="41" t="n"/>
      <c r="C1482" s="42" t="n"/>
      <c r="D1482" s="42" t="n"/>
      <c r="E1482" s="42" t="n"/>
      <c r="F1482" s="42" t="n"/>
      <c r="G1482" s="42" t="n"/>
      <c r="H1482" s="42" t="n"/>
      <c r="I1482" s="42" t="n"/>
      <c r="J1482" s="42" t="n"/>
      <c r="K1482" s="42" t="n"/>
      <c r="L1482" s="42" t="n"/>
      <c r="M1482" s="42" t="n"/>
      <c r="N1482" s="42" t="n"/>
      <c r="O1482" s="42" t="n"/>
    </row>
    <row r="1483">
      <c r="A1483" s="40" t="n"/>
      <c r="B1483" s="41" t="n"/>
      <c r="C1483" s="42" t="n"/>
      <c r="D1483" s="42" t="n"/>
      <c r="E1483" s="42" t="n"/>
      <c r="F1483" s="42" t="n"/>
      <c r="G1483" s="42" t="n"/>
      <c r="H1483" s="42" t="n"/>
      <c r="I1483" s="42" t="n"/>
      <c r="J1483" s="42" t="n"/>
      <c r="K1483" s="42" t="n"/>
      <c r="L1483" s="42" t="n"/>
      <c r="M1483" s="42" t="n"/>
      <c r="N1483" s="42" t="n"/>
      <c r="O1483" s="42" t="n"/>
    </row>
    <row r="1484">
      <c r="A1484" s="40" t="n"/>
      <c r="B1484" s="41" t="n"/>
      <c r="C1484" s="42" t="n"/>
      <c r="D1484" s="42" t="n"/>
      <c r="E1484" s="42" t="n"/>
      <c r="F1484" s="42" t="n"/>
      <c r="G1484" s="42" t="n"/>
      <c r="H1484" s="42" t="n"/>
      <c r="I1484" s="42" t="n"/>
      <c r="J1484" s="42" t="n"/>
      <c r="K1484" s="42" t="n"/>
      <c r="L1484" s="42" t="n"/>
      <c r="M1484" s="42" t="n"/>
      <c r="N1484" s="42" t="n"/>
      <c r="O1484" s="42" t="n"/>
    </row>
    <row r="1485">
      <c r="A1485" s="40" t="n"/>
      <c r="B1485" s="41" t="n"/>
      <c r="C1485" s="42" t="n"/>
      <c r="D1485" s="42" t="n"/>
      <c r="E1485" s="42" t="n"/>
      <c r="F1485" s="42" t="n"/>
      <c r="G1485" s="42" t="n"/>
      <c r="H1485" s="42" t="n"/>
      <c r="I1485" s="42" t="n"/>
      <c r="J1485" s="42" t="n"/>
      <c r="K1485" s="42" t="n"/>
      <c r="L1485" s="42" t="n"/>
      <c r="M1485" s="42" t="n"/>
      <c r="N1485" s="42" t="n"/>
      <c r="O1485" s="42" t="n"/>
    </row>
    <row r="1486">
      <c r="A1486" s="40" t="n"/>
      <c r="B1486" s="41" t="n"/>
      <c r="C1486" s="42" t="n"/>
      <c r="D1486" s="42" t="n"/>
      <c r="E1486" s="42" t="n"/>
      <c r="F1486" s="42" t="n"/>
      <c r="G1486" s="42" t="n"/>
      <c r="H1486" s="42" t="n"/>
      <c r="I1486" s="42" t="n"/>
      <c r="J1486" s="42" t="n"/>
      <c r="K1486" s="42" t="n"/>
      <c r="L1486" s="42" t="n"/>
      <c r="M1486" s="42" t="n"/>
      <c r="N1486" s="42" t="n"/>
      <c r="O1486" s="42" t="n"/>
    </row>
    <row r="1487">
      <c r="A1487" s="40" t="n"/>
      <c r="B1487" s="41" t="n"/>
      <c r="C1487" s="42" t="n"/>
      <c r="D1487" s="42" t="n"/>
      <c r="E1487" s="42" t="n"/>
      <c r="F1487" s="42" t="n"/>
      <c r="G1487" s="42" t="n"/>
      <c r="H1487" s="42" t="n"/>
      <c r="I1487" s="42" t="n"/>
      <c r="J1487" s="42" t="n"/>
      <c r="K1487" s="42" t="n"/>
      <c r="L1487" s="42" t="n"/>
      <c r="M1487" s="42" t="n"/>
      <c r="N1487" s="42" t="n"/>
      <c r="O1487" s="42" t="n"/>
    </row>
    <row r="1488">
      <c r="A1488" s="40" t="n"/>
      <c r="B1488" s="41" t="n"/>
      <c r="C1488" s="42" t="n"/>
      <c r="D1488" s="42" t="n"/>
      <c r="E1488" s="42" t="n"/>
      <c r="F1488" s="42" t="n"/>
      <c r="G1488" s="42" t="n"/>
      <c r="H1488" s="42" t="n"/>
      <c r="I1488" s="42" t="n"/>
      <c r="J1488" s="42" t="n"/>
      <c r="K1488" s="42" t="n"/>
      <c r="L1488" s="42" t="n"/>
      <c r="M1488" s="42" t="n"/>
      <c r="N1488" s="42" t="n"/>
      <c r="O1488" s="42" t="n"/>
    </row>
    <row r="1489">
      <c r="A1489" s="40" t="n"/>
      <c r="B1489" s="41" t="n"/>
      <c r="C1489" s="42" t="n"/>
      <c r="D1489" s="42" t="n"/>
      <c r="E1489" s="42" t="n"/>
      <c r="F1489" s="42" t="n"/>
      <c r="G1489" s="42" t="n"/>
      <c r="H1489" s="42" t="n"/>
      <c r="I1489" s="42" t="n"/>
      <c r="J1489" s="42" t="n"/>
      <c r="K1489" s="42" t="n"/>
      <c r="L1489" s="42" t="n"/>
      <c r="M1489" s="42" t="n"/>
      <c r="N1489" s="42" t="n"/>
      <c r="O1489" s="42" t="n"/>
    </row>
    <row r="1490">
      <c r="A1490" s="40" t="n"/>
      <c r="B1490" s="41" t="n"/>
      <c r="C1490" s="42" t="n"/>
      <c r="D1490" s="42" t="n"/>
      <c r="E1490" s="42" t="n"/>
      <c r="F1490" s="42" t="n"/>
      <c r="G1490" s="42" t="n"/>
      <c r="H1490" s="42" t="n"/>
      <c r="I1490" s="42" t="n"/>
      <c r="J1490" s="42" t="n"/>
      <c r="K1490" s="42" t="n"/>
      <c r="L1490" s="42" t="n"/>
      <c r="M1490" s="42" t="n"/>
      <c r="N1490" s="42" t="n"/>
      <c r="O1490" s="42" t="n"/>
    </row>
    <row r="1491">
      <c r="A1491" s="40" t="n"/>
      <c r="B1491" s="41" t="n"/>
      <c r="C1491" s="42" t="n"/>
      <c r="D1491" s="42" t="n"/>
      <c r="E1491" s="42" t="n"/>
      <c r="F1491" s="42" t="n"/>
      <c r="G1491" s="42" t="n"/>
      <c r="H1491" s="42" t="n"/>
      <c r="I1491" s="42" t="n"/>
      <c r="J1491" s="42" t="n"/>
      <c r="K1491" s="42" t="n"/>
      <c r="L1491" s="42" t="n"/>
      <c r="M1491" s="42" t="n"/>
      <c r="N1491" s="42" t="n"/>
      <c r="O1491" s="42" t="n"/>
    </row>
    <row r="1492">
      <c r="A1492" s="40" t="n"/>
      <c r="B1492" s="41" t="n"/>
      <c r="C1492" s="42" t="n"/>
      <c r="D1492" s="42" t="n"/>
      <c r="E1492" s="42" t="n"/>
      <c r="F1492" s="42" t="n"/>
      <c r="G1492" s="42" t="n"/>
      <c r="H1492" s="42" t="n"/>
      <c r="I1492" s="42" t="n"/>
      <c r="J1492" s="42" t="n"/>
      <c r="K1492" s="42" t="n"/>
      <c r="L1492" s="42" t="n"/>
      <c r="M1492" s="42" t="n"/>
      <c r="N1492" s="42" t="n"/>
      <c r="O1492" s="42" t="n"/>
    </row>
    <row r="1493">
      <c r="A1493" s="40" t="n"/>
      <c r="B1493" s="41" t="n"/>
      <c r="C1493" s="42" t="n"/>
      <c r="D1493" s="42" t="n"/>
      <c r="E1493" s="42" t="n"/>
      <c r="F1493" s="42" t="n"/>
      <c r="G1493" s="42" t="n"/>
      <c r="H1493" s="42" t="n"/>
      <c r="I1493" s="42" t="n"/>
      <c r="J1493" s="42" t="n"/>
      <c r="K1493" s="42" t="n"/>
      <c r="L1493" s="42" t="n"/>
      <c r="M1493" s="42" t="n"/>
      <c r="N1493" s="42" t="n"/>
      <c r="O1493" s="42" t="n"/>
    </row>
    <row r="1494">
      <c r="A1494" s="40" t="n"/>
      <c r="B1494" s="41" t="n"/>
      <c r="C1494" s="42" t="n"/>
      <c r="D1494" s="42" t="n"/>
      <c r="E1494" s="42" t="n"/>
      <c r="F1494" s="42" t="n"/>
      <c r="G1494" s="42" t="n"/>
      <c r="H1494" s="42" t="n"/>
      <c r="I1494" s="42" t="n"/>
      <c r="J1494" s="42" t="n"/>
      <c r="K1494" s="42" t="n"/>
      <c r="L1494" s="42" t="n"/>
      <c r="M1494" s="42" t="n"/>
      <c r="N1494" s="42" t="n"/>
      <c r="O1494" s="42" t="n"/>
    </row>
    <row r="1495">
      <c r="A1495" s="40" t="n"/>
      <c r="B1495" s="41" t="n"/>
      <c r="C1495" s="42" t="n"/>
      <c r="D1495" s="42" t="n"/>
      <c r="E1495" s="42" t="n"/>
      <c r="F1495" s="42" t="n"/>
      <c r="G1495" s="42" t="n"/>
      <c r="H1495" s="42" t="n"/>
      <c r="I1495" s="42" t="n"/>
      <c r="J1495" s="42" t="n"/>
      <c r="K1495" s="42" t="n"/>
      <c r="L1495" s="42" t="n"/>
      <c r="M1495" s="42" t="n"/>
      <c r="N1495" s="42" t="n"/>
      <c r="O1495" s="42" t="n"/>
    </row>
    <row r="1496">
      <c r="A1496" s="40" t="n"/>
      <c r="B1496" s="41" t="n"/>
      <c r="C1496" s="42" t="n"/>
      <c r="D1496" s="42" t="n"/>
      <c r="E1496" s="42" t="n"/>
      <c r="F1496" s="42" t="n"/>
      <c r="G1496" s="42" t="n"/>
      <c r="H1496" s="42" t="n"/>
      <c r="I1496" s="42" t="n"/>
      <c r="J1496" s="42" t="n"/>
      <c r="K1496" s="42" t="n"/>
      <c r="L1496" s="42" t="n"/>
      <c r="M1496" s="42" t="n"/>
      <c r="N1496" s="42" t="n"/>
      <c r="O1496" s="42" t="n"/>
    </row>
    <row r="1497">
      <c r="A1497" s="40" t="n"/>
      <c r="B1497" s="41" t="n"/>
      <c r="C1497" s="42" t="n"/>
      <c r="D1497" s="42" t="n"/>
      <c r="E1497" s="42" t="n"/>
      <c r="F1497" s="42" t="n"/>
      <c r="G1497" s="42" t="n"/>
      <c r="H1497" s="42" t="n"/>
      <c r="I1497" s="42" t="n"/>
      <c r="J1497" s="42" t="n"/>
      <c r="K1497" s="42" t="n"/>
      <c r="L1497" s="42" t="n"/>
      <c r="M1497" s="42" t="n"/>
      <c r="N1497" s="42" t="n"/>
      <c r="O1497" s="42" t="n"/>
    </row>
    <row r="1498">
      <c r="A1498" s="40" t="n"/>
      <c r="B1498" s="41" t="n"/>
      <c r="C1498" s="42" t="n"/>
      <c r="D1498" s="42" t="n"/>
      <c r="E1498" s="42" t="n"/>
      <c r="F1498" s="42" t="n"/>
      <c r="G1498" s="42" t="n"/>
      <c r="H1498" s="42" t="n"/>
      <c r="I1498" s="42" t="n"/>
      <c r="J1498" s="42" t="n"/>
      <c r="K1498" s="42" t="n"/>
      <c r="L1498" s="42" t="n"/>
      <c r="M1498" s="42" t="n"/>
      <c r="N1498" s="42" t="n"/>
      <c r="O1498" s="42" t="n"/>
    </row>
    <row r="1499">
      <c r="A1499" s="40" t="n"/>
      <c r="B1499" s="41" t="n"/>
      <c r="C1499" s="42" t="n"/>
      <c r="D1499" s="42" t="n"/>
      <c r="E1499" s="42" t="n"/>
      <c r="F1499" s="42" t="n"/>
      <c r="G1499" s="42" t="n"/>
      <c r="H1499" s="42" t="n"/>
      <c r="I1499" s="42" t="n"/>
      <c r="J1499" s="42" t="n"/>
      <c r="K1499" s="42" t="n"/>
      <c r="L1499" s="42" t="n"/>
      <c r="M1499" s="42" t="n"/>
      <c r="N1499" s="42" t="n"/>
      <c r="O1499" s="42" t="n"/>
    </row>
    <row r="1500">
      <c r="A1500" s="40" t="n"/>
      <c r="B1500" s="41" t="n"/>
      <c r="C1500" s="42" t="n"/>
      <c r="D1500" s="42" t="n"/>
      <c r="E1500" s="42" t="n"/>
      <c r="F1500" s="42" t="n"/>
      <c r="G1500" s="42" t="n"/>
      <c r="H1500" s="42" t="n"/>
      <c r="I1500" s="42" t="n"/>
      <c r="J1500" s="42" t="n"/>
      <c r="K1500" s="42" t="n"/>
      <c r="L1500" s="42" t="n"/>
      <c r="M1500" s="42" t="n"/>
      <c r="N1500" s="42" t="n"/>
      <c r="O1500" s="42" t="n"/>
    </row>
    <row r="1501">
      <c r="A1501" s="40" t="n"/>
      <c r="B1501" s="41" t="n"/>
      <c r="C1501" s="42" t="n"/>
      <c r="D1501" s="42" t="n"/>
      <c r="E1501" s="42" t="n"/>
      <c r="F1501" s="42" t="n"/>
      <c r="G1501" s="42" t="n"/>
      <c r="H1501" s="42" t="n"/>
      <c r="I1501" s="42" t="n"/>
      <c r="J1501" s="42" t="n"/>
      <c r="K1501" s="42" t="n"/>
      <c r="L1501" s="42" t="n"/>
      <c r="M1501" s="42" t="n"/>
      <c r="N1501" s="42" t="n"/>
      <c r="O1501" s="42" t="n"/>
    </row>
    <row r="1502">
      <c r="A1502" s="40" t="n"/>
      <c r="B1502" s="41" t="n"/>
      <c r="C1502" s="42" t="n"/>
      <c r="D1502" s="42" t="n"/>
      <c r="E1502" s="42" t="n"/>
      <c r="F1502" s="42" t="n"/>
      <c r="G1502" s="42" t="n"/>
      <c r="H1502" s="42" t="n"/>
      <c r="I1502" s="42" t="n"/>
      <c r="J1502" s="42" t="n"/>
      <c r="K1502" s="42" t="n"/>
      <c r="L1502" s="42" t="n"/>
      <c r="M1502" s="42" t="n"/>
      <c r="N1502" s="42" t="n"/>
      <c r="O1502" s="42" t="n"/>
    </row>
    <row r="1503">
      <c r="A1503" s="40" t="n"/>
      <c r="B1503" s="41" t="n"/>
      <c r="C1503" s="42" t="n"/>
      <c r="D1503" s="42" t="n"/>
      <c r="E1503" s="42" t="n"/>
      <c r="F1503" s="42" t="n"/>
      <c r="G1503" s="42" t="n"/>
      <c r="H1503" s="42" t="n"/>
      <c r="I1503" s="42" t="n"/>
      <c r="J1503" s="42" t="n"/>
      <c r="K1503" s="42" t="n"/>
      <c r="L1503" s="42" t="n"/>
      <c r="M1503" s="42" t="n"/>
      <c r="N1503" s="42" t="n"/>
      <c r="O1503" s="42" t="n"/>
    </row>
    <row r="1504">
      <c r="A1504" s="40" t="n"/>
      <c r="B1504" s="41" t="n"/>
      <c r="C1504" s="42" t="n"/>
      <c r="D1504" s="42" t="n"/>
      <c r="E1504" s="42" t="n"/>
      <c r="F1504" s="42" t="n"/>
      <c r="G1504" s="42" t="n"/>
      <c r="H1504" s="42" t="n"/>
      <c r="I1504" s="42" t="n"/>
      <c r="J1504" s="42" t="n"/>
      <c r="K1504" s="42" t="n"/>
      <c r="L1504" s="42" t="n"/>
      <c r="M1504" s="42" t="n"/>
      <c r="N1504" s="42" t="n"/>
      <c r="O1504" s="42" t="n"/>
    </row>
    <row r="1505">
      <c r="A1505" s="40" t="n"/>
      <c r="B1505" s="41" t="n"/>
      <c r="C1505" s="42" t="n"/>
      <c r="D1505" s="42" t="n"/>
      <c r="E1505" s="42" t="n"/>
      <c r="F1505" s="42" t="n"/>
      <c r="G1505" s="42" t="n"/>
      <c r="H1505" s="42" t="n"/>
      <c r="I1505" s="42" t="n"/>
      <c r="J1505" s="42" t="n"/>
      <c r="K1505" s="42" t="n"/>
      <c r="L1505" s="42" t="n"/>
      <c r="M1505" s="42" t="n"/>
      <c r="N1505" s="42" t="n"/>
      <c r="O1505" s="42" t="n"/>
    </row>
    <row r="1506">
      <c r="A1506" s="40" t="n"/>
      <c r="B1506" s="41" t="n"/>
      <c r="C1506" s="42" t="n"/>
      <c r="D1506" s="42" t="n"/>
      <c r="E1506" s="42" t="n"/>
      <c r="F1506" s="42" t="n"/>
      <c r="G1506" s="42" t="n"/>
      <c r="H1506" s="42" t="n"/>
      <c r="I1506" s="42" t="n"/>
      <c r="J1506" s="42" t="n"/>
      <c r="K1506" s="42" t="n"/>
      <c r="L1506" s="42" t="n"/>
      <c r="M1506" s="42" t="n"/>
      <c r="N1506" s="42" t="n"/>
      <c r="O1506" s="42" t="n"/>
    </row>
    <row r="1507">
      <c r="A1507" s="40" t="n"/>
      <c r="B1507" s="41" t="n"/>
      <c r="C1507" s="42" t="n"/>
      <c r="D1507" s="42" t="n"/>
      <c r="E1507" s="42" t="n"/>
      <c r="F1507" s="42" t="n"/>
      <c r="G1507" s="42" t="n"/>
      <c r="H1507" s="42" t="n"/>
      <c r="I1507" s="42" t="n"/>
      <c r="J1507" s="42" t="n"/>
      <c r="K1507" s="42" t="n"/>
      <c r="L1507" s="42" t="n"/>
      <c r="M1507" s="42" t="n"/>
      <c r="N1507" s="42" t="n"/>
      <c r="O1507" s="42" t="n"/>
    </row>
    <row r="1508">
      <c r="A1508" s="40" t="n"/>
      <c r="B1508" s="41" t="n"/>
      <c r="C1508" s="42" t="n"/>
      <c r="D1508" s="42" t="n"/>
      <c r="E1508" s="42" t="n"/>
      <c r="F1508" s="42" t="n"/>
      <c r="G1508" s="42" t="n"/>
      <c r="H1508" s="42" t="n"/>
      <c r="I1508" s="42" t="n"/>
      <c r="J1508" s="42" t="n"/>
      <c r="K1508" s="42" t="n"/>
      <c r="L1508" s="42" t="n"/>
      <c r="M1508" s="42" t="n"/>
      <c r="N1508" s="42" t="n"/>
      <c r="O1508" s="42" t="n"/>
    </row>
    <row r="1509">
      <c r="A1509" s="40" t="n"/>
      <c r="B1509" s="41" t="n"/>
      <c r="C1509" s="42" t="n"/>
      <c r="D1509" s="42" t="n"/>
      <c r="E1509" s="42" t="n"/>
      <c r="F1509" s="42" t="n"/>
      <c r="G1509" s="42" t="n"/>
      <c r="H1509" s="42" t="n"/>
      <c r="I1509" s="42" t="n"/>
      <c r="J1509" s="42" t="n"/>
      <c r="K1509" s="42" t="n"/>
      <c r="L1509" s="42" t="n"/>
      <c r="M1509" s="42" t="n"/>
      <c r="N1509" s="42" t="n"/>
      <c r="O1509" s="42" t="n"/>
    </row>
    <row r="1510">
      <c r="A1510" s="40" t="n"/>
      <c r="B1510" s="41" t="n"/>
      <c r="C1510" s="42" t="n"/>
      <c r="D1510" s="42" t="n"/>
      <c r="E1510" s="42" t="n"/>
      <c r="F1510" s="42" t="n"/>
      <c r="G1510" s="42" t="n"/>
      <c r="H1510" s="42" t="n"/>
      <c r="I1510" s="42" t="n"/>
      <c r="J1510" s="42" t="n"/>
      <c r="K1510" s="42" t="n"/>
      <c r="L1510" s="42" t="n"/>
      <c r="M1510" s="42" t="n"/>
      <c r="N1510" s="42" t="n"/>
      <c r="O1510" s="42" t="n"/>
    </row>
    <row r="1511">
      <c r="A1511" s="40" t="n"/>
      <c r="B1511" s="41" t="n"/>
      <c r="C1511" s="42" t="n"/>
      <c r="D1511" s="42" t="n"/>
      <c r="E1511" s="42" t="n"/>
      <c r="F1511" s="42" t="n"/>
      <c r="G1511" s="42" t="n"/>
      <c r="H1511" s="42" t="n"/>
      <c r="I1511" s="42" t="n"/>
      <c r="J1511" s="42" t="n"/>
      <c r="K1511" s="42" t="n"/>
      <c r="L1511" s="42" t="n"/>
      <c r="M1511" s="42" t="n"/>
      <c r="N1511" s="42" t="n"/>
      <c r="O1511" s="42" t="n"/>
    </row>
    <row r="1512">
      <c r="A1512" s="40" t="n"/>
      <c r="B1512" s="41" t="n"/>
      <c r="C1512" s="42" t="n"/>
      <c r="D1512" s="42" t="n"/>
      <c r="E1512" s="42" t="n"/>
      <c r="F1512" s="42" t="n"/>
      <c r="G1512" s="42" t="n"/>
      <c r="H1512" s="42" t="n"/>
      <c r="I1512" s="42" t="n"/>
      <c r="J1512" s="42" t="n"/>
      <c r="K1512" s="42" t="n"/>
      <c r="L1512" s="42" t="n"/>
      <c r="M1512" s="42" t="n"/>
      <c r="N1512" s="42" t="n"/>
      <c r="O1512" s="42" t="n"/>
    </row>
    <row r="1513">
      <c r="A1513" s="40" t="n"/>
      <c r="B1513" s="41" t="n"/>
      <c r="C1513" s="42" t="n"/>
      <c r="D1513" s="42" t="n"/>
      <c r="E1513" s="42" t="n"/>
      <c r="F1513" s="42" t="n"/>
      <c r="G1513" s="42" t="n"/>
      <c r="H1513" s="42" t="n"/>
      <c r="I1513" s="42" t="n"/>
      <c r="J1513" s="42" t="n"/>
      <c r="K1513" s="42" t="n"/>
      <c r="L1513" s="42" t="n"/>
      <c r="M1513" s="42" t="n"/>
      <c r="N1513" s="42" t="n"/>
      <c r="O1513" s="42" t="n"/>
    </row>
    <row r="1514">
      <c r="A1514" s="40" t="n"/>
      <c r="B1514" s="41" t="n"/>
      <c r="C1514" s="42" t="n"/>
      <c r="D1514" s="42" t="n"/>
      <c r="E1514" s="42" t="n"/>
      <c r="F1514" s="42" t="n"/>
      <c r="G1514" s="42" t="n"/>
      <c r="H1514" s="42" t="n"/>
      <c r="I1514" s="42" t="n"/>
      <c r="J1514" s="42" t="n"/>
      <c r="K1514" s="42" t="n"/>
      <c r="L1514" s="42" t="n"/>
      <c r="M1514" s="42" t="n"/>
      <c r="N1514" s="42" t="n"/>
      <c r="O1514" s="42" t="n"/>
    </row>
    <row r="1515">
      <c r="A1515" s="40" t="n"/>
      <c r="B1515" s="41" t="n"/>
      <c r="C1515" s="42" t="n"/>
      <c r="D1515" s="42" t="n"/>
      <c r="E1515" s="42" t="n"/>
      <c r="F1515" s="42" t="n"/>
      <c r="G1515" s="42" t="n"/>
      <c r="H1515" s="42" t="n"/>
      <c r="I1515" s="42" t="n"/>
      <c r="J1515" s="42" t="n"/>
      <c r="K1515" s="42" t="n"/>
      <c r="L1515" s="42" t="n"/>
      <c r="M1515" s="42" t="n"/>
      <c r="N1515" s="42" t="n"/>
      <c r="O1515" s="42" t="n"/>
    </row>
    <row r="1516">
      <c r="A1516" s="40" t="n"/>
      <c r="B1516" s="41" t="n"/>
      <c r="C1516" s="42" t="n"/>
      <c r="D1516" s="42" t="n"/>
      <c r="E1516" s="42" t="n"/>
      <c r="F1516" s="42" t="n"/>
      <c r="G1516" s="42" t="n"/>
      <c r="H1516" s="42" t="n"/>
      <c r="I1516" s="42" t="n"/>
      <c r="J1516" s="42" t="n"/>
      <c r="K1516" s="42" t="n"/>
      <c r="L1516" s="42" t="n"/>
      <c r="M1516" s="42" t="n"/>
      <c r="N1516" s="42" t="n"/>
      <c r="O1516" s="42" t="n"/>
    </row>
    <row r="1517">
      <c r="A1517" s="40" t="n"/>
      <c r="B1517" s="41" t="n"/>
      <c r="C1517" s="42" t="n"/>
      <c r="D1517" s="42" t="n"/>
      <c r="E1517" s="42" t="n"/>
      <c r="F1517" s="42" t="n"/>
      <c r="G1517" s="42" t="n"/>
      <c r="H1517" s="42" t="n"/>
      <c r="I1517" s="42" t="n"/>
      <c r="J1517" s="42" t="n"/>
      <c r="K1517" s="42" t="n"/>
      <c r="L1517" s="42" t="n"/>
      <c r="M1517" s="42" t="n"/>
      <c r="N1517" s="42" t="n"/>
      <c r="O1517" s="42" t="n"/>
    </row>
    <row r="1518">
      <c r="A1518" s="40" t="n"/>
      <c r="B1518" s="41" t="n"/>
      <c r="C1518" s="42" t="n"/>
      <c r="D1518" s="42" t="n"/>
      <c r="E1518" s="42" t="n"/>
      <c r="F1518" s="42" t="n"/>
      <c r="G1518" s="42" t="n"/>
      <c r="H1518" s="42" t="n"/>
      <c r="I1518" s="42" t="n"/>
      <c r="J1518" s="42" t="n"/>
      <c r="K1518" s="42" t="n"/>
      <c r="L1518" s="42" t="n"/>
      <c r="M1518" s="42" t="n"/>
      <c r="N1518" s="42" t="n"/>
      <c r="O1518" s="42" t="n"/>
    </row>
    <row r="1519">
      <c r="A1519" s="40" t="n"/>
      <c r="B1519" s="41" t="n"/>
      <c r="C1519" s="42" t="n"/>
      <c r="D1519" s="42" t="n"/>
      <c r="E1519" s="42" t="n"/>
      <c r="F1519" s="42" t="n"/>
      <c r="G1519" s="42" t="n"/>
      <c r="H1519" s="42" t="n"/>
      <c r="I1519" s="42" t="n"/>
      <c r="J1519" s="42" t="n"/>
      <c r="K1519" s="42" t="n"/>
      <c r="L1519" s="42" t="n"/>
      <c r="M1519" s="42" t="n"/>
      <c r="N1519" s="42" t="n"/>
      <c r="O1519" s="42" t="n"/>
    </row>
    <row r="1520">
      <c r="A1520" s="40" t="n"/>
      <c r="B1520" s="41" t="n"/>
      <c r="C1520" s="42" t="n"/>
      <c r="D1520" s="42" t="n"/>
      <c r="E1520" s="42" t="n"/>
      <c r="F1520" s="42" t="n"/>
      <c r="G1520" s="42" t="n"/>
      <c r="H1520" s="42" t="n"/>
      <c r="I1520" s="42" t="n"/>
      <c r="J1520" s="42" t="n"/>
      <c r="K1520" s="42" t="n"/>
      <c r="L1520" s="42" t="n"/>
      <c r="M1520" s="42" t="n"/>
      <c r="N1520" s="42" t="n"/>
      <c r="O1520" s="42" t="n"/>
    </row>
    <row r="1521">
      <c r="A1521" s="40" t="n"/>
      <c r="B1521" s="41" t="n"/>
      <c r="C1521" s="42" t="n"/>
      <c r="D1521" s="42" t="n"/>
      <c r="E1521" s="42" t="n"/>
      <c r="F1521" s="42" t="n"/>
      <c r="G1521" s="42" t="n"/>
      <c r="H1521" s="42" t="n"/>
      <c r="I1521" s="42" t="n"/>
      <c r="J1521" s="42" t="n"/>
      <c r="K1521" s="42" t="n"/>
      <c r="L1521" s="42" t="n"/>
      <c r="M1521" s="42" t="n"/>
      <c r="N1521" s="42" t="n"/>
      <c r="O1521" s="42" t="n"/>
    </row>
    <row r="1522">
      <c r="A1522" s="40" t="n"/>
      <c r="B1522" s="41" t="n"/>
      <c r="C1522" s="42" t="n"/>
      <c r="D1522" s="42" t="n"/>
      <c r="E1522" s="42" t="n"/>
      <c r="F1522" s="42" t="n"/>
      <c r="G1522" s="42" t="n"/>
      <c r="H1522" s="42" t="n"/>
      <c r="I1522" s="42" t="n"/>
      <c r="J1522" s="42" t="n"/>
      <c r="K1522" s="42" t="n"/>
      <c r="L1522" s="42" t="n"/>
      <c r="M1522" s="42" t="n"/>
      <c r="N1522" s="42" t="n"/>
      <c r="O1522" s="42" t="n"/>
    </row>
    <row r="1523">
      <c r="A1523" s="40" t="n"/>
      <c r="B1523" s="41" t="n"/>
      <c r="C1523" s="42" t="n"/>
      <c r="D1523" s="42" t="n"/>
      <c r="E1523" s="42" t="n"/>
      <c r="F1523" s="42" t="n"/>
      <c r="G1523" s="42" t="n"/>
      <c r="H1523" s="42" t="n"/>
      <c r="I1523" s="42" t="n"/>
      <c r="J1523" s="42" t="n"/>
      <c r="K1523" s="42" t="n"/>
      <c r="L1523" s="42" t="n"/>
      <c r="M1523" s="42" t="n"/>
      <c r="N1523" s="42" t="n"/>
      <c r="O1523" s="42" t="n"/>
    </row>
    <row r="1524">
      <c r="A1524" s="40" t="n"/>
      <c r="B1524" s="41" t="n"/>
      <c r="C1524" s="42" t="n"/>
      <c r="D1524" s="42" t="n"/>
      <c r="E1524" s="42" t="n"/>
      <c r="F1524" s="42" t="n"/>
      <c r="G1524" s="42" t="n"/>
      <c r="H1524" s="42" t="n"/>
      <c r="I1524" s="42" t="n"/>
      <c r="J1524" s="42" t="n"/>
      <c r="K1524" s="42" t="n"/>
      <c r="L1524" s="42" t="n"/>
      <c r="M1524" s="42" t="n"/>
      <c r="N1524" s="42" t="n"/>
      <c r="O1524" s="42" t="n"/>
    </row>
    <row r="1525">
      <c r="A1525" s="40" t="n"/>
      <c r="B1525" s="41" t="n"/>
      <c r="C1525" s="42" t="n"/>
      <c r="D1525" s="42" t="n"/>
      <c r="E1525" s="42" t="n"/>
      <c r="F1525" s="42" t="n"/>
      <c r="G1525" s="42" t="n"/>
      <c r="H1525" s="42" t="n"/>
      <c r="I1525" s="42" t="n"/>
      <c r="J1525" s="42" t="n"/>
      <c r="K1525" s="42" t="n"/>
      <c r="L1525" s="42" t="n"/>
      <c r="M1525" s="42" t="n"/>
      <c r="N1525" s="42" t="n"/>
      <c r="O1525" s="42" t="n"/>
    </row>
    <row r="1526">
      <c r="A1526" s="40" t="n"/>
      <c r="B1526" s="41" t="n"/>
      <c r="C1526" s="42" t="n"/>
      <c r="D1526" s="42" t="n"/>
      <c r="E1526" s="42" t="n"/>
      <c r="F1526" s="42" t="n"/>
      <c r="G1526" s="42" t="n"/>
      <c r="H1526" s="42" t="n"/>
      <c r="I1526" s="42" t="n"/>
      <c r="J1526" s="42" t="n"/>
      <c r="K1526" s="42" t="n"/>
      <c r="L1526" s="42" t="n"/>
      <c r="M1526" s="42" t="n"/>
      <c r="N1526" s="42" t="n"/>
      <c r="O1526" s="42" t="n"/>
    </row>
    <row r="1527">
      <c r="A1527" s="40" t="n"/>
      <c r="B1527" s="41" t="n"/>
      <c r="C1527" s="42" t="n"/>
      <c r="D1527" s="42" t="n"/>
      <c r="E1527" s="42" t="n"/>
      <c r="F1527" s="42" t="n"/>
      <c r="G1527" s="42" t="n"/>
      <c r="H1527" s="42" t="n"/>
      <c r="I1527" s="42" t="n"/>
      <c r="J1527" s="42" t="n"/>
      <c r="K1527" s="42" t="n"/>
      <c r="L1527" s="42" t="n"/>
      <c r="M1527" s="42" t="n"/>
      <c r="N1527" s="42" t="n"/>
      <c r="O1527" s="42" t="n"/>
    </row>
    <row r="1528">
      <c r="A1528" s="40" t="n"/>
      <c r="B1528" s="41" t="n"/>
      <c r="C1528" s="42" t="n"/>
      <c r="D1528" s="42" t="n"/>
      <c r="E1528" s="42" t="n"/>
      <c r="F1528" s="42" t="n"/>
      <c r="G1528" s="42" t="n"/>
      <c r="H1528" s="42" t="n"/>
      <c r="I1528" s="42" t="n"/>
      <c r="J1528" s="42" t="n"/>
      <c r="K1528" s="42" t="n"/>
      <c r="L1528" s="42" t="n"/>
      <c r="M1528" s="42" t="n"/>
      <c r="N1528" s="42" t="n"/>
      <c r="O1528" s="42" t="n"/>
    </row>
    <row r="1529">
      <c r="A1529" s="40" t="n"/>
      <c r="B1529" s="41" t="n"/>
      <c r="C1529" s="42" t="n"/>
      <c r="D1529" s="42" t="n"/>
      <c r="E1529" s="42" t="n"/>
      <c r="F1529" s="42" t="n"/>
      <c r="G1529" s="42" t="n"/>
      <c r="H1529" s="42" t="n"/>
      <c r="I1529" s="42" t="n"/>
      <c r="J1529" s="42" t="n"/>
      <c r="K1529" s="42" t="n"/>
      <c r="L1529" s="42" t="n"/>
      <c r="M1529" s="42" t="n"/>
      <c r="N1529" s="42" t="n"/>
      <c r="O1529" s="42" t="n"/>
    </row>
    <row r="1530">
      <c r="A1530" s="40" t="n"/>
      <c r="B1530" s="41" t="n"/>
      <c r="C1530" s="42" t="n"/>
      <c r="D1530" s="42" t="n"/>
      <c r="E1530" s="42" t="n"/>
      <c r="F1530" s="42" t="n"/>
      <c r="G1530" s="42" t="n"/>
      <c r="H1530" s="42" t="n"/>
      <c r="I1530" s="42" t="n"/>
      <c r="J1530" s="42" t="n"/>
      <c r="K1530" s="42" t="n"/>
      <c r="L1530" s="42" t="n"/>
      <c r="M1530" s="42" t="n"/>
      <c r="N1530" s="42" t="n"/>
      <c r="O1530" s="42" t="n"/>
    </row>
    <row r="1531">
      <c r="A1531" s="40" t="n"/>
      <c r="B1531" s="41" t="n"/>
      <c r="C1531" s="42" t="n"/>
      <c r="D1531" s="42" t="n"/>
      <c r="E1531" s="42" t="n"/>
      <c r="F1531" s="42" t="n"/>
      <c r="G1531" s="42" t="n"/>
      <c r="H1531" s="42" t="n"/>
      <c r="I1531" s="42" t="n"/>
      <c r="J1531" s="42" t="n"/>
      <c r="K1531" s="42" t="n"/>
      <c r="L1531" s="42" t="n"/>
      <c r="M1531" s="42" t="n"/>
      <c r="N1531" s="42" t="n"/>
      <c r="O1531" s="42" t="n"/>
    </row>
    <row r="1532">
      <c r="A1532" s="40" t="n"/>
      <c r="B1532" s="41" t="n"/>
      <c r="C1532" s="42" t="n"/>
      <c r="D1532" s="42" t="n"/>
      <c r="E1532" s="42" t="n"/>
      <c r="F1532" s="42" t="n"/>
      <c r="G1532" s="42" t="n"/>
      <c r="H1532" s="42" t="n"/>
      <c r="I1532" s="42" t="n"/>
      <c r="J1532" s="42" t="n"/>
      <c r="K1532" s="42" t="n"/>
      <c r="L1532" s="42" t="n"/>
      <c r="M1532" s="42" t="n"/>
      <c r="N1532" s="42" t="n"/>
      <c r="O1532" s="42" t="n"/>
    </row>
    <row r="1533">
      <c r="A1533" s="40" t="n"/>
      <c r="B1533" s="41" t="n"/>
      <c r="C1533" s="42" t="n"/>
      <c r="D1533" s="42" t="n"/>
      <c r="E1533" s="42" t="n"/>
      <c r="F1533" s="42" t="n"/>
      <c r="G1533" s="42" t="n"/>
      <c r="H1533" s="42" t="n"/>
      <c r="I1533" s="42" t="n"/>
      <c r="J1533" s="42" t="n"/>
      <c r="K1533" s="42" t="n"/>
      <c r="L1533" s="42" t="n"/>
      <c r="M1533" s="42" t="n"/>
      <c r="N1533" s="42" t="n"/>
      <c r="O1533" s="42" t="n"/>
    </row>
    <row r="1534">
      <c r="A1534" s="40" t="n"/>
      <c r="B1534" s="41" t="n"/>
      <c r="C1534" s="42" t="n"/>
      <c r="D1534" s="42" t="n"/>
      <c r="E1534" s="42" t="n"/>
      <c r="F1534" s="42" t="n"/>
      <c r="G1534" s="42" t="n"/>
      <c r="H1534" s="42" t="n"/>
      <c r="I1534" s="42" t="n"/>
      <c r="J1534" s="42" t="n"/>
      <c r="K1534" s="42" t="n"/>
      <c r="L1534" s="42" t="n"/>
      <c r="M1534" s="42" t="n"/>
      <c r="N1534" s="42" t="n"/>
      <c r="O1534" s="42" t="n"/>
    </row>
    <row r="1535">
      <c r="A1535" s="40" t="n"/>
      <c r="B1535" s="41" t="n"/>
      <c r="C1535" s="42" t="n"/>
      <c r="D1535" s="42" t="n"/>
      <c r="E1535" s="42" t="n"/>
      <c r="F1535" s="42" t="n"/>
      <c r="G1535" s="42" t="n"/>
      <c r="H1535" s="42" t="n"/>
      <c r="I1535" s="42" t="n"/>
      <c r="J1535" s="42" t="n"/>
      <c r="K1535" s="42" t="n"/>
      <c r="L1535" s="42" t="n"/>
      <c r="M1535" s="42" t="n"/>
      <c r="N1535" s="42" t="n"/>
      <c r="O1535" s="42" t="n"/>
    </row>
    <row r="1536">
      <c r="A1536" s="40" t="n"/>
      <c r="B1536" s="41" t="n"/>
      <c r="C1536" s="42" t="n"/>
      <c r="D1536" s="42" t="n"/>
      <c r="E1536" s="42" t="n"/>
      <c r="F1536" s="42" t="n"/>
      <c r="G1536" s="42" t="n"/>
      <c r="H1536" s="42" t="n"/>
      <c r="I1536" s="42" t="n"/>
      <c r="J1536" s="42" t="n"/>
      <c r="K1536" s="42" t="n"/>
      <c r="L1536" s="42" t="n"/>
      <c r="M1536" s="42" t="n"/>
      <c r="N1536" s="42" t="n"/>
      <c r="O1536" s="42" t="n"/>
    </row>
    <row r="1537">
      <c r="A1537" s="40" t="n"/>
      <c r="B1537" s="41" t="n"/>
      <c r="C1537" s="42" t="n"/>
      <c r="D1537" s="42" t="n"/>
      <c r="E1537" s="42" t="n"/>
      <c r="F1537" s="42" t="n"/>
      <c r="G1537" s="42" t="n"/>
      <c r="H1537" s="42" t="n"/>
      <c r="I1537" s="42" t="n"/>
      <c r="J1537" s="42" t="n"/>
      <c r="K1537" s="42" t="n"/>
      <c r="L1537" s="42" t="n"/>
      <c r="M1537" s="42" t="n"/>
      <c r="N1537" s="42" t="n"/>
      <c r="O1537" s="42" t="n"/>
    </row>
    <row r="1538">
      <c r="A1538" s="40" t="n"/>
      <c r="B1538" s="41" t="n"/>
      <c r="C1538" s="42" t="n"/>
      <c r="D1538" s="42" t="n"/>
      <c r="E1538" s="42" t="n"/>
      <c r="F1538" s="42" t="n"/>
      <c r="G1538" s="42" t="n"/>
      <c r="H1538" s="42" t="n"/>
      <c r="I1538" s="42" t="n"/>
      <c r="J1538" s="42" t="n"/>
      <c r="K1538" s="42" t="n"/>
      <c r="L1538" s="42" t="n"/>
      <c r="M1538" s="42" t="n"/>
      <c r="N1538" s="42" t="n"/>
      <c r="O1538" s="42" t="n"/>
    </row>
    <row r="1539">
      <c r="A1539" s="40" t="n"/>
      <c r="B1539" s="41" t="n"/>
      <c r="C1539" s="42" t="n"/>
      <c r="D1539" s="42" t="n"/>
      <c r="E1539" s="42" t="n"/>
      <c r="F1539" s="42" t="n"/>
      <c r="G1539" s="42" t="n"/>
      <c r="H1539" s="42" t="n"/>
      <c r="I1539" s="42" t="n"/>
      <c r="J1539" s="42" t="n"/>
      <c r="K1539" s="42" t="n"/>
      <c r="L1539" s="42" t="n"/>
      <c r="M1539" s="42" t="n"/>
      <c r="N1539" s="42" t="n"/>
      <c r="O1539" s="42" t="n"/>
    </row>
    <row r="1540">
      <c r="A1540" s="40" t="n"/>
      <c r="B1540" s="41" t="n"/>
      <c r="C1540" s="42" t="n"/>
      <c r="D1540" s="42" t="n"/>
      <c r="E1540" s="42" t="n"/>
      <c r="F1540" s="42" t="n"/>
      <c r="G1540" s="42" t="n"/>
      <c r="H1540" s="42" t="n"/>
      <c r="I1540" s="42" t="n"/>
      <c r="J1540" s="42" t="n"/>
      <c r="K1540" s="42" t="n"/>
      <c r="L1540" s="42" t="n"/>
      <c r="M1540" s="42" t="n"/>
      <c r="N1540" s="42" t="n"/>
      <c r="O1540" s="42" t="n"/>
    </row>
    <row r="1541">
      <c r="A1541" s="40" t="n"/>
      <c r="B1541" s="41" t="n"/>
      <c r="C1541" s="42" t="n"/>
      <c r="D1541" s="42" t="n"/>
      <c r="E1541" s="42" t="n"/>
      <c r="F1541" s="42" t="n"/>
      <c r="G1541" s="42" t="n"/>
      <c r="H1541" s="42" t="n"/>
      <c r="I1541" s="42" t="n"/>
      <c r="J1541" s="42" t="n"/>
      <c r="K1541" s="42" t="n"/>
      <c r="L1541" s="42" t="n"/>
      <c r="M1541" s="42" t="n"/>
      <c r="N1541" s="42" t="n"/>
      <c r="O1541" s="42" t="n"/>
    </row>
    <row r="1542">
      <c r="A1542" s="40" t="n"/>
      <c r="B1542" s="41" t="n"/>
      <c r="C1542" s="42" t="n"/>
      <c r="D1542" s="42" t="n"/>
      <c r="E1542" s="42" t="n"/>
      <c r="F1542" s="42" t="n"/>
      <c r="G1542" s="42" t="n"/>
      <c r="H1542" s="42" t="n"/>
      <c r="I1542" s="42" t="n"/>
      <c r="J1542" s="42" t="n"/>
      <c r="K1542" s="42" t="n"/>
      <c r="L1542" s="42" t="n"/>
      <c r="M1542" s="42" t="n"/>
      <c r="N1542" s="42" t="n"/>
      <c r="O1542" s="42" t="n"/>
    </row>
    <row r="1543">
      <c r="A1543" s="40" t="n"/>
      <c r="B1543" s="41" t="n"/>
      <c r="C1543" s="42" t="n"/>
      <c r="D1543" s="42" t="n"/>
      <c r="E1543" s="42" t="n"/>
      <c r="F1543" s="42" t="n"/>
      <c r="G1543" s="42" t="n"/>
      <c r="H1543" s="42" t="n"/>
      <c r="I1543" s="42" t="n"/>
      <c r="J1543" s="42" t="n"/>
      <c r="K1543" s="42" t="n"/>
      <c r="L1543" s="42" t="n"/>
      <c r="M1543" s="42" t="n"/>
      <c r="N1543" s="42" t="n"/>
      <c r="O1543" s="42" t="n"/>
    </row>
    <row r="1544">
      <c r="A1544" s="40" t="n"/>
      <c r="B1544" s="41" t="n"/>
      <c r="C1544" s="42" t="n"/>
      <c r="D1544" s="42" t="n"/>
      <c r="E1544" s="42" t="n"/>
      <c r="F1544" s="42" t="n"/>
      <c r="G1544" s="42" t="n"/>
      <c r="H1544" s="42" t="n"/>
      <c r="I1544" s="42" t="n"/>
      <c r="J1544" s="42" t="n"/>
      <c r="K1544" s="42" t="n"/>
      <c r="L1544" s="42" t="n"/>
      <c r="M1544" s="42" t="n"/>
      <c r="N1544" s="42" t="n"/>
      <c r="O1544" s="42" t="n"/>
    </row>
    <row r="1545">
      <c r="A1545" s="40" t="n"/>
      <c r="B1545" s="41" t="n"/>
      <c r="C1545" s="42" t="n"/>
      <c r="D1545" s="42" t="n"/>
      <c r="E1545" s="42" t="n"/>
      <c r="F1545" s="42" t="n"/>
      <c r="G1545" s="42" t="n"/>
      <c r="H1545" s="42" t="n"/>
      <c r="I1545" s="42" t="n"/>
      <c r="J1545" s="42" t="n"/>
      <c r="K1545" s="42" t="n"/>
      <c r="L1545" s="42" t="n"/>
      <c r="M1545" s="42" t="n"/>
      <c r="N1545" s="42" t="n"/>
      <c r="O1545" s="42" t="n"/>
    </row>
    <row r="1546">
      <c r="A1546" s="40" t="n"/>
      <c r="B1546" s="41" t="n"/>
      <c r="C1546" s="42" t="n"/>
      <c r="D1546" s="42" t="n"/>
      <c r="E1546" s="42" t="n"/>
      <c r="F1546" s="42" t="n"/>
      <c r="G1546" s="42" t="n"/>
      <c r="H1546" s="42" t="n"/>
      <c r="I1546" s="42" t="n"/>
      <c r="J1546" s="42" t="n"/>
      <c r="K1546" s="42" t="n"/>
      <c r="L1546" s="42" t="n"/>
      <c r="M1546" s="42" t="n"/>
      <c r="N1546" s="42" t="n"/>
      <c r="O1546" s="42" t="n"/>
    </row>
    <row r="1547">
      <c r="A1547" s="40" t="n"/>
      <c r="B1547" s="41" t="n"/>
      <c r="C1547" s="42" t="n"/>
      <c r="D1547" s="42" t="n"/>
      <c r="E1547" s="42" t="n"/>
      <c r="F1547" s="42" t="n"/>
      <c r="G1547" s="42" t="n"/>
      <c r="H1547" s="42" t="n"/>
      <c r="I1547" s="42" t="n"/>
      <c r="J1547" s="42" t="n"/>
      <c r="K1547" s="42" t="n"/>
      <c r="L1547" s="42" t="n"/>
      <c r="M1547" s="42" t="n"/>
      <c r="N1547" s="42" t="n"/>
      <c r="O1547" s="42" t="n"/>
    </row>
    <row r="1548">
      <c r="A1548" s="40" t="n"/>
      <c r="B1548" s="41" t="n"/>
      <c r="C1548" s="42" t="n"/>
      <c r="D1548" s="42" t="n"/>
      <c r="E1548" s="42" t="n"/>
      <c r="F1548" s="42" t="n"/>
      <c r="G1548" s="42" t="n"/>
      <c r="H1548" s="42" t="n"/>
      <c r="I1548" s="42" t="n"/>
      <c r="J1548" s="42" t="n"/>
      <c r="K1548" s="42" t="n"/>
      <c r="L1548" s="42" t="n"/>
      <c r="M1548" s="42" t="n"/>
      <c r="N1548" s="42" t="n"/>
      <c r="O1548" s="42" t="n"/>
    </row>
    <row r="1549">
      <c r="A1549" s="40" t="n"/>
      <c r="B1549" s="41" t="n"/>
      <c r="C1549" s="42" t="n"/>
      <c r="D1549" s="42" t="n"/>
      <c r="E1549" s="42" t="n"/>
      <c r="F1549" s="42" t="n"/>
      <c r="G1549" s="42" t="n"/>
      <c r="H1549" s="42" t="n"/>
      <c r="I1549" s="42" t="n"/>
      <c r="J1549" s="42" t="n"/>
      <c r="K1549" s="42" t="n"/>
      <c r="L1549" s="42" t="n"/>
      <c r="M1549" s="42" t="n"/>
      <c r="N1549" s="42" t="n"/>
      <c r="O1549" s="42" t="n"/>
    </row>
    <row r="1550">
      <c r="A1550" s="40" t="n"/>
      <c r="B1550" s="41" t="n"/>
      <c r="C1550" s="42" t="n"/>
      <c r="D1550" s="42" t="n"/>
      <c r="E1550" s="42" t="n"/>
      <c r="F1550" s="42" t="n"/>
      <c r="G1550" s="42" t="n"/>
      <c r="H1550" s="42" t="n"/>
      <c r="I1550" s="42" t="n"/>
      <c r="J1550" s="42" t="n"/>
      <c r="K1550" s="42" t="n"/>
      <c r="L1550" s="42" t="n"/>
      <c r="M1550" s="42" t="n"/>
      <c r="N1550" s="42" t="n"/>
      <c r="O1550" s="42" t="n"/>
    </row>
    <row r="1551">
      <c r="A1551" s="40" t="n"/>
      <c r="B1551" s="41" t="n"/>
      <c r="C1551" s="42" t="n"/>
      <c r="D1551" s="42" t="n"/>
      <c r="E1551" s="42" t="n"/>
      <c r="F1551" s="42" t="n"/>
      <c r="G1551" s="42" t="n"/>
      <c r="H1551" s="42" t="n"/>
      <c r="I1551" s="42" t="n"/>
      <c r="J1551" s="42" t="n"/>
      <c r="K1551" s="42" t="n"/>
      <c r="L1551" s="42" t="n"/>
      <c r="M1551" s="42" t="n"/>
      <c r="N1551" s="42" t="n"/>
      <c r="O1551" s="42" t="n"/>
    </row>
    <row r="1552">
      <c r="A1552" s="40" t="n"/>
      <c r="B1552" s="41" t="n"/>
      <c r="C1552" s="42" t="n"/>
      <c r="D1552" s="42" t="n"/>
      <c r="E1552" s="42" t="n"/>
      <c r="F1552" s="42" t="n"/>
      <c r="G1552" s="42" t="n"/>
      <c r="H1552" s="42" t="n"/>
      <c r="I1552" s="42" t="n"/>
      <c r="J1552" s="42" t="n"/>
      <c r="K1552" s="42" t="n"/>
      <c r="L1552" s="42" t="n"/>
      <c r="M1552" s="42" t="n"/>
      <c r="N1552" s="42" t="n"/>
      <c r="O1552" s="42" t="n"/>
    </row>
    <row r="1553">
      <c r="A1553" s="40" t="n"/>
      <c r="B1553" s="41" t="n"/>
      <c r="C1553" s="42" t="n"/>
      <c r="D1553" s="42" t="n"/>
      <c r="E1553" s="42" t="n"/>
      <c r="F1553" s="42" t="n"/>
      <c r="G1553" s="42" t="n"/>
      <c r="H1553" s="42" t="n"/>
      <c r="I1553" s="42" t="n"/>
      <c r="J1553" s="42" t="n"/>
      <c r="K1553" s="42" t="n"/>
      <c r="L1553" s="42" t="n"/>
      <c r="M1553" s="42" t="n"/>
      <c r="N1553" s="42" t="n"/>
      <c r="O1553" s="42" t="n"/>
    </row>
    <row r="1554">
      <c r="A1554" s="40" t="n"/>
      <c r="B1554" s="41" t="n"/>
      <c r="C1554" s="42" t="n"/>
      <c r="D1554" s="42" t="n"/>
      <c r="E1554" s="42" t="n"/>
      <c r="F1554" s="42" t="n"/>
      <c r="G1554" s="42" t="n"/>
      <c r="H1554" s="42" t="n"/>
      <c r="I1554" s="42" t="n"/>
      <c r="J1554" s="42" t="n"/>
      <c r="K1554" s="42" t="n"/>
      <c r="L1554" s="42" t="n"/>
      <c r="M1554" s="42" t="n"/>
      <c r="N1554" s="42" t="n"/>
      <c r="O1554" s="42" t="n"/>
    </row>
    <row r="1555">
      <c r="A1555" s="40" t="n"/>
      <c r="B1555" s="41" t="n"/>
      <c r="C1555" s="42" t="n"/>
      <c r="D1555" s="42" t="n"/>
      <c r="E1555" s="42" t="n"/>
      <c r="F1555" s="42" t="n"/>
      <c r="G1555" s="42" t="n"/>
      <c r="H1555" s="42" t="n"/>
      <c r="I1555" s="42" t="n"/>
      <c r="J1555" s="42" t="n"/>
      <c r="K1555" s="42" t="n"/>
      <c r="L1555" s="42" t="n"/>
      <c r="M1555" s="42" t="n"/>
      <c r="N1555" s="42" t="n"/>
      <c r="O1555" s="42" t="n"/>
    </row>
    <row r="1556">
      <c r="A1556" s="40" t="n"/>
      <c r="B1556" s="41" t="n"/>
      <c r="C1556" s="42" t="n"/>
      <c r="D1556" s="42" t="n"/>
      <c r="E1556" s="42" t="n"/>
      <c r="F1556" s="42" t="n"/>
      <c r="G1556" s="42" t="n"/>
      <c r="H1556" s="42" t="n"/>
      <c r="I1556" s="42" t="n"/>
      <c r="J1556" s="42" t="n"/>
      <c r="K1556" s="42" t="n"/>
      <c r="L1556" s="42" t="n"/>
      <c r="M1556" s="42" t="n"/>
      <c r="N1556" s="42" t="n"/>
      <c r="O1556" s="42" t="n"/>
    </row>
    <row r="1557">
      <c r="A1557" s="40" t="n"/>
      <c r="B1557" s="41" t="n"/>
      <c r="C1557" s="42" t="n"/>
      <c r="D1557" s="42" t="n"/>
      <c r="E1557" s="42" t="n"/>
      <c r="F1557" s="42" t="n"/>
      <c r="G1557" s="42" t="n"/>
      <c r="H1557" s="42" t="n"/>
      <c r="I1557" s="42" t="n"/>
      <c r="J1557" s="42" t="n"/>
      <c r="K1557" s="42" t="n"/>
      <c r="L1557" s="42" t="n"/>
      <c r="M1557" s="42" t="n"/>
      <c r="N1557" s="42" t="n"/>
      <c r="O1557" s="42" t="n"/>
    </row>
    <row r="1558">
      <c r="A1558" s="40" t="n"/>
      <c r="B1558" s="41" t="n"/>
      <c r="C1558" s="42" t="n"/>
      <c r="D1558" s="42" t="n"/>
      <c r="E1558" s="42" t="n"/>
      <c r="F1558" s="42" t="n"/>
      <c r="G1558" s="42" t="n"/>
      <c r="H1558" s="42" t="n"/>
      <c r="I1558" s="42" t="n"/>
      <c r="J1558" s="42" t="n"/>
      <c r="K1558" s="42" t="n"/>
      <c r="L1558" s="42" t="n"/>
      <c r="M1558" s="42" t="n"/>
      <c r="N1558" s="42" t="n"/>
      <c r="O1558" s="42" t="n"/>
    </row>
    <row r="1559">
      <c r="A1559" s="40" t="n"/>
      <c r="B1559" s="41" t="n"/>
      <c r="C1559" s="42" t="n"/>
      <c r="D1559" s="42" t="n"/>
      <c r="E1559" s="42" t="n"/>
      <c r="F1559" s="42" t="n"/>
      <c r="G1559" s="42" t="n"/>
      <c r="H1559" s="42" t="n"/>
      <c r="I1559" s="42" t="n"/>
      <c r="J1559" s="42" t="n"/>
      <c r="K1559" s="42" t="n"/>
      <c r="L1559" s="42" t="n"/>
      <c r="M1559" s="42" t="n"/>
      <c r="N1559" s="42" t="n"/>
      <c r="O1559" s="42" t="n"/>
    </row>
    <row r="1560">
      <c r="A1560" s="40" t="n"/>
      <c r="B1560" s="41" t="n"/>
      <c r="C1560" s="42" t="n"/>
      <c r="D1560" s="42" t="n"/>
      <c r="E1560" s="42" t="n"/>
      <c r="F1560" s="42" t="n"/>
      <c r="G1560" s="42" t="n"/>
      <c r="H1560" s="42" t="n"/>
      <c r="I1560" s="42" t="n"/>
      <c r="J1560" s="42" t="n"/>
      <c r="K1560" s="42" t="n"/>
      <c r="L1560" s="42" t="n"/>
      <c r="M1560" s="42" t="n"/>
      <c r="N1560" s="42" t="n"/>
      <c r="O1560" s="42" t="n"/>
    </row>
    <row r="1561">
      <c r="A1561" s="40" t="n"/>
      <c r="B1561" s="41" t="n"/>
      <c r="C1561" s="42" t="n"/>
      <c r="D1561" s="42" t="n"/>
      <c r="E1561" s="42" t="n"/>
      <c r="F1561" s="42" t="n"/>
      <c r="G1561" s="42" t="n"/>
      <c r="H1561" s="42" t="n"/>
      <c r="I1561" s="42" t="n"/>
      <c r="J1561" s="42" t="n"/>
      <c r="K1561" s="42" t="n"/>
      <c r="L1561" s="42" t="n"/>
      <c r="M1561" s="42" t="n"/>
      <c r="N1561" s="42" t="n"/>
      <c r="O1561" s="42" t="n"/>
    </row>
    <row r="1562">
      <c r="A1562" s="40" t="n"/>
      <c r="B1562" s="41" t="n"/>
      <c r="C1562" s="42" t="n"/>
      <c r="D1562" s="42" t="n"/>
      <c r="E1562" s="42" t="n"/>
      <c r="F1562" s="42" t="n"/>
      <c r="G1562" s="42" t="n"/>
      <c r="H1562" s="42" t="n"/>
      <c r="I1562" s="42" t="n"/>
      <c r="J1562" s="42" t="n"/>
      <c r="K1562" s="42" t="n"/>
      <c r="L1562" s="42" t="n"/>
      <c r="M1562" s="42" t="n"/>
      <c r="N1562" s="42" t="n"/>
      <c r="O1562" s="42" t="n"/>
    </row>
    <row r="1563">
      <c r="A1563" s="40" t="n"/>
      <c r="B1563" s="41" t="n"/>
      <c r="C1563" s="42" t="n"/>
      <c r="D1563" s="42" t="n"/>
      <c r="E1563" s="42" t="n"/>
      <c r="F1563" s="42" t="n"/>
      <c r="G1563" s="42" t="n"/>
      <c r="H1563" s="42" t="n"/>
      <c r="I1563" s="42" t="n"/>
      <c r="J1563" s="42" t="n"/>
      <c r="K1563" s="42" t="n"/>
      <c r="L1563" s="42" t="n"/>
      <c r="M1563" s="42" t="n"/>
      <c r="N1563" s="42" t="n"/>
      <c r="O1563" s="42" t="n"/>
    </row>
    <row r="1564">
      <c r="A1564" s="40" t="n"/>
      <c r="B1564" s="41" t="n"/>
      <c r="C1564" s="42" t="n"/>
      <c r="D1564" s="42" t="n"/>
      <c r="E1564" s="42" t="n"/>
      <c r="F1564" s="42" t="n"/>
      <c r="G1564" s="42" t="n"/>
      <c r="H1564" s="42" t="n"/>
      <c r="I1564" s="42" t="n"/>
      <c r="J1564" s="42" t="n"/>
      <c r="K1564" s="42" t="n"/>
      <c r="L1564" s="42" t="n"/>
      <c r="M1564" s="42" t="n"/>
      <c r="N1564" s="42" t="n"/>
      <c r="O1564" s="42" t="n"/>
    </row>
    <row r="1565">
      <c r="A1565" s="40" t="n"/>
      <c r="B1565" s="41" t="n"/>
      <c r="C1565" s="42" t="n"/>
      <c r="D1565" s="42" t="n"/>
      <c r="E1565" s="42" t="n"/>
      <c r="F1565" s="42" t="n"/>
      <c r="G1565" s="42" t="n"/>
      <c r="H1565" s="42" t="n"/>
      <c r="I1565" s="42" t="n"/>
      <c r="J1565" s="42" t="n"/>
      <c r="K1565" s="42" t="n"/>
      <c r="L1565" s="42" t="n"/>
      <c r="M1565" s="42" t="n"/>
      <c r="N1565" s="42" t="n"/>
      <c r="O1565" s="42" t="n"/>
    </row>
    <row r="1566">
      <c r="A1566" s="40" t="n"/>
      <c r="B1566" s="41" t="n"/>
      <c r="C1566" s="42" t="n"/>
      <c r="D1566" s="42" t="n"/>
      <c r="E1566" s="42" t="n"/>
      <c r="F1566" s="42" t="n"/>
      <c r="G1566" s="42" t="n"/>
      <c r="H1566" s="42" t="n"/>
      <c r="I1566" s="42" t="n"/>
      <c r="J1566" s="42" t="n"/>
      <c r="K1566" s="42" t="n"/>
      <c r="L1566" s="42" t="n"/>
      <c r="M1566" s="42" t="n"/>
      <c r="N1566" s="42" t="n"/>
      <c r="O1566" s="42" t="n"/>
    </row>
    <row r="1567">
      <c r="A1567" s="40" t="n"/>
      <c r="B1567" s="41" t="n"/>
      <c r="C1567" s="42" t="n"/>
      <c r="D1567" s="42" t="n"/>
      <c r="E1567" s="42" t="n"/>
      <c r="F1567" s="42" t="n"/>
      <c r="G1567" s="42" t="n"/>
      <c r="H1567" s="42" t="n"/>
      <c r="I1567" s="42" t="n"/>
      <c r="J1567" s="42" t="n"/>
      <c r="K1567" s="42" t="n"/>
      <c r="L1567" s="42" t="n"/>
      <c r="M1567" s="42" t="n"/>
      <c r="N1567" s="42" t="n"/>
      <c r="O1567" s="42" t="n"/>
    </row>
    <row r="1568">
      <c r="A1568" s="40" t="n"/>
      <c r="B1568" s="41" t="n"/>
      <c r="C1568" s="42" t="n"/>
      <c r="D1568" s="42" t="n"/>
      <c r="E1568" s="42" t="n"/>
      <c r="F1568" s="42" t="n"/>
      <c r="G1568" s="42" t="n"/>
      <c r="H1568" s="42" t="n"/>
      <c r="I1568" s="42" t="n"/>
      <c r="J1568" s="42" t="n"/>
      <c r="K1568" s="42" t="n"/>
      <c r="L1568" s="42" t="n"/>
      <c r="M1568" s="42" t="n"/>
      <c r="N1568" s="42" t="n"/>
      <c r="O1568" s="42" t="n"/>
    </row>
    <row r="1569">
      <c r="A1569" s="40" t="n"/>
      <c r="B1569" s="41" t="n"/>
      <c r="C1569" s="42" t="n"/>
      <c r="D1569" s="42" t="n"/>
      <c r="E1569" s="42" t="n"/>
      <c r="F1569" s="42" t="n"/>
      <c r="G1569" s="42" t="n"/>
      <c r="H1569" s="42" t="n"/>
      <c r="I1569" s="42" t="n"/>
      <c r="J1569" s="42" t="n"/>
      <c r="K1569" s="42" t="n"/>
      <c r="L1569" s="42" t="n"/>
      <c r="M1569" s="42" t="n"/>
      <c r="N1569" s="42" t="n"/>
      <c r="O1569" s="42" t="n"/>
    </row>
    <row r="1570">
      <c r="A1570" s="40" t="n"/>
      <c r="B1570" s="41" t="n"/>
      <c r="C1570" s="42" t="n"/>
      <c r="D1570" s="42" t="n"/>
      <c r="E1570" s="42" t="n"/>
      <c r="F1570" s="42" t="n"/>
      <c r="G1570" s="42" t="n"/>
      <c r="H1570" s="42" t="n"/>
      <c r="I1570" s="42" t="n"/>
      <c r="J1570" s="42" t="n"/>
      <c r="K1570" s="42" t="n"/>
      <c r="L1570" s="42" t="n"/>
      <c r="M1570" s="42" t="n"/>
      <c r="N1570" s="42" t="n"/>
      <c r="O1570" s="42" t="n"/>
    </row>
    <row r="1571">
      <c r="A1571" s="40" t="n"/>
      <c r="B1571" s="41" t="n"/>
      <c r="C1571" s="42" t="n"/>
      <c r="D1571" s="42" t="n"/>
      <c r="E1571" s="42" t="n"/>
      <c r="F1571" s="42" t="n"/>
      <c r="G1571" s="42" t="n"/>
      <c r="H1571" s="42" t="n"/>
      <c r="I1571" s="42" t="n"/>
      <c r="J1571" s="42" t="n"/>
      <c r="K1571" s="42" t="n"/>
      <c r="L1571" s="42" t="n"/>
      <c r="M1571" s="42" t="n"/>
      <c r="N1571" s="42" t="n"/>
      <c r="O1571" s="42" t="n"/>
    </row>
    <row r="1572">
      <c r="A1572" s="40" t="n"/>
      <c r="B1572" s="41" t="n"/>
      <c r="C1572" s="42" t="n"/>
      <c r="D1572" s="42" t="n"/>
      <c r="E1572" s="42" t="n"/>
      <c r="F1572" s="42" t="n"/>
      <c r="G1572" s="42" t="n"/>
      <c r="H1572" s="42" t="n"/>
      <c r="I1572" s="42" t="n"/>
      <c r="J1572" s="42" t="n"/>
      <c r="K1572" s="42" t="n"/>
      <c r="L1572" s="42" t="n"/>
      <c r="M1572" s="42" t="n"/>
      <c r="N1572" s="42" t="n"/>
      <c r="O1572" s="42" t="n"/>
    </row>
    <row r="1573">
      <c r="A1573" s="40" t="n"/>
      <c r="B1573" s="41" t="n"/>
      <c r="C1573" s="42" t="n"/>
      <c r="D1573" s="42" t="n"/>
      <c r="E1573" s="42" t="n"/>
      <c r="F1573" s="42" t="n"/>
      <c r="G1573" s="42" t="n"/>
      <c r="H1573" s="42" t="n"/>
      <c r="I1573" s="42" t="n"/>
      <c r="J1573" s="42" t="n"/>
      <c r="K1573" s="42" t="n"/>
      <c r="L1573" s="42" t="n"/>
      <c r="M1573" s="42" t="n"/>
      <c r="N1573" s="42" t="n"/>
      <c r="O1573" s="42" t="n"/>
    </row>
    <row r="1574">
      <c r="A1574" s="40" t="n"/>
      <c r="B1574" s="41" t="n"/>
      <c r="C1574" s="42" t="n"/>
      <c r="D1574" s="42" t="n"/>
      <c r="E1574" s="42" t="n"/>
      <c r="F1574" s="42" t="n"/>
      <c r="G1574" s="42" t="n"/>
      <c r="H1574" s="42" t="n"/>
      <c r="I1574" s="42" t="n"/>
      <c r="J1574" s="42" t="n"/>
      <c r="K1574" s="42" t="n"/>
      <c r="L1574" s="42" t="n"/>
      <c r="M1574" s="42" t="n"/>
      <c r="N1574" s="42" t="n"/>
      <c r="O1574" s="42" t="n"/>
    </row>
    <row r="1575">
      <c r="A1575" s="40" t="n"/>
      <c r="B1575" s="41" t="n"/>
      <c r="C1575" s="42" t="n"/>
      <c r="D1575" s="42" t="n"/>
      <c r="E1575" s="42" t="n"/>
      <c r="F1575" s="42" t="n"/>
      <c r="G1575" s="42" t="n"/>
      <c r="H1575" s="42" t="n"/>
      <c r="I1575" s="42" t="n"/>
      <c r="J1575" s="42" t="n"/>
      <c r="K1575" s="42" t="n"/>
      <c r="L1575" s="42" t="n"/>
      <c r="M1575" s="42" t="n"/>
      <c r="N1575" s="42" t="n"/>
      <c r="O1575" s="42" t="n"/>
    </row>
    <row r="1576">
      <c r="A1576" s="40" t="n"/>
      <c r="B1576" s="41" t="n"/>
      <c r="C1576" s="42" t="n"/>
      <c r="D1576" s="42" t="n"/>
      <c r="E1576" s="42" t="n"/>
      <c r="F1576" s="42" t="n"/>
      <c r="G1576" s="42" t="n"/>
      <c r="H1576" s="42" t="n"/>
      <c r="I1576" s="42" t="n"/>
      <c r="J1576" s="42" t="n"/>
      <c r="K1576" s="42" t="n"/>
      <c r="L1576" s="42" t="n"/>
      <c r="M1576" s="42" t="n"/>
      <c r="N1576" s="42" t="n"/>
      <c r="O1576" s="42" t="n"/>
    </row>
    <row r="1577">
      <c r="A1577" s="40" t="n"/>
      <c r="B1577" s="41" t="n"/>
      <c r="C1577" s="42" t="n"/>
      <c r="D1577" s="42" t="n"/>
      <c r="E1577" s="42" t="n"/>
      <c r="F1577" s="42" t="n"/>
      <c r="G1577" s="42" t="n"/>
      <c r="H1577" s="42" t="n"/>
      <c r="I1577" s="42" t="n"/>
      <c r="J1577" s="42" t="n"/>
      <c r="K1577" s="42" t="n"/>
      <c r="L1577" s="42" t="n"/>
      <c r="M1577" s="42" t="n"/>
      <c r="N1577" s="42" t="n"/>
      <c r="O1577" s="42" t="n"/>
    </row>
    <row r="1578">
      <c r="A1578" s="40" t="n"/>
      <c r="B1578" s="41" t="n"/>
      <c r="C1578" s="42" t="n"/>
      <c r="D1578" s="42" t="n"/>
      <c r="E1578" s="42" t="n"/>
      <c r="F1578" s="42" t="n"/>
      <c r="G1578" s="42" t="n"/>
      <c r="H1578" s="42" t="n"/>
      <c r="I1578" s="42" t="n"/>
      <c r="J1578" s="42" t="n"/>
      <c r="K1578" s="42" t="n"/>
      <c r="L1578" s="42" t="n"/>
      <c r="M1578" s="42" t="n"/>
      <c r="N1578" s="42" t="n"/>
      <c r="O1578" s="42" t="n"/>
    </row>
    <row r="1579">
      <c r="A1579" s="40" t="n"/>
      <c r="B1579" s="41" t="n"/>
      <c r="C1579" s="42" t="n"/>
      <c r="D1579" s="42" t="n"/>
      <c r="E1579" s="42" t="n"/>
      <c r="F1579" s="42" t="n"/>
      <c r="G1579" s="42" t="n"/>
      <c r="H1579" s="42" t="n"/>
      <c r="I1579" s="42" t="n"/>
      <c r="J1579" s="42" t="n"/>
      <c r="K1579" s="42" t="n"/>
      <c r="L1579" s="42" t="n"/>
      <c r="M1579" s="42" t="n"/>
      <c r="N1579" s="42" t="n"/>
      <c r="O1579" s="42" t="n"/>
    </row>
    <row r="1580">
      <c r="A1580" s="40" t="n"/>
      <c r="B1580" s="41" t="n"/>
      <c r="C1580" s="42" t="n"/>
      <c r="D1580" s="42" t="n"/>
      <c r="E1580" s="42" t="n"/>
      <c r="F1580" s="42" t="n"/>
      <c r="G1580" s="42" t="n"/>
      <c r="H1580" s="42" t="n"/>
      <c r="I1580" s="42" t="n"/>
      <c r="J1580" s="42" t="n"/>
      <c r="K1580" s="42" t="n"/>
      <c r="L1580" s="42" t="n"/>
      <c r="M1580" s="42" t="n"/>
      <c r="N1580" s="42" t="n"/>
      <c r="O1580" s="42" t="n"/>
    </row>
    <row r="1581">
      <c r="A1581" s="40" t="n"/>
      <c r="B1581" s="41" t="n"/>
      <c r="C1581" s="42" t="n"/>
      <c r="D1581" s="42" t="n"/>
      <c r="E1581" s="42" t="n"/>
      <c r="F1581" s="42" t="n"/>
      <c r="G1581" s="42" t="n"/>
      <c r="H1581" s="42" t="n"/>
      <c r="I1581" s="42" t="n"/>
      <c r="J1581" s="42" t="n"/>
      <c r="K1581" s="42" t="n"/>
      <c r="L1581" s="42" t="n"/>
      <c r="M1581" s="42" t="n"/>
      <c r="N1581" s="42" t="n"/>
      <c r="O1581" s="42" t="n"/>
    </row>
    <row r="1582">
      <c r="A1582" s="40" t="n"/>
      <c r="B1582" s="41" t="n"/>
      <c r="C1582" s="42" t="n"/>
      <c r="D1582" s="42" t="n"/>
      <c r="E1582" s="42" t="n"/>
      <c r="F1582" s="42" t="n"/>
      <c r="G1582" s="42" t="n"/>
      <c r="H1582" s="42" t="n"/>
      <c r="I1582" s="42" t="n"/>
      <c r="J1582" s="42" t="n"/>
      <c r="K1582" s="42" t="n"/>
      <c r="L1582" s="42" t="n"/>
      <c r="M1582" s="42" t="n"/>
      <c r="N1582" s="42" t="n"/>
      <c r="O1582" s="42" t="n"/>
    </row>
    <row r="1583">
      <c r="A1583" s="40" t="n"/>
      <c r="B1583" s="41" t="n"/>
      <c r="C1583" s="42" t="n"/>
      <c r="D1583" s="42" t="n"/>
      <c r="E1583" s="42" t="n"/>
      <c r="F1583" s="42" t="n"/>
      <c r="G1583" s="42" t="n"/>
      <c r="H1583" s="42" t="n"/>
      <c r="I1583" s="42" t="n"/>
      <c r="J1583" s="42" t="n"/>
      <c r="K1583" s="42" t="n"/>
      <c r="L1583" s="42" t="n"/>
      <c r="M1583" s="42" t="n"/>
      <c r="N1583" s="42" t="n"/>
      <c r="O1583" s="42" t="n"/>
    </row>
    <row r="1584">
      <c r="A1584" s="40" t="n"/>
      <c r="B1584" s="41" t="n"/>
      <c r="C1584" s="42" t="n"/>
      <c r="D1584" s="42" t="n"/>
      <c r="E1584" s="42" t="n"/>
      <c r="F1584" s="42" t="n"/>
      <c r="G1584" s="42" t="n"/>
      <c r="H1584" s="42" t="n"/>
      <c r="I1584" s="42" t="n"/>
      <c r="J1584" s="42" t="n"/>
      <c r="K1584" s="42" t="n"/>
      <c r="L1584" s="42" t="n"/>
      <c r="M1584" s="42" t="n"/>
      <c r="N1584" s="42" t="n"/>
      <c r="O1584" s="42" t="n"/>
    </row>
    <row r="1585">
      <c r="A1585" s="40" t="n"/>
      <c r="B1585" s="41" t="n"/>
      <c r="C1585" s="42" t="n"/>
      <c r="D1585" s="42" t="n"/>
      <c r="E1585" s="42" t="n"/>
      <c r="F1585" s="42" t="n"/>
      <c r="G1585" s="42" t="n"/>
      <c r="H1585" s="42" t="n"/>
      <c r="I1585" s="42" t="n"/>
      <c r="J1585" s="42" t="n"/>
      <c r="K1585" s="42" t="n"/>
      <c r="L1585" s="42" t="n"/>
      <c r="M1585" s="42" t="n"/>
      <c r="N1585" s="42" t="n"/>
      <c r="O1585" s="42" t="n"/>
    </row>
    <row r="1586">
      <c r="A1586" s="40" t="n"/>
      <c r="B1586" s="41" t="n"/>
      <c r="C1586" s="42" t="n"/>
      <c r="D1586" s="42" t="n"/>
      <c r="E1586" s="42" t="n"/>
      <c r="F1586" s="42" t="n"/>
      <c r="G1586" s="42" t="n"/>
      <c r="H1586" s="42" t="n"/>
      <c r="I1586" s="42" t="n"/>
      <c r="J1586" s="42" t="n"/>
      <c r="K1586" s="42" t="n"/>
      <c r="L1586" s="42" t="n"/>
      <c r="M1586" s="42" t="n"/>
      <c r="N1586" s="42" t="n"/>
      <c r="O1586" s="42" t="n"/>
    </row>
    <row r="1587">
      <c r="A1587" s="40" t="n"/>
      <c r="B1587" s="41" t="n"/>
      <c r="C1587" s="42" t="n"/>
      <c r="D1587" s="42" t="n"/>
      <c r="E1587" s="42" t="n"/>
      <c r="F1587" s="42" t="n"/>
      <c r="G1587" s="42" t="n"/>
      <c r="H1587" s="42" t="n"/>
      <c r="I1587" s="42" t="n"/>
      <c r="J1587" s="42" t="n"/>
      <c r="K1587" s="42" t="n"/>
      <c r="L1587" s="42" t="n"/>
      <c r="M1587" s="42" t="n"/>
      <c r="N1587" s="42" t="n"/>
      <c r="O1587" s="42" t="n"/>
    </row>
    <row r="1588">
      <c r="A1588" s="40" t="n"/>
      <c r="B1588" s="41" t="n"/>
      <c r="C1588" s="42" t="n"/>
      <c r="D1588" s="42" t="n"/>
      <c r="E1588" s="42" t="n"/>
      <c r="F1588" s="42" t="n"/>
      <c r="G1588" s="42" t="n"/>
      <c r="H1588" s="42" t="n"/>
      <c r="I1588" s="42" t="n"/>
      <c r="J1588" s="42" t="n"/>
      <c r="K1588" s="42" t="n"/>
      <c r="L1588" s="42" t="n"/>
      <c r="M1588" s="42" t="n"/>
      <c r="N1588" s="42" t="n"/>
      <c r="O1588" s="42" t="n"/>
    </row>
    <row r="1589">
      <c r="A1589" s="40" t="n"/>
      <c r="B1589" s="41" t="n"/>
      <c r="C1589" s="42" t="n"/>
      <c r="D1589" s="42" t="n"/>
      <c r="E1589" s="42" t="n"/>
      <c r="F1589" s="42" t="n"/>
      <c r="G1589" s="42" t="n"/>
      <c r="H1589" s="42" t="n"/>
      <c r="I1589" s="42" t="n"/>
      <c r="J1589" s="42" t="n"/>
      <c r="K1589" s="42" t="n"/>
      <c r="L1589" s="42" t="n"/>
      <c r="M1589" s="42" t="n"/>
      <c r="N1589" s="42" t="n"/>
      <c r="O1589" s="42" t="n"/>
    </row>
    <row r="1590">
      <c r="A1590" s="40" t="n"/>
      <c r="B1590" s="41" t="n"/>
      <c r="C1590" s="42" t="n"/>
      <c r="D1590" s="42" t="n"/>
      <c r="E1590" s="42" t="n"/>
      <c r="F1590" s="42" t="n"/>
      <c r="G1590" s="42" t="n"/>
      <c r="H1590" s="42" t="n"/>
      <c r="I1590" s="42" t="n"/>
      <c r="J1590" s="42" t="n"/>
      <c r="K1590" s="42" t="n"/>
      <c r="L1590" s="42" t="n"/>
      <c r="M1590" s="42" t="n"/>
      <c r="N1590" s="42" t="n"/>
      <c r="O1590" s="42" t="n"/>
    </row>
    <row r="1591">
      <c r="A1591" s="40" t="n"/>
      <c r="B1591" s="41" t="n"/>
      <c r="C1591" s="42" t="n"/>
      <c r="D1591" s="42" t="n"/>
      <c r="E1591" s="42" t="n"/>
      <c r="F1591" s="42" t="n"/>
      <c r="G1591" s="42" t="n"/>
      <c r="H1591" s="42" t="n"/>
      <c r="I1591" s="42" t="n"/>
      <c r="J1591" s="42" t="n"/>
      <c r="K1591" s="42" t="n"/>
      <c r="L1591" s="42" t="n"/>
      <c r="M1591" s="42" t="n"/>
      <c r="N1591" s="42" t="n"/>
      <c r="O1591" s="42" t="n"/>
    </row>
    <row r="1592">
      <c r="A1592" s="40" t="n"/>
      <c r="B1592" s="41" t="n"/>
      <c r="C1592" s="42" t="n"/>
      <c r="D1592" s="42" t="n"/>
      <c r="E1592" s="42" t="n"/>
      <c r="F1592" s="42" t="n"/>
      <c r="G1592" s="42" t="n"/>
      <c r="H1592" s="42" t="n"/>
      <c r="I1592" s="42" t="n"/>
      <c r="J1592" s="42" t="n"/>
      <c r="K1592" s="42" t="n"/>
      <c r="L1592" s="42" t="n"/>
      <c r="M1592" s="42" t="n"/>
      <c r="N1592" s="42" t="n"/>
      <c r="O1592" s="42" t="n"/>
    </row>
    <row r="1593">
      <c r="A1593" s="40" t="n"/>
      <c r="B1593" s="41" t="n"/>
      <c r="C1593" s="42" t="n"/>
      <c r="D1593" s="42" t="n"/>
      <c r="E1593" s="42" t="n"/>
      <c r="F1593" s="42" t="n"/>
      <c r="G1593" s="42" t="n"/>
      <c r="H1593" s="42" t="n"/>
      <c r="I1593" s="42" t="n"/>
      <c r="J1593" s="42" t="n"/>
      <c r="K1593" s="42" t="n"/>
      <c r="L1593" s="42" t="n"/>
      <c r="M1593" s="42" t="n"/>
      <c r="N1593" s="42" t="n"/>
      <c r="O1593" s="42" t="n"/>
    </row>
    <row r="1594">
      <c r="A1594" s="40" t="n"/>
      <c r="B1594" s="41" t="n"/>
      <c r="C1594" s="42" t="n"/>
      <c r="D1594" s="42" t="n"/>
      <c r="E1594" s="42" t="n"/>
      <c r="F1594" s="42" t="n"/>
      <c r="G1594" s="42" t="n"/>
      <c r="H1594" s="42" t="n"/>
      <c r="I1594" s="42" t="n"/>
      <c r="J1594" s="42" t="n"/>
      <c r="K1594" s="42" t="n"/>
      <c r="L1594" s="42" t="n"/>
      <c r="M1594" s="42" t="n"/>
      <c r="N1594" s="42" t="n"/>
      <c r="O1594" s="42" t="n"/>
    </row>
    <row r="1595">
      <c r="A1595" s="40" t="n"/>
      <c r="B1595" s="41" t="n"/>
      <c r="C1595" s="42" t="n"/>
      <c r="D1595" s="42" t="n"/>
      <c r="E1595" s="42" t="n"/>
      <c r="F1595" s="42" t="n"/>
      <c r="G1595" s="42" t="n"/>
      <c r="H1595" s="42" t="n"/>
      <c r="I1595" s="42" t="n"/>
      <c r="J1595" s="42" t="n"/>
      <c r="K1595" s="42" t="n"/>
      <c r="L1595" s="42" t="n"/>
      <c r="M1595" s="42" t="n"/>
      <c r="N1595" s="42" t="n"/>
      <c r="O1595" s="42" t="n"/>
    </row>
    <row r="1596">
      <c r="A1596" s="40" t="n"/>
      <c r="B1596" s="41" t="n"/>
      <c r="C1596" s="42" t="n"/>
      <c r="D1596" s="42" t="n"/>
      <c r="E1596" s="42" t="n"/>
      <c r="F1596" s="42" t="n"/>
      <c r="G1596" s="42" t="n"/>
      <c r="H1596" s="42" t="n"/>
      <c r="I1596" s="42" t="n"/>
      <c r="J1596" s="42" t="n"/>
      <c r="K1596" s="42" t="n"/>
      <c r="L1596" s="42" t="n"/>
      <c r="M1596" s="42" t="n"/>
      <c r="N1596" s="42" t="n"/>
      <c r="O1596" s="42" t="n"/>
    </row>
    <row r="1597">
      <c r="A1597" s="40" t="n"/>
      <c r="B1597" s="41" t="n"/>
      <c r="C1597" s="42" t="n"/>
      <c r="D1597" s="42" t="n"/>
      <c r="E1597" s="42" t="n"/>
      <c r="F1597" s="42" t="n"/>
      <c r="G1597" s="42" t="n"/>
      <c r="H1597" s="42" t="n"/>
      <c r="I1597" s="42" t="n"/>
      <c r="J1597" s="42" t="n"/>
      <c r="K1597" s="42" t="n"/>
      <c r="L1597" s="42" t="n"/>
      <c r="M1597" s="42" t="n"/>
      <c r="N1597" s="42" t="n"/>
      <c r="O1597" s="42" t="n"/>
    </row>
    <row r="1598">
      <c r="A1598" s="40" t="n"/>
      <c r="B1598" s="41" t="n"/>
      <c r="C1598" s="42" t="n"/>
      <c r="D1598" s="42" t="n"/>
      <c r="E1598" s="42" t="n"/>
      <c r="F1598" s="42" t="n"/>
      <c r="G1598" s="42" t="n"/>
      <c r="H1598" s="42" t="n"/>
      <c r="I1598" s="42" t="n"/>
      <c r="J1598" s="42" t="n"/>
      <c r="K1598" s="42" t="n"/>
      <c r="L1598" s="42" t="n"/>
      <c r="M1598" s="42" t="n"/>
      <c r="N1598" s="42" t="n"/>
      <c r="O1598" s="42" t="n"/>
    </row>
    <row r="1599">
      <c r="A1599" s="40" t="n"/>
      <c r="B1599" s="41" t="n"/>
      <c r="C1599" s="42" t="n"/>
      <c r="D1599" s="42" t="n"/>
      <c r="E1599" s="42" t="n"/>
      <c r="F1599" s="42" t="n"/>
      <c r="G1599" s="42" t="n"/>
      <c r="H1599" s="42" t="n"/>
      <c r="I1599" s="42" t="n"/>
      <c r="J1599" s="42" t="n"/>
      <c r="K1599" s="42" t="n"/>
      <c r="L1599" s="42" t="n"/>
      <c r="M1599" s="42" t="n"/>
      <c r="N1599" s="42" t="n"/>
      <c r="O1599" s="42" t="n"/>
    </row>
    <row r="1600">
      <c r="A1600" s="40" t="n"/>
      <c r="B1600" s="41" t="n"/>
      <c r="C1600" s="42" t="n"/>
      <c r="D1600" s="42" t="n"/>
      <c r="E1600" s="42" t="n"/>
      <c r="F1600" s="42" t="n"/>
      <c r="G1600" s="42" t="n"/>
      <c r="H1600" s="42" t="n"/>
      <c r="I1600" s="42" t="n"/>
      <c r="J1600" s="42" t="n"/>
      <c r="K1600" s="42" t="n"/>
      <c r="L1600" s="42" t="n"/>
      <c r="M1600" s="42" t="n"/>
      <c r="N1600" s="42" t="n"/>
      <c r="O1600" s="42" t="n"/>
    </row>
    <row r="1601">
      <c r="A1601" s="40" t="n"/>
      <c r="B1601" s="41" t="n"/>
      <c r="C1601" s="42" t="n"/>
      <c r="D1601" s="42" t="n"/>
      <c r="E1601" s="42" t="n"/>
      <c r="F1601" s="42" t="n"/>
      <c r="G1601" s="42" t="n"/>
      <c r="H1601" s="42" t="n"/>
      <c r="I1601" s="42" t="n"/>
      <c r="J1601" s="42" t="n"/>
      <c r="K1601" s="42" t="n"/>
      <c r="L1601" s="42" t="n"/>
      <c r="M1601" s="42" t="n"/>
      <c r="N1601" s="42" t="n"/>
      <c r="O1601" s="42" t="n"/>
    </row>
    <row r="1602">
      <c r="A1602" s="40" t="n"/>
      <c r="B1602" s="41" t="n"/>
      <c r="C1602" s="42" t="n"/>
      <c r="D1602" s="42" t="n"/>
      <c r="E1602" s="42" t="n"/>
      <c r="F1602" s="42" t="n"/>
      <c r="G1602" s="42" t="n"/>
      <c r="H1602" s="42" t="n"/>
      <c r="I1602" s="42" t="n"/>
      <c r="J1602" s="42" t="n"/>
      <c r="K1602" s="42" t="n"/>
      <c r="L1602" s="42" t="n"/>
      <c r="M1602" s="42" t="n"/>
      <c r="N1602" s="42" t="n"/>
      <c r="O1602" s="42" t="n"/>
    </row>
    <row r="1603">
      <c r="A1603" s="40" t="n"/>
      <c r="B1603" s="41" t="n"/>
      <c r="C1603" s="42" t="n"/>
      <c r="D1603" s="42" t="n"/>
      <c r="E1603" s="42" t="n"/>
      <c r="F1603" s="42" t="n"/>
      <c r="G1603" s="42" t="n"/>
      <c r="H1603" s="42" t="n"/>
      <c r="I1603" s="42" t="n"/>
      <c r="J1603" s="42" t="n"/>
      <c r="K1603" s="42" t="n"/>
      <c r="L1603" s="42" t="n"/>
      <c r="M1603" s="42" t="n"/>
      <c r="N1603" s="42" t="n"/>
      <c r="O1603" s="42" t="n"/>
    </row>
    <row r="1604">
      <c r="A1604" s="40" t="n"/>
      <c r="B1604" s="41" t="n"/>
      <c r="C1604" s="42" t="n"/>
      <c r="D1604" s="42" t="n"/>
      <c r="E1604" s="42" t="n"/>
      <c r="F1604" s="42" t="n"/>
      <c r="G1604" s="42" t="n"/>
      <c r="H1604" s="42" t="n"/>
      <c r="I1604" s="42" t="n"/>
      <c r="J1604" s="42" t="n"/>
      <c r="K1604" s="42" t="n"/>
      <c r="L1604" s="42" t="n"/>
      <c r="M1604" s="42" t="n"/>
      <c r="N1604" s="42" t="n"/>
      <c r="O1604" s="42" t="n"/>
    </row>
    <row r="1605">
      <c r="A1605" s="40" t="n"/>
      <c r="B1605" s="41" t="n"/>
      <c r="C1605" s="42" t="n"/>
      <c r="D1605" s="42" t="n"/>
      <c r="E1605" s="42" t="n"/>
      <c r="F1605" s="42" t="n"/>
      <c r="G1605" s="42" t="n"/>
      <c r="H1605" s="42" t="n"/>
      <c r="I1605" s="42" t="n"/>
      <c r="J1605" s="42" t="n"/>
      <c r="K1605" s="42" t="n"/>
      <c r="L1605" s="42" t="n"/>
      <c r="M1605" s="42" t="n"/>
      <c r="N1605" s="42" t="n"/>
      <c r="O1605" s="42" t="n"/>
    </row>
    <row r="1606">
      <c r="A1606" s="40" t="n"/>
      <c r="B1606" s="41" t="n"/>
      <c r="C1606" s="42" t="n"/>
      <c r="D1606" s="42" t="n"/>
      <c r="E1606" s="42" t="n"/>
      <c r="F1606" s="42" t="n"/>
      <c r="G1606" s="42" t="n"/>
      <c r="H1606" s="42" t="n"/>
      <c r="I1606" s="42" t="n"/>
      <c r="J1606" s="42" t="n"/>
      <c r="K1606" s="42" t="n"/>
      <c r="L1606" s="42" t="n"/>
      <c r="M1606" s="42" t="n"/>
      <c r="N1606" s="42" t="n"/>
      <c r="O1606" s="42" t="n"/>
    </row>
    <row r="1607">
      <c r="A1607" s="40" t="n"/>
      <c r="B1607" s="41" t="n"/>
      <c r="C1607" s="42" t="n"/>
      <c r="D1607" s="42" t="n"/>
      <c r="E1607" s="42" t="n"/>
      <c r="F1607" s="42" t="n"/>
      <c r="G1607" s="42" t="n"/>
      <c r="H1607" s="42" t="n"/>
      <c r="I1607" s="42" t="n"/>
      <c r="J1607" s="42" t="n"/>
      <c r="K1607" s="42" t="n"/>
      <c r="L1607" s="42" t="n"/>
      <c r="M1607" s="42" t="n"/>
      <c r="N1607" s="42" t="n"/>
      <c r="O1607" s="42" t="n"/>
    </row>
    <row r="1608">
      <c r="A1608" s="40" t="n"/>
      <c r="B1608" s="41" t="n"/>
      <c r="C1608" s="42" t="n"/>
      <c r="D1608" s="42" t="n"/>
      <c r="E1608" s="42" t="n"/>
      <c r="F1608" s="42" t="n"/>
      <c r="G1608" s="42" t="n"/>
      <c r="H1608" s="42" t="n"/>
      <c r="I1608" s="42" t="n"/>
      <c r="J1608" s="42" t="n"/>
      <c r="K1608" s="42" t="n"/>
      <c r="L1608" s="42" t="n"/>
      <c r="M1608" s="42" t="n"/>
      <c r="N1608" s="42" t="n"/>
      <c r="O1608" s="42" t="n"/>
    </row>
    <row r="1609">
      <c r="A1609" s="40" t="n"/>
      <c r="B1609" s="41" t="n"/>
      <c r="C1609" s="42" t="n"/>
      <c r="D1609" s="42" t="n"/>
      <c r="E1609" s="42" t="n"/>
      <c r="F1609" s="42" t="n"/>
      <c r="G1609" s="42" t="n"/>
      <c r="H1609" s="42" t="n"/>
      <c r="I1609" s="42" t="n"/>
      <c r="J1609" s="42" t="n"/>
      <c r="K1609" s="42" t="n"/>
      <c r="L1609" s="42" t="n"/>
      <c r="M1609" s="42" t="n"/>
      <c r="N1609" s="42" t="n"/>
      <c r="O1609" s="42" t="n"/>
    </row>
    <row r="1610">
      <c r="A1610" s="40" t="n"/>
      <c r="B1610" s="41" t="n"/>
      <c r="C1610" s="42" t="n"/>
      <c r="D1610" s="42" t="n"/>
      <c r="E1610" s="42" t="n"/>
      <c r="F1610" s="42" t="n"/>
      <c r="G1610" s="42" t="n"/>
      <c r="H1610" s="42" t="n"/>
      <c r="I1610" s="42" t="n"/>
      <c r="J1610" s="42" t="n"/>
      <c r="K1610" s="42" t="n"/>
      <c r="L1610" s="42" t="n"/>
      <c r="M1610" s="42" t="n"/>
      <c r="N1610" s="42" t="n"/>
      <c r="O1610" s="42" t="n"/>
    </row>
    <row r="1611">
      <c r="A1611" s="40" t="n"/>
      <c r="B1611" s="41" t="n"/>
      <c r="C1611" s="42" t="n"/>
      <c r="D1611" s="42" t="n"/>
      <c r="E1611" s="42" t="n"/>
      <c r="F1611" s="42" t="n"/>
      <c r="G1611" s="42" t="n"/>
      <c r="H1611" s="42" t="n"/>
      <c r="I1611" s="42" t="n"/>
      <c r="J1611" s="42" t="n"/>
      <c r="K1611" s="42" t="n"/>
      <c r="L1611" s="42" t="n"/>
      <c r="M1611" s="42" t="n"/>
      <c r="N1611" s="42" t="n"/>
      <c r="O1611" s="42" t="n"/>
    </row>
    <row r="1612">
      <c r="A1612" s="40" t="n"/>
      <c r="B1612" s="41" t="n"/>
      <c r="C1612" s="42" t="n"/>
      <c r="D1612" s="42" t="n"/>
      <c r="E1612" s="42" t="n"/>
      <c r="F1612" s="42" t="n"/>
      <c r="G1612" s="42" t="n"/>
      <c r="H1612" s="42" t="n"/>
      <c r="I1612" s="42" t="n"/>
      <c r="J1612" s="42" t="n"/>
      <c r="K1612" s="42" t="n"/>
      <c r="L1612" s="42" t="n"/>
      <c r="M1612" s="42" t="n"/>
      <c r="N1612" s="42" t="n"/>
      <c r="O1612" s="42" t="n"/>
    </row>
    <row r="1613">
      <c r="A1613" s="40" t="n"/>
      <c r="B1613" s="41" t="n"/>
      <c r="C1613" s="42" t="n"/>
      <c r="D1613" s="42" t="n"/>
      <c r="E1613" s="42" t="n"/>
      <c r="F1613" s="42" t="n"/>
      <c r="G1613" s="42" t="n"/>
      <c r="H1613" s="42" t="n"/>
      <c r="I1613" s="42" t="n"/>
      <c r="J1613" s="42" t="n"/>
      <c r="K1613" s="42" t="n"/>
      <c r="L1613" s="42" t="n"/>
      <c r="M1613" s="42" t="n"/>
      <c r="N1613" s="42" t="n"/>
      <c r="O1613" s="42" t="n"/>
    </row>
    <row r="1614">
      <c r="A1614" s="40" t="n"/>
      <c r="B1614" s="41" t="n"/>
      <c r="C1614" s="42" t="n"/>
      <c r="D1614" s="42" t="n"/>
      <c r="E1614" s="42" t="n"/>
      <c r="F1614" s="42" t="n"/>
      <c r="G1614" s="42" t="n"/>
      <c r="H1614" s="42" t="n"/>
      <c r="I1614" s="42" t="n"/>
      <c r="J1614" s="42" t="n"/>
      <c r="K1614" s="42" t="n"/>
      <c r="L1614" s="42" t="n"/>
      <c r="M1614" s="42" t="n"/>
      <c r="N1614" s="42" t="n"/>
      <c r="O1614" s="42" t="n"/>
    </row>
    <row r="1615">
      <c r="A1615" s="40" t="n"/>
      <c r="B1615" s="41" t="n"/>
      <c r="C1615" s="42" t="n"/>
      <c r="D1615" s="42" t="n"/>
      <c r="E1615" s="42" t="n"/>
      <c r="F1615" s="42" t="n"/>
      <c r="G1615" s="42" t="n"/>
      <c r="H1615" s="42" t="n"/>
      <c r="I1615" s="42" t="n"/>
      <c r="J1615" s="42" t="n"/>
      <c r="K1615" s="42" t="n"/>
      <c r="L1615" s="42" t="n"/>
      <c r="M1615" s="42" t="n"/>
      <c r="N1615" s="42" t="n"/>
      <c r="O1615" s="42" t="n"/>
    </row>
    <row r="1616">
      <c r="A1616" s="40" t="n"/>
      <c r="B1616" s="41" t="n"/>
      <c r="C1616" s="42" t="n"/>
      <c r="D1616" s="42" t="n"/>
      <c r="E1616" s="42" t="n"/>
      <c r="F1616" s="42" t="n"/>
      <c r="G1616" s="42" t="n"/>
      <c r="H1616" s="42" t="n"/>
      <c r="I1616" s="42" t="n"/>
      <c r="J1616" s="42" t="n"/>
      <c r="K1616" s="42" t="n"/>
      <c r="L1616" s="42" t="n"/>
      <c r="M1616" s="42" t="n"/>
      <c r="N1616" s="42" t="n"/>
      <c r="O1616" s="42" t="n"/>
    </row>
    <row r="1617">
      <c r="A1617" s="40" t="n"/>
      <c r="B1617" s="41" t="n"/>
      <c r="C1617" s="42" t="n"/>
      <c r="D1617" s="42" t="n"/>
      <c r="E1617" s="42" t="n"/>
      <c r="F1617" s="42" t="n"/>
      <c r="G1617" s="42" t="n"/>
      <c r="H1617" s="42" t="n"/>
      <c r="I1617" s="42" t="n"/>
      <c r="J1617" s="42" t="n"/>
      <c r="K1617" s="42" t="n"/>
      <c r="L1617" s="42" t="n"/>
      <c r="M1617" s="42" t="n"/>
      <c r="N1617" s="42" t="n"/>
      <c r="O1617" s="42" t="n"/>
    </row>
    <row r="1618">
      <c r="A1618" s="40" t="n"/>
      <c r="B1618" s="41" t="n"/>
      <c r="C1618" s="42" t="n"/>
      <c r="D1618" s="42" t="n"/>
      <c r="E1618" s="42" t="n"/>
      <c r="F1618" s="42" t="n"/>
      <c r="G1618" s="42" t="n"/>
      <c r="H1618" s="42" t="n"/>
      <c r="I1618" s="42" t="n"/>
      <c r="J1618" s="42" t="n"/>
      <c r="K1618" s="42" t="n"/>
      <c r="L1618" s="42" t="n"/>
      <c r="M1618" s="42" t="n"/>
      <c r="N1618" s="42" t="n"/>
      <c r="O1618" s="42" t="n"/>
    </row>
    <row r="1619">
      <c r="A1619" s="40" t="n"/>
      <c r="B1619" s="41" t="n"/>
      <c r="C1619" s="42" t="n"/>
      <c r="D1619" s="42" t="n"/>
      <c r="E1619" s="42" t="n"/>
      <c r="F1619" s="42" t="n"/>
      <c r="G1619" s="42" t="n"/>
      <c r="H1619" s="42" t="n"/>
      <c r="I1619" s="42" t="n"/>
      <c r="J1619" s="42" t="n"/>
      <c r="K1619" s="42" t="n"/>
      <c r="L1619" s="42" t="n"/>
      <c r="M1619" s="42" t="n"/>
      <c r="N1619" s="42" t="n"/>
      <c r="O1619" s="42" t="n"/>
    </row>
    <row r="1620">
      <c r="A1620" s="40" t="n"/>
      <c r="B1620" s="41" t="n"/>
      <c r="C1620" s="42" t="n"/>
      <c r="D1620" s="42" t="n"/>
      <c r="E1620" s="42" t="n"/>
      <c r="F1620" s="42" t="n"/>
      <c r="G1620" s="42" t="n"/>
      <c r="H1620" s="42" t="n"/>
      <c r="I1620" s="42" t="n"/>
      <c r="J1620" s="42" t="n"/>
      <c r="K1620" s="42" t="n"/>
      <c r="L1620" s="42" t="n"/>
      <c r="M1620" s="42" t="n"/>
      <c r="N1620" s="42" t="n"/>
      <c r="O1620" s="42" t="n"/>
    </row>
    <row r="1621">
      <c r="A1621" s="40" t="n"/>
      <c r="B1621" s="41" t="n"/>
      <c r="C1621" s="42" t="n"/>
      <c r="D1621" s="42" t="n"/>
      <c r="E1621" s="42" t="n"/>
      <c r="F1621" s="42" t="n"/>
      <c r="G1621" s="42" t="n"/>
      <c r="H1621" s="42" t="n"/>
      <c r="I1621" s="42" t="n"/>
      <c r="J1621" s="42" t="n"/>
      <c r="K1621" s="42" t="n"/>
      <c r="L1621" s="42" t="n"/>
      <c r="M1621" s="42" t="n"/>
      <c r="N1621" s="42" t="n"/>
      <c r="O1621" s="42" t="n"/>
    </row>
    <row r="1622">
      <c r="A1622" s="40" t="n"/>
      <c r="B1622" s="41" t="n"/>
      <c r="C1622" s="42" t="n"/>
      <c r="D1622" s="42" t="n"/>
      <c r="E1622" s="42" t="n"/>
      <c r="F1622" s="42" t="n"/>
      <c r="G1622" s="42" t="n"/>
      <c r="H1622" s="42" t="n"/>
      <c r="I1622" s="42" t="n"/>
      <c r="J1622" s="42" t="n"/>
      <c r="K1622" s="42" t="n"/>
      <c r="L1622" s="42" t="n"/>
      <c r="M1622" s="42" t="n"/>
      <c r="N1622" s="42" t="n"/>
      <c r="O1622" s="42" t="n"/>
    </row>
    <row r="1623">
      <c r="A1623" s="40" t="n"/>
      <c r="B1623" s="41" t="n"/>
      <c r="C1623" s="42" t="n"/>
      <c r="D1623" s="42" t="n"/>
      <c r="E1623" s="42" t="n"/>
      <c r="F1623" s="42" t="n"/>
      <c r="G1623" s="42" t="n"/>
      <c r="H1623" s="42" t="n"/>
      <c r="I1623" s="42" t="n"/>
      <c r="J1623" s="42" t="n"/>
      <c r="K1623" s="42" t="n"/>
      <c r="L1623" s="42" t="n"/>
      <c r="M1623" s="42" t="n"/>
      <c r="N1623" s="42" t="n"/>
      <c r="O1623" s="42" t="n"/>
    </row>
    <row r="1624">
      <c r="A1624" s="40" t="n"/>
      <c r="B1624" s="41" t="n"/>
      <c r="C1624" s="42" t="n"/>
      <c r="D1624" s="42" t="n"/>
      <c r="E1624" s="42" t="n"/>
      <c r="F1624" s="42" t="n"/>
      <c r="G1624" s="42" t="n"/>
      <c r="H1624" s="42" t="n"/>
      <c r="I1624" s="42" t="n"/>
      <c r="J1624" s="42" t="n"/>
      <c r="K1624" s="42" t="n"/>
      <c r="L1624" s="42" t="n"/>
      <c r="M1624" s="42" t="n"/>
      <c r="N1624" s="42" t="n"/>
      <c r="O1624" s="42" t="n"/>
    </row>
    <row r="1625">
      <c r="A1625" s="40" t="n"/>
      <c r="B1625" s="41" t="n"/>
      <c r="C1625" s="42" t="n"/>
      <c r="D1625" s="42" t="n"/>
      <c r="E1625" s="42" t="n"/>
      <c r="F1625" s="42" t="n"/>
      <c r="G1625" s="42" t="n"/>
      <c r="H1625" s="42" t="n"/>
      <c r="I1625" s="42" t="n"/>
      <c r="J1625" s="42" t="n"/>
      <c r="K1625" s="42" t="n"/>
      <c r="L1625" s="42" t="n"/>
      <c r="M1625" s="42" t="n"/>
      <c r="N1625" s="42" t="n"/>
      <c r="O1625" s="42" t="n"/>
    </row>
    <row r="1626">
      <c r="A1626" s="40" t="n"/>
      <c r="B1626" s="41" t="n"/>
      <c r="C1626" s="42" t="n"/>
      <c r="D1626" s="42" t="n"/>
      <c r="E1626" s="42" t="n"/>
      <c r="F1626" s="42" t="n"/>
      <c r="G1626" s="42" t="n"/>
      <c r="H1626" s="42" t="n"/>
      <c r="I1626" s="42" t="n"/>
      <c r="J1626" s="42" t="n"/>
      <c r="K1626" s="42" t="n"/>
      <c r="L1626" s="42" t="n"/>
      <c r="M1626" s="42" t="n"/>
      <c r="N1626" s="42" t="n"/>
      <c r="O1626" s="42" t="n"/>
    </row>
    <row r="1627">
      <c r="A1627" s="40" t="n"/>
      <c r="B1627" s="41" t="n"/>
      <c r="C1627" s="42" t="n"/>
      <c r="D1627" s="42" t="n"/>
      <c r="E1627" s="42" t="n"/>
      <c r="F1627" s="42" t="n"/>
      <c r="G1627" s="42" t="n"/>
      <c r="H1627" s="42" t="n"/>
      <c r="I1627" s="42" t="n"/>
      <c r="J1627" s="42" t="n"/>
      <c r="K1627" s="42" t="n"/>
      <c r="L1627" s="42" t="n"/>
      <c r="M1627" s="42" t="n"/>
      <c r="N1627" s="42" t="n"/>
      <c r="O1627" s="42" t="n"/>
    </row>
    <row r="1628">
      <c r="A1628" s="40" t="n"/>
      <c r="B1628" s="41" t="n"/>
      <c r="C1628" s="42" t="n"/>
      <c r="D1628" s="42" t="n"/>
      <c r="E1628" s="42" t="n"/>
      <c r="F1628" s="42" t="n"/>
      <c r="G1628" s="42" t="n"/>
      <c r="H1628" s="42" t="n"/>
      <c r="I1628" s="42" t="n"/>
      <c r="J1628" s="42" t="n"/>
      <c r="K1628" s="42" t="n"/>
      <c r="L1628" s="42" t="n"/>
      <c r="M1628" s="42" t="n"/>
      <c r="N1628" s="42" t="n"/>
      <c r="O1628" s="42" t="n"/>
    </row>
    <row r="1629">
      <c r="A1629" s="40" t="n"/>
      <c r="B1629" s="41" t="n"/>
      <c r="C1629" s="42" t="n"/>
      <c r="D1629" s="42" t="n"/>
      <c r="E1629" s="42" t="n"/>
      <c r="F1629" s="42" t="n"/>
      <c r="G1629" s="42" t="n"/>
      <c r="H1629" s="42" t="n"/>
      <c r="I1629" s="42" t="n"/>
      <c r="J1629" s="42" t="n"/>
      <c r="K1629" s="42" t="n"/>
      <c r="L1629" s="42" t="n"/>
      <c r="M1629" s="42" t="n"/>
      <c r="N1629" s="42" t="n"/>
      <c r="O1629" s="42" t="n"/>
    </row>
    <row r="1630">
      <c r="A1630" s="40" t="n"/>
      <c r="B1630" s="41" t="n"/>
      <c r="C1630" s="42" t="n"/>
      <c r="D1630" s="42" t="n"/>
      <c r="E1630" s="42" t="n"/>
      <c r="F1630" s="42" t="n"/>
      <c r="G1630" s="42" t="n"/>
      <c r="H1630" s="42" t="n"/>
      <c r="I1630" s="42" t="n"/>
      <c r="J1630" s="42" t="n"/>
      <c r="K1630" s="42" t="n"/>
      <c r="L1630" s="42" t="n"/>
      <c r="M1630" s="42" t="n"/>
      <c r="N1630" s="42" t="n"/>
      <c r="O1630" s="42" t="n"/>
    </row>
    <row r="1631">
      <c r="A1631" s="40" t="n"/>
      <c r="B1631" s="41" t="n"/>
      <c r="C1631" s="42" t="n"/>
      <c r="D1631" s="42" t="n"/>
      <c r="E1631" s="42" t="n"/>
      <c r="F1631" s="42" t="n"/>
      <c r="G1631" s="42" t="n"/>
      <c r="H1631" s="42" t="n"/>
      <c r="I1631" s="42" t="n"/>
      <c r="J1631" s="42" t="n"/>
      <c r="K1631" s="42" t="n"/>
      <c r="L1631" s="42" t="n"/>
      <c r="M1631" s="42" t="n"/>
      <c r="N1631" s="42" t="n"/>
      <c r="O1631" s="42" t="n"/>
    </row>
    <row r="1632">
      <c r="A1632" s="40" t="n"/>
      <c r="B1632" s="41" t="n"/>
      <c r="C1632" s="42" t="n"/>
      <c r="D1632" s="42" t="n"/>
      <c r="E1632" s="42" t="n"/>
      <c r="F1632" s="42" t="n"/>
      <c r="G1632" s="42" t="n"/>
      <c r="H1632" s="42" t="n"/>
      <c r="I1632" s="42" t="n"/>
      <c r="J1632" s="42" t="n"/>
      <c r="K1632" s="42" t="n"/>
      <c r="L1632" s="42" t="n"/>
      <c r="M1632" s="42" t="n"/>
      <c r="N1632" s="42" t="n"/>
      <c r="O1632" s="42" t="n"/>
    </row>
    <row r="1633">
      <c r="A1633" s="40" t="n"/>
      <c r="B1633" s="41" t="n"/>
      <c r="C1633" s="42" t="n"/>
      <c r="D1633" s="42" t="n"/>
      <c r="E1633" s="42" t="n"/>
      <c r="F1633" s="42" t="n"/>
      <c r="G1633" s="42" t="n"/>
      <c r="H1633" s="42" t="n"/>
      <c r="I1633" s="42" t="n"/>
      <c r="J1633" s="42" t="n"/>
      <c r="K1633" s="42" t="n"/>
      <c r="L1633" s="42" t="n"/>
      <c r="M1633" s="42" t="n"/>
      <c r="N1633" s="42" t="n"/>
      <c r="O1633" s="42" t="n"/>
    </row>
    <row r="1634">
      <c r="A1634" s="40" t="n"/>
      <c r="B1634" s="41" t="n"/>
      <c r="C1634" s="42" t="n"/>
      <c r="D1634" s="42" t="n"/>
      <c r="E1634" s="42" t="n"/>
      <c r="F1634" s="42" t="n"/>
      <c r="G1634" s="42" t="n"/>
      <c r="H1634" s="42" t="n"/>
      <c r="I1634" s="42" t="n"/>
      <c r="J1634" s="42" t="n"/>
      <c r="K1634" s="42" t="n"/>
      <c r="L1634" s="42" t="n"/>
      <c r="M1634" s="42" t="n"/>
      <c r="N1634" s="42" t="n"/>
      <c r="O1634" s="42" t="n"/>
    </row>
    <row r="1635">
      <c r="A1635" s="40" t="n"/>
      <c r="B1635" s="41" t="n"/>
      <c r="C1635" s="42" t="n"/>
      <c r="D1635" s="42" t="n"/>
      <c r="E1635" s="42" t="n"/>
      <c r="F1635" s="42" t="n"/>
      <c r="G1635" s="42" t="n"/>
      <c r="H1635" s="42" t="n"/>
      <c r="I1635" s="42" t="n"/>
      <c r="J1635" s="42" t="n"/>
      <c r="K1635" s="42" t="n"/>
      <c r="L1635" s="42" t="n"/>
      <c r="M1635" s="42" t="n"/>
      <c r="N1635" s="42" t="n"/>
      <c r="O1635" s="42" t="n"/>
    </row>
    <row r="1636">
      <c r="A1636" s="40" t="n"/>
      <c r="B1636" s="41" t="n"/>
      <c r="C1636" s="42" t="n"/>
      <c r="D1636" s="42" t="n"/>
      <c r="E1636" s="42" t="n"/>
      <c r="F1636" s="42" t="n"/>
      <c r="G1636" s="42" t="n"/>
      <c r="H1636" s="42" t="n"/>
      <c r="I1636" s="42" t="n"/>
      <c r="J1636" s="42" t="n"/>
      <c r="K1636" s="42" t="n"/>
      <c r="L1636" s="42" t="n"/>
      <c r="M1636" s="42" t="n"/>
      <c r="N1636" s="42" t="n"/>
      <c r="O1636" s="42" t="n"/>
    </row>
    <row r="1637">
      <c r="A1637" s="40" t="n"/>
      <c r="B1637" s="41" t="n"/>
      <c r="C1637" s="42" t="n"/>
      <c r="D1637" s="42" t="n"/>
      <c r="E1637" s="42" t="n"/>
      <c r="F1637" s="42" t="n"/>
      <c r="G1637" s="42" t="n"/>
      <c r="H1637" s="42" t="n"/>
      <c r="I1637" s="42" t="n"/>
      <c r="J1637" s="42" t="n"/>
      <c r="K1637" s="42" t="n"/>
      <c r="L1637" s="42" t="n"/>
      <c r="M1637" s="42" t="n"/>
      <c r="N1637" s="42" t="n"/>
      <c r="O1637" s="42" t="n"/>
    </row>
    <row r="1638">
      <c r="A1638" s="40" t="n"/>
      <c r="B1638" s="41" t="n"/>
      <c r="C1638" s="42" t="n"/>
      <c r="D1638" s="42" t="n"/>
      <c r="E1638" s="42" t="n"/>
      <c r="F1638" s="42" t="n"/>
      <c r="G1638" s="42" t="n"/>
      <c r="H1638" s="42" t="n"/>
      <c r="I1638" s="42" t="n"/>
      <c r="J1638" s="42" t="n"/>
      <c r="K1638" s="42" t="n"/>
      <c r="L1638" s="42" t="n"/>
      <c r="M1638" s="42" t="n"/>
      <c r="N1638" s="42" t="n"/>
      <c r="O1638" s="42" t="n"/>
    </row>
    <row r="1639">
      <c r="A1639" s="40" t="n"/>
      <c r="B1639" s="41" t="n"/>
      <c r="C1639" s="42" t="n"/>
      <c r="D1639" s="42" t="n"/>
      <c r="E1639" s="42" t="n"/>
      <c r="F1639" s="42" t="n"/>
      <c r="G1639" s="42" t="n"/>
      <c r="H1639" s="42" t="n"/>
      <c r="I1639" s="42" t="n"/>
      <c r="J1639" s="42" t="n"/>
      <c r="K1639" s="42" t="n"/>
      <c r="L1639" s="42" t="n"/>
      <c r="M1639" s="42" t="n"/>
      <c r="N1639" s="42" t="n"/>
      <c r="O1639" s="42" t="n"/>
    </row>
    <row r="1640">
      <c r="A1640" s="40" t="n"/>
      <c r="B1640" s="41" t="n"/>
      <c r="C1640" s="42" t="n"/>
      <c r="D1640" s="42" t="n"/>
      <c r="E1640" s="42" t="n"/>
      <c r="F1640" s="42" t="n"/>
      <c r="G1640" s="42" t="n"/>
      <c r="H1640" s="42" t="n"/>
      <c r="I1640" s="42" t="n"/>
      <c r="J1640" s="42" t="n"/>
      <c r="K1640" s="42" t="n"/>
      <c r="L1640" s="42" t="n"/>
      <c r="M1640" s="42" t="n"/>
      <c r="N1640" s="42" t="n"/>
      <c r="O1640" s="42" t="n"/>
    </row>
    <row r="1641">
      <c r="A1641" s="40" t="n"/>
      <c r="B1641" s="41" t="n"/>
      <c r="C1641" s="42" t="n"/>
      <c r="D1641" s="42" t="n"/>
      <c r="E1641" s="42" t="n"/>
      <c r="F1641" s="42" t="n"/>
      <c r="G1641" s="42" t="n"/>
      <c r="H1641" s="42" t="n"/>
      <c r="I1641" s="42" t="n"/>
      <c r="J1641" s="42" t="n"/>
      <c r="K1641" s="42" t="n"/>
      <c r="L1641" s="42" t="n"/>
      <c r="M1641" s="42" t="n"/>
      <c r="N1641" s="42" t="n"/>
      <c r="O1641" s="42" t="n"/>
    </row>
    <row r="1642">
      <c r="A1642" s="40" t="n"/>
      <c r="B1642" s="41" t="n"/>
      <c r="C1642" s="42" t="n"/>
      <c r="D1642" s="42" t="n"/>
      <c r="E1642" s="42" t="n"/>
      <c r="F1642" s="42" t="n"/>
      <c r="G1642" s="42" t="n"/>
      <c r="H1642" s="42" t="n"/>
      <c r="I1642" s="42" t="n"/>
      <c r="J1642" s="42" t="n"/>
      <c r="K1642" s="42" t="n"/>
      <c r="L1642" s="42" t="n"/>
      <c r="M1642" s="42" t="n"/>
      <c r="N1642" s="42" t="n"/>
      <c r="O1642" s="42" t="n"/>
    </row>
    <row r="1643">
      <c r="A1643" s="40" t="n"/>
      <c r="B1643" s="41" t="n"/>
      <c r="C1643" s="42" t="n"/>
      <c r="D1643" s="42" t="n"/>
      <c r="E1643" s="42" t="n"/>
      <c r="F1643" s="42" t="n"/>
      <c r="G1643" s="42" t="n"/>
      <c r="H1643" s="42" t="n"/>
      <c r="I1643" s="42" t="n"/>
      <c r="J1643" s="42" t="n"/>
      <c r="K1643" s="42" t="n"/>
      <c r="L1643" s="42" t="n"/>
      <c r="M1643" s="42" t="n"/>
      <c r="N1643" s="42" t="n"/>
      <c r="O1643" s="42" t="n"/>
    </row>
    <row r="1644">
      <c r="A1644" s="40" t="n"/>
      <c r="B1644" s="41" t="n"/>
      <c r="C1644" s="42" t="n"/>
      <c r="D1644" s="42" t="n"/>
      <c r="E1644" s="42" t="n"/>
      <c r="F1644" s="42" t="n"/>
      <c r="G1644" s="42" t="n"/>
      <c r="H1644" s="42" t="n"/>
      <c r="I1644" s="42" t="n"/>
      <c r="J1644" s="42" t="n"/>
      <c r="K1644" s="42" t="n"/>
      <c r="L1644" s="42" t="n"/>
      <c r="M1644" s="42" t="n"/>
      <c r="N1644" s="42" t="n"/>
      <c r="O1644" s="42" t="n"/>
    </row>
    <row r="1645">
      <c r="A1645" s="40" t="n"/>
      <c r="B1645" s="41" t="n"/>
      <c r="C1645" s="42" t="n"/>
      <c r="D1645" s="42" t="n"/>
      <c r="E1645" s="42" t="n"/>
      <c r="F1645" s="42" t="n"/>
      <c r="G1645" s="42" t="n"/>
      <c r="H1645" s="42" t="n"/>
      <c r="I1645" s="42" t="n"/>
      <c r="J1645" s="42" t="n"/>
      <c r="K1645" s="42" t="n"/>
      <c r="L1645" s="42" t="n"/>
      <c r="M1645" s="42" t="n"/>
      <c r="N1645" s="42" t="n"/>
      <c r="O1645" s="42" t="n"/>
    </row>
    <row r="1646">
      <c r="A1646" s="40" t="n"/>
      <c r="B1646" s="41" t="n"/>
      <c r="C1646" s="42" t="n"/>
      <c r="D1646" s="42" t="n"/>
      <c r="E1646" s="42" t="n"/>
      <c r="F1646" s="42" t="n"/>
      <c r="G1646" s="42" t="n"/>
      <c r="H1646" s="42" t="n"/>
      <c r="I1646" s="42" t="n"/>
      <c r="J1646" s="42" t="n"/>
      <c r="K1646" s="42" t="n"/>
      <c r="L1646" s="42" t="n"/>
      <c r="M1646" s="42" t="n"/>
      <c r="N1646" s="42" t="n"/>
      <c r="O1646" s="42" t="n"/>
    </row>
    <row r="1647">
      <c r="A1647" s="40" t="n"/>
      <c r="B1647" s="41" t="n"/>
      <c r="C1647" s="42" t="n"/>
      <c r="D1647" s="42" t="n"/>
      <c r="E1647" s="42" t="n"/>
      <c r="F1647" s="42" t="n"/>
      <c r="G1647" s="42" t="n"/>
      <c r="H1647" s="42" t="n"/>
      <c r="I1647" s="42" t="n"/>
      <c r="J1647" s="42" t="n"/>
      <c r="K1647" s="42" t="n"/>
      <c r="L1647" s="42" t="n"/>
      <c r="M1647" s="42" t="n"/>
      <c r="N1647" s="42" t="n"/>
      <c r="O1647" s="42" t="n"/>
    </row>
    <row r="1648">
      <c r="A1648" s="40" t="n"/>
      <c r="B1648" s="41" t="n"/>
      <c r="C1648" s="42" t="n"/>
      <c r="D1648" s="42" t="n"/>
      <c r="E1648" s="42" t="n"/>
      <c r="F1648" s="42" t="n"/>
      <c r="G1648" s="42" t="n"/>
      <c r="H1648" s="42" t="n"/>
      <c r="I1648" s="42" t="n"/>
      <c r="J1648" s="42" t="n"/>
      <c r="K1648" s="42" t="n"/>
      <c r="L1648" s="42" t="n"/>
      <c r="M1648" s="42" t="n"/>
      <c r="N1648" s="42" t="n"/>
      <c r="O1648" s="42" t="n"/>
    </row>
    <row r="1649">
      <c r="A1649" s="40" t="n"/>
      <c r="B1649" s="41" t="n"/>
      <c r="C1649" s="42" t="n"/>
      <c r="D1649" s="42" t="n"/>
      <c r="E1649" s="42" t="n"/>
      <c r="F1649" s="42" t="n"/>
      <c r="G1649" s="42" t="n"/>
      <c r="H1649" s="42" t="n"/>
      <c r="I1649" s="42" t="n"/>
      <c r="J1649" s="42" t="n"/>
      <c r="K1649" s="42" t="n"/>
      <c r="L1649" s="42" t="n"/>
      <c r="M1649" s="42" t="n"/>
      <c r="N1649" s="42" t="n"/>
      <c r="O1649" s="42" t="n"/>
    </row>
    <row r="1650">
      <c r="A1650" s="40" t="n"/>
      <c r="B1650" s="41" t="n"/>
      <c r="C1650" s="42" t="n"/>
      <c r="D1650" s="42" t="n"/>
      <c r="E1650" s="42" t="n"/>
      <c r="F1650" s="42" t="n"/>
      <c r="G1650" s="42" t="n"/>
      <c r="H1650" s="42" t="n"/>
      <c r="I1650" s="42" t="n"/>
      <c r="J1650" s="42" t="n"/>
      <c r="K1650" s="42" t="n"/>
      <c r="L1650" s="42" t="n"/>
      <c r="M1650" s="42" t="n"/>
      <c r="N1650" s="42" t="n"/>
      <c r="O1650" s="42" t="n"/>
    </row>
    <row r="1651">
      <c r="A1651" s="40" t="n"/>
      <c r="B1651" s="41" t="n"/>
      <c r="C1651" s="42" t="n"/>
      <c r="D1651" s="42" t="n"/>
      <c r="E1651" s="42" t="n"/>
      <c r="F1651" s="42" t="n"/>
      <c r="G1651" s="42" t="n"/>
      <c r="H1651" s="42" t="n"/>
      <c r="I1651" s="42" t="n"/>
      <c r="J1651" s="42" t="n"/>
      <c r="K1651" s="42" t="n"/>
      <c r="L1651" s="42" t="n"/>
      <c r="M1651" s="42" t="n"/>
      <c r="N1651" s="42" t="n"/>
      <c r="O1651" s="42" t="n"/>
    </row>
    <row r="1652">
      <c r="A1652" s="40" t="n"/>
      <c r="B1652" s="41" t="n"/>
      <c r="C1652" s="42" t="n"/>
      <c r="D1652" s="42" t="n"/>
      <c r="E1652" s="42" t="n"/>
      <c r="F1652" s="42" t="n"/>
      <c r="G1652" s="42" t="n"/>
      <c r="H1652" s="42" t="n"/>
      <c r="I1652" s="42" t="n"/>
      <c r="J1652" s="42" t="n"/>
      <c r="K1652" s="42" t="n"/>
      <c r="L1652" s="42" t="n"/>
      <c r="M1652" s="42" t="n"/>
      <c r="N1652" s="42" t="n"/>
      <c r="O1652" s="42" t="n"/>
    </row>
    <row r="1653">
      <c r="A1653" s="40" t="n"/>
      <c r="B1653" s="41" t="n"/>
      <c r="C1653" s="42" t="n"/>
      <c r="D1653" s="42" t="n"/>
      <c r="E1653" s="42" t="n"/>
      <c r="F1653" s="42" t="n"/>
      <c r="G1653" s="42" t="n"/>
      <c r="H1653" s="42" t="n"/>
      <c r="I1653" s="42" t="n"/>
      <c r="J1653" s="42" t="n"/>
      <c r="K1653" s="42" t="n"/>
      <c r="L1653" s="42" t="n"/>
      <c r="M1653" s="42" t="n"/>
      <c r="N1653" s="42" t="n"/>
      <c r="O1653" s="42" t="n"/>
    </row>
    <row r="1654">
      <c r="A1654" s="40" t="n"/>
      <c r="B1654" s="41" t="n"/>
      <c r="C1654" s="42" t="n"/>
      <c r="D1654" s="42" t="n"/>
      <c r="E1654" s="42" t="n"/>
      <c r="F1654" s="42" t="n"/>
      <c r="G1654" s="42" t="n"/>
      <c r="H1654" s="42" t="n"/>
      <c r="I1654" s="42" t="n"/>
      <c r="J1654" s="42" t="n"/>
      <c r="K1654" s="42" t="n"/>
      <c r="L1654" s="42" t="n"/>
      <c r="M1654" s="42" t="n"/>
      <c r="N1654" s="42" t="n"/>
      <c r="O1654" s="42" t="n"/>
    </row>
    <row r="1655">
      <c r="A1655" s="40" t="n"/>
      <c r="B1655" s="41" t="n"/>
      <c r="C1655" s="42" t="n"/>
      <c r="D1655" s="42" t="n"/>
      <c r="E1655" s="42" t="n"/>
      <c r="F1655" s="42" t="n"/>
      <c r="G1655" s="42" t="n"/>
      <c r="H1655" s="42" t="n"/>
      <c r="I1655" s="42" t="n"/>
      <c r="J1655" s="42" t="n"/>
      <c r="K1655" s="42" t="n"/>
      <c r="L1655" s="42" t="n"/>
      <c r="M1655" s="42" t="n"/>
      <c r="N1655" s="42" t="n"/>
      <c r="O1655" s="42" t="n"/>
    </row>
    <row r="1656">
      <c r="A1656" s="40" t="n"/>
      <c r="B1656" s="41" t="n"/>
      <c r="C1656" s="42" t="n"/>
      <c r="D1656" s="42" t="n"/>
      <c r="E1656" s="42" t="n"/>
      <c r="F1656" s="42" t="n"/>
      <c r="G1656" s="42" t="n"/>
      <c r="H1656" s="42" t="n"/>
      <c r="I1656" s="42" t="n"/>
      <c r="J1656" s="42" t="n"/>
      <c r="K1656" s="42" t="n"/>
      <c r="L1656" s="42" t="n"/>
      <c r="M1656" s="42" t="n"/>
      <c r="N1656" s="42" t="n"/>
      <c r="O1656" s="42" t="n"/>
    </row>
    <row r="1657">
      <c r="A1657" s="40" t="n"/>
      <c r="B1657" s="41" t="n"/>
      <c r="C1657" s="42" t="n"/>
      <c r="D1657" s="42" t="n"/>
      <c r="E1657" s="42" t="n"/>
      <c r="F1657" s="42" t="n"/>
      <c r="G1657" s="42" t="n"/>
      <c r="H1657" s="42" t="n"/>
      <c r="I1657" s="42" t="n"/>
      <c r="J1657" s="42" t="n"/>
      <c r="K1657" s="42" t="n"/>
      <c r="L1657" s="42" t="n"/>
      <c r="M1657" s="42" t="n"/>
      <c r="N1657" s="42" t="n"/>
      <c r="O1657" s="42" t="n"/>
    </row>
    <row r="1658">
      <c r="A1658" s="40" t="n"/>
      <c r="B1658" s="41" t="n"/>
      <c r="C1658" s="42" t="n"/>
      <c r="D1658" s="42" t="n"/>
      <c r="E1658" s="42" t="n"/>
      <c r="F1658" s="42" t="n"/>
      <c r="G1658" s="42" t="n"/>
      <c r="H1658" s="42" t="n"/>
      <c r="I1658" s="42" t="n"/>
      <c r="J1658" s="42" t="n"/>
      <c r="K1658" s="42" t="n"/>
      <c r="L1658" s="42" t="n"/>
      <c r="M1658" s="42" t="n"/>
      <c r="N1658" s="42" t="n"/>
      <c r="O1658" s="42" t="n"/>
    </row>
    <row r="1659">
      <c r="A1659" s="40" t="n"/>
      <c r="B1659" s="41" t="n"/>
      <c r="C1659" s="42" t="n"/>
      <c r="D1659" s="42" t="n"/>
      <c r="E1659" s="42" t="n"/>
      <c r="F1659" s="42" t="n"/>
      <c r="G1659" s="42" t="n"/>
      <c r="H1659" s="42" t="n"/>
      <c r="I1659" s="42" t="n"/>
      <c r="J1659" s="42" t="n"/>
      <c r="K1659" s="42" t="n"/>
      <c r="L1659" s="42" t="n"/>
      <c r="M1659" s="42" t="n"/>
      <c r="N1659" s="42" t="n"/>
      <c r="O1659" s="42" t="n"/>
    </row>
    <row r="1660">
      <c r="A1660" s="40" t="n"/>
      <c r="B1660" s="41" t="n"/>
      <c r="C1660" s="42" t="n"/>
      <c r="D1660" s="42" t="n"/>
      <c r="E1660" s="42" t="n"/>
      <c r="F1660" s="42" t="n"/>
      <c r="G1660" s="42" t="n"/>
      <c r="H1660" s="42" t="n"/>
      <c r="I1660" s="42" t="n"/>
      <c r="J1660" s="42" t="n"/>
      <c r="K1660" s="42" t="n"/>
      <c r="L1660" s="42" t="n"/>
      <c r="M1660" s="42" t="n"/>
      <c r="N1660" s="42" t="n"/>
      <c r="O1660" s="42" t="n"/>
    </row>
    <row r="1661">
      <c r="A1661" s="40" t="n"/>
      <c r="B1661" s="41" t="n"/>
      <c r="C1661" s="42" t="n"/>
      <c r="D1661" s="42" t="n"/>
      <c r="E1661" s="42" t="n"/>
      <c r="F1661" s="42" t="n"/>
      <c r="G1661" s="42" t="n"/>
      <c r="H1661" s="42" t="n"/>
      <c r="I1661" s="42" t="n"/>
      <c r="J1661" s="42" t="n"/>
      <c r="K1661" s="42" t="n"/>
      <c r="L1661" s="42" t="n"/>
      <c r="M1661" s="42" t="n"/>
      <c r="N1661" s="42" t="n"/>
      <c r="O1661" s="42" t="n"/>
    </row>
    <row r="1662">
      <c r="A1662" s="40" t="n"/>
      <c r="B1662" s="41" t="n"/>
      <c r="C1662" s="42" t="n"/>
      <c r="D1662" s="42" t="n"/>
      <c r="E1662" s="42" t="n"/>
      <c r="F1662" s="42" t="n"/>
      <c r="G1662" s="42" t="n"/>
      <c r="H1662" s="42" t="n"/>
      <c r="I1662" s="42" t="n"/>
      <c r="J1662" s="42" t="n"/>
      <c r="K1662" s="42" t="n"/>
      <c r="L1662" s="42" t="n"/>
      <c r="M1662" s="42" t="n"/>
      <c r="N1662" s="42" t="n"/>
      <c r="O1662" s="42" t="n"/>
    </row>
    <row r="1663">
      <c r="A1663" s="40" t="n"/>
      <c r="B1663" s="41" t="n"/>
      <c r="C1663" s="42" t="n"/>
      <c r="D1663" s="42" t="n"/>
      <c r="E1663" s="42" t="n"/>
      <c r="F1663" s="42" t="n"/>
      <c r="G1663" s="42" t="n"/>
      <c r="H1663" s="42" t="n"/>
      <c r="I1663" s="42" t="n"/>
      <c r="J1663" s="42" t="n"/>
      <c r="K1663" s="42" t="n"/>
      <c r="L1663" s="42" t="n"/>
      <c r="M1663" s="42" t="n"/>
      <c r="N1663" s="42" t="n"/>
      <c r="O1663" s="42" t="n"/>
    </row>
    <row r="1664">
      <c r="A1664" s="40" t="n"/>
      <c r="B1664" s="41" t="n"/>
      <c r="C1664" s="42" t="n"/>
      <c r="D1664" s="42" t="n"/>
      <c r="E1664" s="42" t="n"/>
      <c r="F1664" s="42" t="n"/>
      <c r="G1664" s="42" t="n"/>
      <c r="H1664" s="42" t="n"/>
      <c r="I1664" s="42" t="n"/>
      <c r="J1664" s="42" t="n"/>
      <c r="K1664" s="42" t="n"/>
      <c r="L1664" s="42" t="n"/>
      <c r="M1664" s="42" t="n"/>
      <c r="N1664" s="42" t="n"/>
      <c r="O1664" s="42" t="n"/>
    </row>
    <row r="1665">
      <c r="A1665" s="40" t="n"/>
      <c r="B1665" s="41" t="n"/>
      <c r="C1665" s="42" t="n"/>
      <c r="D1665" s="42" t="n"/>
      <c r="E1665" s="42" t="n"/>
      <c r="F1665" s="42" t="n"/>
      <c r="G1665" s="42" t="n"/>
      <c r="H1665" s="42" t="n"/>
      <c r="I1665" s="42" t="n"/>
      <c r="J1665" s="42" t="n"/>
      <c r="K1665" s="42" t="n"/>
      <c r="L1665" s="42" t="n"/>
      <c r="M1665" s="42" t="n"/>
      <c r="N1665" s="42" t="n"/>
      <c r="O1665" s="42" t="n"/>
    </row>
    <row r="1666">
      <c r="A1666" s="40" t="n"/>
      <c r="B1666" s="41" t="n"/>
      <c r="C1666" s="42" t="n"/>
      <c r="D1666" s="42" t="n"/>
      <c r="E1666" s="42" t="n"/>
      <c r="F1666" s="42" t="n"/>
      <c r="G1666" s="42" t="n"/>
      <c r="H1666" s="42" t="n"/>
      <c r="I1666" s="42" t="n"/>
      <c r="J1666" s="42" t="n"/>
      <c r="K1666" s="42" t="n"/>
      <c r="L1666" s="42" t="n"/>
      <c r="M1666" s="42" t="n"/>
      <c r="N1666" s="42" t="n"/>
      <c r="O1666" s="42" t="n"/>
    </row>
    <row r="1667">
      <c r="A1667" s="40" t="n"/>
      <c r="B1667" s="41" t="n"/>
      <c r="C1667" s="42" t="n"/>
      <c r="D1667" s="42" t="n"/>
      <c r="E1667" s="42" t="n"/>
      <c r="F1667" s="42" t="n"/>
      <c r="G1667" s="42" t="n"/>
      <c r="H1667" s="42" t="n"/>
      <c r="I1667" s="42" t="n"/>
      <c r="J1667" s="42" t="n"/>
      <c r="K1667" s="42" t="n"/>
      <c r="L1667" s="42" t="n"/>
      <c r="M1667" s="42" t="n"/>
      <c r="N1667" s="42" t="n"/>
      <c r="O1667" s="42" t="n"/>
    </row>
    <row r="1668">
      <c r="A1668" s="40" t="n"/>
      <c r="B1668" s="41" t="n"/>
      <c r="C1668" s="42" t="n"/>
      <c r="D1668" s="42" t="n"/>
      <c r="E1668" s="42" t="n"/>
      <c r="F1668" s="42" t="n"/>
      <c r="G1668" s="42" t="n"/>
      <c r="H1668" s="42" t="n"/>
      <c r="I1668" s="42" t="n"/>
      <c r="J1668" s="42" t="n"/>
      <c r="K1668" s="42" t="n"/>
      <c r="L1668" s="42" t="n"/>
      <c r="M1668" s="42" t="n"/>
      <c r="N1668" s="42" t="n"/>
      <c r="O1668" s="42" t="n"/>
    </row>
    <row r="1669">
      <c r="A1669" s="40" t="n"/>
      <c r="B1669" s="41" t="n"/>
      <c r="C1669" s="42" t="n"/>
      <c r="D1669" s="42" t="n"/>
      <c r="E1669" s="42" t="n"/>
      <c r="F1669" s="42" t="n"/>
      <c r="G1669" s="42" t="n"/>
      <c r="H1669" s="42" t="n"/>
      <c r="I1669" s="42" t="n"/>
      <c r="J1669" s="42" t="n"/>
      <c r="K1669" s="42" t="n"/>
      <c r="L1669" s="42" t="n"/>
      <c r="M1669" s="42" t="n"/>
      <c r="N1669" s="42" t="n"/>
      <c r="O1669" s="42" t="n"/>
    </row>
    <row r="1670">
      <c r="A1670" s="40" t="n"/>
      <c r="B1670" s="41" t="n"/>
      <c r="C1670" s="42" t="n"/>
      <c r="D1670" s="42" t="n"/>
      <c r="E1670" s="42" t="n"/>
      <c r="F1670" s="42" t="n"/>
      <c r="G1670" s="42" t="n"/>
      <c r="H1670" s="42" t="n"/>
      <c r="I1670" s="42" t="n"/>
      <c r="J1670" s="42" t="n"/>
      <c r="K1670" s="42" t="n"/>
      <c r="L1670" s="42" t="n"/>
      <c r="M1670" s="42" t="n"/>
      <c r="N1670" s="42" t="n"/>
      <c r="O1670" s="42" t="n"/>
    </row>
    <row r="1671">
      <c r="A1671" s="40" t="n"/>
      <c r="B1671" s="41" t="n"/>
      <c r="C1671" s="42" t="n"/>
      <c r="D1671" s="42" t="n"/>
      <c r="E1671" s="42" t="n"/>
      <c r="F1671" s="42" t="n"/>
      <c r="G1671" s="42" t="n"/>
      <c r="H1671" s="42" t="n"/>
      <c r="I1671" s="42" t="n"/>
      <c r="J1671" s="42" t="n"/>
      <c r="K1671" s="42" t="n"/>
      <c r="L1671" s="42" t="n"/>
      <c r="M1671" s="42" t="n"/>
      <c r="N1671" s="42" t="n"/>
      <c r="O1671" s="42" t="n"/>
    </row>
    <row r="1672">
      <c r="A1672" s="40" t="n"/>
      <c r="B1672" s="41" t="n"/>
      <c r="C1672" s="42" t="n"/>
      <c r="D1672" s="42" t="n"/>
      <c r="E1672" s="42" t="n"/>
      <c r="F1672" s="42" t="n"/>
      <c r="G1672" s="42" t="n"/>
      <c r="H1672" s="42" t="n"/>
      <c r="I1672" s="42" t="n"/>
      <c r="J1672" s="42" t="n"/>
      <c r="K1672" s="42" t="n"/>
      <c r="L1672" s="42" t="n"/>
      <c r="M1672" s="42" t="n"/>
      <c r="N1672" s="42" t="n"/>
      <c r="O1672" s="42" t="n"/>
    </row>
    <row r="1673">
      <c r="A1673" s="40" t="n"/>
      <c r="B1673" s="41" t="n"/>
      <c r="C1673" s="42" t="n"/>
      <c r="D1673" s="42" t="n"/>
      <c r="E1673" s="42" t="n"/>
      <c r="F1673" s="42" t="n"/>
      <c r="G1673" s="42" t="n"/>
      <c r="H1673" s="42" t="n"/>
      <c r="I1673" s="42" t="n"/>
      <c r="J1673" s="42" t="n"/>
      <c r="K1673" s="42" t="n"/>
      <c r="L1673" s="42" t="n"/>
      <c r="M1673" s="42" t="n"/>
      <c r="N1673" s="42" t="n"/>
      <c r="O1673" s="42" t="n"/>
    </row>
    <row r="1674">
      <c r="A1674" s="40" t="n"/>
      <c r="B1674" s="41" t="n"/>
      <c r="C1674" s="42" t="n"/>
      <c r="D1674" s="42" t="n"/>
      <c r="E1674" s="42" t="n"/>
      <c r="F1674" s="42" t="n"/>
      <c r="G1674" s="42" t="n"/>
      <c r="H1674" s="42" t="n"/>
      <c r="I1674" s="42" t="n"/>
      <c r="J1674" s="42" t="n"/>
      <c r="K1674" s="42" t="n"/>
      <c r="L1674" s="42" t="n"/>
      <c r="M1674" s="42" t="n"/>
      <c r="N1674" s="42" t="n"/>
      <c r="O1674" s="42" t="n"/>
    </row>
    <row r="1675">
      <c r="A1675" s="40" t="n"/>
      <c r="B1675" s="41" t="n"/>
      <c r="C1675" s="42" t="n"/>
      <c r="D1675" s="42" t="n"/>
      <c r="E1675" s="42" t="n"/>
      <c r="F1675" s="42" t="n"/>
      <c r="G1675" s="42" t="n"/>
      <c r="H1675" s="42" t="n"/>
      <c r="I1675" s="42" t="n"/>
      <c r="J1675" s="42" t="n"/>
      <c r="K1675" s="42" t="n"/>
      <c r="L1675" s="42" t="n"/>
      <c r="M1675" s="42" t="n"/>
      <c r="N1675" s="42" t="n"/>
      <c r="O1675" s="42" t="n"/>
    </row>
    <row r="1676">
      <c r="A1676" s="40" t="n"/>
      <c r="B1676" s="41" t="n"/>
      <c r="C1676" s="42" t="n"/>
      <c r="D1676" s="42" t="n"/>
      <c r="E1676" s="42" t="n"/>
      <c r="F1676" s="42" t="n"/>
      <c r="G1676" s="42" t="n"/>
      <c r="H1676" s="42" t="n"/>
      <c r="I1676" s="42" t="n"/>
      <c r="J1676" s="42" t="n"/>
      <c r="K1676" s="42" t="n"/>
      <c r="L1676" s="42" t="n"/>
      <c r="M1676" s="42" t="n"/>
      <c r="N1676" s="42" t="n"/>
      <c r="O1676" s="42" t="n"/>
    </row>
    <row r="1677">
      <c r="A1677" s="40" t="n"/>
      <c r="B1677" s="41" t="n"/>
      <c r="C1677" s="42" t="n"/>
      <c r="D1677" s="42" t="n"/>
      <c r="E1677" s="42" t="n"/>
      <c r="F1677" s="42" t="n"/>
      <c r="G1677" s="42" t="n"/>
      <c r="H1677" s="42" t="n"/>
      <c r="I1677" s="42" t="n"/>
      <c r="J1677" s="42" t="n"/>
      <c r="K1677" s="42" t="n"/>
      <c r="L1677" s="42" t="n"/>
      <c r="M1677" s="42" t="n"/>
      <c r="N1677" s="42" t="n"/>
      <c r="O1677" s="42" t="n"/>
    </row>
    <row r="1678">
      <c r="A1678" s="40" t="n"/>
      <c r="B1678" s="41" t="n"/>
      <c r="C1678" s="42" t="n"/>
      <c r="D1678" s="42" t="n"/>
      <c r="E1678" s="42" t="n"/>
      <c r="F1678" s="42" t="n"/>
      <c r="G1678" s="42" t="n"/>
      <c r="H1678" s="42" t="n"/>
      <c r="I1678" s="42" t="n"/>
      <c r="J1678" s="42" t="n"/>
      <c r="K1678" s="42" t="n"/>
      <c r="L1678" s="42" t="n"/>
      <c r="M1678" s="42" t="n"/>
      <c r="N1678" s="42" t="n"/>
      <c r="O1678" s="42" t="n"/>
    </row>
    <row r="1679">
      <c r="A1679" s="40" t="n"/>
      <c r="B1679" s="41" t="n"/>
      <c r="C1679" s="42" t="n"/>
      <c r="D1679" s="42" t="n"/>
      <c r="E1679" s="42" t="n"/>
      <c r="F1679" s="42" t="n"/>
      <c r="G1679" s="42" t="n"/>
      <c r="H1679" s="42" t="n"/>
      <c r="I1679" s="42" t="n"/>
      <c r="J1679" s="42" t="n"/>
      <c r="K1679" s="42" t="n"/>
      <c r="L1679" s="42" t="n"/>
      <c r="M1679" s="42" t="n"/>
      <c r="N1679" s="42" t="n"/>
      <c r="O1679" s="42" t="n"/>
    </row>
    <row r="1680">
      <c r="A1680" s="40" t="n"/>
      <c r="B1680" s="41" t="n"/>
      <c r="C1680" s="42" t="n"/>
      <c r="D1680" s="42" t="n"/>
      <c r="E1680" s="42" t="n"/>
      <c r="F1680" s="42" t="n"/>
      <c r="G1680" s="42" t="n"/>
      <c r="H1680" s="42" t="n"/>
      <c r="I1680" s="42" t="n"/>
      <c r="J1680" s="42" t="n"/>
      <c r="K1680" s="42" t="n"/>
      <c r="L1680" s="42" t="n"/>
      <c r="M1680" s="42" t="n"/>
      <c r="N1680" s="42" t="n"/>
      <c r="O1680" s="42" t="n"/>
    </row>
    <row r="1681">
      <c r="A1681" s="40" t="n"/>
      <c r="B1681" s="41" t="n"/>
      <c r="C1681" s="42" t="n"/>
      <c r="D1681" s="42" t="n"/>
      <c r="E1681" s="42" t="n"/>
      <c r="F1681" s="42" t="n"/>
      <c r="G1681" s="42" t="n"/>
      <c r="H1681" s="42" t="n"/>
      <c r="I1681" s="42" t="n"/>
      <c r="J1681" s="42" t="n"/>
      <c r="K1681" s="42" t="n"/>
      <c r="L1681" s="42" t="n"/>
      <c r="M1681" s="42" t="n"/>
      <c r="N1681" s="42" t="n"/>
      <c r="O1681" s="42" t="n"/>
    </row>
    <row r="1682">
      <c r="A1682" s="40" t="n"/>
      <c r="B1682" s="41" t="n"/>
      <c r="C1682" s="42" t="n"/>
      <c r="D1682" s="42" t="n"/>
      <c r="E1682" s="42" t="n"/>
      <c r="F1682" s="42" t="n"/>
      <c r="G1682" s="42" t="n"/>
      <c r="H1682" s="42" t="n"/>
      <c r="I1682" s="42" t="n"/>
      <c r="J1682" s="42" t="n"/>
      <c r="K1682" s="42" t="n"/>
      <c r="L1682" s="42" t="n"/>
      <c r="M1682" s="42" t="n"/>
      <c r="N1682" s="42" t="n"/>
      <c r="O1682" s="42" t="n"/>
    </row>
    <row r="1683">
      <c r="A1683" s="40" t="n"/>
      <c r="B1683" s="41" t="n"/>
      <c r="C1683" s="42" t="n"/>
      <c r="D1683" s="42" t="n"/>
      <c r="E1683" s="42" t="n"/>
      <c r="F1683" s="42" t="n"/>
      <c r="G1683" s="42" t="n"/>
      <c r="H1683" s="42" t="n"/>
      <c r="I1683" s="42" t="n"/>
      <c r="J1683" s="42" t="n"/>
      <c r="K1683" s="42" t="n"/>
      <c r="L1683" s="42" t="n"/>
      <c r="M1683" s="42" t="n"/>
      <c r="N1683" s="42" t="n"/>
      <c r="O1683" s="42" t="n"/>
    </row>
    <row r="1684">
      <c r="A1684" s="40" t="n"/>
      <c r="B1684" s="41" t="n"/>
      <c r="C1684" s="42" t="n"/>
      <c r="D1684" s="42" t="n"/>
      <c r="E1684" s="42" t="n"/>
      <c r="F1684" s="42" t="n"/>
      <c r="G1684" s="42" t="n"/>
      <c r="H1684" s="42" t="n"/>
      <c r="I1684" s="42" t="n"/>
      <c r="J1684" s="42" t="n"/>
      <c r="K1684" s="42" t="n"/>
      <c r="L1684" s="42" t="n"/>
      <c r="M1684" s="42" t="n"/>
      <c r="N1684" s="42" t="n"/>
      <c r="O1684" s="42" t="n"/>
    </row>
    <row r="1685">
      <c r="A1685" s="40" t="n"/>
      <c r="B1685" s="41" t="n"/>
      <c r="C1685" s="42" t="n"/>
      <c r="D1685" s="42" t="n"/>
      <c r="E1685" s="42" t="n"/>
      <c r="F1685" s="42" t="n"/>
      <c r="G1685" s="42" t="n"/>
      <c r="H1685" s="42" t="n"/>
      <c r="I1685" s="42" t="n"/>
      <c r="J1685" s="42" t="n"/>
      <c r="K1685" s="42" t="n"/>
      <c r="L1685" s="42" t="n"/>
      <c r="M1685" s="42" t="n"/>
      <c r="N1685" s="42" t="n"/>
      <c r="O1685" s="42" t="n"/>
    </row>
    <row r="1686">
      <c r="A1686" s="40" t="n"/>
      <c r="B1686" s="41" t="n"/>
      <c r="C1686" s="42" t="n"/>
      <c r="D1686" s="42" t="n"/>
      <c r="E1686" s="42" t="n"/>
      <c r="F1686" s="42" t="n"/>
      <c r="G1686" s="42" t="n"/>
      <c r="H1686" s="42" t="n"/>
      <c r="I1686" s="42" t="n"/>
      <c r="J1686" s="42" t="n"/>
      <c r="K1686" s="42" t="n"/>
      <c r="L1686" s="42" t="n"/>
      <c r="M1686" s="42" t="n"/>
      <c r="N1686" s="42" t="n"/>
      <c r="O1686" s="42" t="n"/>
    </row>
    <row r="1687">
      <c r="A1687" s="40" t="n"/>
      <c r="B1687" s="41" t="n"/>
      <c r="C1687" s="42" t="n"/>
      <c r="D1687" s="42" t="n"/>
      <c r="E1687" s="42" t="n"/>
      <c r="F1687" s="42" t="n"/>
      <c r="G1687" s="42" t="n"/>
      <c r="H1687" s="42" t="n"/>
      <c r="I1687" s="42" t="n"/>
      <c r="J1687" s="42" t="n"/>
      <c r="K1687" s="42" t="n"/>
      <c r="L1687" s="42" t="n"/>
      <c r="M1687" s="42" t="n"/>
      <c r="N1687" s="42" t="n"/>
      <c r="O1687" s="42" t="n"/>
    </row>
    <row r="1688">
      <c r="A1688" s="40" t="n"/>
      <c r="B1688" s="41" t="n"/>
      <c r="C1688" s="42" t="n"/>
      <c r="D1688" s="42" t="n"/>
      <c r="E1688" s="42" t="n"/>
      <c r="F1688" s="42" t="n"/>
      <c r="G1688" s="42" t="n"/>
      <c r="H1688" s="42" t="n"/>
      <c r="I1688" s="42" t="n"/>
      <c r="J1688" s="42" t="n"/>
      <c r="K1688" s="42" t="n"/>
      <c r="L1688" s="42" t="n"/>
      <c r="M1688" s="42" t="n"/>
      <c r="N1688" s="42" t="n"/>
      <c r="O1688" s="42" t="n"/>
    </row>
    <row r="1689">
      <c r="A1689" s="40" t="n"/>
      <c r="B1689" s="41" t="n"/>
      <c r="C1689" s="42" t="n"/>
      <c r="D1689" s="42" t="n"/>
      <c r="E1689" s="42" t="n"/>
      <c r="F1689" s="42" t="n"/>
      <c r="G1689" s="42" t="n"/>
      <c r="H1689" s="42" t="n"/>
      <c r="I1689" s="42" t="n"/>
      <c r="J1689" s="42" t="n"/>
      <c r="K1689" s="42" t="n"/>
      <c r="L1689" s="42" t="n"/>
      <c r="M1689" s="42" t="n"/>
      <c r="N1689" s="42" t="n"/>
      <c r="O1689" s="42" t="n"/>
    </row>
    <row r="1690">
      <c r="A1690" s="40" t="n"/>
      <c r="B1690" s="41" t="n"/>
      <c r="C1690" s="42" t="n"/>
      <c r="D1690" s="42" t="n"/>
      <c r="E1690" s="42" t="n"/>
      <c r="F1690" s="42" t="n"/>
      <c r="G1690" s="42" t="n"/>
      <c r="H1690" s="42" t="n"/>
      <c r="I1690" s="42" t="n"/>
      <c r="J1690" s="42" t="n"/>
      <c r="K1690" s="42" t="n"/>
      <c r="L1690" s="42" t="n"/>
      <c r="M1690" s="42" t="n"/>
      <c r="N1690" s="42" t="n"/>
      <c r="O1690" s="42" t="n"/>
    </row>
    <row r="1691">
      <c r="A1691" s="40" t="n"/>
      <c r="B1691" s="41" t="n"/>
      <c r="C1691" s="42" t="n"/>
      <c r="D1691" s="42" t="n"/>
      <c r="E1691" s="42" t="n"/>
      <c r="F1691" s="42" t="n"/>
      <c r="G1691" s="42" t="n"/>
      <c r="H1691" s="42" t="n"/>
      <c r="I1691" s="42" t="n"/>
      <c r="J1691" s="42" t="n"/>
      <c r="K1691" s="42" t="n"/>
      <c r="L1691" s="42" t="n"/>
      <c r="M1691" s="42" t="n"/>
      <c r="N1691" s="42" t="n"/>
      <c r="O1691" s="42" t="n"/>
    </row>
    <row r="1692">
      <c r="A1692" s="40" t="n"/>
      <c r="B1692" s="41" t="n"/>
      <c r="C1692" s="42" t="n"/>
      <c r="D1692" s="42" t="n"/>
      <c r="E1692" s="42" t="n"/>
      <c r="F1692" s="42" t="n"/>
      <c r="G1692" s="42" t="n"/>
      <c r="H1692" s="42" t="n"/>
      <c r="I1692" s="42" t="n"/>
      <c r="J1692" s="42" t="n"/>
      <c r="K1692" s="42" t="n"/>
      <c r="L1692" s="42" t="n"/>
      <c r="M1692" s="42" t="n"/>
      <c r="N1692" s="42" t="n"/>
      <c r="O1692" s="42" t="n"/>
    </row>
    <row r="1693">
      <c r="A1693" s="40" t="n"/>
      <c r="B1693" s="41" t="n"/>
      <c r="C1693" s="42" t="n"/>
      <c r="D1693" s="42" t="n"/>
      <c r="E1693" s="42" t="n"/>
      <c r="F1693" s="42" t="n"/>
      <c r="G1693" s="42" t="n"/>
      <c r="H1693" s="42" t="n"/>
      <c r="I1693" s="42" t="n"/>
      <c r="J1693" s="42" t="n"/>
      <c r="K1693" s="42" t="n"/>
      <c r="L1693" s="42" t="n"/>
      <c r="M1693" s="42" t="n"/>
      <c r="N1693" s="42" t="n"/>
      <c r="O1693" s="42" t="n"/>
    </row>
    <row r="1694">
      <c r="A1694" s="40" t="n"/>
      <c r="B1694" s="41" t="n"/>
      <c r="C1694" s="42" t="n"/>
      <c r="D1694" s="42" t="n"/>
      <c r="E1694" s="42" t="n"/>
      <c r="F1694" s="42" t="n"/>
      <c r="G1694" s="42" t="n"/>
      <c r="H1694" s="42" t="n"/>
      <c r="I1694" s="42" t="n"/>
      <c r="J1694" s="42" t="n"/>
      <c r="K1694" s="42" t="n"/>
      <c r="L1694" s="42" t="n"/>
      <c r="M1694" s="42" t="n"/>
      <c r="N1694" s="42" t="n"/>
      <c r="O1694" s="42" t="n"/>
    </row>
    <row r="1695">
      <c r="A1695" s="40" t="n"/>
      <c r="B1695" s="41" t="n"/>
      <c r="C1695" s="42" t="n"/>
      <c r="D1695" s="42" t="n"/>
      <c r="E1695" s="42" t="n"/>
      <c r="F1695" s="42" t="n"/>
      <c r="G1695" s="42" t="n"/>
      <c r="H1695" s="42" t="n"/>
      <c r="I1695" s="42" t="n"/>
      <c r="J1695" s="42" t="n"/>
      <c r="K1695" s="42" t="n"/>
      <c r="L1695" s="42" t="n"/>
      <c r="M1695" s="42" t="n"/>
      <c r="N1695" s="42" t="n"/>
      <c r="O1695" s="42" t="n"/>
    </row>
    <row r="1696">
      <c r="A1696" s="40" t="n"/>
      <c r="B1696" s="41" t="n"/>
      <c r="C1696" s="42" t="n"/>
      <c r="D1696" s="42" t="n"/>
      <c r="E1696" s="42" t="n"/>
      <c r="F1696" s="42" t="n"/>
      <c r="G1696" s="42" t="n"/>
      <c r="H1696" s="42" t="n"/>
      <c r="I1696" s="42" t="n"/>
      <c r="J1696" s="42" t="n"/>
      <c r="K1696" s="42" t="n"/>
      <c r="L1696" s="42" t="n"/>
      <c r="M1696" s="42" t="n"/>
      <c r="N1696" s="42" t="n"/>
      <c r="O1696" s="42" t="n"/>
    </row>
    <row r="1697">
      <c r="A1697" s="40" t="n"/>
      <c r="B1697" s="41" t="n"/>
      <c r="C1697" s="42" t="n"/>
      <c r="D1697" s="42" t="n"/>
      <c r="E1697" s="42" t="n"/>
      <c r="F1697" s="42" t="n"/>
      <c r="G1697" s="42" t="n"/>
      <c r="H1697" s="42" t="n"/>
      <c r="I1697" s="42" t="n"/>
      <c r="J1697" s="42" t="n"/>
      <c r="K1697" s="42" t="n"/>
      <c r="L1697" s="42" t="n"/>
      <c r="M1697" s="42" t="n"/>
      <c r="N1697" s="42" t="n"/>
      <c r="O1697" s="42" t="n"/>
    </row>
    <row r="1698">
      <c r="A1698" s="40" t="n"/>
      <c r="B1698" s="41" t="n"/>
      <c r="C1698" s="42" t="n"/>
      <c r="D1698" s="42" t="n"/>
      <c r="E1698" s="42" t="n"/>
      <c r="F1698" s="42" t="n"/>
      <c r="G1698" s="42" t="n"/>
      <c r="H1698" s="42" t="n"/>
      <c r="I1698" s="42" t="n"/>
      <c r="J1698" s="42" t="n"/>
      <c r="K1698" s="42" t="n"/>
      <c r="L1698" s="42" t="n"/>
      <c r="M1698" s="42" t="n"/>
      <c r="N1698" s="42" t="n"/>
      <c r="O1698" s="42" t="n"/>
    </row>
    <row r="1699">
      <c r="A1699" s="40" t="n"/>
      <c r="B1699" s="41" t="n"/>
      <c r="C1699" s="42" t="n"/>
      <c r="D1699" s="42" t="n"/>
      <c r="E1699" s="42" t="n"/>
      <c r="F1699" s="42" t="n"/>
      <c r="G1699" s="42" t="n"/>
      <c r="H1699" s="42" t="n"/>
      <c r="I1699" s="42" t="n"/>
      <c r="J1699" s="42" t="n"/>
      <c r="K1699" s="42" t="n"/>
      <c r="L1699" s="42" t="n"/>
      <c r="M1699" s="42" t="n"/>
      <c r="N1699" s="42" t="n"/>
      <c r="O1699" s="42" t="n"/>
    </row>
    <row r="1700">
      <c r="A1700" s="40" t="n"/>
      <c r="B1700" s="41" t="n"/>
      <c r="C1700" s="42" t="n"/>
      <c r="D1700" s="42" t="n"/>
      <c r="E1700" s="42" t="n"/>
      <c r="F1700" s="42" t="n"/>
      <c r="G1700" s="42" t="n"/>
      <c r="H1700" s="42" t="n"/>
      <c r="I1700" s="42" t="n"/>
      <c r="J1700" s="42" t="n"/>
      <c r="K1700" s="42" t="n"/>
      <c r="L1700" s="42" t="n"/>
      <c r="M1700" s="42" t="n"/>
      <c r="N1700" s="42" t="n"/>
      <c r="O1700" s="42" t="n"/>
    </row>
    <row r="1701">
      <c r="A1701" s="40" t="n"/>
      <c r="B1701" s="41" t="n"/>
      <c r="C1701" s="42" t="n"/>
      <c r="D1701" s="42" t="n"/>
      <c r="E1701" s="42" t="n"/>
      <c r="F1701" s="42" t="n"/>
      <c r="G1701" s="42" t="n"/>
      <c r="H1701" s="42" t="n"/>
      <c r="I1701" s="42" t="n"/>
      <c r="J1701" s="42" t="n"/>
      <c r="K1701" s="42" t="n"/>
      <c r="L1701" s="42" t="n"/>
      <c r="M1701" s="42" t="n"/>
      <c r="N1701" s="42" t="n"/>
      <c r="O1701" s="42" t="n"/>
    </row>
    <row r="1702">
      <c r="A1702" s="40" t="n"/>
      <c r="B1702" s="41" t="n"/>
      <c r="C1702" s="42" t="n"/>
      <c r="D1702" s="42" t="n"/>
      <c r="E1702" s="42" t="n"/>
      <c r="F1702" s="42" t="n"/>
      <c r="G1702" s="42" t="n"/>
      <c r="H1702" s="42" t="n"/>
      <c r="I1702" s="42" t="n"/>
      <c r="J1702" s="42" t="n"/>
      <c r="K1702" s="42" t="n"/>
      <c r="L1702" s="42" t="n"/>
      <c r="M1702" s="42" t="n"/>
      <c r="N1702" s="42" t="n"/>
      <c r="O1702" s="42" t="n"/>
    </row>
    <row r="1703">
      <c r="A1703" s="40" t="n"/>
      <c r="B1703" s="41" t="n"/>
      <c r="C1703" s="42" t="n"/>
      <c r="D1703" s="42" t="n"/>
      <c r="E1703" s="42" t="n"/>
      <c r="F1703" s="42" t="n"/>
      <c r="G1703" s="42" t="n"/>
      <c r="H1703" s="42" t="n"/>
      <c r="I1703" s="42" t="n"/>
      <c r="J1703" s="42" t="n"/>
      <c r="K1703" s="42" t="n"/>
      <c r="L1703" s="42" t="n"/>
      <c r="M1703" s="42" t="n"/>
      <c r="N1703" s="42" t="n"/>
      <c r="O1703" s="42" t="n"/>
    </row>
    <row r="1704">
      <c r="A1704" s="40" t="n"/>
      <c r="B1704" s="41" t="n"/>
      <c r="C1704" s="42" t="n"/>
      <c r="D1704" s="42" t="n"/>
      <c r="E1704" s="42" t="n"/>
      <c r="F1704" s="42" t="n"/>
      <c r="G1704" s="42" t="n"/>
      <c r="H1704" s="42" t="n"/>
      <c r="I1704" s="42" t="n"/>
      <c r="J1704" s="42" t="n"/>
      <c r="K1704" s="42" t="n"/>
      <c r="L1704" s="42" t="n"/>
      <c r="M1704" s="42" t="n"/>
      <c r="N1704" s="42" t="n"/>
      <c r="O1704" s="42" t="n"/>
    </row>
    <row r="1705">
      <c r="A1705" s="40" t="n"/>
      <c r="B1705" s="41" t="n"/>
      <c r="C1705" s="42" t="n"/>
      <c r="D1705" s="42" t="n"/>
      <c r="E1705" s="42" t="n"/>
      <c r="F1705" s="42" t="n"/>
      <c r="G1705" s="42" t="n"/>
      <c r="H1705" s="42" t="n"/>
      <c r="I1705" s="42" t="n"/>
      <c r="J1705" s="42" t="n"/>
      <c r="K1705" s="42" t="n"/>
      <c r="L1705" s="42" t="n"/>
      <c r="M1705" s="42" t="n"/>
      <c r="N1705" s="42" t="n"/>
      <c r="O1705" s="42" t="n"/>
    </row>
    <row r="1706">
      <c r="A1706" s="40" t="n"/>
      <c r="B1706" s="41" t="n"/>
      <c r="C1706" s="42" t="n"/>
      <c r="D1706" s="42" t="n"/>
      <c r="E1706" s="42" t="n"/>
      <c r="F1706" s="42" t="n"/>
      <c r="G1706" s="42" t="n"/>
      <c r="H1706" s="42" t="n"/>
      <c r="I1706" s="42" t="n"/>
      <c r="J1706" s="42" t="n"/>
      <c r="K1706" s="42" t="n"/>
      <c r="L1706" s="42" t="n"/>
      <c r="M1706" s="42" t="n"/>
      <c r="N1706" s="42" t="n"/>
      <c r="O1706" s="42" t="n"/>
    </row>
    <row r="1707">
      <c r="A1707" s="40" t="n"/>
      <c r="B1707" s="41" t="n"/>
      <c r="C1707" s="42" t="n"/>
      <c r="D1707" s="42" t="n"/>
      <c r="E1707" s="42" t="n"/>
      <c r="F1707" s="42" t="n"/>
      <c r="G1707" s="42" t="n"/>
      <c r="H1707" s="42" t="n"/>
      <c r="I1707" s="42" t="n"/>
      <c r="J1707" s="42" t="n"/>
      <c r="K1707" s="42" t="n"/>
      <c r="L1707" s="42" t="n"/>
      <c r="M1707" s="42" t="n"/>
      <c r="N1707" s="42" t="n"/>
      <c r="O1707" s="42" t="n"/>
    </row>
    <row r="1708">
      <c r="A1708" s="40" t="n"/>
      <c r="B1708" s="41" t="n"/>
      <c r="C1708" s="42" t="n"/>
      <c r="D1708" s="42" t="n"/>
      <c r="E1708" s="42" t="n"/>
      <c r="F1708" s="42" t="n"/>
      <c r="G1708" s="42" t="n"/>
      <c r="H1708" s="42" t="n"/>
      <c r="I1708" s="42" t="n"/>
      <c r="J1708" s="42" t="n"/>
      <c r="K1708" s="42" t="n"/>
      <c r="L1708" s="42" t="n"/>
      <c r="M1708" s="42" t="n"/>
      <c r="N1708" s="42" t="n"/>
      <c r="O1708" s="42" t="n"/>
    </row>
    <row r="1709">
      <c r="A1709" s="40" t="n"/>
      <c r="B1709" s="41" t="n"/>
      <c r="C1709" s="42" t="n"/>
      <c r="D1709" s="42" t="n"/>
      <c r="E1709" s="42" t="n"/>
      <c r="F1709" s="42" t="n"/>
      <c r="G1709" s="42" t="n"/>
      <c r="H1709" s="42" t="n"/>
      <c r="I1709" s="42" t="n"/>
      <c r="J1709" s="42" t="n"/>
      <c r="K1709" s="42" t="n"/>
      <c r="L1709" s="42" t="n"/>
      <c r="M1709" s="42" t="n"/>
      <c r="N1709" s="42" t="n"/>
      <c r="O1709" s="42" t="n"/>
    </row>
    <row r="1710">
      <c r="A1710" s="40" t="n"/>
      <c r="B1710" s="41" t="n"/>
      <c r="C1710" s="42" t="n"/>
      <c r="D1710" s="42" t="n"/>
      <c r="E1710" s="42" t="n"/>
      <c r="F1710" s="42" t="n"/>
      <c r="G1710" s="42" t="n"/>
      <c r="H1710" s="42" t="n"/>
      <c r="I1710" s="42" t="n"/>
      <c r="J1710" s="42" t="n"/>
      <c r="K1710" s="42" t="n"/>
      <c r="L1710" s="42" t="n"/>
      <c r="M1710" s="42" t="n"/>
      <c r="N1710" s="42" t="n"/>
      <c r="O1710" s="42" t="n"/>
    </row>
    <row r="1711">
      <c r="A1711" s="40" t="n"/>
      <c r="B1711" s="41" t="n"/>
      <c r="C1711" s="42" t="n"/>
      <c r="D1711" s="42" t="n"/>
      <c r="E1711" s="42" t="n"/>
      <c r="F1711" s="42" t="n"/>
      <c r="G1711" s="42" t="n"/>
      <c r="H1711" s="42" t="n"/>
      <c r="I1711" s="42" t="n"/>
      <c r="J1711" s="42" t="n"/>
      <c r="K1711" s="42" t="n"/>
      <c r="L1711" s="42" t="n"/>
      <c r="M1711" s="42" t="n"/>
      <c r="N1711" s="42" t="n"/>
      <c r="O1711" s="42" t="n"/>
    </row>
    <row r="1712">
      <c r="A1712" s="40" t="n"/>
      <c r="B1712" s="41" t="n"/>
      <c r="C1712" s="42" t="n"/>
      <c r="D1712" s="42" t="n"/>
      <c r="E1712" s="42" t="n"/>
      <c r="F1712" s="42" t="n"/>
      <c r="G1712" s="42" t="n"/>
      <c r="H1712" s="42" t="n"/>
      <c r="I1712" s="42" t="n"/>
      <c r="J1712" s="42" t="n"/>
      <c r="K1712" s="42" t="n"/>
      <c r="L1712" s="42" t="n"/>
      <c r="M1712" s="42" t="n"/>
      <c r="N1712" s="42" t="n"/>
      <c r="O1712" s="42" t="n"/>
    </row>
    <row r="1713">
      <c r="A1713" s="40" t="n"/>
      <c r="B1713" s="41" t="n"/>
      <c r="C1713" s="42" t="n"/>
      <c r="D1713" s="42" t="n"/>
      <c r="E1713" s="42" t="n"/>
      <c r="F1713" s="42" t="n"/>
      <c r="G1713" s="42" t="n"/>
      <c r="H1713" s="42" t="n"/>
      <c r="I1713" s="42" t="n"/>
      <c r="J1713" s="42" t="n"/>
      <c r="K1713" s="42" t="n"/>
      <c r="L1713" s="42" t="n"/>
      <c r="M1713" s="42" t="n"/>
      <c r="N1713" s="42" t="n"/>
      <c r="O1713" s="42" t="n"/>
    </row>
    <row r="1714">
      <c r="A1714" s="40" t="n"/>
      <c r="B1714" s="41" t="n"/>
      <c r="C1714" s="42" t="n"/>
      <c r="D1714" s="42" t="n"/>
      <c r="E1714" s="42" t="n"/>
      <c r="F1714" s="42" t="n"/>
      <c r="G1714" s="42" t="n"/>
      <c r="H1714" s="42" t="n"/>
      <c r="I1714" s="42" t="n"/>
      <c r="J1714" s="42" t="n"/>
      <c r="K1714" s="42" t="n"/>
      <c r="L1714" s="42" t="n"/>
      <c r="M1714" s="42" t="n"/>
      <c r="N1714" s="42" t="n"/>
      <c r="O1714" s="42" t="n"/>
    </row>
    <row r="1715">
      <c r="A1715" s="40" t="n"/>
      <c r="B1715" s="41" t="n"/>
      <c r="C1715" s="42" t="n"/>
      <c r="D1715" s="42" t="n"/>
      <c r="E1715" s="42" t="n"/>
      <c r="F1715" s="42" t="n"/>
      <c r="G1715" s="42" t="n"/>
      <c r="H1715" s="42" t="n"/>
      <c r="I1715" s="42" t="n"/>
      <c r="J1715" s="42" t="n"/>
      <c r="K1715" s="42" t="n"/>
      <c r="L1715" s="42" t="n"/>
      <c r="M1715" s="42" t="n"/>
      <c r="N1715" s="42" t="n"/>
      <c r="O1715" s="42" t="n"/>
    </row>
    <row r="1716">
      <c r="A1716" s="40" t="n"/>
      <c r="B1716" s="41" t="n"/>
      <c r="C1716" s="42" t="n"/>
      <c r="D1716" s="42" t="n"/>
      <c r="E1716" s="42" t="n"/>
      <c r="F1716" s="42" t="n"/>
      <c r="G1716" s="42" t="n"/>
      <c r="H1716" s="42" t="n"/>
      <c r="I1716" s="42" t="n"/>
      <c r="J1716" s="42" t="n"/>
      <c r="K1716" s="42" t="n"/>
      <c r="L1716" s="42" t="n"/>
      <c r="M1716" s="42" t="n"/>
      <c r="N1716" s="42" t="n"/>
      <c r="O1716" s="42" t="n"/>
    </row>
    <row r="1717">
      <c r="A1717" s="40" t="n"/>
      <c r="B1717" s="41" t="n"/>
      <c r="C1717" s="42" t="n"/>
      <c r="D1717" s="42" t="n"/>
      <c r="E1717" s="42" t="n"/>
      <c r="F1717" s="42" t="n"/>
      <c r="G1717" s="42" t="n"/>
      <c r="H1717" s="42" t="n"/>
      <c r="I1717" s="42" t="n"/>
      <c r="J1717" s="42" t="n"/>
      <c r="K1717" s="42" t="n"/>
      <c r="L1717" s="42" t="n"/>
      <c r="M1717" s="42" t="n"/>
      <c r="N1717" s="42" t="n"/>
      <c r="O1717" s="42" t="n"/>
    </row>
    <row r="1718">
      <c r="A1718" s="40" t="n"/>
      <c r="B1718" s="41" t="n"/>
      <c r="C1718" s="42" t="n"/>
      <c r="D1718" s="42" t="n"/>
      <c r="E1718" s="42" t="n"/>
      <c r="F1718" s="42" t="n"/>
      <c r="G1718" s="42" t="n"/>
      <c r="H1718" s="42" t="n"/>
      <c r="I1718" s="42" t="n"/>
      <c r="J1718" s="42" t="n"/>
      <c r="K1718" s="42" t="n"/>
      <c r="L1718" s="42" t="n"/>
      <c r="M1718" s="42" t="n"/>
      <c r="N1718" s="42" t="n"/>
      <c r="O1718" s="42" t="n"/>
    </row>
    <row r="1719">
      <c r="A1719" s="40" t="n"/>
      <c r="B1719" s="41" t="n"/>
      <c r="C1719" s="42" t="n"/>
      <c r="D1719" s="42" t="n"/>
      <c r="E1719" s="42" t="n"/>
      <c r="F1719" s="42" t="n"/>
      <c r="G1719" s="42" t="n"/>
      <c r="H1719" s="42" t="n"/>
      <c r="I1719" s="42" t="n"/>
      <c r="J1719" s="42" t="n"/>
      <c r="K1719" s="42" t="n"/>
      <c r="L1719" s="42" t="n"/>
      <c r="M1719" s="42" t="n"/>
      <c r="N1719" s="42" t="n"/>
      <c r="O1719" s="42" t="n"/>
    </row>
    <row r="1720">
      <c r="A1720" s="40" t="n"/>
      <c r="B1720" s="41" t="n"/>
      <c r="C1720" s="42" t="n"/>
      <c r="D1720" s="42" t="n"/>
      <c r="E1720" s="42" t="n"/>
      <c r="F1720" s="42" t="n"/>
      <c r="G1720" s="42" t="n"/>
      <c r="H1720" s="42" t="n"/>
      <c r="I1720" s="42" t="n"/>
      <c r="J1720" s="42" t="n"/>
      <c r="K1720" s="42" t="n"/>
      <c r="L1720" s="42" t="n"/>
      <c r="M1720" s="42" t="n"/>
      <c r="N1720" s="42" t="n"/>
      <c r="O1720" s="42" t="n"/>
    </row>
    <row r="1721">
      <c r="A1721" s="40" t="n"/>
      <c r="B1721" s="41" t="n"/>
      <c r="C1721" s="42" t="n"/>
      <c r="D1721" s="42" t="n"/>
      <c r="E1721" s="42" t="n"/>
      <c r="F1721" s="42" t="n"/>
      <c r="G1721" s="42" t="n"/>
      <c r="H1721" s="42" t="n"/>
      <c r="I1721" s="42" t="n"/>
      <c r="J1721" s="42" t="n"/>
      <c r="K1721" s="42" t="n"/>
      <c r="L1721" s="42" t="n"/>
      <c r="M1721" s="42" t="n"/>
      <c r="N1721" s="42" t="n"/>
      <c r="O1721" s="42" t="n"/>
    </row>
    <row r="1722">
      <c r="A1722" s="40" t="n"/>
      <c r="B1722" s="41" t="n"/>
      <c r="C1722" s="42" t="n"/>
      <c r="D1722" s="42" t="n"/>
      <c r="E1722" s="42" t="n"/>
      <c r="F1722" s="42" t="n"/>
      <c r="G1722" s="42" t="n"/>
      <c r="H1722" s="42" t="n"/>
      <c r="I1722" s="42" t="n"/>
      <c r="J1722" s="42" t="n"/>
      <c r="K1722" s="42" t="n"/>
      <c r="L1722" s="42" t="n"/>
      <c r="M1722" s="42" t="n"/>
      <c r="N1722" s="42" t="n"/>
      <c r="O1722" s="42" t="n"/>
    </row>
    <row r="1723">
      <c r="A1723" s="40" t="n"/>
      <c r="B1723" s="41" t="n"/>
      <c r="C1723" s="42" t="n"/>
      <c r="D1723" s="42" t="n"/>
      <c r="E1723" s="42" t="n"/>
      <c r="F1723" s="42" t="n"/>
      <c r="G1723" s="42" t="n"/>
      <c r="H1723" s="42" t="n"/>
      <c r="I1723" s="42" t="n"/>
      <c r="J1723" s="42" t="n"/>
      <c r="K1723" s="42" t="n"/>
      <c r="L1723" s="42" t="n"/>
      <c r="M1723" s="42" t="n"/>
      <c r="N1723" s="42" t="n"/>
      <c r="O1723" s="42" t="n"/>
    </row>
    <row r="1724">
      <c r="A1724" s="40" t="n"/>
      <c r="B1724" s="41" t="n"/>
      <c r="C1724" s="42" t="n"/>
      <c r="D1724" s="42" t="n"/>
      <c r="E1724" s="42" t="n"/>
      <c r="F1724" s="42" t="n"/>
      <c r="G1724" s="42" t="n"/>
      <c r="H1724" s="42" t="n"/>
      <c r="I1724" s="42" t="n"/>
      <c r="J1724" s="42" t="n"/>
      <c r="K1724" s="42" t="n"/>
      <c r="L1724" s="42" t="n"/>
      <c r="M1724" s="42" t="n"/>
      <c r="N1724" s="42" t="n"/>
      <c r="O1724" s="42" t="n"/>
    </row>
    <row r="1725">
      <c r="A1725" s="40" t="n"/>
      <c r="B1725" s="41" t="n"/>
      <c r="C1725" s="42" t="n"/>
      <c r="D1725" s="42" t="n"/>
      <c r="E1725" s="42" t="n"/>
      <c r="F1725" s="42" t="n"/>
      <c r="G1725" s="42" t="n"/>
      <c r="H1725" s="42" t="n"/>
      <c r="I1725" s="42" t="n"/>
      <c r="J1725" s="42" t="n"/>
      <c r="K1725" s="42" t="n"/>
      <c r="L1725" s="42" t="n"/>
      <c r="M1725" s="42" t="n"/>
      <c r="N1725" s="42" t="n"/>
      <c r="O1725" s="42" t="n"/>
    </row>
    <row r="1726">
      <c r="A1726" s="40" t="n"/>
      <c r="B1726" s="41" t="n"/>
      <c r="C1726" s="42" t="n"/>
      <c r="D1726" s="42" t="n"/>
      <c r="E1726" s="42" t="n"/>
      <c r="F1726" s="42" t="n"/>
      <c r="G1726" s="42" t="n"/>
      <c r="H1726" s="42" t="n"/>
      <c r="I1726" s="42" t="n"/>
      <c r="J1726" s="42" t="n"/>
      <c r="K1726" s="42" t="n"/>
      <c r="L1726" s="42" t="n"/>
      <c r="M1726" s="42" t="n"/>
      <c r="N1726" s="42" t="n"/>
      <c r="O1726" s="42" t="n"/>
    </row>
    <row r="1727">
      <c r="A1727" s="40" t="n"/>
      <c r="B1727" s="41" t="n"/>
      <c r="C1727" s="42" t="n"/>
      <c r="D1727" s="42" t="n"/>
      <c r="E1727" s="42" t="n"/>
      <c r="F1727" s="42" t="n"/>
      <c r="G1727" s="42" t="n"/>
      <c r="H1727" s="42" t="n"/>
      <c r="I1727" s="42" t="n"/>
      <c r="J1727" s="42" t="n"/>
      <c r="K1727" s="42" t="n"/>
      <c r="L1727" s="42" t="n"/>
      <c r="M1727" s="42" t="n"/>
      <c r="N1727" s="42" t="n"/>
      <c r="O1727" s="42" t="n"/>
    </row>
    <row r="1728">
      <c r="A1728" s="40" t="n"/>
      <c r="B1728" s="41" t="n"/>
      <c r="C1728" s="42" t="n"/>
      <c r="D1728" s="42" t="n"/>
      <c r="E1728" s="42" t="n"/>
      <c r="F1728" s="42" t="n"/>
      <c r="G1728" s="42" t="n"/>
      <c r="H1728" s="42" t="n"/>
      <c r="I1728" s="42" t="n"/>
      <c r="J1728" s="42" t="n"/>
      <c r="K1728" s="42" t="n"/>
      <c r="L1728" s="42" t="n"/>
      <c r="M1728" s="42" t="n"/>
      <c r="N1728" s="42" t="n"/>
      <c r="O1728" s="42" t="n"/>
    </row>
    <row r="1729">
      <c r="A1729" s="40" t="n"/>
      <c r="B1729" s="41" t="n"/>
      <c r="C1729" s="42" t="n"/>
      <c r="D1729" s="42" t="n"/>
      <c r="E1729" s="42" t="n"/>
      <c r="F1729" s="42" t="n"/>
      <c r="G1729" s="42" t="n"/>
      <c r="H1729" s="42" t="n"/>
      <c r="I1729" s="42" t="n"/>
      <c r="J1729" s="42" t="n"/>
      <c r="K1729" s="42" t="n"/>
      <c r="L1729" s="42" t="n"/>
      <c r="M1729" s="42" t="n"/>
      <c r="N1729" s="42" t="n"/>
      <c r="O1729" s="42" t="n"/>
    </row>
    <row r="1730">
      <c r="A1730" s="40" t="n"/>
      <c r="B1730" s="41" t="n"/>
      <c r="C1730" s="42" t="n"/>
      <c r="D1730" s="42" t="n"/>
      <c r="E1730" s="42" t="n"/>
      <c r="F1730" s="42" t="n"/>
      <c r="G1730" s="42" t="n"/>
      <c r="H1730" s="42" t="n"/>
      <c r="I1730" s="42" t="n"/>
      <c r="J1730" s="42" t="n"/>
      <c r="K1730" s="42" t="n"/>
      <c r="L1730" s="42" t="n"/>
      <c r="M1730" s="42" t="n"/>
      <c r="N1730" s="42" t="n"/>
      <c r="O1730" s="42" t="n"/>
    </row>
    <row r="1731">
      <c r="A1731" s="40" t="n"/>
      <c r="B1731" s="41" t="n"/>
      <c r="C1731" s="42" t="n"/>
      <c r="D1731" s="42" t="n"/>
      <c r="E1731" s="42" t="n"/>
      <c r="F1731" s="42" t="n"/>
      <c r="G1731" s="42" t="n"/>
      <c r="H1731" s="42" t="n"/>
      <c r="I1731" s="42" t="n"/>
      <c r="J1731" s="42" t="n"/>
      <c r="K1731" s="42" t="n"/>
      <c r="L1731" s="42" t="n"/>
      <c r="M1731" s="42" t="n"/>
      <c r="N1731" s="42" t="n"/>
      <c r="O1731" s="42" t="n"/>
    </row>
    <row r="1732">
      <c r="A1732" s="40" t="n"/>
      <c r="B1732" s="41" t="n"/>
      <c r="C1732" s="42" t="n"/>
      <c r="D1732" s="42" t="n"/>
      <c r="E1732" s="42" t="n"/>
      <c r="F1732" s="42" t="n"/>
      <c r="G1732" s="42" t="n"/>
      <c r="H1732" s="42" t="n"/>
      <c r="I1732" s="42" t="n"/>
      <c r="J1732" s="42" t="n"/>
      <c r="K1732" s="42" t="n"/>
      <c r="L1732" s="42" t="n"/>
      <c r="M1732" s="42" t="n"/>
      <c r="N1732" s="42" t="n"/>
      <c r="O1732" s="42" t="n"/>
    </row>
    <row r="1733">
      <c r="A1733" s="40" t="n"/>
      <c r="B1733" s="41" t="n"/>
      <c r="C1733" s="42" t="n"/>
      <c r="D1733" s="42" t="n"/>
      <c r="E1733" s="42" t="n"/>
      <c r="F1733" s="42" t="n"/>
      <c r="G1733" s="42" t="n"/>
      <c r="H1733" s="42" t="n"/>
      <c r="I1733" s="42" t="n"/>
      <c r="J1733" s="42" t="n"/>
      <c r="K1733" s="42" t="n"/>
      <c r="L1733" s="42" t="n"/>
      <c r="M1733" s="42" t="n"/>
      <c r="N1733" s="42" t="n"/>
      <c r="O1733" s="42" t="n"/>
    </row>
    <row r="1734">
      <c r="A1734" s="40" t="n"/>
      <c r="B1734" s="41" t="n"/>
      <c r="C1734" s="42" t="n"/>
      <c r="D1734" s="42" t="n"/>
      <c r="E1734" s="42" t="n"/>
      <c r="F1734" s="42" t="n"/>
      <c r="G1734" s="42" t="n"/>
      <c r="H1734" s="42" t="n"/>
      <c r="I1734" s="42" t="n"/>
      <c r="J1734" s="42" t="n"/>
      <c r="K1734" s="42" t="n"/>
      <c r="L1734" s="42" t="n"/>
      <c r="M1734" s="42" t="n"/>
      <c r="N1734" s="42" t="n"/>
      <c r="O1734" s="42" t="n"/>
    </row>
    <row r="1735">
      <c r="A1735" s="40" t="n"/>
      <c r="B1735" s="41" t="n"/>
      <c r="C1735" s="42" t="n"/>
      <c r="D1735" s="42" t="n"/>
      <c r="E1735" s="42" t="n"/>
      <c r="F1735" s="42" t="n"/>
      <c r="G1735" s="42" t="n"/>
      <c r="H1735" s="42" t="n"/>
      <c r="I1735" s="42" t="n"/>
      <c r="J1735" s="42" t="n"/>
      <c r="K1735" s="42" t="n"/>
      <c r="L1735" s="42" t="n"/>
      <c r="M1735" s="42" t="n"/>
      <c r="N1735" s="42" t="n"/>
      <c r="O1735" s="42" t="n"/>
    </row>
    <row r="1736">
      <c r="A1736" s="40" t="n"/>
      <c r="B1736" s="41" t="n"/>
      <c r="C1736" s="42" t="n"/>
      <c r="D1736" s="42" t="n"/>
      <c r="E1736" s="42" t="n"/>
      <c r="F1736" s="42" t="n"/>
      <c r="G1736" s="42" t="n"/>
      <c r="H1736" s="42" t="n"/>
      <c r="I1736" s="42" t="n"/>
      <c r="J1736" s="42" t="n"/>
      <c r="K1736" s="42" t="n"/>
      <c r="L1736" s="42" t="n"/>
      <c r="M1736" s="42" t="n"/>
      <c r="N1736" s="42" t="n"/>
      <c r="O1736" s="42" t="n"/>
    </row>
    <row r="1737">
      <c r="A1737" s="40" t="n"/>
      <c r="B1737" s="41" t="n"/>
      <c r="C1737" s="42" t="n"/>
      <c r="D1737" s="42" t="n"/>
      <c r="E1737" s="42" t="n"/>
      <c r="F1737" s="42" t="n"/>
      <c r="G1737" s="42" t="n"/>
      <c r="H1737" s="42" t="n"/>
      <c r="I1737" s="42" t="n"/>
      <c r="J1737" s="42" t="n"/>
      <c r="K1737" s="42" t="n"/>
      <c r="L1737" s="42" t="n"/>
      <c r="M1737" s="42" t="n"/>
      <c r="N1737" s="42" t="n"/>
      <c r="O1737" s="42" t="n"/>
    </row>
    <row r="1738">
      <c r="A1738" s="40" t="n"/>
      <c r="B1738" s="41" t="n"/>
      <c r="C1738" s="42" t="n"/>
      <c r="D1738" s="42" t="n"/>
      <c r="E1738" s="42" t="n"/>
      <c r="F1738" s="42" t="n"/>
      <c r="G1738" s="42" t="n"/>
      <c r="H1738" s="42" t="n"/>
      <c r="I1738" s="42" t="n"/>
      <c r="J1738" s="42" t="n"/>
      <c r="K1738" s="42" t="n"/>
      <c r="L1738" s="42" t="n"/>
      <c r="M1738" s="42" t="n"/>
      <c r="N1738" s="42" t="n"/>
      <c r="O1738" s="42" t="n"/>
    </row>
    <row r="1739">
      <c r="A1739" s="40" t="n"/>
      <c r="B1739" s="41" t="n"/>
      <c r="C1739" s="42" t="n"/>
      <c r="D1739" s="42" t="n"/>
      <c r="E1739" s="42" t="n"/>
      <c r="F1739" s="42" t="n"/>
      <c r="G1739" s="42" t="n"/>
      <c r="H1739" s="42" t="n"/>
      <c r="I1739" s="42" t="n"/>
      <c r="J1739" s="42" t="n"/>
      <c r="K1739" s="42" t="n"/>
      <c r="L1739" s="42" t="n"/>
      <c r="M1739" s="42" t="n"/>
      <c r="N1739" s="42" t="n"/>
      <c r="O1739" s="42" t="n"/>
    </row>
    <row r="1740">
      <c r="A1740" s="40" t="n"/>
      <c r="B1740" s="41" t="n"/>
      <c r="C1740" s="42" t="n"/>
      <c r="D1740" s="42" t="n"/>
      <c r="E1740" s="42" t="n"/>
      <c r="F1740" s="42" t="n"/>
      <c r="G1740" s="42" t="n"/>
      <c r="H1740" s="42" t="n"/>
      <c r="I1740" s="42" t="n"/>
      <c r="J1740" s="42" t="n"/>
      <c r="K1740" s="42" t="n"/>
      <c r="L1740" s="42" t="n"/>
      <c r="M1740" s="42" t="n"/>
      <c r="N1740" s="42" t="n"/>
      <c r="O1740" s="42" t="n"/>
    </row>
    <row r="1741">
      <c r="A1741" s="40" t="n"/>
      <c r="B1741" s="41" t="n"/>
      <c r="C1741" s="42" t="n"/>
      <c r="D1741" s="42" t="n"/>
      <c r="E1741" s="42" t="n"/>
      <c r="F1741" s="42" t="n"/>
      <c r="G1741" s="42" t="n"/>
      <c r="H1741" s="42" t="n"/>
      <c r="I1741" s="42" t="n"/>
      <c r="J1741" s="42" t="n"/>
      <c r="K1741" s="42" t="n"/>
      <c r="L1741" s="42" t="n"/>
      <c r="M1741" s="42" t="n"/>
      <c r="N1741" s="42" t="n"/>
      <c r="O1741" s="42" t="n"/>
    </row>
    <row r="1742">
      <c r="A1742" s="40" t="n"/>
      <c r="B1742" s="41" t="n"/>
      <c r="C1742" s="42" t="n"/>
      <c r="D1742" s="42" t="n"/>
      <c r="E1742" s="42" t="n"/>
      <c r="F1742" s="42" t="n"/>
      <c r="G1742" s="42" t="n"/>
      <c r="H1742" s="42" t="n"/>
      <c r="I1742" s="42" t="n"/>
      <c r="J1742" s="42" t="n"/>
      <c r="K1742" s="42" t="n"/>
      <c r="L1742" s="42" t="n"/>
      <c r="M1742" s="42" t="n"/>
      <c r="N1742" s="42" t="n"/>
      <c r="O1742" s="42" t="n"/>
    </row>
    <row r="1743">
      <c r="A1743" s="40" t="n"/>
      <c r="B1743" s="41" t="n"/>
      <c r="C1743" s="42" t="n"/>
      <c r="D1743" s="42" t="n"/>
      <c r="E1743" s="42" t="n"/>
      <c r="F1743" s="42" t="n"/>
      <c r="G1743" s="42" t="n"/>
      <c r="H1743" s="42" t="n"/>
      <c r="I1743" s="42" t="n"/>
      <c r="J1743" s="42" t="n"/>
      <c r="K1743" s="42" t="n"/>
      <c r="L1743" s="42" t="n"/>
      <c r="M1743" s="42" t="n"/>
      <c r="N1743" s="42" t="n"/>
      <c r="O1743" s="42" t="n"/>
    </row>
    <row r="1744">
      <c r="A1744" s="40" t="n"/>
      <c r="B1744" s="41" t="n"/>
      <c r="C1744" s="42" t="n"/>
      <c r="D1744" s="42" t="n"/>
      <c r="E1744" s="42" t="n"/>
      <c r="F1744" s="42" t="n"/>
      <c r="G1744" s="42" t="n"/>
      <c r="H1744" s="42" t="n"/>
      <c r="I1744" s="42" t="n"/>
      <c r="J1744" s="42" t="n"/>
      <c r="K1744" s="42" t="n"/>
      <c r="L1744" s="42" t="n"/>
      <c r="M1744" s="42" t="n"/>
      <c r="N1744" s="42" t="n"/>
      <c r="O1744" s="42" t="n"/>
    </row>
    <row r="1745">
      <c r="A1745" s="40" t="n"/>
      <c r="B1745" s="41" t="n"/>
      <c r="C1745" s="42" t="n"/>
      <c r="D1745" s="42" t="n"/>
      <c r="E1745" s="42" t="n"/>
      <c r="F1745" s="42" t="n"/>
      <c r="G1745" s="42" t="n"/>
      <c r="H1745" s="42" t="n"/>
      <c r="I1745" s="42" t="n"/>
      <c r="J1745" s="42" t="n"/>
      <c r="K1745" s="42" t="n"/>
      <c r="L1745" s="42" t="n"/>
      <c r="M1745" s="42" t="n"/>
      <c r="N1745" s="42" t="n"/>
      <c r="O1745" s="42" t="n"/>
    </row>
    <row r="1746">
      <c r="A1746" s="40" t="n"/>
      <c r="B1746" s="41" t="n"/>
      <c r="C1746" s="42" t="n"/>
      <c r="D1746" s="42" t="n"/>
      <c r="E1746" s="42" t="n"/>
      <c r="F1746" s="42" t="n"/>
      <c r="G1746" s="42" t="n"/>
      <c r="H1746" s="42" t="n"/>
      <c r="I1746" s="42" t="n"/>
      <c r="J1746" s="42" t="n"/>
      <c r="K1746" s="42" t="n"/>
      <c r="L1746" s="42" t="n"/>
      <c r="M1746" s="42" t="n"/>
      <c r="N1746" s="42" t="n"/>
      <c r="O1746" s="42" t="n"/>
    </row>
    <row r="1747">
      <c r="A1747" s="40" t="n"/>
      <c r="B1747" s="41" t="n"/>
      <c r="C1747" s="42" t="n"/>
      <c r="D1747" s="42" t="n"/>
      <c r="E1747" s="42" t="n"/>
      <c r="F1747" s="42" t="n"/>
      <c r="G1747" s="42" t="n"/>
      <c r="H1747" s="42" t="n"/>
      <c r="I1747" s="42" t="n"/>
      <c r="J1747" s="42" t="n"/>
      <c r="K1747" s="42" t="n"/>
      <c r="L1747" s="42" t="n"/>
      <c r="M1747" s="42" t="n"/>
      <c r="N1747" s="42" t="n"/>
      <c r="O1747" s="42" t="n"/>
    </row>
    <row r="1748">
      <c r="A1748" s="40" t="n"/>
      <c r="B1748" s="41" t="n"/>
      <c r="C1748" s="42" t="n"/>
      <c r="D1748" s="42" t="n"/>
      <c r="E1748" s="42" t="n"/>
      <c r="F1748" s="42" t="n"/>
      <c r="G1748" s="42" t="n"/>
      <c r="H1748" s="42" t="n"/>
      <c r="I1748" s="42" t="n"/>
      <c r="J1748" s="42" t="n"/>
      <c r="K1748" s="42" t="n"/>
      <c r="L1748" s="42" t="n"/>
      <c r="M1748" s="42" t="n"/>
      <c r="N1748" s="42" t="n"/>
      <c r="O1748" s="42" t="n"/>
    </row>
    <row r="1749">
      <c r="A1749" s="40" t="n"/>
      <c r="B1749" s="41" t="n"/>
      <c r="C1749" s="42" t="n"/>
      <c r="D1749" s="42" t="n"/>
      <c r="E1749" s="42" t="n"/>
      <c r="F1749" s="42" t="n"/>
      <c r="G1749" s="42" t="n"/>
      <c r="H1749" s="42" t="n"/>
      <c r="I1749" s="42" t="n"/>
      <c r="J1749" s="42" t="n"/>
      <c r="K1749" s="42" t="n"/>
      <c r="L1749" s="42" t="n"/>
      <c r="M1749" s="42" t="n"/>
      <c r="N1749" s="42" t="n"/>
      <c r="O1749" s="42" t="n"/>
    </row>
    <row r="1750">
      <c r="A1750" s="40" t="n"/>
      <c r="B1750" s="41" t="n"/>
      <c r="C1750" s="42" t="n"/>
      <c r="D1750" s="42" t="n"/>
      <c r="E1750" s="42" t="n"/>
      <c r="F1750" s="42" t="n"/>
      <c r="G1750" s="42" t="n"/>
      <c r="H1750" s="42" t="n"/>
      <c r="I1750" s="42" t="n"/>
      <c r="J1750" s="42" t="n"/>
      <c r="K1750" s="42" t="n"/>
      <c r="L1750" s="42" t="n"/>
      <c r="M1750" s="42" t="n"/>
      <c r="N1750" s="42" t="n"/>
      <c r="O1750" s="42" t="n"/>
    </row>
    <row r="1751">
      <c r="A1751" s="40" t="n"/>
      <c r="B1751" s="41" t="n"/>
      <c r="C1751" s="42" t="n"/>
      <c r="D1751" s="42" t="n"/>
      <c r="E1751" s="42" t="n"/>
      <c r="F1751" s="42" t="n"/>
      <c r="G1751" s="42" t="n"/>
      <c r="H1751" s="42" t="n"/>
      <c r="I1751" s="42" t="n"/>
      <c r="J1751" s="42" t="n"/>
      <c r="K1751" s="42" t="n"/>
      <c r="L1751" s="42" t="n"/>
      <c r="M1751" s="42" t="n"/>
      <c r="N1751" s="42" t="n"/>
      <c r="O1751" s="42" t="n"/>
    </row>
    <row r="1752">
      <c r="A1752" s="40" t="n"/>
      <c r="B1752" s="41" t="n"/>
      <c r="C1752" s="42" t="n"/>
      <c r="D1752" s="42" t="n"/>
      <c r="E1752" s="42" t="n"/>
      <c r="F1752" s="42" t="n"/>
      <c r="G1752" s="42" t="n"/>
      <c r="H1752" s="42" t="n"/>
      <c r="I1752" s="42" t="n"/>
      <c r="J1752" s="42" t="n"/>
      <c r="K1752" s="42" t="n"/>
      <c r="L1752" s="42" t="n"/>
      <c r="M1752" s="42" t="n"/>
      <c r="N1752" s="42" t="n"/>
      <c r="O1752" s="42" t="n"/>
    </row>
    <row r="1753">
      <c r="A1753" s="40" t="n"/>
      <c r="B1753" s="41" t="n"/>
      <c r="C1753" s="42" t="n"/>
      <c r="D1753" s="42" t="n"/>
      <c r="E1753" s="42" t="n"/>
      <c r="F1753" s="42" t="n"/>
      <c r="G1753" s="42" t="n"/>
      <c r="H1753" s="42" t="n"/>
      <c r="I1753" s="42" t="n"/>
      <c r="J1753" s="42" t="n"/>
      <c r="K1753" s="42" t="n"/>
      <c r="L1753" s="42" t="n"/>
      <c r="M1753" s="42" t="n"/>
      <c r="N1753" s="42" t="n"/>
      <c r="O1753" s="42" t="n"/>
    </row>
    <row r="1754">
      <c r="A1754" s="40" t="n"/>
      <c r="B1754" s="41" t="n"/>
      <c r="C1754" s="42" t="n"/>
      <c r="D1754" s="42" t="n"/>
      <c r="E1754" s="42" t="n"/>
      <c r="F1754" s="42" t="n"/>
      <c r="G1754" s="42" t="n"/>
      <c r="H1754" s="42" t="n"/>
      <c r="I1754" s="42" t="n"/>
      <c r="J1754" s="42" t="n"/>
      <c r="K1754" s="42" t="n"/>
      <c r="L1754" s="42" t="n"/>
      <c r="M1754" s="42" t="n"/>
      <c r="N1754" s="42" t="n"/>
      <c r="O1754" s="42" t="n"/>
    </row>
    <row r="1755">
      <c r="A1755" s="40" t="n"/>
      <c r="B1755" s="41" t="n"/>
      <c r="C1755" s="42" t="n"/>
      <c r="D1755" s="42" t="n"/>
      <c r="E1755" s="42" t="n"/>
      <c r="F1755" s="42" t="n"/>
      <c r="G1755" s="42" t="n"/>
      <c r="H1755" s="42" t="n"/>
      <c r="I1755" s="42" t="n"/>
      <c r="J1755" s="42" t="n"/>
      <c r="K1755" s="42" t="n"/>
      <c r="L1755" s="42" t="n"/>
      <c r="M1755" s="42" t="n"/>
      <c r="N1755" s="42" t="n"/>
      <c r="O1755" s="42" t="n"/>
    </row>
    <row r="1756">
      <c r="A1756" s="40" t="n"/>
      <c r="B1756" s="41" t="n"/>
      <c r="C1756" s="42" t="n"/>
      <c r="D1756" s="42" t="n"/>
      <c r="E1756" s="42" t="n"/>
      <c r="F1756" s="42" t="n"/>
      <c r="G1756" s="42" t="n"/>
      <c r="H1756" s="42" t="n"/>
      <c r="I1756" s="42" t="n"/>
      <c r="J1756" s="42" t="n"/>
      <c r="K1756" s="42" t="n"/>
      <c r="L1756" s="42" t="n"/>
      <c r="M1756" s="42" t="n"/>
      <c r="N1756" s="42" t="n"/>
      <c r="O1756" s="42" t="n"/>
    </row>
    <row r="1757">
      <c r="A1757" s="40" t="n"/>
      <c r="B1757" s="41" t="n"/>
      <c r="C1757" s="42" t="n"/>
      <c r="D1757" s="42" t="n"/>
      <c r="E1757" s="42" t="n"/>
      <c r="F1757" s="42" t="n"/>
      <c r="G1757" s="42" t="n"/>
      <c r="H1757" s="42" t="n"/>
      <c r="I1757" s="42" t="n"/>
      <c r="J1757" s="42" t="n"/>
      <c r="K1757" s="42" t="n"/>
      <c r="L1757" s="42" t="n"/>
      <c r="M1757" s="42" t="n"/>
      <c r="N1757" s="42" t="n"/>
      <c r="O1757" s="42" t="n"/>
    </row>
    <row r="1758">
      <c r="A1758" s="40" t="n"/>
      <c r="B1758" s="41" t="n"/>
      <c r="C1758" s="42" t="n"/>
      <c r="D1758" s="42" t="n"/>
      <c r="E1758" s="42" t="n"/>
      <c r="F1758" s="42" t="n"/>
      <c r="G1758" s="42" t="n"/>
      <c r="H1758" s="42" t="n"/>
      <c r="I1758" s="42" t="n"/>
      <c r="J1758" s="42" t="n"/>
      <c r="K1758" s="42" t="n"/>
      <c r="L1758" s="42" t="n"/>
      <c r="M1758" s="42" t="n"/>
      <c r="N1758" s="42" t="n"/>
      <c r="O1758" s="42" t="n"/>
    </row>
    <row r="1759">
      <c r="A1759" s="40" t="n"/>
      <c r="B1759" s="41" t="n"/>
      <c r="C1759" s="42" t="n"/>
      <c r="D1759" s="42" t="n"/>
      <c r="E1759" s="42" t="n"/>
      <c r="F1759" s="42" t="n"/>
      <c r="G1759" s="42" t="n"/>
      <c r="H1759" s="42" t="n"/>
      <c r="I1759" s="42" t="n"/>
      <c r="J1759" s="42" t="n"/>
      <c r="K1759" s="42" t="n"/>
      <c r="L1759" s="42" t="n"/>
      <c r="M1759" s="42" t="n"/>
      <c r="N1759" s="42" t="n"/>
      <c r="O1759" s="42" t="n"/>
    </row>
    <row r="1760">
      <c r="A1760" s="40" t="n"/>
      <c r="B1760" s="41" t="n"/>
      <c r="C1760" s="42" t="n"/>
      <c r="D1760" s="42" t="n"/>
      <c r="E1760" s="42" t="n"/>
      <c r="F1760" s="42" t="n"/>
      <c r="G1760" s="42" t="n"/>
      <c r="H1760" s="42" t="n"/>
      <c r="I1760" s="42" t="n"/>
      <c r="J1760" s="42" t="n"/>
      <c r="K1760" s="42" t="n"/>
      <c r="L1760" s="42" t="n"/>
      <c r="M1760" s="42" t="n"/>
      <c r="N1760" s="42" t="n"/>
      <c r="O1760" s="42" t="n"/>
    </row>
    <row r="1761">
      <c r="A1761" s="40" t="n"/>
      <c r="B1761" s="41" t="n"/>
      <c r="C1761" s="42" t="n"/>
      <c r="D1761" s="42" t="n"/>
      <c r="E1761" s="42" t="n"/>
      <c r="F1761" s="42" t="n"/>
      <c r="G1761" s="42" t="n"/>
      <c r="H1761" s="42" t="n"/>
      <c r="I1761" s="42" t="n"/>
      <c r="J1761" s="42" t="n"/>
      <c r="K1761" s="42" t="n"/>
      <c r="L1761" s="42" t="n"/>
      <c r="M1761" s="42" t="n"/>
      <c r="N1761" s="42" t="n"/>
      <c r="O1761" s="42" t="n"/>
    </row>
    <row r="1762">
      <c r="A1762" s="40" t="n"/>
      <c r="B1762" s="41" t="n"/>
      <c r="C1762" s="42" t="n"/>
      <c r="D1762" s="42" t="n"/>
      <c r="E1762" s="42" t="n"/>
      <c r="F1762" s="42" t="n"/>
      <c r="G1762" s="42" t="n"/>
      <c r="H1762" s="42" t="n"/>
      <c r="I1762" s="42" t="n"/>
      <c r="J1762" s="42" t="n"/>
      <c r="K1762" s="42" t="n"/>
      <c r="L1762" s="42" t="n"/>
      <c r="M1762" s="42" t="n"/>
      <c r="N1762" s="42" t="n"/>
      <c r="O1762" s="42" t="n"/>
    </row>
    <row r="1763">
      <c r="A1763" s="40" t="n"/>
      <c r="B1763" s="41" t="n"/>
      <c r="C1763" s="42" t="n"/>
      <c r="D1763" s="42" t="n"/>
      <c r="E1763" s="42" t="n"/>
      <c r="F1763" s="42" t="n"/>
      <c r="G1763" s="42" t="n"/>
      <c r="H1763" s="42" t="n"/>
      <c r="I1763" s="42" t="n"/>
      <c r="J1763" s="42" t="n"/>
      <c r="K1763" s="42" t="n"/>
      <c r="L1763" s="42" t="n"/>
      <c r="M1763" s="42" t="n"/>
      <c r="N1763" s="42" t="n"/>
      <c r="O1763" s="42" t="n"/>
    </row>
    <row r="1764">
      <c r="A1764" s="40" t="n"/>
      <c r="B1764" s="41" t="n"/>
      <c r="C1764" s="42" t="n"/>
      <c r="D1764" s="42" t="n"/>
      <c r="E1764" s="42" t="n"/>
      <c r="F1764" s="42" t="n"/>
      <c r="G1764" s="42" t="n"/>
      <c r="H1764" s="42" t="n"/>
      <c r="I1764" s="42" t="n"/>
      <c r="J1764" s="42" t="n"/>
      <c r="K1764" s="42" t="n"/>
      <c r="L1764" s="42" t="n"/>
      <c r="M1764" s="42" t="n"/>
      <c r="N1764" s="42" t="n"/>
      <c r="O1764" s="42" t="n"/>
    </row>
    <row r="1765">
      <c r="A1765" s="40" t="n"/>
      <c r="B1765" s="41" t="n"/>
      <c r="C1765" s="42" t="n"/>
      <c r="D1765" s="42" t="n"/>
      <c r="E1765" s="42" t="n"/>
      <c r="F1765" s="42" t="n"/>
      <c r="G1765" s="42" t="n"/>
      <c r="H1765" s="42" t="n"/>
      <c r="I1765" s="42" t="n"/>
      <c r="J1765" s="42" t="n"/>
      <c r="K1765" s="42" t="n"/>
      <c r="L1765" s="42" t="n"/>
      <c r="M1765" s="42" t="n"/>
      <c r="N1765" s="42" t="n"/>
      <c r="O1765" s="42" t="n"/>
    </row>
    <row r="1766">
      <c r="A1766" s="40" t="n"/>
      <c r="B1766" s="41" t="n"/>
      <c r="C1766" s="42" t="n"/>
      <c r="D1766" s="42" t="n"/>
      <c r="E1766" s="42" t="n"/>
      <c r="F1766" s="42" t="n"/>
      <c r="G1766" s="42" t="n"/>
      <c r="H1766" s="42" t="n"/>
      <c r="I1766" s="42" t="n"/>
      <c r="J1766" s="42" t="n"/>
      <c r="K1766" s="42" t="n"/>
      <c r="L1766" s="42" t="n"/>
      <c r="M1766" s="42" t="n"/>
      <c r="N1766" s="42" t="n"/>
      <c r="O1766" s="42" t="n"/>
    </row>
    <row r="1767">
      <c r="A1767" s="40" t="n"/>
      <c r="B1767" s="41" t="n"/>
      <c r="C1767" s="42" t="n"/>
      <c r="D1767" s="42" t="n"/>
      <c r="E1767" s="42" t="n"/>
      <c r="F1767" s="42" t="n"/>
      <c r="G1767" s="42" t="n"/>
      <c r="H1767" s="42" t="n"/>
      <c r="I1767" s="42" t="n"/>
      <c r="J1767" s="42" t="n"/>
      <c r="K1767" s="42" t="n"/>
      <c r="L1767" s="42" t="n"/>
      <c r="M1767" s="42" t="n"/>
      <c r="N1767" s="42" t="n"/>
      <c r="O1767" s="42" t="n"/>
    </row>
    <row r="1768">
      <c r="A1768" s="40" t="n"/>
      <c r="B1768" s="41" t="n"/>
      <c r="C1768" s="42" t="n"/>
      <c r="D1768" s="42" t="n"/>
      <c r="E1768" s="42" t="n"/>
      <c r="F1768" s="42" t="n"/>
      <c r="G1768" s="42" t="n"/>
      <c r="H1768" s="42" t="n"/>
      <c r="I1768" s="42" t="n"/>
      <c r="J1768" s="42" t="n"/>
      <c r="K1768" s="42" t="n"/>
      <c r="L1768" s="42" t="n"/>
      <c r="M1768" s="42" t="n"/>
      <c r="N1768" s="42" t="n"/>
      <c r="O1768" s="42" t="n"/>
    </row>
    <row r="1769">
      <c r="A1769" s="40" t="n"/>
      <c r="B1769" s="41" t="n"/>
      <c r="C1769" s="42" t="n"/>
      <c r="D1769" s="42" t="n"/>
      <c r="E1769" s="42" t="n"/>
      <c r="F1769" s="42" t="n"/>
      <c r="G1769" s="42" t="n"/>
      <c r="H1769" s="42" t="n"/>
      <c r="I1769" s="42" t="n"/>
      <c r="J1769" s="42" t="n"/>
      <c r="K1769" s="42" t="n"/>
      <c r="L1769" s="42" t="n"/>
      <c r="M1769" s="42" t="n"/>
      <c r="N1769" s="42" t="n"/>
      <c r="O1769" s="42" t="n"/>
    </row>
    <row r="1770">
      <c r="A1770" s="40" t="n"/>
      <c r="B1770" s="41" t="n"/>
      <c r="C1770" s="42" t="n"/>
      <c r="D1770" s="42" t="n"/>
      <c r="E1770" s="42" t="n"/>
      <c r="F1770" s="42" t="n"/>
      <c r="G1770" s="42" t="n"/>
      <c r="H1770" s="42" t="n"/>
      <c r="I1770" s="42" t="n"/>
      <c r="J1770" s="42" t="n"/>
      <c r="K1770" s="42" t="n"/>
      <c r="L1770" s="42" t="n"/>
      <c r="M1770" s="42" t="n"/>
      <c r="N1770" s="42" t="n"/>
      <c r="O1770" s="42" t="n"/>
    </row>
    <row r="1771">
      <c r="A1771" s="40" t="n"/>
      <c r="B1771" s="41" t="n"/>
      <c r="C1771" s="42" t="n"/>
      <c r="D1771" s="42" t="n"/>
      <c r="E1771" s="42" t="n"/>
      <c r="F1771" s="42" t="n"/>
      <c r="G1771" s="42" t="n"/>
      <c r="H1771" s="42" t="n"/>
      <c r="I1771" s="42" t="n"/>
      <c r="J1771" s="42" t="n"/>
      <c r="K1771" s="42" t="n"/>
      <c r="L1771" s="42" t="n"/>
      <c r="M1771" s="42" t="n"/>
      <c r="N1771" s="42" t="n"/>
      <c r="O1771" s="42" t="n"/>
    </row>
    <row r="1772">
      <c r="A1772" s="40" t="n"/>
      <c r="B1772" s="41" t="n"/>
      <c r="C1772" s="42" t="n"/>
      <c r="D1772" s="42" t="n"/>
      <c r="E1772" s="42" t="n"/>
      <c r="F1772" s="42" t="n"/>
      <c r="G1772" s="42" t="n"/>
      <c r="H1772" s="42" t="n"/>
      <c r="I1772" s="42" t="n"/>
      <c r="J1772" s="42" t="n"/>
      <c r="K1772" s="42" t="n"/>
      <c r="L1772" s="42" t="n"/>
      <c r="M1772" s="42" t="n"/>
      <c r="N1772" s="42" t="n"/>
      <c r="O1772" s="42" t="n"/>
    </row>
    <row r="1773">
      <c r="A1773" s="40" t="n"/>
      <c r="B1773" s="41" t="n"/>
      <c r="C1773" s="42" t="n"/>
      <c r="D1773" s="42" t="n"/>
      <c r="E1773" s="42" t="n"/>
      <c r="F1773" s="42" t="n"/>
      <c r="G1773" s="42" t="n"/>
      <c r="H1773" s="42" t="n"/>
      <c r="I1773" s="42" t="n"/>
      <c r="J1773" s="42" t="n"/>
      <c r="K1773" s="42" t="n"/>
      <c r="L1773" s="42" t="n"/>
      <c r="M1773" s="42" t="n"/>
      <c r="N1773" s="42" t="n"/>
      <c r="O1773" s="42" t="n"/>
    </row>
    <row r="1774">
      <c r="A1774" s="40" t="n"/>
      <c r="B1774" s="41" t="n"/>
      <c r="C1774" s="42" t="n"/>
      <c r="D1774" s="42" t="n"/>
      <c r="E1774" s="42" t="n"/>
      <c r="F1774" s="42" t="n"/>
      <c r="G1774" s="42" t="n"/>
      <c r="H1774" s="42" t="n"/>
      <c r="I1774" s="42" t="n"/>
      <c r="J1774" s="42" t="n"/>
      <c r="K1774" s="42" t="n"/>
      <c r="L1774" s="42" t="n"/>
      <c r="M1774" s="42" t="n"/>
      <c r="N1774" s="42" t="n"/>
      <c r="O1774" s="42" t="n"/>
    </row>
    <row r="1775">
      <c r="A1775" s="40" t="n"/>
      <c r="B1775" s="41" t="n"/>
      <c r="C1775" s="42" t="n"/>
      <c r="D1775" s="42" t="n"/>
      <c r="E1775" s="42" t="n"/>
      <c r="F1775" s="42" t="n"/>
      <c r="G1775" s="42" t="n"/>
      <c r="H1775" s="42" t="n"/>
      <c r="I1775" s="42" t="n"/>
      <c r="J1775" s="42" t="n"/>
      <c r="K1775" s="42" t="n"/>
      <c r="L1775" s="42" t="n"/>
      <c r="M1775" s="42" t="n"/>
      <c r="N1775" s="42" t="n"/>
      <c r="O1775" s="42" t="n"/>
    </row>
    <row r="1776">
      <c r="A1776" s="40" t="n"/>
      <c r="B1776" s="41" t="n"/>
      <c r="C1776" s="42" t="n"/>
      <c r="D1776" s="42" t="n"/>
      <c r="E1776" s="42" t="n"/>
      <c r="F1776" s="42" t="n"/>
      <c r="G1776" s="42" t="n"/>
      <c r="H1776" s="42" t="n"/>
      <c r="I1776" s="42" t="n"/>
      <c r="J1776" s="42" t="n"/>
      <c r="K1776" s="42" t="n"/>
      <c r="L1776" s="42" t="n"/>
      <c r="M1776" s="42" t="n"/>
      <c r="N1776" s="42" t="n"/>
      <c r="O1776" s="42" t="n"/>
    </row>
    <row r="1777">
      <c r="A1777" s="40" t="n"/>
      <c r="B1777" s="41" t="n"/>
      <c r="C1777" s="42" t="n"/>
      <c r="D1777" s="42" t="n"/>
      <c r="E1777" s="42" t="n"/>
      <c r="F1777" s="42" t="n"/>
      <c r="G1777" s="42" t="n"/>
      <c r="H1777" s="42" t="n"/>
      <c r="I1777" s="42" t="n"/>
      <c r="J1777" s="42" t="n"/>
      <c r="K1777" s="42" t="n"/>
      <c r="L1777" s="42" t="n"/>
      <c r="M1777" s="42" t="n"/>
      <c r="N1777" s="42" t="n"/>
      <c r="O1777" s="42" t="n"/>
    </row>
    <row r="1778">
      <c r="A1778" s="40" t="n"/>
      <c r="B1778" s="41" t="n"/>
      <c r="C1778" s="42" t="n"/>
      <c r="D1778" s="42" t="n"/>
      <c r="E1778" s="42" t="n"/>
      <c r="F1778" s="42" t="n"/>
      <c r="G1778" s="42" t="n"/>
      <c r="H1778" s="42" t="n"/>
      <c r="I1778" s="42" t="n"/>
      <c r="J1778" s="42" t="n"/>
      <c r="K1778" s="42" t="n"/>
      <c r="L1778" s="42" t="n"/>
      <c r="M1778" s="42" t="n"/>
      <c r="N1778" s="42" t="n"/>
      <c r="O1778" s="42" t="n"/>
    </row>
    <row r="1779">
      <c r="A1779" s="40" t="n"/>
      <c r="B1779" s="41" t="n"/>
      <c r="C1779" s="42" t="n"/>
      <c r="D1779" s="42" t="n"/>
      <c r="E1779" s="42" t="n"/>
      <c r="F1779" s="42" t="n"/>
      <c r="G1779" s="42" t="n"/>
      <c r="H1779" s="42" t="n"/>
      <c r="I1779" s="42" t="n"/>
      <c r="J1779" s="42" t="n"/>
      <c r="K1779" s="42" t="n"/>
      <c r="L1779" s="42" t="n"/>
      <c r="M1779" s="42" t="n"/>
      <c r="N1779" s="42" t="n"/>
      <c r="O1779" s="42" t="n"/>
    </row>
    <row r="1780">
      <c r="A1780" s="40" t="n"/>
      <c r="B1780" s="41" t="n"/>
      <c r="C1780" s="42" t="n"/>
      <c r="D1780" s="42" t="n"/>
      <c r="E1780" s="42" t="n"/>
      <c r="F1780" s="42" t="n"/>
      <c r="G1780" s="42" t="n"/>
      <c r="H1780" s="42" t="n"/>
      <c r="I1780" s="42" t="n"/>
      <c r="J1780" s="42" t="n"/>
      <c r="K1780" s="42" t="n"/>
      <c r="L1780" s="42" t="n"/>
      <c r="M1780" s="42" t="n"/>
      <c r="N1780" s="42" t="n"/>
      <c r="O1780" s="42" t="n"/>
    </row>
    <row r="1781">
      <c r="A1781" s="40" t="n"/>
      <c r="B1781" s="41" t="n"/>
      <c r="C1781" s="42" t="n"/>
      <c r="D1781" s="42" t="n"/>
      <c r="E1781" s="42" t="n"/>
      <c r="F1781" s="42" t="n"/>
      <c r="G1781" s="42" t="n"/>
      <c r="H1781" s="42" t="n"/>
      <c r="I1781" s="42" t="n"/>
      <c r="J1781" s="42" t="n"/>
      <c r="K1781" s="42" t="n"/>
      <c r="L1781" s="42" t="n"/>
      <c r="M1781" s="42" t="n"/>
      <c r="N1781" s="42" t="n"/>
      <c r="O1781" s="42" t="n"/>
    </row>
    <row r="1782">
      <c r="A1782" s="40" t="n"/>
      <c r="B1782" s="41" t="n"/>
      <c r="C1782" s="42" t="n"/>
      <c r="D1782" s="42" t="n"/>
      <c r="E1782" s="42" t="n"/>
      <c r="F1782" s="42" t="n"/>
      <c r="G1782" s="42" t="n"/>
      <c r="H1782" s="42" t="n"/>
      <c r="I1782" s="42" t="n"/>
      <c r="J1782" s="42" t="n"/>
      <c r="K1782" s="42" t="n"/>
      <c r="L1782" s="42" t="n"/>
      <c r="M1782" s="42" t="n"/>
      <c r="N1782" s="42" t="n"/>
      <c r="O1782" s="42" t="n"/>
    </row>
    <row r="1783">
      <c r="A1783" s="40" t="n"/>
      <c r="B1783" s="41" t="n"/>
      <c r="C1783" s="42" t="n"/>
      <c r="D1783" s="42" t="n"/>
      <c r="E1783" s="42" t="n"/>
      <c r="F1783" s="42" t="n"/>
      <c r="G1783" s="42" t="n"/>
      <c r="H1783" s="42" t="n"/>
      <c r="I1783" s="42" t="n"/>
      <c r="J1783" s="42" t="n"/>
      <c r="K1783" s="42" t="n"/>
      <c r="L1783" s="42" t="n"/>
      <c r="M1783" s="42" t="n"/>
      <c r="N1783" s="42" t="n"/>
      <c r="O1783" s="42" t="n"/>
    </row>
    <row r="1784">
      <c r="A1784" s="40" t="n"/>
      <c r="B1784" s="41" t="n"/>
      <c r="C1784" s="42" t="n"/>
      <c r="D1784" s="42" t="n"/>
      <c r="E1784" s="42" t="n"/>
      <c r="F1784" s="42" t="n"/>
      <c r="G1784" s="42" t="n"/>
      <c r="H1784" s="42" t="n"/>
      <c r="I1784" s="42" t="n"/>
      <c r="J1784" s="42" t="n"/>
      <c r="K1784" s="42" t="n"/>
      <c r="L1784" s="42" t="n"/>
      <c r="M1784" s="42" t="n"/>
      <c r="N1784" s="42" t="n"/>
      <c r="O1784" s="42" t="n"/>
    </row>
    <row r="1785">
      <c r="A1785" s="40" t="n"/>
      <c r="B1785" s="41" t="n"/>
      <c r="C1785" s="42" t="n"/>
      <c r="D1785" s="42" t="n"/>
      <c r="E1785" s="42" t="n"/>
      <c r="F1785" s="42" t="n"/>
      <c r="G1785" s="42" t="n"/>
      <c r="H1785" s="42" t="n"/>
      <c r="I1785" s="42" t="n"/>
      <c r="J1785" s="42" t="n"/>
      <c r="K1785" s="42" t="n"/>
      <c r="L1785" s="42" t="n"/>
      <c r="M1785" s="42" t="n"/>
      <c r="N1785" s="42" t="n"/>
      <c r="O1785" s="42" t="n"/>
    </row>
    <row r="1786">
      <c r="A1786" s="40" t="n"/>
      <c r="B1786" s="41" t="n"/>
      <c r="C1786" s="42" t="n"/>
      <c r="D1786" s="42" t="n"/>
      <c r="E1786" s="42" t="n"/>
      <c r="F1786" s="42" t="n"/>
      <c r="G1786" s="42" t="n"/>
      <c r="H1786" s="42" t="n"/>
      <c r="I1786" s="42" t="n"/>
      <c r="J1786" s="42" t="n"/>
      <c r="K1786" s="42" t="n"/>
      <c r="L1786" s="42" t="n"/>
      <c r="M1786" s="42" t="n"/>
      <c r="N1786" s="42" t="n"/>
      <c r="O1786" s="42" t="n"/>
    </row>
    <row r="1787">
      <c r="A1787" s="40" t="n"/>
      <c r="B1787" s="41" t="n"/>
      <c r="C1787" s="42" t="n"/>
      <c r="D1787" s="42" t="n"/>
      <c r="E1787" s="42" t="n"/>
      <c r="F1787" s="42" t="n"/>
      <c r="G1787" s="42" t="n"/>
      <c r="H1787" s="42" t="n"/>
      <c r="I1787" s="42" t="n"/>
      <c r="J1787" s="42" t="n"/>
      <c r="K1787" s="42" t="n"/>
      <c r="L1787" s="42" t="n"/>
      <c r="M1787" s="42" t="n"/>
      <c r="N1787" s="42" t="n"/>
      <c r="O1787" s="42" t="n"/>
    </row>
    <row r="1788">
      <c r="A1788" s="40" t="n"/>
      <c r="B1788" s="41" t="n"/>
      <c r="C1788" s="42" t="n"/>
      <c r="D1788" s="42" t="n"/>
      <c r="E1788" s="42" t="n"/>
      <c r="F1788" s="42" t="n"/>
      <c r="G1788" s="42" t="n"/>
      <c r="H1788" s="42" t="n"/>
      <c r="I1788" s="42" t="n"/>
      <c r="J1788" s="42" t="n"/>
      <c r="K1788" s="42" t="n"/>
      <c r="L1788" s="42" t="n"/>
      <c r="M1788" s="42" t="n"/>
      <c r="N1788" s="42" t="n"/>
      <c r="O1788" s="42" t="n"/>
    </row>
    <row r="1789">
      <c r="A1789" s="40" t="n"/>
      <c r="B1789" s="41" t="n"/>
      <c r="C1789" s="42" t="n"/>
      <c r="D1789" s="42" t="n"/>
      <c r="E1789" s="42" t="n"/>
      <c r="F1789" s="42" t="n"/>
      <c r="G1789" s="42" t="n"/>
      <c r="H1789" s="42" t="n"/>
      <c r="I1789" s="42" t="n"/>
      <c r="J1789" s="42" t="n"/>
      <c r="K1789" s="42" t="n"/>
      <c r="L1789" s="42" t="n"/>
      <c r="M1789" s="42" t="n"/>
      <c r="N1789" s="42" t="n"/>
      <c r="O1789" s="42" t="n"/>
    </row>
    <row r="1790">
      <c r="A1790" s="40" t="n"/>
      <c r="B1790" s="41" t="n"/>
      <c r="C1790" s="42" t="n"/>
      <c r="D1790" s="42" t="n"/>
      <c r="E1790" s="42" t="n"/>
      <c r="F1790" s="42" t="n"/>
      <c r="G1790" s="42" t="n"/>
      <c r="H1790" s="42" t="n"/>
      <c r="I1790" s="42" t="n"/>
      <c r="J1790" s="42" t="n"/>
      <c r="K1790" s="42" t="n"/>
      <c r="L1790" s="42" t="n"/>
      <c r="M1790" s="42" t="n"/>
      <c r="N1790" s="42" t="n"/>
      <c r="O1790" s="42" t="n"/>
    </row>
    <row r="1791">
      <c r="A1791" s="40" t="n"/>
      <c r="B1791" s="41" t="n"/>
      <c r="C1791" s="42" t="n"/>
      <c r="D1791" s="42" t="n"/>
      <c r="E1791" s="42" t="n"/>
      <c r="F1791" s="42" t="n"/>
      <c r="G1791" s="42" t="n"/>
      <c r="H1791" s="42" t="n"/>
      <c r="I1791" s="42" t="n"/>
      <c r="J1791" s="42" t="n"/>
      <c r="K1791" s="42" t="n"/>
      <c r="L1791" s="42" t="n"/>
      <c r="M1791" s="42" t="n"/>
      <c r="N1791" s="42" t="n"/>
      <c r="O1791" s="42" t="n"/>
    </row>
    <row r="1792">
      <c r="A1792" s="40" t="n"/>
      <c r="B1792" s="41" t="n"/>
      <c r="C1792" s="42" t="n"/>
      <c r="D1792" s="42" t="n"/>
      <c r="E1792" s="42" t="n"/>
      <c r="F1792" s="42" t="n"/>
      <c r="G1792" s="42" t="n"/>
      <c r="H1792" s="42" t="n"/>
      <c r="I1792" s="42" t="n"/>
      <c r="J1792" s="42" t="n"/>
      <c r="K1792" s="42" t="n"/>
      <c r="L1792" s="42" t="n"/>
      <c r="M1792" s="42" t="n"/>
      <c r="N1792" s="42" t="n"/>
      <c r="O1792" s="42" t="n"/>
    </row>
    <row r="1793">
      <c r="A1793" s="40" t="n"/>
      <c r="B1793" s="41" t="n"/>
      <c r="C1793" s="42" t="n"/>
      <c r="D1793" s="42" t="n"/>
      <c r="E1793" s="42" t="n"/>
      <c r="F1793" s="42" t="n"/>
      <c r="G1793" s="42" t="n"/>
      <c r="H1793" s="42" t="n"/>
      <c r="I1793" s="42" t="n"/>
      <c r="J1793" s="42" t="n"/>
      <c r="K1793" s="42" t="n"/>
      <c r="L1793" s="42" t="n"/>
      <c r="M1793" s="42" t="n"/>
      <c r="N1793" s="42" t="n"/>
      <c r="O1793" s="42" t="n"/>
    </row>
    <row r="1794">
      <c r="A1794" s="40" t="n"/>
      <c r="B1794" s="41" t="n"/>
      <c r="C1794" s="42" t="n"/>
      <c r="D1794" s="42" t="n"/>
      <c r="E1794" s="42" t="n"/>
      <c r="F1794" s="42" t="n"/>
      <c r="G1794" s="42" t="n"/>
      <c r="H1794" s="42" t="n"/>
      <c r="I1794" s="42" t="n"/>
      <c r="J1794" s="42" t="n"/>
      <c r="K1794" s="42" t="n"/>
      <c r="L1794" s="42" t="n"/>
      <c r="M1794" s="42" t="n"/>
      <c r="N1794" s="42" t="n"/>
      <c r="O1794" s="42" t="n"/>
    </row>
    <row r="1795">
      <c r="A1795" s="40" t="n"/>
      <c r="B1795" s="41" t="n"/>
      <c r="C1795" s="42" t="n"/>
      <c r="D1795" s="42" t="n"/>
      <c r="E1795" s="42" t="n"/>
      <c r="F1795" s="42" t="n"/>
      <c r="G1795" s="42" t="n"/>
      <c r="H1795" s="42" t="n"/>
      <c r="I1795" s="42" t="n"/>
      <c r="J1795" s="42" t="n"/>
      <c r="K1795" s="42" t="n"/>
      <c r="L1795" s="42" t="n"/>
      <c r="M1795" s="42" t="n"/>
      <c r="N1795" s="42" t="n"/>
      <c r="O1795" s="42" t="n"/>
    </row>
    <row r="1796">
      <c r="A1796" s="40" t="n"/>
      <c r="B1796" s="41" t="n"/>
      <c r="C1796" s="42" t="n"/>
      <c r="D1796" s="42" t="n"/>
      <c r="E1796" s="42" t="n"/>
      <c r="F1796" s="42" t="n"/>
      <c r="G1796" s="42" t="n"/>
      <c r="H1796" s="42" t="n"/>
      <c r="I1796" s="42" t="n"/>
      <c r="J1796" s="42" t="n"/>
      <c r="K1796" s="42" t="n"/>
      <c r="L1796" s="42" t="n"/>
      <c r="M1796" s="42" t="n"/>
      <c r="N1796" s="42" t="n"/>
      <c r="O1796" s="42" t="n"/>
    </row>
    <row r="1797">
      <c r="A1797" s="40" t="n"/>
      <c r="B1797" s="41" t="n"/>
      <c r="C1797" s="42" t="n"/>
      <c r="D1797" s="42" t="n"/>
      <c r="E1797" s="42" t="n"/>
      <c r="F1797" s="42" t="n"/>
      <c r="G1797" s="42" t="n"/>
      <c r="H1797" s="42" t="n"/>
      <c r="I1797" s="42" t="n"/>
      <c r="J1797" s="42" t="n"/>
      <c r="K1797" s="42" t="n"/>
      <c r="L1797" s="42" t="n"/>
      <c r="M1797" s="42" t="n"/>
      <c r="N1797" s="42" t="n"/>
      <c r="O1797" s="42" t="n"/>
    </row>
    <row r="1798">
      <c r="A1798" s="40" t="n"/>
      <c r="B1798" s="41" t="n"/>
      <c r="C1798" s="42" t="n"/>
      <c r="D1798" s="42" t="n"/>
      <c r="E1798" s="42" t="n"/>
      <c r="F1798" s="42" t="n"/>
      <c r="G1798" s="42" t="n"/>
      <c r="H1798" s="42" t="n"/>
      <c r="I1798" s="42" t="n"/>
      <c r="J1798" s="42" t="n"/>
      <c r="K1798" s="42" t="n"/>
      <c r="L1798" s="42" t="n"/>
      <c r="M1798" s="42" t="n"/>
      <c r="N1798" s="42" t="n"/>
      <c r="O1798" s="42" t="n"/>
    </row>
    <row r="1799">
      <c r="A1799" s="40" t="n"/>
      <c r="B1799" s="41" t="n"/>
      <c r="C1799" s="42" t="n"/>
      <c r="D1799" s="42" t="n"/>
      <c r="E1799" s="42" t="n"/>
      <c r="F1799" s="42" t="n"/>
      <c r="G1799" s="42" t="n"/>
      <c r="H1799" s="42" t="n"/>
      <c r="I1799" s="42" t="n"/>
      <c r="J1799" s="42" t="n"/>
      <c r="K1799" s="42" t="n"/>
      <c r="L1799" s="42" t="n"/>
      <c r="M1799" s="42" t="n"/>
      <c r="N1799" s="42" t="n"/>
      <c r="O1799" s="42" t="n"/>
    </row>
    <row r="1800">
      <c r="A1800" s="40" t="n"/>
      <c r="B1800" s="41" t="n"/>
      <c r="C1800" s="42" t="n"/>
      <c r="D1800" s="42" t="n"/>
      <c r="E1800" s="42" t="n"/>
      <c r="F1800" s="42" t="n"/>
      <c r="G1800" s="42" t="n"/>
      <c r="H1800" s="42" t="n"/>
      <c r="I1800" s="42" t="n"/>
      <c r="J1800" s="42" t="n"/>
      <c r="K1800" s="42" t="n"/>
      <c r="L1800" s="42" t="n"/>
      <c r="M1800" s="42" t="n"/>
      <c r="N1800" s="42" t="n"/>
      <c r="O1800" s="42" t="n"/>
    </row>
    <row r="1801">
      <c r="A1801" s="40" t="n"/>
      <c r="B1801" s="41" t="n"/>
      <c r="C1801" s="42" t="n"/>
      <c r="D1801" s="42" t="n"/>
      <c r="E1801" s="42" t="n"/>
      <c r="F1801" s="42" t="n"/>
      <c r="G1801" s="42" t="n"/>
      <c r="H1801" s="42" t="n"/>
      <c r="I1801" s="42" t="n"/>
      <c r="J1801" s="42" t="n"/>
      <c r="K1801" s="42" t="n"/>
      <c r="L1801" s="42" t="n"/>
      <c r="M1801" s="42" t="n"/>
      <c r="N1801" s="42" t="n"/>
      <c r="O1801" s="42" t="n"/>
    </row>
    <row r="1802">
      <c r="A1802" s="40" t="n"/>
      <c r="B1802" s="41" t="n"/>
      <c r="C1802" s="42" t="n"/>
      <c r="D1802" s="42" t="n"/>
      <c r="E1802" s="42" t="n"/>
      <c r="F1802" s="42" t="n"/>
      <c r="G1802" s="42" t="n"/>
      <c r="H1802" s="42" t="n"/>
      <c r="I1802" s="42" t="n"/>
      <c r="J1802" s="42" t="n"/>
      <c r="K1802" s="42" t="n"/>
      <c r="L1802" s="42" t="n"/>
      <c r="M1802" s="42" t="n"/>
      <c r="N1802" s="42" t="n"/>
      <c r="O1802" s="42" t="n"/>
    </row>
    <row r="1803">
      <c r="A1803" s="40" t="n"/>
      <c r="B1803" s="41" t="n"/>
      <c r="C1803" s="42" t="n"/>
      <c r="D1803" s="42" t="n"/>
      <c r="E1803" s="42" t="n"/>
      <c r="F1803" s="42" t="n"/>
      <c r="G1803" s="42" t="n"/>
      <c r="H1803" s="42" t="n"/>
      <c r="I1803" s="42" t="n"/>
      <c r="J1803" s="42" t="n"/>
      <c r="K1803" s="42" t="n"/>
      <c r="L1803" s="42" t="n"/>
      <c r="M1803" s="42" t="n"/>
      <c r="N1803" s="42" t="n"/>
      <c r="O1803" s="42" t="n"/>
    </row>
    <row r="1804">
      <c r="A1804" s="40" t="n"/>
      <c r="B1804" s="41" t="n"/>
      <c r="C1804" s="42" t="n"/>
      <c r="D1804" s="42" t="n"/>
      <c r="E1804" s="42" t="n"/>
      <c r="F1804" s="42" t="n"/>
      <c r="G1804" s="42" t="n"/>
      <c r="H1804" s="42" t="n"/>
      <c r="I1804" s="42" t="n"/>
      <c r="J1804" s="42" t="n"/>
      <c r="K1804" s="42" t="n"/>
      <c r="L1804" s="42" t="n"/>
      <c r="M1804" s="42" t="n"/>
      <c r="N1804" s="42" t="n"/>
      <c r="O1804" s="42" t="n"/>
    </row>
    <row r="1805">
      <c r="A1805" s="40" t="n"/>
      <c r="B1805" s="41" t="n"/>
      <c r="C1805" s="42" t="n"/>
      <c r="D1805" s="42" t="n"/>
      <c r="E1805" s="42" t="n"/>
      <c r="F1805" s="42" t="n"/>
      <c r="G1805" s="42" t="n"/>
      <c r="H1805" s="42" t="n"/>
      <c r="I1805" s="42" t="n"/>
      <c r="J1805" s="42" t="n"/>
      <c r="K1805" s="42" t="n"/>
      <c r="L1805" s="42" t="n"/>
      <c r="M1805" s="42" t="n"/>
      <c r="N1805" s="42" t="n"/>
      <c r="O1805" s="42" t="n"/>
    </row>
    <row r="1806">
      <c r="A1806" s="40" t="n"/>
      <c r="B1806" s="41" t="n"/>
      <c r="C1806" s="42" t="n"/>
      <c r="D1806" s="42" t="n"/>
      <c r="E1806" s="42" t="n"/>
      <c r="F1806" s="42" t="n"/>
      <c r="G1806" s="42" t="n"/>
      <c r="H1806" s="42" t="n"/>
      <c r="I1806" s="42" t="n"/>
      <c r="J1806" s="42" t="n"/>
      <c r="K1806" s="42" t="n"/>
      <c r="L1806" s="42" t="n"/>
      <c r="M1806" s="42" t="n"/>
      <c r="N1806" s="42" t="n"/>
      <c r="O1806" s="42" t="n"/>
    </row>
    <row r="1807">
      <c r="A1807" s="40" t="n"/>
      <c r="B1807" s="41" t="n"/>
      <c r="C1807" s="42" t="n"/>
      <c r="D1807" s="42" t="n"/>
      <c r="E1807" s="42" t="n"/>
      <c r="F1807" s="42" t="n"/>
      <c r="G1807" s="42" t="n"/>
      <c r="H1807" s="42" t="n"/>
      <c r="I1807" s="42" t="n"/>
      <c r="J1807" s="42" t="n"/>
      <c r="K1807" s="42" t="n"/>
      <c r="L1807" s="42" t="n"/>
      <c r="M1807" s="42" t="n"/>
      <c r="N1807" s="42" t="n"/>
      <c r="O1807" s="42" t="n"/>
    </row>
    <row r="1808">
      <c r="A1808" s="40" t="n"/>
      <c r="B1808" s="41" t="n"/>
      <c r="C1808" s="42" t="n"/>
      <c r="D1808" s="42" t="n"/>
      <c r="E1808" s="42" t="n"/>
      <c r="F1808" s="42" t="n"/>
      <c r="G1808" s="42" t="n"/>
      <c r="H1808" s="42" t="n"/>
      <c r="I1808" s="42" t="n"/>
      <c r="J1808" s="42" t="n"/>
      <c r="K1808" s="42" t="n"/>
      <c r="L1808" s="42" t="n"/>
      <c r="M1808" s="42" t="n"/>
      <c r="N1808" s="42" t="n"/>
      <c r="O1808" s="42" t="n"/>
    </row>
    <row r="1809">
      <c r="A1809" s="40" t="n"/>
      <c r="B1809" s="41" t="n"/>
      <c r="C1809" s="42" t="n"/>
      <c r="D1809" s="42" t="n"/>
      <c r="E1809" s="42" t="n"/>
      <c r="F1809" s="42" t="n"/>
      <c r="G1809" s="42" t="n"/>
      <c r="H1809" s="42" t="n"/>
      <c r="I1809" s="42" t="n"/>
      <c r="J1809" s="42" t="n"/>
      <c r="K1809" s="42" t="n"/>
      <c r="L1809" s="42" t="n"/>
      <c r="M1809" s="42" t="n"/>
      <c r="N1809" s="42" t="n"/>
      <c r="O1809" s="42" t="n"/>
    </row>
    <row r="1810">
      <c r="A1810" s="40" t="n"/>
      <c r="B1810" s="41" t="n"/>
      <c r="C1810" s="42" t="n"/>
      <c r="D1810" s="42" t="n"/>
      <c r="E1810" s="42" t="n"/>
      <c r="F1810" s="42" t="n"/>
      <c r="G1810" s="42" t="n"/>
      <c r="H1810" s="42" t="n"/>
      <c r="I1810" s="42" t="n"/>
      <c r="J1810" s="42" t="n"/>
      <c r="K1810" s="42" t="n"/>
      <c r="L1810" s="42" t="n"/>
      <c r="M1810" s="42" t="n"/>
      <c r="N1810" s="42" t="n"/>
      <c r="O1810" s="42" t="n"/>
    </row>
    <row r="1811">
      <c r="A1811" s="40" t="n"/>
      <c r="B1811" s="41" t="n"/>
      <c r="C1811" s="42" t="n"/>
      <c r="D1811" s="42" t="n"/>
      <c r="E1811" s="42" t="n"/>
      <c r="F1811" s="42" t="n"/>
      <c r="G1811" s="42" t="n"/>
      <c r="H1811" s="42" t="n"/>
      <c r="I1811" s="42" t="n"/>
      <c r="J1811" s="42" t="n"/>
      <c r="K1811" s="42" t="n"/>
      <c r="L1811" s="42" t="n"/>
      <c r="M1811" s="42" t="n"/>
      <c r="N1811" s="42" t="n"/>
      <c r="O1811" s="42" t="n"/>
    </row>
    <row r="1812">
      <c r="A1812" s="40" t="n"/>
      <c r="B1812" s="41" t="n"/>
      <c r="C1812" s="42" t="n"/>
      <c r="D1812" s="42" t="n"/>
      <c r="E1812" s="42" t="n"/>
      <c r="F1812" s="42" t="n"/>
      <c r="G1812" s="42" t="n"/>
      <c r="H1812" s="42" t="n"/>
      <c r="I1812" s="42" t="n"/>
      <c r="J1812" s="42" t="n"/>
      <c r="K1812" s="42" t="n"/>
      <c r="L1812" s="42" t="n"/>
      <c r="M1812" s="42" t="n"/>
      <c r="N1812" s="42" t="n"/>
      <c r="O1812" s="42" t="n"/>
    </row>
    <row r="1813">
      <c r="A1813" s="40" t="n"/>
      <c r="B1813" s="41" t="n"/>
      <c r="C1813" s="42" t="n"/>
      <c r="D1813" s="42" t="n"/>
      <c r="E1813" s="42" t="n"/>
      <c r="F1813" s="42" t="n"/>
      <c r="G1813" s="42" t="n"/>
      <c r="H1813" s="42" t="n"/>
      <c r="I1813" s="42" t="n"/>
      <c r="J1813" s="42" t="n"/>
      <c r="K1813" s="42" t="n"/>
      <c r="L1813" s="42" t="n"/>
      <c r="M1813" s="42" t="n"/>
      <c r="N1813" s="42" t="n"/>
      <c r="O1813" s="42" t="n"/>
    </row>
    <row r="1814">
      <c r="A1814" s="40" t="n"/>
      <c r="B1814" s="41" t="n"/>
      <c r="C1814" s="42" t="n"/>
      <c r="D1814" s="42" t="n"/>
      <c r="E1814" s="42" t="n"/>
      <c r="F1814" s="42" t="n"/>
      <c r="G1814" s="42" t="n"/>
      <c r="H1814" s="42" t="n"/>
      <c r="I1814" s="42" t="n"/>
      <c r="J1814" s="42" t="n"/>
      <c r="K1814" s="42" t="n"/>
      <c r="L1814" s="42" t="n"/>
      <c r="M1814" s="42" t="n"/>
      <c r="N1814" s="42" t="n"/>
      <c r="O1814" s="42" t="n"/>
    </row>
    <row r="1815">
      <c r="A1815" s="40" t="n"/>
      <c r="B1815" s="41" t="n"/>
      <c r="C1815" s="42" t="n"/>
      <c r="D1815" s="42" t="n"/>
      <c r="E1815" s="42" t="n"/>
      <c r="F1815" s="42" t="n"/>
      <c r="G1815" s="42" t="n"/>
      <c r="H1815" s="42" t="n"/>
      <c r="I1815" s="42" t="n"/>
      <c r="J1815" s="42" t="n"/>
      <c r="K1815" s="42" t="n"/>
      <c r="L1815" s="42" t="n"/>
      <c r="M1815" s="42" t="n"/>
      <c r="N1815" s="42" t="n"/>
      <c r="O1815" s="42" t="n"/>
    </row>
    <row r="1816">
      <c r="A1816" s="40" t="n"/>
      <c r="B1816" s="41" t="n"/>
      <c r="C1816" s="42" t="n"/>
      <c r="D1816" s="42" t="n"/>
      <c r="E1816" s="42" t="n"/>
      <c r="F1816" s="42" t="n"/>
      <c r="G1816" s="42" t="n"/>
      <c r="H1816" s="42" t="n"/>
      <c r="I1816" s="42" t="n"/>
      <c r="J1816" s="42" t="n"/>
      <c r="K1816" s="42" t="n"/>
      <c r="L1816" s="42" t="n"/>
      <c r="M1816" s="42" t="n"/>
      <c r="N1816" s="42" t="n"/>
      <c r="O1816" s="42" t="n"/>
    </row>
    <row r="1817">
      <c r="A1817" s="40" t="n"/>
      <c r="B1817" s="41" t="n"/>
      <c r="C1817" s="42" t="n"/>
      <c r="D1817" s="42" t="n"/>
      <c r="E1817" s="42" t="n"/>
      <c r="F1817" s="42" t="n"/>
      <c r="G1817" s="42" t="n"/>
      <c r="H1817" s="42" t="n"/>
      <c r="I1817" s="42" t="n"/>
      <c r="J1817" s="42" t="n"/>
      <c r="K1817" s="42" t="n"/>
      <c r="L1817" s="42" t="n"/>
      <c r="M1817" s="42" t="n"/>
      <c r="N1817" s="42" t="n"/>
      <c r="O1817" s="42" t="n"/>
    </row>
    <row r="1818">
      <c r="A1818" s="40" t="n"/>
      <c r="B1818" s="41" t="n"/>
      <c r="C1818" s="42" t="n"/>
      <c r="D1818" s="42" t="n"/>
      <c r="E1818" s="42" t="n"/>
      <c r="F1818" s="42" t="n"/>
      <c r="G1818" s="42" t="n"/>
      <c r="H1818" s="42" t="n"/>
      <c r="I1818" s="42" t="n"/>
      <c r="J1818" s="42" t="n"/>
      <c r="K1818" s="42" t="n"/>
      <c r="L1818" s="42" t="n"/>
      <c r="M1818" s="42" t="n"/>
      <c r="N1818" s="42" t="n"/>
      <c r="O1818" s="42" t="n"/>
    </row>
    <row r="1819">
      <c r="A1819" s="40" t="n"/>
      <c r="B1819" s="41" t="n"/>
      <c r="C1819" s="42" t="n"/>
      <c r="D1819" s="42" t="n"/>
      <c r="E1819" s="42" t="n"/>
      <c r="F1819" s="42" t="n"/>
      <c r="G1819" s="42" t="n"/>
      <c r="H1819" s="42" t="n"/>
      <c r="I1819" s="42" t="n"/>
      <c r="J1819" s="42" t="n"/>
      <c r="K1819" s="42" t="n"/>
      <c r="L1819" s="42" t="n"/>
      <c r="M1819" s="42" t="n"/>
      <c r="N1819" s="42" t="n"/>
      <c r="O1819" s="42" t="n"/>
    </row>
    <row r="1820">
      <c r="A1820" s="40" t="n"/>
      <c r="B1820" s="41" t="n"/>
      <c r="C1820" s="42" t="n"/>
      <c r="D1820" s="42" t="n"/>
      <c r="E1820" s="42" t="n"/>
      <c r="F1820" s="42" t="n"/>
      <c r="G1820" s="42" t="n"/>
      <c r="H1820" s="42" t="n"/>
      <c r="I1820" s="42" t="n"/>
      <c r="J1820" s="42" t="n"/>
      <c r="K1820" s="42" t="n"/>
      <c r="L1820" s="42" t="n"/>
      <c r="M1820" s="42" t="n"/>
      <c r="N1820" s="42" t="n"/>
      <c r="O1820" s="42" t="n"/>
    </row>
    <row r="1821">
      <c r="A1821" s="40" t="n"/>
      <c r="B1821" s="41" t="n"/>
      <c r="C1821" s="42" t="n"/>
      <c r="D1821" s="42" t="n"/>
      <c r="E1821" s="42" t="n"/>
      <c r="F1821" s="42" t="n"/>
      <c r="G1821" s="42" t="n"/>
      <c r="H1821" s="42" t="n"/>
      <c r="I1821" s="42" t="n"/>
      <c r="J1821" s="42" t="n"/>
      <c r="K1821" s="42" t="n"/>
      <c r="L1821" s="42" t="n"/>
      <c r="M1821" s="42" t="n"/>
      <c r="N1821" s="42" t="n"/>
      <c r="O1821" s="42" t="n"/>
    </row>
    <row r="1822">
      <c r="A1822" s="40" t="n"/>
      <c r="B1822" s="41" t="n"/>
      <c r="C1822" s="42" t="n"/>
      <c r="D1822" s="42" t="n"/>
      <c r="E1822" s="42" t="n"/>
      <c r="F1822" s="42" t="n"/>
      <c r="G1822" s="42" t="n"/>
      <c r="H1822" s="42" t="n"/>
      <c r="I1822" s="42" t="n"/>
      <c r="J1822" s="42" t="n"/>
      <c r="K1822" s="42" t="n"/>
      <c r="L1822" s="42" t="n"/>
      <c r="M1822" s="42" t="n"/>
      <c r="N1822" s="42" t="n"/>
      <c r="O1822" s="42" t="n"/>
    </row>
    <row r="1823">
      <c r="A1823" s="40" t="n"/>
      <c r="B1823" s="41" t="n"/>
      <c r="C1823" s="42" t="n"/>
      <c r="D1823" s="42" t="n"/>
      <c r="E1823" s="42" t="n"/>
      <c r="F1823" s="42" t="n"/>
      <c r="G1823" s="42" t="n"/>
      <c r="H1823" s="42" t="n"/>
      <c r="I1823" s="42" t="n"/>
      <c r="J1823" s="42" t="n"/>
      <c r="K1823" s="42" t="n"/>
      <c r="L1823" s="42" t="n"/>
      <c r="M1823" s="42" t="n"/>
      <c r="N1823" s="42" t="n"/>
      <c r="O1823" s="42" t="n"/>
    </row>
    <row r="1824">
      <c r="A1824" s="40" t="n"/>
      <c r="B1824" s="41" t="n"/>
      <c r="C1824" s="42" t="n"/>
      <c r="D1824" s="42" t="n"/>
      <c r="E1824" s="42" t="n"/>
      <c r="F1824" s="42" t="n"/>
      <c r="G1824" s="42" t="n"/>
      <c r="H1824" s="42" t="n"/>
      <c r="I1824" s="42" t="n"/>
      <c r="J1824" s="42" t="n"/>
      <c r="K1824" s="42" t="n"/>
      <c r="L1824" s="42" t="n"/>
      <c r="M1824" s="42" t="n"/>
      <c r="N1824" s="42" t="n"/>
      <c r="O1824" s="42" t="n"/>
    </row>
    <row r="1825">
      <c r="A1825" s="40" t="n"/>
      <c r="B1825" s="41" t="n"/>
      <c r="C1825" s="42" t="n"/>
      <c r="D1825" s="42" t="n"/>
      <c r="E1825" s="42" t="n"/>
      <c r="F1825" s="42" t="n"/>
      <c r="G1825" s="42" t="n"/>
      <c r="H1825" s="42" t="n"/>
      <c r="I1825" s="42" t="n"/>
      <c r="J1825" s="42" t="n"/>
      <c r="K1825" s="42" t="n"/>
      <c r="L1825" s="42" t="n"/>
      <c r="M1825" s="42" t="n"/>
      <c r="N1825" s="42" t="n"/>
      <c r="O1825" s="42" t="n"/>
    </row>
    <row r="1826">
      <c r="A1826" s="40" t="n"/>
      <c r="B1826" s="41" t="n"/>
      <c r="C1826" s="42" t="n"/>
      <c r="D1826" s="42" t="n"/>
      <c r="E1826" s="42" t="n"/>
      <c r="F1826" s="42" t="n"/>
      <c r="G1826" s="42" t="n"/>
      <c r="H1826" s="42" t="n"/>
      <c r="I1826" s="42" t="n"/>
      <c r="J1826" s="42" t="n"/>
      <c r="K1826" s="42" t="n"/>
      <c r="L1826" s="42" t="n"/>
      <c r="M1826" s="42" t="n"/>
      <c r="N1826" s="42" t="n"/>
      <c r="O1826" s="42" t="n"/>
    </row>
    <row r="1827">
      <c r="A1827" s="40" t="n"/>
      <c r="B1827" s="41" t="n"/>
      <c r="C1827" s="42" t="n"/>
      <c r="D1827" s="42" t="n"/>
      <c r="E1827" s="42" t="n"/>
      <c r="F1827" s="42" t="n"/>
      <c r="G1827" s="42" t="n"/>
      <c r="H1827" s="42" t="n"/>
      <c r="I1827" s="42" t="n"/>
      <c r="J1827" s="42" t="n"/>
      <c r="K1827" s="42" t="n"/>
      <c r="L1827" s="42" t="n"/>
      <c r="M1827" s="42" t="n"/>
      <c r="N1827" s="42" t="n"/>
      <c r="O1827" s="42" t="n"/>
    </row>
    <row r="1828">
      <c r="A1828" s="40" t="n"/>
      <c r="B1828" s="41" t="n"/>
      <c r="C1828" s="42" t="n"/>
      <c r="D1828" s="42" t="n"/>
      <c r="E1828" s="42" t="n"/>
      <c r="F1828" s="42" t="n"/>
      <c r="G1828" s="42" t="n"/>
      <c r="H1828" s="42" t="n"/>
      <c r="I1828" s="42" t="n"/>
      <c r="J1828" s="42" t="n"/>
      <c r="K1828" s="42" t="n"/>
      <c r="L1828" s="42" t="n"/>
      <c r="M1828" s="42" t="n"/>
      <c r="N1828" s="42" t="n"/>
      <c r="O1828" s="42" t="n"/>
    </row>
    <row r="1829">
      <c r="A1829" s="40" t="n"/>
      <c r="B1829" s="41" t="n"/>
      <c r="C1829" s="42" t="n"/>
      <c r="D1829" s="42" t="n"/>
      <c r="E1829" s="42" t="n"/>
      <c r="F1829" s="42" t="n"/>
      <c r="G1829" s="42" t="n"/>
      <c r="H1829" s="42" t="n"/>
      <c r="I1829" s="42" t="n"/>
      <c r="J1829" s="42" t="n"/>
      <c r="K1829" s="42" t="n"/>
      <c r="L1829" s="42" t="n"/>
      <c r="M1829" s="42" t="n"/>
      <c r="N1829" s="42" t="n"/>
      <c r="O1829" s="42" t="n"/>
    </row>
    <row r="1830">
      <c r="A1830" s="40" t="n"/>
      <c r="B1830" s="41" t="n"/>
      <c r="C1830" s="42" t="n"/>
      <c r="D1830" s="42" t="n"/>
      <c r="E1830" s="42" t="n"/>
      <c r="F1830" s="42" t="n"/>
      <c r="G1830" s="42" t="n"/>
      <c r="H1830" s="42" t="n"/>
      <c r="I1830" s="42" t="n"/>
      <c r="J1830" s="42" t="n"/>
      <c r="K1830" s="42" t="n"/>
      <c r="L1830" s="42" t="n"/>
      <c r="M1830" s="42" t="n"/>
      <c r="N1830" s="42" t="n"/>
      <c r="O1830" s="42" t="n"/>
    </row>
    <row r="1831">
      <c r="A1831" s="40" t="n"/>
      <c r="B1831" s="41" t="n"/>
      <c r="C1831" s="42" t="n"/>
      <c r="D1831" s="42" t="n"/>
      <c r="E1831" s="42" t="n"/>
      <c r="F1831" s="42" t="n"/>
      <c r="G1831" s="42" t="n"/>
      <c r="H1831" s="42" t="n"/>
      <c r="I1831" s="42" t="n"/>
      <c r="J1831" s="42" t="n"/>
      <c r="K1831" s="42" t="n"/>
      <c r="L1831" s="42" t="n"/>
      <c r="M1831" s="42" t="n"/>
      <c r="N1831" s="42" t="n"/>
      <c r="O1831" s="42" t="n"/>
    </row>
    <row r="1832">
      <c r="A1832" s="40" t="n"/>
      <c r="B1832" s="41" t="n"/>
      <c r="C1832" s="42" t="n"/>
      <c r="D1832" s="42" t="n"/>
      <c r="E1832" s="42" t="n"/>
      <c r="F1832" s="42" t="n"/>
      <c r="G1832" s="42" t="n"/>
      <c r="H1832" s="42" t="n"/>
      <c r="I1832" s="42" t="n"/>
      <c r="J1832" s="42" t="n"/>
      <c r="K1832" s="42" t="n"/>
      <c r="L1832" s="42" t="n"/>
      <c r="M1832" s="42" t="n"/>
      <c r="N1832" s="42" t="n"/>
      <c r="O1832" s="42" t="n"/>
    </row>
    <row r="1833">
      <c r="A1833" s="40" t="n"/>
      <c r="B1833" s="41" t="n"/>
      <c r="C1833" s="42" t="n"/>
      <c r="D1833" s="42" t="n"/>
      <c r="E1833" s="42" t="n"/>
      <c r="F1833" s="42" t="n"/>
      <c r="G1833" s="42" t="n"/>
      <c r="H1833" s="42" t="n"/>
      <c r="I1833" s="42" t="n"/>
      <c r="J1833" s="42" t="n"/>
      <c r="K1833" s="42" t="n"/>
      <c r="L1833" s="42" t="n"/>
      <c r="M1833" s="42" t="n"/>
      <c r="N1833" s="42" t="n"/>
      <c r="O1833" s="42" t="n"/>
    </row>
    <row r="1834">
      <c r="A1834" s="40" t="n"/>
      <c r="B1834" s="41" t="n"/>
      <c r="C1834" s="42" t="n"/>
      <c r="D1834" s="42" t="n"/>
      <c r="E1834" s="42" t="n"/>
      <c r="F1834" s="42" t="n"/>
      <c r="G1834" s="42" t="n"/>
      <c r="H1834" s="42" t="n"/>
      <c r="I1834" s="42" t="n"/>
      <c r="J1834" s="42" t="n"/>
      <c r="K1834" s="42" t="n"/>
      <c r="L1834" s="42" t="n"/>
      <c r="M1834" s="42" t="n"/>
      <c r="N1834" s="42" t="n"/>
      <c r="O1834" s="42" t="n"/>
    </row>
    <row r="1835">
      <c r="A1835" s="40" t="n"/>
      <c r="B1835" s="41" t="n"/>
      <c r="C1835" s="42" t="n"/>
      <c r="D1835" s="42" t="n"/>
      <c r="E1835" s="42" t="n"/>
      <c r="F1835" s="42" t="n"/>
      <c r="G1835" s="42" t="n"/>
      <c r="H1835" s="42" t="n"/>
      <c r="I1835" s="42" t="n"/>
      <c r="J1835" s="42" t="n"/>
      <c r="K1835" s="42" t="n"/>
      <c r="L1835" s="42" t="n"/>
      <c r="M1835" s="42" t="n"/>
      <c r="N1835" s="42" t="n"/>
      <c r="O1835" s="42" t="n"/>
    </row>
    <row r="1836">
      <c r="A1836" s="40" t="n"/>
      <c r="B1836" s="41" t="n"/>
      <c r="C1836" s="42" t="n"/>
      <c r="D1836" s="42" t="n"/>
      <c r="E1836" s="42" t="n"/>
      <c r="F1836" s="42" t="n"/>
      <c r="G1836" s="42" t="n"/>
      <c r="H1836" s="42" t="n"/>
      <c r="I1836" s="42" t="n"/>
      <c r="J1836" s="42" t="n"/>
      <c r="K1836" s="42" t="n"/>
      <c r="L1836" s="42" t="n"/>
      <c r="M1836" s="42" t="n"/>
      <c r="N1836" s="42" t="n"/>
      <c r="O1836" s="42" t="n"/>
    </row>
    <row r="1837">
      <c r="A1837" s="40" t="n"/>
      <c r="B1837" s="41" t="n"/>
      <c r="C1837" s="42" t="n"/>
      <c r="D1837" s="42" t="n"/>
      <c r="E1837" s="42" t="n"/>
      <c r="F1837" s="42" t="n"/>
      <c r="G1837" s="42" t="n"/>
      <c r="H1837" s="42" t="n"/>
      <c r="I1837" s="42" t="n"/>
      <c r="J1837" s="42" t="n"/>
      <c r="K1837" s="42" t="n"/>
      <c r="L1837" s="42" t="n"/>
      <c r="M1837" s="42" t="n"/>
      <c r="N1837" s="42" t="n"/>
      <c r="O1837" s="42" t="n"/>
    </row>
    <row r="1838">
      <c r="A1838" s="40" t="n"/>
      <c r="B1838" s="41" t="n"/>
      <c r="C1838" s="42" t="n"/>
      <c r="D1838" s="42" t="n"/>
      <c r="E1838" s="42" t="n"/>
      <c r="F1838" s="42" t="n"/>
      <c r="G1838" s="42" t="n"/>
      <c r="H1838" s="42" t="n"/>
      <c r="I1838" s="42" t="n"/>
      <c r="J1838" s="42" t="n"/>
      <c r="K1838" s="42" t="n"/>
      <c r="L1838" s="42" t="n"/>
      <c r="M1838" s="42" t="n"/>
      <c r="N1838" s="42" t="n"/>
      <c r="O1838" s="42" t="n"/>
    </row>
    <row r="1839">
      <c r="A1839" s="40" t="n"/>
      <c r="B1839" s="41" t="n"/>
      <c r="C1839" s="42" t="n"/>
      <c r="D1839" s="42" t="n"/>
      <c r="E1839" s="42" t="n"/>
      <c r="F1839" s="42" t="n"/>
      <c r="G1839" s="42" t="n"/>
      <c r="H1839" s="42" t="n"/>
      <c r="I1839" s="42" t="n"/>
      <c r="J1839" s="42" t="n"/>
      <c r="K1839" s="42" t="n"/>
      <c r="L1839" s="42" t="n"/>
      <c r="M1839" s="42" t="n"/>
      <c r="N1839" s="42" t="n"/>
      <c r="O1839" s="42" t="n"/>
    </row>
    <row r="1840">
      <c r="A1840" s="40" t="n"/>
      <c r="B1840" s="41" t="n"/>
      <c r="C1840" s="42" t="n"/>
      <c r="D1840" s="42" t="n"/>
      <c r="E1840" s="42" t="n"/>
      <c r="F1840" s="42" t="n"/>
      <c r="G1840" s="42" t="n"/>
      <c r="H1840" s="42" t="n"/>
      <c r="I1840" s="42" t="n"/>
      <c r="J1840" s="42" t="n"/>
      <c r="K1840" s="42" t="n"/>
      <c r="L1840" s="42" t="n"/>
      <c r="M1840" s="42" t="n"/>
      <c r="N1840" s="42" t="n"/>
      <c r="O1840" s="42" t="n"/>
    </row>
    <row r="1841">
      <c r="A1841" s="40" t="n"/>
      <c r="B1841" s="41" t="n"/>
      <c r="C1841" s="42" t="n"/>
      <c r="D1841" s="42" t="n"/>
      <c r="E1841" s="42" t="n"/>
      <c r="F1841" s="42" t="n"/>
      <c r="G1841" s="42" t="n"/>
      <c r="H1841" s="42" t="n"/>
      <c r="I1841" s="42" t="n"/>
      <c r="J1841" s="42" t="n"/>
      <c r="K1841" s="42" t="n"/>
      <c r="L1841" s="42" t="n"/>
      <c r="M1841" s="42" t="n"/>
      <c r="N1841" s="42" t="n"/>
      <c r="O1841" s="42" t="n"/>
    </row>
    <row r="1842">
      <c r="A1842" s="40" t="n"/>
      <c r="B1842" s="41" t="n"/>
      <c r="C1842" s="42" t="n"/>
      <c r="D1842" s="42" t="n"/>
      <c r="E1842" s="42" t="n"/>
      <c r="F1842" s="42" t="n"/>
      <c r="G1842" s="42" t="n"/>
      <c r="H1842" s="42" t="n"/>
      <c r="I1842" s="42" t="n"/>
      <c r="J1842" s="42" t="n"/>
      <c r="K1842" s="42" t="n"/>
      <c r="L1842" s="42" t="n"/>
      <c r="M1842" s="42" t="n"/>
      <c r="N1842" s="42" t="n"/>
      <c r="O1842" s="42" t="n"/>
    </row>
    <row r="1843">
      <c r="A1843" s="40" t="n"/>
      <c r="B1843" s="41" t="n"/>
      <c r="C1843" s="42" t="n"/>
      <c r="D1843" s="42" t="n"/>
      <c r="E1843" s="42" t="n"/>
      <c r="F1843" s="42" t="n"/>
      <c r="G1843" s="42" t="n"/>
      <c r="H1843" s="42" t="n"/>
      <c r="I1843" s="42" t="n"/>
      <c r="J1843" s="42" t="n"/>
      <c r="K1843" s="42" t="n"/>
      <c r="L1843" s="42" t="n"/>
      <c r="M1843" s="42" t="n"/>
      <c r="N1843" s="42" t="n"/>
      <c r="O1843" s="42" t="n"/>
    </row>
    <row r="1844">
      <c r="A1844" s="40" t="n"/>
      <c r="B1844" s="41" t="n"/>
      <c r="C1844" s="42" t="n"/>
      <c r="D1844" s="42" t="n"/>
      <c r="E1844" s="42" t="n"/>
      <c r="F1844" s="42" t="n"/>
      <c r="G1844" s="42" t="n"/>
      <c r="H1844" s="42" t="n"/>
      <c r="I1844" s="42" t="n"/>
      <c r="J1844" s="42" t="n"/>
      <c r="K1844" s="42" t="n"/>
      <c r="L1844" s="42" t="n"/>
      <c r="M1844" s="42" t="n"/>
      <c r="N1844" s="42" t="n"/>
      <c r="O1844" s="42" t="n"/>
    </row>
    <row r="1845">
      <c r="A1845" s="40" t="n"/>
      <c r="B1845" s="41" t="n"/>
      <c r="C1845" s="42" t="n"/>
      <c r="D1845" s="42" t="n"/>
      <c r="E1845" s="42" t="n"/>
      <c r="F1845" s="42" t="n"/>
      <c r="G1845" s="42" t="n"/>
      <c r="H1845" s="42" t="n"/>
      <c r="I1845" s="42" t="n"/>
      <c r="J1845" s="42" t="n"/>
      <c r="K1845" s="42" t="n"/>
      <c r="L1845" s="42" t="n"/>
      <c r="M1845" s="42" t="n"/>
      <c r="N1845" s="42" t="n"/>
      <c r="O1845" s="42" t="n"/>
    </row>
    <row r="1846">
      <c r="A1846" s="40" t="n"/>
      <c r="B1846" s="41" t="n"/>
      <c r="C1846" s="42" t="n"/>
      <c r="D1846" s="42" t="n"/>
      <c r="E1846" s="42" t="n"/>
      <c r="F1846" s="42" t="n"/>
      <c r="G1846" s="42" t="n"/>
      <c r="H1846" s="42" t="n"/>
      <c r="I1846" s="42" t="n"/>
      <c r="J1846" s="42" t="n"/>
      <c r="K1846" s="42" t="n"/>
      <c r="L1846" s="42" t="n"/>
      <c r="M1846" s="42" t="n"/>
      <c r="N1846" s="42" t="n"/>
      <c r="O1846" s="42" t="n"/>
    </row>
    <row r="1847">
      <c r="A1847" s="40" t="n"/>
      <c r="B1847" s="41" t="n"/>
      <c r="C1847" s="42" t="n"/>
      <c r="D1847" s="42" t="n"/>
      <c r="E1847" s="42" t="n"/>
      <c r="F1847" s="42" t="n"/>
      <c r="G1847" s="42" t="n"/>
      <c r="H1847" s="42" t="n"/>
      <c r="I1847" s="42" t="n"/>
      <c r="J1847" s="42" t="n"/>
      <c r="K1847" s="42" t="n"/>
      <c r="L1847" s="42" t="n"/>
      <c r="M1847" s="42" t="n"/>
      <c r="N1847" s="42" t="n"/>
      <c r="O1847" s="42" t="n"/>
    </row>
    <row r="1848">
      <c r="A1848" s="40" t="n"/>
      <c r="B1848" s="41" t="n"/>
      <c r="C1848" s="42" t="n"/>
      <c r="D1848" s="42" t="n"/>
      <c r="E1848" s="42" t="n"/>
      <c r="F1848" s="42" t="n"/>
      <c r="G1848" s="42" t="n"/>
      <c r="H1848" s="42" t="n"/>
      <c r="I1848" s="42" t="n"/>
      <c r="J1848" s="42" t="n"/>
      <c r="K1848" s="42" t="n"/>
      <c r="L1848" s="42" t="n"/>
      <c r="M1848" s="42" t="n"/>
      <c r="N1848" s="42" t="n"/>
      <c r="O1848" s="42" t="n"/>
    </row>
    <row r="1849">
      <c r="A1849" s="40" t="n"/>
      <c r="B1849" s="41" t="n"/>
      <c r="C1849" s="42" t="n"/>
      <c r="D1849" s="42" t="n"/>
      <c r="E1849" s="42" t="n"/>
      <c r="F1849" s="42" t="n"/>
      <c r="G1849" s="42" t="n"/>
      <c r="H1849" s="42" t="n"/>
      <c r="I1849" s="42" t="n"/>
      <c r="J1849" s="42" t="n"/>
      <c r="K1849" s="42" t="n"/>
      <c r="L1849" s="42" t="n"/>
      <c r="M1849" s="42" t="n"/>
      <c r="N1849" s="42" t="n"/>
      <c r="O1849" s="42" t="n"/>
    </row>
    <row r="1850">
      <c r="A1850" s="40" t="n"/>
      <c r="B1850" s="41" t="n"/>
      <c r="C1850" s="42" t="n"/>
      <c r="D1850" s="42" t="n"/>
      <c r="E1850" s="42" t="n"/>
      <c r="F1850" s="42" t="n"/>
      <c r="G1850" s="42" t="n"/>
      <c r="H1850" s="42" t="n"/>
      <c r="I1850" s="42" t="n"/>
      <c r="J1850" s="42" t="n"/>
      <c r="K1850" s="42" t="n"/>
      <c r="L1850" s="42" t="n"/>
      <c r="M1850" s="42" t="n"/>
      <c r="N1850" s="42" t="n"/>
      <c r="O1850" s="42" t="n"/>
    </row>
    <row r="1851">
      <c r="A1851" s="40" t="n"/>
      <c r="B1851" s="41" t="n"/>
      <c r="C1851" s="42" t="n"/>
      <c r="D1851" s="42" t="n"/>
      <c r="E1851" s="42" t="n"/>
      <c r="F1851" s="42" t="n"/>
      <c r="G1851" s="42" t="n"/>
      <c r="H1851" s="42" t="n"/>
      <c r="I1851" s="42" t="n"/>
      <c r="J1851" s="42" t="n"/>
      <c r="K1851" s="42" t="n"/>
      <c r="L1851" s="42" t="n"/>
      <c r="M1851" s="42" t="n"/>
      <c r="N1851" s="42" t="n"/>
      <c r="O1851" s="42" t="n"/>
    </row>
    <row r="1852">
      <c r="A1852" s="40" t="n"/>
      <c r="B1852" s="41" t="n"/>
      <c r="C1852" s="42" t="n"/>
      <c r="D1852" s="42" t="n"/>
      <c r="E1852" s="42" t="n"/>
      <c r="F1852" s="42" t="n"/>
      <c r="G1852" s="42" t="n"/>
      <c r="H1852" s="42" t="n"/>
      <c r="I1852" s="42" t="n"/>
      <c r="J1852" s="42" t="n"/>
      <c r="K1852" s="42" t="n"/>
      <c r="L1852" s="42" t="n"/>
      <c r="M1852" s="42" t="n"/>
      <c r="N1852" s="42" t="n"/>
      <c r="O1852" s="42" t="n"/>
    </row>
    <row r="1853">
      <c r="A1853" s="40" t="n"/>
      <c r="B1853" s="41" t="n"/>
      <c r="C1853" s="42" t="n"/>
      <c r="D1853" s="42" t="n"/>
      <c r="E1853" s="42" t="n"/>
      <c r="F1853" s="42" t="n"/>
      <c r="G1853" s="42" t="n"/>
      <c r="H1853" s="42" t="n"/>
      <c r="I1853" s="42" t="n"/>
      <c r="J1853" s="42" t="n"/>
      <c r="K1853" s="42" t="n"/>
      <c r="L1853" s="42" t="n"/>
      <c r="M1853" s="42" t="n"/>
      <c r="N1853" s="42" t="n"/>
      <c r="O1853" s="42" t="n"/>
    </row>
    <row r="1854">
      <c r="A1854" s="40" t="n"/>
      <c r="B1854" s="41" t="n"/>
      <c r="C1854" s="42" t="n"/>
      <c r="D1854" s="42" t="n"/>
      <c r="E1854" s="42" t="n"/>
      <c r="F1854" s="42" t="n"/>
      <c r="G1854" s="42" t="n"/>
      <c r="H1854" s="42" t="n"/>
      <c r="I1854" s="42" t="n"/>
      <c r="J1854" s="42" t="n"/>
      <c r="K1854" s="42" t="n"/>
      <c r="L1854" s="42" t="n"/>
      <c r="M1854" s="42" t="n"/>
      <c r="N1854" s="42" t="n"/>
      <c r="O1854" s="42" t="n"/>
    </row>
    <row r="1855">
      <c r="A1855" s="40" t="n"/>
      <c r="B1855" s="41" t="n"/>
      <c r="C1855" s="42" t="n"/>
      <c r="D1855" s="42" t="n"/>
      <c r="E1855" s="42" t="n"/>
      <c r="F1855" s="42" t="n"/>
      <c r="G1855" s="42" t="n"/>
      <c r="H1855" s="42" t="n"/>
      <c r="I1855" s="42" t="n"/>
      <c r="J1855" s="42" t="n"/>
      <c r="K1855" s="42" t="n"/>
      <c r="L1855" s="42" t="n"/>
      <c r="M1855" s="42" t="n"/>
      <c r="N1855" s="42" t="n"/>
      <c r="O1855" s="42" t="n"/>
    </row>
    <row r="1856">
      <c r="A1856" s="40" t="n"/>
      <c r="B1856" s="41" t="n"/>
      <c r="C1856" s="42" t="n"/>
      <c r="D1856" s="42" t="n"/>
      <c r="E1856" s="42" t="n"/>
      <c r="F1856" s="42" t="n"/>
      <c r="G1856" s="42" t="n"/>
      <c r="H1856" s="42" t="n"/>
      <c r="I1856" s="42" t="n"/>
      <c r="J1856" s="42" t="n"/>
      <c r="K1856" s="42" t="n"/>
      <c r="L1856" s="42" t="n"/>
      <c r="M1856" s="42" t="n"/>
      <c r="N1856" s="42" t="n"/>
      <c r="O1856" s="42" t="n"/>
    </row>
    <row r="1857">
      <c r="A1857" s="40" t="n"/>
      <c r="B1857" s="41" t="n"/>
      <c r="C1857" s="42" t="n"/>
      <c r="D1857" s="42" t="n"/>
      <c r="E1857" s="42" t="n"/>
      <c r="F1857" s="42" t="n"/>
      <c r="G1857" s="42" t="n"/>
      <c r="H1857" s="42" t="n"/>
      <c r="I1857" s="42" t="n"/>
      <c r="J1857" s="42" t="n"/>
      <c r="K1857" s="42" t="n"/>
      <c r="L1857" s="42" t="n"/>
      <c r="M1857" s="42" t="n"/>
      <c r="N1857" s="42" t="n"/>
      <c r="O1857" s="42" t="n"/>
    </row>
    <row r="1858">
      <c r="A1858" s="40" t="n"/>
      <c r="B1858" s="41" t="n"/>
      <c r="C1858" s="42" t="n"/>
      <c r="D1858" s="42" t="n"/>
      <c r="E1858" s="42" t="n"/>
      <c r="F1858" s="42" t="n"/>
      <c r="G1858" s="42" t="n"/>
      <c r="H1858" s="42" t="n"/>
      <c r="I1858" s="42" t="n"/>
      <c r="J1858" s="42" t="n"/>
      <c r="K1858" s="42" t="n"/>
      <c r="L1858" s="42" t="n"/>
      <c r="M1858" s="42" t="n"/>
      <c r="N1858" s="42" t="n"/>
      <c r="O1858" s="42" t="n"/>
    </row>
    <row r="1859">
      <c r="A1859" s="40" t="n"/>
      <c r="B1859" s="41" t="n"/>
      <c r="C1859" s="42" t="n"/>
      <c r="D1859" s="42" t="n"/>
      <c r="E1859" s="42" t="n"/>
      <c r="F1859" s="42" t="n"/>
      <c r="G1859" s="42" t="n"/>
      <c r="H1859" s="42" t="n"/>
      <c r="I1859" s="42" t="n"/>
      <c r="J1859" s="42" t="n"/>
      <c r="K1859" s="42" t="n"/>
      <c r="L1859" s="42" t="n"/>
      <c r="M1859" s="42" t="n"/>
      <c r="N1859" s="42" t="n"/>
      <c r="O1859" s="42" t="n"/>
    </row>
    <row r="1860">
      <c r="A1860" s="40" t="n"/>
      <c r="B1860" s="41" t="n"/>
      <c r="C1860" s="42" t="n"/>
      <c r="D1860" s="42" t="n"/>
      <c r="E1860" s="42" t="n"/>
      <c r="F1860" s="42" t="n"/>
      <c r="G1860" s="42" t="n"/>
      <c r="H1860" s="42" t="n"/>
      <c r="I1860" s="42" t="n"/>
      <c r="J1860" s="42" t="n"/>
      <c r="K1860" s="42" t="n"/>
      <c r="L1860" s="42" t="n"/>
      <c r="M1860" s="42" t="n"/>
      <c r="N1860" s="42" t="n"/>
      <c r="O1860" s="42" t="n"/>
    </row>
    <row r="1861">
      <c r="A1861" s="40" t="n"/>
      <c r="B1861" s="41" t="n"/>
      <c r="C1861" s="42" t="n"/>
      <c r="D1861" s="42" t="n"/>
      <c r="E1861" s="42" t="n"/>
      <c r="F1861" s="42" t="n"/>
      <c r="G1861" s="42" t="n"/>
      <c r="H1861" s="42" t="n"/>
      <c r="I1861" s="42" t="n"/>
      <c r="J1861" s="42" t="n"/>
      <c r="K1861" s="42" t="n"/>
      <c r="L1861" s="42" t="n"/>
      <c r="M1861" s="42" t="n"/>
      <c r="N1861" s="42" t="n"/>
      <c r="O1861" s="42" t="n"/>
    </row>
    <row r="1862">
      <c r="A1862" s="40" t="n"/>
      <c r="B1862" s="41" t="n"/>
      <c r="C1862" s="42" t="n"/>
      <c r="D1862" s="42" t="n"/>
      <c r="E1862" s="42" t="n"/>
      <c r="F1862" s="42" t="n"/>
      <c r="G1862" s="42" t="n"/>
      <c r="H1862" s="42" t="n"/>
      <c r="I1862" s="42" t="n"/>
      <c r="J1862" s="42" t="n"/>
      <c r="K1862" s="42" t="n"/>
      <c r="L1862" s="42" t="n"/>
      <c r="M1862" s="42" t="n"/>
      <c r="N1862" s="42" t="n"/>
      <c r="O1862" s="42" t="n"/>
    </row>
    <row r="1863">
      <c r="A1863" s="40" t="n"/>
      <c r="B1863" s="41" t="n"/>
      <c r="C1863" s="42" t="n"/>
      <c r="D1863" s="42" t="n"/>
      <c r="E1863" s="42" t="n"/>
      <c r="F1863" s="42" t="n"/>
      <c r="G1863" s="42" t="n"/>
      <c r="H1863" s="42" t="n"/>
      <c r="I1863" s="42" t="n"/>
      <c r="J1863" s="42" t="n"/>
      <c r="K1863" s="42" t="n"/>
      <c r="L1863" s="42" t="n"/>
      <c r="M1863" s="42" t="n"/>
      <c r="N1863" s="42" t="n"/>
      <c r="O1863" s="42" t="n"/>
    </row>
    <row r="1864">
      <c r="A1864" s="40" t="n"/>
      <c r="B1864" s="41" t="n"/>
      <c r="C1864" s="42" t="n"/>
      <c r="D1864" s="42" t="n"/>
      <c r="E1864" s="42" t="n"/>
      <c r="F1864" s="42" t="n"/>
      <c r="G1864" s="42" t="n"/>
      <c r="H1864" s="42" t="n"/>
      <c r="I1864" s="42" t="n"/>
      <c r="J1864" s="42" t="n"/>
      <c r="K1864" s="42" t="n"/>
      <c r="L1864" s="42" t="n"/>
      <c r="M1864" s="42" t="n"/>
      <c r="N1864" s="42" t="n"/>
      <c r="O1864" s="42" t="n"/>
    </row>
    <row r="1865">
      <c r="A1865" s="40" t="n"/>
      <c r="B1865" s="41" t="n"/>
      <c r="C1865" s="42" t="n"/>
      <c r="D1865" s="42" t="n"/>
      <c r="E1865" s="42" t="n"/>
      <c r="F1865" s="42" t="n"/>
      <c r="G1865" s="42" t="n"/>
      <c r="H1865" s="42" t="n"/>
      <c r="I1865" s="42" t="n"/>
      <c r="J1865" s="42" t="n"/>
      <c r="K1865" s="42" t="n"/>
      <c r="L1865" s="42" t="n"/>
      <c r="M1865" s="42" t="n"/>
      <c r="N1865" s="42" t="n"/>
      <c r="O1865" s="42" t="n"/>
    </row>
    <row r="1866">
      <c r="A1866" s="40" t="n"/>
      <c r="B1866" s="41" t="n"/>
      <c r="C1866" s="42" t="n"/>
      <c r="D1866" s="42" t="n"/>
      <c r="E1866" s="42" t="n"/>
      <c r="F1866" s="42" t="n"/>
      <c r="G1866" s="42" t="n"/>
      <c r="H1866" s="42" t="n"/>
      <c r="I1866" s="42" t="n"/>
      <c r="J1866" s="42" t="n"/>
      <c r="K1866" s="42" t="n"/>
      <c r="L1866" s="42" t="n"/>
      <c r="M1866" s="42" t="n"/>
      <c r="N1866" s="42" t="n"/>
      <c r="O1866" s="42" t="n"/>
    </row>
    <row r="1867">
      <c r="A1867" s="40" t="n"/>
      <c r="B1867" s="41" t="n"/>
      <c r="C1867" s="42" t="n"/>
      <c r="D1867" s="42" t="n"/>
      <c r="E1867" s="42" t="n"/>
      <c r="F1867" s="42" t="n"/>
      <c r="G1867" s="42" t="n"/>
      <c r="H1867" s="42" t="n"/>
      <c r="I1867" s="42" t="n"/>
      <c r="J1867" s="42" t="n"/>
      <c r="K1867" s="42" t="n"/>
      <c r="L1867" s="42" t="n"/>
      <c r="M1867" s="42" t="n"/>
      <c r="N1867" s="42" t="n"/>
      <c r="O1867" s="42" t="n"/>
    </row>
    <row r="1868">
      <c r="A1868" s="40" t="n"/>
      <c r="B1868" s="41" t="n"/>
      <c r="C1868" s="42" t="n"/>
      <c r="D1868" s="42" t="n"/>
      <c r="E1868" s="42" t="n"/>
      <c r="F1868" s="42" t="n"/>
      <c r="G1868" s="42" t="n"/>
      <c r="H1868" s="42" t="n"/>
      <c r="I1868" s="42" t="n"/>
      <c r="J1868" s="42" t="n"/>
      <c r="K1868" s="42" t="n"/>
      <c r="L1868" s="42" t="n"/>
      <c r="M1868" s="42" t="n"/>
      <c r="N1868" s="42" t="n"/>
      <c r="O1868" s="42" t="n"/>
    </row>
    <row r="1869">
      <c r="A1869" s="40" t="n"/>
      <c r="B1869" s="41" t="n"/>
      <c r="C1869" s="42" t="n"/>
      <c r="D1869" s="42" t="n"/>
      <c r="E1869" s="42" t="n"/>
      <c r="F1869" s="42" t="n"/>
      <c r="G1869" s="42" t="n"/>
      <c r="H1869" s="42" t="n"/>
      <c r="I1869" s="42" t="n"/>
      <c r="J1869" s="42" t="n"/>
      <c r="K1869" s="42" t="n"/>
      <c r="L1869" s="42" t="n"/>
      <c r="M1869" s="42" t="n"/>
      <c r="N1869" s="42" t="n"/>
      <c r="O1869" s="42" t="n"/>
    </row>
    <row r="1870">
      <c r="A1870" s="40" t="n"/>
      <c r="B1870" s="41" t="n"/>
      <c r="C1870" s="42" t="n"/>
      <c r="D1870" s="42" t="n"/>
      <c r="E1870" s="42" t="n"/>
      <c r="F1870" s="42" t="n"/>
      <c r="G1870" s="42" t="n"/>
      <c r="H1870" s="42" t="n"/>
      <c r="I1870" s="42" t="n"/>
      <c r="J1870" s="42" t="n"/>
      <c r="K1870" s="42" t="n"/>
      <c r="L1870" s="42" t="n"/>
      <c r="M1870" s="42" t="n"/>
      <c r="N1870" s="42" t="n"/>
      <c r="O1870" s="42" t="n"/>
    </row>
    <row r="1871">
      <c r="A1871" s="40" t="n"/>
      <c r="B1871" s="41" t="n"/>
      <c r="C1871" s="42" t="n"/>
      <c r="D1871" s="42" t="n"/>
      <c r="E1871" s="42" t="n"/>
      <c r="F1871" s="42" t="n"/>
      <c r="G1871" s="42" t="n"/>
      <c r="H1871" s="42" t="n"/>
      <c r="I1871" s="42" t="n"/>
      <c r="J1871" s="42" t="n"/>
      <c r="K1871" s="42" t="n"/>
      <c r="L1871" s="42" t="n"/>
      <c r="M1871" s="42" t="n"/>
      <c r="N1871" s="42" t="n"/>
      <c r="O1871" s="42" t="n"/>
    </row>
    <row r="1872">
      <c r="A1872" s="40" t="n"/>
      <c r="B1872" s="41" t="n"/>
      <c r="C1872" s="42" t="n"/>
      <c r="D1872" s="42" t="n"/>
      <c r="E1872" s="42" t="n"/>
      <c r="F1872" s="42" t="n"/>
      <c r="G1872" s="42" t="n"/>
      <c r="H1872" s="42" t="n"/>
      <c r="I1872" s="42" t="n"/>
      <c r="J1872" s="42" t="n"/>
      <c r="K1872" s="42" t="n"/>
      <c r="L1872" s="42" t="n"/>
      <c r="M1872" s="42" t="n"/>
      <c r="N1872" s="42" t="n"/>
      <c r="O1872" s="42" t="n"/>
    </row>
    <row r="1873">
      <c r="A1873" s="40" t="n"/>
      <c r="B1873" s="41" t="n"/>
      <c r="C1873" s="42" t="n"/>
      <c r="D1873" s="42" t="n"/>
      <c r="E1873" s="42" t="n"/>
      <c r="F1873" s="42" t="n"/>
      <c r="G1873" s="42" t="n"/>
      <c r="H1873" s="42" t="n"/>
      <c r="I1873" s="42" t="n"/>
      <c r="J1873" s="42" t="n"/>
      <c r="K1873" s="42" t="n"/>
      <c r="L1873" s="42" t="n"/>
      <c r="M1873" s="42" t="n"/>
      <c r="N1873" s="42" t="n"/>
      <c r="O1873" s="42" t="n"/>
    </row>
    <row r="1874">
      <c r="A1874" s="40" t="n"/>
      <c r="B1874" s="41" t="n"/>
      <c r="C1874" s="42" t="n"/>
      <c r="D1874" s="42" t="n"/>
      <c r="E1874" s="42" t="n"/>
      <c r="F1874" s="42" t="n"/>
      <c r="G1874" s="42" t="n"/>
      <c r="H1874" s="42" t="n"/>
      <c r="I1874" s="42" t="n"/>
      <c r="J1874" s="42" t="n"/>
      <c r="K1874" s="42" t="n"/>
      <c r="L1874" s="42" t="n"/>
      <c r="M1874" s="42" t="n"/>
      <c r="N1874" s="42" t="n"/>
      <c r="O1874" s="42" t="n"/>
    </row>
    <row r="1875">
      <c r="A1875" s="40" t="n"/>
      <c r="B1875" s="41" t="n"/>
      <c r="C1875" s="42" t="n"/>
      <c r="D1875" s="42" t="n"/>
      <c r="E1875" s="42" t="n"/>
      <c r="F1875" s="42" t="n"/>
      <c r="G1875" s="42" t="n"/>
      <c r="H1875" s="42" t="n"/>
      <c r="I1875" s="42" t="n"/>
      <c r="J1875" s="42" t="n"/>
      <c r="K1875" s="42" t="n"/>
      <c r="L1875" s="42" t="n"/>
      <c r="M1875" s="42" t="n"/>
      <c r="N1875" s="42" t="n"/>
      <c r="O1875" s="42" t="n"/>
    </row>
    <row r="1876">
      <c r="A1876" s="40" t="n"/>
      <c r="B1876" s="41" t="n"/>
      <c r="C1876" s="42" t="n"/>
      <c r="D1876" s="42" t="n"/>
      <c r="E1876" s="42" t="n"/>
      <c r="F1876" s="42" t="n"/>
      <c r="G1876" s="42" t="n"/>
      <c r="H1876" s="42" t="n"/>
      <c r="I1876" s="42" t="n"/>
      <c r="J1876" s="42" t="n"/>
      <c r="K1876" s="42" t="n"/>
      <c r="L1876" s="42" t="n"/>
      <c r="M1876" s="42" t="n"/>
      <c r="N1876" s="42" t="n"/>
      <c r="O1876" s="42" t="n"/>
    </row>
    <row r="1877">
      <c r="A1877" s="40" t="n"/>
      <c r="B1877" s="41" t="n"/>
      <c r="C1877" s="42" t="n"/>
      <c r="D1877" s="42" t="n"/>
      <c r="E1877" s="42" t="n"/>
      <c r="F1877" s="42" t="n"/>
      <c r="G1877" s="42" t="n"/>
      <c r="H1877" s="42" t="n"/>
      <c r="I1877" s="42" t="n"/>
      <c r="J1877" s="42" t="n"/>
      <c r="K1877" s="42" t="n"/>
      <c r="L1877" s="42" t="n"/>
      <c r="M1877" s="42" t="n"/>
      <c r="N1877" s="42" t="n"/>
      <c r="O1877" s="42" t="n"/>
    </row>
    <row r="1878">
      <c r="A1878" s="40" t="n"/>
      <c r="B1878" s="41" t="n"/>
      <c r="C1878" s="42" t="n"/>
      <c r="D1878" s="42" t="n"/>
      <c r="E1878" s="42" t="n"/>
      <c r="F1878" s="42" t="n"/>
      <c r="G1878" s="42" t="n"/>
      <c r="H1878" s="42" t="n"/>
      <c r="I1878" s="42" t="n"/>
      <c r="J1878" s="42" t="n"/>
      <c r="K1878" s="42" t="n"/>
      <c r="L1878" s="42" t="n"/>
      <c r="M1878" s="42" t="n"/>
      <c r="N1878" s="42" t="n"/>
      <c r="O1878" s="42" t="n"/>
    </row>
    <row r="1879">
      <c r="A1879" s="40" t="n"/>
      <c r="B1879" s="41" t="n"/>
      <c r="C1879" s="42" t="n"/>
      <c r="D1879" s="42" t="n"/>
      <c r="E1879" s="42" t="n"/>
      <c r="F1879" s="42" t="n"/>
      <c r="G1879" s="42" t="n"/>
      <c r="H1879" s="42" t="n"/>
      <c r="I1879" s="42" t="n"/>
      <c r="J1879" s="42" t="n"/>
      <c r="K1879" s="42" t="n"/>
      <c r="L1879" s="42" t="n"/>
      <c r="M1879" s="42" t="n"/>
      <c r="N1879" s="42" t="n"/>
      <c r="O1879" s="42" t="n"/>
    </row>
    <row r="1880">
      <c r="A1880" s="40" t="n"/>
      <c r="B1880" s="41" t="n"/>
      <c r="C1880" s="42" t="n"/>
      <c r="D1880" s="42" t="n"/>
      <c r="E1880" s="42" t="n"/>
      <c r="F1880" s="42" t="n"/>
      <c r="G1880" s="42" t="n"/>
      <c r="H1880" s="42" t="n"/>
      <c r="I1880" s="42" t="n"/>
      <c r="J1880" s="42" t="n"/>
      <c r="K1880" s="42" t="n"/>
      <c r="L1880" s="42" t="n"/>
      <c r="M1880" s="42" t="n"/>
      <c r="N1880" s="42" t="n"/>
      <c r="O1880" s="42" t="n"/>
    </row>
    <row r="1881">
      <c r="A1881" s="40" t="n"/>
      <c r="B1881" s="41" t="n"/>
      <c r="C1881" s="42" t="n"/>
      <c r="D1881" s="42" t="n"/>
      <c r="E1881" s="42" t="n"/>
      <c r="F1881" s="42" t="n"/>
      <c r="G1881" s="42" t="n"/>
      <c r="H1881" s="42" t="n"/>
      <c r="I1881" s="42" t="n"/>
      <c r="J1881" s="42" t="n"/>
      <c r="K1881" s="42" t="n"/>
      <c r="L1881" s="42" t="n"/>
      <c r="M1881" s="42" t="n"/>
      <c r="N1881" s="42" t="n"/>
      <c r="O1881" s="42" t="n"/>
    </row>
    <row r="1882">
      <c r="A1882" s="40" t="n"/>
      <c r="B1882" s="41" t="n"/>
      <c r="C1882" s="42" t="n"/>
      <c r="D1882" s="42" t="n"/>
      <c r="E1882" s="42" t="n"/>
      <c r="F1882" s="42" t="n"/>
      <c r="G1882" s="42" t="n"/>
      <c r="H1882" s="42" t="n"/>
      <c r="I1882" s="42" t="n"/>
      <c r="J1882" s="42" t="n"/>
      <c r="K1882" s="42" t="n"/>
      <c r="L1882" s="42" t="n"/>
      <c r="M1882" s="42" t="n"/>
      <c r="N1882" s="42" t="n"/>
      <c r="O1882" s="42" t="n"/>
    </row>
    <row r="1883">
      <c r="A1883" s="40" t="n"/>
      <c r="B1883" s="41" t="n"/>
      <c r="C1883" s="42" t="n"/>
      <c r="D1883" s="42" t="n"/>
      <c r="E1883" s="42" t="n"/>
      <c r="F1883" s="42" t="n"/>
      <c r="G1883" s="42" t="n"/>
      <c r="H1883" s="42" t="n"/>
      <c r="I1883" s="42" t="n"/>
      <c r="J1883" s="42" t="n"/>
      <c r="K1883" s="42" t="n"/>
      <c r="L1883" s="42" t="n"/>
      <c r="M1883" s="42" t="n"/>
      <c r="N1883" s="42" t="n"/>
      <c r="O1883" s="42" t="n"/>
    </row>
    <row r="1884">
      <c r="A1884" s="40" t="n"/>
      <c r="B1884" s="41" t="n"/>
      <c r="C1884" s="42" t="n"/>
      <c r="D1884" s="42" t="n"/>
      <c r="E1884" s="42" t="n"/>
      <c r="F1884" s="42" t="n"/>
      <c r="G1884" s="42" t="n"/>
      <c r="H1884" s="42" t="n"/>
      <c r="I1884" s="42" t="n"/>
      <c r="J1884" s="42" t="n"/>
      <c r="K1884" s="42" t="n"/>
      <c r="L1884" s="42" t="n"/>
      <c r="M1884" s="42" t="n"/>
      <c r="N1884" s="42" t="n"/>
      <c r="O1884" s="42" t="n"/>
    </row>
    <row r="1885">
      <c r="A1885" s="40" t="n"/>
      <c r="B1885" s="41" t="n"/>
      <c r="C1885" s="42" t="n"/>
      <c r="D1885" s="42" t="n"/>
      <c r="E1885" s="42" t="n"/>
      <c r="F1885" s="42" t="n"/>
      <c r="G1885" s="42" t="n"/>
      <c r="H1885" s="42" t="n"/>
      <c r="I1885" s="42" t="n"/>
      <c r="J1885" s="42" t="n"/>
      <c r="K1885" s="42" t="n"/>
      <c r="L1885" s="42" t="n"/>
      <c r="M1885" s="42" t="n"/>
      <c r="N1885" s="42" t="n"/>
      <c r="O1885" s="42" t="n"/>
    </row>
    <row r="1886">
      <c r="A1886" s="40" t="n"/>
      <c r="B1886" s="41" t="n"/>
      <c r="C1886" s="42" t="n"/>
      <c r="D1886" s="42" t="n"/>
      <c r="E1886" s="42" t="n"/>
      <c r="F1886" s="42" t="n"/>
      <c r="G1886" s="42" t="n"/>
      <c r="H1886" s="42" t="n"/>
      <c r="I1886" s="42" t="n"/>
      <c r="J1886" s="42" t="n"/>
      <c r="K1886" s="42" t="n"/>
      <c r="L1886" s="42" t="n"/>
      <c r="M1886" s="42" t="n"/>
      <c r="N1886" s="42" t="n"/>
      <c r="O1886" s="42" t="n"/>
    </row>
    <row r="1887">
      <c r="A1887" s="40" t="n"/>
      <c r="B1887" s="41" t="n"/>
      <c r="C1887" s="42" t="n"/>
      <c r="D1887" s="42" t="n"/>
      <c r="E1887" s="42" t="n"/>
      <c r="F1887" s="42" t="n"/>
      <c r="G1887" s="42" t="n"/>
      <c r="H1887" s="42" t="n"/>
      <c r="I1887" s="42" t="n"/>
      <c r="J1887" s="42" t="n"/>
      <c r="K1887" s="42" t="n"/>
      <c r="L1887" s="42" t="n"/>
      <c r="M1887" s="42" t="n"/>
      <c r="N1887" s="42" t="n"/>
      <c r="O1887" s="42" t="n"/>
    </row>
    <row r="1888">
      <c r="A1888" s="40" t="n"/>
      <c r="B1888" s="41" t="n"/>
      <c r="C1888" s="42" t="n"/>
      <c r="D1888" s="42" t="n"/>
      <c r="E1888" s="42" t="n"/>
      <c r="F1888" s="42" t="n"/>
      <c r="G1888" s="42" t="n"/>
      <c r="H1888" s="42" t="n"/>
      <c r="I1888" s="42" t="n"/>
      <c r="J1888" s="42" t="n"/>
      <c r="K1888" s="42" t="n"/>
      <c r="L1888" s="42" t="n"/>
      <c r="M1888" s="42" t="n"/>
      <c r="N1888" s="42" t="n"/>
      <c r="O1888" s="42" t="n"/>
    </row>
    <row r="1889">
      <c r="A1889" s="40" t="n"/>
      <c r="B1889" s="41" t="n"/>
      <c r="C1889" s="42" t="n"/>
      <c r="D1889" s="42" t="n"/>
      <c r="E1889" s="42" t="n"/>
      <c r="F1889" s="42" t="n"/>
      <c r="G1889" s="42" t="n"/>
      <c r="H1889" s="42" t="n"/>
      <c r="I1889" s="42" t="n"/>
      <c r="J1889" s="42" t="n"/>
      <c r="K1889" s="42" t="n"/>
      <c r="L1889" s="42" t="n"/>
      <c r="M1889" s="42" t="n"/>
      <c r="N1889" s="42" t="n"/>
      <c r="O1889" s="42" t="n"/>
    </row>
    <row r="1890">
      <c r="A1890" s="40" t="n"/>
      <c r="B1890" s="41" t="n"/>
      <c r="C1890" s="42" t="n"/>
      <c r="D1890" s="42" t="n"/>
      <c r="E1890" s="42" t="n"/>
      <c r="F1890" s="42" t="n"/>
      <c r="G1890" s="42" t="n"/>
      <c r="H1890" s="42" t="n"/>
      <c r="I1890" s="42" t="n"/>
      <c r="J1890" s="42" t="n"/>
      <c r="K1890" s="42" t="n"/>
      <c r="L1890" s="42" t="n"/>
      <c r="M1890" s="42" t="n"/>
      <c r="N1890" s="42" t="n"/>
      <c r="O1890" s="42" t="n"/>
    </row>
    <row r="1891">
      <c r="A1891" s="40" t="n"/>
      <c r="B1891" s="41" t="n"/>
      <c r="C1891" s="42" t="n"/>
      <c r="D1891" s="42" t="n"/>
      <c r="E1891" s="42" t="n"/>
      <c r="F1891" s="42" t="n"/>
      <c r="G1891" s="42" t="n"/>
      <c r="H1891" s="42" t="n"/>
      <c r="I1891" s="42" t="n"/>
      <c r="J1891" s="42" t="n"/>
      <c r="K1891" s="42" t="n"/>
      <c r="L1891" s="42" t="n"/>
      <c r="M1891" s="42" t="n"/>
      <c r="N1891" s="42" t="n"/>
      <c r="O1891" s="42" t="n"/>
    </row>
    <row r="1892">
      <c r="A1892" s="40" t="n"/>
      <c r="B1892" s="41" t="n"/>
      <c r="C1892" s="42" t="n"/>
      <c r="D1892" s="42" t="n"/>
      <c r="E1892" s="42" t="n"/>
      <c r="F1892" s="42" t="n"/>
      <c r="G1892" s="42" t="n"/>
      <c r="H1892" s="42" t="n"/>
      <c r="I1892" s="42" t="n"/>
      <c r="J1892" s="42" t="n"/>
      <c r="K1892" s="42" t="n"/>
      <c r="L1892" s="42" t="n"/>
      <c r="M1892" s="42" t="n"/>
      <c r="N1892" s="42" t="n"/>
      <c r="O1892" s="42" t="n"/>
    </row>
    <row r="1893">
      <c r="A1893" s="40" t="n"/>
      <c r="B1893" s="41" t="n"/>
      <c r="C1893" s="42" t="n"/>
      <c r="D1893" s="42" t="n"/>
      <c r="E1893" s="42" t="n"/>
      <c r="F1893" s="42" t="n"/>
      <c r="G1893" s="42" t="n"/>
      <c r="H1893" s="42" t="n"/>
      <c r="I1893" s="42" t="n"/>
      <c r="J1893" s="42" t="n"/>
      <c r="K1893" s="42" t="n"/>
      <c r="L1893" s="42" t="n"/>
      <c r="M1893" s="42" t="n"/>
      <c r="N1893" s="42" t="n"/>
      <c r="O1893" s="42" t="n"/>
    </row>
    <row r="1894">
      <c r="A1894" s="40" t="n"/>
      <c r="B1894" s="41" t="n"/>
      <c r="C1894" s="42" t="n"/>
      <c r="D1894" s="42" t="n"/>
      <c r="E1894" s="42" t="n"/>
      <c r="F1894" s="42" t="n"/>
      <c r="G1894" s="42" t="n"/>
      <c r="H1894" s="42" t="n"/>
      <c r="I1894" s="42" t="n"/>
      <c r="J1894" s="42" t="n"/>
      <c r="K1894" s="42" t="n"/>
      <c r="L1894" s="42" t="n"/>
      <c r="M1894" s="42" t="n"/>
      <c r="N1894" s="42" t="n"/>
      <c r="O1894" s="42" t="n"/>
    </row>
    <row r="1895">
      <c r="A1895" s="40" t="n"/>
      <c r="B1895" s="41" t="n"/>
      <c r="C1895" s="42" t="n"/>
      <c r="D1895" s="42" t="n"/>
      <c r="E1895" s="42" t="n"/>
      <c r="F1895" s="42" t="n"/>
      <c r="G1895" s="42" t="n"/>
      <c r="H1895" s="42" t="n"/>
      <c r="I1895" s="42" t="n"/>
      <c r="J1895" s="42" t="n"/>
      <c r="K1895" s="42" t="n"/>
      <c r="L1895" s="42" t="n"/>
      <c r="M1895" s="42" t="n"/>
      <c r="N1895" s="42" t="n"/>
      <c r="O1895" s="42" t="n"/>
    </row>
    <row r="1896">
      <c r="A1896" s="40" t="n"/>
      <c r="B1896" s="41" t="n"/>
      <c r="C1896" s="42" t="n"/>
      <c r="D1896" s="42" t="n"/>
      <c r="E1896" s="42" t="n"/>
      <c r="F1896" s="42" t="n"/>
      <c r="G1896" s="42" t="n"/>
      <c r="H1896" s="42" t="n"/>
      <c r="I1896" s="42" t="n"/>
      <c r="J1896" s="42" t="n"/>
      <c r="K1896" s="42" t="n"/>
      <c r="L1896" s="42" t="n"/>
      <c r="M1896" s="42" t="n"/>
      <c r="N1896" s="42" t="n"/>
      <c r="O1896" s="42" t="n"/>
    </row>
    <row r="1897">
      <c r="A1897" s="40" t="n"/>
      <c r="B1897" s="41" t="n"/>
      <c r="C1897" s="42" t="n"/>
      <c r="D1897" s="42" t="n"/>
      <c r="E1897" s="42" t="n"/>
      <c r="F1897" s="42" t="n"/>
      <c r="G1897" s="42" t="n"/>
      <c r="H1897" s="42" t="n"/>
      <c r="I1897" s="42" t="n"/>
      <c r="J1897" s="42" t="n"/>
      <c r="K1897" s="42" t="n"/>
      <c r="L1897" s="42" t="n"/>
      <c r="M1897" s="42" t="n"/>
      <c r="N1897" s="42" t="n"/>
      <c r="O1897" s="42" t="n"/>
    </row>
    <row r="1898">
      <c r="A1898" s="40" t="n"/>
      <c r="B1898" s="41" t="n"/>
      <c r="C1898" s="42" t="n"/>
      <c r="D1898" s="42" t="n"/>
      <c r="E1898" s="42" t="n"/>
      <c r="F1898" s="42" t="n"/>
      <c r="G1898" s="42" t="n"/>
      <c r="H1898" s="42" t="n"/>
      <c r="I1898" s="42" t="n"/>
      <c r="J1898" s="42" t="n"/>
      <c r="K1898" s="42" t="n"/>
      <c r="L1898" s="42" t="n"/>
      <c r="M1898" s="42" t="n"/>
      <c r="N1898" s="42" t="n"/>
      <c r="O1898" s="42" t="n"/>
    </row>
    <row r="1899">
      <c r="A1899" s="40" t="n"/>
      <c r="B1899" s="41" t="n"/>
      <c r="C1899" s="42" t="n"/>
      <c r="D1899" s="42" t="n"/>
      <c r="E1899" s="42" t="n"/>
      <c r="F1899" s="42" t="n"/>
      <c r="G1899" s="42" t="n"/>
      <c r="H1899" s="42" t="n"/>
      <c r="I1899" s="42" t="n"/>
      <c r="J1899" s="42" t="n"/>
      <c r="K1899" s="42" t="n"/>
      <c r="L1899" s="42" t="n"/>
      <c r="M1899" s="42" t="n"/>
      <c r="N1899" s="42" t="n"/>
      <c r="O1899" s="42" t="n"/>
    </row>
    <row r="1900">
      <c r="A1900" s="40" t="n"/>
      <c r="B1900" s="41" t="n"/>
      <c r="C1900" s="42" t="n"/>
      <c r="D1900" s="42" t="n"/>
      <c r="E1900" s="42" t="n"/>
      <c r="F1900" s="42" t="n"/>
      <c r="G1900" s="42" t="n"/>
      <c r="H1900" s="42" t="n"/>
      <c r="I1900" s="42" t="n"/>
      <c r="J1900" s="42" t="n"/>
      <c r="K1900" s="42" t="n"/>
      <c r="L1900" s="42" t="n"/>
      <c r="M1900" s="42" t="n"/>
      <c r="N1900" s="42" t="n"/>
      <c r="O1900" s="42" t="n"/>
    </row>
    <row r="1901">
      <c r="A1901" s="40" t="n"/>
      <c r="B1901" s="41" t="n"/>
      <c r="C1901" s="42" t="n"/>
      <c r="D1901" s="42" t="n"/>
      <c r="E1901" s="42" t="n"/>
      <c r="F1901" s="42" t="n"/>
      <c r="G1901" s="42" t="n"/>
      <c r="H1901" s="42" t="n"/>
      <c r="I1901" s="42" t="n"/>
      <c r="J1901" s="42" t="n"/>
      <c r="K1901" s="42" t="n"/>
      <c r="L1901" s="42" t="n"/>
      <c r="M1901" s="42" t="n"/>
      <c r="N1901" s="42" t="n"/>
      <c r="O1901" s="42" t="n"/>
    </row>
    <row r="1902">
      <c r="A1902" s="40" t="n"/>
      <c r="B1902" s="41" t="n"/>
      <c r="C1902" s="42" t="n"/>
      <c r="D1902" s="42" t="n"/>
      <c r="E1902" s="42" t="n"/>
      <c r="F1902" s="42" t="n"/>
      <c r="G1902" s="42" t="n"/>
      <c r="H1902" s="42" t="n"/>
      <c r="I1902" s="42" t="n"/>
      <c r="J1902" s="42" t="n"/>
      <c r="K1902" s="42" t="n"/>
      <c r="L1902" s="42" t="n"/>
      <c r="M1902" s="42" t="n"/>
      <c r="N1902" s="42" t="n"/>
      <c r="O1902" s="42" t="n"/>
    </row>
    <row r="1903">
      <c r="A1903" s="40" t="n"/>
      <c r="B1903" s="41" t="n"/>
      <c r="C1903" s="42" t="n"/>
      <c r="D1903" s="42" t="n"/>
      <c r="E1903" s="42" t="n"/>
      <c r="F1903" s="42" t="n"/>
      <c r="G1903" s="42" t="n"/>
      <c r="H1903" s="42" t="n"/>
      <c r="I1903" s="42" t="n"/>
      <c r="J1903" s="42" t="n"/>
      <c r="K1903" s="42" t="n"/>
      <c r="L1903" s="42" t="n"/>
      <c r="M1903" s="42" t="n"/>
      <c r="N1903" s="42" t="n"/>
      <c r="O1903" s="42" t="n"/>
    </row>
    <row r="1904">
      <c r="A1904" s="40" t="n"/>
      <c r="B1904" s="41" t="n"/>
      <c r="C1904" s="42" t="n"/>
      <c r="D1904" s="42" t="n"/>
      <c r="E1904" s="42" t="n"/>
      <c r="F1904" s="42" t="n"/>
      <c r="G1904" s="42" t="n"/>
      <c r="H1904" s="42" t="n"/>
      <c r="I1904" s="42" t="n"/>
      <c r="J1904" s="42" t="n"/>
      <c r="K1904" s="42" t="n"/>
      <c r="L1904" s="42" t="n"/>
      <c r="M1904" s="42" t="n"/>
      <c r="N1904" s="42" t="n"/>
      <c r="O1904" s="42" t="n"/>
    </row>
    <row r="1905">
      <c r="A1905" s="40" t="n"/>
      <c r="B1905" s="41" t="n"/>
      <c r="C1905" s="42" t="n"/>
      <c r="D1905" s="42" t="n"/>
      <c r="E1905" s="42" t="n"/>
      <c r="F1905" s="42" t="n"/>
      <c r="G1905" s="42" t="n"/>
      <c r="H1905" s="42" t="n"/>
      <c r="I1905" s="42" t="n"/>
      <c r="J1905" s="42" t="n"/>
      <c r="K1905" s="42" t="n"/>
      <c r="L1905" s="42" t="n"/>
      <c r="M1905" s="42" t="n"/>
      <c r="N1905" s="42" t="n"/>
      <c r="O1905" s="42" t="n"/>
    </row>
    <row r="1906">
      <c r="A1906" s="40" t="n"/>
      <c r="B1906" s="41" t="n"/>
      <c r="C1906" s="42" t="n"/>
      <c r="D1906" s="42" t="n"/>
      <c r="E1906" s="42" t="n"/>
      <c r="F1906" s="42" t="n"/>
      <c r="G1906" s="42" t="n"/>
      <c r="H1906" s="42" t="n"/>
      <c r="I1906" s="42" t="n"/>
      <c r="J1906" s="42" t="n"/>
      <c r="K1906" s="42" t="n"/>
      <c r="L1906" s="42" t="n"/>
      <c r="M1906" s="42" t="n"/>
      <c r="N1906" s="42" t="n"/>
      <c r="O1906" s="42" t="n"/>
    </row>
    <row r="1907">
      <c r="A1907" s="40" t="n"/>
      <c r="B1907" s="41" t="n"/>
      <c r="C1907" s="42" t="n"/>
      <c r="D1907" s="42" t="n"/>
      <c r="E1907" s="42" t="n"/>
      <c r="F1907" s="42" t="n"/>
      <c r="G1907" s="42" t="n"/>
      <c r="H1907" s="42" t="n"/>
      <c r="I1907" s="42" t="n"/>
      <c r="J1907" s="42" t="n"/>
      <c r="K1907" s="42" t="n"/>
      <c r="L1907" s="42" t="n"/>
      <c r="M1907" s="42" t="n"/>
      <c r="N1907" s="42" t="n"/>
      <c r="O1907" s="42" t="n"/>
    </row>
    <row r="1908">
      <c r="A1908" s="40" t="n"/>
      <c r="B1908" s="41" t="n"/>
      <c r="C1908" s="42" t="n"/>
      <c r="D1908" s="42" t="n"/>
      <c r="E1908" s="42" t="n"/>
      <c r="F1908" s="42" t="n"/>
      <c r="G1908" s="42" t="n"/>
      <c r="H1908" s="42" t="n"/>
      <c r="I1908" s="42" t="n"/>
      <c r="J1908" s="42" t="n"/>
      <c r="K1908" s="42" t="n"/>
      <c r="L1908" s="42" t="n"/>
      <c r="M1908" s="42" t="n"/>
      <c r="N1908" s="42" t="n"/>
      <c r="O1908" s="42" t="n"/>
    </row>
    <row r="1909">
      <c r="A1909" s="40" t="n"/>
      <c r="B1909" s="41" t="n"/>
      <c r="C1909" s="42" t="n"/>
      <c r="D1909" s="42" t="n"/>
      <c r="E1909" s="42" t="n"/>
      <c r="F1909" s="42" t="n"/>
      <c r="G1909" s="42" t="n"/>
      <c r="H1909" s="42" t="n"/>
      <c r="I1909" s="42" t="n"/>
      <c r="J1909" s="42" t="n"/>
      <c r="K1909" s="42" t="n"/>
      <c r="L1909" s="42" t="n"/>
      <c r="M1909" s="42" t="n"/>
      <c r="N1909" s="42" t="n"/>
      <c r="O1909" s="42" t="n"/>
    </row>
    <row r="1910">
      <c r="A1910" s="40" t="n"/>
      <c r="B1910" s="41" t="n"/>
      <c r="C1910" s="42" t="n"/>
      <c r="D1910" s="42" t="n"/>
      <c r="E1910" s="42" t="n"/>
      <c r="F1910" s="42" t="n"/>
      <c r="G1910" s="42" t="n"/>
      <c r="H1910" s="42" t="n"/>
      <c r="I1910" s="42" t="n"/>
      <c r="J1910" s="42" t="n"/>
      <c r="K1910" s="42" t="n"/>
      <c r="L1910" s="42" t="n"/>
      <c r="M1910" s="42" t="n"/>
      <c r="N1910" s="42" t="n"/>
      <c r="O1910" s="42" t="n"/>
    </row>
    <row r="1911">
      <c r="A1911" s="40" t="n"/>
      <c r="B1911" s="41" t="n"/>
      <c r="C1911" s="42" t="n"/>
      <c r="D1911" s="42" t="n"/>
      <c r="E1911" s="42" t="n"/>
      <c r="F1911" s="42" t="n"/>
      <c r="G1911" s="42" t="n"/>
      <c r="H1911" s="42" t="n"/>
      <c r="I1911" s="42" t="n"/>
      <c r="J1911" s="42" t="n"/>
      <c r="K1911" s="42" t="n"/>
      <c r="L1911" s="42" t="n"/>
      <c r="M1911" s="42" t="n"/>
      <c r="N1911" s="42" t="n"/>
      <c r="O1911" s="42" t="n"/>
    </row>
    <row r="1912">
      <c r="A1912" s="40" t="n"/>
      <c r="B1912" s="41" t="n"/>
      <c r="C1912" s="42" t="n"/>
      <c r="D1912" s="42" t="n"/>
      <c r="E1912" s="42" t="n"/>
      <c r="F1912" s="42" t="n"/>
      <c r="G1912" s="42" t="n"/>
      <c r="H1912" s="42" t="n"/>
      <c r="I1912" s="42" t="n"/>
      <c r="J1912" s="42" t="n"/>
      <c r="K1912" s="42" t="n"/>
      <c r="L1912" s="42" t="n"/>
      <c r="M1912" s="42" t="n"/>
      <c r="N1912" s="42" t="n"/>
      <c r="O1912" s="42" t="n"/>
    </row>
    <row r="1913">
      <c r="A1913" s="40" t="n"/>
      <c r="B1913" s="41" t="n"/>
      <c r="C1913" s="42" t="n"/>
      <c r="D1913" s="42" t="n"/>
      <c r="E1913" s="42" t="n"/>
      <c r="F1913" s="42" t="n"/>
      <c r="G1913" s="42" t="n"/>
      <c r="H1913" s="42" t="n"/>
      <c r="I1913" s="42" t="n"/>
      <c r="J1913" s="42" t="n"/>
      <c r="K1913" s="42" t="n"/>
      <c r="L1913" s="42" t="n"/>
      <c r="M1913" s="42" t="n"/>
      <c r="N1913" s="42" t="n"/>
      <c r="O1913" s="42" t="n"/>
    </row>
    <row r="1914">
      <c r="A1914" s="40" t="n"/>
      <c r="B1914" s="41" t="n"/>
      <c r="C1914" s="42" t="n"/>
      <c r="D1914" s="42" t="n"/>
      <c r="E1914" s="42" t="n"/>
      <c r="F1914" s="42" t="n"/>
      <c r="G1914" s="42" t="n"/>
      <c r="H1914" s="42" t="n"/>
      <c r="I1914" s="42" t="n"/>
      <c r="J1914" s="42" t="n"/>
      <c r="K1914" s="42" t="n"/>
      <c r="L1914" s="42" t="n"/>
      <c r="M1914" s="42" t="n"/>
      <c r="N1914" s="42" t="n"/>
      <c r="O1914" s="42" t="n"/>
    </row>
    <row r="1915">
      <c r="A1915" s="40" t="n"/>
      <c r="B1915" s="41" t="n"/>
      <c r="C1915" s="42" t="n"/>
      <c r="D1915" s="42" t="n"/>
      <c r="E1915" s="42" t="n"/>
      <c r="F1915" s="42" t="n"/>
      <c r="G1915" s="42" t="n"/>
      <c r="H1915" s="42" t="n"/>
      <c r="I1915" s="42" t="n"/>
      <c r="J1915" s="42" t="n"/>
      <c r="K1915" s="42" t="n"/>
      <c r="L1915" s="42" t="n"/>
      <c r="M1915" s="42" t="n"/>
      <c r="N1915" s="42" t="n"/>
      <c r="O1915" s="42" t="n"/>
    </row>
    <row r="1916">
      <c r="A1916" s="40" t="n"/>
      <c r="B1916" s="41" t="n"/>
      <c r="C1916" s="42" t="n"/>
      <c r="D1916" s="42" t="n"/>
      <c r="E1916" s="42" t="n"/>
      <c r="F1916" s="42" t="n"/>
      <c r="G1916" s="42" t="n"/>
      <c r="H1916" s="42" t="n"/>
      <c r="I1916" s="42" t="n"/>
      <c r="J1916" s="42" t="n"/>
      <c r="K1916" s="42" t="n"/>
      <c r="L1916" s="42" t="n"/>
      <c r="M1916" s="42" t="n"/>
      <c r="N1916" s="42" t="n"/>
      <c r="O1916" s="42" t="n"/>
    </row>
    <row r="1917">
      <c r="A1917" s="40" t="n"/>
      <c r="B1917" s="41" t="n"/>
      <c r="C1917" s="42" t="n"/>
      <c r="D1917" s="42" t="n"/>
      <c r="E1917" s="42" t="n"/>
      <c r="F1917" s="42" t="n"/>
      <c r="G1917" s="42" t="n"/>
      <c r="H1917" s="42" t="n"/>
      <c r="I1917" s="42" t="n"/>
      <c r="J1917" s="42" t="n"/>
      <c r="K1917" s="42" t="n"/>
      <c r="L1917" s="42" t="n"/>
      <c r="M1917" s="42" t="n"/>
      <c r="N1917" s="42" t="n"/>
      <c r="O1917" s="42" t="n"/>
    </row>
    <row r="1918">
      <c r="A1918" s="40" t="n"/>
      <c r="B1918" s="41" t="n"/>
      <c r="C1918" s="42" t="n"/>
      <c r="D1918" s="42" t="n"/>
      <c r="E1918" s="42" t="n"/>
      <c r="F1918" s="42" t="n"/>
      <c r="G1918" s="42" t="n"/>
      <c r="H1918" s="42" t="n"/>
      <c r="I1918" s="42" t="n"/>
      <c r="J1918" s="42" t="n"/>
      <c r="K1918" s="42" t="n"/>
      <c r="L1918" s="42" t="n"/>
      <c r="M1918" s="42" t="n"/>
      <c r="N1918" s="42" t="n"/>
      <c r="O1918" s="42" t="n"/>
    </row>
    <row r="1919">
      <c r="A1919" s="40" t="n"/>
      <c r="B1919" s="41" t="n"/>
      <c r="C1919" s="42" t="n"/>
      <c r="D1919" s="42" t="n"/>
      <c r="E1919" s="42" t="n"/>
      <c r="F1919" s="42" t="n"/>
      <c r="G1919" s="42" t="n"/>
      <c r="H1919" s="42" t="n"/>
      <c r="I1919" s="42" t="n"/>
      <c r="J1919" s="42" t="n"/>
      <c r="K1919" s="42" t="n"/>
      <c r="L1919" s="42" t="n"/>
      <c r="M1919" s="42" t="n"/>
      <c r="N1919" s="42" t="n"/>
      <c r="O1919" s="42" t="n"/>
    </row>
    <row r="1920">
      <c r="A1920" s="40" t="n"/>
      <c r="B1920" s="41" t="n"/>
      <c r="C1920" s="42" t="n"/>
      <c r="D1920" s="42" t="n"/>
      <c r="E1920" s="42" t="n"/>
      <c r="F1920" s="42" t="n"/>
      <c r="G1920" s="42" t="n"/>
      <c r="H1920" s="42" t="n"/>
      <c r="I1920" s="42" t="n"/>
      <c r="J1920" s="42" t="n"/>
      <c r="K1920" s="42" t="n"/>
      <c r="L1920" s="42" t="n"/>
      <c r="M1920" s="42" t="n"/>
      <c r="N1920" s="42" t="n"/>
      <c r="O1920" s="42" t="n"/>
    </row>
    <row r="1921">
      <c r="A1921" s="40" t="n"/>
      <c r="B1921" s="41" t="n"/>
      <c r="C1921" s="42" t="n"/>
      <c r="D1921" s="42" t="n"/>
      <c r="E1921" s="42" t="n"/>
      <c r="F1921" s="42" t="n"/>
      <c r="G1921" s="42" t="n"/>
      <c r="H1921" s="42" t="n"/>
      <c r="I1921" s="42" t="n"/>
      <c r="J1921" s="42" t="n"/>
      <c r="K1921" s="42" t="n"/>
      <c r="L1921" s="42" t="n"/>
      <c r="M1921" s="42" t="n"/>
      <c r="N1921" s="42" t="n"/>
      <c r="O1921" s="42" t="n"/>
    </row>
    <row r="1922">
      <c r="A1922" s="40" t="n"/>
      <c r="B1922" s="41" t="n"/>
      <c r="C1922" s="42" t="n"/>
      <c r="D1922" s="42" t="n"/>
      <c r="E1922" s="42" t="n"/>
      <c r="F1922" s="42" t="n"/>
      <c r="G1922" s="42" t="n"/>
      <c r="H1922" s="42" t="n"/>
      <c r="I1922" s="42" t="n"/>
      <c r="J1922" s="42" t="n"/>
      <c r="K1922" s="42" t="n"/>
      <c r="L1922" s="42" t="n"/>
      <c r="M1922" s="42" t="n"/>
      <c r="N1922" s="42" t="n"/>
      <c r="O1922" s="42" t="n"/>
    </row>
    <row r="1923">
      <c r="A1923" s="40" t="n"/>
      <c r="B1923" s="41" t="n"/>
      <c r="C1923" s="42" t="n"/>
      <c r="D1923" s="42" t="n"/>
      <c r="E1923" s="42" t="n"/>
      <c r="F1923" s="42" t="n"/>
      <c r="G1923" s="42" t="n"/>
      <c r="H1923" s="42" t="n"/>
      <c r="I1923" s="42" t="n"/>
      <c r="J1923" s="42" t="n"/>
      <c r="K1923" s="42" t="n"/>
      <c r="L1923" s="42" t="n"/>
      <c r="M1923" s="42" t="n"/>
      <c r="N1923" s="42" t="n"/>
      <c r="O1923" s="42" t="n"/>
    </row>
    <row r="1924">
      <c r="A1924" s="40" t="n"/>
      <c r="B1924" s="41" t="n"/>
      <c r="C1924" s="42" t="n"/>
      <c r="D1924" s="42" t="n"/>
      <c r="E1924" s="42" t="n"/>
      <c r="F1924" s="42" t="n"/>
      <c r="G1924" s="42" t="n"/>
      <c r="H1924" s="42" t="n"/>
      <c r="I1924" s="42" t="n"/>
      <c r="J1924" s="42" t="n"/>
      <c r="K1924" s="42" t="n"/>
      <c r="L1924" s="42" t="n"/>
      <c r="M1924" s="42" t="n"/>
      <c r="N1924" s="42" t="n"/>
      <c r="O1924" s="42" t="n"/>
    </row>
    <row r="1925">
      <c r="A1925" s="40" t="n"/>
      <c r="B1925" s="41" t="n"/>
      <c r="C1925" s="42" t="n"/>
      <c r="D1925" s="42" t="n"/>
      <c r="E1925" s="42" t="n"/>
      <c r="F1925" s="42" t="n"/>
      <c r="G1925" s="42" t="n"/>
      <c r="H1925" s="42" t="n"/>
      <c r="I1925" s="42" t="n"/>
      <c r="J1925" s="42" t="n"/>
      <c r="K1925" s="42" t="n"/>
      <c r="L1925" s="42" t="n"/>
      <c r="M1925" s="42" t="n"/>
      <c r="N1925" s="42" t="n"/>
      <c r="O1925" s="42" t="n"/>
    </row>
    <row r="1926">
      <c r="A1926" s="40" t="n"/>
      <c r="B1926" s="41" t="n"/>
      <c r="C1926" s="42" t="n"/>
      <c r="D1926" s="42" t="n"/>
      <c r="E1926" s="42" t="n"/>
      <c r="F1926" s="42" t="n"/>
      <c r="G1926" s="42" t="n"/>
      <c r="H1926" s="42" t="n"/>
      <c r="I1926" s="42" t="n"/>
      <c r="J1926" s="42" t="n"/>
      <c r="K1926" s="42" t="n"/>
      <c r="L1926" s="42" t="n"/>
      <c r="M1926" s="42" t="n"/>
      <c r="N1926" s="42" t="n"/>
      <c r="O1926" s="42" t="n"/>
    </row>
    <row r="1927">
      <c r="A1927" s="40" t="n"/>
      <c r="B1927" s="41" t="n"/>
      <c r="C1927" s="42" t="n"/>
      <c r="D1927" s="42" t="n"/>
      <c r="E1927" s="42" t="n"/>
      <c r="F1927" s="42" t="n"/>
      <c r="G1927" s="42" t="n"/>
      <c r="H1927" s="42" t="n"/>
      <c r="I1927" s="42" t="n"/>
      <c r="J1927" s="42" t="n"/>
      <c r="K1927" s="42" t="n"/>
      <c r="L1927" s="42" t="n"/>
      <c r="M1927" s="42" t="n"/>
      <c r="N1927" s="42" t="n"/>
      <c r="O1927" s="42" t="n"/>
    </row>
    <row r="1928">
      <c r="A1928" s="40" t="n"/>
      <c r="B1928" s="41" t="n"/>
      <c r="C1928" s="42" t="n"/>
      <c r="D1928" s="42" t="n"/>
      <c r="E1928" s="42" t="n"/>
      <c r="F1928" s="42" t="n"/>
      <c r="G1928" s="42" t="n"/>
      <c r="H1928" s="42" t="n"/>
      <c r="I1928" s="42" t="n"/>
      <c r="J1928" s="42" t="n"/>
      <c r="K1928" s="42" t="n"/>
      <c r="L1928" s="42" t="n"/>
      <c r="M1928" s="42" t="n"/>
      <c r="N1928" s="42" t="n"/>
      <c r="O1928" s="42" t="n"/>
    </row>
    <row r="1929">
      <c r="A1929" s="40" t="n"/>
      <c r="B1929" s="41" t="n"/>
      <c r="C1929" s="42" t="n"/>
      <c r="D1929" s="42" t="n"/>
      <c r="E1929" s="42" t="n"/>
      <c r="F1929" s="42" t="n"/>
      <c r="G1929" s="42" t="n"/>
      <c r="H1929" s="42" t="n"/>
      <c r="I1929" s="42" t="n"/>
      <c r="J1929" s="42" t="n"/>
      <c r="K1929" s="42" t="n"/>
      <c r="L1929" s="42" t="n"/>
      <c r="M1929" s="42" t="n"/>
      <c r="N1929" s="42" t="n"/>
      <c r="O1929" s="42" t="n"/>
    </row>
    <row r="1930">
      <c r="A1930" s="40" t="n"/>
      <c r="B1930" s="41" t="n"/>
      <c r="C1930" s="42" t="n"/>
      <c r="D1930" s="42" t="n"/>
      <c r="E1930" s="42" t="n"/>
      <c r="F1930" s="42" t="n"/>
      <c r="G1930" s="42" t="n"/>
      <c r="H1930" s="42" t="n"/>
      <c r="I1930" s="42" t="n"/>
      <c r="J1930" s="42" t="n"/>
      <c r="K1930" s="42" t="n"/>
      <c r="L1930" s="42" t="n"/>
      <c r="M1930" s="42" t="n"/>
      <c r="N1930" s="42" t="n"/>
      <c r="O1930" s="42" t="n"/>
    </row>
    <row r="1931">
      <c r="A1931" s="40" t="n"/>
      <c r="B1931" s="41" t="n"/>
      <c r="C1931" s="42" t="n"/>
      <c r="D1931" s="42" t="n"/>
      <c r="E1931" s="42" t="n"/>
      <c r="F1931" s="42" t="n"/>
      <c r="G1931" s="42" t="n"/>
      <c r="H1931" s="42" t="n"/>
      <c r="I1931" s="42" t="n"/>
      <c r="J1931" s="42" t="n"/>
      <c r="K1931" s="42" t="n"/>
      <c r="L1931" s="42" t="n"/>
      <c r="M1931" s="42" t="n"/>
      <c r="N1931" s="42" t="n"/>
      <c r="O1931" s="42" t="n"/>
    </row>
    <row r="1932">
      <c r="A1932" s="40" t="n"/>
      <c r="B1932" s="41" t="n"/>
      <c r="C1932" s="42" t="n"/>
      <c r="D1932" s="42" t="n"/>
      <c r="E1932" s="42" t="n"/>
      <c r="F1932" s="42" t="n"/>
      <c r="G1932" s="42" t="n"/>
      <c r="H1932" s="42" t="n"/>
      <c r="I1932" s="42" t="n"/>
      <c r="J1932" s="42" t="n"/>
      <c r="K1932" s="42" t="n"/>
      <c r="L1932" s="42" t="n"/>
      <c r="M1932" s="42" t="n"/>
      <c r="N1932" s="42" t="n"/>
      <c r="O1932" s="42" t="n"/>
    </row>
    <row r="1933">
      <c r="A1933" s="40" t="n"/>
      <c r="B1933" s="41" t="n"/>
      <c r="C1933" s="42" t="n"/>
      <c r="D1933" s="42" t="n"/>
      <c r="E1933" s="42" t="n"/>
      <c r="F1933" s="42" t="n"/>
      <c r="G1933" s="42" t="n"/>
      <c r="H1933" s="42" t="n"/>
      <c r="I1933" s="42" t="n"/>
      <c r="J1933" s="42" t="n"/>
      <c r="K1933" s="42" t="n"/>
      <c r="L1933" s="42" t="n"/>
      <c r="M1933" s="42" t="n"/>
      <c r="N1933" s="42" t="n"/>
      <c r="O1933" s="42" t="n"/>
    </row>
    <row r="1934">
      <c r="A1934" s="40" t="n"/>
      <c r="B1934" s="41" t="n"/>
      <c r="C1934" s="42" t="n"/>
      <c r="D1934" s="42" t="n"/>
      <c r="E1934" s="42" t="n"/>
      <c r="F1934" s="42" t="n"/>
      <c r="G1934" s="42" t="n"/>
      <c r="H1934" s="42" t="n"/>
      <c r="I1934" s="42" t="n"/>
      <c r="J1934" s="42" t="n"/>
      <c r="K1934" s="42" t="n"/>
      <c r="L1934" s="42" t="n"/>
      <c r="M1934" s="42" t="n"/>
      <c r="N1934" s="42" t="n"/>
      <c r="O1934" s="42" t="n"/>
    </row>
    <row r="1935">
      <c r="A1935" s="40" t="n"/>
      <c r="B1935" s="41" t="n"/>
      <c r="C1935" s="42" t="n"/>
      <c r="D1935" s="42" t="n"/>
      <c r="E1935" s="42" t="n"/>
      <c r="F1935" s="42" t="n"/>
      <c r="G1935" s="42" t="n"/>
      <c r="H1935" s="42" t="n"/>
      <c r="I1935" s="42" t="n"/>
      <c r="J1935" s="42" t="n"/>
      <c r="K1935" s="42" t="n"/>
      <c r="L1935" s="42" t="n"/>
      <c r="M1935" s="42" t="n"/>
      <c r="N1935" s="42" t="n"/>
      <c r="O1935" s="42" t="n"/>
    </row>
    <row r="1936">
      <c r="A1936" s="40" t="n"/>
      <c r="B1936" s="41" t="n"/>
      <c r="C1936" s="42" t="n"/>
      <c r="D1936" s="42" t="n"/>
      <c r="E1936" s="42" t="n"/>
      <c r="F1936" s="42" t="n"/>
      <c r="G1936" s="42" t="n"/>
      <c r="H1936" s="42" t="n"/>
      <c r="I1936" s="42" t="n"/>
      <c r="J1936" s="42" t="n"/>
      <c r="K1936" s="42" t="n"/>
      <c r="L1936" s="42" t="n"/>
      <c r="M1936" s="42" t="n"/>
      <c r="N1936" s="42" t="n"/>
      <c r="O1936" s="42" t="n"/>
    </row>
    <row r="1937">
      <c r="A1937" s="40" t="n"/>
      <c r="B1937" s="41" t="n"/>
      <c r="C1937" s="42" t="n"/>
      <c r="D1937" s="42" t="n"/>
      <c r="E1937" s="42" t="n"/>
      <c r="F1937" s="42" t="n"/>
      <c r="G1937" s="42" t="n"/>
      <c r="H1937" s="42" t="n"/>
      <c r="I1937" s="42" t="n"/>
      <c r="J1937" s="42" t="n"/>
      <c r="K1937" s="42" t="n"/>
      <c r="L1937" s="42" t="n"/>
      <c r="M1937" s="42" t="n"/>
      <c r="N1937" s="42" t="n"/>
      <c r="O1937" s="42" t="n"/>
    </row>
    <row r="1938">
      <c r="A1938" s="40" t="n"/>
      <c r="B1938" s="41" t="n"/>
      <c r="C1938" s="42" t="n"/>
      <c r="D1938" s="42" t="n"/>
      <c r="E1938" s="42" t="n"/>
      <c r="F1938" s="42" t="n"/>
      <c r="G1938" s="42" t="n"/>
      <c r="H1938" s="42" t="n"/>
      <c r="I1938" s="42" t="n"/>
      <c r="J1938" s="42" t="n"/>
      <c r="K1938" s="42" t="n"/>
      <c r="L1938" s="42" t="n"/>
      <c r="M1938" s="42" t="n"/>
      <c r="N1938" s="42" t="n"/>
      <c r="O1938" s="42" t="n"/>
    </row>
    <row r="1939">
      <c r="A1939" s="40" t="n"/>
      <c r="B1939" s="41" t="n"/>
      <c r="C1939" s="42" t="n"/>
      <c r="D1939" s="42" t="n"/>
      <c r="E1939" s="42" t="n"/>
      <c r="F1939" s="42" t="n"/>
      <c r="G1939" s="42" t="n"/>
      <c r="H1939" s="42" t="n"/>
      <c r="I1939" s="42" t="n"/>
      <c r="J1939" s="42" t="n"/>
      <c r="K1939" s="42" t="n"/>
      <c r="L1939" s="42" t="n"/>
      <c r="M1939" s="42" t="n"/>
      <c r="N1939" s="42" t="n"/>
      <c r="O1939" s="42" t="n"/>
    </row>
    <row r="1940">
      <c r="A1940" s="40" t="n"/>
      <c r="B1940" s="41" t="n"/>
      <c r="C1940" s="42" t="n"/>
      <c r="D1940" s="42" t="n"/>
      <c r="E1940" s="42" t="n"/>
      <c r="F1940" s="42" t="n"/>
      <c r="G1940" s="42" t="n"/>
      <c r="H1940" s="42" t="n"/>
      <c r="I1940" s="42" t="n"/>
      <c r="J1940" s="42" t="n"/>
      <c r="K1940" s="42" t="n"/>
      <c r="L1940" s="42" t="n"/>
      <c r="M1940" s="42" t="n"/>
      <c r="N1940" s="42" t="n"/>
      <c r="O1940" s="42" t="n"/>
    </row>
    <row r="1941">
      <c r="A1941" s="40" t="n"/>
      <c r="B1941" s="41" t="n"/>
      <c r="C1941" s="42" t="n"/>
      <c r="D1941" s="42" t="n"/>
      <c r="E1941" s="42" t="n"/>
      <c r="F1941" s="42" t="n"/>
      <c r="G1941" s="42" t="n"/>
      <c r="H1941" s="42" t="n"/>
      <c r="I1941" s="42" t="n"/>
      <c r="J1941" s="42" t="n"/>
      <c r="K1941" s="42" t="n"/>
      <c r="L1941" s="42" t="n"/>
      <c r="M1941" s="42" t="n"/>
      <c r="N1941" s="42" t="n"/>
      <c r="O1941" s="42" t="n"/>
    </row>
    <row r="1942">
      <c r="A1942" s="40" t="n"/>
      <c r="B1942" s="41" t="n"/>
      <c r="C1942" s="42" t="n"/>
      <c r="D1942" s="42" t="n"/>
      <c r="E1942" s="42" t="n"/>
      <c r="F1942" s="42" t="n"/>
      <c r="G1942" s="42" t="n"/>
      <c r="H1942" s="42" t="n"/>
      <c r="I1942" s="42" t="n"/>
      <c r="J1942" s="42" t="n"/>
      <c r="K1942" s="42" t="n"/>
      <c r="L1942" s="42" t="n"/>
      <c r="M1942" s="42" t="n"/>
      <c r="N1942" s="42" t="n"/>
      <c r="O1942" s="42" t="n"/>
    </row>
    <row r="1943">
      <c r="A1943" s="40" t="n"/>
      <c r="B1943" s="41" t="n"/>
      <c r="C1943" s="42" t="n"/>
      <c r="D1943" s="42" t="n"/>
      <c r="E1943" s="42" t="n"/>
      <c r="F1943" s="42" t="n"/>
      <c r="G1943" s="42" t="n"/>
      <c r="H1943" s="42" t="n"/>
      <c r="I1943" s="42" t="n"/>
      <c r="J1943" s="42" t="n"/>
      <c r="K1943" s="42" t="n"/>
      <c r="L1943" s="42" t="n"/>
      <c r="M1943" s="42" t="n"/>
      <c r="N1943" s="42" t="n"/>
      <c r="O1943" s="42" t="n"/>
    </row>
    <row r="1944">
      <c r="A1944" s="40" t="n"/>
      <c r="B1944" s="41" t="n"/>
      <c r="C1944" s="42" t="n"/>
      <c r="D1944" s="42" t="n"/>
      <c r="E1944" s="42" t="n"/>
      <c r="F1944" s="42" t="n"/>
      <c r="G1944" s="42" t="n"/>
      <c r="H1944" s="42" t="n"/>
      <c r="I1944" s="42" t="n"/>
      <c r="J1944" s="42" t="n"/>
      <c r="K1944" s="42" t="n"/>
      <c r="L1944" s="42" t="n"/>
      <c r="M1944" s="42" t="n"/>
      <c r="N1944" s="42" t="n"/>
      <c r="O1944" s="42" t="n"/>
    </row>
    <row r="1945">
      <c r="A1945" s="40" t="n"/>
      <c r="B1945" s="41" t="n"/>
      <c r="C1945" s="42" t="n"/>
      <c r="D1945" s="42" t="n"/>
      <c r="E1945" s="42" t="n"/>
      <c r="F1945" s="42" t="n"/>
      <c r="G1945" s="42" t="n"/>
      <c r="H1945" s="42" t="n"/>
      <c r="I1945" s="42" t="n"/>
      <c r="J1945" s="42" t="n"/>
      <c r="K1945" s="42" t="n"/>
      <c r="L1945" s="42" t="n"/>
      <c r="M1945" s="42" t="n"/>
      <c r="N1945" s="42" t="n"/>
      <c r="O1945" s="42" t="n"/>
    </row>
    <row r="1946">
      <c r="A1946" s="40" t="n"/>
      <c r="B1946" s="41" t="n"/>
      <c r="C1946" s="42" t="n"/>
      <c r="D1946" s="42" t="n"/>
      <c r="E1946" s="42" t="n"/>
      <c r="F1946" s="42" t="n"/>
      <c r="G1946" s="42" t="n"/>
      <c r="H1946" s="42" t="n"/>
      <c r="I1946" s="42" t="n"/>
      <c r="J1946" s="42" t="n"/>
      <c r="K1946" s="42" t="n"/>
      <c r="L1946" s="42" t="n"/>
      <c r="M1946" s="42" t="n"/>
      <c r="N1946" s="42" t="n"/>
      <c r="O1946" s="42" t="n"/>
    </row>
    <row r="1947">
      <c r="A1947" s="40" t="n"/>
      <c r="B1947" s="41" t="n"/>
      <c r="C1947" s="42" t="n"/>
      <c r="D1947" s="42" t="n"/>
      <c r="E1947" s="42" t="n"/>
      <c r="F1947" s="42" t="n"/>
      <c r="G1947" s="42" t="n"/>
      <c r="H1947" s="42" t="n"/>
      <c r="I1947" s="42" t="n"/>
      <c r="J1947" s="42" t="n"/>
      <c r="K1947" s="42" t="n"/>
      <c r="L1947" s="42" t="n"/>
      <c r="M1947" s="42" t="n"/>
      <c r="N1947" s="42" t="n"/>
      <c r="O1947" s="42" t="n"/>
    </row>
    <row r="1948">
      <c r="A1948" s="40" t="n"/>
      <c r="B1948" s="41" t="n"/>
      <c r="C1948" s="42" t="n"/>
      <c r="D1948" s="42" t="n"/>
      <c r="E1948" s="42" t="n"/>
      <c r="F1948" s="42" t="n"/>
      <c r="G1948" s="42" t="n"/>
      <c r="H1948" s="42" t="n"/>
      <c r="I1948" s="42" t="n"/>
      <c r="J1948" s="42" t="n"/>
      <c r="K1948" s="42" t="n"/>
      <c r="L1948" s="42" t="n"/>
      <c r="M1948" s="42" t="n"/>
      <c r="N1948" s="42" t="n"/>
      <c r="O1948" s="42" t="n"/>
    </row>
    <row r="1949">
      <c r="A1949" s="40" t="n"/>
      <c r="B1949" s="41" t="n"/>
      <c r="C1949" s="42" t="n"/>
      <c r="D1949" s="42" t="n"/>
      <c r="E1949" s="42" t="n"/>
      <c r="F1949" s="42" t="n"/>
      <c r="G1949" s="42" t="n"/>
      <c r="H1949" s="42" t="n"/>
      <c r="I1949" s="42" t="n"/>
      <c r="J1949" s="42" t="n"/>
      <c r="K1949" s="42" t="n"/>
      <c r="L1949" s="42" t="n"/>
      <c r="M1949" s="42" t="n"/>
      <c r="N1949" s="42" t="n"/>
      <c r="O1949" s="42" t="n"/>
    </row>
    <row r="1950">
      <c r="A1950" s="40" t="n"/>
      <c r="B1950" s="41" t="n"/>
      <c r="C1950" s="42" t="n"/>
      <c r="D1950" s="42" t="n"/>
      <c r="E1950" s="42" t="n"/>
      <c r="F1950" s="42" t="n"/>
      <c r="G1950" s="42" t="n"/>
      <c r="H1950" s="42" t="n"/>
      <c r="I1950" s="42" t="n"/>
      <c r="J1950" s="42" t="n"/>
      <c r="K1950" s="42" t="n"/>
      <c r="L1950" s="42" t="n"/>
      <c r="M1950" s="42" t="n"/>
      <c r="N1950" s="42" t="n"/>
      <c r="O1950" s="42" t="n"/>
    </row>
    <row r="1951">
      <c r="A1951" s="40" t="n"/>
      <c r="B1951" s="41" t="n"/>
      <c r="C1951" s="42" t="n"/>
      <c r="D1951" s="42" t="n"/>
      <c r="E1951" s="42" t="n"/>
      <c r="F1951" s="42" t="n"/>
      <c r="G1951" s="42" t="n"/>
      <c r="H1951" s="42" t="n"/>
      <c r="I1951" s="42" t="n"/>
      <c r="J1951" s="42" t="n"/>
      <c r="K1951" s="42" t="n"/>
      <c r="L1951" s="42" t="n"/>
      <c r="M1951" s="42" t="n"/>
      <c r="N1951" s="42" t="n"/>
      <c r="O1951" s="42" t="n"/>
    </row>
    <row r="1952">
      <c r="A1952" s="40" t="n"/>
      <c r="B1952" s="41" t="n"/>
      <c r="C1952" s="42" t="n"/>
      <c r="D1952" s="42" t="n"/>
      <c r="E1952" s="42" t="n"/>
      <c r="F1952" s="42" t="n"/>
      <c r="G1952" s="42" t="n"/>
      <c r="H1952" s="42" t="n"/>
      <c r="I1952" s="42" t="n"/>
      <c r="J1952" s="42" t="n"/>
      <c r="K1952" s="42" t="n"/>
      <c r="L1952" s="42" t="n"/>
      <c r="M1952" s="42" t="n"/>
      <c r="N1952" s="42" t="n"/>
      <c r="O1952" s="42" t="n"/>
    </row>
    <row r="1953">
      <c r="A1953" s="40" t="n"/>
      <c r="B1953" s="41" t="n"/>
      <c r="C1953" s="42" t="n"/>
      <c r="D1953" s="42" t="n"/>
      <c r="E1953" s="42" t="n"/>
      <c r="F1953" s="42" t="n"/>
      <c r="G1953" s="42" t="n"/>
      <c r="H1953" s="42" t="n"/>
      <c r="I1953" s="42" t="n"/>
      <c r="J1953" s="42" t="n"/>
      <c r="K1953" s="42" t="n"/>
      <c r="L1953" s="42" t="n"/>
      <c r="M1953" s="42" t="n"/>
      <c r="N1953" s="42" t="n"/>
      <c r="O1953" s="42" t="n"/>
    </row>
    <row r="1954">
      <c r="A1954" s="40" t="n"/>
      <c r="B1954" s="41" t="n"/>
      <c r="C1954" s="42" t="n"/>
      <c r="D1954" s="42" t="n"/>
      <c r="E1954" s="42" t="n"/>
      <c r="F1954" s="42" t="n"/>
      <c r="G1954" s="42" t="n"/>
      <c r="H1954" s="42" t="n"/>
      <c r="I1954" s="42" t="n"/>
      <c r="J1954" s="42" t="n"/>
      <c r="K1954" s="42" t="n"/>
      <c r="L1954" s="42" t="n"/>
      <c r="M1954" s="42" t="n"/>
      <c r="N1954" s="42" t="n"/>
      <c r="O1954" s="42" t="n"/>
    </row>
    <row r="1955">
      <c r="A1955" s="40" t="n"/>
      <c r="B1955" s="41" t="n"/>
      <c r="C1955" s="42" t="n"/>
      <c r="D1955" s="42" t="n"/>
      <c r="E1955" s="42" t="n"/>
      <c r="F1955" s="42" t="n"/>
      <c r="G1955" s="42" t="n"/>
      <c r="H1955" s="42" t="n"/>
      <c r="I1955" s="42" t="n"/>
      <c r="J1955" s="42" t="n"/>
      <c r="K1955" s="42" t="n"/>
      <c r="L1955" s="42" t="n"/>
      <c r="M1955" s="42" t="n"/>
      <c r="N1955" s="42" t="n"/>
      <c r="O1955" s="42" t="n"/>
    </row>
    <row r="1956">
      <c r="A1956" s="40" t="n"/>
      <c r="B1956" s="41" t="n"/>
      <c r="C1956" s="42" t="n"/>
      <c r="D1956" s="42" t="n"/>
      <c r="E1956" s="42" t="n"/>
      <c r="F1956" s="42" t="n"/>
      <c r="G1956" s="42" t="n"/>
      <c r="H1956" s="42" t="n"/>
      <c r="I1956" s="42" t="n"/>
      <c r="J1956" s="42" t="n"/>
      <c r="K1956" s="42" t="n"/>
      <c r="L1956" s="42" t="n"/>
      <c r="M1956" s="42" t="n"/>
      <c r="N1956" s="42" t="n"/>
      <c r="O1956" s="42" t="n"/>
    </row>
    <row r="1957">
      <c r="A1957" s="40" t="n"/>
      <c r="B1957" s="41" t="n"/>
      <c r="C1957" s="42" t="n"/>
      <c r="D1957" s="42" t="n"/>
      <c r="E1957" s="42" t="n"/>
      <c r="F1957" s="42" t="n"/>
      <c r="G1957" s="42" t="n"/>
      <c r="H1957" s="42" t="n"/>
      <c r="I1957" s="42" t="n"/>
      <c r="J1957" s="42" t="n"/>
      <c r="K1957" s="42" t="n"/>
      <c r="L1957" s="42" t="n"/>
      <c r="M1957" s="42" t="n"/>
      <c r="N1957" s="42" t="n"/>
      <c r="O1957" s="42" t="n"/>
    </row>
    <row r="1958">
      <c r="A1958" s="40" t="n"/>
      <c r="B1958" s="41" t="n"/>
      <c r="C1958" s="42" t="n"/>
      <c r="D1958" s="42" t="n"/>
      <c r="E1958" s="42" t="n"/>
      <c r="F1958" s="42" t="n"/>
      <c r="G1958" s="42" t="n"/>
      <c r="H1958" s="42" t="n"/>
      <c r="I1958" s="42" t="n"/>
      <c r="J1958" s="42" t="n"/>
      <c r="K1958" s="42" t="n"/>
      <c r="L1958" s="42" t="n"/>
      <c r="M1958" s="42" t="n"/>
      <c r="N1958" s="42" t="n"/>
      <c r="O1958" s="42" t="n"/>
    </row>
    <row r="1959">
      <c r="A1959" s="40" t="n"/>
      <c r="B1959" s="41" t="n"/>
      <c r="C1959" s="42" t="n"/>
      <c r="D1959" s="42" t="n"/>
      <c r="E1959" s="42" t="n"/>
      <c r="F1959" s="42" t="n"/>
      <c r="G1959" s="42" t="n"/>
      <c r="H1959" s="42" t="n"/>
      <c r="I1959" s="42" t="n"/>
      <c r="J1959" s="42" t="n"/>
      <c r="K1959" s="42" t="n"/>
      <c r="L1959" s="42" t="n"/>
      <c r="M1959" s="42" t="n"/>
      <c r="N1959" s="42" t="n"/>
      <c r="O1959" s="42" t="n"/>
    </row>
    <row r="1960">
      <c r="A1960" s="40" t="n"/>
      <c r="B1960" s="41" t="n"/>
      <c r="C1960" s="42" t="n"/>
      <c r="D1960" s="42" t="n"/>
      <c r="E1960" s="42" t="n"/>
      <c r="F1960" s="42" t="n"/>
      <c r="G1960" s="42" t="n"/>
      <c r="H1960" s="42" t="n"/>
      <c r="I1960" s="42" t="n"/>
      <c r="J1960" s="42" t="n"/>
      <c r="K1960" s="42" t="n"/>
      <c r="L1960" s="42" t="n"/>
      <c r="M1960" s="42" t="n"/>
      <c r="N1960" s="42" t="n"/>
      <c r="O1960" s="42" t="n"/>
    </row>
    <row r="1961">
      <c r="A1961" s="40" t="n"/>
      <c r="B1961" s="41" t="n"/>
      <c r="C1961" s="42" t="n"/>
      <c r="D1961" s="42" t="n"/>
      <c r="E1961" s="42" t="n"/>
      <c r="F1961" s="42" t="n"/>
      <c r="G1961" s="42" t="n"/>
      <c r="H1961" s="42" t="n"/>
      <c r="I1961" s="42" t="n"/>
      <c r="J1961" s="42" t="n"/>
      <c r="K1961" s="42" t="n"/>
      <c r="L1961" s="42" t="n"/>
      <c r="M1961" s="42" t="n"/>
      <c r="N1961" s="42" t="n"/>
      <c r="O1961" s="42" t="n"/>
    </row>
    <row r="1962">
      <c r="A1962" s="40" t="n"/>
      <c r="B1962" s="41" t="n"/>
      <c r="C1962" s="42" t="n"/>
      <c r="D1962" s="42" t="n"/>
      <c r="E1962" s="42" t="n"/>
      <c r="F1962" s="42" t="n"/>
      <c r="G1962" s="42" t="n"/>
      <c r="H1962" s="42" t="n"/>
      <c r="I1962" s="42" t="n"/>
      <c r="J1962" s="42" t="n"/>
      <c r="K1962" s="42" t="n"/>
      <c r="L1962" s="42" t="n"/>
      <c r="M1962" s="42" t="n"/>
      <c r="N1962" s="42" t="n"/>
      <c r="O1962" s="42" t="n"/>
    </row>
    <row r="1963">
      <c r="A1963" s="40" t="n"/>
      <c r="B1963" s="41" t="n"/>
      <c r="C1963" s="42" t="n"/>
      <c r="D1963" s="42" t="n"/>
      <c r="E1963" s="42" t="n"/>
      <c r="F1963" s="42" t="n"/>
      <c r="G1963" s="42" t="n"/>
      <c r="H1963" s="42" t="n"/>
      <c r="I1963" s="42" t="n"/>
      <c r="J1963" s="42" t="n"/>
      <c r="K1963" s="42" t="n"/>
      <c r="L1963" s="42" t="n"/>
      <c r="M1963" s="42" t="n"/>
      <c r="N1963" s="42" t="n"/>
      <c r="O1963" s="42" t="n"/>
    </row>
    <row r="1964">
      <c r="A1964" s="40" t="n"/>
      <c r="B1964" s="41" t="n"/>
      <c r="C1964" s="42" t="n"/>
      <c r="D1964" s="42" t="n"/>
      <c r="E1964" s="42" t="n"/>
      <c r="F1964" s="42" t="n"/>
      <c r="G1964" s="42" t="n"/>
      <c r="H1964" s="42" t="n"/>
      <c r="I1964" s="42" t="n"/>
      <c r="J1964" s="42" t="n"/>
      <c r="K1964" s="42" t="n"/>
      <c r="L1964" s="42" t="n"/>
      <c r="M1964" s="42" t="n"/>
      <c r="N1964" s="42" t="n"/>
      <c r="O1964" s="42" t="n"/>
    </row>
    <row r="1965">
      <c r="A1965" s="40" t="n"/>
      <c r="B1965" s="41" t="n"/>
      <c r="C1965" s="42" t="n"/>
      <c r="D1965" s="42" t="n"/>
      <c r="E1965" s="42" t="n"/>
      <c r="F1965" s="42" t="n"/>
      <c r="G1965" s="42" t="n"/>
      <c r="H1965" s="42" t="n"/>
      <c r="I1965" s="42" t="n"/>
      <c r="J1965" s="42" t="n"/>
      <c r="K1965" s="42" t="n"/>
      <c r="L1965" s="42" t="n"/>
      <c r="M1965" s="42" t="n"/>
      <c r="N1965" s="42" t="n"/>
      <c r="O1965" s="42" t="n"/>
    </row>
    <row r="1966">
      <c r="A1966" s="40" t="n"/>
      <c r="B1966" s="41" t="n"/>
      <c r="C1966" s="42" t="n"/>
      <c r="D1966" s="42" t="n"/>
      <c r="E1966" s="42" t="n"/>
      <c r="F1966" s="42" t="n"/>
      <c r="G1966" s="42" t="n"/>
      <c r="H1966" s="42" t="n"/>
      <c r="I1966" s="42" t="n"/>
      <c r="J1966" s="42" t="n"/>
      <c r="K1966" s="42" t="n"/>
      <c r="L1966" s="42" t="n"/>
      <c r="M1966" s="42" t="n"/>
      <c r="N1966" s="42" t="n"/>
      <c r="O1966" s="42" t="n"/>
    </row>
    <row r="1967">
      <c r="A1967" s="40" t="n"/>
      <c r="B1967" s="41" t="n"/>
      <c r="C1967" s="42" t="n"/>
      <c r="D1967" s="42" t="n"/>
      <c r="E1967" s="42" t="n"/>
      <c r="F1967" s="42" t="n"/>
      <c r="G1967" s="42" t="n"/>
      <c r="H1967" s="42" t="n"/>
      <c r="I1967" s="42" t="n"/>
      <c r="J1967" s="42" t="n"/>
      <c r="K1967" s="42" t="n"/>
      <c r="L1967" s="42" t="n"/>
      <c r="M1967" s="42" t="n"/>
      <c r="N1967" s="42" t="n"/>
      <c r="O1967" s="42" t="n"/>
    </row>
    <row r="1968">
      <c r="A1968" s="40" t="n"/>
      <c r="B1968" s="41" t="n"/>
      <c r="C1968" s="42" t="n"/>
      <c r="D1968" s="42" t="n"/>
      <c r="E1968" s="42" t="n"/>
      <c r="F1968" s="42" t="n"/>
      <c r="G1968" s="42" t="n"/>
      <c r="H1968" s="42" t="n"/>
      <c r="I1968" s="42" t="n"/>
      <c r="J1968" s="42" t="n"/>
      <c r="K1968" s="42" t="n"/>
      <c r="L1968" s="42" t="n"/>
      <c r="M1968" s="42" t="n"/>
      <c r="N1968" s="42" t="n"/>
      <c r="O1968" s="42" t="n"/>
    </row>
    <row r="1969">
      <c r="A1969" s="40" t="n"/>
      <c r="B1969" s="41" t="n"/>
      <c r="C1969" s="42" t="n"/>
      <c r="D1969" s="42" t="n"/>
      <c r="E1969" s="42" t="n"/>
      <c r="F1969" s="42" t="n"/>
      <c r="G1969" s="42" t="n"/>
      <c r="H1969" s="42" t="n"/>
      <c r="I1969" s="42" t="n"/>
      <c r="J1969" s="42" t="n"/>
      <c r="K1969" s="42" t="n"/>
      <c r="L1969" s="42" t="n"/>
      <c r="M1969" s="42" t="n"/>
      <c r="N1969" s="42" t="n"/>
      <c r="O1969" s="42" t="n"/>
    </row>
    <row r="1970">
      <c r="A1970" s="40" t="n"/>
      <c r="B1970" s="41" t="n"/>
      <c r="C1970" s="42" t="n"/>
      <c r="D1970" s="42" t="n"/>
      <c r="E1970" s="42" t="n"/>
      <c r="F1970" s="42" t="n"/>
      <c r="G1970" s="42" t="n"/>
      <c r="H1970" s="42" t="n"/>
      <c r="I1970" s="42" t="n"/>
      <c r="J1970" s="42" t="n"/>
      <c r="K1970" s="42" t="n"/>
      <c r="L1970" s="42" t="n"/>
      <c r="M1970" s="42" t="n"/>
      <c r="N1970" s="42" t="n"/>
      <c r="O1970" s="42" t="n"/>
    </row>
    <row r="1971">
      <c r="A1971" s="40" t="n"/>
      <c r="B1971" s="41" t="n"/>
      <c r="C1971" s="42" t="n"/>
      <c r="D1971" s="42" t="n"/>
      <c r="E1971" s="42" t="n"/>
      <c r="F1971" s="42" t="n"/>
      <c r="G1971" s="42" t="n"/>
      <c r="H1971" s="42" t="n"/>
      <c r="I1971" s="42" t="n"/>
      <c r="J1971" s="42" t="n"/>
      <c r="K1971" s="42" t="n"/>
      <c r="L1971" s="42" t="n"/>
      <c r="M1971" s="42" t="n"/>
      <c r="N1971" s="42" t="n"/>
      <c r="O1971" s="42" t="n"/>
    </row>
    <row r="1972">
      <c r="A1972" s="40" t="n"/>
      <c r="B1972" s="41" t="n"/>
      <c r="C1972" s="42" t="n"/>
      <c r="D1972" s="42" t="n"/>
      <c r="E1972" s="42" t="n"/>
      <c r="F1972" s="42" t="n"/>
      <c r="G1972" s="42" t="n"/>
      <c r="H1972" s="42" t="n"/>
      <c r="I1972" s="42" t="n"/>
      <c r="J1972" s="42" t="n"/>
      <c r="K1972" s="42" t="n"/>
      <c r="L1972" s="42" t="n"/>
      <c r="M1972" s="42" t="n"/>
      <c r="N1972" s="42" t="n"/>
      <c r="O1972" s="42" t="n"/>
    </row>
    <row r="1973">
      <c r="A1973" s="40" t="n"/>
      <c r="B1973" s="41" t="n"/>
      <c r="C1973" s="42" t="n"/>
      <c r="D1973" s="42" t="n"/>
      <c r="E1973" s="42" t="n"/>
      <c r="F1973" s="42" t="n"/>
      <c r="G1973" s="42" t="n"/>
      <c r="H1973" s="42" t="n"/>
      <c r="I1973" s="42" t="n"/>
      <c r="J1973" s="42" t="n"/>
      <c r="K1973" s="42" t="n"/>
      <c r="L1973" s="42" t="n"/>
      <c r="M1973" s="42" t="n"/>
      <c r="N1973" s="42" t="n"/>
      <c r="O1973" s="42" t="n"/>
    </row>
    <row r="1974">
      <c r="A1974" s="40" t="n"/>
      <c r="B1974" s="41" t="n"/>
      <c r="C1974" s="42" t="n"/>
      <c r="D1974" s="42" t="n"/>
      <c r="E1974" s="42" t="n"/>
      <c r="F1974" s="42" t="n"/>
      <c r="G1974" s="42" t="n"/>
      <c r="H1974" s="42" t="n"/>
      <c r="I1974" s="42" t="n"/>
      <c r="J1974" s="42" t="n"/>
      <c r="K1974" s="42" t="n"/>
      <c r="L1974" s="42" t="n"/>
      <c r="M1974" s="42" t="n"/>
      <c r="N1974" s="42" t="n"/>
      <c r="O1974" s="42" t="n"/>
    </row>
    <row r="1975">
      <c r="A1975" s="40" t="n"/>
      <c r="B1975" s="41" t="n"/>
      <c r="C1975" s="42" t="n"/>
      <c r="D1975" s="42" t="n"/>
      <c r="E1975" s="42" t="n"/>
      <c r="F1975" s="42" t="n"/>
      <c r="G1975" s="42" t="n"/>
      <c r="H1975" s="42" t="n"/>
      <c r="I1975" s="42" t="n"/>
      <c r="J1975" s="42" t="n"/>
      <c r="K1975" s="42" t="n"/>
      <c r="L1975" s="42" t="n"/>
      <c r="M1975" s="42" t="n"/>
      <c r="N1975" s="42" t="n"/>
      <c r="O1975" s="42" t="n"/>
    </row>
    <row r="1976">
      <c r="A1976" s="40" t="n"/>
      <c r="B1976" s="41" t="n"/>
      <c r="C1976" s="42" t="n"/>
      <c r="D1976" s="42" t="n"/>
      <c r="E1976" s="42" t="n"/>
      <c r="F1976" s="42" t="n"/>
      <c r="G1976" s="42" t="n"/>
      <c r="H1976" s="42" t="n"/>
      <c r="I1976" s="42" t="n"/>
      <c r="J1976" s="42" t="n"/>
      <c r="K1976" s="42" t="n"/>
      <c r="L1976" s="42" t="n"/>
      <c r="M1976" s="42" t="n"/>
      <c r="N1976" s="42" t="n"/>
      <c r="O1976" s="42" t="n"/>
    </row>
    <row r="1977">
      <c r="A1977" s="40" t="n"/>
      <c r="B1977" s="41" t="n"/>
      <c r="C1977" s="42" t="n"/>
      <c r="D1977" s="42" t="n"/>
      <c r="E1977" s="42" t="n"/>
      <c r="F1977" s="42" t="n"/>
      <c r="G1977" s="42" t="n"/>
      <c r="H1977" s="42" t="n"/>
      <c r="I1977" s="42" t="n"/>
      <c r="J1977" s="42" t="n"/>
      <c r="K1977" s="42" t="n"/>
      <c r="L1977" s="42" t="n"/>
      <c r="M1977" s="42" t="n"/>
      <c r="N1977" s="42" t="n"/>
      <c r="O1977" s="42" t="n"/>
    </row>
    <row r="1978">
      <c r="A1978" s="40" t="n"/>
      <c r="B1978" s="41" t="n"/>
      <c r="C1978" s="42" t="n"/>
      <c r="D1978" s="42" t="n"/>
      <c r="E1978" s="42" t="n"/>
      <c r="F1978" s="42" t="n"/>
      <c r="G1978" s="42" t="n"/>
      <c r="H1978" s="42" t="n"/>
      <c r="I1978" s="42" t="n"/>
      <c r="J1978" s="42" t="n"/>
      <c r="K1978" s="42" t="n"/>
      <c r="L1978" s="42" t="n"/>
      <c r="M1978" s="42" t="n"/>
      <c r="N1978" s="42" t="n"/>
      <c r="O1978" s="42" t="n"/>
    </row>
    <row r="1979">
      <c r="A1979" s="40" t="n"/>
      <c r="B1979" s="41" t="n"/>
      <c r="C1979" s="42" t="n"/>
      <c r="D1979" s="42" t="n"/>
      <c r="E1979" s="42" t="n"/>
      <c r="F1979" s="42" t="n"/>
      <c r="G1979" s="42" t="n"/>
      <c r="H1979" s="42" t="n"/>
      <c r="I1979" s="42" t="n"/>
      <c r="J1979" s="42" t="n"/>
      <c r="K1979" s="42" t="n"/>
      <c r="L1979" s="42" t="n"/>
      <c r="M1979" s="42" t="n"/>
      <c r="N1979" s="42" t="n"/>
      <c r="O1979" s="42" t="n"/>
    </row>
    <row r="1980">
      <c r="A1980" s="40" t="n"/>
      <c r="B1980" s="41" t="n"/>
      <c r="C1980" s="42" t="n"/>
      <c r="D1980" s="42" t="n"/>
      <c r="E1980" s="42" t="n"/>
      <c r="F1980" s="42" t="n"/>
      <c r="G1980" s="42" t="n"/>
      <c r="H1980" s="42" t="n"/>
      <c r="I1980" s="42" t="n"/>
      <c r="J1980" s="42" t="n"/>
      <c r="K1980" s="42" t="n"/>
      <c r="L1980" s="42" t="n"/>
      <c r="M1980" s="42" t="n"/>
      <c r="N1980" s="42" t="n"/>
      <c r="O1980" s="42" t="n"/>
    </row>
    <row r="1981">
      <c r="A1981" s="40" t="n"/>
      <c r="B1981" s="41" t="n"/>
      <c r="C1981" s="42" t="n"/>
      <c r="D1981" s="42" t="n"/>
      <c r="E1981" s="42" t="n"/>
      <c r="F1981" s="42" t="n"/>
      <c r="G1981" s="42" t="n"/>
      <c r="H1981" s="42" t="n"/>
      <c r="I1981" s="42" t="n"/>
      <c r="J1981" s="42" t="n"/>
      <c r="K1981" s="42" t="n"/>
      <c r="L1981" s="42" t="n"/>
      <c r="M1981" s="42" t="n"/>
      <c r="N1981" s="42" t="n"/>
      <c r="O1981" s="42" t="n"/>
    </row>
    <row r="1982">
      <c r="A1982" s="40" t="n"/>
      <c r="B1982" s="41" t="n"/>
      <c r="C1982" s="42" t="n"/>
      <c r="D1982" s="42" t="n"/>
      <c r="E1982" s="42" t="n"/>
      <c r="F1982" s="42" t="n"/>
      <c r="G1982" s="42" t="n"/>
      <c r="H1982" s="42" t="n"/>
      <c r="I1982" s="42" t="n"/>
      <c r="J1982" s="42" t="n"/>
      <c r="K1982" s="42" t="n"/>
      <c r="L1982" s="42" t="n"/>
      <c r="M1982" s="42" t="n"/>
      <c r="N1982" s="42" t="n"/>
      <c r="O1982" s="42" t="n"/>
    </row>
    <row r="1983">
      <c r="A1983" s="40" t="n"/>
      <c r="B1983" s="41" t="n"/>
      <c r="C1983" s="42" t="n"/>
      <c r="D1983" s="42" t="n"/>
      <c r="E1983" s="42" t="n"/>
      <c r="F1983" s="42" t="n"/>
      <c r="G1983" s="42" t="n"/>
      <c r="H1983" s="42" t="n"/>
      <c r="I1983" s="42" t="n"/>
      <c r="J1983" s="42" t="n"/>
      <c r="K1983" s="42" t="n"/>
      <c r="L1983" s="42" t="n"/>
      <c r="M1983" s="42" t="n"/>
      <c r="N1983" s="42" t="n"/>
      <c r="O1983" s="42" t="n"/>
    </row>
    <row r="1984">
      <c r="A1984" s="40" t="n"/>
      <c r="B1984" s="41" t="n"/>
      <c r="C1984" s="42" t="n"/>
      <c r="D1984" s="42" t="n"/>
      <c r="E1984" s="42" t="n"/>
      <c r="F1984" s="42" t="n"/>
      <c r="G1984" s="42" t="n"/>
      <c r="H1984" s="42" t="n"/>
      <c r="I1984" s="42" t="n"/>
      <c r="J1984" s="42" t="n"/>
      <c r="K1984" s="42" t="n"/>
      <c r="L1984" s="42" t="n"/>
      <c r="M1984" s="42" t="n"/>
      <c r="N1984" s="42" t="n"/>
      <c r="O1984" s="42" t="n"/>
    </row>
    <row r="1985">
      <c r="A1985" s="40" t="n"/>
      <c r="B1985" s="41" t="n"/>
      <c r="C1985" s="42" t="n"/>
      <c r="D1985" s="42" t="n"/>
      <c r="E1985" s="42" t="n"/>
      <c r="F1985" s="42" t="n"/>
      <c r="G1985" s="42" t="n"/>
      <c r="H1985" s="42" t="n"/>
      <c r="I1985" s="42" t="n"/>
      <c r="J1985" s="42" t="n"/>
      <c r="K1985" s="42" t="n"/>
      <c r="L1985" s="42" t="n"/>
      <c r="M1985" s="42" t="n"/>
      <c r="N1985" s="42" t="n"/>
      <c r="O1985" s="42" t="n"/>
    </row>
    <row r="1986">
      <c r="A1986" s="40" t="n"/>
      <c r="B1986" s="41" t="n"/>
      <c r="C1986" s="42" t="n"/>
      <c r="D1986" s="42" t="n"/>
      <c r="E1986" s="42" t="n"/>
      <c r="F1986" s="42" t="n"/>
      <c r="G1986" s="42" t="n"/>
      <c r="H1986" s="42" t="n"/>
      <c r="I1986" s="42" t="n"/>
      <c r="J1986" s="42" t="n"/>
      <c r="K1986" s="42" t="n"/>
      <c r="L1986" s="42" t="n"/>
      <c r="M1986" s="42" t="n"/>
      <c r="N1986" s="42" t="n"/>
      <c r="O1986" s="42" t="n"/>
    </row>
    <row r="1987">
      <c r="A1987" s="40" t="n"/>
      <c r="B1987" s="41" t="n"/>
      <c r="C1987" s="42" t="n"/>
      <c r="D1987" s="42" t="n"/>
      <c r="E1987" s="42" t="n"/>
      <c r="F1987" s="42" t="n"/>
      <c r="G1987" s="42" t="n"/>
      <c r="H1987" s="42" t="n"/>
      <c r="I1987" s="42" t="n"/>
      <c r="J1987" s="42" t="n"/>
      <c r="K1987" s="42" t="n"/>
      <c r="L1987" s="42" t="n"/>
      <c r="M1987" s="42" t="n"/>
      <c r="N1987" s="42" t="n"/>
      <c r="O1987" s="42" t="n"/>
    </row>
    <row r="1988">
      <c r="A1988" s="40" t="n"/>
      <c r="B1988" s="41" t="n"/>
      <c r="C1988" s="42" t="n"/>
      <c r="D1988" s="42" t="n"/>
      <c r="E1988" s="42" t="n"/>
      <c r="F1988" s="42" t="n"/>
      <c r="G1988" s="42" t="n"/>
      <c r="H1988" s="42" t="n"/>
      <c r="I1988" s="42" t="n"/>
      <c r="J1988" s="42" t="n"/>
      <c r="K1988" s="42" t="n"/>
      <c r="L1988" s="42" t="n"/>
      <c r="M1988" s="42" t="n"/>
      <c r="N1988" s="42" t="n"/>
      <c r="O1988" s="42" t="n"/>
    </row>
    <row r="1989">
      <c r="A1989" s="40" t="n"/>
      <c r="B1989" s="41" t="n"/>
      <c r="C1989" s="42" t="n"/>
      <c r="D1989" s="42" t="n"/>
      <c r="E1989" s="42" t="n"/>
      <c r="F1989" s="42" t="n"/>
      <c r="G1989" s="42" t="n"/>
      <c r="H1989" s="42" t="n"/>
      <c r="I1989" s="42" t="n"/>
      <c r="J1989" s="42" t="n"/>
      <c r="K1989" s="42" t="n"/>
      <c r="L1989" s="42" t="n"/>
      <c r="M1989" s="42" t="n"/>
      <c r="N1989" s="42" t="n"/>
      <c r="O1989" s="42" t="n"/>
    </row>
    <row r="1990">
      <c r="A1990" s="40" t="n"/>
      <c r="B1990" s="41" t="n"/>
      <c r="C1990" s="42" t="n"/>
      <c r="D1990" s="42" t="n"/>
      <c r="E1990" s="42" t="n"/>
      <c r="F1990" s="42" t="n"/>
      <c r="G1990" s="42" t="n"/>
      <c r="H1990" s="42" t="n"/>
      <c r="I1990" s="42" t="n"/>
      <c r="J1990" s="42" t="n"/>
      <c r="K1990" s="42" t="n"/>
      <c r="L1990" s="42" t="n"/>
      <c r="M1990" s="42" t="n"/>
      <c r="N1990" s="42" t="n"/>
      <c r="O1990" s="42" t="n"/>
    </row>
    <row r="1991">
      <c r="A1991" s="40" t="n"/>
      <c r="B1991" s="41" t="n"/>
      <c r="C1991" s="42" t="n"/>
      <c r="D1991" s="42" t="n"/>
      <c r="E1991" s="42" t="n"/>
      <c r="F1991" s="42" t="n"/>
      <c r="G1991" s="42" t="n"/>
      <c r="H1991" s="42" t="n"/>
      <c r="I1991" s="42" t="n"/>
      <c r="J1991" s="42" t="n"/>
      <c r="K1991" s="42" t="n"/>
      <c r="L1991" s="42" t="n"/>
      <c r="M1991" s="42" t="n"/>
      <c r="N1991" s="42" t="n"/>
      <c r="O1991" s="42" t="n"/>
    </row>
    <row r="1992">
      <c r="A1992" s="40" t="n"/>
      <c r="B1992" s="41" t="n"/>
      <c r="C1992" s="42" t="n"/>
      <c r="D1992" s="42" t="n"/>
      <c r="E1992" s="42" t="n"/>
      <c r="F1992" s="42" t="n"/>
      <c r="G1992" s="42" t="n"/>
      <c r="H1992" s="42" t="n"/>
      <c r="I1992" s="42" t="n"/>
      <c r="J1992" s="42" t="n"/>
      <c r="K1992" s="42" t="n"/>
      <c r="L1992" s="42" t="n"/>
      <c r="M1992" s="42" t="n"/>
      <c r="N1992" s="42" t="n"/>
      <c r="O1992" s="42" t="n"/>
    </row>
    <row r="1993">
      <c r="A1993" s="40" t="n"/>
      <c r="B1993" s="41" t="n"/>
      <c r="C1993" s="42" t="n"/>
      <c r="D1993" s="42" t="n"/>
      <c r="E1993" s="42" t="n"/>
      <c r="F1993" s="42" t="n"/>
      <c r="G1993" s="42" t="n"/>
      <c r="H1993" s="42" t="n"/>
      <c r="I1993" s="42" t="n"/>
      <c r="J1993" s="42" t="n"/>
      <c r="K1993" s="42" t="n"/>
      <c r="L1993" s="42" t="n"/>
      <c r="M1993" s="42" t="n"/>
      <c r="N1993" s="42" t="n"/>
      <c r="O1993" s="42" t="n"/>
    </row>
    <row r="1994">
      <c r="A1994" s="40" t="n"/>
      <c r="B1994" s="41" t="n"/>
      <c r="C1994" s="42" t="n"/>
      <c r="D1994" s="42" t="n"/>
      <c r="E1994" s="42" t="n"/>
      <c r="F1994" s="42" t="n"/>
      <c r="G1994" s="42" t="n"/>
      <c r="H1994" s="42" t="n"/>
      <c r="I1994" s="42" t="n"/>
      <c r="J1994" s="42" t="n"/>
      <c r="K1994" s="42" t="n"/>
      <c r="L1994" s="42" t="n"/>
      <c r="M1994" s="42" t="n"/>
      <c r="N1994" s="42" t="n"/>
      <c r="O1994" s="42" t="n"/>
    </row>
    <row r="1995">
      <c r="A1995" s="40" t="n"/>
      <c r="B1995" s="41" t="n"/>
      <c r="C1995" s="42" t="n"/>
      <c r="D1995" s="42" t="n"/>
      <c r="E1995" s="42" t="n"/>
      <c r="F1995" s="42" t="n"/>
      <c r="G1995" s="42" t="n"/>
      <c r="H1995" s="42" t="n"/>
      <c r="I1995" s="42" t="n"/>
      <c r="J1995" s="42" t="n"/>
      <c r="K1995" s="42" t="n"/>
      <c r="L1995" s="42" t="n"/>
      <c r="M1995" s="42" t="n"/>
      <c r="N1995" s="42" t="n"/>
      <c r="O1995" s="42" t="n"/>
    </row>
    <row r="1996">
      <c r="A1996" s="40" t="n"/>
      <c r="B1996" s="41" t="n"/>
      <c r="C1996" s="42" t="n"/>
      <c r="D1996" s="42" t="n"/>
      <c r="E1996" s="42" t="n"/>
      <c r="F1996" s="42" t="n"/>
      <c r="G1996" s="42" t="n"/>
      <c r="H1996" s="42" t="n"/>
      <c r="I1996" s="42" t="n"/>
      <c r="J1996" s="42" t="n"/>
      <c r="K1996" s="42" t="n"/>
      <c r="L1996" s="42" t="n"/>
      <c r="M1996" s="42" t="n"/>
      <c r="N1996" s="42" t="n"/>
      <c r="O1996" s="42" t="n"/>
    </row>
    <row r="1997">
      <c r="A1997" s="40" t="n"/>
      <c r="B1997" s="41" t="n"/>
      <c r="C1997" s="42" t="n"/>
      <c r="D1997" s="42" t="n"/>
      <c r="E1997" s="42" t="n"/>
      <c r="F1997" s="42" t="n"/>
      <c r="G1997" s="42" t="n"/>
      <c r="H1997" s="42" t="n"/>
      <c r="I1997" s="42" t="n"/>
      <c r="J1997" s="42" t="n"/>
      <c r="K1997" s="42" t="n"/>
      <c r="L1997" s="42" t="n"/>
      <c r="M1997" s="42" t="n"/>
      <c r="N1997" s="42" t="n"/>
      <c r="O1997" s="42" t="n"/>
    </row>
    <row r="1998">
      <c r="A1998" s="40" t="n"/>
      <c r="B1998" s="41" t="n"/>
      <c r="C1998" s="42" t="n"/>
      <c r="D1998" s="42" t="n"/>
      <c r="E1998" s="42" t="n"/>
      <c r="F1998" s="42" t="n"/>
      <c r="G1998" s="42" t="n"/>
      <c r="H1998" s="42" t="n"/>
      <c r="I1998" s="42" t="n"/>
      <c r="J1998" s="42" t="n"/>
      <c r="K1998" s="42" t="n"/>
      <c r="L1998" s="42" t="n"/>
      <c r="M1998" s="42" t="n"/>
      <c r="N1998" s="42" t="n"/>
      <c r="O1998" s="42" t="n"/>
    </row>
    <row r="1999">
      <c r="A1999" s="40" t="n"/>
      <c r="B1999" s="41" t="n"/>
      <c r="C1999" s="42" t="n"/>
      <c r="D1999" s="42" t="n"/>
      <c r="E1999" s="42" t="n"/>
      <c r="F1999" s="42" t="n"/>
      <c r="G1999" s="42" t="n"/>
      <c r="H1999" s="42" t="n"/>
      <c r="I1999" s="42" t="n"/>
      <c r="J1999" s="42" t="n"/>
      <c r="K1999" s="42" t="n"/>
      <c r="L1999" s="42" t="n"/>
      <c r="M1999" s="42" t="n"/>
      <c r="N1999" s="42" t="n"/>
      <c r="O1999" s="42" t="n"/>
    </row>
    <row r="2000">
      <c r="A2000" s="40" t="n"/>
      <c r="B2000" s="41" t="n"/>
      <c r="C2000" s="42" t="n"/>
      <c r="D2000" s="42" t="n"/>
      <c r="E2000" s="42" t="n"/>
      <c r="F2000" s="42" t="n"/>
      <c r="G2000" s="42" t="n"/>
      <c r="H2000" s="42" t="n"/>
      <c r="I2000" s="42" t="n"/>
      <c r="J2000" s="42" t="n"/>
      <c r="K2000" s="42" t="n"/>
      <c r="L2000" s="42" t="n"/>
      <c r="M2000" s="42" t="n"/>
      <c r="N2000" s="42" t="n"/>
      <c r="O2000" s="42" t="n"/>
    </row>
    <row r="2001">
      <c r="A2001" s="40" t="n"/>
      <c r="B2001" s="41" t="n"/>
      <c r="C2001" s="42" t="n"/>
      <c r="D2001" s="42" t="n"/>
      <c r="E2001" s="42" t="n"/>
      <c r="F2001" s="42" t="n"/>
      <c r="G2001" s="42" t="n"/>
      <c r="H2001" s="42" t="n"/>
      <c r="I2001" s="42" t="n"/>
      <c r="J2001" s="42" t="n"/>
      <c r="K2001" s="42" t="n"/>
      <c r="L2001" s="42" t="n"/>
      <c r="M2001" s="42" t="n"/>
      <c r="N2001" s="42" t="n"/>
      <c r="O2001" s="42" t="n"/>
    </row>
    <row r="2002">
      <c r="A2002" s="40" t="n"/>
      <c r="B2002" s="41" t="n"/>
      <c r="C2002" s="42" t="n"/>
      <c r="D2002" s="42" t="n"/>
      <c r="E2002" s="42" t="n"/>
      <c r="F2002" s="42" t="n"/>
      <c r="G2002" s="42" t="n"/>
      <c r="H2002" s="42" t="n"/>
      <c r="I2002" s="42" t="n"/>
      <c r="J2002" s="42" t="n"/>
      <c r="K2002" s="42" t="n"/>
      <c r="L2002" s="42" t="n"/>
      <c r="M2002" s="42" t="n"/>
      <c r="N2002" s="42" t="n"/>
      <c r="O2002" s="42" t="n"/>
    </row>
    <row r="2003">
      <c r="A2003" s="40" t="n"/>
      <c r="B2003" s="41" t="n"/>
      <c r="C2003" s="42" t="n"/>
      <c r="D2003" s="42" t="n"/>
      <c r="E2003" s="42" t="n"/>
      <c r="F2003" s="42" t="n"/>
      <c r="G2003" s="42" t="n"/>
      <c r="H2003" s="42" t="n"/>
      <c r="I2003" s="42" t="n"/>
      <c r="J2003" s="42" t="n"/>
      <c r="K2003" s="42" t="n"/>
      <c r="L2003" s="42" t="n"/>
      <c r="M2003" s="42" t="n"/>
      <c r="N2003" s="42" t="n"/>
      <c r="O2003" s="42" t="n"/>
    </row>
    <row r="2004">
      <c r="A2004" s="40" t="n"/>
      <c r="B2004" s="41" t="n"/>
      <c r="C2004" s="42" t="n"/>
      <c r="D2004" s="42" t="n"/>
      <c r="E2004" s="42" t="n"/>
      <c r="F2004" s="42" t="n"/>
      <c r="G2004" s="42" t="n"/>
      <c r="H2004" s="42" t="n"/>
      <c r="I2004" s="42" t="n"/>
      <c r="J2004" s="42" t="n"/>
      <c r="K2004" s="42" t="n"/>
      <c r="L2004" s="42" t="n"/>
      <c r="M2004" s="42" t="n"/>
      <c r="N2004" s="42" t="n"/>
      <c r="O2004" s="42" t="n"/>
    </row>
    <row r="2005">
      <c r="A2005" s="40" t="n"/>
      <c r="B2005" s="41" t="n"/>
      <c r="C2005" s="42" t="n"/>
      <c r="D2005" s="42" t="n"/>
      <c r="E2005" s="42" t="n"/>
      <c r="F2005" s="42" t="n"/>
      <c r="G2005" s="42" t="n"/>
      <c r="H2005" s="42" t="n"/>
      <c r="I2005" s="42" t="n"/>
      <c r="J2005" s="42" t="n"/>
      <c r="K2005" s="42" t="n"/>
      <c r="L2005" s="42" t="n"/>
      <c r="M2005" s="42" t="n"/>
      <c r="N2005" s="42" t="n"/>
      <c r="O2005" s="42" t="n"/>
    </row>
    <row r="2006">
      <c r="A2006" s="40" t="n"/>
      <c r="B2006" s="41" t="n"/>
      <c r="C2006" s="42" t="n"/>
      <c r="D2006" s="42" t="n"/>
      <c r="E2006" s="42" t="n"/>
      <c r="F2006" s="42" t="n"/>
      <c r="G2006" s="42" t="n"/>
      <c r="H2006" s="42" t="n"/>
      <c r="I2006" s="42" t="n"/>
      <c r="J2006" s="42" t="n"/>
      <c r="K2006" s="42" t="n"/>
      <c r="L2006" s="42" t="n"/>
      <c r="M2006" s="42" t="n"/>
      <c r="N2006" s="42" t="n"/>
      <c r="O2006" s="42" t="n"/>
    </row>
    <row r="2007">
      <c r="A2007" s="40" t="n"/>
      <c r="B2007" s="41" t="n"/>
      <c r="C2007" s="42" t="n"/>
      <c r="D2007" s="42" t="n"/>
      <c r="E2007" s="42" t="n"/>
      <c r="F2007" s="42" t="n"/>
      <c r="G2007" s="42" t="n"/>
      <c r="H2007" s="42" t="n"/>
      <c r="I2007" s="42" t="n"/>
      <c r="J2007" s="42" t="n"/>
      <c r="K2007" s="42" t="n"/>
      <c r="L2007" s="42" t="n"/>
      <c r="M2007" s="42" t="n"/>
      <c r="N2007" s="42" t="n"/>
      <c r="O2007" s="42" t="n"/>
    </row>
    <row r="2008">
      <c r="A2008" s="40" t="n"/>
      <c r="B2008" s="41" t="n"/>
      <c r="C2008" s="42" t="n"/>
      <c r="D2008" s="42" t="n"/>
      <c r="E2008" s="42" t="n"/>
      <c r="F2008" s="42" t="n"/>
      <c r="G2008" s="42" t="n"/>
      <c r="H2008" s="42" t="n"/>
      <c r="I2008" s="42" t="n"/>
      <c r="J2008" s="42" t="n"/>
      <c r="K2008" s="42" t="n"/>
      <c r="L2008" s="42" t="n"/>
      <c r="M2008" s="42" t="n"/>
      <c r="N2008" s="42" t="n"/>
      <c r="O2008" s="42" t="n"/>
    </row>
    <row r="2009">
      <c r="A2009" s="40" t="n"/>
      <c r="B2009" s="41" t="n"/>
      <c r="C2009" s="42" t="n"/>
      <c r="D2009" s="42" t="n"/>
      <c r="E2009" s="42" t="n"/>
      <c r="F2009" s="42" t="n"/>
      <c r="G2009" s="42" t="n"/>
      <c r="H2009" s="42" t="n"/>
      <c r="I2009" s="42" t="n"/>
      <c r="J2009" s="42" t="n"/>
      <c r="K2009" s="42" t="n"/>
      <c r="L2009" s="42" t="n"/>
      <c r="M2009" s="42" t="n"/>
      <c r="N2009" s="42" t="n"/>
      <c r="O2009" s="42" t="n"/>
    </row>
    <row r="2010">
      <c r="A2010" s="40" t="n"/>
      <c r="B2010" s="41" t="n"/>
      <c r="C2010" s="42" t="n"/>
      <c r="D2010" s="42" t="n"/>
      <c r="E2010" s="42" t="n"/>
      <c r="F2010" s="42" t="n"/>
      <c r="G2010" s="42" t="n"/>
      <c r="H2010" s="42" t="n"/>
      <c r="I2010" s="42" t="n"/>
      <c r="J2010" s="42" t="n"/>
      <c r="K2010" s="42" t="n"/>
      <c r="L2010" s="42" t="n"/>
      <c r="M2010" s="42" t="n"/>
      <c r="N2010" s="42" t="n"/>
      <c r="O2010" s="42" t="n"/>
    </row>
    <row r="2011">
      <c r="A2011" s="40" t="n"/>
      <c r="B2011" s="41" t="n"/>
      <c r="C2011" s="42" t="n"/>
      <c r="D2011" s="42" t="n"/>
      <c r="E2011" s="42" t="n"/>
      <c r="F2011" s="42" t="n"/>
      <c r="G2011" s="42" t="n"/>
      <c r="H2011" s="42" t="n"/>
      <c r="I2011" s="42" t="n"/>
      <c r="J2011" s="42" t="n"/>
      <c r="K2011" s="42" t="n"/>
      <c r="L2011" s="42" t="n"/>
      <c r="M2011" s="42" t="n"/>
      <c r="N2011" s="42" t="n"/>
      <c r="O2011" s="42" t="n"/>
    </row>
    <row r="2012">
      <c r="A2012" s="40" t="n"/>
      <c r="B2012" s="41" t="n"/>
      <c r="C2012" s="42" t="n"/>
      <c r="D2012" s="42" t="n"/>
      <c r="E2012" s="42" t="n"/>
      <c r="F2012" s="42" t="n"/>
      <c r="G2012" s="42" t="n"/>
      <c r="H2012" s="42" t="n"/>
      <c r="I2012" s="42" t="n"/>
      <c r="J2012" s="42" t="n"/>
      <c r="K2012" s="42" t="n"/>
      <c r="L2012" s="42" t="n"/>
      <c r="M2012" s="42" t="n"/>
      <c r="N2012" s="42" t="n"/>
      <c r="O2012" s="42" t="n"/>
    </row>
    <row r="2013">
      <c r="A2013" s="40" t="n"/>
      <c r="B2013" s="41" t="n"/>
      <c r="C2013" s="42" t="n"/>
      <c r="D2013" s="42" t="n"/>
      <c r="E2013" s="42" t="n"/>
      <c r="F2013" s="42" t="n"/>
      <c r="G2013" s="42" t="n"/>
      <c r="H2013" s="42" t="n"/>
      <c r="I2013" s="42" t="n"/>
      <c r="J2013" s="42" t="n"/>
      <c r="K2013" s="42" t="n"/>
      <c r="L2013" s="42" t="n"/>
      <c r="M2013" s="42" t="n"/>
      <c r="N2013" s="42" t="n"/>
      <c r="O2013" s="42" t="n"/>
    </row>
    <row r="2014">
      <c r="A2014" s="40" t="n"/>
      <c r="B2014" s="41" t="n"/>
      <c r="C2014" s="42" t="n"/>
      <c r="D2014" s="42" t="n"/>
      <c r="E2014" s="42" t="n"/>
      <c r="F2014" s="42" t="n"/>
      <c r="G2014" s="42" t="n"/>
      <c r="H2014" s="42" t="n"/>
      <c r="I2014" s="42" t="n"/>
      <c r="J2014" s="42" t="n"/>
      <c r="K2014" s="42" t="n"/>
      <c r="L2014" s="42" t="n"/>
      <c r="M2014" s="42" t="n"/>
      <c r="N2014" s="42" t="n"/>
      <c r="O2014" s="42" t="n"/>
    </row>
    <row r="2015">
      <c r="A2015" s="40" t="n"/>
      <c r="B2015" s="41" t="n"/>
      <c r="C2015" s="42" t="n"/>
      <c r="D2015" s="42" t="n"/>
      <c r="E2015" s="42" t="n"/>
      <c r="F2015" s="42" t="n"/>
      <c r="G2015" s="42" t="n"/>
      <c r="H2015" s="42" t="n"/>
      <c r="I2015" s="42" t="n"/>
      <c r="J2015" s="42" t="n"/>
      <c r="K2015" s="42" t="n"/>
      <c r="L2015" s="42" t="n"/>
      <c r="M2015" s="42" t="n"/>
      <c r="N2015" s="42" t="n"/>
      <c r="O2015" s="42" t="n"/>
    </row>
    <row r="2016">
      <c r="A2016" s="40" t="n"/>
      <c r="B2016" s="41" t="n"/>
      <c r="C2016" s="42" t="n"/>
      <c r="D2016" s="42" t="n"/>
      <c r="E2016" s="42" t="n"/>
      <c r="F2016" s="42" t="n"/>
      <c r="G2016" s="42" t="n"/>
      <c r="H2016" s="42" t="n"/>
      <c r="I2016" s="42" t="n"/>
      <c r="J2016" s="42" t="n"/>
      <c r="K2016" s="42" t="n"/>
      <c r="L2016" s="42" t="n"/>
      <c r="M2016" s="42" t="n"/>
      <c r="N2016" s="42" t="n"/>
      <c r="O2016" s="42" t="n"/>
    </row>
    <row r="2017">
      <c r="A2017" s="40" t="n"/>
      <c r="B2017" s="41" t="n"/>
      <c r="C2017" s="42" t="n"/>
      <c r="D2017" s="42" t="n"/>
      <c r="E2017" s="42" t="n"/>
      <c r="F2017" s="42" t="n"/>
      <c r="G2017" s="42" t="n"/>
      <c r="H2017" s="42" t="n"/>
      <c r="I2017" s="42" t="n"/>
      <c r="J2017" s="42" t="n"/>
      <c r="K2017" s="42" t="n"/>
      <c r="L2017" s="42" t="n"/>
      <c r="M2017" s="42" t="n"/>
      <c r="N2017" s="42" t="n"/>
      <c r="O2017" s="42" t="n"/>
    </row>
    <row r="2018">
      <c r="A2018" s="40" t="n"/>
      <c r="B2018" s="41" t="n"/>
      <c r="C2018" s="42" t="n"/>
      <c r="D2018" s="42" t="n"/>
      <c r="E2018" s="42" t="n"/>
      <c r="F2018" s="42" t="n"/>
      <c r="G2018" s="42" t="n"/>
      <c r="H2018" s="42" t="n"/>
      <c r="I2018" s="42" t="n"/>
      <c r="J2018" s="42" t="n"/>
      <c r="K2018" s="42" t="n"/>
      <c r="L2018" s="42" t="n"/>
      <c r="M2018" s="42" t="n"/>
      <c r="N2018" s="42" t="n"/>
      <c r="O2018" s="42" t="n"/>
    </row>
    <row r="2019">
      <c r="A2019" s="40" t="n"/>
      <c r="B2019" s="41" t="n"/>
      <c r="C2019" s="42" t="n"/>
      <c r="D2019" s="42" t="n"/>
      <c r="E2019" s="42" t="n"/>
      <c r="F2019" s="42" t="n"/>
      <c r="G2019" s="42" t="n"/>
      <c r="H2019" s="42" t="n"/>
      <c r="I2019" s="42" t="n"/>
      <c r="J2019" s="42" t="n"/>
      <c r="K2019" s="42" t="n"/>
      <c r="L2019" s="42" t="n"/>
      <c r="M2019" s="42" t="n"/>
      <c r="N2019" s="42" t="n"/>
      <c r="O2019" s="42" t="n"/>
    </row>
    <row r="2020">
      <c r="A2020" s="40" t="n"/>
      <c r="B2020" s="41" t="n"/>
      <c r="C2020" s="42" t="n"/>
      <c r="D2020" s="42" t="n"/>
      <c r="E2020" s="42" t="n"/>
      <c r="F2020" s="42" t="n"/>
      <c r="G2020" s="42" t="n"/>
      <c r="H2020" s="42" t="n"/>
      <c r="I2020" s="42" t="n"/>
      <c r="J2020" s="42" t="n"/>
      <c r="K2020" s="42" t="n"/>
      <c r="L2020" s="42" t="n"/>
      <c r="M2020" s="42" t="n"/>
      <c r="N2020" s="42" t="n"/>
      <c r="O2020" s="42" t="n"/>
    </row>
    <row r="2021">
      <c r="A2021" s="40" t="n"/>
      <c r="B2021" s="41" t="n"/>
      <c r="C2021" s="42" t="n"/>
      <c r="D2021" s="42" t="n"/>
      <c r="E2021" s="42" t="n"/>
      <c r="F2021" s="42" t="n"/>
      <c r="G2021" s="42" t="n"/>
      <c r="H2021" s="42" t="n"/>
      <c r="I2021" s="42" t="n"/>
      <c r="J2021" s="42" t="n"/>
      <c r="K2021" s="42" t="n"/>
      <c r="L2021" s="42" t="n"/>
      <c r="M2021" s="42" t="n"/>
      <c r="N2021" s="42" t="n"/>
      <c r="O2021" s="42" t="n"/>
    </row>
    <row r="2022">
      <c r="A2022" s="40" t="n"/>
      <c r="B2022" s="41" t="n"/>
      <c r="C2022" s="42" t="n"/>
      <c r="D2022" s="42" t="n"/>
      <c r="E2022" s="42" t="n"/>
      <c r="F2022" s="42" t="n"/>
      <c r="G2022" s="42" t="n"/>
      <c r="H2022" s="42" t="n"/>
      <c r="I2022" s="42" t="n"/>
      <c r="J2022" s="42" t="n"/>
      <c r="K2022" s="42" t="n"/>
      <c r="L2022" s="42" t="n"/>
      <c r="M2022" s="42" t="n"/>
      <c r="N2022" s="42" t="n"/>
      <c r="O2022" s="42" t="n"/>
    </row>
    <row r="2023">
      <c r="A2023" s="40" t="n"/>
      <c r="B2023" s="41" t="n"/>
      <c r="C2023" s="42" t="n"/>
      <c r="D2023" s="42" t="n"/>
      <c r="E2023" s="42" t="n"/>
      <c r="F2023" s="42" t="n"/>
      <c r="G2023" s="42" t="n"/>
      <c r="H2023" s="42" t="n"/>
      <c r="I2023" s="42" t="n"/>
      <c r="J2023" s="42" t="n"/>
      <c r="K2023" s="42" t="n"/>
      <c r="L2023" s="42" t="n"/>
      <c r="M2023" s="42" t="n"/>
      <c r="N2023" s="42" t="n"/>
      <c r="O2023" s="42" t="n"/>
    </row>
    <row r="2024">
      <c r="A2024" s="40" t="n"/>
      <c r="B2024" s="41" t="n"/>
      <c r="C2024" s="42" t="n"/>
      <c r="D2024" s="42" t="n"/>
      <c r="E2024" s="42" t="n"/>
      <c r="F2024" s="42" t="n"/>
      <c r="G2024" s="42" t="n"/>
      <c r="H2024" s="42" t="n"/>
      <c r="I2024" s="42" t="n"/>
      <c r="J2024" s="42" t="n"/>
      <c r="K2024" s="42" t="n"/>
      <c r="L2024" s="42" t="n"/>
      <c r="M2024" s="42" t="n"/>
      <c r="N2024" s="42" t="n"/>
      <c r="O2024" s="42" t="n"/>
    </row>
    <row r="2025">
      <c r="A2025" s="40" t="n"/>
      <c r="B2025" s="41" t="n"/>
      <c r="C2025" s="42" t="n"/>
      <c r="D2025" s="42" t="n"/>
      <c r="E2025" s="42" t="n"/>
      <c r="F2025" s="42" t="n"/>
      <c r="G2025" s="42" t="n"/>
      <c r="H2025" s="42" t="n"/>
      <c r="I2025" s="42" t="n"/>
      <c r="J2025" s="42" t="n"/>
      <c r="K2025" s="42" t="n"/>
      <c r="L2025" s="42" t="n"/>
      <c r="M2025" s="42" t="n"/>
      <c r="N2025" s="42" t="n"/>
      <c r="O2025" s="42" t="n"/>
    </row>
    <row r="2026">
      <c r="A2026" s="40" t="n"/>
      <c r="B2026" s="41" t="n"/>
      <c r="C2026" s="42" t="n"/>
      <c r="D2026" s="42" t="n"/>
      <c r="E2026" s="42" t="n"/>
      <c r="F2026" s="42" t="n"/>
      <c r="G2026" s="42" t="n"/>
      <c r="H2026" s="42" t="n"/>
      <c r="I2026" s="42" t="n"/>
      <c r="J2026" s="42" t="n"/>
      <c r="K2026" s="42" t="n"/>
      <c r="L2026" s="42" t="n"/>
      <c r="M2026" s="42" t="n"/>
      <c r="N2026" s="42" t="n"/>
      <c r="O2026" s="42" t="n"/>
    </row>
    <row r="2027">
      <c r="A2027" s="40" t="n"/>
      <c r="B2027" s="41" t="n"/>
      <c r="C2027" s="42" t="n"/>
      <c r="D2027" s="42" t="n"/>
      <c r="E2027" s="42" t="n"/>
      <c r="F2027" s="42" t="n"/>
      <c r="G2027" s="42" t="n"/>
      <c r="H2027" s="42" t="n"/>
      <c r="I2027" s="42" t="n"/>
      <c r="J2027" s="42" t="n"/>
      <c r="K2027" s="42" t="n"/>
      <c r="L2027" s="42" t="n"/>
      <c r="M2027" s="42" t="n"/>
      <c r="N2027" s="42" t="n"/>
      <c r="O2027" s="42" t="n"/>
    </row>
    <row r="2028">
      <c r="A2028" s="40" t="n"/>
      <c r="B2028" s="41" t="n"/>
      <c r="C2028" s="42" t="n"/>
      <c r="D2028" s="42" t="n"/>
      <c r="E2028" s="42" t="n"/>
      <c r="F2028" s="42" t="n"/>
      <c r="G2028" s="42" t="n"/>
      <c r="H2028" s="42" t="n"/>
      <c r="I2028" s="42" t="n"/>
      <c r="J2028" s="42" t="n"/>
      <c r="K2028" s="42" t="n"/>
      <c r="L2028" s="42" t="n"/>
      <c r="M2028" s="42" t="n"/>
      <c r="N2028" s="42" t="n"/>
      <c r="O2028" s="42" t="n"/>
    </row>
    <row r="2029">
      <c r="A2029" s="40" t="n"/>
      <c r="B2029" s="41" t="n"/>
      <c r="C2029" s="42" t="n"/>
      <c r="D2029" s="42" t="n"/>
      <c r="E2029" s="42" t="n"/>
      <c r="F2029" s="42" t="n"/>
      <c r="G2029" s="42" t="n"/>
      <c r="H2029" s="42" t="n"/>
      <c r="I2029" s="42" t="n"/>
      <c r="J2029" s="42" t="n"/>
      <c r="K2029" s="42" t="n"/>
      <c r="L2029" s="42" t="n"/>
      <c r="M2029" s="42" t="n"/>
      <c r="N2029" s="42" t="n"/>
      <c r="O2029" s="42" t="n"/>
    </row>
    <row r="2030">
      <c r="A2030" s="40" t="n"/>
      <c r="B2030" s="41" t="n"/>
      <c r="C2030" s="42" t="n"/>
      <c r="D2030" s="42" t="n"/>
      <c r="E2030" s="42" t="n"/>
      <c r="F2030" s="42" t="n"/>
      <c r="G2030" s="42" t="n"/>
      <c r="H2030" s="42" t="n"/>
      <c r="I2030" s="42" t="n"/>
      <c r="J2030" s="42" t="n"/>
      <c r="K2030" s="42" t="n"/>
      <c r="L2030" s="42" t="n"/>
      <c r="M2030" s="42" t="n"/>
      <c r="N2030" s="42" t="n"/>
      <c r="O2030" s="42" t="n"/>
    </row>
    <row r="2031">
      <c r="A2031" s="40" t="n"/>
      <c r="B2031" s="41" t="n"/>
      <c r="C2031" s="42" t="n"/>
      <c r="D2031" s="42" t="n"/>
      <c r="E2031" s="42" t="n"/>
      <c r="F2031" s="42" t="n"/>
      <c r="G2031" s="42" t="n"/>
      <c r="H2031" s="42" t="n"/>
      <c r="I2031" s="42" t="n"/>
      <c r="J2031" s="42" t="n"/>
      <c r="K2031" s="42" t="n"/>
      <c r="L2031" s="42" t="n"/>
      <c r="M2031" s="42" t="n"/>
      <c r="N2031" s="42" t="n"/>
      <c r="O2031" s="42" t="n"/>
    </row>
    <row r="2032">
      <c r="A2032" s="40" t="n"/>
      <c r="B2032" s="41" t="n"/>
      <c r="C2032" s="42" t="n"/>
      <c r="D2032" s="42" t="n"/>
      <c r="E2032" s="42" t="n"/>
      <c r="F2032" s="42" t="n"/>
      <c r="G2032" s="42" t="n"/>
      <c r="H2032" s="42" t="n"/>
      <c r="I2032" s="42" t="n"/>
      <c r="J2032" s="42" t="n"/>
      <c r="K2032" s="42" t="n"/>
      <c r="L2032" s="42" t="n"/>
      <c r="M2032" s="42" t="n"/>
      <c r="N2032" s="42" t="n"/>
      <c r="O2032" s="42" t="n"/>
    </row>
    <row r="2033">
      <c r="A2033" s="40" t="n"/>
      <c r="B2033" s="41" t="n"/>
      <c r="C2033" s="42" t="n"/>
      <c r="D2033" s="42" t="n"/>
      <c r="E2033" s="42" t="n"/>
      <c r="F2033" s="42" t="n"/>
      <c r="G2033" s="42" t="n"/>
      <c r="H2033" s="42" t="n"/>
      <c r="I2033" s="42" t="n"/>
      <c r="J2033" s="42" t="n"/>
      <c r="K2033" s="42" t="n"/>
      <c r="L2033" s="42" t="n"/>
      <c r="M2033" s="42" t="n"/>
      <c r="N2033" s="42" t="n"/>
      <c r="O2033" s="42" t="n"/>
    </row>
    <row r="2034">
      <c r="A2034" s="40" t="n"/>
      <c r="B2034" s="41" t="n"/>
      <c r="C2034" s="42" t="n"/>
      <c r="D2034" s="42" t="n"/>
      <c r="E2034" s="42" t="n"/>
      <c r="F2034" s="42" t="n"/>
      <c r="G2034" s="42" t="n"/>
      <c r="H2034" s="42" t="n"/>
      <c r="I2034" s="42" t="n"/>
      <c r="J2034" s="42" t="n"/>
      <c r="K2034" s="42" t="n"/>
      <c r="L2034" s="42" t="n"/>
      <c r="M2034" s="42" t="n"/>
      <c r="N2034" s="42" t="n"/>
      <c r="O2034" s="42" t="n"/>
    </row>
    <row r="2035">
      <c r="A2035" s="40" t="n"/>
      <c r="B2035" s="41" t="n"/>
      <c r="C2035" s="42" t="n"/>
      <c r="D2035" s="42" t="n"/>
      <c r="E2035" s="42" t="n"/>
      <c r="F2035" s="42" t="n"/>
      <c r="G2035" s="42" t="n"/>
      <c r="H2035" s="42" t="n"/>
      <c r="I2035" s="42" t="n"/>
      <c r="J2035" s="42" t="n"/>
      <c r="K2035" s="42" t="n"/>
      <c r="L2035" s="42" t="n"/>
      <c r="M2035" s="42" t="n"/>
      <c r="N2035" s="42" t="n"/>
      <c r="O2035" s="42" t="n"/>
    </row>
    <row r="2036">
      <c r="A2036" s="40" t="n"/>
      <c r="B2036" s="41" t="n"/>
      <c r="C2036" s="42" t="n"/>
      <c r="D2036" s="42" t="n"/>
      <c r="E2036" s="42" t="n"/>
      <c r="F2036" s="42" t="n"/>
      <c r="G2036" s="42" t="n"/>
      <c r="H2036" s="42" t="n"/>
      <c r="I2036" s="42" t="n"/>
      <c r="J2036" s="42" t="n"/>
      <c r="K2036" s="42" t="n"/>
      <c r="L2036" s="42" t="n"/>
      <c r="M2036" s="42" t="n"/>
      <c r="N2036" s="42" t="n"/>
      <c r="O2036" s="42" t="n"/>
    </row>
    <row r="2037">
      <c r="A2037" s="40" t="n"/>
      <c r="B2037" s="41" t="n"/>
      <c r="C2037" s="42" t="n"/>
      <c r="D2037" s="42" t="n"/>
      <c r="E2037" s="42" t="n"/>
      <c r="F2037" s="42" t="n"/>
      <c r="G2037" s="42" t="n"/>
      <c r="H2037" s="42" t="n"/>
      <c r="I2037" s="42" t="n"/>
      <c r="J2037" s="42" t="n"/>
      <c r="K2037" s="42" t="n"/>
      <c r="L2037" s="42" t="n"/>
      <c r="M2037" s="42" t="n"/>
      <c r="N2037" s="42" t="n"/>
      <c r="O2037" s="42" t="n"/>
    </row>
    <row r="2038">
      <c r="A2038" s="40" t="n"/>
      <c r="B2038" s="41" t="n"/>
      <c r="C2038" s="42" t="n"/>
      <c r="D2038" s="42" t="n"/>
      <c r="E2038" s="42" t="n"/>
      <c r="F2038" s="42" t="n"/>
      <c r="G2038" s="42" t="n"/>
      <c r="H2038" s="42" t="n"/>
      <c r="I2038" s="42" t="n"/>
      <c r="J2038" s="42" t="n"/>
      <c r="K2038" s="42" t="n"/>
      <c r="L2038" s="42" t="n"/>
      <c r="M2038" s="42" t="n"/>
      <c r="N2038" s="42" t="n"/>
      <c r="O2038" s="42" t="n"/>
    </row>
    <row r="2039">
      <c r="A2039" s="40" t="n"/>
      <c r="B2039" s="41" t="n"/>
      <c r="C2039" s="42" t="n"/>
      <c r="D2039" s="42" t="n"/>
      <c r="E2039" s="42" t="n"/>
      <c r="F2039" s="42" t="n"/>
      <c r="G2039" s="42" t="n"/>
      <c r="H2039" s="42" t="n"/>
      <c r="I2039" s="42" t="n"/>
      <c r="J2039" s="42" t="n"/>
      <c r="K2039" s="42" t="n"/>
      <c r="L2039" s="42" t="n"/>
      <c r="M2039" s="42" t="n"/>
      <c r="N2039" s="42" t="n"/>
      <c r="O2039" s="42" t="n"/>
    </row>
    <row r="2040">
      <c r="A2040" s="40" t="n"/>
      <c r="B2040" s="41" t="n"/>
      <c r="C2040" s="42" t="n"/>
      <c r="D2040" s="42" t="n"/>
      <c r="E2040" s="42" t="n"/>
      <c r="F2040" s="42" t="n"/>
      <c r="G2040" s="42" t="n"/>
      <c r="H2040" s="42" t="n"/>
      <c r="I2040" s="42" t="n"/>
      <c r="J2040" s="42" t="n"/>
      <c r="K2040" s="42" t="n"/>
      <c r="L2040" s="42" t="n"/>
      <c r="M2040" s="42" t="n"/>
      <c r="N2040" s="42" t="n"/>
      <c r="O2040" s="42" t="n"/>
    </row>
    <row r="2041">
      <c r="A2041" s="40" t="n"/>
      <c r="B2041" s="41" t="n"/>
      <c r="C2041" s="42" t="n"/>
      <c r="D2041" s="42" t="n"/>
      <c r="E2041" s="42" t="n"/>
      <c r="F2041" s="42" t="n"/>
      <c r="G2041" s="42" t="n"/>
      <c r="H2041" s="42" t="n"/>
      <c r="I2041" s="42" t="n"/>
      <c r="J2041" s="42" t="n"/>
      <c r="K2041" s="42" t="n"/>
      <c r="L2041" s="42" t="n"/>
      <c r="M2041" s="42" t="n"/>
      <c r="N2041" s="42" t="n"/>
      <c r="O2041" s="42" t="n"/>
    </row>
    <row r="2042">
      <c r="A2042" s="40" t="n"/>
      <c r="B2042" s="41" t="n"/>
      <c r="C2042" s="42" t="n"/>
      <c r="D2042" s="42" t="n"/>
      <c r="E2042" s="42" t="n"/>
      <c r="F2042" s="42" t="n"/>
      <c r="G2042" s="42" t="n"/>
      <c r="H2042" s="42" t="n"/>
      <c r="I2042" s="42" t="n"/>
      <c r="J2042" s="42" t="n"/>
      <c r="K2042" s="42" t="n"/>
      <c r="L2042" s="42" t="n"/>
      <c r="M2042" s="42" t="n"/>
      <c r="N2042" s="42" t="n"/>
      <c r="O2042" s="42" t="n"/>
    </row>
    <row r="2043">
      <c r="A2043" s="40" t="n"/>
      <c r="B2043" s="41" t="n"/>
      <c r="C2043" s="42" t="n"/>
      <c r="D2043" s="42" t="n"/>
      <c r="E2043" s="42" t="n"/>
      <c r="F2043" s="42" t="n"/>
      <c r="G2043" s="42" t="n"/>
      <c r="H2043" s="42" t="n"/>
      <c r="I2043" s="42" t="n"/>
      <c r="J2043" s="42" t="n"/>
      <c r="K2043" s="42" t="n"/>
      <c r="L2043" s="42" t="n"/>
      <c r="M2043" s="42" t="n"/>
      <c r="N2043" s="42" t="n"/>
      <c r="O2043" s="42" t="n"/>
    </row>
    <row r="2044">
      <c r="A2044" s="40" t="n"/>
      <c r="B2044" s="41" t="n"/>
      <c r="C2044" s="42" t="n"/>
      <c r="D2044" s="42" t="n"/>
      <c r="E2044" s="42" t="n"/>
      <c r="F2044" s="42" t="n"/>
      <c r="G2044" s="42" t="n"/>
      <c r="H2044" s="42" t="n"/>
      <c r="I2044" s="42" t="n"/>
      <c r="J2044" s="42" t="n"/>
      <c r="K2044" s="42" t="n"/>
      <c r="L2044" s="42" t="n"/>
      <c r="M2044" s="42" t="n"/>
      <c r="N2044" s="42" t="n"/>
      <c r="O2044" s="42" t="n"/>
    </row>
    <row r="2045">
      <c r="A2045" s="40" t="n"/>
      <c r="B2045" s="41" t="n"/>
      <c r="C2045" s="42" t="n"/>
      <c r="D2045" s="42" t="n"/>
      <c r="E2045" s="42" t="n"/>
      <c r="F2045" s="42" t="n"/>
      <c r="G2045" s="42" t="n"/>
      <c r="H2045" s="42" t="n"/>
      <c r="I2045" s="42" t="n"/>
      <c r="J2045" s="42" t="n"/>
      <c r="K2045" s="42" t="n"/>
      <c r="L2045" s="42" t="n"/>
      <c r="M2045" s="42" t="n"/>
      <c r="N2045" s="42" t="n"/>
      <c r="O2045" s="42" t="n"/>
    </row>
    <row r="2046">
      <c r="A2046" s="40" t="n"/>
      <c r="B2046" s="41" t="n"/>
      <c r="C2046" s="42" t="n"/>
      <c r="D2046" s="42" t="n"/>
      <c r="E2046" s="42" t="n"/>
      <c r="F2046" s="42" t="n"/>
      <c r="G2046" s="42" t="n"/>
      <c r="H2046" s="42" t="n"/>
      <c r="I2046" s="42" t="n"/>
      <c r="J2046" s="42" t="n"/>
      <c r="K2046" s="42" t="n"/>
      <c r="L2046" s="42" t="n"/>
      <c r="M2046" s="42" t="n"/>
      <c r="N2046" s="42" t="n"/>
      <c r="O2046" s="42" t="n"/>
    </row>
    <row r="2047">
      <c r="A2047" s="40" t="n"/>
      <c r="B2047" s="41" t="n"/>
      <c r="C2047" s="42" t="n"/>
      <c r="D2047" s="42" t="n"/>
      <c r="E2047" s="42" t="n"/>
      <c r="F2047" s="42" t="n"/>
      <c r="G2047" s="42" t="n"/>
      <c r="H2047" s="42" t="n"/>
      <c r="I2047" s="42" t="n"/>
      <c r="J2047" s="42" t="n"/>
      <c r="K2047" s="42" t="n"/>
      <c r="L2047" s="42" t="n"/>
      <c r="M2047" s="42" t="n"/>
      <c r="N2047" s="42" t="n"/>
      <c r="O2047" s="42" t="n"/>
    </row>
    <row r="2048">
      <c r="A2048" s="40" t="n"/>
      <c r="B2048" s="41" t="n"/>
      <c r="C2048" s="42" t="n"/>
      <c r="D2048" s="42" t="n"/>
      <c r="E2048" s="42" t="n"/>
      <c r="F2048" s="42" t="n"/>
      <c r="G2048" s="42" t="n"/>
      <c r="H2048" s="42" t="n"/>
      <c r="I2048" s="42" t="n"/>
      <c r="J2048" s="42" t="n"/>
      <c r="K2048" s="42" t="n"/>
      <c r="L2048" s="42" t="n"/>
      <c r="M2048" s="42" t="n"/>
      <c r="N2048" s="42" t="n"/>
      <c r="O2048" s="42" t="n"/>
    </row>
    <row r="2049">
      <c r="A2049" s="40" t="n"/>
      <c r="B2049" s="41" t="n"/>
      <c r="C2049" s="42" t="n"/>
      <c r="D2049" s="42" t="n"/>
      <c r="E2049" s="42" t="n"/>
      <c r="F2049" s="42" t="n"/>
      <c r="G2049" s="42" t="n"/>
      <c r="H2049" s="42" t="n"/>
      <c r="I2049" s="42" t="n"/>
      <c r="J2049" s="42" t="n"/>
      <c r="K2049" s="42" t="n"/>
      <c r="L2049" s="42" t="n"/>
      <c r="M2049" s="42" t="n"/>
      <c r="N2049" s="42" t="n"/>
      <c r="O2049" s="42" t="n"/>
    </row>
    <row r="2050">
      <c r="A2050" s="40" t="n"/>
      <c r="B2050" s="41" t="n"/>
      <c r="C2050" s="42" t="n"/>
      <c r="D2050" s="42" t="n"/>
      <c r="E2050" s="42" t="n"/>
      <c r="F2050" s="42" t="n"/>
      <c r="G2050" s="42" t="n"/>
      <c r="H2050" s="42" t="n"/>
      <c r="I2050" s="42" t="n"/>
      <c r="J2050" s="42" t="n"/>
      <c r="K2050" s="42" t="n"/>
      <c r="L2050" s="42" t="n"/>
      <c r="M2050" s="42" t="n"/>
      <c r="N2050" s="42" t="n"/>
      <c r="O2050" s="42" t="n"/>
    </row>
    <row r="2051">
      <c r="A2051" s="40" t="n"/>
      <c r="B2051" s="41" t="n"/>
      <c r="C2051" s="42" t="n"/>
      <c r="D2051" s="42" t="n"/>
      <c r="E2051" s="42" t="n"/>
      <c r="F2051" s="42" t="n"/>
      <c r="G2051" s="42" t="n"/>
      <c r="H2051" s="42" t="n"/>
      <c r="I2051" s="42" t="n"/>
      <c r="J2051" s="42" t="n"/>
      <c r="K2051" s="42" t="n"/>
      <c r="L2051" s="42" t="n"/>
      <c r="M2051" s="42" t="n"/>
      <c r="N2051" s="42" t="n"/>
      <c r="O2051" s="42" t="n"/>
    </row>
    <row r="2052">
      <c r="A2052" s="40" t="n"/>
      <c r="B2052" s="41" t="n"/>
      <c r="C2052" s="42" t="n"/>
      <c r="D2052" s="42" t="n"/>
      <c r="E2052" s="42" t="n"/>
      <c r="F2052" s="42" t="n"/>
      <c r="G2052" s="42" t="n"/>
      <c r="H2052" s="42" t="n"/>
      <c r="I2052" s="42" t="n"/>
      <c r="J2052" s="42" t="n"/>
      <c r="K2052" s="42" t="n"/>
      <c r="L2052" s="42" t="n"/>
      <c r="M2052" s="42" t="n"/>
      <c r="N2052" s="42" t="n"/>
      <c r="O2052" s="42" t="n"/>
    </row>
    <row r="2053">
      <c r="A2053" s="40" t="n"/>
      <c r="B2053" s="41" t="n"/>
      <c r="C2053" s="42" t="n"/>
      <c r="D2053" s="42" t="n"/>
      <c r="E2053" s="42" t="n"/>
      <c r="F2053" s="42" t="n"/>
      <c r="G2053" s="42" t="n"/>
      <c r="H2053" s="42" t="n"/>
      <c r="I2053" s="42" t="n"/>
      <c r="J2053" s="42" t="n"/>
      <c r="K2053" s="42" t="n"/>
      <c r="L2053" s="42" t="n"/>
      <c r="M2053" s="42" t="n"/>
      <c r="N2053" s="42" t="n"/>
      <c r="O2053" s="42" t="n"/>
    </row>
    <row r="2054">
      <c r="A2054" s="40" t="n"/>
      <c r="B2054" s="41" t="n"/>
      <c r="C2054" s="42" t="n"/>
      <c r="D2054" s="42" t="n"/>
      <c r="E2054" s="42" t="n"/>
      <c r="F2054" s="42" t="n"/>
      <c r="G2054" s="42" t="n"/>
      <c r="H2054" s="42" t="n"/>
      <c r="I2054" s="42" t="n"/>
      <c r="J2054" s="42" t="n"/>
      <c r="K2054" s="42" t="n"/>
      <c r="L2054" s="42" t="n"/>
      <c r="M2054" s="42" t="n"/>
      <c r="N2054" s="42" t="n"/>
      <c r="O2054" s="42" t="n"/>
    </row>
    <row r="2055">
      <c r="A2055" s="40" t="n"/>
      <c r="B2055" s="41" t="n"/>
      <c r="C2055" s="42" t="n"/>
      <c r="D2055" s="42" t="n"/>
      <c r="E2055" s="42" t="n"/>
      <c r="F2055" s="42" t="n"/>
      <c r="G2055" s="42" t="n"/>
      <c r="H2055" s="42" t="n"/>
      <c r="I2055" s="42" t="n"/>
      <c r="J2055" s="42" t="n"/>
      <c r="K2055" s="42" t="n"/>
      <c r="L2055" s="42" t="n"/>
      <c r="M2055" s="42" t="n"/>
      <c r="N2055" s="42" t="n"/>
      <c r="O2055" s="42" t="n"/>
    </row>
    <row r="2056">
      <c r="A2056" s="40" t="n"/>
      <c r="B2056" s="41" t="n"/>
      <c r="C2056" s="42" t="n"/>
      <c r="D2056" s="42" t="n"/>
      <c r="E2056" s="42" t="n"/>
      <c r="F2056" s="42" t="n"/>
      <c r="G2056" s="42" t="n"/>
      <c r="H2056" s="42" t="n"/>
      <c r="I2056" s="42" t="n"/>
      <c r="J2056" s="42" t="n"/>
      <c r="K2056" s="42" t="n"/>
      <c r="L2056" s="42" t="n"/>
      <c r="M2056" s="42" t="n"/>
      <c r="N2056" s="42" t="n"/>
      <c r="O2056" s="42" t="n"/>
    </row>
    <row r="2057">
      <c r="A2057" s="40" t="n"/>
      <c r="B2057" s="41" t="n"/>
      <c r="C2057" s="42" t="n"/>
      <c r="D2057" s="42" t="n"/>
      <c r="E2057" s="42" t="n"/>
      <c r="F2057" s="42" t="n"/>
      <c r="G2057" s="42" t="n"/>
      <c r="H2057" s="42" t="n"/>
      <c r="I2057" s="42" t="n"/>
      <c r="J2057" s="42" t="n"/>
      <c r="K2057" s="42" t="n"/>
      <c r="L2057" s="42" t="n"/>
      <c r="M2057" s="42" t="n"/>
      <c r="N2057" s="42" t="n"/>
      <c r="O2057" s="42" t="n"/>
    </row>
    <row r="2058">
      <c r="A2058" s="40" t="n"/>
      <c r="B2058" s="41" t="n"/>
      <c r="C2058" s="42" t="n"/>
      <c r="D2058" s="42" t="n"/>
      <c r="E2058" s="42" t="n"/>
      <c r="F2058" s="42" t="n"/>
      <c r="G2058" s="42" t="n"/>
      <c r="H2058" s="42" t="n"/>
      <c r="I2058" s="42" t="n"/>
      <c r="J2058" s="42" t="n"/>
      <c r="K2058" s="42" t="n"/>
      <c r="L2058" s="42" t="n"/>
      <c r="M2058" s="42" t="n"/>
      <c r="N2058" s="42" t="n"/>
      <c r="O2058" s="42" t="n"/>
    </row>
    <row r="2059">
      <c r="A2059" s="40" t="n"/>
      <c r="B2059" s="41" t="n"/>
      <c r="C2059" s="42" t="n"/>
      <c r="D2059" s="42" t="n"/>
      <c r="E2059" s="42" t="n"/>
      <c r="F2059" s="42" t="n"/>
      <c r="G2059" s="42" t="n"/>
      <c r="H2059" s="42" t="n"/>
      <c r="I2059" s="42" t="n"/>
      <c r="J2059" s="42" t="n"/>
      <c r="K2059" s="42" t="n"/>
      <c r="L2059" s="42" t="n"/>
      <c r="M2059" s="42" t="n"/>
      <c r="N2059" s="42" t="n"/>
      <c r="O2059" s="42" t="n"/>
    </row>
    <row r="2060">
      <c r="A2060" s="40" t="n"/>
      <c r="B2060" s="41" t="n"/>
      <c r="C2060" s="42" t="n"/>
      <c r="D2060" s="42" t="n"/>
      <c r="E2060" s="42" t="n"/>
      <c r="F2060" s="42" t="n"/>
      <c r="G2060" s="42" t="n"/>
      <c r="H2060" s="42" t="n"/>
      <c r="I2060" s="42" t="n"/>
      <c r="J2060" s="42" t="n"/>
      <c r="K2060" s="42" t="n"/>
      <c r="L2060" s="42" t="n"/>
      <c r="M2060" s="42" t="n"/>
      <c r="N2060" s="42" t="n"/>
      <c r="O2060" s="42" t="n"/>
    </row>
    <row r="2061">
      <c r="A2061" s="40" t="n"/>
      <c r="B2061" s="41" t="n"/>
      <c r="C2061" s="42" t="n"/>
      <c r="D2061" s="42" t="n"/>
      <c r="E2061" s="42" t="n"/>
      <c r="F2061" s="42" t="n"/>
      <c r="G2061" s="42" t="n"/>
      <c r="H2061" s="42" t="n"/>
      <c r="I2061" s="42" t="n"/>
      <c r="J2061" s="42" t="n"/>
      <c r="K2061" s="42" t="n"/>
      <c r="L2061" s="42" t="n"/>
      <c r="M2061" s="42" t="n"/>
      <c r="N2061" s="42" t="n"/>
      <c r="O2061" s="42" t="n"/>
    </row>
    <row r="2062">
      <c r="A2062" s="40" t="n"/>
      <c r="B2062" s="41" t="n"/>
      <c r="C2062" s="42" t="n"/>
      <c r="D2062" s="42" t="n"/>
      <c r="E2062" s="42" t="n"/>
      <c r="F2062" s="42" t="n"/>
      <c r="G2062" s="42" t="n"/>
      <c r="H2062" s="42" t="n"/>
      <c r="I2062" s="42" t="n"/>
      <c r="J2062" s="42" t="n"/>
      <c r="K2062" s="42" t="n"/>
      <c r="L2062" s="42" t="n"/>
      <c r="M2062" s="42" t="n"/>
      <c r="N2062" s="42" t="n"/>
      <c r="O2062" s="42" t="n"/>
    </row>
    <row r="2063">
      <c r="A2063" s="40" t="n"/>
      <c r="B2063" s="41" t="n"/>
      <c r="C2063" s="42" t="n"/>
      <c r="D2063" s="42" t="n"/>
      <c r="E2063" s="42" t="n"/>
      <c r="F2063" s="42" t="n"/>
      <c r="G2063" s="42" t="n"/>
      <c r="H2063" s="42" t="n"/>
      <c r="I2063" s="42" t="n"/>
      <c r="J2063" s="42" t="n"/>
      <c r="K2063" s="42" t="n"/>
      <c r="L2063" s="42" t="n"/>
      <c r="M2063" s="42" t="n"/>
      <c r="N2063" s="42" t="n"/>
      <c r="O2063" s="42" t="n"/>
    </row>
    <row r="2064">
      <c r="A2064" s="40" t="n"/>
      <c r="B2064" s="41" t="n"/>
      <c r="C2064" s="42" t="n"/>
      <c r="D2064" s="42" t="n"/>
      <c r="E2064" s="42" t="n"/>
      <c r="F2064" s="42" t="n"/>
      <c r="G2064" s="42" t="n"/>
      <c r="H2064" s="42" t="n"/>
      <c r="I2064" s="42" t="n"/>
      <c r="J2064" s="42" t="n"/>
      <c r="K2064" s="42" t="n"/>
      <c r="L2064" s="42" t="n"/>
      <c r="M2064" s="42" t="n"/>
      <c r="N2064" s="42" t="n"/>
      <c r="O2064" s="42" t="n"/>
    </row>
    <row r="2065">
      <c r="A2065" s="40" t="n"/>
      <c r="B2065" s="41" t="n"/>
      <c r="C2065" s="42" t="n"/>
      <c r="D2065" s="42" t="n"/>
      <c r="E2065" s="42" t="n"/>
      <c r="F2065" s="42" t="n"/>
      <c r="G2065" s="42" t="n"/>
      <c r="H2065" s="42" t="n"/>
      <c r="I2065" s="42" t="n"/>
      <c r="J2065" s="42" t="n"/>
      <c r="K2065" s="42" t="n"/>
      <c r="L2065" s="42" t="n"/>
      <c r="M2065" s="42" t="n"/>
      <c r="N2065" s="42" t="n"/>
      <c r="O2065" s="42" t="n"/>
    </row>
    <row r="2066">
      <c r="A2066" s="40" t="n"/>
      <c r="B2066" s="41" t="n"/>
      <c r="C2066" s="42" t="n"/>
      <c r="D2066" s="42" t="n"/>
      <c r="E2066" s="42" t="n"/>
      <c r="F2066" s="42" t="n"/>
      <c r="G2066" s="42" t="n"/>
      <c r="H2066" s="42" t="n"/>
      <c r="I2066" s="42" t="n"/>
      <c r="J2066" s="42" t="n"/>
      <c r="K2066" s="42" t="n"/>
      <c r="L2066" s="42" t="n"/>
      <c r="M2066" s="42" t="n"/>
      <c r="N2066" s="42" t="n"/>
      <c r="O2066" s="42" t="n"/>
    </row>
    <row r="2067">
      <c r="A2067" s="40" t="n"/>
      <c r="B2067" s="41" t="n"/>
      <c r="C2067" s="42" t="n"/>
      <c r="D2067" s="42" t="n"/>
      <c r="E2067" s="42" t="n"/>
      <c r="F2067" s="42" t="n"/>
      <c r="G2067" s="42" t="n"/>
      <c r="H2067" s="42" t="n"/>
      <c r="I2067" s="42" t="n"/>
      <c r="J2067" s="42" t="n"/>
      <c r="K2067" s="42" t="n"/>
      <c r="L2067" s="42" t="n"/>
      <c r="M2067" s="42" t="n"/>
      <c r="N2067" s="42" t="n"/>
      <c r="O2067" s="42" t="n"/>
    </row>
    <row r="2068">
      <c r="A2068" s="40" t="n"/>
      <c r="B2068" s="41" t="n"/>
      <c r="C2068" s="42" t="n"/>
      <c r="D2068" s="42" t="n"/>
      <c r="E2068" s="42" t="n"/>
      <c r="F2068" s="42" t="n"/>
      <c r="G2068" s="42" t="n"/>
      <c r="H2068" s="42" t="n"/>
      <c r="I2068" s="42" t="n"/>
      <c r="J2068" s="42" t="n"/>
      <c r="K2068" s="42" t="n"/>
      <c r="L2068" s="42" t="n"/>
      <c r="M2068" s="42" t="n"/>
      <c r="N2068" s="42" t="n"/>
      <c r="O2068" s="42" t="n"/>
    </row>
    <row r="2069">
      <c r="A2069" s="40" t="n"/>
      <c r="B2069" s="41" t="n"/>
      <c r="C2069" s="42" t="n"/>
      <c r="D2069" s="42" t="n"/>
      <c r="E2069" s="42" t="n"/>
      <c r="F2069" s="42" t="n"/>
      <c r="G2069" s="42" t="n"/>
      <c r="H2069" s="42" t="n"/>
      <c r="I2069" s="42" t="n"/>
      <c r="J2069" s="42" t="n"/>
      <c r="K2069" s="42" t="n"/>
      <c r="L2069" s="42" t="n"/>
      <c r="M2069" s="42" t="n"/>
      <c r="N2069" s="42" t="n"/>
      <c r="O2069" s="42" t="n"/>
    </row>
    <row r="2070">
      <c r="A2070" s="40" t="n"/>
      <c r="B2070" s="41" t="n"/>
      <c r="C2070" s="42" t="n"/>
      <c r="D2070" s="42" t="n"/>
      <c r="E2070" s="42" t="n"/>
      <c r="F2070" s="42" t="n"/>
      <c r="G2070" s="42" t="n"/>
      <c r="H2070" s="42" t="n"/>
      <c r="I2070" s="42" t="n"/>
      <c r="J2070" s="42" t="n"/>
      <c r="K2070" s="42" t="n"/>
      <c r="L2070" s="42" t="n"/>
      <c r="M2070" s="42" t="n"/>
      <c r="N2070" s="42" t="n"/>
      <c r="O2070" s="42" t="n"/>
    </row>
    <row r="2071">
      <c r="A2071" s="40" t="n"/>
      <c r="B2071" s="41" t="n"/>
      <c r="C2071" s="42" t="n"/>
      <c r="D2071" s="42" t="n"/>
      <c r="E2071" s="42" t="n"/>
      <c r="F2071" s="42" t="n"/>
      <c r="G2071" s="42" t="n"/>
      <c r="H2071" s="42" t="n"/>
      <c r="I2071" s="42" t="n"/>
      <c r="J2071" s="42" t="n"/>
      <c r="K2071" s="42" t="n"/>
      <c r="L2071" s="42" t="n"/>
      <c r="M2071" s="42" t="n"/>
      <c r="N2071" s="42" t="n"/>
      <c r="O2071" s="42" t="n"/>
    </row>
    <row r="2072">
      <c r="A2072" s="40" t="n"/>
      <c r="B2072" s="41" t="n"/>
      <c r="C2072" s="42" t="n"/>
      <c r="D2072" s="42" t="n"/>
      <c r="E2072" s="42" t="n"/>
      <c r="F2072" s="42" t="n"/>
      <c r="G2072" s="42" t="n"/>
      <c r="H2072" s="42" t="n"/>
      <c r="I2072" s="42" t="n"/>
      <c r="J2072" s="42" t="n"/>
      <c r="K2072" s="42" t="n"/>
      <c r="L2072" s="42" t="n"/>
      <c r="M2072" s="42" t="n"/>
      <c r="N2072" s="42" t="n"/>
      <c r="O2072" s="42" t="n"/>
    </row>
    <row r="2073">
      <c r="A2073" s="40" t="n"/>
      <c r="B2073" s="41" t="n"/>
      <c r="C2073" s="42" t="n"/>
      <c r="D2073" s="42" t="n"/>
      <c r="E2073" s="42" t="n"/>
      <c r="F2073" s="42" t="n"/>
      <c r="G2073" s="42" t="n"/>
      <c r="H2073" s="42" t="n"/>
      <c r="I2073" s="42" t="n"/>
      <c r="J2073" s="42" t="n"/>
      <c r="K2073" s="42" t="n"/>
      <c r="L2073" s="42" t="n"/>
      <c r="M2073" s="42" t="n"/>
      <c r="N2073" s="42" t="n"/>
      <c r="O2073" s="42" t="n"/>
    </row>
    <row r="2074">
      <c r="A2074" s="40" t="n"/>
      <c r="B2074" s="41" t="n"/>
      <c r="C2074" s="42" t="n"/>
      <c r="D2074" s="42" t="n"/>
      <c r="E2074" s="42" t="n"/>
      <c r="F2074" s="42" t="n"/>
      <c r="G2074" s="42" t="n"/>
      <c r="H2074" s="42" t="n"/>
      <c r="I2074" s="42" t="n"/>
      <c r="J2074" s="42" t="n"/>
      <c r="K2074" s="42" t="n"/>
      <c r="L2074" s="42" t="n"/>
      <c r="M2074" s="42" t="n"/>
      <c r="N2074" s="42" t="n"/>
      <c r="O2074" s="42" t="n"/>
    </row>
    <row r="2075">
      <c r="A2075" s="40" t="n"/>
      <c r="B2075" s="41" t="n"/>
      <c r="C2075" s="42" t="n"/>
      <c r="D2075" s="42" t="n"/>
      <c r="E2075" s="42" t="n"/>
      <c r="F2075" s="42" t="n"/>
      <c r="G2075" s="42" t="n"/>
      <c r="H2075" s="42" t="n"/>
      <c r="I2075" s="42" t="n"/>
      <c r="J2075" s="42" t="n"/>
      <c r="K2075" s="42" t="n"/>
      <c r="L2075" s="42" t="n"/>
      <c r="M2075" s="42" t="n"/>
      <c r="N2075" s="42" t="n"/>
      <c r="O2075" s="42" t="n"/>
    </row>
    <row r="2076">
      <c r="A2076" s="40" t="n"/>
      <c r="B2076" s="41" t="n"/>
      <c r="C2076" s="42" t="n"/>
      <c r="D2076" s="42" t="n"/>
      <c r="E2076" s="42" t="n"/>
      <c r="F2076" s="42" t="n"/>
      <c r="G2076" s="42" t="n"/>
      <c r="H2076" s="42" t="n"/>
      <c r="I2076" s="42" t="n"/>
      <c r="J2076" s="42" t="n"/>
      <c r="K2076" s="42" t="n"/>
      <c r="L2076" s="42" t="n"/>
      <c r="M2076" s="42" t="n"/>
      <c r="N2076" s="42" t="n"/>
      <c r="O2076" s="42" t="n"/>
    </row>
    <row r="2077">
      <c r="A2077" s="40" t="n"/>
      <c r="B2077" s="41" t="n"/>
      <c r="C2077" s="42" t="n"/>
      <c r="D2077" s="42" t="n"/>
      <c r="E2077" s="42" t="n"/>
      <c r="F2077" s="42" t="n"/>
      <c r="G2077" s="42" t="n"/>
      <c r="H2077" s="42" t="n"/>
      <c r="I2077" s="42" t="n"/>
      <c r="J2077" s="42" t="n"/>
      <c r="K2077" s="42" t="n"/>
      <c r="L2077" s="42" t="n"/>
      <c r="M2077" s="42" t="n"/>
      <c r="N2077" s="42" t="n"/>
      <c r="O2077" s="42" t="n"/>
    </row>
    <row r="2078">
      <c r="A2078" s="40" t="n"/>
      <c r="B2078" s="41" t="n"/>
      <c r="C2078" s="42" t="n"/>
      <c r="D2078" s="42" t="n"/>
      <c r="E2078" s="42" t="n"/>
      <c r="F2078" s="42" t="n"/>
      <c r="G2078" s="42" t="n"/>
      <c r="H2078" s="42" t="n"/>
      <c r="I2078" s="42" t="n"/>
      <c r="J2078" s="42" t="n"/>
      <c r="K2078" s="42" t="n"/>
      <c r="L2078" s="42" t="n"/>
      <c r="M2078" s="42" t="n"/>
      <c r="N2078" s="42" t="n"/>
      <c r="O2078" s="42" t="n"/>
    </row>
    <row r="2079">
      <c r="A2079" s="40" t="n"/>
      <c r="B2079" s="41" t="n"/>
      <c r="C2079" s="42" t="n"/>
      <c r="D2079" s="42" t="n"/>
      <c r="E2079" s="42" t="n"/>
      <c r="F2079" s="42" t="n"/>
      <c r="G2079" s="42" t="n"/>
      <c r="H2079" s="42" t="n"/>
      <c r="I2079" s="42" t="n"/>
      <c r="J2079" s="42" t="n"/>
      <c r="K2079" s="42" t="n"/>
      <c r="L2079" s="42" t="n"/>
      <c r="M2079" s="42" t="n"/>
      <c r="N2079" s="42" t="n"/>
      <c r="O2079" s="42" t="n"/>
    </row>
    <row r="2080">
      <c r="A2080" s="40" t="n"/>
      <c r="B2080" s="41" t="n"/>
      <c r="C2080" s="42" t="n"/>
      <c r="D2080" s="42" t="n"/>
      <c r="E2080" s="42" t="n"/>
      <c r="F2080" s="42" t="n"/>
      <c r="G2080" s="42" t="n"/>
      <c r="H2080" s="42" t="n"/>
      <c r="I2080" s="42" t="n"/>
      <c r="J2080" s="42" t="n"/>
      <c r="K2080" s="42" t="n"/>
      <c r="L2080" s="42" t="n"/>
      <c r="M2080" s="42" t="n"/>
      <c r="N2080" s="42" t="n"/>
      <c r="O2080" s="42" t="n"/>
    </row>
    <row r="2081">
      <c r="A2081" s="40" t="n"/>
      <c r="B2081" s="41" t="n"/>
      <c r="C2081" s="42" t="n"/>
      <c r="D2081" s="42" t="n"/>
      <c r="E2081" s="42" t="n"/>
      <c r="F2081" s="42" t="n"/>
      <c r="G2081" s="42" t="n"/>
      <c r="H2081" s="42" t="n"/>
      <c r="I2081" s="42" t="n"/>
      <c r="J2081" s="42" t="n"/>
      <c r="K2081" s="42" t="n"/>
      <c r="L2081" s="42" t="n"/>
      <c r="M2081" s="42" t="n"/>
      <c r="N2081" s="42" t="n"/>
      <c r="O2081" s="42" t="n"/>
    </row>
    <row r="2082">
      <c r="A2082" s="40" t="n"/>
      <c r="B2082" s="41" t="n"/>
      <c r="C2082" s="42" t="n"/>
      <c r="D2082" s="42" t="n"/>
      <c r="E2082" s="42" t="n"/>
      <c r="F2082" s="42" t="n"/>
      <c r="G2082" s="42" t="n"/>
      <c r="H2082" s="42" t="n"/>
      <c r="I2082" s="42" t="n"/>
      <c r="J2082" s="42" t="n"/>
      <c r="K2082" s="42" t="n"/>
      <c r="L2082" s="42" t="n"/>
      <c r="M2082" s="42" t="n"/>
      <c r="N2082" s="42" t="n"/>
      <c r="O2082" s="42" t="n"/>
    </row>
    <row r="2083">
      <c r="A2083" s="40" t="n"/>
      <c r="B2083" s="41" t="n"/>
      <c r="C2083" s="42" t="n"/>
      <c r="D2083" s="42" t="n"/>
      <c r="E2083" s="42" t="n"/>
      <c r="F2083" s="42" t="n"/>
      <c r="G2083" s="42" t="n"/>
      <c r="H2083" s="42" t="n"/>
      <c r="I2083" s="42" t="n"/>
      <c r="J2083" s="42" t="n"/>
      <c r="K2083" s="42" t="n"/>
      <c r="L2083" s="42" t="n"/>
      <c r="M2083" s="42" t="n"/>
      <c r="N2083" s="42" t="n"/>
      <c r="O2083" s="42" t="n"/>
    </row>
    <row r="2084">
      <c r="A2084" s="40" t="n"/>
      <c r="B2084" s="41" t="n"/>
      <c r="C2084" s="42" t="n"/>
      <c r="D2084" s="42" t="n"/>
      <c r="E2084" s="42" t="n"/>
      <c r="F2084" s="42" t="n"/>
      <c r="G2084" s="42" t="n"/>
      <c r="H2084" s="42" t="n"/>
      <c r="I2084" s="42" t="n"/>
      <c r="J2084" s="42" t="n"/>
      <c r="K2084" s="42" t="n"/>
      <c r="L2084" s="42" t="n"/>
      <c r="M2084" s="42" t="n"/>
      <c r="N2084" s="42" t="n"/>
      <c r="O2084" s="42" t="n"/>
    </row>
    <row r="2085">
      <c r="A2085" s="40" t="n"/>
      <c r="B2085" s="41" t="n"/>
      <c r="C2085" s="42" t="n"/>
      <c r="D2085" s="42" t="n"/>
      <c r="E2085" s="42" t="n"/>
      <c r="F2085" s="42" t="n"/>
      <c r="G2085" s="42" t="n"/>
      <c r="H2085" s="42" t="n"/>
      <c r="I2085" s="42" t="n"/>
      <c r="J2085" s="42" t="n"/>
      <c r="K2085" s="42" t="n"/>
      <c r="L2085" s="42" t="n"/>
      <c r="M2085" s="42" t="n"/>
      <c r="N2085" s="42" t="n"/>
      <c r="O2085" s="42" t="n"/>
    </row>
    <row r="2086">
      <c r="A2086" s="40" t="n"/>
      <c r="B2086" s="41" t="n"/>
      <c r="C2086" s="42" t="n"/>
      <c r="D2086" s="42" t="n"/>
      <c r="E2086" s="42" t="n"/>
      <c r="F2086" s="42" t="n"/>
      <c r="G2086" s="42" t="n"/>
      <c r="H2086" s="42" t="n"/>
      <c r="I2086" s="42" t="n"/>
      <c r="J2086" s="42" t="n"/>
      <c r="K2086" s="42" t="n"/>
      <c r="L2086" s="42" t="n"/>
      <c r="M2086" s="42" t="n"/>
      <c r="N2086" s="42" t="n"/>
      <c r="O2086" s="42" t="n"/>
    </row>
    <row r="2087">
      <c r="A2087" s="40" t="n"/>
      <c r="B2087" s="41" t="n"/>
      <c r="C2087" s="42" t="n"/>
      <c r="D2087" s="42" t="n"/>
      <c r="E2087" s="42" t="n"/>
      <c r="F2087" s="42" t="n"/>
      <c r="G2087" s="42" t="n"/>
      <c r="H2087" s="42" t="n"/>
      <c r="I2087" s="42" t="n"/>
      <c r="J2087" s="42" t="n"/>
      <c r="K2087" s="42" t="n"/>
      <c r="L2087" s="42" t="n"/>
      <c r="M2087" s="42" t="n"/>
      <c r="N2087" s="42" t="n"/>
      <c r="O2087" s="42" t="n"/>
    </row>
    <row r="2088">
      <c r="A2088" s="40" t="n"/>
      <c r="B2088" s="41" t="n"/>
      <c r="C2088" s="42" t="n"/>
      <c r="D2088" s="42" t="n"/>
      <c r="E2088" s="42" t="n"/>
      <c r="F2088" s="42" t="n"/>
      <c r="G2088" s="42" t="n"/>
      <c r="H2088" s="42" t="n"/>
      <c r="I2088" s="42" t="n"/>
      <c r="J2088" s="42" t="n"/>
      <c r="K2088" s="42" t="n"/>
      <c r="L2088" s="42" t="n"/>
      <c r="M2088" s="42" t="n"/>
      <c r="N2088" s="42" t="n"/>
      <c r="O2088" s="42" t="n"/>
    </row>
    <row r="2089">
      <c r="A2089" s="40" t="n"/>
      <c r="B2089" s="41" t="n"/>
      <c r="C2089" s="42" t="n"/>
      <c r="D2089" s="42" t="n"/>
      <c r="E2089" s="42" t="n"/>
      <c r="F2089" s="42" t="n"/>
      <c r="G2089" s="42" t="n"/>
      <c r="H2089" s="42" t="n"/>
      <c r="I2089" s="42" t="n"/>
      <c r="J2089" s="42" t="n"/>
      <c r="K2089" s="42" t="n"/>
      <c r="L2089" s="42" t="n"/>
      <c r="M2089" s="42" t="n"/>
      <c r="N2089" s="42" t="n"/>
      <c r="O2089" s="42" t="n"/>
    </row>
    <row r="2090">
      <c r="A2090" s="40" t="n"/>
      <c r="B2090" s="41" t="n"/>
      <c r="C2090" s="42" t="n"/>
      <c r="D2090" s="42" t="n"/>
      <c r="E2090" s="42" t="n"/>
      <c r="F2090" s="42" t="n"/>
      <c r="G2090" s="42" t="n"/>
      <c r="H2090" s="42" t="n"/>
      <c r="I2090" s="42" t="n"/>
      <c r="J2090" s="42" t="n"/>
      <c r="K2090" s="42" t="n"/>
      <c r="L2090" s="42" t="n"/>
      <c r="M2090" s="42" t="n"/>
      <c r="N2090" s="42" t="n"/>
      <c r="O2090" s="42" t="n"/>
    </row>
    <row r="2091">
      <c r="A2091" s="40" t="n"/>
      <c r="B2091" s="41" t="n"/>
      <c r="C2091" s="42" t="n"/>
      <c r="D2091" s="42" t="n"/>
      <c r="E2091" s="42" t="n"/>
      <c r="F2091" s="42" t="n"/>
      <c r="G2091" s="42" t="n"/>
      <c r="H2091" s="42" t="n"/>
      <c r="I2091" s="42" t="n"/>
      <c r="J2091" s="42" t="n"/>
      <c r="K2091" s="42" t="n"/>
      <c r="L2091" s="42" t="n"/>
      <c r="M2091" s="42" t="n"/>
      <c r="N2091" s="42" t="n"/>
      <c r="O2091" s="42" t="n"/>
    </row>
    <row r="2092">
      <c r="A2092" s="40" t="n"/>
      <c r="B2092" s="41" t="n"/>
      <c r="C2092" s="42" t="n"/>
      <c r="D2092" s="42" t="n"/>
      <c r="E2092" s="42" t="n"/>
      <c r="F2092" s="42" t="n"/>
      <c r="G2092" s="42" t="n"/>
      <c r="H2092" s="42" t="n"/>
      <c r="I2092" s="42" t="n"/>
      <c r="J2092" s="42" t="n"/>
      <c r="K2092" s="42" t="n"/>
      <c r="L2092" s="42" t="n"/>
      <c r="M2092" s="42" t="n"/>
      <c r="N2092" s="42" t="n"/>
      <c r="O2092" s="42" t="n"/>
    </row>
    <row r="2093">
      <c r="A2093" s="40" t="n"/>
      <c r="B2093" s="41" t="n"/>
      <c r="C2093" s="42" t="n"/>
      <c r="D2093" s="42" t="n"/>
      <c r="E2093" s="42" t="n"/>
      <c r="F2093" s="42" t="n"/>
      <c r="G2093" s="42" t="n"/>
      <c r="H2093" s="42" t="n"/>
      <c r="I2093" s="42" t="n"/>
      <c r="J2093" s="42" t="n"/>
      <c r="K2093" s="42" t="n"/>
      <c r="L2093" s="42" t="n"/>
      <c r="M2093" s="42" t="n"/>
      <c r="N2093" s="42" t="n"/>
      <c r="O2093" s="42" t="n"/>
    </row>
    <row r="2094">
      <c r="A2094" s="40" t="n"/>
      <c r="B2094" s="41" t="n"/>
      <c r="C2094" s="42" t="n"/>
      <c r="D2094" s="42" t="n"/>
      <c r="E2094" s="42" t="n"/>
      <c r="F2094" s="42" t="n"/>
      <c r="G2094" s="42" t="n"/>
      <c r="H2094" s="42" t="n"/>
      <c r="I2094" s="42" t="n"/>
      <c r="J2094" s="42" t="n"/>
      <c r="K2094" s="42" t="n"/>
      <c r="L2094" s="42" t="n"/>
      <c r="M2094" s="42" t="n"/>
      <c r="N2094" s="42" t="n"/>
      <c r="O2094" s="42" t="n"/>
    </row>
    <row r="2095">
      <c r="A2095" s="40" t="n"/>
      <c r="B2095" s="41" t="n"/>
      <c r="C2095" s="42" t="n"/>
      <c r="D2095" s="42" t="n"/>
      <c r="E2095" s="42" t="n"/>
      <c r="F2095" s="42" t="n"/>
      <c r="G2095" s="42" t="n"/>
      <c r="H2095" s="42" t="n"/>
      <c r="I2095" s="42" t="n"/>
      <c r="J2095" s="42" t="n"/>
      <c r="K2095" s="42" t="n"/>
      <c r="L2095" s="42" t="n"/>
      <c r="M2095" s="42" t="n"/>
      <c r="N2095" s="42" t="n"/>
      <c r="O2095" s="42" t="n"/>
    </row>
    <row r="2096">
      <c r="A2096" s="40" t="n"/>
      <c r="B2096" s="41" t="n"/>
      <c r="C2096" s="42" t="n"/>
      <c r="D2096" s="42" t="n"/>
      <c r="E2096" s="42" t="n"/>
      <c r="F2096" s="42" t="n"/>
      <c r="G2096" s="42" t="n"/>
      <c r="H2096" s="42" t="n"/>
      <c r="I2096" s="42" t="n"/>
      <c r="J2096" s="42" t="n"/>
      <c r="K2096" s="42" t="n"/>
      <c r="L2096" s="42" t="n"/>
      <c r="M2096" s="42" t="n"/>
      <c r="N2096" s="42" t="n"/>
      <c r="O2096" s="42" t="n"/>
    </row>
    <row r="2097">
      <c r="A2097" s="40" t="n"/>
      <c r="B2097" s="41" t="n"/>
      <c r="C2097" s="42" t="n"/>
      <c r="D2097" s="42" t="n"/>
      <c r="E2097" s="42" t="n"/>
      <c r="F2097" s="42" t="n"/>
      <c r="G2097" s="42" t="n"/>
      <c r="H2097" s="42" t="n"/>
      <c r="I2097" s="42" t="n"/>
      <c r="J2097" s="42" t="n"/>
      <c r="K2097" s="42" t="n"/>
      <c r="L2097" s="42" t="n"/>
      <c r="M2097" s="42" t="n"/>
      <c r="N2097" s="42" t="n"/>
      <c r="O2097" s="42" t="n"/>
    </row>
    <row r="2098">
      <c r="A2098" s="40" t="n"/>
      <c r="B2098" s="41" t="n"/>
      <c r="C2098" s="42" t="n"/>
      <c r="D2098" s="42" t="n"/>
      <c r="E2098" s="42" t="n"/>
      <c r="F2098" s="42" t="n"/>
      <c r="G2098" s="42" t="n"/>
      <c r="H2098" s="42" t="n"/>
      <c r="I2098" s="42" t="n"/>
      <c r="J2098" s="42" t="n"/>
      <c r="K2098" s="42" t="n"/>
      <c r="L2098" s="42" t="n"/>
      <c r="M2098" s="42" t="n"/>
      <c r="N2098" s="42" t="n"/>
      <c r="O2098" s="42" t="n"/>
    </row>
    <row r="2099">
      <c r="A2099" s="40" t="n"/>
      <c r="B2099" s="41" t="n"/>
      <c r="C2099" s="42" t="n"/>
      <c r="D2099" s="42" t="n"/>
      <c r="E2099" s="42" t="n"/>
      <c r="F2099" s="42" t="n"/>
      <c r="G2099" s="42" t="n"/>
      <c r="H2099" s="42" t="n"/>
      <c r="I2099" s="42" t="n"/>
      <c r="J2099" s="42" t="n"/>
      <c r="K2099" s="42" t="n"/>
      <c r="L2099" s="42" t="n"/>
      <c r="M2099" s="42" t="n"/>
      <c r="N2099" s="42" t="n"/>
      <c r="O2099" s="42" t="n"/>
    </row>
    <row r="2100">
      <c r="A2100" s="40" t="n"/>
      <c r="B2100" s="41" t="n"/>
      <c r="C2100" s="42" t="n"/>
      <c r="D2100" s="42" t="n"/>
      <c r="E2100" s="42" t="n"/>
      <c r="F2100" s="42" t="n"/>
      <c r="G2100" s="42" t="n"/>
      <c r="H2100" s="42" t="n"/>
      <c r="I2100" s="42" t="n"/>
      <c r="J2100" s="42" t="n"/>
      <c r="K2100" s="42" t="n"/>
      <c r="L2100" s="42" t="n"/>
      <c r="M2100" s="42" t="n"/>
      <c r="N2100" s="42" t="n"/>
      <c r="O2100" s="42" t="n"/>
    </row>
    <row r="2101">
      <c r="A2101" s="40" t="n"/>
      <c r="B2101" s="41" t="n"/>
      <c r="C2101" s="42" t="n"/>
      <c r="D2101" s="42" t="n"/>
      <c r="E2101" s="42" t="n"/>
      <c r="F2101" s="42" t="n"/>
      <c r="G2101" s="42" t="n"/>
      <c r="H2101" s="42" t="n"/>
      <c r="I2101" s="42" t="n"/>
      <c r="J2101" s="42" t="n"/>
      <c r="K2101" s="42" t="n"/>
      <c r="L2101" s="42" t="n"/>
      <c r="M2101" s="42" t="n"/>
      <c r="N2101" s="42" t="n"/>
      <c r="O2101" s="42" t="n"/>
    </row>
    <row r="2102">
      <c r="A2102" s="40" t="n"/>
      <c r="B2102" s="41" t="n"/>
      <c r="C2102" s="42" t="n"/>
      <c r="D2102" s="42" t="n"/>
      <c r="E2102" s="42" t="n"/>
      <c r="F2102" s="42" t="n"/>
      <c r="G2102" s="42" t="n"/>
      <c r="H2102" s="42" t="n"/>
      <c r="I2102" s="42" t="n"/>
      <c r="J2102" s="42" t="n"/>
      <c r="K2102" s="42" t="n"/>
      <c r="L2102" s="42" t="n"/>
      <c r="M2102" s="42" t="n"/>
      <c r="N2102" s="42" t="n"/>
      <c r="O2102" s="42" t="n"/>
    </row>
    <row r="2103">
      <c r="A2103" s="40" t="n"/>
      <c r="B2103" s="41" t="n"/>
      <c r="C2103" s="42" t="n"/>
      <c r="D2103" s="42" t="n"/>
      <c r="E2103" s="42" t="n"/>
      <c r="F2103" s="42" t="n"/>
      <c r="G2103" s="42" t="n"/>
      <c r="H2103" s="42" t="n"/>
      <c r="I2103" s="42" t="n"/>
      <c r="J2103" s="42" t="n"/>
      <c r="K2103" s="42" t="n"/>
      <c r="L2103" s="42" t="n"/>
      <c r="M2103" s="42" t="n"/>
      <c r="N2103" s="42" t="n"/>
      <c r="O2103" s="42" t="n"/>
    </row>
    <row r="2104">
      <c r="A2104" s="40" t="n"/>
      <c r="B2104" s="41" t="n"/>
      <c r="C2104" s="42" t="n"/>
      <c r="D2104" s="42" t="n"/>
      <c r="E2104" s="42" t="n"/>
      <c r="F2104" s="42" t="n"/>
      <c r="G2104" s="42" t="n"/>
      <c r="H2104" s="42" t="n"/>
      <c r="I2104" s="42" t="n"/>
      <c r="J2104" s="42" t="n"/>
      <c r="K2104" s="42" t="n"/>
      <c r="L2104" s="42" t="n"/>
      <c r="M2104" s="42" t="n"/>
      <c r="N2104" s="42" t="n"/>
      <c r="O2104" s="42" t="n"/>
    </row>
    <row r="2105">
      <c r="A2105" s="40" t="n"/>
      <c r="B2105" s="41" t="n"/>
      <c r="C2105" s="42" t="n"/>
      <c r="D2105" s="42" t="n"/>
      <c r="E2105" s="42" t="n"/>
      <c r="F2105" s="42" t="n"/>
      <c r="G2105" s="42" t="n"/>
      <c r="H2105" s="42" t="n"/>
      <c r="I2105" s="42" t="n"/>
      <c r="J2105" s="42" t="n"/>
      <c r="K2105" s="42" t="n"/>
      <c r="L2105" s="42" t="n"/>
      <c r="M2105" s="42" t="n"/>
      <c r="N2105" s="42" t="n"/>
      <c r="O2105" s="42" t="n"/>
    </row>
    <row r="2106">
      <c r="A2106" s="40" t="n"/>
      <c r="B2106" s="41" t="n"/>
      <c r="C2106" s="42" t="n"/>
      <c r="D2106" s="42" t="n"/>
      <c r="E2106" s="42" t="n"/>
      <c r="F2106" s="42" t="n"/>
      <c r="G2106" s="42" t="n"/>
      <c r="H2106" s="42" t="n"/>
      <c r="I2106" s="42" t="n"/>
      <c r="J2106" s="42" t="n"/>
      <c r="K2106" s="42" t="n"/>
      <c r="L2106" s="42" t="n"/>
      <c r="M2106" s="42" t="n"/>
      <c r="N2106" s="42" t="n"/>
      <c r="O2106" s="42" t="n"/>
    </row>
    <row r="2107">
      <c r="A2107" s="40" t="n"/>
      <c r="B2107" s="41" t="n"/>
      <c r="C2107" s="42" t="n"/>
      <c r="D2107" s="42" t="n"/>
      <c r="E2107" s="42" t="n"/>
      <c r="F2107" s="42" t="n"/>
      <c r="G2107" s="42" t="n"/>
      <c r="H2107" s="42" t="n"/>
      <c r="I2107" s="42" t="n"/>
      <c r="J2107" s="42" t="n"/>
      <c r="K2107" s="42" t="n"/>
      <c r="L2107" s="42" t="n"/>
      <c r="M2107" s="42" t="n"/>
      <c r="N2107" s="42" t="n"/>
      <c r="O2107" s="42" t="n"/>
    </row>
    <row r="2108">
      <c r="A2108" s="40" t="n"/>
      <c r="B2108" s="41" t="n"/>
      <c r="C2108" s="42" t="n"/>
      <c r="D2108" s="42" t="n"/>
      <c r="E2108" s="42" t="n"/>
      <c r="F2108" s="42" t="n"/>
      <c r="G2108" s="42" t="n"/>
      <c r="H2108" s="42" t="n"/>
      <c r="I2108" s="42" t="n"/>
      <c r="J2108" s="42" t="n"/>
      <c r="K2108" s="42" t="n"/>
      <c r="L2108" s="42" t="n"/>
      <c r="M2108" s="42" t="n"/>
      <c r="N2108" s="42" t="n"/>
      <c r="O2108" s="42" t="n"/>
    </row>
    <row r="2109">
      <c r="A2109" s="40" t="n"/>
      <c r="B2109" s="41" t="n"/>
      <c r="C2109" s="42" t="n"/>
      <c r="D2109" s="42" t="n"/>
      <c r="E2109" s="42" t="n"/>
      <c r="F2109" s="42" t="n"/>
      <c r="G2109" s="42" t="n"/>
      <c r="H2109" s="42" t="n"/>
      <c r="I2109" s="42" t="n"/>
      <c r="J2109" s="42" t="n"/>
      <c r="K2109" s="42" t="n"/>
      <c r="L2109" s="42" t="n"/>
      <c r="M2109" s="42" t="n"/>
      <c r="N2109" s="42" t="n"/>
      <c r="O2109" s="42" t="n"/>
    </row>
    <row r="2110">
      <c r="A2110" s="40" t="n"/>
      <c r="B2110" s="41" t="n"/>
      <c r="C2110" s="42" t="n"/>
      <c r="D2110" s="42" t="n"/>
      <c r="E2110" s="42" t="n"/>
      <c r="F2110" s="42" t="n"/>
      <c r="G2110" s="42" t="n"/>
      <c r="H2110" s="42" t="n"/>
      <c r="I2110" s="42" t="n"/>
      <c r="J2110" s="42" t="n"/>
      <c r="K2110" s="42" t="n"/>
      <c r="L2110" s="42" t="n"/>
      <c r="M2110" s="42" t="n"/>
      <c r="N2110" s="42" t="n"/>
      <c r="O2110" s="42" t="n"/>
    </row>
    <row r="2111">
      <c r="A2111" s="40" t="n"/>
      <c r="B2111" s="41" t="n"/>
      <c r="C2111" s="42" t="n"/>
      <c r="D2111" s="42" t="n"/>
      <c r="E2111" s="42" t="n"/>
      <c r="F2111" s="42" t="n"/>
      <c r="G2111" s="42" t="n"/>
      <c r="H2111" s="42" t="n"/>
      <c r="I2111" s="42" t="n"/>
      <c r="J2111" s="42" t="n"/>
      <c r="K2111" s="42" t="n"/>
      <c r="L2111" s="42" t="n"/>
      <c r="M2111" s="42" t="n"/>
      <c r="N2111" s="42" t="n"/>
      <c r="O2111" s="42" t="n"/>
    </row>
    <row r="2112">
      <c r="A2112" s="40" t="n"/>
      <c r="B2112" s="41" t="n"/>
      <c r="C2112" s="42" t="n"/>
      <c r="D2112" s="42" t="n"/>
      <c r="E2112" s="42" t="n"/>
      <c r="F2112" s="42" t="n"/>
      <c r="G2112" s="42" t="n"/>
      <c r="H2112" s="42" t="n"/>
      <c r="I2112" s="42" t="n"/>
      <c r="J2112" s="42" t="n"/>
      <c r="K2112" s="42" t="n"/>
      <c r="L2112" s="42" t="n"/>
      <c r="M2112" s="42" t="n"/>
      <c r="N2112" s="42" t="n"/>
      <c r="O2112" s="42" t="n"/>
    </row>
    <row r="2113">
      <c r="A2113" s="40" t="n"/>
      <c r="B2113" s="41" t="n"/>
      <c r="C2113" s="42" t="n"/>
      <c r="D2113" s="42" t="n"/>
      <c r="E2113" s="42" t="n"/>
      <c r="F2113" s="42" t="n"/>
      <c r="G2113" s="42" t="n"/>
      <c r="H2113" s="42" t="n"/>
      <c r="I2113" s="42" t="n"/>
      <c r="J2113" s="42" t="n"/>
      <c r="K2113" s="42" t="n"/>
      <c r="L2113" s="42" t="n"/>
      <c r="M2113" s="42" t="n"/>
      <c r="N2113" s="42" t="n"/>
      <c r="O2113" s="42" t="n"/>
    </row>
    <row r="2114">
      <c r="A2114" s="40" t="n"/>
      <c r="B2114" s="41" t="n"/>
      <c r="C2114" s="42" t="n"/>
      <c r="D2114" s="42" t="n"/>
      <c r="E2114" s="42" t="n"/>
      <c r="F2114" s="42" t="n"/>
      <c r="G2114" s="42" t="n"/>
      <c r="H2114" s="42" t="n"/>
      <c r="I2114" s="42" t="n"/>
      <c r="J2114" s="42" t="n"/>
      <c r="K2114" s="42" t="n"/>
      <c r="L2114" s="42" t="n"/>
      <c r="M2114" s="42" t="n"/>
      <c r="N2114" s="42" t="n"/>
      <c r="O2114" s="42" t="n"/>
    </row>
    <row r="2115">
      <c r="A2115" s="40" t="n"/>
      <c r="B2115" s="41" t="n"/>
      <c r="C2115" s="42" t="n"/>
      <c r="D2115" s="42" t="n"/>
      <c r="E2115" s="42" t="n"/>
      <c r="F2115" s="42" t="n"/>
      <c r="G2115" s="42" t="n"/>
      <c r="H2115" s="42" t="n"/>
      <c r="I2115" s="42" t="n"/>
      <c r="J2115" s="42" t="n"/>
      <c r="K2115" s="42" t="n"/>
      <c r="L2115" s="42" t="n"/>
      <c r="M2115" s="42" t="n"/>
      <c r="N2115" s="42" t="n"/>
      <c r="O2115" s="42" t="n"/>
    </row>
    <row r="2116">
      <c r="A2116" s="40" t="n"/>
      <c r="B2116" s="41" t="n"/>
      <c r="C2116" s="42" t="n"/>
      <c r="D2116" s="42" t="n"/>
      <c r="E2116" s="42" t="n"/>
      <c r="F2116" s="42" t="n"/>
      <c r="G2116" s="42" t="n"/>
      <c r="H2116" s="42" t="n"/>
      <c r="I2116" s="42" t="n"/>
      <c r="J2116" s="42" t="n"/>
      <c r="K2116" s="42" t="n"/>
      <c r="L2116" s="42" t="n"/>
      <c r="M2116" s="42" t="n"/>
      <c r="N2116" s="42" t="n"/>
      <c r="O2116" s="42" t="n"/>
    </row>
    <row r="2117">
      <c r="A2117" s="40" t="n"/>
      <c r="B2117" s="41" t="n"/>
      <c r="C2117" s="42" t="n"/>
      <c r="D2117" s="42" t="n"/>
      <c r="E2117" s="42" t="n"/>
      <c r="F2117" s="42" t="n"/>
      <c r="G2117" s="42" t="n"/>
      <c r="H2117" s="42" t="n"/>
      <c r="I2117" s="42" t="n"/>
      <c r="J2117" s="42" t="n"/>
      <c r="K2117" s="42" t="n"/>
      <c r="L2117" s="42" t="n"/>
      <c r="M2117" s="42" t="n"/>
      <c r="N2117" s="42" t="n"/>
      <c r="O2117" s="42" t="n"/>
    </row>
    <row r="2118">
      <c r="A2118" s="40" t="n"/>
      <c r="B2118" s="41" t="n"/>
      <c r="C2118" s="42" t="n"/>
      <c r="D2118" s="42" t="n"/>
      <c r="E2118" s="42" t="n"/>
      <c r="F2118" s="42" t="n"/>
      <c r="G2118" s="42" t="n"/>
      <c r="H2118" s="42" t="n"/>
      <c r="I2118" s="42" t="n"/>
      <c r="J2118" s="42" t="n"/>
      <c r="K2118" s="42" t="n"/>
      <c r="L2118" s="42" t="n"/>
      <c r="M2118" s="42" t="n"/>
      <c r="N2118" s="42" t="n"/>
      <c r="O2118" s="42" t="n"/>
    </row>
    <row r="2119">
      <c r="A2119" s="40" t="n"/>
      <c r="B2119" s="41" t="n"/>
      <c r="C2119" s="42" t="n"/>
      <c r="D2119" s="42" t="n"/>
      <c r="E2119" s="42" t="n"/>
      <c r="F2119" s="42" t="n"/>
      <c r="G2119" s="42" t="n"/>
      <c r="H2119" s="42" t="n"/>
      <c r="I2119" s="42" t="n"/>
      <c r="J2119" s="42" t="n"/>
      <c r="K2119" s="42" t="n"/>
      <c r="L2119" s="42" t="n"/>
      <c r="M2119" s="42" t="n"/>
      <c r="N2119" s="42" t="n"/>
      <c r="O2119" s="42" t="n"/>
    </row>
    <row r="2120">
      <c r="A2120" s="40" t="n"/>
      <c r="B2120" s="41" t="n"/>
      <c r="C2120" s="42" t="n"/>
      <c r="D2120" s="42" t="n"/>
      <c r="E2120" s="42" t="n"/>
      <c r="F2120" s="42" t="n"/>
      <c r="G2120" s="42" t="n"/>
      <c r="H2120" s="42" t="n"/>
      <c r="I2120" s="42" t="n"/>
      <c r="J2120" s="42" t="n"/>
      <c r="K2120" s="42" t="n"/>
      <c r="L2120" s="42" t="n"/>
      <c r="M2120" s="42" t="n"/>
      <c r="N2120" s="42" t="n"/>
      <c r="O2120" s="42" t="n"/>
    </row>
    <row r="2121">
      <c r="A2121" s="40" t="n"/>
      <c r="B2121" s="41" t="n"/>
      <c r="C2121" s="42" t="n"/>
      <c r="D2121" s="42" t="n"/>
      <c r="E2121" s="42" t="n"/>
      <c r="F2121" s="42" t="n"/>
      <c r="G2121" s="42" t="n"/>
      <c r="H2121" s="42" t="n"/>
      <c r="I2121" s="42" t="n"/>
      <c r="J2121" s="42" t="n"/>
      <c r="K2121" s="42" t="n"/>
      <c r="L2121" s="42" t="n"/>
      <c r="M2121" s="42" t="n"/>
      <c r="N2121" s="42" t="n"/>
      <c r="O2121" s="42" t="n"/>
    </row>
    <row r="2122">
      <c r="A2122" s="40" t="n"/>
      <c r="B2122" s="41" t="n"/>
      <c r="C2122" s="42" t="n"/>
      <c r="D2122" s="42" t="n"/>
      <c r="E2122" s="42" t="n"/>
      <c r="F2122" s="42" t="n"/>
      <c r="G2122" s="42" t="n"/>
      <c r="H2122" s="42" t="n"/>
      <c r="I2122" s="42" t="n"/>
      <c r="J2122" s="42" t="n"/>
      <c r="K2122" s="42" t="n"/>
      <c r="L2122" s="42" t="n"/>
      <c r="M2122" s="42" t="n"/>
      <c r="N2122" s="42" t="n"/>
      <c r="O2122" s="42" t="n"/>
    </row>
    <row r="2123">
      <c r="A2123" s="40" t="n"/>
      <c r="B2123" s="41" t="n"/>
      <c r="C2123" s="42" t="n"/>
      <c r="D2123" s="42" t="n"/>
      <c r="E2123" s="42" t="n"/>
      <c r="F2123" s="42" t="n"/>
      <c r="G2123" s="42" t="n"/>
      <c r="H2123" s="42" t="n"/>
      <c r="I2123" s="42" t="n"/>
      <c r="J2123" s="42" t="n"/>
      <c r="K2123" s="42" t="n"/>
      <c r="L2123" s="42" t="n"/>
      <c r="M2123" s="42" t="n"/>
      <c r="N2123" s="42" t="n"/>
      <c r="O2123" s="42" t="n"/>
    </row>
    <row r="2124">
      <c r="A2124" s="40" t="n"/>
      <c r="B2124" s="41" t="n"/>
      <c r="C2124" s="42" t="n"/>
      <c r="D2124" s="42" t="n"/>
      <c r="E2124" s="42" t="n"/>
      <c r="F2124" s="42" t="n"/>
      <c r="G2124" s="42" t="n"/>
      <c r="H2124" s="42" t="n"/>
      <c r="I2124" s="42" t="n"/>
      <c r="J2124" s="42" t="n"/>
      <c r="K2124" s="42" t="n"/>
      <c r="L2124" s="42" t="n"/>
      <c r="M2124" s="42" t="n"/>
      <c r="N2124" s="42" t="n"/>
      <c r="O2124" s="42" t="n"/>
    </row>
    <row r="2125">
      <c r="A2125" s="40" t="n"/>
      <c r="B2125" s="41" t="n"/>
      <c r="C2125" s="42" t="n"/>
      <c r="D2125" s="42" t="n"/>
      <c r="E2125" s="42" t="n"/>
      <c r="F2125" s="42" t="n"/>
      <c r="G2125" s="42" t="n"/>
      <c r="H2125" s="42" t="n"/>
      <c r="I2125" s="42" t="n"/>
      <c r="J2125" s="42" t="n"/>
      <c r="K2125" s="42" t="n"/>
      <c r="L2125" s="42" t="n"/>
      <c r="M2125" s="42" t="n"/>
      <c r="N2125" s="42" t="n"/>
      <c r="O2125" s="42" t="n"/>
    </row>
    <row r="2126">
      <c r="A2126" s="40" t="n"/>
      <c r="B2126" s="41" t="n"/>
      <c r="C2126" s="42" t="n"/>
      <c r="D2126" s="42" t="n"/>
      <c r="E2126" s="42" t="n"/>
      <c r="F2126" s="42" t="n"/>
      <c r="G2126" s="42" t="n"/>
      <c r="H2126" s="42" t="n"/>
      <c r="I2126" s="42" t="n"/>
      <c r="J2126" s="42" t="n"/>
      <c r="K2126" s="42" t="n"/>
      <c r="L2126" s="42" t="n"/>
      <c r="M2126" s="42" t="n"/>
      <c r="N2126" s="42" t="n"/>
      <c r="O2126" s="42" t="n"/>
    </row>
    <row r="2127">
      <c r="A2127" s="40" t="n"/>
      <c r="B2127" s="41" t="n"/>
      <c r="C2127" s="42" t="n"/>
      <c r="D2127" s="42" t="n"/>
      <c r="E2127" s="42" t="n"/>
      <c r="F2127" s="42" t="n"/>
      <c r="G2127" s="42" t="n"/>
      <c r="H2127" s="42" t="n"/>
      <c r="I2127" s="42" t="n"/>
      <c r="J2127" s="42" t="n"/>
      <c r="K2127" s="42" t="n"/>
      <c r="L2127" s="42" t="n"/>
      <c r="M2127" s="42" t="n"/>
      <c r="N2127" s="42" t="n"/>
      <c r="O2127" s="42" t="n"/>
    </row>
    <row r="2128">
      <c r="A2128" s="40" t="n"/>
      <c r="B2128" s="41" t="n"/>
      <c r="C2128" s="42" t="n"/>
      <c r="D2128" s="42" t="n"/>
      <c r="E2128" s="42" t="n"/>
      <c r="F2128" s="42" t="n"/>
      <c r="G2128" s="42" t="n"/>
      <c r="H2128" s="42" t="n"/>
      <c r="I2128" s="42" t="n"/>
      <c r="J2128" s="42" t="n"/>
      <c r="K2128" s="42" t="n"/>
      <c r="L2128" s="42" t="n"/>
      <c r="M2128" s="42" t="n"/>
      <c r="N2128" s="42" t="n"/>
      <c r="O2128" s="42" t="n"/>
    </row>
    <row r="2129">
      <c r="A2129" s="40" t="n"/>
      <c r="B2129" s="41" t="n"/>
      <c r="C2129" s="42" t="n"/>
      <c r="D2129" s="42" t="n"/>
      <c r="E2129" s="42" t="n"/>
      <c r="F2129" s="42" t="n"/>
      <c r="G2129" s="42" t="n"/>
      <c r="H2129" s="42" t="n"/>
      <c r="I2129" s="42" t="n"/>
      <c r="J2129" s="42" t="n"/>
      <c r="K2129" s="42" t="n"/>
      <c r="L2129" s="42" t="n"/>
      <c r="M2129" s="42" t="n"/>
      <c r="N2129" s="42" t="n"/>
      <c r="O2129" s="42" t="n"/>
    </row>
    <row r="2130">
      <c r="A2130" s="40" t="n"/>
      <c r="B2130" s="41" t="n"/>
      <c r="C2130" s="42" t="n"/>
      <c r="D2130" s="42" t="n"/>
      <c r="E2130" s="42" t="n"/>
      <c r="F2130" s="42" t="n"/>
      <c r="G2130" s="42" t="n"/>
      <c r="H2130" s="42" t="n"/>
      <c r="I2130" s="42" t="n"/>
      <c r="J2130" s="42" t="n"/>
      <c r="K2130" s="42" t="n"/>
      <c r="L2130" s="42" t="n"/>
      <c r="M2130" s="42" t="n"/>
      <c r="N2130" s="42" t="n"/>
      <c r="O2130" s="42" t="n"/>
    </row>
    <row r="2131">
      <c r="A2131" s="40" t="n"/>
      <c r="B2131" s="41" t="n"/>
      <c r="C2131" s="42" t="n"/>
      <c r="D2131" s="42" t="n"/>
      <c r="E2131" s="42" t="n"/>
      <c r="F2131" s="42" t="n"/>
      <c r="G2131" s="42" t="n"/>
      <c r="H2131" s="42" t="n"/>
      <c r="I2131" s="42" t="n"/>
      <c r="J2131" s="42" t="n"/>
      <c r="K2131" s="42" t="n"/>
      <c r="L2131" s="42" t="n"/>
      <c r="M2131" s="42" t="n"/>
      <c r="N2131" s="42" t="n"/>
      <c r="O2131" s="42" t="n"/>
    </row>
    <row r="2132">
      <c r="A2132" s="40" t="n"/>
      <c r="B2132" s="41" t="n"/>
      <c r="C2132" s="42" t="n"/>
      <c r="D2132" s="42" t="n"/>
      <c r="E2132" s="42" t="n"/>
      <c r="F2132" s="42" t="n"/>
      <c r="G2132" s="42" t="n"/>
      <c r="H2132" s="42" t="n"/>
      <c r="I2132" s="42" t="n"/>
      <c r="J2132" s="42" t="n"/>
      <c r="K2132" s="42" t="n"/>
      <c r="L2132" s="42" t="n"/>
      <c r="M2132" s="42" t="n"/>
      <c r="N2132" s="42" t="n"/>
      <c r="O2132" s="42" t="n"/>
    </row>
    <row r="2133">
      <c r="A2133" s="40" t="n"/>
      <c r="B2133" s="41" t="n"/>
      <c r="C2133" s="42" t="n"/>
      <c r="D2133" s="42" t="n"/>
      <c r="E2133" s="42" t="n"/>
      <c r="F2133" s="42" t="n"/>
      <c r="G2133" s="42" t="n"/>
      <c r="H2133" s="42" t="n"/>
      <c r="I2133" s="42" t="n"/>
      <c r="J2133" s="42" t="n"/>
      <c r="K2133" s="42" t="n"/>
      <c r="L2133" s="42" t="n"/>
      <c r="M2133" s="42" t="n"/>
      <c r="N2133" s="42" t="n"/>
      <c r="O2133" s="42" t="n"/>
    </row>
    <row r="2134">
      <c r="A2134" s="40" t="n"/>
      <c r="B2134" s="41" t="n"/>
      <c r="C2134" s="42" t="n"/>
      <c r="D2134" s="42" t="n"/>
      <c r="E2134" s="42" t="n"/>
      <c r="F2134" s="42" t="n"/>
      <c r="G2134" s="42" t="n"/>
      <c r="H2134" s="42" t="n"/>
      <c r="I2134" s="42" t="n"/>
      <c r="J2134" s="42" t="n"/>
      <c r="K2134" s="42" t="n"/>
      <c r="L2134" s="42" t="n"/>
      <c r="M2134" s="42" t="n"/>
      <c r="N2134" s="42" t="n"/>
      <c r="O2134" s="42" t="n"/>
    </row>
    <row r="2135">
      <c r="A2135" s="40" t="n"/>
      <c r="B2135" s="41" t="n"/>
      <c r="C2135" s="42" t="n"/>
      <c r="D2135" s="42" t="n"/>
      <c r="E2135" s="42" t="n"/>
      <c r="F2135" s="42" t="n"/>
      <c r="G2135" s="42" t="n"/>
      <c r="H2135" s="42" t="n"/>
      <c r="I2135" s="42" t="n"/>
      <c r="J2135" s="42" t="n"/>
      <c r="K2135" s="42" t="n"/>
      <c r="L2135" s="42" t="n"/>
      <c r="M2135" s="42" t="n"/>
      <c r="N2135" s="42" t="n"/>
      <c r="O2135" s="42" t="n"/>
    </row>
    <row r="2136">
      <c r="A2136" s="40" t="n"/>
      <c r="B2136" s="41" t="n"/>
      <c r="C2136" s="42" t="n"/>
      <c r="D2136" s="42" t="n"/>
      <c r="E2136" s="42" t="n"/>
      <c r="F2136" s="42" t="n"/>
      <c r="G2136" s="42" t="n"/>
      <c r="H2136" s="42" t="n"/>
      <c r="I2136" s="42" t="n"/>
      <c r="J2136" s="42" t="n"/>
      <c r="K2136" s="42" t="n"/>
      <c r="L2136" s="42" t="n"/>
      <c r="M2136" s="42" t="n"/>
      <c r="N2136" s="42" t="n"/>
      <c r="O2136" s="42" t="n"/>
    </row>
    <row r="2137">
      <c r="A2137" s="40" t="n"/>
      <c r="B2137" s="41" t="n"/>
      <c r="C2137" s="42" t="n"/>
      <c r="D2137" s="42" t="n"/>
      <c r="E2137" s="42" t="n"/>
      <c r="F2137" s="42" t="n"/>
      <c r="G2137" s="42" t="n"/>
      <c r="H2137" s="42" t="n"/>
      <c r="I2137" s="42" t="n"/>
      <c r="J2137" s="42" t="n"/>
      <c r="K2137" s="42" t="n"/>
      <c r="L2137" s="42" t="n"/>
      <c r="M2137" s="42" t="n"/>
      <c r="N2137" s="42" t="n"/>
      <c r="O2137" s="42" t="n"/>
    </row>
    <row r="2138">
      <c r="A2138" s="40" t="n"/>
      <c r="B2138" s="41" t="n"/>
      <c r="C2138" s="42" t="n"/>
      <c r="D2138" s="42" t="n"/>
      <c r="E2138" s="42" t="n"/>
      <c r="F2138" s="42" t="n"/>
      <c r="G2138" s="42" t="n"/>
      <c r="H2138" s="42" t="n"/>
      <c r="I2138" s="42" t="n"/>
      <c r="J2138" s="42" t="n"/>
      <c r="K2138" s="42" t="n"/>
      <c r="L2138" s="42" t="n"/>
      <c r="M2138" s="42" t="n"/>
      <c r="N2138" s="42" t="n"/>
      <c r="O2138" s="42" t="n"/>
    </row>
    <row r="2139">
      <c r="A2139" s="40" t="n"/>
      <c r="B2139" s="41" t="n"/>
      <c r="C2139" s="42" t="n"/>
      <c r="D2139" s="42" t="n"/>
      <c r="E2139" s="42" t="n"/>
      <c r="F2139" s="42" t="n"/>
      <c r="G2139" s="42" t="n"/>
      <c r="H2139" s="42" t="n"/>
      <c r="I2139" s="42" t="n"/>
      <c r="J2139" s="42" t="n"/>
      <c r="K2139" s="42" t="n"/>
      <c r="L2139" s="42" t="n"/>
      <c r="M2139" s="42" t="n"/>
      <c r="N2139" s="42" t="n"/>
      <c r="O2139" s="42" t="n"/>
    </row>
    <row r="2140">
      <c r="A2140" s="40" t="n"/>
      <c r="B2140" s="41" t="n"/>
      <c r="C2140" s="42" t="n"/>
      <c r="D2140" s="42" t="n"/>
      <c r="E2140" s="42" t="n"/>
      <c r="F2140" s="42" t="n"/>
      <c r="G2140" s="42" t="n"/>
      <c r="H2140" s="42" t="n"/>
      <c r="I2140" s="42" t="n"/>
      <c r="J2140" s="42" t="n"/>
      <c r="K2140" s="42" t="n"/>
      <c r="L2140" s="42" t="n"/>
      <c r="M2140" s="42" t="n"/>
      <c r="N2140" s="42" t="n"/>
      <c r="O2140" s="42" t="n"/>
    </row>
    <row r="2141">
      <c r="A2141" s="40" t="n"/>
      <c r="B2141" s="41" t="n"/>
      <c r="C2141" s="42" t="n"/>
      <c r="D2141" s="42" t="n"/>
      <c r="E2141" s="42" t="n"/>
      <c r="F2141" s="42" t="n"/>
      <c r="G2141" s="42" t="n"/>
      <c r="H2141" s="42" t="n"/>
      <c r="I2141" s="42" t="n"/>
      <c r="J2141" s="42" t="n"/>
      <c r="K2141" s="42" t="n"/>
      <c r="L2141" s="42" t="n"/>
      <c r="M2141" s="42" t="n"/>
      <c r="N2141" s="42" t="n"/>
      <c r="O2141" s="42" t="n"/>
    </row>
    <row r="2142">
      <c r="A2142" s="40" t="n"/>
      <c r="B2142" s="41" t="n"/>
      <c r="C2142" s="42" t="n"/>
      <c r="D2142" s="42" t="n"/>
      <c r="E2142" s="42" t="n"/>
      <c r="F2142" s="42" t="n"/>
      <c r="G2142" s="42" t="n"/>
      <c r="H2142" s="42" t="n"/>
      <c r="I2142" s="42" t="n"/>
      <c r="J2142" s="42" t="n"/>
      <c r="K2142" s="42" t="n"/>
      <c r="L2142" s="42" t="n"/>
      <c r="M2142" s="42" t="n"/>
      <c r="N2142" s="42" t="n"/>
      <c r="O2142" s="42" t="n"/>
    </row>
    <row r="2143">
      <c r="A2143" s="40" t="n"/>
      <c r="B2143" s="41" t="n"/>
      <c r="C2143" s="42" t="n"/>
      <c r="D2143" s="42" t="n"/>
      <c r="E2143" s="42" t="n"/>
      <c r="F2143" s="42" t="n"/>
      <c r="G2143" s="42" t="n"/>
      <c r="H2143" s="42" t="n"/>
      <c r="I2143" s="42" t="n"/>
      <c r="J2143" s="42" t="n"/>
      <c r="K2143" s="42" t="n"/>
      <c r="L2143" s="42" t="n"/>
      <c r="M2143" s="42" t="n"/>
      <c r="N2143" s="42" t="n"/>
      <c r="O2143" s="42" t="n"/>
    </row>
    <row r="2144">
      <c r="A2144" s="40" t="n"/>
      <c r="B2144" s="41" t="n"/>
      <c r="C2144" s="42" t="n"/>
      <c r="D2144" s="42" t="n"/>
      <c r="E2144" s="42" t="n"/>
      <c r="F2144" s="42" t="n"/>
      <c r="G2144" s="42" t="n"/>
      <c r="H2144" s="42" t="n"/>
      <c r="I2144" s="42" t="n"/>
      <c r="J2144" s="42" t="n"/>
      <c r="K2144" s="42" t="n"/>
      <c r="L2144" s="42" t="n"/>
      <c r="M2144" s="42" t="n"/>
      <c r="N2144" s="42" t="n"/>
      <c r="O2144" s="42" t="n"/>
    </row>
    <row r="2145">
      <c r="A2145" s="40" t="n"/>
      <c r="B2145" s="41" t="n"/>
      <c r="C2145" s="42" t="n"/>
      <c r="D2145" s="42" t="n"/>
      <c r="E2145" s="42" t="n"/>
      <c r="F2145" s="42" t="n"/>
      <c r="G2145" s="42" t="n"/>
      <c r="H2145" s="42" t="n"/>
      <c r="I2145" s="42" t="n"/>
      <c r="J2145" s="42" t="n"/>
      <c r="K2145" s="42" t="n"/>
      <c r="L2145" s="42" t="n"/>
      <c r="M2145" s="42" t="n"/>
      <c r="N2145" s="42" t="n"/>
      <c r="O2145" s="42" t="n"/>
    </row>
    <row r="2146">
      <c r="A2146" s="40" t="n"/>
      <c r="B2146" s="41" t="n"/>
      <c r="C2146" s="42" t="n"/>
      <c r="D2146" s="42" t="n"/>
      <c r="E2146" s="42" t="n"/>
      <c r="F2146" s="42" t="n"/>
      <c r="G2146" s="42" t="n"/>
      <c r="H2146" s="42" t="n"/>
      <c r="I2146" s="42" t="n"/>
      <c r="J2146" s="42" t="n"/>
      <c r="K2146" s="42" t="n"/>
      <c r="L2146" s="42" t="n"/>
      <c r="M2146" s="42" t="n"/>
      <c r="N2146" s="42" t="n"/>
      <c r="O2146" s="42" t="n"/>
    </row>
    <row r="2147">
      <c r="A2147" s="40" t="n"/>
      <c r="B2147" s="41" t="n"/>
      <c r="C2147" s="42" t="n"/>
      <c r="D2147" s="42" t="n"/>
      <c r="E2147" s="42" t="n"/>
      <c r="F2147" s="42" t="n"/>
      <c r="G2147" s="42" t="n"/>
      <c r="H2147" s="42" t="n"/>
      <c r="I2147" s="42" t="n"/>
      <c r="J2147" s="42" t="n"/>
      <c r="K2147" s="42" t="n"/>
      <c r="L2147" s="42" t="n"/>
      <c r="M2147" s="42" t="n"/>
      <c r="N2147" s="42" t="n"/>
      <c r="O2147" s="42" t="n"/>
    </row>
    <row r="2148">
      <c r="A2148" s="40" t="n"/>
      <c r="B2148" s="41" t="n"/>
      <c r="C2148" s="42" t="n"/>
      <c r="D2148" s="42" t="n"/>
      <c r="E2148" s="42" t="n"/>
      <c r="F2148" s="42" t="n"/>
      <c r="G2148" s="42" t="n"/>
      <c r="H2148" s="42" t="n"/>
      <c r="I2148" s="42" t="n"/>
      <c r="J2148" s="42" t="n"/>
      <c r="K2148" s="42" t="n"/>
      <c r="L2148" s="42" t="n"/>
      <c r="M2148" s="42" t="n"/>
      <c r="N2148" s="42" t="n"/>
      <c r="O2148" s="42" t="n"/>
    </row>
    <row r="2149">
      <c r="A2149" s="40" t="n"/>
      <c r="B2149" s="41" t="n"/>
      <c r="C2149" s="42" t="n"/>
      <c r="D2149" s="42" t="n"/>
      <c r="E2149" s="42" t="n"/>
      <c r="F2149" s="42" t="n"/>
      <c r="G2149" s="42" t="n"/>
      <c r="H2149" s="42" t="n"/>
      <c r="I2149" s="42" t="n"/>
      <c r="J2149" s="42" t="n"/>
      <c r="K2149" s="42" t="n"/>
      <c r="L2149" s="42" t="n"/>
      <c r="M2149" s="42" t="n"/>
      <c r="N2149" s="42" t="n"/>
      <c r="O2149" s="42" t="n"/>
    </row>
    <row r="2150">
      <c r="A2150" s="40" t="n"/>
      <c r="B2150" s="41" t="n"/>
      <c r="C2150" s="42" t="n"/>
      <c r="D2150" s="42" t="n"/>
      <c r="E2150" s="42" t="n"/>
      <c r="F2150" s="42" t="n"/>
      <c r="G2150" s="42" t="n"/>
      <c r="H2150" s="42" t="n"/>
      <c r="I2150" s="42" t="n"/>
      <c r="J2150" s="42" t="n"/>
      <c r="K2150" s="42" t="n"/>
      <c r="L2150" s="42" t="n"/>
      <c r="M2150" s="42" t="n"/>
      <c r="N2150" s="42" t="n"/>
      <c r="O2150" s="42" t="n"/>
    </row>
    <row r="2151">
      <c r="A2151" s="40" t="n"/>
      <c r="B2151" s="41" t="n"/>
      <c r="C2151" s="42" t="n"/>
      <c r="D2151" s="42" t="n"/>
      <c r="E2151" s="42" t="n"/>
      <c r="F2151" s="42" t="n"/>
      <c r="G2151" s="42" t="n"/>
      <c r="H2151" s="42" t="n"/>
      <c r="I2151" s="42" t="n"/>
      <c r="J2151" s="42" t="n"/>
      <c r="K2151" s="42" t="n"/>
      <c r="L2151" s="42" t="n"/>
      <c r="M2151" s="42" t="n"/>
      <c r="N2151" s="42" t="n"/>
      <c r="O2151" s="42" t="n"/>
    </row>
    <row r="2152">
      <c r="A2152" s="40" t="n"/>
      <c r="B2152" s="41" t="n"/>
      <c r="C2152" s="42" t="n"/>
      <c r="D2152" s="42" t="n"/>
      <c r="E2152" s="42" t="n"/>
      <c r="F2152" s="42" t="n"/>
      <c r="G2152" s="42" t="n"/>
      <c r="H2152" s="42" t="n"/>
      <c r="I2152" s="42" t="n"/>
      <c r="J2152" s="42" t="n"/>
      <c r="K2152" s="42" t="n"/>
      <c r="L2152" s="42" t="n"/>
      <c r="M2152" s="42" t="n"/>
      <c r="N2152" s="42" t="n"/>
      <c r="O2152" s="42" t="n"/>
    </row>
    <row r="2153">
      <c r="A2153" s="40" t="n"/>
      <c r="B2153" s="41" t="n"/>
      <c r="C2153" s="42" t="n"/>
      <c r="D2153" s="42" t="n"/>
      <c r="E2153" s="42" t="n"/>
      <c r="F2153" s="42" t="n"/>
      <c r="G2153" s="42" t="n"/>
      <c r="H2153" s="42" t="n"/>
      <c r="I2153" s="42" t="n"/>
      <c r="J2153" s="42" t="n"/>
      <c r="K2153" s="42" t="n"/>
      <c r="L2153" s="42" t="n"/>
      <c r="M2153" s="42" t="n"/>
      <c r="N2153" s="42" t="n"/>
      <c r="O2153" s="42" t="n"/>
    </row>
    <row r="2154">
      <c r="A2154" s="40" t="n"/>
      <c r="B2154" s="41" t="n"/>
      <c r="C2154" s="42" t="n"/>
      <c r="D2154" s="42" t="n"/>
      <c r="E2154" s="42" t="n"/>
      <c r="F2154" s="42" t="n"/>
      <c r="G2154" s="42" t="n"/>
      <c r="H2154" s="42" t="n"/>
      <c r="I2154" s="42" t="n"/>
      <c r="J2154" s="42" t="n"/>
      <c r="K2154" s="42" t="n"/>
      <c r="L2154" s="42" t="n"/>
      <c r="M2154" s="42" t="n"/>
      <c r="N2154" s="42" t="n"/>
      <c r="O2154" s="42" t="n"/>
    </row>
    <row r="2155">
      <c r="A2155" s="40" t="n"/>
      <c r="B2155" s="41" t="n"/>
      <c r="C2155" s="42" t="n"/>
      <c r="D2155" s="42" t="n"/>
      <c r="E2155" s="42" t="n"/>
      <c r="F2155" s="42" t="n"/>
      <c r="G2155" s="42" t="n"/>
      <c r="H2155" s="42" t="n"/>
      <c r="I2155" s="42" t="n"/>
      <c r="J2155" s="42" t="n"/>
      <c r="K2155" s="42" t="n"/>
      <c r="L2155" s="42" t="n"/>
      <c r="M2155" s="42" t="n"/>
      <c r="N2155" s="42" t="n"/>
      <c r="O2155" s="42" t="n"/>
    </row>
    <row r="2156">
      <c r="A2156" s="40" t="n"/>
      <c r="B2156" s="41" t="n"/>
      <c r="C2156" s="42" t="n"/>
      <c r="D2156" s="42" t="n"/>
      <c r="E2156" s="42" t="n"/>
      <c r="F2156" s="42" t="n"/>
      <c r="G2156" s="42" t="n"/>
      <c r="H2156" s="42" t="n"/>
      <c r="I2156" s="42" t="n"/>
      <c r="J2156" s="42" t="n"/>
      <c r="K2156" s="42" t="n"/>
      <c r="L2156" s="42" t="n"/>
      <c r="M2156" s="42" t="n"/>
      <c r="N2156" s="42" t="n"/>
      <c r="O2156" s="42" t="n"/>
    </row>
    <row r="2157">
      <c r="A2157" s="40" t="n"/>
      <c r="B2157" s="41" t="n"/>
      <c r="C2157" s="42" t="n"/>
      <c r="D2157" s="42" t="n"/>
      <c r="E2157" s="42" t="n"/>
      <c r="F2157" s="42" t="n"/>
      <c r="G2157" s="42" t="n"/>
      <c r="H2157" s="42" t="n"/>
      <c r="I2157" s="42" t="n"/>
      <c r="J2157" s="42" t="n"/>
      <c r="K2157" s="42" t="n"/>
      <c r="L2157" s="42" t="n"/>
      <c r="M2157" s="42" t="n"/>
      <c r="N2157" s="42" t="n"/>
      <c r="O2157" s="42" t="n"/>
    </row>
    <row r="2158">
      <c r="A2158" s="40" t="n"/>
      <c r="B2158" s="41" t="n"/>
      <c r="C2158" s="42" t="n"/>
      <c r="D2158" s="42" t="n"/>
      <c r="E2158" s="42" t="n"/>
      <c r="F2158" s="42" t="n"/>
      <c r="G2158" s="42" t="n"/>
      <c r="H2158" s="42" t="n"/>
      <c r="I2158" s="42" t="n"/>
      <c r="J2158" s="42" t="n"/>
      <c r="K2158" s="42" t="n"/>
      <c r="L2158" s="42" t="n"/>
      <c r="M2158" s="42" t="n"/>
      <c r="N2158" s="42" t="n"/>
      <c r="O2158" s="42" t="n"/>
    </row>
    <row r="2159">
      <c r="A2159" s="40" t="n"/>
      <c r="B2159" s="41" t="n"/>
      <c r="C2159" s="42" t="n"/>
      <c r="D2159" s="42" t="n"/>
      <c r="E2159" s="42" t="n"/>
      <c r="F2159" s="42" t="n"/>
      <c r="G2159" s="42" t="n"/>
      <c r="H2159" s="42" t="n"/>
      <c r="I2159" s="42" t="n"/>
      <c r="J2159" s="42" t="n"/>
      <c r="K2159" s="42" t="n"/>
      <c r="L2159" s="42" t="n"/>
      <c r="M2159" s="42" t="n"/>
      <c r="N2159" s="42" t="n"/>
      <c r="O2159" s="42" t="n"/>
    </row>
    <row r="2160">
      <c r="A2160" s="40" t="n"/>
      <c r="B2160" s="41" t="n"/>
      <c r="C2160" s="42" t="n"/>
      <c r="D2160" s="42" t="n"/>
      <c r="E2160" s="42" t="n"/>
      <c r="F2160" s="42" t="n"/>
      <c r="G2160" s="42" t="n"/>
      <c r="H2160" s="42" t="n"/>
      <c r="I2160" s="42" t="n"/>
      <c r="J2160" s="42" t="n"/>
      <c r="K2160" s="42" t="n"/>
      <c r="L2160" s="42" t="n"/>
      <c r="M2160" s="42" t="n"/>
      <c r="N2160" s="42" t="n"/>
      <c r="O2160" s="42" t="n"/>
    </row>
    <row r="2161">
      <c r="A2161" s="40" t="n"/>
      <c r="B2161" s="41" t="n"/>
      <c r="C2161" s="42" t="n"/>
      <c r="D2161" s="42" t="n"/>
      <c r="E2161" s="42" t="n"/>
      <c r="F2161" s="42" t="n"/>
      <c r="G2161" s="42" t="n"/>
      <c r="H2161" s="42" t="n"/>
      <c r="I2161" s="42" t="n"/>
      <c r="J2161" s="42" t="n"/>
      <c r="K2161" s="42" t="n"/>
      <c r="L2161" s="42" t="n"/>
      <c r="M2161" s="42" t="n"/>
      <c r="N2161" s="42" t="n"/>
      <c r="O2161" s="42" t="n"/>
    </row>
    <row r="2162">
      <c r="A2162" s="40" t="n"/>
      <c r="B2162" s="41" t="n"/>
      <c r="C2162" s="42" t="n"/>
      <c r="D2162" s="42" t="n"/>
      <c r="E2162" s="42" t="n"/>
      <c r="F2162" s="42" t="n"/>
      <c r="G2162" s="42" t="n"/>
      <c r="H2162" s="42" t="n"/>
      <c r="I2162" s="42" t="n"/>
      <c r="J2162" s="42" t="n"/>
      <c r="K2162" s="42" t="n"/>
      <c r="L2162" s="42" t="n"/>
      <c r="M2162" s="42" t="n"/>
      <c r="N2162" s="42" t="n"/>
      <c r="O2162" s="42" t="n"/>
    </row>
    <row r="2163">
      <c r="A2163" s="40" t="n"/>
      <c r="B2163" s="41" t="n"/>
      <c r="C2163" s="42" t="n"/>
      <c r="D2163" s="42" t="n"/>
      <c r="E2163" s="42" t="n"/>
      <c r="F2163" s="42" t="n"/>
      <c r="G2163" s="42" t="n"/>
      <c r="H2163" s="42" t="n"/>
      <c r="I2163" s="42" t="n"/>
      <c r="J2163" s="42" t="n"/>
      <c r="K2163" s="42" t="n"/>
      <c r="L2163" s="42" t="n"/>
      <c r="M2163" s="42" t="n"/>
      <c r="N2163" s="42" t="n"/>
      <c r="O2163" s="42" t="n"/>
    </row>
    <row r="2164">
      <c r="A2164" s="40" t="n"/>
      <c r="B2164" s="41" t="n"/>
      <c r="C2164" s="42" t="n"/>
      <c r="D2164" s="42" t="n"/>
      <c r="E2164" s="42" t="n"/>
      <c r="F2164" s="42" t="n"/>
      <c r="G2164" s="42" t="n"/>
      <c r="H2164" s="42" t="n"/>
      <c r="I2164" s="42" t="n"/>
      <c r="J2164" s="42" t="n"/>
      <c r="K2164" s="42" t="n"/>
      <c r="L2164" s="42" t="n"/>
      <c r="M2164" s="42" t="n"/>
      <c r="N2164" s="42" t="n"/>
      <c r="O2164" s="42" t="n"/>
    </row>
    <row r="2165">
      <c r="A2165" s="40" t="n"/>
      <c r="B2165" s="41" t="n"/>
      <c r="C2165" s="42" t="n"/>
      <c r="D2165" s="42" t="n"/>
      <c r="E2165" s="42" t="n"/>
      <c r="F2165" s="42" t="n"/>
      <c r="G2165" s="42" t="n"/>
      <c r="H2165" s="42" t="n"/>
      <c r="I2165" s="42" t="n"/>
      <c r="J2165" s="42" t="n"/>
      <c r="K2165" s="42" t="n"/>
      <c r="L2165" s="42" t="n"/>
      <c r="M2165" s="42" t="n"/>
      <c r="N2165" s="42" t="n"/>
      <c r="O2165" s="42" t="n"/>
    </row>
    <row r="2166">
      <c r="A2166" s="40" t="n"/>
      <c r="B2166" s="41" t="n"/>
      <c r="C2166" s="42" t="n"/>
      <c r="D2166" s="42" t="n"/>
      <c r="E2166" s="42" t="n"/>
      <c r="F2166" s="42" t="n"/>
      <c r="G2166" s="42" t="n"/>
      <c r="H2166" s="42" t="n"/>
      <c r="I2166" s="42" t="n"/>
      <c r="J2166" s="42" t="n"/>
      <c r="K2166" s="42" t="n"/>
      <c r="L2166" s="42" t="n"/>
      <c r="M2166" s="42" t="n"/>
      <c r="N2166" s="42" t="n"/>
      <c r="O2166" s="42" t="n"/>
    </row>
    <row r="2167">
      <c r="A2167" s="40" t="n"/>
      <c r="B2167" s="41" t="n"/>
      <c r="C2167" s="42" t="n"/>
      <c r="D2167" s="42" t="n"/>
      <c r="E2167" s="42" t="n"/>
      <c r="F2167" s="42" t="n"/>
      <c r="G2167" s="42" t="n"/>
      <c r="H2167" s="42" t="n"/>
      <c r="I2167" s="42" t="n"/>
      <c r="J2167" s="42" t="n"/>
      <c r="K2167" s="42" t="n"/>
      <c r="L2167" s="42" t="n"/>
      <c r="M2167" s="42" t="n"/>
      <c r="N2167" s="42" t="n"/>
      <c r="O2167" s="42" t="n"/>
    </row>
    <row r="2168">
      <c r="A2168" s="40" t="n"/>
      <c r="B2168" s="41" t="n"/>
      <c r="C2168" s="42" t="n"/>
      <c r="D2168" s="42" t="n"/>
      <c r="E2168" s="42" t="n"/>
      <c r="F2168" s="42" t="n"/>
      <c r="G2168" s="42" t="n"/>
      <c r="H2168" s="42" t="n"/>
      <c r="I2168" s="42" t="n"/>
      <c r="J2168" s="42" t="n"/>
      <c r="K2168" s="42" t="n"/>
      <c r="L2168" s="42" t="n"/>
      <c r="M2168" s="42" t="n"/>
      <c r="N2168" s="42" t="n"/>
      <c r="O2168" s="42" t="n"/>
    </row>
    <row r="2169">
      <c r="A2169" s="40" t="n"/>
      <c r="B2169" s="41" t="n"/>
      <c r="C2169" s="42" t="n"/>
      <c r="D2169" s="42" t="n"/>
      <c r="E2169" s="42" t="n"/>
      <c r="F2169" s="42" t="n"/>
      <c r="G2169" s="42" t="n"/>
      <c r="H2169" s="42" t="n"/>
      <c r="I2169" s="42" t="n"/>
      <c r="J2169" s="42" t="n"/>
      <c r="K2169" s="42" t="n"/>
      <c r="L2169" s="42" t="n"/>
      <c r="M2169" s="42" t="n"/>
      <c r="N2169" s="42" t="n"/>
      <c r="O2169" s="42" t="n"/>
    </row>
    <row r="2170">
      <c r="A2170" s="40" t="n"/>
      <c r="B2170" s="41" t="n"/>
      <c r="C2170" s="42" t="n"/>
      <c r="D2170" s="42" t="n"/>
      <c r="E2170" s="42" t="n"/>
      <c r="F2170" s="42" t="n"/>
      <c r="G2170" s="42" t="n"/>
      <c r="H2170" s="42" t="n"/>
      <c r="I2170" s="42" t="n"/>
      <c r="J2170" s="42" t="n"/>
      <c r="K2170" s="42" t="n"/>
      <c r="L2170" s="42" t="n"/>
      <c r="M2170" s="42" t="n"/>
      <c r="N2170" s="42" t="n"/>
      <c r="O2170" s="42" t="n"/>
    </row>
    <row r="2171">
      <c r="A2171" s="40" t="n"/>
      <c r="B2171" s="41" t="n"/>
      <c r="C2171" s="42" t="n"/>
      <c r="D2171" s="42" t="n"/>
      <c r="E2171" s="42" t="n"/>
      <c r="F2171" s="42" t="n"/>
      <c r="G2171" s="42" t="n"/>
      <c r="H2171" s="42" t="n"/>
      <c r="I2171" s="42" t="n"/>
      <c r="J2171" s="42" t="n"/>
      <c r="K2171" s="42" t="n"/>
      <c r="L2171" s="42" t="n"/>
      <c r="M2171" s="42" t="n"/>
      <c r="N2171" s="42" t="n"/>
      <c r="O2171" s="42" t="n"/>
    </row>
    <row r="2172">
      <c r="A2172" s="40" t="n"/>
      <c r="B2172" s="41" t="n"/>
      <c r="C2172" s="42" t="n"/>
      <c r="D2172" s="42" t="n"/>
      <c r="E2172" s="42" t="n"/>
      <c r="F2172" s="42" t="n"/>
      <c r="G2172" s="42" t="n"/>
      <c r="H2172" s="42" t="n"/>
      <c r="I2172" s="42" t="n"/>
      <c r="J2172" s="42" t="n"/>
      <c r="K2172" s="42" t="n"/>
      <c r="L2172" s="42" t="n"/>
      <c r="M2172" s="42" t="n"/>
      <c r="N2172" s="42" t="n"/>
      <c r="O2172" s="42" t="n"/>
    </row>
    <row r="2173">
      <c r="A2173" s="40" t="n"/>
      <c r="B2173" s="41" t="n"/>
      <c r="C2173" s="42" t="n"/>
      <c r="D2173" s="42" t="n"/>
      <c r="E2173" s="42" t="n"/>
      <c r="F2173" s="42" t="n"/>
      <c r="G2173" s="42" t="n"/>
      <c r="H2173" s="42" t="n"/>
      <c r="I2173" s="42" t="n"/>
      <c r="J2173" s="42" t="n"/>
      <c r="K2173" s="42" t="n"/>
      <c r="L2173" s="42" t="n"/>
      <c r="M2173" s="42" t="n"/>
      <c r="N2173" s="42" t="n"/>
      <c r="O2173" s="42" t="n"/>
    </row>
    <row r="2174">
      <c r="A2174" s="40" t="n"/>
      <c r="B2174" s="41" t="n"/>
      <c r="C2174" s="42" t="n"/>
      <c r="D2174" s="42" t="n"/>
      <c r="E2174" s="42" t="n"/>
      <c r="F2174" s="42" t="n"/>
      <c r="G2174" s="42" t="n"/>
      <c r="H2174" s="42" t="n"/>
      <c r="I2174" s="42" t="n"/>
      <c r="J2174" s="42" t="n"/>
      <c r="K2174" s="42" t="n"/>
      <c r="L2174" s="42" t="n"/>
      <c r="M2174" s="42" t="n"/>
      <c r="N2174" s="42" t="n"/>
      <c r="O2174" s="42" t="n"/>
    </row>
    <row r="2175">
      <c r="A2175" s="40" t="n"/>
      <c r="B2175" s="41" t="n"/>
      <c r="C2175" s="42" t="n"/>
      <c r="D2175" s="42" t="n"/>
      <c r="E2175" s="42" t="n"/>
      <c r="F2175" s="42" t="n"/>
      <c r="G2175" s="42" t="n"/>
      <c r="H2175" s="42" t="n"/>
      <c r="I2175" s="42" t="n"/>
      <c r="J2175" s="42" t="n"/>
      <c r="K2175" s="42" t="n"/>
      <c r="L2175" s="42" t="n"/>
      <c r="M2175" s="42" t="n"/>
      <c r="N2175" s="42" t="n"/>
      <c r="O2175" s="42" t="n"/>
    </row>
    <row r="2176">
      <c r="A2176" s="40" t="n"/>
      <c r="B2176" s="41" t="n"/>
      <c r="C2176" s="42" t="n"/>
      <c r="D2176" s="42" t="n"/>
      <c r="E2176" s="42" t="n"/>
      <c r="F2176" s="42" t="n"/>
      <c r="G2176" s="42" t="n"/>
      <c r="H2176" s="42" t="n"/>
      <c r="I2176" s="42" t="n"/>
      <c r="J2176" s="42" t="n"/>
      <c r="K2176" s="42" t="n"/>
      <c r="L2176" s="42" t="n"/>
      <c r="M2176" s="42" t="n"/>
      <c r="N2176" s="42" t="n"/>
      <c r="O2176" s="42" t="n"/>
    </row>
    <row r="2177">
      <c r="A2177" s="40" t="n"/>
      <c r="B2177" s="41" t="n"/>
      <c r="C2177" s="42" t="n"/>
      <c r="D2177" s="42" t="n"/>
      <c r="E2177" s="42" t="n"/>
      <c r="F2177" s="42" t="n"/>
      <c r="G2177" s="42" t="n"/>
      <c r="H2177" s="42" t="n"/>
      <c r="I2177" s="42" t="n"/>
      <c r="J2177" s="42" t="n"/>
      <c r="K2177" s="42" t="n"/>
      <c r="L2177" s="42" t="n"/>
      <c r="M2177" s="42" t="n"/>
      <c r="N2177" s="42" t="n"/>
      <c r="O2177" s="42" t="n"/>
    </row>
    <row r="2178">
      <c r="A2178" s="40" t="n"/>
      <c r="B2178" s="41" t="n"/>
      <c r="C2178" s="42" t="n"/>
      <c r="D2178" s="42" t="n"/>
      <c r="E2178" s="42" t="n"/>
      <c r="F2178" s="42" t="n"/>
      <c r="G2178" s="42" t="n"/>
      <c r="H2178" s="42" t="n"/>
      <c r="I2178" s="42" t="n"/>
      <c r="J2178" s="42" t="n"/>
      <c r="K2178" s="42" t="n"/>
      <c r="L2178" s="42" t="n"/>
      <c r="M2178" s="42" t="n"/>
      <c r="N2178" s="42" t="n"/>
      <c r="O2178" s="42" t="n"/>
    </row>
    <row r="2179">
      <c r="A2179" s="40" t="n"/>
      <c r="B2179" s="41" t="n"/>
      <c r="C2179" s="42" t="n"/>
      <c r="D2179" s="42" t="n"/>
      <c r="E2179" s="42" t="n"/>
      <c r="F2179" s="42" t="n"/>
      <c r="G2179" s="42" t="n"/>
      <c r="H2179" s="42" t="n"/>
      <c r="I2179" s="42" t="n"/>
      <c r="J2179" s="42" t="n"/>
      <c r="K2179" s="42" t="n"/>
      <c r="L2179" s="42" t="n"/>
      <c r="M2179" s="42" t="n"/>
      <c r="N2179" s="42" t="n"/>
      <c r="O2179" s="42" t="n"/>
    </row>
    <row r="2180">
      <c r="A2180" s="40" t="n"/>
      <c r="B2180" s="41" t="n"/>
      <c r="C2180" s="42" t="n"/>
      <c r="D2180" s="42" t="n"/>
      <c r="E2180" s="42" t="n"/>
      <c r="F2180" s="42" t="n"/>
      <c r="G2180" s="42" t="n"/>
      <c r="H2180" s="42" t="n"/>
      <c r="I2180" s="42" t="n"/>
      <c r="J2180" s="42" t="n"/>
      <c r="K2180" s="42" t="n"/>
      <c r="L2180" s="42" t="n"/>
      <c r="M2180" s="42" t="n"/>
      <c r="N2180" s="42" t="n"/>
      <c r="O2180" s="42" t="n"/>
    </row>
    <row r="2181">
      <c r="A2181" s="40" t="n"/>
      <c r="B2181" s="41" t="n"/>
      <c r="C2181" s="42" t="n"/>
      <c r="D2181" s="42" t="n"/>
      <c r="E2181" s="42" t="n"/>
      <c r="F2181" s="42" t="n"/>
      <c r="G2181" s="42" t="n"/>
      <c r="H2181" s="42" t="n"/>
      <c r="I2181" s="42" t="n"/>
      <c r="J2181" s="42" t="n"/>
      <c r="K2181" s="42" t="n"/>
      <c r="L2181" s="42" t="n"/>
      <c r="M2181" s="42" t="n"/>
      <c r="N2181" s="42" t="n"/>
      <c r="O2181" s="42" t="n"/>
    </row>
    <row r="2182">
      <c r="A2182" s="40" t="n"/>
      <c r="B2182" s="41" t="n"/>
      <c r="C2182" s="42" t="n"/>
      <c r="D2182" s="42" t="n"/>
      <c r="E2182" s="42" t="n"/>
      <c r="F2182" s="42" t="n"/>
      <c r="G2182" s="42" t="n"/>
      <c r="H2182" s="42" t="n"/>
      <c r="I2182" s="42" t="n"/>
      <c r="J2182" s="42" t="n"/>
      <c r="K2182" s="42" t="n"/>
      <c r="L2182" s="42" t="n"/>
      <c r="M2182" s="42" t="n"/>
      <c r="N2182" s="42" t="n"/>
      <c r="O2182" s="42" t="n"/>
    </row>
    <row r="2183">
      <c r="A2183" s="40" t="n"/>
      <c r="B2183" s="41" t="n"/>
      <c r="C2183" s="42" t="n"/>
      <c r="D2183" s="42" t="n"/>
      <c r="E2183" s="42" t="n"/>
      <c r="F2183" s="42" t="n"/>
      <c r="G2183" s="42" t="n"/>
      <c r="H2183" s="42" t="n"/>
      <c r="I2183" s="42" t="n"/>
      <c r="J2183" s="42" t="n"/>
      <c r="K2183" s="42" t="n"/>
      <c r="L2183" s="42" t="n"/>
      <c r="M2183" s="42" t="n"/>
      <c r="N2183" s="42" t="n"/>
      <c r="O2183" s="42" t="n"/>
    </row>
    <row r="2184">
      <c r="A2184" s="40" t="n"/>
      <c r="B2184" s="41" t="n"/>
      <c r="C2184" s="42" t="n"/>
      <c r="D2184" s="42" t="n"/>
      <c r="E2184" s="42" t="n"/>
      <c r="F2184" s="42" t="n"/>
      <c r="G2184" s="42" t="n"/>
      <c r="H2184" s="42" t="n"/>
      <c r="I2184" s="42" t="n"/>
      <c r="J2184" s="42" t="n"/>
      <c r="K2184" s="42" t="n"/>
      <c r="L2184" s="42" t="n"/>
      <c r="M2184" s="42" t="n"/>
      <c r="N2184" s="42" t="n"/>
      <c r="O2184" s="42" t="n"/>
    </row>
    <row r="2185">
      <c r="A2185" s="40" t="n"/>
      <c r="B2185" s="41" t="n"/>
      <c r="C2185" s="42" t="n"/>
      <c r="D2185" s="42" t="n"/>
      <c r="E2185" s="42" t="n"/>
      <c r="F2185" s="42" t="n"/>
      <c r="G2185" s="42" t="n"/>
      <c r="H2185" s="42" t="n"/>
      <c r="I2185" s="42" t="n"/>
      <c r="J2185" s="42" t="n"/>
      <c r="K2185" s="42" t="n"/>
      <c r="L2185" s="42" t="n"/>
      <c r="M2185" s="42" t="n"/>
      <c r="N2185" s="42" t="n"/>
      <c r="O2185" s="42" t="n"/>
    </row>
    <row r="2186">
      <c r="A2186" s="40" t="n"/>
      <c r="B2186" s="41" t="n"/>
      <c r="C2186" s="42" t="n"/>
      <c r="D2186" s="42" t="n"/>
      <c r="E2186" s="42" t="n"/>
      <c r="F2186" s="42" t="n"/>
      <c r="G2186" s="42" t="n"/>
      <c r="H2186" s="42" t="n"/>
      <c r="I2186" s="42" t="n"/>
      <c r="J2186" s="42" t="n"/>
      <c r="K2186" s="42" t="n"/>
      <c r="L2186" s="42" t="n"/>
      <c r="M2186" s="42" t="n"/>
      <c r="N2186" s="42" t="n"/>
      <c r="O2186" s="42" t="n"/>
    </row>
    <row r="2187">
      <c r="A2187" s="40" t="n"/>
      <c r="B2187" s="41" t="n"/>
      <c r="C2187" s="42" t="n"/>
      <c r="D2187" s="42" t="n"/>
      <c r="E2187" s="42" t="n"/>
      <c r="F2187" s="42" t="n"/>
      <c r="G2187" s="42" t="n"/>
      <c r="H2187" s="42" t="n"/>
      <c r="I2187" s="42" t="n"/>
      <c r="J2187" s="42" t="n"/>
      <c r="K2187" s="42" t="n"/>
      <c r="L2187" s="42" t="n"/>
      <c r="M2187" s="42" t="n"/>
      <c r="N2187" s="42" t="n"/>
      <c r="O2187" s="42" t="n"/>
    </row>
    <row r="2188">
      <c r="A2188" s="40" t="n"/>
      <c r="B2188" s="41" t="n"/>
      <c r="C2188" s="42" t="n"/>
      <c r="D2188" s="42" t="n"/>
      <c r="E2188" s="42" t="n"/>
      <c r="F2188" s="42" t="n"/>
      <c r="G2188" s="42" t="n"/>
      <c r="H2188" s="42" t="n"/>
      <c r="I2188" s="42" t="n"/>
      <c r="J2188" s="42" t="n"/>
      <c r="K2188" s="42" t="n"/>
      <c r="L2188" s="42" t="n"/>
      <c r="M2188" s="42" t="n"/>
      <c r="N2188" s="42" t="n"/>
      <c r="O2188" s="42" t="n"/>
    </row>
    <row r="2189">
      <c r="A2189" s="40" t="n"/>
      <c r="B2189" s="41" t="n"/>
      <c r="C2189" s="42" t="n"/>
      <c r="D2189" s="42" t="n"/>
      <c r="E2189" s="42" t="n"/>
      <c r="F2189" s="42" t="n"/>
      <c r="G2189" s="42" t="n"/>
      <c r="H2189" s="42" t="n"/>
      <c r="I2189" s="42" t="n"/>
      <c r="J2189" s="42" t="n"/>
      <c r="K2189" s="42" t="n"/>
      <c r="L2189" s="42" t="n"/>
      <c r="M2189" s="42" t="n"/>
      <c r="N2189" s="42" t="n"/>
      <c r="O2189" s="42" t="n"/>
    </row>
    <row r="2190">
      <c r="A2190" s="40" t="n"/>
      <c r="B2190" s="41" t="n"/>
      <c r="C2190" s="42" t="n"/>
      <c r="D2190" s="42" t="n"/>
      <c r="E2190" s="42" t="n"/>
      <c r="F2190" s="42" t="n"/>
      <c r="G2190" s="42" t="n"/>
      <c r="H2190" s="42" t="n"/>
      <c r="I2190" s="42" t="n"/>
      <c r="J2190" s="42" t="n"/>
      <c r="K2190" s="42" t="n"/>
      <c r="L2190" s="42" t="n"/>
      <c r="M2190" s="42" t="n"/>
      <c r="N2190" s="42" t="n"/>
      <c r="O2190" s="42" t="n"/>
    </row>
    <row r="2191">
      <c r="A2191" s="40" t="n"/>
      <c r="B2191" s="41" t="n"/>
      <c r="C2191" s="42" t="n"/>
      <c r="D2191" s="42" t="n"/>
      <c r="E2191" s="42" t="n"/>
      <c r="F2191" s="42" t="n"/>
      <c r="G2191" s="42" t="n"/>
      <c r="H2191" s="42" t="n"/>
      <c r="I2191" s="42" t="n"/>
      <c r="J2191" s="42" t="n"/>
      <c r="K2191" s="42" t="n"/>
      <c r="L2191" s="42" t="n"/>
      <c r="M2191" s="42" t="n"/>
      <c r="N2191" s="42" t="n"/>
      <c r="O2191" s="42" t="n"/>
    </row>
    <row r="2192">
      <c r="A2192" s="40" t="n"/>
      <c r="B2192" s="41" t="n"/>
      <c r="C2192" s="42" t="n"/>
      <c r="D2192" s="42" t="n"/>
      <c r="E2192" s="42" t="n"/>
      <c r="F2192" s="42" t="n"/>
      <c r="G2192" s="42" t="n"/>
      <c r="H2192" s="42" t="n"/>
      <c r="I2192" s="42" t="n"/>
      <c r="J2192" s="42" t="n"/>
      <c r="K2192" s="42" t="n"/>
      <c r="L2192" s="42" t="n"/>
      <c r="M2192" s="42" t="n"/>
      <c r="N2192" s="42" t="n"/>
      <c r="O2192" s="42" t="n"/>
    </row>
    <row r="2193">
      <c r="A2193" s="40" t="n"/>
      <c r="B2193" s="41" t="n"/>
      <c r="C2193" s="42" t="n"/>
      <c r="D2193" s="42" t="n"/>
      <c r="E2193" s="42" t="n"/>
      <c r="F2193" s="42" t="n"/>
      <c r="G2193" s="42" t="n"/>
      <c r="H2193" s="42" t="n"/>
      <c r="I2193" s="42" t="n"/>
      <c r="J2193" s="42" t="n"/>
      <c r="K2193" s="42" t="n"/>
      <c r="L2193" s="42" t="n"/>
      <c r="M2193" s="42" t="n"/>
      <c r="N2193" s="42" t="n"/>
      <c r="O2193" s="42" t="n"/>
    </row>
    <row r="2194">
      <c r="A2194" s="40" t="n"/>
      <c r="B2194" s="41" t="n"/>
      <c r="C2194" s="42" t="n"/>
      <c r="D2194" s="42" t="n"/>
      <c r="E2194" s="42" t="n"/>
      <c r="F2194" s="42" t="n"/>
      <c r="G2194" s="42" t="n"/>
      <c r="H2194" s="42" t="n"/>
      <c r="I2194" s="42" t="n"/>
      <c r="J2194" s="42" t="n"/>
      <c r="K2194" s="42" t="n"/>
      <c r="L2194" s="42" t="n"/>
      <c r="M2194" s="42" t="n"/>
      <c r="N2194" s="42" t="n"/>
      <c r="O2194" s="42" t="n"/>
    </row>
    <row r="2195">
      <c r="A2195" s="40" t="n"/>
      <c r="B2195" s="41" t="n"/>
      <c r="C2195" s="42" t="n"/>
      <c r="D2195" s="42" t="n"/>
      <c r="E2195" s="42" t="n"/>
      <c r="F2195" s="42" t="n"/>
      <c r="G2195" s="42" t="n"/>
      <c r="H2195" s="42" t="n"/>
      <c r="I2195" s="42" t="n"/>
      <c r="J2195" s="42" t="n"/>
      <c r="K2195" s="42" t="n"/>
      <c r="L2195" s="42" t="n"/>
      <c r="M2195" s="42" t="n"/>
      <c r="N2195" s="42" t="n"/>
      <c r="O2195" s="42" t="n"/>
    </row>
    <row r="2196">
      <c r="A2196" s="40" t="n"/>
      <c r="B2196" s="41" t="n"/>
      <c r="C2196" s="42" t="n"/>
      <c r="D2196" s="42" t="n"/>
      <c r="E2196" s="42" t="n"/>
      <c r="F2196" s="42" t="n"/>
      <c r="G2196" s="42" t="n"/>
      <c r="H2196" s="42" t="n"/>
      <c r="I2196" s="42" t="n"/>
      <c r="J2196" s="42" t="n"/>
      <c r="K2196" s="42" t="n"/>
      <c r="L2196" s="42" t="n"/>
      <c r="M2196" s="42" t="n"/>
      <c r="N2196" s="42" t="n"/>
      <c r="O2196" s="42" t="n"/>
    </row>
    <row r="2197">
      <c r="A2197" s="40" t="n"/>
      <c r="B2197" s="41" t="n"/>
      <c r="C2197" s="42" t="n"/>
      <c r="D2197" s="42" t="n"/>
      <c r="E2197" s="42" t="n"/>
      <c r="F2197" s="42" t="n"/>
      <c r="G2197" s="42" t="n"/>
      <c r="H2197" s="42" t="n"/>
      <c r="I2197" s="42" t="n"/>
      <c r="J2197" s="42" t="n"/>
      <c r="K2197" s="42" t="n"/>
      <c r="L2197" s="42" t="n"/>
      <c r="M2197" s="42" t="n"/>
      <c r="N2197" s="42" t="n"/>
      <c r="O2197" s="42" t="n"/>
    </row>
    <row r="2198">
      <c r="A2198" s="40" t="n"/>
      <c r="B2198" s="41" t="n"/>
      <c r="C2198" s="42" t="n"/>
      <c r="D2198" s="42" t="n"/>
      <c r="E2198" s="42" t="n"/>
      <c r="F2198" s="42" t="n"/>
      <c r="G2198" s="42" t="n"/>
      <c r="H2198" s="42" t="n"/>
      <c r="I2198" s="42" t="n"/>
      <c r="J2198" s="42" t="n"/>
      <c r="K2198" s="42" t="n"/>
      <c r="L2198" s="42" t="n"/>
      <c r="M2198" s="42" t="n"/>
      <c r="N2198" s="42" t="n"/>
      <c r="O2198" s="42" t="n"/>
    </row>
    <row r="2199">
      <c r="A2199" s="40" t="n"/>
      <c r="B2199" s="41" t="n"/>
      <c r="C2199" s="42" t="n"/>
      <c r="D2199" s="42" t="n"/>
      <c r="E2199" s="42" t="n"/>
      <c r="F2199" s="42" t="n"/>
      <c r="G2199" s="42" t="n"/>
      <c r="H2199" s="42" t="n"/>
      <c r="I2199" s="42" t="n"/>
      <c r="J2199" s="42" t="n"/>
      <c r="K2199" s="42" t="n"/>
      <c r="L2199" s="42" t="n"/>
      <c r="M2199" s="42" t="n"/>
      <c r="N2199" s="42" t="n"/>
      <c r="O2199" s="42" t="n"/>
    </row>
    <row r="2200">
      <c r="A2200" s="40" t="n"/>
      <c r="B2200" s="41" t="n"/>
      <c r="C2200" s="42" t="n"/>
      <c r="D2200" s="42" t="n"/>
      <c r="E2200" s="42" t="n"/>
      <c r="F2200" s="42" t="n"/>
      <c r="G2200" s="42" t="n"/>
      <c r="H2200" s="42" t="n"/>
      <c r="I2200" s="42" t="n"/>
      <c r="J2200" s="42" t="n"/>
      <c r="K2200" s="42" t="n"/>
      <c r="L2200" s="42" t="n"/>
      <c r="M2200" s="42" t="n"/>
      <c r="N2200" s="42" t="n"/>
      <c r="O2200" s="42" t="n"/>
    </row>
    <row r="2201">
      <c r="A2201" s="40" t="n"/>
      <c r="B2201" s="41" t="n"/>
      <c r="C2201" s="42" t="n"/>
      <c r="D2201" s="42" t="n"/>
      <c r="E2201" s="42" t="n"/>
      <c r="F2201" s="42" t="n"/>
      <c r="G2201" s="42" t="n"/>
      <c r="H2201" s="42" t="n"/>
      <c r="I2201" s="42" t="n"/>
      <c r="J2201" s="42" t="n"/>
      <c r="K2201" s="42" t="n"/>
      <c r="L2201" s="42" t="n"/>
      <c r="M2201" s="42" t="n"/>
      <c r="N2201" s="42" t="n"/>
      <c r="O2201" s="42" t="n"/>
    </row>
    <row r="2202">
      <c r="A2202" s="40" t="n"/>
      <c r="B2202" s="41" t="n"/>
      <c r="C2202" s="42" t="n"/>
      <c r="D2202" s="42" t="n"/>
      <c r="E2202" s="42" t="n"/>
      <c r="F2202" s="42" t="n"/>
      <c r="G2202" s="42" t="n"/>
      <c r="H2202" s="42" t="n"/>
      <c r="I2202" s="42" t="n"/>
      <c r="J2202" s="42" t="n"/>
      <c r="K2202" s="42" t="n"/>
      <c r="L2202" s="42" t="n"/>
      <c r="M2202" s="42" t="n"/>
      <c r="N2202" s="42" t="n"/>
      <c r="O2202" s="42" t="n"/>
    </row>
    <row r="2203">
      <c r="A2203" s="40" t="n"/>
      <c r="B2203" s="41" t="n"/>
      <c r="C2203" s="42" t="n"/>
      <c r="D2203" s="42" t="n"/>
      <c r="E2203" s="42" t="n"/>
      <c r="F2203" s="42" t="n"/>
      <c r="G2203" s="42" t="n"/>
      <c r="H2203" s="42" t="n"/>
      <c r="I2203" s="42" t="n"/>
      <c r="J2203" s="42" t="n"/>
      <c r="K2203" s="42" t="n"/>
      <c r="L2203" s="42" t="n"/>
      <c r="M2203" s="42" t="n"/>
      <c r="N2203" s="42" t="n"/>
      <c r="O2203" s="42" t="n"/>
    </row>
    <row r="2204">
      <c r="A2204" s="40" t="n"/>
      <c r="B2204" s="41" t="n"/>
      <c r="C2204" s="42" t="n"/>
      <c r="D2204" s="42" t="n"/>
      <c r="E2204" s="42" t="n"/>
      <c r="F2204" s="42" t="n"/>
      <c r="G2204" s="42" t="n"/>
      <c r="H2204" s="42" t="n"/>
      <c r="I2204" s="42" t="n"/>
      <c r="J2204" s="42" t="n"/>
      <c r="K2204" s="42" t="n"/>
      <c r="L2204" s="42" t="n"/>
      <c r="M2204" s="42" t="n"/>
      <c r="N2204" s="42" t="n"/>
      <c r="O2204" s="42" t="n"/>
    </row>
    <row r="2205">
      <c r="A2205" s="40" t="n"/>
      <c r="B2205" s="41" t="n"/>
      <c r="C2205" s="42" t="n"/>
      <c r="D2205" s="42" t="n"/>
      <c r="E2205" s="42" t="n"/>
      <c r="F2205" s="42" t="n"/>
      <c r="G2205" s="42" t="n"/>
      <c r="H2205" s="42" t="n"/>
      <c r="I2205" s="42" t="n"/>
      <c r="J2205" s="42" t="n"/>
      <c r="K2205" s="42" t="n"/>
      <c r="L2205" s="42" t="n"/>
      <c r="M2205" s="42" t="n"/>
      <c r="N2205" s="42" t="n"/>
      <c r="O2205" s="42" t="n"/>
    </row>
    <row r="2206">
      <c r="A2206" s="40" t="n"/>
      <c r="B2206" s="41" t="n"/>
      <c r="C2206" s="42" t="n"/>
      <c r="D2206" s="42" t="n"/>
      <c r="E2206" s="42" t="n"/>
      <c r="F2206" s="42" t="n"/>
      <c r="G2206" s="42" t="n"/>
      <c r="H2206" s="42" t="n"/>
      <c r="I2206" s="42" t="n"/>
      <c r="J2206" s="42" t="n"/>
      <c r="K2206" s="42" t="n"/>
      <c r="L2206" s="42" t="n"/>
      <c r="M2206" s="42" t="n"/>
      <c r="N2206" s="42" t="n"/>
      <c r="O2206" s="42" t="n"/>
    </row>
    <row r="2207">
      <c r="A2207" s="40" t="n"/>
      <c r="B2207" s="41" t="n"/>
      <c r="C2207" s="42" t="n"/>
      <c r="D2207" s="42" t="n"/>
      <c r="E2207" s="42" t="n"/>
      <c r="F2207" s="42" t="n"/>
      <c r="G2207" s="42" t="n"/>
      <c r="H2207" s="42" t="n"/>
      <c r="I2207" s="42" t="n"/>
      <c r="J2207" s="42" t="n"/>
      <c r="K2207" s="42" t="n"/>
      <c r="L2207" s="42" t="n"/>
      <c r="M2207" s="42" t="n"/>
      <c r="N2207" s="42" t="n"/>
      <c r="O2207" s="42" t="n"/>
    </row>
    <row r="2208">
      <c r="A2208" s="40" t="n"/>
      <c r="B2208" s="41" t="n"/>
      <c r="C2208" s="42" t="n"/>
      <c r="D2208" s="42" t="n"/>
      <c r="E2208" s="42" t="n"/>
      <c r="F2208" s="42" t="n"/>
      <c r="G2208" s="42" t="n"/>
      <c r="H2208" s="42" t="n"/>
      <c r="I2208" s="42" t="n"/>
      <c r="J2208" s="42" t="n"/>
      <c r="K2208" s="42" t="n"/>
      <c r="L2208" s="42" t="n"/>
      <c r="M2208" s="42" t="n"/>
      <c r="N2208" s="42" t="n"/>
      <c r="O2208" s="42" t="n"/>
    </row>
    <row r="2209">
      <c r="A2209" s="40" t="n"/>
      <c r="B2209" s="41" t="n"/>
      <c r="C2209" s="42" t="n"/>
      <c r="D2209" s="42" t="n"/>
      <c r="E2209" s="42" t="n"/>
      <c r="F2209" s="42" t="n"/>
      <c r="G2209" s="42" t="n"/>
      <c r="H2209" s="42" t="n"/>
      <c r="I2209" s="42" t="n"/>
      <c r="J2209" s="42" t="n"/>
      <c r="K2209" s="42" t="n"/>
      <c r="L2209" s="42" t="n"/>
      <c r="M2209" s="42" t="n"/>
      <c r="N2209" s="42" t="n"/>
      <c r="O2209" s="42" t="n"/>
    </row>
    <row r="2210">
      <c r="A2210" s="40" t="n"/>
      <c r="B2210" s="41" t="n"/>
      <c r="C2210" s="42" t="n"/>
      <c r="D2210" s="42" t="n"/>
      <c r="E2210" s="42" t="n"/>
      <c r="F2210" s="42" t="n"/>
      <c r="G2210" s="42" t="n"/>
      <c r="H2210" s="42" t="n"/>
      <c r="I2210" s="42" t="n"/>
      <c r="J2210" s="42" t="n"/>
      <c r="K2210" s="42" t="n"/>
      <c r="L2210" s="42" t="n"/>
      <c r="M2210" s="42" t="n"/>
      <c r="N2210" s="42" t="n"/>
      <c r="O2210" s="42" t="n"/>
    </row>
    <row r="2211">
      <c r="A2211" s="40" t="n"/>
      <c r="B2211" s="41" t="n"/>
      <c r="C2211" s="42" t="n"/>
      <c r="D2211" s="42" t="n"/>
      <c r="E2211" s="42" t="n"/>
      <c r="F2211" s="42" t="n"/>
      <c r="G2211" s="42" t="n"/>
      <c r="H2211" s="42" t="n"/>
      <c r="I2211" s="42" t="n"/>
      <c r="J2211" s="42" t="n"/>
      <c r="K2211" s="42" t="n"/>
      <c r="L2211" s="42" t="n"/>
      <c r="M2211" s="42" t="n"/>
      <c r="N2211" s="42" t="n"/>
      <c r="O2211" s="42" t="n"/>
    </row>
    <row r="2212">
      <c r="A2212" s="40" t="n"/>
      <c r="B2212" s="41" t="n"/>
      <c r="C2212" s="42" t="n"/>
      <c r="D2212" s="42" t="n"/>
      <c r="E2212" s="42" t="n"/>
      <c r="F2212" s="42" t="n"/>
      <c r="G2212" s="42" t="n"/>
      <c r="H2212" s="42" t="n"/>
      <c r="I2212" s="42" t="n"/>
      <c r="J2212" s="42" t="n"/>
      <c r="K2212" s="42" t="n"/>
      <c r="L2212" s="42" t="n"/>
      <c r="M2212" s="42" t="n"/>
      <c r="N2212" s="42" t="n"/>
      <c r="O2212" s="42" t="n"/>
    </row>
    <row r="2213">
      <c r="A2213" s="40" t="n"/>
      <c r="B2213" s="41" t="n"/>
      <c r="C2213" s="42" t="n"/>
      <c r="D2213" s="42" t="n"/>
      <c r="E2213" s="42" t="n"/>
      <c r="F2213" s="42" t="n"/>
      <c r="G2213" s="42" t="n"/>
      <c r="H2213" s="42" t="n"/>
      <c r="I2213" s="42" t="n"/>
      <c r="J2213" s="42" t="n"/>
      <c r="K2213" s="42" t="n"/>
      <c r="L2213" s="42" t="n"/>
      <c r="M2213" s="42" t="n"/>
      <c r="N2213" s="42" t="n"/>
      <c r="O2213" s="42" t="n"/>
    </row>
    <row r="2214">
      <c r="A2214" s="40" t="n"/>
      <c r="B2214" s="41" t="n"/>
      <c r="C2214" s="42" t="n"/>
      <c r="D2214" s="42" t="n"/>
      <c r="E2214" s="42" t="n"/>
      <c r="F2214" s="42" t="n"/>
      <c r="G2214" s="42" t="n"/>
      <c r="H2214" s="42" t="n"/>
      <c r="I2214" s="42" t="n"/>
      <c r="J2214" s="42" t="n"/>
      <c r="K2214" s="42" t="n"/>
      <c r="L2214" s="42" t="n"/>
      <c r="M2214" s="42" t="n"/>
      <c r="N2214" s="42" t="n"/>
      <c r="O2214" s="42" t="n"/>
    </row>
    <row r="2215">
      <c r="A2215" s="40" t="n"/>
      <c r="B2215" s="41" t="n"/>
      <c r="C2215" s="42" t="n"/>
      <c r="D2215" s="42" t="n"/>
      <c r="E2215" s="42" t="n"/>
      <c r="F2215" s="42" t="n"/>
      <c r="G2215" s="42" t="n"/>
      <c r="H2215" s="42" t="n"/>
      <c r="I2215" s="42" t="n"/>
      <c r="J2215" s="42" t="n"/>
      <c r="K2215" s="42" t="n"/>
      <c r="L2215" s="42" t="n"/>
      <c r="M2215" s="42" t="n"/>
      <c r="N2215" s="42" t="n"/>
      <c r="O2215" s="42" t="n"/>
    </row>
    <row r="2216">
      <c r="A2216" s="40" t="n"/>
      <c r="B2216" s="41" t="n"/>
      <c r="C2216" s="42" t="n"/>
      <c r="D2216" s="42" t="n"/>
      <c r="E2216" s="42" t="n"/>
      <c r="F2216" s="42" t="n"/>
      <c r="G2216" s="42" t="n"/>
      <c r="H2216" s="42" t="n"/>
      <c r="I2216" s="42" t="n"/>
      <c r="J2216" s="42" t="n"/>
      <c r="K2216" s="42" t="n"/>
      <c r="L2216" s="42" t="n"/>
      <c r="M2216" s="42" t="n"/>
      <c r="N2216" s="42" t="n"/>
      <c r="O2216" s="42" t="n"/>
    </row>
    <row r="2217">
      <c r="A2217" s="40" t="n"/>
      <c r="B2217" s="41" t="n"/>
      <c r="C2217" s="42" t="n"/>
      <c r="D2217" s="42" t="n"/>
      <c r="E2217" s="42" t="n"/>
      <c r="F2217" s="42" t="n"/>
      <c r="G2217" s="42" t="n"/>
      <c r="H2217" s="42" t="n"/>
      <c r="I2217" s="42" t="n"/>
      <c r="J2217" s="42" t="n"/>
      <c r="K2217" s="42" t="n"/>
      <c r="L2217" s="42" t="n"/>
      <c r="M2217" s="42" t="n"/>
      <c r="N2217" s="42" t="n"/>
      <c r="O2217" s="42" t="n"/>
    </row>
    <row r="2218">
      <c r="A2218" s="40" t="n"/>
      <c r="B2218" s="41" t="n"/>
      <c r="C2218" s="42" t="n"/>
      <c r="D2218" s="42" t="n"/>
      <c r="E2218" s="42" t="n"/>
      <c r="F2218" s="42" t="n"/>
      <c r="G2218" s="42" t="n"/>
      <c r="H2218" s="42" t="n"/>
      <c r="I2218" s="42" t="n"/>
      <c r="J2218" s="42" t="n"/>
      <c r="K2218" s="42" t="n"/>
      <c r="L2218" s="42" t="n"/>
      <c r="M2218" s="42" t="n"/>
      <c r="N2218" s="42" t="n"/>
      <c r="O2218" s="42" t="n"/>
    </row>
    <row r="2219">
      <c r="A2219" s="40" t="n"/>
      <c r="B2219" s="41" t="n"/>
      <c r="C2219" s="42" t="n"/>
      <c r="D2219" s="42" t="n"/>
      <c r="E2219" s="42" t="n"/>
      <c r="F2219" s="42" t="n"/>
      <c r="G2219" s="42" t="n"/>
      <c r="H2219" s="42" t="n"/>
      <c r="I2219" s="42" t="n"/>
      <c r="J2219" s="42" t="n"/>
      <c r="K2219" s="42" t="n"/>
      <c r="L2219" s="42" t="n"/>
      <c r="M2219" s="42" t="n"/>
      <c r="N2219" s="42" t="n"/>
      <c r="O2219" s="42" t="n"/>
    </row>
    <row r="2220">
      <c r="A2220" s="40" t="n"/>
      <c r="B2220" s="41" t="n"/>
      <c r="C2220" s="42" t="n"/>
      <c r="D2220" s="42" t="n"/>
      <c r="E2220" s="42" t="n"/>
      <c r="F2220" s="42" t="n"/>
      <c r="G2220" s="42" t="n"/>
      <c r="H2220" s="42" t="n"/>
      <c r="I2220" s="42" t="n"/>
      <c r="J2220" s="42" t="n"/>
      <c r="K2220" s="42" t="n"/>
      <c r="L2220" s="42" t="n"/>
      <c r="M2220" s="42" t="n"/>
      <c r="N2220" s="42" t="n"/>
      <c r="O2220" s="42" t="n"/>
    </row>
    <row r="2221">
      <c r="A2221" s="40" t="n"/>
      <c r="B2221" s="41" t="n"/>
      <c r="C2221" s="42" t="n"/>
      <c r="D2221" s="42" t="n"/>
      <c r="E2221" s="42" t="n"/>
      <c r="F2221" s="42" t="n"/>
      <c r="G2221" s="42" t="n"/>
      <c r="H2221" s="42" t="n"/>
      <c r="I2221" s="42" t="n"/>
      <c r="J2221" s="42" t="n"/>
      <c r="K2221" s="42" t="n"/>
      <c r="L2221" s="42" t="n"/>
      <c r="M2221" s="42" t="n"/>
      <c r="N2221" s="42" t="n"/>
      <c r="O2221" s="42" t="n"/>
    </row>
    <row r="2222">
      <c r="A2222" s="40" t="n"/>
      <c r="B2222" s="41" t="n"/>
      <c r="C2222" s="42" t="n"/>
      <c r="D2222" s="42" t="n"/>
      <c r="E2222" s="42" t="n"/>
      <c r="F2222" s="42" t="n"/>
      <c r="G2222" s="42" t="n"/>
      <c r="H2222" s="42" t="n"/>
      <c r="I2222" s="42" t="n"/>
      <c r="J2222" s="42" t="n"/>
      <c r="K2222" s="42" t="n"/>
      <c r="L2222" s="42" t="n"/>
      <c r="M2222" s="42" t="n"/>
      <c r="N2222" s="42" t="n"/>
      <c r="O2222" s="42" t="n"/>
    </row>
    <row r="2223">
      <c r="A2223" s="40" t="n"/>
      <c r="B2223" s="41" t="n"/>
      <c r="C2223" s="42" t="n"/>
      <c r="D2223" s="42" t="n"/>
      <c r="E2223" s="42" t="n"/>
      <c r="F2223" s="42" t="n"/>
      <c r="G2223" s="42" t="n"/>
      <c r="H2223" s="42" t="n"/>
      <c r="I2223" s="42" t="n"/>
      <c r="J2223" s="42" t="n"/>
      <c r="K2223" s="42" t="n"/>
      <c r="L2223" s="42" t="n"/>
      <c r="M2223" s="42" t="n"/>
      <c r="N2223" s="42" t="n"/>
      <c r="O2223" s="42" t="n"/>
    </row>
    <row r="2224">
      <c r="A2224" s="40" t="n"/>
      <c r="B2224" s="41" t="n"/>
      <c r="C2224" s="42" t="n"/>
      <c r="D2224" s="42" t="n"/>
      <c r="E2224" s="42" t="n"/>
      <c r="F2224" s="42" t="n"/>
      <c r="G2224" s="42" t="n"/>
      <c r="H2224" s="42" t="n"/>
      <c r="I2224" s="42" t="n"/>
      <c r="J2224" s="42" t="n"/>
      <c r="K2224" s="42" t="n"/>
      <c r="L2224" s="42" t="n"/>
      <c r="M2224" s="42" t="n"/>
      <c r="N2224" s="42" t="n"/>
      <c r="O2224" s="42" t="n"/>
    </row>
    <row r="2225">
      <c r="A2225" s="40" t="n"/>
      <c r="B2225" s="41" t="n"/>
      <c r="C2225" s="42" t="n"/>
      <c r="D2225" s="42" t="n"/>
      <c r="E2225" s="42" t="n"/>
      <c r="F2225" s="42" t="n"/>
      <c r="G2225" s="42" t="n"/>
      <c r="H2225" s="42" t="n"/>
      <c r="I2225" s="42" t="n"/>
      <c r="J2225" s="42" t="n"/>
      <c r="K2225" s="42" t="n"/>
      <c r="L2225" s="42" t="n"/>
      <c r="M2225" s="42" t="n"/>
      <c r="N2225" s="42" t="n"/>
      <c r="O2225" s="42" t="n"/>
    </row>
    <row r="2226">
      <c r="A2226" s="40" t="n"/>
      <c r="B2226" s="41" t="n"/>
      <c r="C2226" s="42" t="n"/>
      <c r="D2226" s="42" t="n"/>
      <c r="E2226" s="42" t="n"/>
      <c r="F2226" s="42" t="n"/>
      <c r="G2226" s="42" t="n"/>
      <c r="H2226" s="42" t="n"/>
      <c r="I2226" s="42" t="n"/>
      <c r="J2226" s="42" t="n"/>
      <c r="K2226" s="42" t="n"/>
      <c r="L2226" s="42" t="n"/>
      <c r="M2226" s="42" t="n"/>
      <c r="N2226" s="42" t="n"/>
      <c r="O2226" s="42" t="n"/>
    </row>
    <row r="2227">
      <c r="A2227" s="40" t="n"/>
      <c r="B2227" s="41" t="n"/>
      <c r="C2227" s="42" t="n"/>
      <c r="D2227" s="42" t="n"/>
      <c r="E2227" s="42" t="n"/>
      <c r="F2227" s="42" t="n"/>
      <c r="G2227" s="42" t="n"/>
      <c r="H2227" s="42" t="n"/>
      <c r="I2227" s="42" t="n"/>
      <c r="J2227" s="42" t="n"/>
      <c r="K2227" s="42" t="n"/>
      <c r="L2227" s="42" t="n"/>
      <c r="M2227" s="42" t="n"/>
      <c r="N2227" s="42" t="n"/>
      <c r="O2227" s="42" t="n"/>
    </row>
    <row r="2228">
      <c r="A2228" s="40" t="n"/>
      <c r="B2228" s="41" t="n"/>
      <c r="C2228" s="42" t="n"/>
      <c r="D2228" s="42" t="n"/>
      <c r="E2228" s="42" t="n"/>
      <c r="F2228" s="42" t="n"/>
      <c r="G2228" s="42" t="n"/>
      <c r="H2228" s="42" t="n"/>
      <c r="I2228" s="42" t="n"/>
      <c r="J2228" s="42" t="n"/>
      <c r="K2228" s="42" t="n"/>
      <c r="L2228" s="42" t="n"/>
      <c r="M2228" s="42" t="n"/>
      <c r="N2228" s="42" t="n"/>
      <c r="O2228" s="42" t="n"/>
    </row>
    <row r="2229">
      <c r="A2229" s="40" t="n"/>
      <c r="B2229" s="41" t="n"/>
      <c r="C2229" s="42" t="n"/>
      <c r="D2229" s="42" t="n"/>
      <c r="E2229" s="42" t="n"/>
      <c r="F2229" s="42" t="n"/>
      <c r="G2229" s="42" t="n"/>
      <c r="H2229" s="42" t="n"/>
      <c r="I2229" s="42" t="n"/>
      <c r="J2229" s="42" t="n"/>
      <c r="K2229" s="42" t="n"/>
      <c r="L2229" s="42" t="n"/>
      <c r="M2229" s="42" t="n"/>
      <c r="N2229" s="42" t="n"/>
      <c r="O2229" s="42" t="n"/>
    </row>
    <row r="2230">
      <c r="A2230" s="40" t="n"/>
      <c r="B2230" s="41" t="n"/>
      <c r="C2230" s="42" t="n"/>
      <c r="D2230" s="42" t="n"/>
      <c r="E2230" s="42" t="n"/>
      <c r="F2230" s="42" t="n"/>
      <c r="G2230" s="42" t="n"/>
      <c r="H2230" s="42" t="n"/>
      <c r="I2230" s="42" t="n"/>
      <c r="J2230" s="42" t="n"/>
      <c r="K2230" s="42" t="n"/>
      <c r="L2230" s="42" t="n"/>
      <c r="M2230" s="42" t="n"/>
      <c r="N2230" s="42" t="n"/>
      <c r="O2230" s="42" t="n"/>
    </row>
    <row r="2231">
      <c r="A2231" s="40" t="n"/>
      <c r="B2231" s="41" t="n"/>
      <c r="C2231" s="42" t="n"/>
      <c r="D2231" s="42" t="n"/>
      <c r="E2231" s="42" t="n"/>
      <c r="F2231" s="42" t="n"/>
      <c r="G2231" s="42" t="n"/>
      <c r="H2231" s="42" t="n"/>
      <c r="I2231" s="42" t="n"/>
      <c r="J2231" s="42" t="n"/>
      <c r="K2231" s="42" t="n"/>
      <c r="L2231" s="42" t="n"/>
      <c r="M2231" s="42" t="n"/>
      <c r="N2231" s="42" t="n"/>
      <c r="O2231" s="42" t="n"/>
    </row>
    <row r="2232">
      <c r="A2232" s="40" t="n"/>
      <c r="B2232" s="41" t="n"/>
      <c r="C2232" s="42" t="n"/>
      <c r="D2232" s="42" t="n"/>
      <c r="E2232" s="42" t="n"/>
      <c r="F2232" s="42" t="n"/>
      <c r="G2232" s="42" t="n"/>
      <c r="H2232" s="42" t="n"/>
      <c r="I2232" s="42" t="n"/>
      <c r="J2232" s="42" t="n"/>
      <c r="K2232" s="42" t="n"/>
      <c r="L2232" s="42" t="n"/>
      <c r="M2232" s="42" t="n"/>
      <c r="N2232" s="42" t="n"/>
      <c r="O2232" s="42" t="n"/>
    </row>
    <row r="2233">
      <c r="A2233" s="40" t="n"/>
      <c r="B2233" s="41" t="n"/>
      <c r="C2233" s="42" t="n"/>
      <c r="D2233" s="42" t="n"/>
      <c r="E2233" s="42" t="n"/>
      <c r="F2233" s="42" t="n"/>
      <c r="G2233" s="42" t="n"/>
      <c r="H2233" s="42" t="n"/>
      <c r="I2233" s="42" t="n"/>
      <c r="J2233" s="42" t="n"/>
      <c r="K2233" s="42" t="n"/>
      <c r="L2233" s="42" t="n"/>
      <c r="M2233" s="42" t="n"/>
      <c r="N2233" s="42" t="n"/>
      <c r="O2233" s="42" t="n"/>
    </row>
    <row r="2234">
      <c r="A2234" s="40" t="n"/>
      <c r="B2234" s="41" t="n"/>
      <c r="C2234" s="42" t="n"/>
      <c r="D2234" s="42" t="n"/>
      <c r="E2234" s="42" t="n"/>
      <c r="F2234" s="42" t="n"/>
      <c r="G2234" s="42" t="n"/>
      <c r="H2234" s="42" t="n"/>
      <c r="I2234" s="42" t="n"/>
      <c r="J2234" s="42" t="n"/>
      <c r="K2234" s="42" t="n"/>
      <c r="L2234" s="42" t="n"/>
      <c r="M2234" s="42" t="n"/>
      <c r="N2234" s="42" t="n"/>
      <c r="O2234" s="42" t="n"/>
    </row>
    <row r="2235">
      <c r="A2235" s="40" t="n"/>
      <c r="B2235" s="41" t="n"/>
      <c r="C2235" s="42" t="n"/>
      <c r="D2235" s="42" t="n"/>
      <c r="E2235" s="42" t="n"/>
      <c r="F2235" s="42" t="n"/>
      <c r="G2235" s="42" t="n"/>
      <c r="H2235" s="42" t="n"/>
      <c r="I2235" s="42" t="n"/>
      <c r="J2235" s="42" t="n"/>
      <c r="K2235" s="42" t="n"/>
      <c r="L2235" s="42" t="n"/>
      <c r="M2235" s="42" t="n"/>
      <c r="N2235" s="42" t="n"/>
      <c r="O2235" s="42" t="n"/>
    </row>
    <row r="2236">
      <c r="A2236" s="40" t="n"/>
      <c r="B2236" s="41" t="n"/>
      <c r="C2236" s="42" t="n"/>
      <c r="D2236" s="42" t="n"/>
      <c r="E2236" s="42" t="n"/>
      <c r="F2236" s="42" t="n"/>
      <c r="G2236" s="42" t="n"/>
      <c r="H2236" s="42" t="n"/>
      <c r="I2236" s="42" t="n"/>
      <c r="J2236" s="42" t="n"/>
      <c r="K2236" s="42" t="n"/>
      <c r="L2236" s="42" t="n"/>
      <c r="M2236" s="42" t="n"/>
      <c r="N2236" s="42" t="n"/>
      <c r="O2236" s="42" t="n"/>
    </row>
    <row r="2237">
      <c r="A2237" s="40" t="n"/>
      <c r="B2237" s="41" t="n"/>
      <c r="C2237" s="42" t="n"/>
      <c r="D2237" s="42" t="n"/>
      <c r="E2237" s="42" t="n"/>
      <c r="F2237" s="42" t="n"/>
      <c r="G2237" s="42" t="n"/>
      <c r="H2237" s="42" t="n"/>
      <c r="I2237" s="42" t="n"/>
      <c r="J2237" s="42" t="n"/>
      <c r="K2237" s="42" t="n"/>
      <c r="L2237" s="42" t="n"/>
      <c r="M2237" s="42" t="n"/>
      <c r="N2237" s="42" t="n"/>
      <c r="O2237" s="42" t="n"/>
    </row>
    <row r="2238">
      <c r="A2238" s="40" t="n"/>
      <c r="B2238" s="41" t="n"/>
      <c r="C2238" s="42" t="n"/>
      <c r="D2238" s="42" t="n"/>
      <c r="E2238" s="42" t="n"/>
      <c r="F2238" s="42" t="n"/>
      <c r="G2238" s="42" t="n"/>
      <c r="H2238" s="42" t="n"/>
      <c r="I2238" s="42" t="n"/>
      <c r="J2238" s="42" t="n"/>
      <c r="K2238" s="42" t="n"/>
      <c r="L2238" s="42" t="n"/>
      <c r="M2238" s="42" t="n"/>
      <c r="N2238" s="42" t="n"/>
      <c r="O2238" s="42" t="n"/>
    </row>
    <row r="2239">
      <c r="A2239" s="40" t="n"/>
      <c r="B2239" s="41" t="n"/>
      <c r="C2239" s="42" t="n"/>
      <c r="D2239" s="42" t="n"/>
      <c r="E2239" s="42" t="n"/>
      <c r="F2239" s="42" t="n"/>
      <c r="G2239" s="42" t="n"/>
      <c r="H2239" s="42" t="n"/>
      <c r="I2239" s="42" t="n"/>
      <c r="J2239" s="42" t="n"/>
      <c r="K2239" s="42" t="n"/>
      <c r="L2239" s="42" t="n"/>
      <c r="M2239" s="42" t="n"/>
      <c r="N2239" s="42" t="n"/>
      <c r="O2239" s="42" t="n"/>
    </row>
    <row r="2240">
      <c r="A2240" s="40" t="n"/>
      <c r="B2240" s="41" t="n"/>
      <c r="C2240" s="42" t="n"/>
      <c r="D2240" s="42" t="n"/>
      <c r="E2240" s="42" t="n"/>
      <c r="F2240" s="42" t="n"/>
      <c r="G2240" s="42" t="n"/>
      <c r="H2240" s="42" t="n"/>
      <c r="I2240" s="42" t="n"/>
      <c r="J2240" s="42" t="n"/>
      <c r="K2240" s="42" t="n"/>
      <c r="L2240" s="42" t="n"/>
      <c r="M2240" s="42" t="n"/>
      <c r="N2240" s="42" t="n"/>
      <c r="O2240" s="42" t="n"/>
    </row>
    <row r="2241">
      <c r="A2241" s="40" t="n"/>
      <c r="B2241" s="41" t="n"/>
      <c r="C2241" s="42" t="n"/>
      <c r="D2241" s="42" t="n"/>
      <c r="E2241" s="42" t="n"/>
      <c r="F2241" s="42" t="n"/>
      <c r="G2241" s="42" t="n"/>
      <c r="H2241" s="42" t="n"/>
      <c r="I2241" s="42" t="n"/>
      <c r="J2241" s="42" t="n"/>
      <c r="K2241" s="42" t="n"/>
      <c r="L2241" s="42" t="n"/>
      <c r="M2241" s="42" t="n"/>
      <c r="N2241" s="42" t="n"/>
      <c r="O2241" s="42" t="n"/>
    </row>
    <row r="2242">
      <c r="A2242" s="40" t="n"/>
      <c r="B2242" s="41" t="n"/>
      <c r="C2242" s="42" t="n"/>
      <c r="D2242" s="42" t="n"/>
      <c r="E2242" s="42" t="n"/>
      <c r="F2242" s="42" t="n"/>
      <c r="G2242" s="42" t="n"/>
      <c r="H2242" s="42" t="n"/>
      <c r="I2242" s="42" t="n"/>
      <c r="J2242" s="42" t="n"/>
      <c r="K2242" s="42" t="n"/>
      <c r="L2242" s="42" t="n"/>
      <c r="M2242" s="42" t="n"/>
      <c r="N2242" s="42" t="n"/>
      <c r="O2242" s="42" t="n"/>
    </row>
    <row r="2243">
      <c r="A2243" s="40" t="n"/>
      <c r="B2243" s="41" t="n"/>
      <c r="C2243" s="42" t="n"/>
      <c r="D2243" s="42" t="n"/>
      <c r="E2243" s="42" t="n"/>
      <c r="F2243" s="42" t="n"/>
      <c r="G2243" s="42" t="n"/>
      <c r="H2243" s="42" t="n"/>
      <c r="I2243" s="42" t="n"/>
      <c r="J2243" s="42" t="n"/>
      <c r="K2243" s="42" t="n"/>
      <c r="L2243" s="42" t="n"/>
      <c r="M2243" s="42" t="n"/>
      <c r="N2243" s="42" t="n"/>
      <c r="O2243" s="42" t="n"/>
    </row>
    <row r="2244">
      <c r="A2244" s="40" t="n"/>
      <c r="B2244" s="41" t="n"/>
      <c r="C2244" s="42" t="n"/>
      <c r="D2244" s="42" t="n"/>
      <c r="E2244" s="42" t="n"/>
      <c r="F2244" s="42" t="n"/>
      <c r="G2244" s="42" t="n"/>
      <c r="H2244" s="42" t="n"/>
      <c r="I2244" s="42" t="n"/>
      <c r="J2244" s="42" t="n"/>
      <c r="K2244" s="42" t="n"/>
      <c r="L2244" s="42" t="n"/>
      <c r="M2244" s="42" t="n"/>
      <c r="N2244" s="42" t="n"/>
      <c r="O2244" s="42" t="n"/>
    </row>
    <row r="2245">
      <c r="A2245" s="40" t="n"/>
      <c r="B2245" s="41" t="n"/>
      <c r="C2245" s="42" t="n"/>
      <c r="D2245" s="42" t="n"/>
      <c r="E2245" s="42" t="n"/>
      <c r="F2245" s="42" t="n"/>
      <c r="G2245" s="42" t="n"/>
      <c r="H2245" s="42" t="n"/>
      <c r="I2245" s="42" t="n"/>
      <c r="J2245" s="42" t="n"/>
      <c r="K2245" s="42" t="n"/>
      <c r="L2245" s="42" t="n"/>
      <c r="M2245" s="42" t="n"/>
      <c r="N2245" s="42" t="n"/>
      <c r="O2245" s="42" t="n"/>
    </row>
    <row r="2246">
      <c r="A2246" s="40" t="n"/>
      <c r="B2246" s="41" t="n"/>
      <c r="C2246" s="42" t="n"/>
      <c r="D2246" s="42" t="n"/>
      <c r="E2246" s="42" t="n"/>
      <c r="F2246" s="42" t="n"/>
      <c r="G2246" s="42" t="n"/>
      <c r="H2246" s="42" t="n"/>
      <c r="I2246" s="42" t="n"/>
      <c r="J2246" s="42" t="n"/>
      <c r="K2246" s="42" t="n"/>
      <c r="L2246" s="42" t="n"/>
      <c r="M2246" s="42" t="n"/>
      <c r="N2246" s="42" t="n"/>
      <c r="O2246" s="42" t="n"/>
    </row>
    <row r="2247">
      <c r="A2247" s="40" t="n"/>
      <c r="B2247" s="41" t="n"/>
      <c r="C2247" s="42" t="n"/>
      <c r="D2247" s="42" t="n"/>
      <c r="E2247" s="42" t="n"/>
      <c r="F2247" s="42" t="n"/>
      <c r="G2247" s="42" t="n"/>
      <c r="H2247" s="42" t="n"/>
      <c r="I2247" s="42" t="n"/>
      <c r="J2247" s="42" t="n"/>
      <c r="K2247" s="42" t="n"/>
      <c r="L2247" s="42" t="n"/>
      <c r="M2247" s="42" t="n"/>
      <c r="N2247" s="42" t="n"/>
      <c r="O2247" s="42" t="n"/>
    </row>
    <row r="2248">
      <c r="A2248" s="40" t="n"/>
      <c r="B2248" s="41" t="n"/>
      <c r="C2248" s="42" t="n"/>
      <c r="D2248" s="42" t="n"/>
      <c r="E2248" s="42" t="n"/>
      <c r="F2248" s="42" t="n"/>
      <c r="G2248" s="42" t="n"/>
      <c r="H2248" s="42" t="n"/>
      <c r="I2248" s="42" t="n"/>
      <c r="J2248" s="42" t="n"/>
      <c r="K2248" s="42" t="n"/>
      <c r="L2248" s="42" t="n"/>
      <c r="M2248" s="42" t="n"/>
      <c r="N2248" s="42" t="n"/>
      <c r="O2248" s="42" t="n"/>
    </row>
    <row r="2249">
      <c r="A2249" s="40" t="n"/>
      <c r="B2249" s="41" t="n"/>
      <c r="C2249" s="42" t="n"/>
      <c r="D2249" s="42" t="n"/>
      <c r="E2249" s="42" t="n"/>
      <c r="F2249" s="42" t="n"/>
      <c r="G2249" s="42" t="n"/>
      <c r="H2249" s="42" t="n"/>
      <c r="I2249" s="42" t="n"/>
      <c r="J2249" s="42" t="n"/>
      <c r="K2249" s="42" t="n"/>
      <c r="L2249" s="42" t="n"/>
      <c r="M2249" s="42" t="n"/>
      <c r="N2249" s="42" t="n"/>
      <c r="O2249" s="42" t="n"/>
    </row>
    <row r="2250">
      <c r="A2250" s="40" t="n"/>
      <c r="B2250" s="41" t="n"/>
      <c r="C2250" s="42" t="n"/>
      <c r="D2250" s="42" t="n"/>
      <c r="E2250" s="42" t="n"/>
      <c r="F2250" s="42" t="n"/>
      <c r="G2250" s="42" t="n"/>
      <c r="H2250" s="42" t="n"/>
      <c r="I2250" s="42" t="n"/>
      <c r="J2250" s="42" t="n"/>
      <c r="K2250" s="42" t="n"/>
      <c r="L2250" s="42" t="n"/>
      <c r="M2250" s="42" t="n"/>
      <c r="N2250" s="42" t="n"/>
      <c r="O2250" s="42" t="n"/>
    </row>
    <row r="2251">
      <c r="A2251" s="40" t="n"/>
      <c r="B2251" s="41" t="n"/>
      <c r="C2251" s="42" t="n"/>
      <c r="D2251" s="42" t="n"/>
      <c r="E2251" s="42" t="n"/>
      <c r="F2251" s="42" t="n"/>
      <c r="G2251" s="42" t="n"/>
      <c r="H2251" s="42" t="n"/>
      <c r="I2251" s="42" t="n"/>
      <c r="J2251" s="42" t="n"/>
      <c r="K2251" s="42" t="n"/>
      <c r="L2251" s="42" t="n"/>
      <c r="M2251" s="42" t="n"/>
      <c r="N2251" s="42" t="n"/>
      <c r="O2251" s="42" t="n"/>
    </row>
    <row r="2252">
      <c r="A2252" s="40" t="n"/>
      <c r="B2252" s="41" t="n"/>
      <c r="C2252" s="42" t="n"/>
      <c r="D2252" s="42" t="n"/>
      <c r="E2252" s="42" t="n"/>
      <c r="F2252" s="42" t="n"/>
      <c r="G2252" s="42" t="n"/>
      <c r="H2252" s="42" t="n"/>
      <c r="I2252" s="42" t="n"/>
      <c r="J2252" s="42" t="n"/>
      <c r="K2252" s="42" t="n"/>
      <c r="L2252" s="42" t="n"/>
      <c r="M2252" s="42" t="n"/>
      <c r="N2252" s="42" t="n"/>
      <c r="O2252" s="42" t="n"/>
    </row>
    <row r="2253">
      <c r="A2253" s="40" t="n"/>
      <c r="B2253" s="41" t="n"/>
      <c r="C2253" s="42" t="n"/>
      <c r="D2253" s="42" t="n"/>
      <c r="E2253" s="42" t="n"/>
      <c r="F2253" s="42" t="n"/>
      <c r="G2253" s="42" t="n"/>
      <c r="H2253" s="42" t="n"/>
      <c r="I2253" s="42" t="n"/>
      <c r="J2253" s="42" t="n"/>
      <c r="K2253" s="42" t="n"/>
      <c r="L2253" s="42" t="n"/>
      <c r="M2253" s="42" t="n"/>
      <c r="N2253" s="42" t="n"/>
      <c r="O2253" s="42" t="n"/>
    </row>
    <row r="2254">
      <c r="A2254" s="40" t="n"/>
      <c r="B2254" s="41" t="n"/>
      <c r="C2254" s="42" t="n"/>
      <c r="D2254" s="42" t="n"/>
      <c r="E2254" s="42" t="n"/>
      <c r="F2254" s="42" t="n"/>
      <c r="G2254" s="42" t="n"/>
      <c r="H2254" s="42" t="n"/>
      <c r="I2254" s="42" t="n"/>
      <c r="J2254" s="42" t="n"/>
      <c r="K2254" s="42" t="n"/>
      <c r="L2254" s="42" t="n"/>
      <c r="M2254" s="42" t="n"/>
      <c r="N2254" s="42" t="n"/>
      <c r="O2254" s="42" t="n"/>
    </row>
    <row r="2255">
      <c r="A2255" s="40" t="n"/>
      <c r="B2255" s="41" t="n"/>
      <c r="C2255" s="42" t="n"/>
      <c r="D2255" s="42" t="n"/>
      <c r="E2255" s="42" t="n"/>
      <c r="F2255" s="42" t="n"/>
      <c r="G2255" s="42" t="n"/>
      <c r="H2255" s="42" t="n"/>
      <c r="I2255" s="42" t="n"/>
      <c r="J2255" s="42" t="n"/>
      <c r="K2255" s="42" t="n"/>
      <c r="L2255" s="42" t="n"/>
      <c r="M2255" s="42" t="n"/>
      <c r="N2255" s="42" t="n"/>
      <c r="O2255" s="42" t="n"/>
    </row>
    <row r="2256">
      <c r="A2256" s="40" t="n"/>
      <c r="B2256" s="41" t="n"/>
      <c r="C2256" s="42" t="n"/>
      <c r="D2256" s="42" t="n"/>
      <c r="E2256" s="42" t="n"/>
      <c r="F2256" s="42" t="n"/>
      <c r="G2256" s="42" t="n"/>
      <c r="H2256" s="42" t="n"/>
      <c r="I2256" s="42" t="n"/>
      <c r="J2256" s="42" t="n"/>
      <c r="K2256" s="42" t="n"/>
      <c r="L2256" s="42" t="n"/>
      <c r="M2256" s="42" t="n"/>
      <c r="N2256" s="42" t="n"/>
      <c r="O2256" s="42" t="n"/>
    </row>
    <row r="2257">
      <c r="A2257" s="40" t="n"/>
      <c r="B2257" s="41" t="n"/>
      <c r="C2257" s="42" t="n"/>
      <c r="D2257" s="42" t="n"/>
      <c r="E2257" s="42" t="n"/>
      <c r="F2257" s="42" t="n"/>
      <c r="G2257" s="42" t="n"/>
      <c r="H2257" s="42" t="n"/>
      <c r="I2257" s="42" t="n"/>
      <c r="J2257" s="42" t="n"/>
      <c r="K2257" s="42" t="n"/>
      <c r="L2257" s="42" t="n"/>
      <c r="M2257" s="42" t="n"/>
      <c r="N2257" s="42" t="n"/>
      <c r="O2257" s="42" t="n"/>
    </row>
    <row r="2258">
      <c r="A2258" s="40" t="n"/>
      <c r="B2258" s="41" t="n"/>
      <c r="C2258" s="42" t="n"/>
      <c r="D2258" s="42" t="n"/>
      <c r="E2258" s="42" t="n"/>
      <c r="F2258" s="42" t="n"/>
      <c r="G2258" s="42" t="n"/>
      <c r="H2258" s="42" t="n"/>
      <c r="I2258" s="42" t="n"/>
      <c r="J2258" s="42" t="n"/>
      <c r="K2258" s="42" t="n"/>
      <c r="L2258" s="42" t="n"/>
      <c r="M2258" s="42" t="n"/>
      <c r="N2258" s="42" t="n"/>
      <c r="O2258" s="42" t="n"/>
    </row>
    <row r="2259">
      <c r="A2259" s="40" t="n"/>
      <c r="B2259" s="41" t="n"/>
      <c r="C2259" s="42" t="n"/>
      <c r="D2259" s="42" t="n"/>
      <c r="E2259" s="42" t="n"/>
      <c r="F2259" s="42" t="n"/>
      <c r="G2259" s="42" t="n"/>
      <c r="H2259" s="42" t="n"/>
      <c r="I2259" s="42" t="n"/>
      <c r="J2259" s="42" t="n"/>
      <c r="K2259" s="42" t="n"/>
      <c r="L2259" s="42" t="n"/>
      <c r="M2259" s="42" t="n"/>
      <c r="N2259" s="42" t="n"/>
      <c r="O2259" s="42" t="n"/>
    </row>
    <row r="2260">
      <c r="A2260" s="40" t="n"/>
      <c r="B2260" s="41" t="n"/>
      <c r="C2260" s="42" t="n"/>
      <c r="D2260" s="42" t="n"/>
      <c r="E2260" s="42" t="n"/>
      <c r="F2260" s="42" t="n"/>
      <c r="G2260" s="42" t="n"/>
      <c r="H2260" s="42" t="n"/>
      <c r="I2260" s="42" t="n"/>
      <c r="J2260" s="42" t="n"/>
      <c r="K2260" s="42" t="n"/>
      <c r="L2260" s="42" t="n"/>
      <c r="M2260" s="42" t="n"/>
      <c r="N2260" s="42" t="n"/>
      <c r="O2260" s="42" t="n"/>
    </row>
    <row r="2261">
      <c r="A2261" s="40" t="n"/>
      <c r="B2261" s="41" t="n"/>
      <c r="C2261" s="42" t="n"/>
      <c r="D2261" s="42" t="n"/>
      <c r="E2261" s="42" t="n"/>
      <c r="F2261" s="42" t="n"/>
      <c r="G2261" s="42" t="n"/>
      <c r="H2261" s="42" t="n"/>
      <c r="I2261" s="42" t="n"/>
      <c r="J2261" s="42" t="n"/>
      <c r="K2261" s="42" t="n"/>
      <c r="L2261" s="42" t="n"/>
      <c r="M2261" s="42" t="n"/>
      <c r="N2261" s="42" t="n"/>
      <c r="O2261" s="42" t="n"/>
    </row>
    <row r="2262">
      <c r="A2262" s="40" t="n"/>
      <c r="B2262" s="41" t="n"/>
      <c r="C2262" s="42" t="n"/>
      <c r="D2262" s="42" t="n"/>
      <c r="E2262" s="42" t="n"/>
      <c r="F2262" s="42" t="n"/>
      <c r="G2262" s="42" t="n"/>
      <c r="H2262" s="42" t="n"/>
      <c r="I2262" s="42" t="n"/>
      <c r="J2262" s="42" t="n"/>
      <c r="K2262" s="42" t="n"/>
      <c r="L2262" s="42" t="n"/>
      <c r="M2262" s="42" t="n"/>
      <c r="N2262" s="42" t="n"/>
      <c r="O2262" s="42" t="n"/>
    </row>
    <row r="2263">
      <c r="A2263" s="40" t="n"/>
      <c r="B2263" s="41" t="n"/>
      <c r="C2263" s="42" t="n"/>
      <c r="D2263" s="42" t="n"/>
      <c r="E2263" s="42" t="n"/>
      <c r="F2263" s="42" t="n"/>
      <c r="G2263" s="42" t="n"/>
      <c r="H2263" s="42" t="n"/>
      <c r="I2263" s="42" t="n"/>
      <c r="J2263" s="42" t="n"/>
      <c r="K2263" s="42" t="n"/>
      <c r="L2263" s="42" t="n"/>
      <c r="M2263" s="42" t="n"/>
      <c r="N2263" s="42" t="n"/>
      <c r="O2263" s="42" t="n"/>
    </row>
    <row r="2264">
      <c r="A2264" s="40" t="n"/>
      <c r="B2264" s="41" t="n"/>
      <c r="C2264" s="42" t="n"/>
      <c r="D2264" s="42" t="n"/>
      <c r="E2264" s="42" t="n"/>
      <c r="F2264" s="42" t="n"/>
      <c r="G2264" s="42" t="n"/>
      <c r="H2264" s="42" t="n"/>
      <c r="I2264" s="42" t="n"/>
      <c r="J2264" s="42" t="n"/>
      <c r="K2264" s="42" t="n"/>
      <c r="L2264" s="42" t="n"/>
      <c r="M2264" s="42" t="n"/>
      <c r="N2264" s="42" t="n"/>
      <c r="O2264" s="42" t="n"/>
    </row>
    <row r="2265">
      <c r="A2265" s="40" t="n"/>
      <c r="B2265" s="41" t="n"/>
      <c r="C2265" s="42" t="n"/>
      <c r="D2265" s="42" t="n"/>
      <c r="E2265" s="42" t="n"/>
      <c r="F2265" s="42" t="n"/>
      <c r="G2265" s="42" t="n"/>
      <c r="H2265" s="42" t="n"/>
      <c r="I2265" s="42" t="n"/>
      <c r="J2265" s="42" t="n"/>
      <c r="K2265" s="42" t="n"/>
      <c r="L2265" s="42" t="n"/>
      <c r="M2265" s="42" t="n"/>
      <c r="N2265" s="42" t="n"/>
      <c r="O2265" s="42" t="n"/>
    </row>
    <row r="2266">
      <c r="A2266" s="40" t="n"/>
      <c r="B2266" s="41" t="n"/>
      <c r="C2266" s="42" t="n"/>
      <c r="D2266" s="42" t="n"/>
      <c r="E2266" s="42" t="n"/>
      <c r="F2266" s="42" t="n"/>
      <c r="G2266" s="42" t="n"/>
      <c r="H2266" s="42" t="n"/>
      <c r="I2266" s="42" t="n"/>
      <c r="J2266" s="42" t="n"/>
      <c r="K2266" s="42" t="n"/>
      <c r="L2266" s="42" t="n"/>
      <c r="M2266" s="42" t="n"/>
      <c r="N2266" s="42" t="n"/>
      <c r="O2266" s="42" t="n"/>
    </row>
    <row r="2267">
      <c r="A2267" s="40" t="n"/>
      <c r="B2267" s="41" t="n"/>
      <c r="C2267" s="42" t="n"/>
      <c r="D2267" s="42" t="n"/>
      <c r="E2267" s="42" t="n"/>
      <c r="F2267" s="42" t="n"/>
      <c r="G2267" s="42" t="n"/>
      <c r="H2267" s="42" t="n"/>
      <c r="I2267" s="42" t="n"/>
      <c r="J2267" s="42" t="n"/>
      <c r="K2267" s="42" t="n"/>
      <c r="L2267" s="42" t="n"/>
      <c r="M2267" s="42" t="n"/>
      <c r="N2267" s="42" t="n"/>
      <c r="O2267" s="42" t="n"/>
    </row>
    <row r="2268">
      <c r="A2268" s="40" t="n"/>
      <c r="B2268" s="41" t="n"/>
      <c r="C2268" s="42" t="n"/>
      <c r="D2268" s="42" t="n"/>
      <c r="E2268" s="42" t="n"/>
      <c r="F2268" s="42" t="n"/>
      <c r="G2268" s="42" t="n"/>
      <c r="H2268" s="42" t="n"/>
      <c r="I2268" s="42" t="n"/>
      <c r="J2268" s="42" t="n"/>
      <c r="K2268" s="42" t="n"/>
      <c r="L2268" s="42" t="n"/>
      <c r="M2268" s="42" t="n"/>
      <c r="N2268" s="42" t="n"/>
      <c r="O2268" s="42" t="n"/>
    </row>
    <row r="2269">
      <c r="A2269" s="40" t="n"/>
      <c r="B2269" s="41" t="n"/>
      <c r="C2269" s="42" t="n"/>
      <c r="D2269" s="42" t="n"/>
      <c r="E2269" s="42" t="n"/>
      <c r="F2269" s="42" t="n"/>
      <c r="G2269" s="42" t="n"/>
      <c r="H2269" s="42" t="n"/>
      <c r="I2269" s="42" t="n"/>
      <c r="J2269" s="42" t="n"/>
      <c r="K2269" s="42" t="n"/>
      <c r="L2269" s="42" t="n"/>
      <c r="M2269" s="42" t="n"/>
      <c r="N2269" s="42" t="n"/>
      <c r="O2269" s="42" t="n"/>
    </row>
    <row r="2270">
      <c r="A2270" s="40" t="n"/>
      <c r="B2270" s="41" t="n"/>
      <c r="C2270" s="42" t="n"/>
      <c r="D2270" s="42" t="n"/>
      <c r="E2270" s="42" t="n"/>
      <c r="F2270" s="42" t="n"/>
      <c r="G2270" s="42" t="n"/>
      <c r="H2270" s="42" t="n"/>
      <c r="I2270" s="42" t="n"/>
      <c r="J2270" s="42" t="n"/>
      <c r="K2270" s="42" t="n"/>
      <c r="L2270" s="42" t="n"/>
      <c r="M2270" s="42" t="n"/>
      <c r="N2270" s="42" t="n"/>
      <c r="O2270" s="42" t="n"/>
    </row>
    <row r="2271">
      <c r="A2271" s="40" t="n"/>
      <c r="B2271" s="41" t="n"/>
      <c r="C2271" s="42" t="n"/>
      <c r="D2271" s="42" t="n"/>
      <c r="E2271" s="42" t="n"/>
      <c r="F2271" s="42" t="n"/>
      <c r="G2271" s="42" t="n"/>
      <c r="H2271" s="42" t="n"/>
      <c r="I2271" s="42" t="n"/>
      <c r="J2271" s="42" t="n"/>
      <c r="K2271" s="42" t="n"/>
      <c r="L2271" s="42" t="n"/>
      <c r="M2271" s="42" t="n"/>
      <c r="N2271" s="42" t="n"/>
      <c r="O2271" s="42" t="n"/>
    </row>
    <row r="2272">
      <c r="A2272" s="40" t="n"/>
      <c r="B2272" s="41" t="n"/>
      <c r="C2272" s="42" t="n"/>
      <c r="D2272" s="42" t="n"/>
      <c r="E2272" s="42" t="n"/>
      <c r="F2272" s="42" t="n"/>
      <c r="G2272" s="42" t="n"/>
      <c r="H2272" s="42" t="n"/>
      <c r="I2272" s="42" t="n"/>
      <c r="J2272" s="42" t="n"/>
      <c r="K2272" s="42" t="n"/>
      <c r="L2272" s="42" t="n"/>
      <c r="M2272" s="42" t="n"/>
      <c r="N2272" s="42" t="n"/>
      <c r="O2272" s="42" t="n"/>
    </row>
    <row r="2273">
      <c r="A2273" s="40" t="n"/>
      <c r="B2273" s="41" t="n"/>
      <c r="C2273" s="42" t="n"/>
      <c r="D2273" s="42" t="n"/>
      <c r="E2273" s="42" t="n"/>
      <c r="F2273" s="42" t="n"/>
      <c r="G2273" s="42" t="n"/>
      <c r="H2273" s="42" t="n"/>
      <c r="I2273" s="42" t="n"/>
      <c r="J2273" s="42" t="n"/>
      <c r="K2273" s="42" t="n"/>
      <c r="L2273" s="42" t="n"/>
      <c r="M2273" s="42" t="n"/>
      <c r="N2273" s="42" t="n"/>
      <c r="O2273" s="42" t="n"/>
    </row>
    <row r="2274">
      <c r="A2274" s="40" t="n"/>
      <c r="B2274" s="41" t="n"/>
      <c r="C2274" s="42" t="n"/>
      <c r="D2274" s="42" t="n"/>
      <c r="E2274" s="42" t="n"/>
      <c r="F2274" s="42" t="n"/>
      <c r="G2274" s="42" t="n"/>
      <c r="H2274" s="42" t="n"/>
      <c r="I2274" s="42" t="n"/>
      <c r="J2274" s="42" t="n"/>
      <c r="K2274" s="42" t="n"/>
      <c r="L2274" s="42" t="n"/>
      <c r="M2274" s="42" t="n"/>
      <c r="N2274" s="42" t="n"/>
      <c r="O2274" s="42" t="n"/>
    </row>
    <row r="2275">
      <c r="A2275" s="40" t="n"/>
      <c r="B2275" s="41" t="n"/>
      <c r="C2275" s="42" t="n"/>
      <c r="D2275" s="42" t="n"/>
      <c r="E2275" s="42" t="n"/>
      <c r="F2275" s="42" t="n"/>
      <c r="G2275" s="42" t="n"/>
      <c r="H2275" s="42" t="n"/>
      <c r="I2275" s="42" t="n"/>
      <c r="J2275" s="42" t="n"/>
      <c r="K2275" s="42" t="n"/>
      <c r="L2275" s="42" t="n"/>
      <c r="M2275" s="42" t="n"/>
      <c r="N2275" s="42" t="n"/>
      <c r="O2275" s="42" t="n"/>
    </row>
    <row r="2276">
      <c r="A2276" s="40" t="n"/>
      <c r="B2276" s="41" t="n"/>
      <c r="C2276" s="42" t="n"/>
      <c r="D2276" s="42" t="n"/>
      <c r="E2276" s="42" t="n"/>
      <c r="F2276" s="42" t="n"/>
      <c r="G2276" s="42" t="n"/>
      <c r="H2276" s="42" t="n"/>
      <c r="I2276" s="42" t="n"/>
      <c r="J2276" s="42" t="n"/>
      <c r="K2276" s="42" t="n"/>
      <c r="L2276" s="42" t="n"/>
      <c r="M2276" s="42" t="n"/>
      <c r="N2276" s="42" t="n"/>
      <c r="O2276" s="42" t="n"/>
    </row>
    <row r="2277">
      <c r="A2277" s="40" t="n"/>
      <c r="B2277" s="41" t="n"/>
      <c r="C2277" s="42" t="n"/>
      <c r="D2277" s="42" t="n"/>
      <c r="E2277" s="42" t="n"/>
      <c r="F2277" s="42" t="n"/>
      <c r="G2277" s="42" t="n"/>
      <c r="H2277" s="42" t="n"/>
      <c r="I2277" s="42" t="n"/>
      <c r="J2277" s="42" t="n"/>
      <c r="K2277" s="42" t="n"/>
      <c r="L2277" s="42" t="n"/>
      <c r="M2277" s="42" t="n"/>
      <c r="N2277" s="42" t="n"/>
      <c r="O2277" s="42" t="n"/>
    </row>
    <row r="2278">
      <c r="A2278" s="40" t="n"/>
      <c r="B2278" s="41" t="n"/>
      <c r="C2278" s="42" t="n"/>
      <c r="D2278" s="42" t="n"/>
      <c r="E2278" s="42" t="n"/>
      <c r="F2278" s="42" t="n"/>
      <c r="G2278" s="42" t="n"/>
      <c r="H2278" s="42" t="n"/>
      <c r="I2278" s="42" t="n"/>
      <c r="J2278" s="42" t="n"/>
      <c r="K2278" s="42" t="n"/>
      <c r="L2278" s="42" t="n"/>
      <c r="M2278" s="42" t="n"/>
      <c r="N2278" s="42" t="n"/>
      <c r="O2278" s="42" t="n"/>
    </row>
    <row r="2279">
      <c r="A2279" s="40" t="n"/>
      <c r="B2279" s="41" t="n"/>
      <c r="C2279" s="42" t="n"/>
      <c r="D2279" s="42" t="n"/>
      <c r="E2279" s="42" t="n"/>
      <c r="F2279" s="42" t="n"/>
      <c r="G2279" s="42" t="n"/>
      <c r="H2279" s="42" t="n"/>
      <c r="I2279" s="42" t="n"/>
      <c r="J2279" s="42" t="n"/>
      <c r="K2279" s="42" t="n"/>
      <c r="L2279" s="42" t="n"/>
      <c r="M2279" s="42" t="n"/>
      <c r="N2279" s="42" t="n"/>
      <c r="O2279" s="42" t="n"/>
    </row>
    <row r="2280">
      <c r="A2280" s="40" t="n"/>
      <c r="B2280" s="41" t="n"/>
      <c r="C2280" s="42" t="n"/>
      <c r="D2280" s="42" t="n"/>
      <c r="E2280" s="42" t="n"/>
      <c r="F2280" s="42" t="n"/>
      <c r="G2280" s="42" t="n"/>
      <c r="H2280" s="42" t="n"/>
      <c r="I2280" s="42" t="n"/>
      <c r="J2280" s="42" t="n"/>
      <c r="K2280" s="42" t="n"/>
      <c r="L2280" s="42" t="n"/>
      <c r="M2280" s="42" t="n"/>
      <c r="N2280" s="42" t="n"/>
      <c r="O2280" s="42" t="n"/>
    </row>
    <row r="2281">
      <c r="A2281" s="40" t="n"/>
      <c r="B2281" s="41" t="n"/>
      <c r="C2281" s="42" t="n"/>
      <c r="D2281" s="42" t="n"/>
      <c r="E2281" s="42" t="n"/>
      <c r="F2281" s="42" t="n"/>
      <c r="G2281" s="42" t="n"/>
      <c r="H2281" s="42" t="n"/>
      <c r="I2281" s="42" t="n"/>
      <c r="J2281" s="42" t="n"/>
      <c r="K2281" s="42" t="n"/>
      <c r="L2281" s="42" t="n"/>
      <c r="M2281" s="42" t="n"/>
      <c r="N2281" s="42" t="n"/>
      <c r="O2281" s="42" t="n"/>
    </row>
    <row r="2282">
      <c r="A2282" s="40" t="n"/>
      <c r="B2282" s="41" t="n"/>
      <c r="C2282" s="42" t="n"/>
      <c r="D2282" s="42" t="n"/>
      <c r="E2282" s="42" t="n"/>
      <c r="F2282" s="42" t="n"/>
      <c r="G2282" s="42" t="n"/>
      <c r="H2282" s="42" t="n"/>
      <c r="I2282" s="42" t="n"/>
      <c r="J2282" s="42" t="n"/>
      <c r="K2282" s="42" t="n"/>
      <c r="L2282" s="42" t="n"/>
      <c r="M2282" s="42" t="n"/>
      <c r="N2282" s="42" t="n"/>
      <c r="O2282" s="42" t="n"/>
    </row>
    <row r="2283">
      <c r="A2283" s="40" t="n"/>
      <c r="B2283" s="41" t="n"/>
      <c r="C2283" s="42" t="n"/>
      <c r="D2283" s="42" t="n"/>
      <c r="E2283" s="42" t="n"/>
      <c r="F2283" s="42" t="n"/>
      <c r="G2283" s="42" t="n"/>
      <c r="H2283" s="42" t="n"/>
      <c r="I2283" s="42" t="n"/>
      <c r="J2283" s="42" t="n"/>
      <c r="K2283" s="42" t="n"/>
      <c r="L2283" s="42" t="n"/>
      <c r="M2283" s="42" t="n"/>
      <c r="N2283" s="42" t="n"/>
      <c r="O2283" s="42" t="n"/>
    </row>
    <row r="2284">
      <c r="A2284" s="40" t="n"/>
      <c r="B2284" s="41" t="n"/>
      <c r="C2284" s="42" t="n"/>
      <c r="D2284" s="42" t="n"/>
      <c r="E2284" s="42" t="n"/>
      <c r="F2284" s="42" t="n"/>
      <c r="G2284" s="42" t="n"/>
      <c r="H2284" s="42" t="n"/>
      <c r="I2284" s="42" t="n"/>
      <c r="J2284" s="42" t="n"/>
      <c r="K2284" s="42" t="n"/>
      <c r="L2284" s="42" t="n"/>
      <c r="M2284" s="42" t="n"/>
      <c r="N2284" s="42" t="n"/>
      <c r="O2284" s="42" t="n"/>
    </row>
    <row r="2285">
      <c r="A2285" s="40" t="n"/>
      <c r="B2285" s="41" t="n"/>
      <c r="C2285" s="42" t="n"/>
      <c r="D2285" s="42" t="n"/>
      <c r="E2285" s="42" t="n"/>
      <c r="F2285" s="42" t="n"/>
      <c r="G2285" s="42" t="n"/>
      <c r="H2285" s="42" t="n"/>
      <c r="I2285" s="42" t="n"/>
      <c r="J2285" s="42" t="n"/>
      <c r="K2285" s="42" t="n"/>
      <c r="L2285" s="42" t="n"/>
      <c r="M2285" s="42" t="n"/>
      <c r="N2285" s="42" t="n"/>
      <c r="O2285" s="42" t="n"/>
    </row>
    <row r="2286">
      <c r="A2286" s="40" t="n"/>
      <c r="B2286" s="41" t="n"/>
      <c r="C2286" s="42" t="n"/>
      <c r="D2286" s="42" t="n"/>
      <c r="E2286" s="42" t="n"/>
      <c r="F2286" s="42" t="n"/>
      <c r="G2286" s="42" t="n"/>
      <c r="H2286" s="42" t="n"/>
      <c r="I2286" s="42" t="n"/>
      <c r="J2286" s="42" t="n"/>
      <c r="K2286" s="42" t="n"/>
      <c r="L2286" s="42" t="n"/>
      <c r="M2286" s="42" t="n"/>
      <c r="N2286" s="42" t="n"/>
      <c r="O2286" s="42" t="n"/>
    </row>
    <row r="2287">
      <c r="A2287" s="40" t="n"/>
      <c r="B2287" s="41" t="n"/>
      <c r="C2287" s="42" t="n"/>
      <c r="D2287" s="42" t="n"/>
      <c r="E2287" s="42" t="n"/>
      <c r="F2287" s="42" t="n"/>
      <c r="G2287" s="42" t="n"/>
      <c r="H2287" s="42" t="n"/>
      <c r="I2287" s="42" t="n"/>
      <c r="J2287" s="42" t="n"/>
      <c r="K2287" s="42" t="n"/>
      <c r="L2287" s="42" t="n"/>
      <c r="M2287" s="42" t="n"/>
      <c r="N2287" s="42" t="n"/>
      <c r="O2287" s="42" t="n"/>
    </row>
    <row r="2288">
      <c r="A2288" s="40" t="n"/>
      <c r="B2288" s="41" t="n"/>
      <c r="C2288" s="42" t="n"/>
      <c r="D2288" s="42" t="n"/>
      <c r="E2288" s="42" t="n"/>
      <c r="F2288" s="42" t="n"/>
      <c r="G2288" s="42" t="n"/>
      <c r="H2288" s="42" t="n"/>
      <c r="I2288" s="42" t="n"/>
      <c r="J2288" s="42" t="n"/>
      <c r="K2288" s="42" t="n"/>
      <c r="L2288" s="42" t="n"/>
      <c r="M2288" s="42" t="n"/>
      <c r="N2288" s="42" t="n"/>
      <c r="O2288" s="42" t="n"/>
    </row>
    <row r="2289">
      <c r="A2289" s="40" t="n"/>
      <c r="B2289" s="41" t="n"/>
      <c r="C2289" s="42" t="n"/>
      <c r="D2289" s="42" t="n"/>
      <c r="E2289" s="42" t="n"/>
      <c r="F2289" s="42" t="n"/>
      <c r="G2289" s="42" t="n"/>
      <c r="H2289" s="42" t="n"/>
      <c r="I2289" s="42" t="n"/>
      <c r="J2289" s="42" t="n"/>
      <c r="K2289" s="42" t="n"/>
      <c r="L2289" s="42" t="n"/>
      <c r="M2289" s="42" t="n"/>
      <c r="N2289" s="42" t="n"/>
      <c r="O2289" s="42" t="n"/>
    </row>
    <row r="2290">
      <c r="A2290" s="40" t="n"/>
      <c r="B2290" s="41" t="n"/>
      <c r="C2290" s="42" t="n"/>
      <c r="D2290" s="42" t="n"/>
      <c r="E2290" s="42" t="n"/>
      <c r="F2290" s="42" t="n"/>
      <c r="G2290" s="42" t="n"/>
      <c r="H2290" s="42" t="n"/>
      <c r="I2290" s="42" t="n"/>
      <c r="J2290" s="42" t="n"/>
      <c r="K2290" s="42" t="n"/>
      <c r="L2290" s="42" t="n"/>
      <c r="M2290" s="42" t="n"/>
      <c r="N2290" s="42" t="n"/>
      <c r="O2290" s="42" t="n"/>
    </row>
    <row r="2291">
      <c r="A2291" s="40" t="n"/>
      <c r="B2291" s="41" t="n"/>
      <c r="C2291" s="42" t="n"/>
      <c r="D2291" s="42" t="n"/>
      <c r="E2291" s="42" t="n"/>
      <c r="F2291" s="42" t="n"/>
      <c r="G2291" s="42" t="n"/>
      <c r="H2291" s="42" t="n"/>
      <c r="I2291" s="42" t="n"/>
      <c r="J2291" s="42" t="n"/>
      <c r="K2291" s="42" t="n"/>
      <c r="L2291" s="42" t="n"/>
      <c r="M2291" s="42" t="n"/>
      <c r="N2291" s="42" t="n"/>
      <c r="O2291" s="42" t="n"/>
    </row>
    <row r="2292">
      <c r="A2292" s="40" t="n"/>
      <c r="B2292" s="41" t="n"/>
      <c r="C2292" s="42" t="n"/>
      <c r="D2292" s="42" t="n"/>
      <c r="E2292" s="42" t="n"/>
      <c r="F2292" s="42" t="n"/>
      <c r="G2292" s="42" t="n"/>
      <c r="H2292" s="42" t="n"/>
      <c r="I2292" s="42" t="n"/>
      <c r="J2292" s="42" t="n"/>
      <c r="K2292" s="42" t="n"/>
      <c r="L2292" s="42" t="n"/>
      <c r="M2292" s="42" t="n"/>
      <c r="N2292" s="42" t="n"/>
      <c r="O2292" s="42" t="n"/>
    </row>
    <row r="2293">
      <c r="A2293" s="40" t="n"/>
      <c r="B2293" s="41" t="n"/>
      <c r="C2293" s="42" t="n"/>
      <c r="D2293" s="42" t="n"/>
      <c r="E2293" s="42" t="n"/>
      <c r="F2293" s="42" t="n"/>
      <c r="G2293" s="42" t="n"/>
      <c r="H2293" s="42" t="n"/>
      <c r="I2293" s="42" t="n"/>
      <c r="J2293" s="42" t="n"/>
      <c r="K2293" s="42" t="n"/>
      <c r="L2293" s="42" t="n"/>
      <c r="M2293" s="42" t="n"/>
      <c r="N2293" s="42" t="n"/>
      <c r="O2293" s="42" t="n"/>
    </row>
    <row r="2294">
      <c r="A2294" s="40" t="n"/>
      <c r="B2294" s="41" t="n"/>
      <c r="C2294" s="42" t="n"/>
      <c r="D2294" s="42" t="n"/>
      <c r="E2294" s="42" t="n"/>
      <c r="F2294" s="42" t="n"/>
      <c r="G2294" s="42" t="n"/>
      <c r="H2294" s="42" t="n"/>
      <c r="I2294" s="42" t="n"/>
      <c r="J2294" s="42" t="n"/>
      <c r="K2294" s="42" t="n"/>
      <c r="L2294" s="42" t="n"/>
      <c r="M2294" s="42" t="n"/>
      <c r="N2294" s="42" t="n"/>
      <c r="O2294" s="42" t="n"/>
    </row>
    <row r="2295">
      <c r="A2295" s="40" t="n"/>
      <c r="B2295" s="41" t="n"/>
      <c r="C2295" s="42" t="n"/>
      <c r="D2295" s="42" t="n"/>
      <c r="E2295" s="42" t="n"/>
      <c r="F2295" s="42" t="n"/>
      <c r="G2295" s="42" t="n"/>
      <c r="H2295" s="42" t="n"/>
      <c r="I2295" s="42" t="n"/>
      <c r="J2295" s="42" t="n"/>
      <c r="K2295" s="42" t="n"/>
      <c r="L2295" s="42" t="n"/>
      <c r="M2295" s="42" t="n"/>
      <c r="N2295" s="42" t="n"/>
      <c r="O2295" s="42" t="n"/>
    </row>
    <row r="2296">
      <c r="A2296" s="40" t="n"/>
      <c r="B2296" s="41" t="n"/>
      <c r="C2296" s="42" t="n"/>
      <c r="D2296" s="42" t="n"/>
      <c r="E2296" s="42" t="n"/>
      <c r="F2296" s="42" t="n"/>
      <c r="G2296" s="42" t="n"/>
      <c r="H2296" s="42" t="n"/>
      <c r="I2296" s="42" t="n"/>
      <c r="J2296" s="42" t="n"/>
      <c r="K2296" s="42" t="n"/>
      <c r="L2296" s="42" t="n"/>
      <c r="M2296" s="42" t="n"/>
      <c r="N2296" s="42" t="n"/>
      <c r="O2296" s="42" t="n"/>
    </row>
    <row r="2297">
      <c r="A2297" s="40" t="n"/>
      <c r="B2297" s="41" t="n"/>
      <c r="C2297" s="42" t="n"/>
      <c r="D2297" s="42" t="n"/>
      <c r="E2297" s="42" t="n"/>
      <c r="F2297" s="42" t="n"/>
      <c r="G2297" s="42" t="n"/>
      <c r="H2297" s="42" t="n"/>
      <c r="I2297" s="42" t="n"/>
      <c r="J2297" s="42" t="n"/>
      <c r="K2297" s="42" t="n"/>
      <c r="L2297" s="42" t="n"/>
      <c r="M2297" s="42" t="n"/>
      <c r="N2297" s="42" t="n"/>
      <c r="O2297" s="42" t="n"/>
    </row>
    <row r="2298">
      <c r="A2298" s="40" t="n"/>
      <c r="B2298" s="41" t="n"/>
      <c r="C2298" s="42" t="n"/>
      <c r="D2298" s="42" t="n"/>
      <c r="E2298" s="42" t="n"/>
      <c r="F2298" s="42" t="n"/>
      <c r="G2298" s="42" t="n"/>
      <c r="H2298" s="42" t="n"/>
      <c r="I2298" s="42" t="n"/>
      <c r="J2298" s="42" t="n"/>
      <c r="K2298" s="42" t="n"/>
      <c r="L2298" s="42" t="n"/>
      <c r="M2298" s="42" t="n"/>
      <c r="N2298" s="42" t="n"/>
      <c r="O2298" s="42" t="n"/>
    </row>
    <row r="2299">
      <c r="A2299" s="40" t="n"/>
      <c r="B2299" s="41" t="n"/>
      <c r="C2299" s="42" t="n"/>
      <c r="D2299" s="42" t="n"/>
      <c r="E2299" s="42" t="n"/>
      <c r="F2299" s="42" t="n"/>
      <c r="G2299" s="42" t="n"/>
      <c r="H2299" s="42" t="n"/>
      <c r="I2299" s="42" t="n"/>
      <c r="J2299" s="42" t="n"/>
      <c r="K2299" s="42" t="n"/>
      <c r="L2299" s="42" t="n"/>
      <c r="M2299" s="42" t="n"/>
      <c r="N2299" s="42" t="n"/>
      <c r="O2299" s="42" t="n"/>
    </row>
    <row r="2300">
      <c r="A2300" s="40" t="n"/>
      <c r="B2300" s="41" t="n"/>
      <c r="C2300" s="42" t="n"/>
      <c r="D2300" s="42" t="n"/>
      <c r="E2300" s="42" t="n"/>
      <c r="F2300" s="42" t="n"/>
      <c r="G2300" s="42" t="n"/>
      <c r="H2300" s="42" t="n"/>
      <c r="I2300" s="42" t="n"/>
      <c r="J2300" s="42" t="n"/>
      <c r="K2300" s="42" t="n"/>
      <c r="L2300" s="42" t="n"/>
      <c r="M2300" s="42" t="n"/>
      <c r="N2300" s="42" t="n"/>
      <c r="O2300" s="42" t="n"/>
    </row>
    <row r="2301">
      <c r="A2301" s="40" t="n"/>
      <c r="B2301" s="41" t="n"/>
      <c r="C2301" s="42" t="n"/>
      <c r="D2301" s="42" t="n"/>
      <c r="E2301" s="42" t="n"/>
      <c r="F2301" s="42" t="n"/>
      <c r="G2301" s="42" t="n"/>
      <c r="H2301" s="42" t="n"/>
      <c r="I2301" s="42" t="n"/>
      <c r="J2301" s="42" t="n"/>
      <c r="K2301" s="42" t="n"/>
      <c r="L2301" s="42" t="n"/>
      <c r="M2301" s="42" t="n"/>
      <c r="N2301" s="42" t="n"/>
      <c r="O2301" s="42" t="n"/>
    </row>
    <row r="2302">
      <c r="A2302" s="40" t="n"/>
      <c r="B2302" s="41" t="n"/>
      <c r="C2302" s="42" t="n"/>
      <c r="D2302" s="42" t="n"/>
      <c r="E2302" s="42" t="n"/>
      <c r="F2302" s="42" t="n"/>
      <c r="G2302" s="42" t="n"/>
      <c r="H2302" s="42" t="n"/>
      <c r="I2302" s="42" t="n"/>
      <c r="J2302" s="42" t="n"/>
      <c r="K2302" s="42" t="n"/>
      <c r="L2302" s="42" t="n"/>
      <c r="M2302" s="42" t="n"/>
      <c r="N2302" s="42" t="n"/>
      <c r="O2302" s="42" t="n"/>
    </row>
    <row r="2303">
      <c r="A2303" s="40" t="n"/>
      <c r="B2303" s="41" t="n"/>
      <c r="C2303" s="42" t="n"/>
      <c r="D2303" s="42" t="n"/>
      <c r="E2303" s="42" t="n"/>
      <c r="F2303" s="42" t="n"/>
      <c r="G2303" s="42" t="n"/>
      <c r="H2303" s="42" t="n"/>
      <c r="I2303" s="42" t="n"/>
      <c r="J2303" s="42" t="n"/>
      <c r="K2303" s="42" t="n"/>
      <c r="L2303" s="42" t="n"/>
      <c r="M2303" s="42" t="n"/>
      <c r="N2303" s="42" t="n"/>
      <c r="O2303" s="42" t="n"/>
    </row>
    <row r="2304">
      <c r="A2304" s="40" t="n"/>
      <c r="B2304" s="41" t="n"/>
      <c r="C2304" s="42" t="n"/>
      <c r="D2304" s="42" t="n"/>
      <c r="E2304" s="42" t="n"/>
      <c r="F2304" s="42" t="n"/>
      <c r="G2304" s="42" t="n"/>
      <c r="H2304" s="42" t="n"/>
      <c r="I2304" s="42" t="n"/>
      <c r="J2304" s="42" t="n"/>
      <c r="K2304" s="42" t="n"/>
      <c r="L2304" s="42" t="n"/>
      <c r="M2304" s="42" t="n"/>
      <c r="N2304" s="42" t="n"/>
      <c r="O2304" s="42" t="n"/>
    </row>
    <row r="2305">
      <c r="A2305" s="40" t="n"/>
      <c r="B2305" s="41" t="n"/>
      <c r="C2305" s="42" t="n"/>
      <c r="D2305" s="42" t="n"/>
      <c r="E2305" s="42" t="n"/>
      <c r="F2305" s="42" t="n"/>
      <c r="G2305" s="42" t="n"/>
      <c r="H2305" s="42" t="n"/>
      <c r="I2305" s="42" t="n"/>
      <c r="J2305" s="42" t="n"/>
      <c r="K2305" s="42" t="n"/>
      <c r="L2305" s="42" t="n"/>
      <c r="M2305" s="42" t="n"/>
      <c r="N2305" s="42" t="n"/>
      <c r="O2305" s="42" t="n"/>
    </row>
    <row r="2306">
      <c r="A2306" s="40" t="n"/>
      <c r="B2306" s="41" t="n"/>
      <c r="C2306" s="42" t="n"/>
      <c r="D2306" s="42" t="n"/>
      <c r="E2306" s="42" t="n"/>
      <c r="F2306" s="42" t="n"/>
      <c r="G2306" s="42" t="n"/>
      <c r="H2306" s="42" t="n"/>
      <c r="I2306" s="42" t="n"/>
      <c r="J2306" s="42" t="n"/>
      <c r="K2306" s="42" t="n"/>
      <c r="L2306" s="42" t="n"/>
      <c r="M2306" s="42" t="n"/>
      <c r="N2306" s="42" t="n"/>
      <c r="O2306" s="42" t="n"/>
    </row>
    <row r="2307">
      <c r="A2307" s="40" t="n"/>
      <c r="B2307" s="41" t="n"/>
      <c r="C2307" s="42" t="n"/>
      <c r="D2307" s="42" t="n"/>
      <c r="E2307" s="42" t="n"/>
      <c r="F2307" s="42" t="n"/>
      <c r="G2307" s="42" t="n"/>
      <c r="H2307" s="42" t="n"/>
      <c r="I2307" s="42" t="n"/>
      <c r="J2307" s="42" t="n"/>
      <c r="K2307" s="42" t="n"/>
      <c r="L2307" s="42" t="n"/>
      <c r="M2307" s="42" t="n"/>
      <c r="N2307" s="42" t="n"/>
      <c r="O2307" s="42" t="n"/>
    </row>
    <row r="2308">
      <c r="A2308" s="40" t="n"/>
      <c r="B2308" s="41" t="n"/>
      <c r="C2308" s="42" t="n"/>
      <c r="D2308" s="42" t="n"/>
      <c r="E2308" s="42" t="n"/>
      <c r="F2308" s="42" t="n"/>
      <c r="G2308" s="42" t="n"/>
      <c r="H2308" s="42" t="n"/>
      <c r="I2308" s="42" t="n"/>
      <c r="J2308" s="42" t="n"/>
      <c r="K2308" s="42" t="n"/>
      <c r="L2308" s="42" t="n"/>
      <c r="M2308" s="42" t="n"/>
      <c r="N2308" s="42" t="n"/>
      <c r="O2308" s="42" t="n"/>
    </row>
    <row r="2309">
      <c r="A2309" s="40" t="n"/>
      <c r="B2309" s="41" t="n"/>
      <c r="C2309" s="42" t="n"/>
      <c r="D2309" s="42" t="n"/>
      <c r="E2309" s="42" t="n"/>
      <c r="F2309" s="42" t="n"/>
      <c r="G2309" s="42" t="n"/>
      <c r="H2309" s="42" t="n"/>
      <c r="I2309" s="42" t="n"/>
      <c r="J2309" s="42" t="n"/>
      <c r="K2309" s="42" t="n"/>
      <c r="L2309" s="42" t="n"/>
      <c r="M2309" s="42" t="n"/>
      <c r="N2309" s="42" t="n"/>
      <c r="O2309" s="42" t="n"/>
    </row>
    <row r="2310">
      <c r="A2310" s="40" t="n"/>
      <c r="B2310" s="41" t="n"/>
      <c r="C2310" s="42" t="n"/>
      <c r="D2310" s="42" t="n"/>
      <c r="E2310" s="42" t="n"/>
      <c r="F2310" s="42" t="n"/>
      <c r="G2310" s="42" t="n"/>
      <c r="H2310" s="42" t="n"/>
      <c r="I2310" s="42" t="n"/>
      <c r="J2310" s="42" t="n"/>
      <c r="K2310" s="42" t="n"/>
      <c r="L2310" s="42" t="n"/>
      <c r="M2310" s="42" t="n"/>
      <c r="N2310" s="42" t="n"/>
      <c r="O2310" s="42" t="n"/>
    </row>
    <row r="2311">
      <c r="A2311" s="40" t="n"/>
      <c r="B2311" s="41" t="n"/>
      <c r="C2311" s="42" t="n"/>
      <c r="D2311" s="42" t="n"/>
      <c r="E2311" s="42" t="n"/>
      <c r="F2311" s="42" t="n"/>
      <c r="G2311" s="42" t="n"/>
      <c r="H2311" s="42" t="n"/>
      <c r="I2311" s="42" t="n"/>
      <c r="J2311" s="42" t="n"/>
      <c r="K2311" s="42" t="n"/>
      <c r="L2311" s="42" t="n"/>
      <c r="M2311" s="42" t="n"/>
      <c r="N2311" s="42" t="n"/>
      <c r="O2311" s="42" t="n"/>
    </row>
    <row r="2312">
      <c r="A2312" s="40" t="n"/>
      <c r="B2312" s="41" t="n"/>
      <c r="C2312" s="42" t="n"/>
      <c r="D2312" s="42" t="n"/>
      <c r="E2312" s="42" t="n"/>
      <c r="F2312" s="42" t="n"/>
      <c r="G2312" s="42" t="n"/>
      <c r="H2312" s="42" t="n"/>
      <c r="I2312" s="42" t="n"/>
      <c r="J2312" s="42" t="n"/>
      <c r="K2312" s="42" t="n"/>
      <c r="L2312" s="42" t="n"/>
      <c r="M2312" s="42" t="n"/>
      <c r="N2312" s="42" t="n"/>
      <c r="O2312" s="42" t="n"/>
    </row>
    <row r="2313">
      <c r="A2313" s="40" t="n"/>
      <c r="B2313" s="41" t="n"/>
      <c r="C2313" s="42" t="n"/>
      <c r="D2313" s="42" t="n"/>
      <c r="E2313" s="42" t="n"/>
      <c r="F2313" s="42" t="n"/>
      <c r="G2313" s="42" t="n"/>
      <c r="H2313" s="42" t="n"/>
      <c r="I2313" s="42" t="n"/>
      <c r="J2313" s="42" t="n"/>
      <c r="K2313" s="42" t="n"/>
      <c r="L2313" s="42" t="n"/>
      <c r="M2313" s="42" t="n"/>
      <c r="N2313" s="42" t="n"/>
      <c r="O2313" s="42" t="n"/>
    </row>
    <row r="2314">
      <c r="A2314" s="40" t="n"/>
      <c r="B2314" s="41" t="n"/>
      <c r="C2314" s="42" t="n"/>
      <c r="D2314" s="42" t="n"/>
      <c r="E2314" s="42" t="n"/>
      <c r="F2314" s="42" t="n"/>
      <c r="G2314" s="42" t="n"/>
      <c r="H2314" s="42" t="n"/>
      <c r="I2314" s="42" t="n"/>
      <c r="J2314" s="42" t="n"/>
      <c r="K2314" s="42" t="n"/>
      <c r="L2314" s="42" t="n"/>
      <c r="M2314" s="42" t="n"/>
      <c r="N2314" s="42" t="n"/>
      <c r="O2314" s="42" t="n"/>
    </row>
    <row r="2315">
      <c r="A2315" s="40" t="n"/>
      <c r="B2315" s="41" t="n"/>
      <c r="C2315" s="42" t="n"/>
      <c r="D2315" s="42" t="n"/>
      <c r="E2315" s="42" t="n"/>
      <c r="F2315" s="42" t="n"/>
      <c r="G2315" s="42" t="n"/>
      <c r="H2315" s="42" t="n"/>
      <c r="I2315" s="42" t="n"/>
      <c r="J2315" s="42" t="n"/>
      <c r="K2315" s="42" t="n"/>
      <c r="L2315" s="42" t="n"/>
      <c r="M2315" s="42" t="n"/>
      <c r="N2315" s="42" t="n"/>
      <c r="O2315" s="42" t="n"/>
    </row>
    <row r="2316">
      <c r="A2316" s="40" t="n"/>
      <c r="B2316" s="41" t="n"/>
      <c r="C2316" s="42" t="n"/>
      <c r="D2316" s="42" t="n"/>
      <c r="E2316" s="42" t="n"/>
      <c r="F2316" s="42" t="n"/>
      <c r="G2316" s="42" t="n"/>
      <c r="H2316" s="42" t="n"/>
      <c r="I2316" s="42" t="n"/>
      <c r="J2316" s="42" t="n"/>
      <c r="K2316" s="42" t="n"/>
      <c r="L2316" s="42" t="n"/>
      <c r="M2316" s="42" t="n"/>
      <c r="N2316" s="42" t="n"/>
      <c r="O2316" s="42" t="n"/>
    </row>
    <row r="2317">
      <c r="A2317" s="40" t="n"/>
      <c r="B2317" s="41" t="n"/>
      <c r="C2317" s="42" t="n"/>
      <c r="D2317" s="42" t="n"/>
      <c r="E2317" s="42" t="n"/>
      <c r="F2317" s="42" t="n"/>
      <c r="G2317" s="42" t="n"/>
      <c r="H2317" s="42" t="n"/>
      <c r="I2317" s="42" t="n"/>
      <c r="J2317" s="42" t="n"/>
      <c r="K2317" s="42" t="n"/>
      <c r="L2317" s="42" t="n"/>
      <c r="M2317" s="42" t="n"/>
      <c r="N2317" s="42" t="n"/>
      <c r="O2317" s="42" t="n"/>
    </row>
    <row r="2318">
      <c r="A2318" s="40" t="n"/>
      <c r="B2318" s="41" t="n"/>
      <c r="C2318" s="42" t="n"/>
      <c r="D2318" s="42" t="n"/>
      <c r="E2318" s="42" t="n"/>
      <c r="F2318" s="42" t="n"/>
      <c r="G2318" s="42" t="n"/>
      <c r="H2318" s="42" t="n"/>
      <c r="I2318" s="42" t="n"/>
      <c r="J2318" s="42" t="n"/>
      <c r="K2318" s="42" t="n"/>
      <c r="L2318" s="42" t="n"/>
      <c r="M2318" s="42" t="n"/>
      <c r="N2318" s="42" t="n"/>
      <c r="O2318" s="42" t="n"/>
    </row>
    <row r="2319">
      <c r="A2319" s="40" t="n"/>
      <c r="B2319" s="41" t="n"/>
      <c r="C2319" s="42" t="n"/>
      <c r="D2319" s="42" t="n"/>
      <c r="E2319" s="42" t="n"/>
      <c r="F2319" s="42" t="n"/>
      <c r="G2319" s="42" t="n"/>
      <c r="H2319" s="42" t="n"/>
      <c r="I2319" s="42" t="n"/>
      <c r="J2319" s="42" t="n"/>
      <c r="K2319" s="42" t="n"/>
      <c r="L2319" s="42" t="n"/>
      <c r="M2319" s="42" t="n"/>
      <c r="N2319" s="42" t="n"/>
      <c r="O2319" s="42" t="n"/>
    </row>
    <row r="2320">
      <c r="A2320" s="40" t="n"/>
      <c r="B2320" s="41" t="n"/>
      <c r="C2320" s="42" t="n"/>
      <c r="D2320" s="42" t="n"/>
      <c r="E2320" s="42" t="n"/>
      <c r="F2320" s="42" t="n"/>
      <c r="G2320" s="42" t="n"/>
      <c r="H2320" s="42" t="n"/>
      <c r="I2320" s="42" t="n"/>
      <c r="J2320" s="42" t="n"/>
      <c r="K2320" s="42" t="n"/>
      <c r="L2320" s="42" t="n"/>
      <c r="M2320" s="42" t="n"/>
      <c r="N2320" s="42" t="n"/>
      <c r="O2320" s="42" t="n"/>
    </row>
    <row r="2321">
      <c r="A2321" s="40" t="n"/>
      <c r="B2321" s="41" t="n"/>
      <c r="C2321" s="42" t="n"/>
      <c r="D2321" s="42" t="n"/>
      <c r="E2321" s="42" t="n"/>
      <c r="F2321" s="42" t="n"/>
      <c r="G2321" s="42" t="n"/>
      <c r="H2321" s="42" t="n"/>
      <c r="I2321" s="42" t="n"/>
      <c r="J2321" s="42" t="n"/>
      <c r="K2321" s="42" t="n"/>
      <c r="L2321" s="42" t="n"/>
      <c r="M2321" s="42" t="n"/>
      <c r="N2321" s="42" t="n"/>
      <c r="O2321" s="42" t="n"/>
    </row>
    <row r="2322">
      <c r="A2322" s="40" t="n"/>
      <c r="B2322" s="41" t="n"/>
      <c r="C2322" s="42" t="n"/>
      <c r="D2322" s="42" t="n"/>
      <c r="E2322" s="42" t="n"/>
      <c r="F2322" s="42" t="n"/>
      <c r="G2322" s="42" t="n"/>
      <c r="H2322" s="42" t="n"/>
      <c r="I2322" s="42" t="n"/>
      <c r="J2322" s="42" t="n"/>
      <c r="K2322" s="42" t="n"/>
      <c r="L2322" s="42" t="n"/>
      <c r="M2322" s="42" t="n"/>
      <c r="N2322" s="42" t="n"/>
      <c r="O2322" s="42" t="n"/>
    </row>
    <row r="2323">
      <c r="A2323" s="40" t="n"/>
      <c r="B2323" s="41" t="n"/>
      <c r="C2323" s="42" t="n"/>
      <c r="D2323" s="42" t="n"/>
      <c r="E2323" s="42" t="n"/>
      <c r="F2323" s="42" t="n"/>
      <c r="G2323" s="42" t="n"/>
      <c r="H2323" s="42" t="n"/>
      <c r="I2323" s="42" t="n"/>
      <c r="J2323" s="42" t="n"/>
      <c r="K2323" s="42" t="n"/>
      <c r="L2323" s="42" t="n"/>
      <c r="M2323" s="42" t="n"/>
      <c r="N2323" s="42" t="n"/>
      <c r="O2323" s="42" t="n"/>
    </row>
    <row r="2324">
      <c r="A2324" s="40" t="n"/>
      <c r="B2324" s="41" t="n"/>
      <c r="C2324" s="42" t="n"/>
      <c r="D2324" s="42" t="n"/>
      <c r="E2324" s="42" t="n"/>
      <c r="F2324" s="42" t="n"/>
      <c r="G2324" s="42" t="n"/>
      <c r="H2324" s="42" t="n"/>
      <c r="I2324" s="42" t="n"/>
      <c r="J2324" s="42" t="n"/>
      <c r="K2324" s="42" t="n"/>
      <c r="L2324" s="42" t="n"/>
      <c r="M2324" s="42" t="n"/>
      <c r="N2324" s="42" t="n"/>
      <c r="O2324" s="42" t="n"/>
    </row>
    <row r="2325">
      <c r="A2325" s="40" t="n"/>
      <c r="B2325" s="41" t="n"/>
      <c r="C2325" s="42" t="n"/>
      <c r="D2325" s="42" t="n"/>
      <c r="E2325" s="42" t="n"/>
      <c r="F2325" s="42" t="n"/>
      <c r="G2325" s="42" t="n"/>
      <c r="H2325" s="42" t="n"/>
      <c r="I2325" s="42" t="n"/>
      <c r="J2325" s="42" t="n"/>
      <c r="K2325" s="42" t="n"/>
      <c r="L2325" s="42" t="n"/>
      <c r="M2325" s="42" t="n"/>
      <c r="N2325" s="42" t="n"/>
      <c r="O2325" s="42" t="n"/>
    </row>
    <row r="2326">
      <c r="A2326" s="40" t="n"/>
      <c r="B2326" s="41" t="n"/>
      <c r="C2326" s="42" t="n"/>
      <c r="D2326" s="42" t="n"/>
      <c r="E2326" s="42" t="n"/>
      <c r="F2326" s="42" t="n"/>
      <c r="G2326" s="42" t="n"/>
      <c r="H2326" s="42" t="n"/>
      <c r="I2326" s="42" t="n"/>
      <c r="J2326" s="42" t="n"/>
      <c r="K2326" s="42" t="n"/>
      <c r="L2326" s="42" t="n"/>
      <c r="M2326" s="42" t="n"/>
      <c r="N2326" s="42" t="n"/>
      <c r="O2326" s="42" t="n"/>
    </row>
    <row r="2327">
      <c r="A2327" s="40" t="n"/>
      <c r="B2327" s="41" t="n"/>
      <c r="C2327" s="42" t="n"/>
      <c r="D2327" s="42" t="n"/>
      <c r="E2327" s="42" t="n"/>
      <c r="F2327" s="42" t="n"/>
      <c r="G2327" s="42" t="n"/>
      <c r="H2327" s="42" t="n"/>
      <c r="I2327" s="42" t="n"/>
      <c r="J2327" s="42" t="n"/>
      <c r="K2327" s="42" t="n"/>
      <c r="L2327" s="42" t="n"/>
      <c r="M2327" s="42" t="n"/>
      <c r="N2327" s="42" t="n"/>
      <c r="O2327" s="42" t="n"/>
    </row>
    <row r="2328">
      <c r="A2328" s="40" t="n"/>
      <c r="B2328" s="41" t="n"/>
      <c r="C2328" s="42" t="n"/>
      <c r="D2328" s="42" t="n"/>
      <c r="E2328" s="42" t="n"/>
      <c r="F2328" s="42" t="n"/>
      <c r="G2328" s="42" t="n"/>
      <c r="H2328" s="42" t="n"/>
      <c r="I2328" s="42" t="n"/>
      <c r="J2328" s="42" t="n"/>
      <c r="K2328" s="42" t="n"/>
      <c r="L2328" s="42" t="n"/>
      <c r="M2328" s="42" t="n"/>
      <c r="N2328" s="42" t="n"/>
      <c r="O2328" s="42" t="n"/>
    </row>
    <row r="2329">
      <c r="A2329" s="40" t="n"/>
      <c r="B2329" s="41" t="n"/>
      <c r="C2329" s="42" t="n"/>
      <c r="D2329" s="42" t="n"/>
      <c r="E2329" s="42" t="n"/>
      <c r="F2329" s="42" t="n"/>
      <c r="G2329" s="42" t="n"/>
      <c r="H2329" s="42" t="n"/>
      <c r="I2329" s="42" t="n"/>
      <c r="J2329" s="42" t="n"/>
      <c r="K2329" s="42" t="n"/>
      <c r="L2329" s="42" t="n"/>
      <c r="M2329" s="42" t="n"/>
      <c r="N2329" s="42" t="n"/>
      <c r="O2329" s="42" t="n"/>
    </row>
    <row r="2330">
      <c r="A2330" s="40" t="n"/>
      <c r="B2330" s="41" t="n"/>
      <c r="C2330" s="42" t="n"/>
      <c r="D2330" s="42" t="n"/>
      <c r="E2330" s="42" t="n"/>
      <c r="F2330" s="42" t="n"/>
      <c r="G2330" s="42" t="n"/>
      <c r="H2330" s="42" t="n"/>
      <c r="I2330" s="42" t="n"/>
      <c r="J2330" s="42" t="n"/>
      <c r="K2330" s="42" t="n"/>
      <c r="L2330" s="42" t="n"/>
      <c r="M2330" s="42" t="n"/>
      <c r="N2330" s="42" t="n"/>
      <c r="O2330" s="42" t="n"/>
    </row>
    <row r="2331">
      <c r="A2331" s="40" t="n"/>
      <c r="B2331" s="41" t="n"/>
      <c r="C2331" s="42" t="n"/>
      <c r="D2331" s="42" t="n"/>
      <c r="E2331" s="42" t="n"/>
      <c r="F2331" s="42" t="n"/>
      <c r="G2331" s="42" t="n"/>
      <c r="H2331" s="42" t="n"/>
      <c r="I2331" s="42" t="n"/>
      <c r="J2331" s="42" t="n"/>
      <c r="K2331" s="42" t="n"/>
      <c r="L2331" s="42" t="n"/>
      <c r="M2331" s="42" t="n"/>
      <c r="N2331" s="42" t="n"/>
      <c r="O2331" s="42" t="n"/>
    </row>
    <row r="2332">
      <c r="A2332" s="40" t="n"/>
      <c r="B2332" s="41" t="n"/>
      <c r="C2332" s="42" t="n"/>
      <c r="D2332" s="42" t="n"/>
      <c r="E2332" s="42" t="n"/>
      <c r="F2332" s="42" t="n"/>
      <c r="G2332" s="42" t="n"/>
      <c r="H2332" s="42" t="n"/>
      <c r="I2332" s="42" t="n"/>
      <c r="J2332" s="42" t="n"/>
      <c r="K2332" s="42" t="n"/>
      <c r="L2332" s="42" t="n"/>
      <c r="M2332" s="42" t="n"/>
      <c r="N2332" s="42" t="n"/>
      <c r="O2332" s="42" t="n"/>
    </row>
    <row r="2333">
      <c r="A2333" s="40" t="n"/>
      <c r="B2333" s="41" t="n"/>
      <c r="C2333" s="42" t="n"/>
      <c r="D2333" s="42" t="n"/>
      <c r="E2333" s="42" t="n"/>
      <c r="F2333" s="42" t="n"/>
      <c r="G2333" s="42" t="n"/>
      <c r="H2333" s="42" t="n"/>
      <c r="I2333" s="42" t="n"/>
      <c r="J2333" s="42" t="n"/>
      <c r="K2333" s="42" t="n"/>
      <c r="L2333" s="42" t="n"/>
      <c r="M2333" s="42" t="n"/>
      <c r="N2333" s="42" t="n"/>
      <c r="O2333" s="42" t="n"/>
    </row>
    <row r="2334">
      <c r="A2334" s="40" t="n"/>
      <c r="B2334" s="41" t="n"/>
      <c r="C2334" s="42" t="n"/>
      <c r="D2334" s="42" t="n"/>
      <c r="E2334" s="42" t="n"/>
      <c r="F2334" s="42" t="n"/>
      <c r="G2334" s="42" t="n"/>
      <c r="H2334" s="42" t="n"/>
      <c r="I2334" s="42" t="n"/>
      <c r="J2334" s="42" t="n"/>
      <c r="K2334" s="42" t="n"/>
      <c r="L2334" s="42" t="n"/>
      <c r="M2334" s="42" t="n"/>
      <c r="N2334" s="42" t="n"/>
      <c r="O2334" s="42" t="n"/>
    </row>
    <row r="2335">
      <c r="A2335" s="40" t="n"/>
      <c r="B2335" s="41" t="n"/>
      <c r="C2335" s="42" t="n"/>
      <c r="D2335" s="42" t="n"/>
      <c r="E2335" s="42" t="n"/>
      <c r="F2335" s="42" t="n"/>
      <c r="G2335" s="42" t="n"/>
      <c r="H2335" s="42" t="n"/>
      <c r="I2335" s="42" t="n"/>
      <c r="J2335" s="42" t="n"/>
      <c r="K2335" s="42" t="n"/>
      <c r="L2335" s="42" t="n"/>
      <c r="M2335" s="42" t="n"/>
      <c r="N2335" s="42" t="n"/>
      <c r="O2335" s="42" t="n"/>
    </row>
    <row r="2336">
      <c r="A2336" s="40" t="n"/>
      <c r="B2336" s="41" t="n"/>
      <c r="C2336" s="42" t="n"/>
      <c r="D2336" s="42" t="n"/>
      <c r="E2336" s="42" t="n"/>
      <c r="F2336" s="42" t="n"/>
      <c r="G2336" s="42" t="n"/>
      <c r="H2336" s="42" t="n"/>
      <c r="I2336" s="42" t="n"/>
      <c r="J2336" s="42" t="n"/>
      <c r="K2336" s="42" t="n"/>
      <c r="L2336" s="42" t="n"/>
      <c r="M2336" s="42" t="n"/>
      <c r="N2336" s="42" t="n"/>
      <c r="O2336" s="42" t="n"/>
    </row>
    <row r="2337">
      <c r="A2337" s="40" t="n"/>
      <c r="B2337" s="41" t="n"/>
      <c r="C2337" s="42" t="n"/>
      <c r="D2337" s="42" t="n"/>
      <c r="E2337" s="42" t="n"/>
      <c r="F2337" s="42" t="n"/>
      <c r="G2337" s="42" t="n"/>
      <c r="H2337" s="42" t="n"/>
      <c r="I2337" s="42" t="n"/>
      <c r="J2337" s="42" t="n"/>
      <c r="K2337" s="42" t="n"/>
      <c r="L2337" s="42" t="n"/>
      <c r="M2337" s="42" t="n"/>
      <c r="N2337" s="42" t="n"/>
      <c r="O2337" s="42" t="n"/>
    </row>
    <row r="2338">
      <c r="A2338" s="40" t="n"/>
      <c r="B2338" s="41" t="n"/>
      <c r="C2338" s="42" t="n"/>
      <c r="D2338" s="42" t="n"/>
      <c r="E2338" s="42" t="n"/>
      <c r="F2338" s="42" t="n"/>
      <c r="G2338" s="42" t="n"/>
      <c r="H2338" s="42" t="n"/>
      <c r="I2338" s="42" t="n"/>
      <c r="J2338" s="42" t="n"/>
      <c r="K2338" s="42" t="n"/>
      <c r="L2338" s="42" t="n"/>
      <c r="M2338" s="42" t="n"/>
      <c r="N2338" s="42" t="n"/>
      <c r="O2338" s="42" t="n"/>
    </row>
    <row r="2339">
      <c r="A2339" s="40" t="n"/>
      <c r="B2339" s="41" t="n"/>
      <c r="C2339" s="42" t="n"/>
      <c r="D2339" s="42" t="n"/>
      <c r="E2339" s="42" t="n"/>
      <c r="F2339" s="42" t="n"/>
      <c r="G2339" s="42" t="n"/>
      <c r="H2339" s="42" t="n"/>
      <c r="I2339" s="42" t="n"/>
      <c r="J2339" s="42" t="n"/>
      <c r="K2339" s="42" t="n"/>
      <c r="L2339" s="42" t="n"/>
      <c r="M2339" s="42" t="n"/>
      <c r="N2339" s="42" t="n"/>
      <c r="O2339" s="42" t="n"/>
    </row>
    <row r="2340">
      <c r="A2340" s="40" t="n"/>
      <c r="B2340" s="41" t="n"/>
      <c r="C2340" s="42" t="n"/>
      <c r="D2340" s="42" t="n"/>
      <c r="E2340" s="42" t="n"/>
      <c r="F2340" s="42" t="n"/>
      <c r="G2340" s="42" t="n"/>
      <c r="H2340" s="42" t="n"/>
      <c r="I2340" s="42" t="n"/>
      <c r="J2340" s="42" t="n"/>
      <c r="K2340" s="42" t="n"/>
      <c r="L2340" s="42" t="n"/>
      <c r="M2340" s="42" t="n"/>
      <c r="N2340" s="42" t="n"/>
      <c r="O2340" s="42" t="n"/>
    </row>
    <row r="2341">
      <c r="A2341" s="40" t="n"/>
      <c r="B2341" s="41" t="n"/>
      <c r="C2341" s="42" t="n"/>
      <c r="D2341" s="42" t="n"/>
      <c r="E2341" s="42" t="n"/>
      <c r="F2341" s="42" t="n"/>
      <c r="G2341" s="42" t="n"/>
      <c r="H2341" s="42" t="n"/>
      <c r="I2341" s="42" t="n"/>
      <c r="J2341" s="42" t="n"/>
      <c r="K2341" s="42" t="n"/>
      <c r="L2341" s="42" t="n"/>
      <c r="M2341" s="42" t="n"/>
      <c r="N2341" s="42" t="n"/>
      <c r="O2341" s="42" t="n"/>
    </row>
    <row r="2342">
      <c r="A2342" s="40" t="n"/>
      <c r="B2342" s="41" t="n"/>
      <c r="C2342" s="42" t="n"/>
      <c r="D2342" s="42" t="n"/>
      <c r="E2342" s="42" t="n"/>
      <c r="F2342" s="42" t="n"/>
      <c r="G2342" s="42" t="n"/>
      <c r="H2342" s="42" t="n"/>
      <c r="I2342" s="42" t="n"/>
      <c r="J2342" s="42" t="n"/>
      <c r="K2342" s="42" t="n"/>
      <c r="L2342" s="42" t="n"/>
      <c r="M2342" s="42" t="n"/>
      <c r="N2342" s="42" t="n"/>
      <c r="O2342" s="42" t="n"/>
    </row>
    <row r="2343">
      <c r="A2343" s="40" t="n"/>
      <c r="B2343" s="41" t="n"/>
      <c r="C2343" s="42" t="n"/>
      <c r="D2343" s="42" t="n"/>
      <c r="E2343" s="42" t="n"/>
      <c r="F2343" s="42" t="n"/>
      <c r="G2343" s="42" t="n"/>
      <c r="H2343" s="42" t="n"/>
      <c r="I2343" s="42" t="n"/>
      <c r="J2343" s="42" t="n"/>
      <c r="K2343" s="42" t="n"/>
      <c r="L2343" s="42" t="n"/>
      <c r="M2343" s="42" t="n"/>
      <c r="N2343" s="42" t="n"/>
      <c r="O2343" s="42" t="n"/>
    </row>
    <row r="2344">
      <c r="A2344" s="40" t="n"/>
      <c r="B2344" s="41" t="n"/>
      <c r="C2344" s="42" t="n"/>
      <c r="D2344" s="42" t="n"/>
      <c r="E2344" s="42" t="n"/>
      <c r="F2344" s="42" t="n"/>
      <c r="G2344" s="42" t="n"/>
      <c r="H2344" s="42" t="n"/>
      <c r="I2344" s="42" t="n"/>
      <c r="J2344" s="42" t="n"/>
      <c r="K2344" s="42" t="n"/>
      <c r="L2344" s="42" t="n"/>
      <c r="M2344" s="42" t="n"/>
      <c r="N2344" s="42" t="n"/>
      <c r="O2344" s="42" t="n"/>
    </row>
    <row r="2345">
      <c r="A2345" s="40" t="n"/>
      <c r="B2345" s="41" t="n"/>
      <c r="C2345" s="42" t="n"/>
      <c r="D2345" s="42" t="n"/>
      <c r="E2345" s="42" t="n"/>
      <c r="F2345" s="42" t="n"/>
      <c r="G2345" s="42" t="n"/>
      <c r="H2345" s="42" t="n"/>
      <c r="I2345" s="42" t="n"/>
      <c r="J2345" s="42" t="n"/>
      <c r="K2345" s="42" t="n"/>
      <c r="L2345" s="42" t="n"/>
      <c r="M2345" s="42" t="n"/>
      <c r="N2345" s="42" t="n"/>
      <c r="O2345" s="42" t="n"/>
    </row>
    <row r="2346">
      <c r="A2346" s="40" t="n"/>
      <c r="B2346" s="41" t="n"/>
      <c r="C2346" s="42" t="n"/>
      <c r="D2346" s="42" t="n"/>
      <c r="E2346" s="42" t="n"/>
      <c r="F2346" s="42" t="n"/>
      <c r="G2346" s="42" t="n"/>
      <c r="H2346" s="42" t="n"/>
      <c r="I2346" s="42" t="n"/>
      <c r="J2346" s="42" t="n"/>
      <c r="K2346" s="42" t="n"/>
      <c r="L2346" s="42" t="n"/>
      <c r="M2346" s="42" t="n"/>
      <c r="N2346" s="42" t="n"/>
      <c r="O2346" s="42" t="n"/>
    </row>
    <row r="2347">
      <c r="A2347" s="40" t="n"/>
      <c r="B2347" s="41" t="n"/>
      <c r="C2347" s="42" t="n"/>
      <c r="D2347" s="42" t="n"/>
      <c r="E2347" s="42" t="n"/>
      <c r="F2347" s="42" t="n"/>
      <c r="G2347" s="42" t="n"/>
      <c r="H2347" s="42" t="n"/>
      <c r="I2347" s="42" t="n"/>
      <c r="J2347" s="42" t="n"/>
      <c r="K2347" s="42" t="n"/>
      <c r="L2347" s="42" t="n"/>
      <c r="M2347" s="42" t="n"/>
      <c r="N2347" s="42" t="n"/>
      <c r="O2347" s="42" t="n"/>
    </row>
    <row r="2348">
      <c r="A2348" s="40" t="n"/>
      <c r="B2348" s="41" t="n"/>
      <c r="C2348" s="42" t="n"/>
      <c r="D2348" s="42" t="n"/>
      <c r="E2348" s="42" t="n"/>
      <c r="F2348" s="42" t="n"/>
      <c r="G2348" s="42" t="n"/>
      <c r="H2348" s="42" t="n"/>
      <c r="I2348" s="42" t="n"/>
      <c r="J2348" s="42" t="n"/>
      <c r="K2348" s="42" t="n"/>
      <c r="L2348" s="42" t="n"/>
      <c r="M2348" s="42" t="n"/>
      <c r="N2348" s="42" t="n"/>
      <c r="O2348" s="42" t="n"/>
    </row>
    <row r="2349">
      <c r="A2349" s="40" t="n"/>
      <c r="B2349" s="41" t="n"/>
      <c r="C2349" s="42" t="n"/>
      <c r="D2349" s="42" t="n"/>
      <c r="E2349" s="42" t="n"/>
      <c r="F2349" s="42" t="n"/>
      <c r="G2349" s="42" t="n"/>
      <c r="H2349" s="42" t="n"/>
      <c r="I2349" s="42" t="n"/>
      <c r="J2349" s="42" t="n"/>
      <c r="K2349" s="42" t="n"/>
      <c r="L2349" s="42" t="n"/>
      <c r="M2349" s="42" t="n"/>
      <c r="N2349" s="42" t="n"/>
      <c r="O2349" s="42" t="n"/>
    </row>
    <row r="2350">
      <c r="A2350" s="40" t="n"/>
      <c r="B2350" s="41" t="n"/>
      <c r="C2350" s="42" t="n"/>
      <c r="D2350" s="42" t="n"/>
      <c r="E2350" s="42" t="n"/>
      <c r="F2350" s="42" t="n"/>
      <c r="G2350" s="42" t="n"/>
      <c r="H2350" s="42" t="n"/>
      <c r="I2350" s="42" t="n"/>
      <c r="J2350" s="42" t="n"/>
      <c r="K2350" s="42" t="n"/>
      <c r="L2350" s="42" t="n"/>
      <c r="M2350" s="42" t="n"/>
      <c r="N2350" s="42" t="n"/>
      <c r="O2350" s="42" t="n"/>
    </row>
    <row r="2351">
      <c r="A2351" s="40" t="n"/>
      <c r="B2351" s="41" t="n"/>
      <c r="C2351" s="42" t="n"/>
      <c r="D2351" s="42" t="n"/>
      <c r="E2351" s="42" t="n"/>
      <c r="F2351" s="42" t="n"/>
      <c r="G2351" s="42" t="n"/>
      <c r="H2351" s="42" t="n"/>
      <c r="I2351" s="42" t="n"/>
      <c r="J2351" s="42" t="n"/>
      <c r="K2351" s="42" t="n"/>
      <c r="L2351" s="42" t="n"/>
      <c r="M2351" s="42" t="n"/>
      <c r="N2351" s="42" t="n"/>
      <c r="O2351" s="42" t="n"/>
    </row>
    <row r="2352">
      <c r="A2352" s="40" t="n"/>
      <c r="B2352" s="41" t="n"/>
      <c r="C2352" s="42" t="n"/>
      <c r="D2352" s="42" t="n"/>
      <c r="E2352" s="42" t="n"/>
      <c r="F2352" s="42" t="n"/>
      <c r="G2352" s="42" t="n"/>
      <c r="H2352" s="42" t="n"/>
      <c r="I2352" s="42" t="n"/>
      <c r="J2352" s="42" t="n"/>
      <c r="K2352" s="42" t="n"/>
      <c r="L2352" s="42" t="n"/>
      <c r="M2352" s="42" t="n"/>
      <c r="N2352" s="42" t="n"/>
      <c r="O2352" s="42" t="n"/>
    </row>
    <row r="2353">
      <c r="A2353" s="40" t="n"/>
      <c r="B2353" s="41" t="n"/>
      <c r="C2353" s="42" t="n"/>
      <c r="D2353" s="42" t="n"/>
      <c r="E2353" s="42" t="n"/>
      <c r="F2353" s="42" t="n"/>
      <c r="G2353" s="42" t="n"/>
      <c r="H2353" s="42" t="n"/>
      <c r="I2353" s="42" t="n"/>
      <c r="J2353" s="42" t="n"/>
      <c r="K2353" s="42" t="n"/>
      <c r="L2353" s="42" t="n"/>
      <c r="M2353" s="42" t="n"/>
      <c r="N2353" s="42" t="n"/>
      <c r="O2353" s="42" t="n"/>
    </row>
    <row r="2354">
      <c r="A2354" s="40" t="n"/>
      <c r="B2354" s="41" t="n"/>
      <c r="C2354" s="42" t="n"/>
      <c r="D2354" s="42" t="n"/>
      <c r="E2354" s="42" t="n"/>
      <c r="F2354" s="42" t="n"/>
      <c r="G2354" s="42" t="n"/>
      <c r="H2354" s="42" t="n"/>
      <c r="I2354" s="42" t="n"/>
      <c r="J2354" s="42" t="n"/>
      <c r="K2354" s="42" t="n"/>
      <c r="L2354" s="42" t="n"/>
      <c r="M2354" s="42" t="n"/>
      <c r="N2354" s="42" t="n"/>
      <c r="O2354" s="42" t="n"/>
    </row>
    <row r="2355">
      <c r="A2355" s="40" t="n"/>
      <c r="B2355" s="41" t="n"/>
      <c r="C2355" s="42" t="n"/>
      <c r="D2355" s="42" t="n"/>
      <c r="E2355" s="42" t="n"/>
      <c r="F2355" s="42" t="n"/>
      <c r="G2355" s="42" t="n"/>
      <c r="H2355" s="42" t="n"/>
      <c r="I2355" s="42" t="n"/>
      <c r="J2355" s="42" t="n"/>
      <c r="K2355" s="42" t="n"/>
      <c r="L2355" s="42" t="n"/>
      <c r="M2355" s="42" t="n"/>
      <c r="N2355" s="42" t="n"/>
      <c r="O2355" s="42" t="n"/>
    </row>
    <row r="2356">
      <c r="A2356" s="40" t="n"/>
      <c r="B2356" s="41" t="n"/>
      <c r="C2356" s="42" t="n"/>
      <c r="D2356" s="42" t="n"/>
      <c r="E2356" s="42" t="n"/>
      <c r="F2356" s="42" t="n"/>
      <c r="G2356" s="42" t="n"/>
      <c r="H2356" s="42" t="n"/>
      <c r="I2356" s="42" t="n"/>
      <c r="J2356" s="42" t="n"/>
      <c r="K2356" s="42" t="n"/>
      <c r="L2356" s="42" t="n"/>
      <c r="M2356" s="42" t="n"/>
      <c r="N2356" s="42" t="n"/>
      <c r="O2356" s="42" t="n"/>
    </row>
    <row r="2357">
      <c r="A2357" s="40" t="n"/>
      <c r="B2357" s="41" t="n"/>
      <c r="C2357" s="42" t="n"/>
      <c r="D2357" s="42" t="n"/>
      <c r="E2357" s="42" t="n"/>
      <c r="F2357" s="42" t="n"/>
      <c r="G2357" s="42" t="n"/>
      <c r="H2357" s="42" t="n"/>
      <c r="I2357" s="42" t="n"/>
      <c r="J2357" s="42" t="n"/>
      <c r="K2357" s="42" t="n"/>
      <c r="L2357" s="42" t="n"/>
      <c r="M2357" s="42" t="n"/>
      <c r="N2357" s="42" t="n"/>
      <c r="O2357" s="42" t="n"/>
    </row>
    <row r="2358">
      <c r="A2358" s="40" t="n"/>
      <c r="B2358" s="41" t="n"/>
      <c r="C2358" s="42" t="n"/>
      <c r="D2358" s="42" t="n"/>
      <c r="E2358" s="42" t="n"/>
      <c r="F2358" s="42" t="n"/>
      <c r="G2358" s="42" t="n"/>
      <c r="H2358" s="42" t="n"/>
      <c r="I2358" s="42" t="n"/>
      <c r="J2358" s="42" t="n"/>
      <c r="K2358" s="42" t="n"/>
      <c r="L2358" s="42" t="n"/>
      <c r="M2358" s="42" t="n"/>
      <c r="N2358" s="42" t="n"/>
      <c r="O2358" s="42" t="n"/>
    </row>
    <row r="2359">
      <c r="A2359" s="40" t="n"/>
      <c r="B2359" s="41" t="n"/>
      <c r="C2359" s="42" t="n"/>
      <c r="D2359" s="42" t="n"/>
      <c r="E2359" s="42" t="n"/>
      <c r="F2359" s="42" t="n"/>
      <c r="G2359" s="42" t="n"/>
      <c r="H2359" s="42" t="n"/>
      <c r="I2359" s="42" t="n"/>
      <c r="J2359" s="42" t="n"/>
      <c r="K2359" s="42" t="n"/>
      <c r="L2359" s="42" t="n"/>
      <c r="M2359" s="42" t="n"/>
      <c r="N2359" s="42" t="n"/>
      <c r="O2359" s="42" t="n"/>
    </row>
    <row r="2360">
      <c r="A2360" s="40" t="n"/>
      <c r="B2360" s="41" t="n"/>
      <c r="C2360" s="42" t="n"/>
      <c r="D2360" s="42" t="n"/>
      <c r="E2360" s="42" t="n"/>
      <c r="F2360" s="42" t="n"/>
      <c r="G2360" s="42" t="n"/>
      <c r="H2360" s="42" t="n"/>
      <c r="I2360" s="42" t="n"/>
      <c r="J2360" s="42" t="n"/>
      <c r="K2360" s="42" t="n"/>
      <c r="L2360" s="42" t="n"/>
      <c r="M2360" s="42" t="n"/>
      <c r="N2360" s="42" t="n"/>
      <c r="O2360" s="42" t="n"/>
    </row>
    <row r="2361">
      <c r="A2361" s="40" t="n"/>
      <c r="B2361" s="41" t="n"/>
      <c r="C2361" s="42" t="n"/>
      <c r="D2361" s="42" t="n"/>
      <c r="E2361" s="42" t="n"/>
      <c r="F2361" s="42" t="n"/>
      <c r="G2361" s="42" t="n"/>
      <c r="H2361" s="42" t="n"/>
      <c r="I2361" s="42" t="n"/>
      <c r="J2361" s="42" t="n"/>
      <c r="K2361" s="42" t="n"/>
      <c r="L2361" s="42" t="n"/>
      <c r="M2361" s="42" t="n"/>
      <c r="N2361" s="42" t="n"/>
      <c r="O2361" s="42" t="n"/>
    </row>
    <row r="2362">
      <c r="A2362" s="40" t="n"/>
      <c r="B2362" s="41" t="n"/>
      <c r="C2362" s="42" t="n"/>
      <c r="D2362" s="42" t="n"/>
      <c r="E2362" s="42" t="n"/>
      <c r="F2362" s="42" t="n"/>
      <c r="G2362" s="42" t="n"/>
      <c r="H2362" s="42" t="n"/>
      <c r="I2362" s="42" t="n"/>
      <c r="J2362" s="42" t="n"/>
      <c r="K2362" s="42" t="n"/>
      <c r="L2362" s="42" t="n"/>
      <c r="M2362" s="42" t="n"/>
      <c r="N2362" s="42" t="n"/>
      <c r="O2362" s="42" t="n"/>
    </row>
    <row r="2363">
      <c r="A2363" s="40" t="n"/>
      <c r="B2363" s="41" t="n"/>
      <c r="C2363" s="42" t="n"/>
      <c r="D2363" s="42" t="n"/>
      <c r="E2363" s="42" t="n"/>
      <c r="F2363" s="42" t="n"/>
      <c r="G2363" s="42" t="n"/>
      <c r="H2363" s="42" t="n"/>
      <c r="I2363" s="42" t="n"/>
      <c r="J2363" s="42" t="n"/>
      <c r="K2363" s="42" t="n"/>
      <c r="L2363" s="42" t="n"/>
      <c r="M2363" s="42" t="n"/>
      <c r="N2363" s="42" t="n"/>
      <c r="O2363" s="42" t="n"/>
    </row>
    <row r="2364">
      <c r="A2364" s="40" t="n"/>
      <c r="B2364" s="41" t="n"/>
      <c r="C2364" s="42" t="n"/>
      <c r="D2364" s="42" t="n"/>
      <c r="E2364" s="42" t="n"/>
      <c r="F2364" s="42" t="n"/>
      <c r="G2364" s="42" t="n"/>
      <c r="H2364" s="42" t="n"/>
      <c r="I2364" s="42" t="n"/>
      <c r="J2364" s="42" t="n"/>
      <c r="K2364" s="42" t="n"/>
      <c r="L2364" s="42" t="n"/>
      <c r="M2364" s="42" t="n"/>
      <c r="N2364" s="42" t="n"/>
      <c r="O2364" s="42" t="n"/>
    </row>
    <row r="2365">
      <c r="A2365" s="40" t="n"/>
      <c r="B2365" s="41" t="n"/>
      <c r="C2365" s="42" t="n"/>
      <c r="D2365" s="42" t="n"/>
      <c r="E2365" s="42" t="n"/>
      <c r="F2365" s="42" t="n"/>
      <c r="G2365" s="42" t="n"/>
      <c r="H2365" s="42" t="n"/>
      <c r="I2365" s="42" t="n"/>
      <c r="J2365" s="42" t="n"/>
      <c r="K2365" s="42" t="n"/>
      <c r="L2365" s="42" t="n"/>
      <c r="M2365" s="42" t="n"/>
      <c r="N2365" s="42" t="n"/>
      <c r="O2365" s="42" t="n"/>
    </row>
    <row r="2366">
      <c r="A2366" s="40" t="n"/>
      <c r="B2366" s="41" t="n"/>
      <c r="C2366" s="42" t="n"/>
      <c r="D2366" s="42" t="n"/>
      <c r="E2366" s="42" t="n"/>
      <c r="F2366" s="42" t="n"/>
      <c r="G2366" s="42" t="n"/>
      <c r="H2366" s="42" t="n"/>
      <c r="I2366" s="42" t="n"/>
      <c r="J2366" s="42" t="n"/>
      <c r="K2366" s="42" t="n"/>
      <c r="L2366" s="42" t="n"/>
      <c r="M2366" s="42" t="n"/>
      <c r="N2366" s="42" t="n"/>
      <c r="O2366" s="42" t="n"/>
    </row>
    <row r="2367">
      <c r="A2367" s="40" t="n"/>
      <c r="B2367" s="41" t="n"/>
      <c r="C2367" s="42" t="n"/>
      <c r="D2367" s="42" t="n"/>
      <c r="E2367" s="42" t="n"/>
      <c r="F2367" s="42" t="n"/>
      <c r="G2367" s="42" t="n"/>
      <c r="H2367" s="42" t="n"/>
      <c r="I2367" s="42" t="n"/>
      <c r="J2367" s="42" t="n"/>
      <c r="K2367" s="42" t="n"/>
      <c r="L2367" s="42" t="n"/>
      <c r="M2367" s="42" t="n"/>
      <c r="N2367" s="42" t="n"/>
      <c r="O2367" s="42" t="n"/>
    </row>
    <row r="2368">
      <c r="A2368" s="40" t="n"/>
      <c r="B2368" s="41" t="n"/>
      <c r="C2368" s="42" t="n"/>
      <c r="D2368" s="42" t="n"/>
      <c r="E2368" s="42" t="n"/>
      <c r="F2368" s="42" t="n"/>
      <c r="G2368" s="42" t="n"/>
      <c r="H2368" s="42" t="n"/>
      <c r="I2368" s="42" t="n"/>
      <c r="J2368" s="42" t="n"/>
      <c r="K2368" s="42" t="n"/>
      <c r="L2368" s="42" t="n"/>
      <c r="M2368" s="42" t="n"/>
      <c r="N2368" s="42" t="n"/>
      <c r="O2368" s="42" t="n"/>
    </row>
    <row r="2369">
      <c r="A2369" s="40" t="n"/>
      <c r="B2369" s="41" t="n"/>
      <c r="C2369" s="42" t="n"/>
      <c r="D2369" s="42" t="n"/>
      <c r="E2369" s="42" t="n"/>
      <c r="F2369" s="42" t="n"/>
      <c r="G2369" s="42" t="n"/>
      <c r="H2369" s="42" t="n"/>
      <c r="I2369" s="42" t="n"/>
      <c r="J2369" s="42" t="n"/>
      <c r="K2369" s="42" t="n"/>
      <c r="L2369" s="42" t="n"/>
      <c r="M2369" s="42" t="n"/>
      <c r="N2369" s="42" t="n"/>
      <c r="O2369" s="42" t="n"/>
    </row>
    <row r="2370">
      <c r="A2370" s="40" t="n"/>
      <c r="B2370" s="41" t="n"/>
      <c r="C2370" s="42" t="n"/>
      <c r="D2370" s="42" t="n"/>
      <c r="E2370" s="42" t="n"/>
      <c r="F2370" s="42" t="n"/>
      <c r="G2370" s="42" t="n"/>
      <c r="H2370" s="42" t="n"/>
      <c r="I2370" s="42" t="n"/>
      <c r="J2370" s="42" t="n"/>
      <c r="K2370" s="42" t="n"/>
      <c r="L2370" s="42" t="n"/>
      <c r="M2370" s="42" t="n"/>
      <c r="N2370" s="42" t="n"/>
      <c r="O2370" s="42" t="n"/>
    </row>
    <row r="2371">
      <c r="A2371" s="40" t="n"/>
      <c r="B2371" s="41" t="n"/>
      <c r="C2371" s="42" t="n"/>
      <c r="D2371" s="42" t="n"/>
      <c r="E2371" s="42" t="n"/>
      <c r="F2371" s="42" t="n"/>
      <c r="G2371" s="42" t="n"/>
      <c r="H2371" s="42" t="n"/>
      <c r="I2371" s="42" t="n"/>
      <c r="J2371" s="42" t="n"/>
      <c r="K2371" s="42" t="n"/>
      <c r="L2371" s="42" t="n"/>
      <c r="M2371" s="42" t="n"/>
      <c r="N2371" s="42" t="n"/>
      <c r="O2371" s="42" t="n"/>
    </row>
    <row r="2372">
      <c r="A2372" s="40" t="n"/>
      <c r="B2372" s="41" t="n"/>
      <c r="C2372" s="42" t="n"/>
      <c r="D2372" s="42" t="n"/>
      <c r="E2372" s="42" t="n"/>
      <c r="F2372" s="42" t="n"/>
      <c r="G2372" s="42" t="n"/>
      <c r="H2372" s="42" t="n"/>
      <c r="I2372" s="42" t="n"/>
      <c r="J2372" s="42" t="n"/>
      <c r="K2372" s="42" t="n"/>
      <c r="L2372" s="42" t="n"/>
      <c r="M2372" s="42" t="n"/>
      <c r="N2372" s="42" t="n"/>
      <c r="O2372" s="42" t="n"/>
    </row>
    <row r="2373">
      <c r="A2373" s="40" t="n"/>
      <c r="B2373" s="41" t="n"/>
      <c r="C2373" s="42" t="n"/>
      <c r="D2373" s="42" t="n"/>
      <c r="E2373" s="42" t="n"/>
      <c r="F2373" s="42" t="n"/>
      <c r="G2373" s="42" t="n"/>
      <c r="H2373" s="42" t="n"/>
      <c r="I2373" s="42" t="n"/>
      <c r="J2373" s="42" t="n"/>
      <c r="K2373" s="42" t="n"/>
      <c r="L2373" s="42" t="n"/>
      <c r="M2373" s="42" t="n"/>
      <c r="N2373" s="42" t="n"/>
      <c r="O2373" s="42" t="n"/>
    </row>
    <row r="2374">
      <c r="A2374" s="40" t="n"/>
      <c r="B2374" s="41" t="n"/>
      <c r="C2374" s="42" t="n"/>
      <c r="D2374" s="42" t="n"/>
      <c r="E2374" s="42" t="n"/>
      <c r="F2374" s="42" t="n"/>
      <c r="G2374" s="42" t="n"/>
      <c r="H2374" s="42" t="n"/>
      <c r="I2374" s="42" t="n"/>
      <c r="J2374" s="42" t="n"/>
      <c r="K2374" s="42" t="n"/>
      <c r="L2374" s="42" t="n"/>
      <c r="M2374" s="42" t="n"/>
      <c r="N2374" s="42" t="n"/>
      <c r="O2374" s="42" t="n"/>
    </row>
    <row r="2375">
      <c r="A2375" s="40" t="n"/>
      <c r="B2375" s="41" t="n"/>
      <c r="C2375" s="42" t="n"/>
      <c r="D2375" s="42" t="n"/>
      <c r="E2375" s="42" t="n"/>
      <c r="F2375" s="42" t="n"/>
      <c r="G2375" s="42" t="n"/>
      <c r="H2375" s="42" t="n"/>
      <c r="I2375" s="42" t="n"/>
      <c r="J2375" s="42" t="n"/>
      <c r="K2375" s="42" t="n"/>
      <c r="L2375" s="42" t="n"/>
      <c r="M2375" s="42" t="n"/>
      <c r="N2375" s="42" t="n"/>
      <c r="O2375" s="42" t="n"/>
    </row>
    <row r="2376">
      <c r="A2376" s="40" t="n"/>
      <c r="B2376" s="41" t="n"/>
      <c r="C2376" s="42" t="n"/>
      <c r="D2376" s="42" t="n"/>
      <c r="E2376" s="42" t="n"/>
      <c r="F2376" s="42" t="n"/>
      <c r="G2376" s="42" t="n"/>
      <c r="H2376" s="42" t="n"/>
      <c r="I2376" s="42" t="n"/>
      <c r="J2376" s="42" t="n"/>
      <c r="K2376" s="42" t="n"/>
      <c r="L2376" s="42" t="n"/>
      <c r="M2376" s="42" t="n"/>
      <c r="N2376" s="42" t="n"/>
      <c r="O2376" s="42" t="n"/>
    </row>
    <row r="2377">
      <c r="A2377" s="40" t="n"/>
      <c r="B2377" s="41" t="n"/>
      <c r="C2377" s="42" t="n"/>
      <c r="D2377" s="42" t="n"/>
      <c r="E2377" s="42" t="n"/>
      <c r="F2377" s="42" t="n"/>
      <c r="G2377" s="42" t="n"/>
      <c r="H2377" s="42" t="n"/>
      <c r="I2377" s="42" t="n"/>
      <c r="J2377" s="42" t="n"/>
      <c r="K2377" s="42" t="n"/>
      <c r="L2377" s="42" t="n"/>
      <c r="M2377" s="42" t="n"/>
      <c r="N2377" s="42" t="n"/>
      <c r="O2377" s="42" t="n"/>
    </row>
    <row r="2378">
      <c r="A2378" s="40" t="n"/>
      <c r="B2378" s="41" t="n"/>
      <c r="C2378" s="42" t="n"/>
      <c r="D2378" s="42" t="n"/>
      <c r="E2378" s="42" t="n"/>
      <c r="F2378" s="42" t="n"/>
      <c r="G2378" s="42" t="n"/>
      <c r="H2378" s="42" t="n"/>
      <c r="I2378" s="42" t="n"/>
      <c r="J2378" s="42" t="n"/>
      <c r="K2378" s="42" t="n"/>
      <c r="L2378" s="42" t="n"/>
      <c r="M2378" s="42" t="n"/>
      <c r="N2378" s="42" t="n"/>
      <c r="O2378" s="42" t="n"/>
    </row>
    <row r="2379">
      <c r="A2379" s="40" t="n"/>
      <c r="B2379" s="41" t="n"/>
      <c r="C2379" s="42" t="n"/>
      <c r="D2379" s="42" t="n"/>
      <c r="E2379" s="42" t="n"/>
      <c r="F2379" s="42" t="n"/>
      <c r="G2379" s="42" t="n"/>
      <c r="H2379" s="42" t="n"/>
      <c r="I2379" s="42" t="n"/>
      <c r="J2379" s="42" t="n"/>
      <c r="K2379" s="42" t="n"/>
      <c r="L2379" s="42" t="n"/>
      <c r="M2379" s="42" t="n"/>
      <c r="N2379" s="42" t="n"/>
      <c r="O2379" s="42" t="n"/>
    </row>
    <row r="2380">
      <c r="A2380" s="40" t="n"/>
      <c r="B2380" s="41" t="n"/>
      <c r="C2380" s="42" t="n"/>
      <c r="D2380" s="42" t="n"/>
      <c r="E2380" s="42" t="n"/>
      <c r="F2380" s="42" t="n"/>
      <c r="G2380" s="42" t="n"/>
      <c r="H2380" s="42" t="n"/>
      <c r="I2380" s="42" t="n"/>
      <c r="J2380" s="42" t="n"/>
      <c r="K2380" s="42" t="n"/>
      <c r="L2380" s="42" t="n"/>
      <c r="M2380" s="42" t="n"/>
      <c r="N2380" s="42" t="n"/>
      <c r="O2380" s="42" t="n"/>
    </row>
    <row r="2381">
      <c r="A2381" s="40" t="n"/>
      <c r="B2381" s="41" t="n"/>
      <c r="C2381" s="42" t="n"/>
      <c r="D2381" s="42" t="n"/>
      <c r="E2381" s="42" t="n"/>
      <c r="F2381" s="42" t="n"/>
      <c r="G2381" s="42" t="n"/>
      <c r="H2381" s="42" t="n"/>
      <c r="I2381" s="42" t="n"/>
      <c r="J2381" s="42" t="n"/>
      <c r="K2381" s="42" t="n"/>
      <c r="L2381" s="42" t="n"/>
      <c r="M2381" s="42" t="n"/>
      <c r="N2381" s="42" t="n"/>
      <c r="O2381" s="42" t="n"/>
    </row>
    <row r="2382">
      <c r="A2382" s="40" t="n"/>
      <c r="B2382" s="41" t="n"/>
      <c r="C2382" s="42" t="n"/>
      <c r="D2382" s="42" t="n"/>
      <c r="E2382" s="42" t="n"/>
      <c r="F2382" s="42" t="n"/>
      <c r="G2382" s="42" t="n"/>
      <c r="H2382" s="42" t="n"/>
      <c r="I2382" s="42" t="n"/>
      <c r="J2382" s="42" t="n"/>
      <c r="K2382" s="42" t="n"/>
      <c r="L2382" s="42" t="n"/>
      <c r="M2382" s="42" t="n"/>
      <c r="N2382" s="42" t="n"/>
      <c r="O2382" s="42" t="n"/>
    </row>
    <row r="2383">
      <c r="A2383" s="40" t="n"/>
      <c r="B2383" s="41" t="n"/>
      <c r="C2383" s="42" t="n"/>
      <c r="D2383" s="42" t="n"/>
      <c r="E2383" s="42" t="n"/>
      <c r="F2383" s="42" t="n"/>
      <c r="G2383" s="42" t="n"/>
      <c r="H2383" s="42" t="n"/>
      <c r="I2383" s="42" t="n"/>
      <c r="J2383" s="42" t="n"/>
      <c r="K2383" s="42" t="n"/>
      <c r="L2383" s="42" t="n"/>
      <c r="M2383" s="42" t="n"/>
      <c r="N2383" s="42" t="n"/>
      <c r="O2383" s="42" t="n"/>
    </row>
    <row r="2384">
      <c r="A2384" s="40" t="n"/>
      <c r="B2384" s="41" t="n"/>
      <c r="C2384" s="42" t="n"/>
      <c r="D2384" s="42" t="n"/>
      <c r="E2384" s="42" t="n"/>
      <c r="F2384" s="42" t="n"/>
      <c r="G2384" s="42" t="n"/>
      <c r="H2384" s="42" t="n"/>
      <c r="I2384" s="42" t="n"/>
      <c r="J2384" s="42" t="n"/>
      <c r="K2384" s="42" t="n"/>
      <c r="L2384" s="42" t="n"/>
      <c r="M2384" s="42" t="n"/>
      <c r="N2384" s="42" t="n"/>
      <c r="O2384" s="42" t="n"/>
    </row>
    <row r="2385">
      <c r="A2385" s="40" t="n"/>
      <c r="B2385" s="41" t="n"/>
      <c r="C2385" s="42" t="n"/>
      <c r="D2385" s="42" t="n"/>
      <c r="E2385" s="42" t="n"/>
      <c r="F2385" s="42" t="n"/>
      <c r="G2385" s="42" t="n"/>
      <c r="H2385" s="42" t="n"/>
      <c r="I2385" s="42" t="n"/>
      <c r="J2385" s="42" t="n"/>
      <c r="K2385" s="42" t="n"/>
      <c r="L2385" s="42" t="n"/>
      <c r="M2385" s="42" t="n"/>
      <c r="N2385" s="42" t="n"/>
      <c r="O2385" s="42" t="n"/>
    </row>
    <row r="2386">
      <c r="A2386" s="40" t="n"/>
      <c r="B2386" s="41" t="n"/>
      <c r="C2386" s="42" t="n"/>
      <c r="D2386" s="42" t="n"/>
      <c r="E2386" s="42" t="n"/>
      <c r="F2386" s="42" t="n"/>
      <c r="G2386" s="42" t="n"/>
      <c r="H2386" s="42" t="n"/>
      <c r="I2386" s="42" t="n"/>
      <c r="J2386" s="42" t="n"/>
      <c r="K2386" s="42" t="n"/>
      <c r="L2386" s="42" t="n"/>
      <c r="M2386" s="42" t="n"/>
      <c r="N2386" s="42" t="n"/>
      <c r="O2386" s="42" t="n"/>
    </row>
    <row r="2387">
      <c r="A2387" s="40" t="n"/>
      <c r="B2387" s="41" t="n"/>
      <c r="C2387" s="42" t="n"/>
      <c r="D2387" s="42" t="n"/>
      <c r="E2387" s="42" t="n"/>
      <c r="F2387" s="42" t="n"/>
      <c r="G2387" s="42" t="n"/>
      <c r="H2387" s="42" t="n"/>
      <c r="I2387" s="42" t="n"/>
      <c r="J2387" s="42" t="n"/>
      <c r="K2387" s="42" t="n"/>
      <c r="L2387" s="42" t="n"/>
      <c r="M2387" s="42" t="n"/>
      <c r="N2387" s="42" t="n"/>
      <c r="O2387" s="42" t="n"/>
    </row>
    <row r="2388">
      <c r="A2388" s="40" t="n"/>
      <c r="B2388" s="41" t="n"/>
      <c r="C2388" s="42" t="n"/>
      <c r="D2388" s="42" t="n"/>
      <c r="E2388" s="42" t="n"/>
      <c r="F2388" s="42" t="n"/>
      <c r="G2388" s="42" t="n"/>
      <c r="H2388" s="42" t="n"/>
      <c r="I2388" s="42" t="n"/>
      <c r="J2388" s="42" t="n"/>
      <c r="K2388" s="42" t="n"/>
      <c r="L2388" s="42" t="n"/>
      <c r="M2388" s="42" t="n"/>
      <c r="N2388" s="42" t="n"/>
      <c r="O2388" s="42" t="n"/>
    </row>
    <row r="2389">
      <c r="A2389" s="40" t="n"/>
      <c r="B2389" s="41" t="n"/>
      <c r="C2389" s="42" t="n"/>
      <c r="D2389" s="42" t="n"/>
      <c r="E2389" s="42" t="n"/>
      <c r="F2389" s="42" t="n"/>
      <c r="G2389" s="42" t="n"/>
      <c r="H2389" s="42" t="n"/>
      <c r="I2389" s="42" t="n"/>
      <c r="J2389" s="42" t="n"/>
      <c r="K2389" s="42" t="n"/>
      <c r="L2389" s="42" t="n"/>
      <c r="M2389" s="42" t="n"/>
      <c r="N2389" s="42" t="n"/>
      <c r="O2389" s="42" t="n"/>
    </row>
    <row r="2390">
      <c r="A2390" s="40" t="n"/>
      <c r="B2390" s="41" t="n"/>
      <c r="C2390" s="42" t="n"/>
      <c r="D2390" s="42" t="n"/>
      <c r="E2390" s="42" t="n"/>
      <c r="F2390" s="42" t="n"/>
      <c r="G2390" s="42" t="n"/>
      <c r="H2390" s="42" t="n"/>
      <c r="I2390" s="42" t="n"/>
      <c r="J2390" s="42" t="n"/>
      <c r="K2390" s="42" t="n"/>
      <c r="L2390" s="42" t="n"/>
      <c r="M2390" s="42" t="n"/>
      <c r="N2390" s="42" t="n"/>
      <c r="O2390" s="42" t="n"/>
    </row>
    <row r="2391">
      <c r="A2391" s="40" t="n"/>
      <c r="B2391" s="41" t="n"/>
      <c r="C2391" s="42" t="n"/>
      <c r="D2391" s="42" t="n"/>
      <c r="E2391" s="42" t="n"/>
      <c r="F2391" s="42" t="n"/>
      <c r="G2391" s="42" t="n"/>
      <c r="H2391" s="42" t="n"/>
      <c r="I2391" s="42" t="n"/>
      <c r="J2391" s="42" t="n"/>
      <c r="K2391" s="42" t="n"/>
      <c r="L2391" s="42" t="n"/>
      <c r="M2391" s="42" t="n"/>
      <c r="N2391" s="42" t="n"/>
      <c r="O2391" s="42" t="n"/>
    </row>
    <row r="2392">
      <c r="A2392" s="40" t="n"/>
      <c r="B2392" s="41" t="n"/>
      <c r="C2392" s="42" t="n"/>
      <c r="D2392" s="42" t="n"/>
      <c r="E2392" s="42" t="n"/>
      <c r="F2392" s="42" t="n"/>
      <c r="G2392" s="42" t="n"/>
      <c r="H2392" s="42" t="n"/>
      <c r="I2392" s="42" t="n"/>
      <c r="J2392" s="42" t="n"/>
      <c r="K2392" s="42" t="n"/>
      <c r="L2392" s="42" t="n"/>
      <c r="M2392" s="42" t="n"/>
      <c r="N2392" s="42" t="n"/>
      <c r="O2392" s="42" t="n"/>
    </row>
    <row r="2393">
      <c r="A2393" s="40" t="n"/>
      <c r="B2393" s="41" t="n"/>
      <c r="C2393" s="42" t="n"/>
      <c r="D2393" s="42" t="n"/>
      <c r="E2393" s="42" t="n"/>
      <c r="F2393" s="42" t="n"/>
      <c r="G2393" s="42" t="n"/>
      <c r="H2393" s="42" t="n"/>
      <c r="I2393" s="42" t="n"/>
      <c r="J2393" s="42" t="n"/>
      <c r="K2393" s="42" t="n"/>
      <c r="L2393" s="42" t="n"/>
      <c r="M2393" s="42" t="n"/>
      <c r="N2393" s="42" t="n"/>
      <c r="O2393" s="42" t="n"/>
    </row>
    <row r="2394">
      <c r="A2394" s="40" t="n"/>
      <c r="B2394" s="41" t="n"/>
      <c r="C2394" s="42" t="n"/>
      <c r="D2394" s="42" t="n"/>
      <c r="E2394" s="42" t="n"/>
      <c r="F2394" s="42" t="n"/>
      <c r="G2394" s="42" t="n"/>
      <c r="H2394" s="42" t="n"/>
      <c r="I2394" s="42" t="n"/>
      <c r="J2394" s="42" t="n"/>
      <c r="K2394" s="42" t="n"/>
      <c r="L2394" s="42" t="n"/>
      <c r="M2394" s="42" t="n"/>
      <c r="N2394" s="42" t="n"/>
      <c r="O2394" s="42" t="n"/>
    </row>
    <row r="2395">
      <c r="A2395" s="40" t="n"/>
      <c r="B2395" s="41" t="n"/>
      <c r="C2395" s="42" t="n"/>
      <c r="D2395" s="42" t="n"/>
      <c r="E2395" s="42" t="n"/>
      <c r="F2395" s="42" t="n"/>
      <c r="G2395" s="42" t="n"/>
      <c r="H2395" s="42" t="n"/>
      <c r="I2395" s="42" t="n"/>
      <c r="J2395" s="42" t="n"/>
      <c r="K2395" s="42" t="n"/>
      <c r="L2395" s="42" t="n"/>
      <c r="M2395" s="42" t="n"/>
      <c r="N2395" s="42" t="n"/>
      <c r="O2395" s="42" t="n"/>
    </row>
    <row r="2396">
      <c r="A2396" s="40" t="n"/>
      <c r="B2396" s="41" t="n"/>
      <c r="C2396" s="42" t="n"/>
      <c r="D2396" s="42" t="n"/>
      <c r="E2396" s="42" t="n"/>
      <c r="F2396" s="42" t="n"/>
      <c r="G2396" s="42" t="n"/>
      <c r="H2396" s="42" t="n"/>
      <c r="I2396" s="42" t="n"/>
      <c r="J2396" s="42" t="n"/>
      <c r="K2396" s="42" t="n"/>
      <c r="L2396" s="42" t="n"/>
      <c r="M2396" s="42" t="n"/>
      <c r="N2396" s="42" t="n"/>
      <c r="O2396" s="42" t="n"/>
    </row>
    <row r="2397">
      <c r="A2397" s="40" t="n"/>
      <c r="B2397" s="41" t="n"/>
      <c r="C2397" s="42" t="n"/>
      <c r="D2397" s="42" t="n"/>
      <c r="E2397" s="42" t="n"/>
      <c r="F2397" s="42" t="n"/>
      <c r="G2397" s="42" t="n"/>
      <c r="H2397" s="42" t="n"/>
      <c r="I2397" s="42" t="n"/>
      <c r="J2397" s="42" t="n"/>
      <c r="K2397" s="42" t="n"/>
      <c r="L2397" s="42" t="n"/>
      <c r="M2397" s="42" t="n"/>
      <c r="N2397" s="42" t="n"/>
      <c r="O2397" s="42" t="n"/>
    </row>
    <row r="2398">
      <c r="A2398" s="40" t="n"/>
      <c r="B2398" s="41" t="n"/>
      <c r="C2398" s="42" t="n"/>
      <c r="D2398" s="42" t="n"/>
      <c r="E2398" s="42" t="n"/>
      <c r="F2398" s="42" t="n"/>
      <c r="G2398" s="42" t="n"/>
      <c r="H2398" s="42" t="n"/>
      <c r="I2398" s="42" t="n"/>
      <c r="J2398" s="42" t="n"/>
      <c r="K2398" s="42" t="n"/>
      <c r="L2398" s="42" t="n"/>
      <c r="M2398" s="42" t="n"/>
      <c r="N2398" s="42" t="n"/>
      <c r="O2398" s="42" t="n"/>
    </row>
    <row r="2399">
      <c r="A2399" s="40" t="n"/>
      <c r="B2399" s="41" t="n"/>
      <c r="C2399" s="42" t="n"/>
      <c r="D2399" s="42" t="n"/>
      <c r="E2399" s="42" t="n"/>
      <c r="F2399" s="42" t="n"/>
      <c r="G2399" s="42" t="n"/>
      <c r="H2399" s="42" t="n"/>
      <c r="I2399" s="42" t="n"/>
      <c r="J2399" s="42" t="n"/>
      <c r="K2399" s="42" t="n"/>
      <c r="L2399" s="42" t="n"/>
      <c r="M2399" s="42" t="n"/>
      <c r="N2399" s="42" t="n"/>
      <c r="O2399" s="42" t="n"/>
    </row>
    <row r="2400">
      <c r="A2400" s="40" t="n"/>
      <c r="B2400" s="41" t="n"/>
      <c r="C2400" s="42" t="n"/>
      <c r="D2400" s="42" t="n"/>
      <c r="E2400" s="42" t="n"/>
      <c r="F2400" s="42" t="n"/>
      <c r="G2400" s="42" t="n"/>
      <c r="H2400" s="42" t="n"/>
      <c r="I2400" s="42" t="n"/>
      <c r="J2400" s="42" t="n"/>
      <c r="K2400" s="42" t="n"/>
      <c r="L2400" s="42" t="n"/>
      <c r="M2400" s="42" t="n"/>
      <c r="N2400" s="42" t="n"/>
      <c r="O2400" s="42" t="n"/>
    </row>
    <row r="2401">
      <c r="A2401" s="40" t="n"/>
      <c r="B2401" s="41" t="n"/>
      <c r="C2401" s="42" t="n"/>
      <c r="D2401" s="42" t="n"/>
      <c r="E2401" s="42" t="n"/>
      <c r="F2401" s="42" t="n"/>
      <c r="G2401" s="42" t="n"/>
      <c r="H2401" s="42" t="n"/>
      <c r="I2401" s="42" t="n"/>
      <c r="J2401" s="42" t="n"/>
      <c r="K2401" s="42" t="n"/>
      <c r="L2401" s="42" t="n"/>
      <c r="M2401" s="42" t="n"/>
      <c r="N2401" s="42" t="n"/>
      <c r="O2401" s="42" t="n"/>
    </row>
    <row r="2402">
      <c r="A2402" s="40" t="n"/>
      <c r="B2402" s="41" t="n"/>
      <c r="C2402" s="42" t="n"/>
      <c r="D2402" s="42" t="n"/>
      <c r="E2402" s="42" t="n"/>
      <c r="F2402" s="42" t="n"/>
      <c r="G2402" s="42" t="n"/>
      <c r="H2402" s="42" t="n"/>
      <c r="I2402" s="42" t="n"/>
      <c r="J2402" s="42" t="n"/>
      <c r="K2402" s="42" t="n"/>
      <c r="L2402" s="42" t="n"/>
      <c r="M2402" s="42" t="n"/>
      <c r="N2402" s="42" t="n"/>
      <c r="O2402" s="42" t="n"/>
    </row>
    <row r="2403">
      <c r="A2403" s="40" t="n"/>
      <c r="B2403" s="41" t="n"/>
      <c r="C2403" s="42" t="n"/>
      <c r="D2403" s="42" t="n"/>
      <c r="E2403" s="42" t="n"/>
      <c r="F2403" s="42" t="n"/>
      <c r="G2403" s="42" t="n"/>
      <c r="H2403" s="42" t="n"/>
      <c r="I2403" s="42" t="n"/>
      <c r="J2403" s="42" t="n"/>
      <c r="K2403" s="42" t="n"/>
      <c r="L2403" s="42" t="n"/>
      <c r="M2403" s="42" t="n"/>
      <c r="N2403" s="42" t="n"/>
      <c r="O2403" s="42" t="n"/>
    </row>
    <row r="2404">
      <c r="A2404" s="40" t="n"/>
      <c r="B2404" s="41" t="n"/>
      <c r="C2404" s="42" t="n"/>
      <c r="D2404" s="42" t="n"/>
      <c r="E2404" s="42" t="n"/>
      <c r="F2404" s="42" t="n"/>
      <c r="G2404" s="42" t="n"/>
      <c r="H2404" s="42" t="n"/>
      <c r="I2404" s="42" t="n"/>
      <c r="J2404" s="42" t="n"/>
      <c r="K2404" s="42" t="n"/>
      <c r="L2404" s="42" t="n"/>
      <c r="M2404" s="42" t="n"/>
      <c r="N2404" s="42" t="n"/>
      <c r="O2404" s="42" t="n"/>
    </row>
    <row r="2405">
      <c r="A2405" s="40" t="n"/>
      <c r="B2405" s="41" t="n"/>
      <c r="C2405" s="42" t="n"/>
      <c r="D2405" s="42" t="n"/>
      <c r="E2405" s="42" t="n"/>
      <c r="F2405" s="42" t="n"/>
      <c r="G2405" s="42" t="n"/>
      <c r="H2405" s="42" t="n"/>
      <c r="I2405" s="42" t="n"/>
      <c r="J2405" s="42" t="n"/>
      <c r="K2405" s="42" t="n"/>
      <c r="L2405" s="42" t="n"/>
      <c r="M2405" s="42" t="n"/>
      <c r="N2405" s="42" t="n"/>
      <c r="O2405" s="42" t="n"/>
    </row>
    <row r="2406">
      <c r="A2406" s="40" t="n"/>
      <c r="B2406" s="41" t="n"/>
      <c r="C2406" s="42" t="n"/>
      <c r="D2406" s="42" t="n"/>
      <c r="E2406" s="42" t="n"/>
      <c r="F2406" s="42" t="n"/>
      <c r="G2406" s="42" t="n"/>
      <c r="H2406" s="42" t="n"/>
      <c r="I2406" s="42" t="n"/>
      <c r="J2406" s="42" t="n"/>
      <c r="K2406" s="42" t="n"/>
      <c r="L2406" s="42" t="n"/>
      <c r="M2406" s="42" t="n"/>
      <c r="N2406" s="42" t="n"/>
      <c r="O2406" s="42" t="n"/>
    </row>
    <row r="2407">
      <c r="A2407" s="40" t="n"/>
      <c r="B2407" s="41" t="n"/>
      <c r="C2407" s="42" t="n"/>
      <c r="D2407" s="42" t="n"/>
      <c r="E2407" s="42" t="n"/>
      <c r="F2407" s="42" t="n"/>
      <c r="G2407" s="42" t="n"/>
      <c r="H2407" s="42" t="n"/>
      <c r="I2407" s="42" t="n"/>
      <c r="J2407" s="42" t="n"/>
      <c r="K2407" s="42" t="n"/>
      <c r="L2407" s="42" t="n"/>
      <c r="M2407" s="42" t="n"/>
      <c r="N2407" s="42" t="n"/>
      <c r="O2407" s="42" t="n"/>
    </row>
    <row r="2408">
      <c r="A2408" s="40" t="n"/>
      <c r="B2408" s="41" t="n"/>
      <c r="C2408" s="42" t="n"/>
      <c r="D2408" s="42" t="n"/>
      <c r="E2408" s="42" t="n"/>
      <c r="F2408" s="42" t="n"/>
      <c r="G2408" s="42" t="n"/>
      <c r="H2408" s="42" t="n"/>
      <c r="I2408" s="42" t="n"/>
      <c r="J2408" s="42" t="n"/>
      <c r="K2408" s="42" t="n"/>
      <c r="L2408" s="42" t="n"/>
      <c r="M2408" s="42" t="n"/>
      <c r="N2408" s="42" t="n"/>
      <c r="O2408" s="42" t="n"/>
    </row>
    <row r="2409">
      <c r="A2409" s="40" t="n"/>
      <c r="B2409" s="41" t="n"/>
      <c r="C2409" s="42" t="n"/>
      <c r="D2409" s="42" t="n"/>
      <c r="E2409" s="42" t="n"/>
      <c r="F2409" s="42" t="n"/>
      <c r="G2409" s="42" t="n"/>
      <c r="H2409" s="42" t="n"/>
      <c r="I2409" s="42" t="n"/>
      <c r="J2409" s="42" t="n"/>
      <c r="K2409" s="42" t="n"/>
      <c r="L2409" s="42" t="n"/>
      <c r="M2409" s="42" t="n"/>
      <c r="N2409" s="42" t="n"/>
      <c r="O2409" s="42" t="n"/>
    </row>
    <row r="2410">
      <c r="A2410" s="40" t="n"/>
      <c r="B2410" s="41" t="n"/>
      <c r="C2410" s="42" t="n"/>
      <c r="D2410" s="42" t="n"/>
      <c r="E2410" s="42" t="n"/>
      <c r="F2410" s="42" t="n"/>
      <c r="G2410" s="42" t="n"/>
      <c r="H2410" s="42" t="n"/>
      <c r="I2410" s="42" t="n"/>
      <c r="J2410" s="42" t="n"/>
      <c r="K2410" s="42" t="n"/>
      <c r="L2410" s="42" t="n"/>
      <c r="M2410" s="42" t="n"/>
      <c r="N2410" s="42" t="n"/>
      <c r="O2410" s="42" t="n"/>
    </row>
    <row r="2411">
      <c r="A2411" s="40" t="n"/>
      <c r="B2411" s="41" t="n"/>
      <c r="C2411" s="42" t="n"/>
      <c r="D2411" s="42" t="n"/>
      <c r="E2411" s="42" t="n"/>
      <c r="F2411" s="42" t="n"/>
      <c r="G2411" s="42" t="n"/>
      <c r="H2411" s="42" t="n"/>
      <c r="I2411" s="42" t="n"/>
      <c r="J2411" s="42" t="n"/>
      <c r="K2411" s="42" t="n"/>
      <c r="L2411" s="42" t="n"/>
      <c r="M2411" s="42" t="n"/>
      <c r="N2411" s="42" t="n"/>
      <c r="O2411" s="42" t="n"/>
    </row>
    <row r="2412">
      <c r="A2412" s="40" t="n"/>
      <c r="B2412" s="41" t="n"/>
      <c r="C2412" s="42" t="n"/>
      <c r="D2412" s="42" t="n"/>
      <c r="E2412" s="42" t="n"/>
      <c r="F2412" s="42" t="n"/>
      <c r="G2412" s="42" t="n"/>
      <c r="H2412" s="42" t="n"/>
      <c r="I2412" s="42" t="n"/>
      <c r="J2412" s="42" t="n"/>
      <c r="K2412" s="42" t="n"/>
      <c r="L2412" s="42" t="n"/>
      <c r="M2412" s="42" t="n"/>
      <c r="N2412" s="42" t="n"/>
      <c r="O2412" s="42" t="n"/>
    </row>
    <row r="2413">
      <c r="A2413" s="40" t="n"/>
      <c r="B2413" s="41" t="n"/>
      <c r="C2413" s="42" t="n"/>
      <c r="D2413" s="42" t="n"/>
      <c r="E2413" s="42" t="n"/>
      <c r="F2413" s="42" t="n"/>
      <c r="G2413" s="42" t="n"/>
      <c r="H2413" s="42" t="n"/>
      <c r="I2413" s="42" t="n"/>
      <c r="J2413" s="42" t="n"/>
      <c r="K2413" s="42" t="n"/>
      <c r="L2413" s="42" t="n"/>
      <c r="M2413" s="42" t="n"/>
      <c r="N2413" s="42" t="n"/>
      <c r="O2413" s="42" t="n"/>
    </row>
    <row r="2414">
      <c r="A2414" s="40" t="n"/>
      <c r="B2414" s="41" t="n"/>
      <c r="C2414" s="42" t="n"/>
      <c r="D2414" s="42" t="n"/>
      <c r="E2414" s="42" t="n"/>
      <c r="F2414" s="42" t="n"/>
      <c r="G2414" s="42" t="n"/>
      <c r="H2414" s="42" t="n"/>
      <c r="I2414" s="42" t="n"/>
      <c r="J2414" s="42" t="n"/>
      <c r="K2414" s="42" t="n"/>
      <c r="L2414" s="42" t="n"/>
      <c r="M2414" s="42" t="n"/>
      <c r="N2414" s="42" t="n"/>
      <c r="O2414" s="42" t="n"/>
    </row>
    <row r="2415">
      <c r="A2415" s="40" t="n"/>
      <c r="B2415" s="41" t="n"/>
      <c r="C2415" s="42" t="n"/>
      <c r="D2415" s="42" t="n"/>
      <c r="E2415" s="42" t="n"/>
      <c r="F2415" s="42" t="n"/>
      <c r="G2415" s="42" t="n"/>
      <c r="H2415" s="42" t="n"/>
      <c r="I2415" s="42" t="n"/>
      <c r="J2415" s="42" t="n"/>
      <c r="K2415" s="42" t="n"/>
      <c r="L2415" s="42" t="n"/>
      <c r="M2415" s="42" t="n"/>
      <c r="N2415" s="42" t="n"/>
      <c r="O2415" s="42" t="n"/>
    </row>
    <row r="2416">
      <c r="A2416" s="40" t="n"/>
      <c r="B2416" s="41" t="n"/>
      <c r="C2416" s="42" t="n"/>
      <c r="D2416" s="42" t="n"/>
      <c r="E2416" s="42" t="n"/>
      <c r="F2416" s="42" t="n"/>
      <c r="G2416" s="42" t="n"/>
      <c r="H2416" s="42" t="n"/>
      <c r="I2416" s="42" t="n"/>
      <c r="J2416" s="42" t="n"/>
      <c r="K2416" s="42" t="n"/>
      <c r="L2416" s="42" t="n"/>
      <c r="M2416" s="42" t="n"/>
      <c r="N2416" s="42" t="n"/>
      <c r="O2416" s="42" t="n"/>
    </row>
    <row r="2417">
      <c r="A2417" s="40" t="n"/>
      <c r="B2417" s="41" t="n"/>
      <c r="C2417" s="42" t="n"/>
      <c r="D2417" s="42" t="n"/>
      <c r="E2417" s="42" t="n"/>
      <c r="F2417" s="42" t="n"/>
      <c r="G2417" s="42" t="n"/>
      <c r="H2417" s="42" t="n"/>
      <c r="I2417" s="42" t="n"/>
      <c r="J2417" s="42" t="n"/>
      <c r="K2417" s="42" t="n"/>
      <c r="L2417" s="42" t="n"/>
      <c r="M2417" s="42" t="n"/>
      <c r="N2417" s="42" t="n"/>
      <c r="O2417" s="42" t="n"/>
    </row>
    <row r="2418">
      <c r="A2418" s="40" t="n"/>
      <c r="B2418" s="41" t="n"/>
      <c r="C2418" s="42" t="n"/>
      <c r="D2418" s="42" t="n"/>
      <c r="E2418" s="42" t="n"/>
      <c r="F2418" s="42" t="n"/>
      <c r="G2418" s="42" t="n"/>
      <c r="H2418" s="42" t="n"/>
      <c r="I2418" s="42" t="n"/>
      <c r="J2418" s="42" t="n"/>
      <c r="K2418" s="42" t="n"/>
      <c r="L2418" s="42" t="n"/>
      <c r="M2418" s="42" t="n"/>
      <c r="N2418" s="42" t="n"/>
      <c r="O2418" s="42" t="n"/>
    </row>
    <row r="2419">
      <c r="A2419" s="40" t="n"/>
      <c r="B2419" s="41" t="n"/>
      <c r="C2419" s="42" t="n"/>
      <c r="D2419" s="42" t="n"/>
      <c r="E2419" s="42" t="n"/>
      <c r="F2419" s="42" t="n"/>
      <c r="G2419" s="42" t="n"/>
      <c r="H2419" s="42" t="n"/>
      <c r="I2419" s="42" t="n"/>
      <c r="J2419" s="42" t="n"/>
      <c r="K2419" s="42" t="n"/>
      <c r="L2419" s="42" t="n"/>
      <c r="M2419" s="42" t="n"/>
      <c r="N2419" s="42" t="n"/>
      <c r="O2419" s="42" t="n"/>
    </row>
    <row r="2420">
      <c r="A2420" s="40" t="n"/>
      <c r="B2420" s="41" t="n"/>
      <c r="C2420" s="42" t="n"/>
      <c r="D2420" s="42" t="n"/>
      <c r="E2420" s="42" t="n"/>
      <c r="F2420" s="42" t="n"/>
      <c r="G2420" s="42" t="n"/>
      <c r="H2420" s="42" t="n"/>
      <c r="I2420" s="42" t="n"/>
      <c r="J2420" s="42" t="n"/>
      <c r="K2420" s="42" t="n"/>
      <c r="L2420" s="42" t="n"/>
      <c r="M2420" s="42" t="n"/>
      <c r="N2420" s="42" t="n"/>
      <c r="O2420" s="42" t="n"/>
    </row>
    <row r="2421">
      <c r="A2421" s="40" t="n"/>
      <c r="B2421" s="41" t="n"/>
      <c r="C2421" s="42" t="n"/>
      <c r="D2421" s="42" t="n"/>
      <c r="E2421" s="42" t="n"/>
      <c r="F2421" s="42" t="n"/>
      <c r="G2421" s="42" t="n"/>
      <c r="H2421" s="42" t="n"/>
      <c r="I2421" s="42" t="n"/>
      <c r="J2421" s="42" t="n"/>
      <c r="K2421" s="42" t="n"/>
      <c r="L2421" s="42" t="n"/>
      <c r="M2421" s="42" t="n"/>
      <c r="N2421" s="42" t="n"/>
      <c r="O2421" s="42" t="n"/>
    </row>
    <row r="2422">
      <c r="A2422" s="40" t="n"/>
      <c r="B2422" s="41" t="n"/>
      <c r="C2422" s="42" t="n"/>
      <c r="D2422" s="42" t="n"/>
      <c r="E2422" s="42" t="n"/>
      <c r="F2422" s="42" t="n"/>
      <c r="G2422" s="42" t="n"/>
      <c r="H2422" s="42" t="n"/>
      <c r="I2422" s="42" t="n"/>
      <c r="J2422" s="42" t="n"/>
      <c r="K2422" s="42" t="n"/>
      <c r="L2422" s="42" t="n"/>
      <c r="M2422" s="42" t="n"/>
      <c r="N2422" s="42" t="n"/>
      <c r="O2422" s="42" t="n"/>
    </row>
    <row r="2423">
      <c r="A2423" s="40" t="n"/>
      <c r="B2423" s="41" t="n"/>
      <c r="C2423" s="42" t="n"/>
      <c r="D2423" s="42" t="n"/>
      <c r="E2423" s="42" t="n"/>
      <c r="F2423" s="42" t="n"/>
      <c r="G2423" s="42" t="n"/>
      <c r="H2423" s="42" t="n"/>
      <c r="I2423" s="42" t="n"/>
      <c r="J2423" s="42" t="n"/>
      <c r="K2423" s="42" t="n"/>
      <c r="L2423" s="42" t="n"/>
      <c r="M2423" s="42" t="n"/>
      <c r="N2423" s="42" t="n"/>
      <c r="O2423" s="42" t="n"/>
    </row>
    <row r="2424">
      <c r="A2424" s="40" t="n"/>
      <c r="B2424" s="41" t="n"/>
      <c r="C2424" s="42" t="n"/>
      <c r="D2424" s="42" t="n"/>
      <c r="E2424" s="42" t="n"/>
      <c r="F2424" s="42" t="n"/>
      <c r="G2424" s="42" t="n"/>
      <c r="H2424" s="42" t="n"/>
      <c r="I2424" s="42" t="n"/>
      <c r="J2424" s="42" t="n"/>
      <c r="K2424" s="42" t="n"/>
      <c r="L2424" s="42" t="n"/>
      <c r="M2424" s="42" t="n"/>
      <c r="N2424" s="42" t="n"/>
      <c r="O2424" s="42" t="n"/>
    </row>
    <row r="2425">
      <c r="A2425" s="40" t="n"/>
      <c r="B2425" s="41" t="n"/>
      <c r="C2425" s="42" t="n"/>
      <c r="D2425" s="42" t="n"/>
      <c r="E2425" s="42" t="n"/>
      <c r="F2425" s="42" t="n"/>
      <c r="G2425" s="42" t="n"/>
      <c r="H2425" s="42" t="n"/>
      <c r="I2425" s="42" t="n"/>
      <c r="J2425" s="42" t="n"/>
      <c r="K2425" s="42" t="n"/>
      <c r="L2425" s="42" t="n"/>
      <c r="M2425" s="42" t="n"/>
      <c r="N2425" s="42" t="n"/>
      <c r="O2425" s="42" t="n"/>
    </row>
    <row r="2426">
      <c r="A2426" s="40" t="n"/>
      <c r="B2426" s="41" t="n"/>
      <c r="C2426" s="42" t="n"/>
      <c r="D2426" s="42" t="n"/>
      <c r="E2426" s="42" t="n"/>
      <c r="F2426" s="42" t="n"/>
      <c r="G2426" s="42" t="n"/>
      <c r="H2426" s="42" t="n"/>
      <c r="I2426" s="42" t="n"/>
      <c r="J2426" s="42" t="n"/>
      <c r="K2426" s="42" t="n"/>
      <c r="L2426" s="42" t="n"/>
      <c r="M2426" s="42" t="n"/>
      <c r="N2426" s="42" t="n"/>
      <c r="O2426" s="42" t="n"/>
    </row>
    <row r="2427">
      <c r="A2427" s="40" t="n"/>
      <c r="B2427" s="41" t="n"/>
      <c r="C2427" s="42" t="n"/>
      <c r="D2427" s="42" t="n"/>
      <c r="E2427" s="42" t="n"/>
      <c r="F2427" s="42" t="n"/>
      <c r="G2427" s="42" t="n"/>
      <c r="H2427" s="42" t="n"/>
      <c r="I2427" s="42" t="n"/>
      <c r="J2427" s="42" t="n"/>
      <c r="K2427" s="42" t="n"/>
      <c r="L2427" s="42" t="n"/>
      <c r="M2427" s="42" t="n"/>
      <c r="N2427" s="42" t="n"/>
      <c r="O2427" s="42" t="n"/>
    </row>
    <row r="2428">
      <c r="A2428" s="40" t="n"/>
      <c r="B2428" s="41" t="n"/>
      <c r="C2428" s="42" t="n"/>
      <c r="D2428" s="42" t="n"/>
      <c r="E2428" s="42" t="n"/>
      <c r="F2428" s="42" t="n"/>
      <c r="G2428" s="42" t="n"/>
      <c r="H2428" s="42" t="n"/>
      <c r="I2428" s="42" t="n"/>
      <c r="J2428" s="42" t="n"/>
      <c r="K2428" s="42" t="n"/>
      <c r="L2428" s="42" t="n"/>
      <c r="M2428" s="42" t="n"/>
      <c r="N2428" s="42" t="n"/>
      <c r="O2428" s="42" t="n"/>
    </row>
    <row r="2429">
      <c r="A2429" s="40" t="n"/>
      <c r="B2429" s="41" t="n"/>
      <c r="C2429" s="42" t="n"/>
      <c r="D2429" s="42" t="n"/>
      <c r="E2429" s="42" t="n"/>
      <c r="F2429" s="42" t="n"/>
      <c r="G2429" s="42" t="n"/>
      <c r="H2429" s="42" t="n"/>
      <c r="I2429" s="42" t="n"/>
      <c r="J2429" s="42" t="n"/>
      <c r="K2429" s="42" t="n"/>
      <c r="L2429" s="42" t="n"/>
      <c r="M2429" s="42" t="n"/>
      <c r="N2429" s="42" t="n"/>
      <c r="O2429" s="42" t="n"/>
    </row>
    <row r="2430">
      <c r="A2430" s="40" t="n"/>
      <c r="B2430" s="41" t="n"/>
      <c r="C2430" s="42" t="n"/>
      <c r="D2430" s="42" t="n"/>
      <c r="E2430" s="42" t="n"/>
      <c r="F2430" s="42" t="n"/>
      <c r="G2430" s="42" t="n"/>
      <c r="H2430" s="42" t="n"/>
      <c r="I2430" s="42" t="n"/>
      <c r="J2430" s="42" t="n"/>
      <c r="K2430" s="42" t="n"/>
      <c r="L2430" s="42" t="n"/>
      <c r="M2430" s="42" t="n"/>
      <c r="N2430" s="42" t="n"/>
      <c r="O2430" s="42" t="n"/>
    </row>
    <row r="2431">
      <c r="A2431" s="40" t="n"/>
      <c r="B2431" s="41" t="n"/>
      <c r="C2431" s="42" t="n"/>
      <c r="D2431" s="42" t="n"/>
      <c r="E2431" s="42" t="n"/>
      <c r="F2431" s="42" t="n"/>
      <c r="G2431" s="42" t="n"/>
      <c r="H2431" s="42" t="n"/>
      <c r="I2431" s="42" t="n"/>
      <c r="J2431" s="42" t="n"/>
      <c r="K2431" s="42" t="n"/>
      <c r="L2431" s="42" t="n"/>
      <c r="M2431" s="42" t="n"/>
      <c r="N2431" s="42" t="n"/>
      <c r="O2431" s="42" t="n"/>
    </row>
    <row r="2432">
      <c r="A2432" s="40" t="n"/>
      <c r="B2432" s="41" t="n"/>
      <c r="C2432" s="42" t="n"/>
      <c r="D2432" s="42" t="n"/>
      <c r="E2432" s="42" t="n"/>
      <c r="F2432" s="42" t="n"/>
      <c r="G2432" s="42" t="n"/>
      <c r="H2432" s="42" t="n"/>
      <c r="I2432" s="42" t="n"/>
      <c r="J2432" s="42" t="n"/>
      <c r="K2432" s="42" t="n"/>
      <c r="L2432" s="42" t="n"/>
      <c r="M2432" s="42" t="n"/>
      <c r="N2432" s="42" t="n"/>
      <c r="O2432" s="42" t="n"/>
    </row>
    <row r="2433">
      <c r="A2433" s="40" t="n"/>
      <c r="B2433" s="41" t="n"/>
      <c r="C2433" s="42" t="n"/>
      <c r="D2433" s="42" t="n"/>
      <c r="E2433" s="42" t="n"/>
      <c r="F2433" s="42" t="n"/>
      <c r="G2433" s="42" t="n"/>
      <c r="H2433" s="42" t="n"/>
      <c r="I2433" s="42" t="n"/>
      <c r="J2433" s="42" t="n"/>
      <c r="K2433" s="42" t="n"/>
      <c r="L2433" s="42" t="n"/>
      <c r="M2433" s="42" t="n"/>
      <c r="N2433" s="42" t="n"/>
      <c r="O2433" s="42" t="n"/>
    </row>
    <row r="2434">
      <c r="A2434" s="40" t="n"/>
      <c r="B2434" s="41" t="n"/>
      <c r="C2434" s="42" t="n"/>
      <c r="D2434" s="42" t="n"/>
      <c r="E2434" s="42" t="n"/>
      <c r="F2434" s="42" t="n"/>
      <c r="G2434" s="42" t="n"/>
      <c r="H2434" s="42" t="n"/>
      <c r="I2434" s="42" t="n"/>
      <c r="J2434" s="42" t="n"/>
      <c r="K2434" s="42" t="n"/>
      <c r="L2434" s="42" t="n"/>
      <c r="M2434" s="42" t="n"/>
      <c r="N2434" s="42" t="n"/>
      <c r="O2434" s="42" t="n"/>
    </row>
    <row r="2435">
      <c r="A2435" s="40" t="n"/>
      <c r="B2435" s="41" t="n"/>
      <c r="C2435" s="42" t="n"/>
      <c r="D2435" s="42" t="n"/>
      <c r="E2435" s="42" t="n"/>
      <c r="F2435" s="42" t="n"/>
      <c r="G2435" s="42" t="n"/>
      <c r="H2435" s="42" t="n"/>
      <c r="I2435" s="42" t="n"/>
      <c r="J2435" s="42" t="n"/>
      <c r="K2435" s="42" t="n"/>
      <c r="L2435" s="42" t="n"/>
      <c r="M2435" s="42" t="n"/>
      <c r="N2435" s="42" t="n"/>
      <c r="O2435" s="42" t="n"/>
    </row>
    <row r="2436">
      <c r="A2436" s="40" t="n"/>
      <c r="B2436" s="41" t="n"/>
      <c r="C2436" s="42" t="n"/>
      <c r="D2436" s="42" t="n"/>
      <c r="E2436" s="42" t="n"/>
      <c r="F2436" s="42" t="n"/>
      <c r="G2436" s="42" t="n"/>
      <c r="H2436" s="42" t="n"/>
      <c r="I2436" s="42" t="n"/>
      <c r="J2436" s="42" t="n"/>
      <c r="K2436" s="42" t="n"/>
      <c r="L2436" s="42" t="n"/>
      <c r="M2436" s="42" t="n"/>
      <c r="N2436" s="42" t="n"/>
      <c r="O2436" s="42" t="n"/>
    </row>
    <row r="2437">
      <c r="A2437" s="40" t="n"/>
      <c r="B2437" s="41" t="n"/>
      <c r="C2437" s="42" t="n"/>
      <c r="D2437" s="42" t="n"/>
      <c r="E2437" s="42" t="n"/>
      <c r="F2437" s="42" t="n"/>
      <c r="G2437" s="42" t="n"/>
      <c r="H2437" s="42" t="n"/>
      <c r="I2437" s="42" t="n"/>
      <c r="J2437" s="42" t="n"/>
      <c r="K2437" s="42" t="n"/>
      <c r="L2437" s="42" t="n"/>
      <c r="M2437" s="42" t="n"/>
      <c r="N2437" s="42" t="n"/>
      <c r="O2437" s="42" t="n"/>
    </row>
    <row r="2438">
      <c r="A2438" s="40" t="n"/>
      <c r="B2438" s="41" t="n"/>
      <c r="C2438" s="42" t="n"/>
      <c r="D2438" s="42" t="n"/>
      <c r="E2438" s="42" t="n"/>
      <c r="F2438" s="42" t="n"/>
      <c r="G2438" s="42" t="n"/>
      <c r="H2438" s="42" t="n"/>
      <c r="I2438" s="42" t="n"/>
      <c r="J2438" s="42" t="n"/>
      <c r="K2438" s="42" t="n"/>
      <c r="L2438" s="42" t="n"/>
      <c r="M2438" s="42" t="n"/>
      <c r="N2438" s="42" t="n"/>
      <c r="O2438" s="42" t="n"/>
    </row>
    <row r="2439">
      <c r="A2439" s="40" t="n"/>
      <c r="B2439" s="41" t="n"/>
      <c r="C2439" s="42" t="n"/>
      <c r="D2439" s="42" t="n"/>
      <c r="E2439" s="42" t="n"/>
      <c r="F2439" s="42" t="n"/>
      <c r="G2439" s="42" t="n"/>
      <c r="H2439" s="42" t="n"/>
      <c r="I2439" s="42" t="n"/>
      <c r="J2439" s="42" t="n"/>
      <c r="K2439" s="42" t="n"/>
      <c r="L2439" s="42" t="n"/>
      <c r="M2439" s="42" t="n"/>
      <c r="N2439" s="42" t="n"/>
      <c r="O2439" s="42" t="n"/>
    </row>
    <row r="2440">
      <c r="A2440" s="40" t="n"/>
      <c r="B2440" s="41" t="n"/>
      <c r="C2440" s="42" t="n"/>
      <c r="D2440" s="42" t="n"/>
      <c r="E2440" s="42" t="n"/>
      <c r="F2440" s="42" t="n"/>
      <c r="G2440" s="42" t="n"/>
      <c r="H2440" s="42" t="n"/>
      <c r="I2440" s="42" t="n"/>
      <c r="J2440" s="42" t="n"/>
      <c r="K2440" s="42" t="n"/>
      <c r="L2440" s="42" t="n"/>
      <c r="M2440" s="42" t="n"/>
      <c r="N2440" s="42" t="n"/>
      <c r="O2440" s="42" t="n"/>
    </row>
    <row r="2441">
      <c r="A2441" s="40" t="n"/>
      <c r="B2441" s="41" t="n"/>
      <c r="C2441" s="42" t="n"/>
      <c r="D2441" s="42" t="n"/>
      <c r="E2441" s="42" t="n"/>
      <c r="F2441" s="42" t="n"/>
      <c r="G2441" s="42" t="n"/>
      <c r="H2441" s="42" t="n"/>
      <c r="I2441" s="42" t="n"/>
      <c r="J2441" s="42" t="n"/>
      <c r="K2441" s="42" t="n"/>
      <c r="L2441" s="42" t="n"/>
      <c r="M2441" s="42" t="n"/>
      <c r="N2441" s="42" t="n"/>
      <c r="O2441" s="42" t="n"/>
    </row>
    <row r="2442">
      <c r="A2442" s="40" t="n"/>
      <c r="B2442" s="41" t="n"/>
      <c r="C2442" s="42" t="n"/>
      <c r="D2442" s="42" t="n"/>
      <c r="E2442" s="42" t="n"/>
      <c r="F2442" s="42" t="n"/>
      <c r="G2442" s="42" t="n"/>
      <c r="H2442" s="42" t="n"/>
      <c r="I2442" s="42" t="n"/>
      <c r="J2442" s="42" t="n"/>
      <c r="K2442" s="42" t="n"/>
      <c r="L2442" s="42" t="n"/>
      <c r="M2442" s="42" t="n"/>
      <c r="N2442" s="42" t="n"/>
      <c r="O2442" s="42" t="n"/>
    </row>
    <row r="2443">
      <c r="A2443" s="40" t="n"/>
      <c r="B2443" s="41" t="n"/>
      <c r="C2443" s="42" t="n"/>
      <c r="D2443" s="42" t="n"/>
      <c r="E2443" s="42" t="n"/>
      <c r="F2443" s="42" t="n"/>
      <c r="G2443" s="42" t="n"/>
      <c r="H2443" s="42" t="n"/>
      <c r="I2443" s="42" t="n"/>
      <c r="J2443" s="42" t="n"/>
      <c r="K2443" s="42" t="n"/>
      <c r="L2443" s="42" t="n"/>
      <c r="M2443" s="42" t="n"/>
      <c r="N2443" s="42" t="n"/>
      <c r="O2443" s="42" t="n"/>
    </row>
    <row r="2444">
      <c r="A2444" s="40" t="n"/>
      <c r="B2444" s="41" t="n"/>
      <c r="C2444" s="42" t="n"/>
      <c r="D2444" s="42" t="n"/>
      <c r="E2444" s="42" t="n"/>
      <c r="F2444" s="42" t="n"/>
      <c r="G2444" s="42" t="n"/>
      <c r="H2444" s="42" t="n"/>
      <c r="I2444" s="42" t="n"/>
      <c r="J2444" s="42" t="n"/>
      <c r="K2444" s="42" t="n"/>
      <c r="L2444" s="42" t="n"/>
      <c r="M2444" s="42" t="n"/>
      <c r="N2444" s="42" t="n"/>
      <c r="O2444" s="42" t="n"/>
    </row>
    <row r="2445">
      <c r="A2445" s="40" t="n"/>
      <c r="B2445" s="41" t="n"/>
      <c r="C2445" s="42" t="n"/>
      <c r="D2445" s="42" t="n"/>
      <c r="E2445" s="42" t="n"/>
      <c r="F2445" s="42" t="n"/>
      <c r="G2445" s="42" t="n"/>
      <c r="H2445" s="42" t="n"/>
      <c r="I2445" s="42" t="n"/>
      <c r="J2445" s="42" t="n"/>
      <c r="K2445" s="42" t="n"/>
      <c r="L2445" s="42" t="n"/>
      <c r="M2445" s="42" t="n"/>
      <c r="N2445" s="42" t="n"/>
      <c r="O2445" s="42" t="n"/>
    </row>
    <row r="2446">
      <c r="A2446" s="40" t="n"/>
      <c r="B2446" s="41" t="n"/>
      <c r="C2446" s="42" t="n"/>
      <c r="D2446" s="42" t="n"/>
      <c r="E2446" s="42" t="n"/>
      <c r="F2446" s="42" t="n"/>
      <c r="G2446" s="42" t="n"/>
      <c r="H2446" s="42" t="n"/>
      <c r="I2446" s="42" t="n"/>
      <c r="J2446" s="42" t="n"/>
      <c r="K2446" s="42" t="n"/>
      <c r="L2446" s="42" t="n"/>
      <c r="M2446" s="42" t="n"/>
      <c r="N2446" s="42" t="n"/>
      <c r="O2446" s="42" t="n"/>
    </row>
    <row r="2447">
      <c r="A2447" s="40" t="n"/>
      <c r="B2447" s="41" t="n"/>
      <c r="C2447" s="42" t="n"/>
      <c r="D2447" s="42" t="n"/>
      <c r="E2447" s="42" t="n"/>
      <c r="F2447" s="42" t="n"/>
      <c r="G2447" s="42" t="n"/>
      <c r="H2447" s="42" t="n"/>
      <c r="I2447" s="42" t="n"/>
      <c r="J2447" s="42" t="n"/>
      <c r="K2447" s="42" t="n"/>
      <c r="L2447" s="42" t="n"/>
      <c r="M2447" s="42" t="n"/>
      <c r="N2447" s="42" t="n"/>
      <c r="O2447" s="42" t="n"/>
    </row>
    <row r="2448">
      <c r="A2448" s="40" t="n"/>
      <c r="B2448" s="41" t="n"/>
      <c r="C2448" s="42" t="n"/>
      <c r="D2448" s="42" t="n"/>
      <c r="E2448" s="42" t="n"/>
      <c r="F2448" s="42" t="n"/>
      <c r="G2448" s="42" t="n"/>
      <c r="H2448" s="42" t="n"/>
      <c r="I2448" s="42" t="n"/>
      <c r="J2448" s="42" t="n"/>
      <c r="K2448" s="42" t="n"/>
      <c r="L2448" s="42" t="n"/>
      <c r="M2448" s="42" t="n"/>
      <c r="N2448" s="42" t="n"/>
      <c r="O2448" s="42" t="n"/>
    </row>
    <row r="2449">
      <c r="A2449" s="40" t="n"/>
      <c r="B2449" s="41" t="n"/>
      <c r="C2449" s="42" t="n"/>
      <c r="D2449" s="42" t="n"/>
      <c r="E2449" s="42" t="n"/>
      <c r="F2449" s="42" t="n"/>
      <c r="G2449" s="42" t="n"/>
      <c r="H2449" s="42" t="n"/>
      <c r="I2449" s="42" t="n"/>
      <c r="J2449" s="42" t="n"/>
      <c r="K2449" s="42" t="n"/>
      <c r="L2449" s="42" t="n"/>
      <c r="M2449" s="42" t="n"/>
      <c r="N2449" s="42" t="n"/>
      <c r="O2449" s="42" t="n"/>
    </row>
    <row r="2450">
      <c r="A2450" s="40" t="n"/>
      <c r="B2450" s="41" t="n"/>
      <c r="C2450" s="42" t="n"/>
      <c r="D2450" s="42" t="n"/>
      <c r="E2450" s="42" t="n"/>
      <c r="F2450" s="42" t="n"/>
      <c r="G2450" s="42" t="n"/>
      <c r="H2450" s="42" t="n"/>
      <c r="I2450" s="42" t="n"/>
      <c r="J2450" s="42" t="n"/>
      <c r="K2450" s="42" t="n"/>
      <c r="L2450" s="42" t="n"/>
      <c r="M2450" s="42" t="n"/>
      <c r="N2450" s="42" t="n"/>
      <c r="O2450" s="42" t="n"/>
    </row>
    <row r="2451">
      <c r="A2451" s="40" t="n"/>
      <c r="B2451" s="41" t="n"/>
      <c r="C2451" s="42" t="n"/>
      <c r="D2451" s="42" t="n"/>
      <c r="E2451" s="42" t="n"/>
      <c r="F2451" s="42" t="n"/>
      <c r="G2451" s="42" t="n"/>
      <c r="H2451" s="42" t="n"/>
      <c r="I2451" s="42" t="n"/>
      <c r="J2451" s="42" t="n"/>
      <c r="K2451" s="42" t="n"/>
      <c r="L2451" s="42" t="n"/>
      <c r="M2451" s="42" t="n"/>
      <c r="N2451" s="42" t="n"/>
      <c r="O2451" s="42" t="n"/>
    </row>
    <row r="2452">
      <c r="A2452" s="40" t="n"/>
      <c r="B2452" s="41" t="n"/>
      <c r="C2452" s="42" t="n"/>
      <c r="D2452" s="42" t="n"/>
      <c r="E2452" s="42" t="n"/>
      <c r="F2452" s="42" t="n"/>
      <c r="G2452" s="42" t="n"/>
      <c r="H2452" s="42" t="n"/>
      <c r="I2452" s="42" t="n"/>
      <c r="J2452" s="42" t="n"/>
      <c r="K2452" s="42" t="n"/>
      <c r="L2452" s="42" t="n"/>
      <c r="M2452" s="42" t="n"/>
      <c r="N2452" s="42" t="n"/>
      <c r="O2452" s="42" t="n"/>
    </row>
    <row r="2453">
      <c r="A2453" s="40" t="n"/>
      <c r="B2453" s="41" t="n"/>
      <c r="C2453" s="42" t="n"/>
      <c r="D2453" s="42" t="n"/>
      <c r="E2453" s="42" t="n"/>
      <c r="F2453" s="42" t="n"/>
      <c r="G2453" s="42" t="n"/>
      <c r="H2453" s="42" t="n"/>
      <c r="I2453" s="42" t="n"/>
      <c r="J2453" s="42" t="n"/>
      <c r="K2453" s="42" t="n"/>
      <c r="L2453" s="42" t="n"/>
      <c r="M2453" s="42" t="n"/>
      <c r="N2453" s="42" t="n"/>
      <c r="O2453" s="42" t="n"/>
    </row>
    <row r="2454">
      <c r="A2454" s="40" t="n"/>
      <c r="B2454" s="41" t="n"/>
      <c r="C2454" s="42" t="n"/>
      <c r="D2454" s="42" t="n"/>
      <c r="E2454" s="42" t="n"/>
      <c r="F2454" s="42" t="n"/>
      <c r="G2454" s="42" t="n"/>
      <c r="H2454" s="42" t="n"/>
      <c r="I2454" s="42" t="n"/>
      <c r="J2454" s="42" t="n"/>
      <c r="K2454" s="42" t="n"/>
      <c r="L2454" s="42" t="n"/>
      <c r="M2454" s="42" t="n"/>
      <c r="N2454" s="42" t="n"/>
      <c r="O2454" s="42" t="n"/>
    </row>
    <row r="2455">
      <c r="A2455" s="40" t="n"/>
      <c r="B2455" s="41" t="n"/>
      <c r="C2455" s="42" t="n"/>
      <c r="D2455" s="42" t="n"/>
      <c r="E2455" s="42" t="n"/>
      <c r="F2455" s="42" t="n"/>
      <c r="G2455" s="42" t="n"/>
      <c r="H2455" s="42" t="n"/>
      <c r="I2455" s="42" t="n"/>
      <c r="J2455" s="42" t="n"/>
      <c r="K2455" s="42" t="n"/>
      <c r="L2455" s="42" t="n"/>
      <c r="M2455" s="42" t="n"/>
      <c r="N2455" s="42" t="n"/>
      <c r="O2455" s="42" t="n"/>
    </row>
    <row r="2456">
      <c r="A2456" s="40" t="n"/>
      <c r="B2456" s="41" t="n"/>
      <c r="C2456" s="42" t="n"/>
      <c r="D2456" s="42" t="n"/>
      <c r="E2456" s="42" t="n"/>
      <c r="F2456" s="42" t="n"/>
      <c r="G2456" s="42" t="n"/>
      <c r="H2456" s="42" t="n"/>
      <c r="I2456" s="42" t="n"/>
      <c r="J2456" s="42" t="n"/>
      <c r="K2456" s="42" t="n"/>
      <c r="L2456" s="42" t="n"/>
      <c r="M2456" s="42" t="n"/>
      <c r="N2456" s="42" t="n"/>
      <c r="O2456" s="42" t="n"/>
    </row>
    <row r="2457">
      <c r="A2457" s="40" t="n"/>
      <c r="B2457" s="41" t="n"/>
      <c r="C2457" s="42" t="n"/>
      <c r="D2457" s="42" t="n"/>
      <c r="E2457" s="42" t="n"/>
      <c r="F2457" s="42" t="n"/>
      <c r="G2457" s="42" t="n"/>
      <c r="H2457" s="42" t="n"/>
      <c r="I2457" s="42" t="n"/>
      <c r="J2457" s="42" t="n"/>
      <c r="K2457" s="42" t="n"/>
      <c r="L2457" s="42" t="n"/>
      <c r="M2457" s="42" t="n"/>
      <c r="N2457" s="42" t="n"/>
      <c r="O2457" s="42" t="n"/>
    </row>
    <row r="2458">
      <c r="A2458" s="40" t="n"/>
      <c r="B2458" s="41" t="n"/>
      <c r="C2458" s="42" t="n"/>
      <c r="D2458" s="42" t="n"/>
      <c r="E2458" s="42" t="n"/>
      <c r="F2458" s="42" t="n"/>
      <c r="G2458" s="42" t="n"/>
      <c r="H2458" s="42" t="n"/>
      <c r="I2458" s="42" t="n"/>
      <c r="J2458" s="42" t="n"/>
      <c r="K2458" s="42" t="n"/>
      <c r="L2458" s="42" t="n"/>
      <c r="M2458" s="42" t="n"/>
      <c r="N2458" s="42" t="n"/>
      <c r="O2458" s="42" t="n"/>
    </row>
    <row r="2459">
      <c r="A2459" s="40" t="n"/>
      <c r="B2459" s="41" t="n"/>
      <c r="C2459" s="42" t="n"/>
      <c r="D2459" s="42" t="n"/>
      <c r="E2459" s="42" t="n"/>
      <c r="F2459" s="42" t="n"/>
      <c r="G2459" s="42" t="n"/>
      <c r="H2459" s="42" t="n"/>
      <c r="I2459" s="42" t="n"/>
      <c r="J2459" s="42" t="n"/>
      <c r="K2459" s="42" t="n"/>
      <c r="L2459" s="42" t="n"/>
      <c r="M2459" s="42" t="n"/>
      <c r="N2459" s="42" t="n"/>
      <c r="O2459" s="42" t="n"/>
    </row>
    <row r="2460">
      <c r="A2460" s="40" t="n"/>
      <c r="B2460" s="41" t="n"/>
      <c r="C2460" s="42" t="n"/>
      <c r="D2460" s="42" t="n"/>
      <c r="E2460" s="42" t="n"/>
      <c r="F2460" s="42" t="n"/>
      <c r="G2460" s="42" t="n"/>
      <c r="H2460" s="42" t="n"/>
      <c r="I2460" s="42" t="n"/>
      <c r="J2460" s="42" t="n"/>
      <c r="K2460" s="42" t="n"/>
      <c r="L2460" s="42" t="n"/>
      <c r="M2460" s="42" t="n"/>
      <c r="N2460" s="42" t="n"/>
      <c r="O2460" s="42" t="n"/>
    </row>
    <row r="2461">
      <c r="A2461" s="40" t="n"/>
      <c r="B2461" s="41" t="n"/>
      <c r="C2461" s="42" t="n"/>
      <c r="D2461" s="42" t="n"/>
      <c r="E2461" s="42" t="n"/>
      <c r="F2461" s="42" t="n"/>
      <c r="G2461" s="42" t="n"/>
      <c r="H2461" s="42" t="n"/>
      <c r="I2461" s="42" t="n"/>
      <c r="J2461" s="42" t="n"/>
      <c r="K2461" s="42" t="n"/>
      <c r="L2461" s="42" t="n"/>
      <c r="M2461" s="42" t="n"/>
      <c r="N2461" s="42" t="n"/>
      <c r="O2461" s="42" t="n"/>
    </row>
    <row r="2462">
      <c r="A2462" s="40" t="n"/>
      <c r="B2462" s="41" t="n"/>
      <c r="C2462" s="42" t="n"/>
      <c r="D2462" s="42" t="n"/>
      <c r="E2462" s="42" t="n"/>
      <c r="F2462" s="42" t="n"/>
      <c r="G2462" s="42" t="n"/>
      <c r="H2462" s="42" t="n"/>
      <c r="I2462" s="42" t="n"/>
      <c r="J2462" s="42" t="n"/>
      <c r="K2462" s="42" t="n"/>
      <c r="L2462" s="42" t="n"/>
      <c r="M2462" s="42" t="n"/>
      <c r="N2462" s="42" t="n"/>
      <c r="O2462" s="42" t="n"/>
    </row>
    <row r="2463">
      <c r="A2463" s="40" t="n"/>
      <c r="B2463" s="41" t="n"/>
      <c r="C2463" s="42" t="n"/>
      <c r="D2463" s="42" t="n"/>
      <c r="E2463" s="42" t="n"/>
      <c r="F2463" s="42" t="n"/>
      <c r="G2463" s="42" t="n"/>
      <c r="H2463" s="42" t="n"/>
      <c r="I2463" s="42" t="n"/>
      <c r="J2463" s="42" t="n"/>
      <c r="K2463" s="42" t="n"/>
      <c r="L2463" s="42" t="n"/>
      <c r="M2463" s="42" t="n"/>
      <c r="N2463" s="42" t="n"/>
      <c r="O2463" s="42" t="n"/>
    </row>
    <row r="2464">
      <c r="A2464" s="40" t="n"/>
      <c r="B2464" s="41" t="n"/>
      <c r="C2464" s="42" t="n"/>
      <c r="D2464" s="42" t="n"/>
      <c r="E2464" s="42" t="n"/>
      <c r="F2464" s="42" t="n"/>
      <c r="G2464" s="42" t="n"/>
      <c r="H2464" s="42" t="n"/>
      <c r="I2464" s="42" t="n"/>
      <c r="J2464" s="42" t="n"/>
      <c r="K2464" s="42" t="n"/>
      <c r="L2464" s="42" t="n"/>
      <c r="M2464" s="42" t="n"/>
      <c r="N2464" s="42" t="n"/>
      <c r="O2464" s="42" t="n"/>
    </row>
    <row r="2465">
      <c r="A2465" s="40" t="n"/>
      <c r="B2465" s="41" t="n"/>
      <c r="C2465" s="42" t="n"/>
      <c r="D2465" s="42" t="n"/>
      <c r="E2465" s="42" t="n"/>
      <c r="F2465" s="42" t="n"/>
      <c r="G2465" s="42" t="n"/>
      <c r="H2465" s="42" t="n"/>
      <c r="I2465" s="42" t="n"/>
      <c r="J2465" s="42" t="n"/>
      <c r="K2465" s="42" t="n"/>
      <c r="L2465" s="42" t="n"/>
      <c r="M2465" s="42" t="n"/>
      <c r="N2465" s="42" t="n"/>
      <c r="O2465" s="42" t="n"/>
    </row>
    <row r="2466">
      <c r="A2466" s="40" t="n"/>
      <c r="B2466" s="41" t="n"/>
      <c r="C2466" s="42" t="n"/>
      <c r="D2466" s="42" t="n"/>
      <c r="E2466" s="42" t="n"/>
      <c r="F2466" s="42" t="n"/>
      <c r="G2466" s="42" t="n"/>
      <c r="H2466" s="42" t="n"/>
      <c r="I2466" s="42" t="n"/>
      <c r="J2466" s="42" t="n"/>
      <c r="K2466" s="42" t="n"/>
      <c r="L2466" s="42" t="n"/>
      <c r="M2466" s="42" t="n"/>
      <c r="N2466" s="42" t="n"/>
      <c r="O2466" s="42" t="n"/>
    </row>
    <row r="2467">
      <c r="A2467" s="40" t="n"/>
      <c r="B2467" s="41" t="n"/>
      <c r="C2467" s="42" t="n"/>
      <c r="D2467" s="42" t="n"/>
      <c r="E2467" s="42" t="n"/>
      <c r="F2467" s="42" t="n"/>
      <c r="G2467" s="42" t="n"/>
      <c r="H2467" s="42" t="n"/>
      <c r="I2467" s="42" t="n"/>
      <c r="J2467" s="42" t="n"/>
      <c r="K2467" s="42" t="n"/>
      <c r="L2467" s="42" t="n"/>
      <c r="M2467" s="42" t="n"/>
      <c r="N2467" s="42" t="n"/>
      <c r="O2467" s="42" t="n"/>
    </row>
    <row r="2468">
      <c r="A2468" s="40" t="n"/>
      <c r="B2468" s="41" t="n"/>
      <c r="C2468" s="42" t="n"/>
      <c r="D2468" s="42" t="n"/>
      <c r="E2468" s="42" t="n"/>
      <c r="F2468" s="42" t="n"/>
      <c r="G2468" s="42" t="n"/>
      <c r="H2468" s="42" t="n"/>
      <c r="I2468" s="42" t="n"/>
      <c r="J2468" s="42" t="n"/>
      <c r="K2468" s="42" t="n"/>
      <c r="L2468" s="42" t="n"/>
      <c r="M2468" s="42" t="n"/>
      <c r="N2468" s="42" t="n"/>
      <c r="O2468" s="42" t="n"/>
    </row>
    <row r="2469">
      <c r="A2469" s="40" t="n"/>
      <c r="B2469" s="41" t="n"/>
      <c r="C2469" s="42" t="n"/>
      <c r="D2469" s="42" t="n"/>
      <c r="E2469" s="42" t="n"/>
      <c r="F2469" s="42" t="n"/>
      <c r="G2469" s="42" t="n"/>
      <c r="H2469" s="42" t="n"/>
      <c r="I2469" s="42" t="n"/>
      <c r="J2469" s="42" t="n"/>
      <c r="K2469" s="42" t="n"/>
      <c r="L2469" s="42" t="n"/>
      <c r="M2469" s="42" t="n"/>
      <c r="N2469" s="42" t="n"/>
      <c r="O2469" s="42" t="n"/>
    </row>
    <row r="2470">
      <c r="A2470" s="40" t="n"/>
      <c r="B2470" s="41" t="n"/>
      <c r="C2470" s="42" t="n"/>
      <c r="D2470" s="42" t="n"/>
      <c r="E2470" s="42" t="n"/>
      <c r="F2470" s="42" t="n"/>
      <c r="G2470" s="42" t="n"/>
      <c r="H2470" s="42" t="n"/>
      <c r="I2470" s="42" t="n"/>
      <c r="J2470" s="42" t="n"/>
      <c r="K2470" s="42" t="n"/>
      <c r="L2470" s="42" t="n"/>
      <c r="M2470" s="42" t="n"/>
      <c r="N2470" s="42" t="n"/>
      <c r="O2470" s="42" t="n"/>
    </row>
    <row r="2471">
      <c r="A2471" s="40" t="n"/>
      <c r="B2471" s="41" t="n"/>
      <c r="C2471" s="42" t="n"/>
      <c r="D2471" s="42" t="n"/>
      <c r="E2471" s="42" t="n"/>
      <c r="F2471" s="42" t="n"/>
      <c r="G2471" s="42" t="n"/>
      <c r="H2471" s="42" t="n"/>
      <c r="I2471" s="42" t="n"/>
      <c r="J2471" s="42" t="n"/>
      <c r="K2471" s="42" t="n"/>
      <c r="L2471" s="42" t="n"/>
      <c r="M2471" s="42" t="n"/>
      <c r="N2471" s="42" t="n"/>
      <c r="O2471" s="42" t="n"/>
    </row>
    <row r="2472">
      <c r="A2472" s="40" t="n"/>
      <c r="B2472" s="41" t="n"/>
      <c r="C2472" s="42" t="n"/>
      <c r="D2472" s="42" t="n"/>
      <c r="E2472" s="42" t="n"/>
      <c r="F2472" s="42" t="n"/>
      <c r="G2472" s="42" t="n"/>
      <c r="H2472" s="42" t="n"/>
      <c r="I2472" s="42" t="n"/>
      <c r="J2472" s="42" t="n"/>
      <c r="K2472" s="42" t="n"/>
      <c r="L2472" s="42" t="n"/>
      <c r="M2472" s="42" t="n"/>
      <c r="N2472" s="42" t="n"/>
      <c r="O2472" s="42" t="n"/>
    </row>
    <row r="2473">
      <c r="A2473" s="40" t="n"/>
      <c r="B2473" s="41" t="n"/>
      <c r="C2473" s="42" t="n"/>
      <c r="D2473" s="42" t="n"/>
      <c r="E2473" s="42" t="n"/>
      <c r="F2473" s="42" t="n"/>
      <c r="G2473" s="42" t="n"/>
      <c r="H2473" s="42" t="n"/>
      <c r="I2473" s="42" t="n"/>
      <c r="J2473" s="42" t="n"/>
      <c r="K2473" s="42" t="n"/>
      <c r="L2473" s="42" t="n"/>
      <c r="M2473" s="42" t="n"/>
      <c r="N2473" s="42" t="n"/>
      <c r="O2473" s="42" t="n"/>
    </row>
    <row r="2474">
      <c r="A2474" s="40" t="n"/>
      <c r="B2474" s="41" t="n"/>
      <c r="C2474" s="42" t="n"/>
      <c r="D2474" s="42" t="n"/>
      <c r="E2474" s="42" t="n"/>
      <c r="F2474" s="42" t="n"/>
      <c r="G2474" s="42" t="n"/>
      <c r="H2474" s="42" t="n"/>
      <c r="I2474" s="42" t="n"/>
      <c r="J2474" s="42" t="n"/>
      <c r="K2474" s="42" t="n"/>
      <c r="L2474" s="42" t="n"/>
      <c r="M2474" s="42" t="n"/>
      <c r="N2474" s="42" t="n"/>
      <c r="O2474" s="42" t="n"/>
    </row>
    <row r="2475">
      <c r="A2475" s="40" t="n"/>
      <c r="B2475" s="41" t="n"/>
      <c r="C2475" s="42" t="n"/>
      <c r="D2475" s="42" t="n"/>
      <c r="E2475" s="42" t="n"/>
      <c r="F2475" s="42" t="n"/>
      <c r="G2475" s="42" t="n"/>
      <c r="H2475" s="42" t="n"/>
      <c r="I2475" s="42" t="n"/>
      <c r="J2475" s="42" t="n"/>
      <c r="K2475" s="42" t="n"/>
      <c r="L2475" s="42" t="n"/>
      <c r="M2475" s="42" t="n"/>
      <c r="N2475" s="42" t="n"/>
      <c r="O2475" s="42" t="n"/>
    </row>
    <row r="2476">
      <c r="A2476" s="40" t="n"/>
      <c r="B2476" s="41" t="n"/>
      <c r="C2476" s="42" t="n"/>
      <c r="D2476" s="42" t="n"/>
      <c r="E2476" s="42" t="n"/>
      <c r="F2476" s="42" t="n"/>
      <c r="G2476" s="42" t="n"/>
      <c r="H2476" s="42" t="n"/>
      <c r="I2476" s="42" t="n"/>
      <c r="J2476" s="42" t="n"/>
      <c r="K2476" s="42" t="n"/>
      <c r="L2476" s="42" t="n"/>
      <c r="M2476" s="42" t="n"/>
      <c r="N2476" s="42" t="n"/>
      <c r="O2476" s="42" t="n"/>
    </row>
    <row r="2477">
      <c r="A2477" s="40" t="n"/>
      <c r="B2477" s="41" t="n"/>
      <c r="C2477" s="42" t="n"/>
      <c r="D2477" s="42" t="n"/>
      <c r="E2477" s="42" t="n"/>
      <c r="F2477" s="42" t="n"/>
      <c r="G2477" s="42" t="n"/>
      <c r="H2477" s="42" t="n"/>
      <c r="I2477" s="42" t="n"/>
      <c r="J2477" s="42" t="n"/>
      <c r="K2477" s="42" t="n"/>
      <c r="L2477" s="42" t="n"/>
      <c r="M2477" s="42" t="n"/>
      <c r="N2477" s="42" t="n"/>
      <c r="O2477" s="42" t="n"/>
    </row>
    <row r="2478">
      <c r="A2478" s="40" t="n"/>
      <c r="B2478" s="41" t="n"/>
      <c r="C2478" s="42" t="n"/>
      <c r="D2478" s="42" t="n"/>
      <c r="E2478" s="42" t="n"/>
      <c r="F2478" s="42" t="n"/>
      <c r="G2478" s="42" t="n"/>
      <c r="H2478" s="42" t="n"/>
      <c r="I2478" s="42" t="n"/>
      <c r="J2478" s="42" t="n"/>
      <c r="K2478" s="42" t="n"/>
      <c r="L2478" s="42" t="n"/>
      <c r="M2478" s="42" t="n"/>
      <c r="N2478" s="42" t="n"/>
      <c r="O2478" s="42" t="n"/>
    </row>
    <row r="2479">
      <c r="A2479" s="40" t="n"/>
      <c r="B2479" s="41" t="n"/>
      <c r="C2479" s="42" t="n"/>
      <c r="D2479" s="42" t="n"/>
      <c r="E2479" s="42" t="n"/>
      <c r="F2479" s="42" t="n"/>
      <c r="G2479" s="42" t="n"/>
      <c r="H2479" s="42" t="n"/>
      <c r="I2479" s="42" t="n"/>
      <c r="J2479" s="42" t="n"/>
      <c r="K2479" s="42" t="n"/>
      <c r="L2479" s="42" t="n"/>
      <c r="M2479" s="42" t="n"/>
      <c r="N2479" s="42" t="n"/>
      <c r="O2479" s="42" t="n"/>
    </row>
    <row r="2480">
      <c r="A2480" s="40" t="n"/>
      <c r="B2480" s="41" t="n"/>
      <c r="C2480" s="42" t="n"/>
      <c r="D2480" s="42" t="n"/>
      <c r="E2480" s="42" t="n"/>
      <c r="F2480" s="42" t="n"/>
      <c r="G2480" s="42" t="n"/>
      <c r="H2480" s="42" t="n"/>
      <c r="I2480" s="42" t="n"/>
      <c r="J2480" s="42" t="n"/>
      <c r="K2480" s="42" t="n"/>
      <c r="L2480" s="42" t="n"/>
      <c r="M2480" s="42" t="n"/>
      <c r="N2480" s="42" t="n"/>
      <c r="O2480" s="42" t="n"/>
    </row>
    <row r="2481">
      <c r="A2481" s="40" t="n"/>
      <c r="B2481" s="41" t="n"/>
      <c r="C2481" s="42" t="n"/>
      <c r="D2481" s="42" t="n"/>
      <c r="E2481" s="42" t="n"/>
      <c r="F2481" s="42" t="n"/>
      <c r="G2481" s="42" t="n"/>
      <c r="H2481" s="42" t="n"/>
      <c r="I2481" s="42" t="n"/>
      <c r="J2481" s="42" t="n"/>
      <c r="K2481" s="42" t="n"/>
      <c r="L2481" s="42" t="n"/>
      <c r="M2481" s="42" t="n"/>
      <c r="N2481" s="42" t="n"/>
      <c r="O2481" s="42" t="n"/>
    </row>
    <row r="2482">
      <c r="A2482" s="40" t="n"/>
      <c r="B2482" s="41" t="n"/>
      <c r="C2482" s="42" t="n"/>
      <c r="D2482" s="42" t="n"/>
      <c r="E2482" s="42" t="n"/>
      <c r="F2482" s="42" t="n"/>
      <c r="G2482" s="42" t="n"/>
      <c r="H2482" s="42" t="n"/>
      <c r="I2482" s="42" t="n"/>
      <c r="J2482" s="42" t="n"/>
      <c r="K2482" s="42" t="n"/>
      <c r="L2482" s="42" t="n"/>
      <c r="M2482" s="42" t="n"/>
      <c r="N2482" s="42" t="n"/>
      <c r="O2482" s="42" t="n"/>
    </row>
    <row r="2483">
      <c r="A2483" s="40" t="n"/>
      <c r="B2483" s="41" t="n"/>
      <c r="C2483" s="42" t="n"/>
      <c r="D2483" s="42" t="n"/>
      <c r="E2483" s="42" t="n"/>
      <c r="F2483" s="42" t="n"/>
      <c r="G2483" s="42" t="n"/>
      <c r="H2483" s="42" t="n"/>
      <c r="I2483" s="42" t="n"/>
      <c r="J2483" s="42" t="n"/>
      <c r="K2483" s="42" t="n"/>
      <c r="L2483" s="42" t="n"/>
      <c r="M2483" s="42" t="n"/>
      <c r="N2483" s="42" t="n"/>
      <c r="O2483" s="42" t="n"/>
    </row>
    <row r="2484">
      <c r="A2484" s="40" t="n"/>
      <c r="B2484" s="41" t="n"/>
      <c r="C2484" s="42" t="n"/>
      <c r="D2484" s="42" t="n"/>
      <c r="E2484" s="42" t="n"/>
      <c r="F2484" s="42" t="n"/>
      <c r="G2484" s="42" t="n"/>
      <c r="H2484" s="42" t="n"/>
      <c r="I2484" s="42" t="n"/>
      <c r="J2484" s="42" t="n"/>
      <c r="K2484" s="42" t="n"/>
      <c r="L2484" s="42" t="n"/>
      <c r="M2484" s="42" t="n"/>
      <c r="N2484" s="42" t="n"/>
      <c r="O2484" s="42" t="n"/>
    </row>
    <row r="2485">
      <c r="A2485" s="40" t="n"/>
      <c r="B2485" s="41" t="n"/>
      <c r="C2485" s="42" t="n"/>
      <c r="D2485" s="42" t="n"/>
      <c r="E2485" s="42" t="n"/>
      <c r="F2485" s="42" t="n"/>
      <c r="G2485" s="42" t="n"/>
      <c r="H2485" s="42" t="n"/>
      <c r="I2485" s="42" t="n"/>
      <c r="J2485" s="42" t="n"/>
      <c r="K2485" s="42" t="n"/>
      <c r="L2485" s="42" t="n"/>
      <c r="M2485" s="42" t="n"/>
      <c r="N2485" s="42" t="n"/>
      <c r="O2485" s="42" t="n"/>
    </row>
    <row r="2486">
      <c r="A2486" s="40" t="n"/>
      <c r="B2486" s="41" t="n"/>
      <c r="C2486" s="42" t="n"/>
      <c r="D2486" s="42" t="n"/>
      <c r="E2486" s="42" t="n"/>
      <c r="F2486" s="42" t="n"/>
      <c r="G2486" s="42" t="n"/>
      <c r="H2486" s="42" t="n"/>
      <c r="I2486" s="42" t="n"/>
      <c r="J2486" s="42" t="n"/>
      <c r="K2486" s="42" t="n"/>
      <c r="L2486" s="42" t="n"/>
      <c r="M2486" s="42" t="n"/>
      <c r="N2486" s="42" t="n"/>
      <c r="O2486" s="42" t="n"/>
    </row>
    <row r="2487">
      <c r="A2487" s="40" t="n"/>
      <c r="B2487" s="41" t="n"/>
      <c r="C2487" s="42" t="n"/>
      <c r="D2487" s="42" t="n"/>
      <c r="E2487" s="42" t="n"/>
      <c r="F2487" s="42" t="n"/>
      <c r="G2487" s="42" t="n"/>
      <c r="H2487" s="42" t="n"/>
      <c r="I2487" s="42" t="n"/>
      <c r="J2487" s="42" t="n"/>
      <c r="K2487" s="42" t="n"/>
      <c r="L2487" s="42" t="n"/>
      <c r="M2487" s="42" t="n"/>
      <c r="N2487" s="42" t="n"/>
      <c r="O2487" s="42" t="n"/>
    </row>
    <row r="2488">
      <c r="A2488" s="40" t="n"/>
      <c r="B2488" s="41" t="n"/>
      <c r="C2488" s="42" t="n"/>
      <c r="D2488" s="42" t="n"/>
      <c r="E2488" s="42" t="n"/>
      <c r="F2488" s="42" t="n"/>
      <c r="G2488" s="42" t="n"/>
      <c r="H2488" s="42" t="n"/>
      <c r="I2488" s="42" t="n"/>
      <c r="J2488" s="42" t="n"/>
      <c r="K2488" s="42" t="n"/>
      <c r="L2488" s="42" t="n"/>
      <c r="M2488" s="42" t="n"/>
      <c r="N2488" s="42" t="n"/>
      <c r="O2488" s="42" t="n"/>
    </row>
    <row r="2489">
      <c r="A2489" s="40" t="n"/>
      <c r="B2489" s="41" t="n"/>
      <c r="C2489" s="42" t="n"/>
      <c r="D2489" s="42" t="n"/>
      <c r="E2489" s="42" t="n"/>
      <c r="F2489" s="42" t="n"/>
      <c r="G2489" s="42" t="n"/>
      <c r="H2489" s="42" t="n"/>
      <c r="I2489" s="42" t="n"/>
      <c r="J2489" s="42" t="n"/>
      <c r="K2489" s="42" t="n"/>
      <c r="L2489" s="42" t="n"/>
      <c r="M2489" s="42" t="n"/>
      <c r="N2489" s="42" t="n"/>
      <c r="O2489" s="42" t="n"/>
    </row>
    <row r="2490">
      <c r="A2490" s="40" t="n"/>
      <c r="B2490" s="41" t="n"/>
      <c r="C2490" s="42" t="n"/>
      <c r="D2490" s="42" t="n"/>
      <c r="E2490" s="42" t="n"/>
      <c r="F2490" s="42" t="n"/>
      <c r="G2490" s="42" t="n"/>
      <c r="H2490" s="42" t="n"/>
      <c r="I2490" s="42" t="n"/>
      <c r="J2490" s="42" t="n"/>
      <c r="K2490" s="42" t="n"/>
      <c r="L2490" s="42" t="n"/>
      <c r="M2490" s="42" t="n"/>
      <c r="N2490" s="42" t="n"/>
      <c r="O2490" s="42" t="n"/>
    </row>
    <row r="2491">
      <c r="A2491" s="40" t="n"/>
      <c r="B2491" s="41" t="n"/>
      <c r="C2491" s="42" t="n"/>
      <c r="D2491" s="42" t="n"/>
      <c r="E2491" s="42" t="n"/>
      <c r="F2491" s="42" t="n"/>
      <c r="G2491" s="42" t="n"/>
      <c r="H2491" s="42" t="n"/>
      <c r="I2491" s="42" t="n"/>
      <c r="J2491" s="42" t="n"/>
      <c r="K2491" s="42" t="n"/>
      <c r="L2491" s="42" t="n"/>
      <c r="M2491" s="42" t="n"/>
      <c r="N2491" s="42" t="n"/>
      <c r="O2491" s="42" t="n"/>
    </row>
    <row r="2492">
      <c r="A2492" s="40" t="n"/>
      <c r="B2492" s="41" t="n"/>
      <c r="C2492" s="42" t="n"/>
      <c r="D2492" s="42" t="n"/>
      <c r="E2492" s="42" t="n"/>
      <c r="F2492" s="42" t="n"/>
      <c r="G2492" s="42" t="n"/>
      <c r="H2492" s="42" t="n"/>
      <c r="I2492" s="42" t="n"/>
      <c r="J2492" s="42" t="n"/>
      <c r="K2492" s="42" t="n"/>
      <c r="L2492" s="42" t="n"/>
      <c r="M2492" s="42" t="n"/>
      <c r="N2492" s="42" t="n"/>
      <c r="O2492" s="42" t="n"/>
    </row>
    <row r="2493">
      <c r="A2493" s="40" t="n"/>
      <c r="B2493" s="41" t="n"/>
      <c r="C2493" s="42" t="n"/>
      <c r="D2493" s="42" t="n"/>
      <c r="E2493" s="42" t="n"/>
      <c r="F2493" s="42" t="n"/>
      <c r="G2493" s="42" t="n"/>
      <c r="H2493" s="42" t="n"/>
      <c r="I2493" s="42" t="n"/>
      <c r="J2493" s="42" t="n"/>
      <c r="K2493" s="42" t="n"/>
      <c r="L2493" s="42" t="n"/>
      <c r="M2493" s="42" t="n"/>
      <c r="N2493" s="42" t="n"/>
      <c r="O2493" s="42" t="n"/>
    </row>
    <row r="2494">
      <c r="A2494" s="40" t="n"/>
      <c r="B2494" s="41" t="n"/>
      <c r="C2494" s="42" t="n"/>
      <c r="D2494" s="42" t="n"/>
      <c r="E2494" s="42" t="n"/>
      <c r="F2494" s="42" t="n"/>
      <c r="G2494" s="42" t="n"/>
      <c r="H2494" s="42" t="n"/>
      <c r="I2494" s="42" t="n"/>
      <c r="J2494" s="42" t="n"/>
      <c r="K2494" s="42" t="n"/>
      <c r="L2494" s="42" t="n"/>
      <c r="M2494" s="42" t="n"/>
      <c r="N2494" s="42" t="n"/>
      <c r="O2494" s="42" t="n"/>
    </row>
    <row r="2495">
      <c r="A2495" s="40" t="n"/>
      <c r="B2495" s="41" t="n"/>
      <c r="C2495" s="42" t="n"/>
      <c r="D2495" s="42" t="n"/>
      <c r="E2495" s="42" t="n"/>
      <c r="F2495" s="42" t="n"/>
      <c r="G2495" s="42" t="n"/>
      <c r="H2495" s="42" t="n"/>
      <c r="I2495" s="42" t="n"/>
      <c r="J2495" s="42" t="n"/>
      <c r="K2495" s="42" t="n"/>
      <c r="L2495" s="42" t="n"/>
      <c r="M2495" s="42" t="n"/>
      <c r="N2495" s="42" t="n"/>
      <c r="O2495" s="42" t="n"/>
    </row>
    <row r="2496">
      <c r="A2496" s="40" t="n"/>
      <c r="B2496" s="41" t="n"/>
      <c r="C2496" s="42" t="n"/>
      <c r="D2496" s="42" t="n"/>
      <c r="E2496" s="42" t="n"/>
      <c r="F2496" s="42" t="n"/>
      <c r="G2496" s="42" t="n"/>
      <c r="H2496" s="42" t="n"/>
      <c r="I2496" s="42" t="n"/>
      <c r="J2496" s="42" t="n"/>
      <c r="K2496" s="42" t="n"/>
      <c r="L2496" s="42" t="n"/>
      <c r="M2496" s="42" t="n"/>
      <c r="N2496" s="42" t="n"/>
      <c r="O2496" s="42" t="n"/>
    </row>
    <row r="2497">
      <c r="A2497" s="40" t="n"/>
      <c r="B2497" s="41" t="n"/>
      <c r="C2497" s="42" t="n"/>
      <c r="D2497" s="42" t="n"/>
      <c r="E2497" s="42" t="n"/>
      <c r="F2497" s="42" t="n"/>
      <c r="G2497" s="42" t="n"/>
      <c r="H2497" s="42" t="n"/>
      <c r="I2497" s="42" t="n"/>
      <c r="J2497" s="42" t="n"/>
      <c r="K2497" s="42" t="n"/>
      <c r="L2497" s="42" t="n"/>
      <c r="M2497" s="42" t="n"/>
      <c r="N2497" s="42" t="n"/>
      <c r="O2497" s="42" t="n"/>
    </row>
    <row r="2498">
      <c r="A2498" s="40" t="n"/>
      <c r="B2498" s="41" t="n"/>
      <c r="C2498" s="42" t="n"/>
      <c r="D2498" s="42" t="n"/>
      <c r="E2498" s="42" t="n"/>
      <c r="F2498" s="42" t="n"/>
      <c r="G2498" s="42" t="n"/>
      <c r="H2498" s="42" t="n"/>
      <c r="I2498" s="42" t="n"/>
      <c r="J2498" s="42" t="n"/>
      <c r="K2498" s="42" t="n"/>
      <c r="L2498" s="42" t="n"/>
      <c r="M2498" s="42" t="n"/>
      <c r="N2498" s="42" t="n"/>
      <c r="O2498" s="42" t="n"/>
    </row>
    <row r="2499">
      <c r="A2499" s="40" t="n"/>
      <c r="B2499" s="41" t="n"/>
      <c r="C2499" s="42" t="n"/>
      <c r="D2499" s="42" t="n"/>
      <c r="E2499" s="42" t="n"/>
      <c r="F2499" s="42" t="n"/>
      <c r="G2499" s="42" t="n"/>
      <c r="H2499" s="42" t="n"/>
      <c r="I2499" s="42" t="n"/>
      <c r="J2499" s="42" t="n"/>
      <c r="K2499" s="42" t="n"/>
      <c r="L2499" s="42" t="n"/>
      <c r="M2499" s="42" t="n"/>
      <c r="N2499" s="42" t="n"/>
      <c r="O2499" s="42" t="n"/>
    </row>
    <row r="2500">
      <c r="A2500" s="40" t="n"/>
      <c r="B2500" s="41" t="n"/>
      <c r="C2500" s="42" t="n"/>
      <c r="D2500" s="42" t="n"/>
      <c r="E2500" s="42" t="n"/>
      <c r="F2500" s="42" t="n"/>
      <c r="G2500" s="42" t="n"/>
      <c r="H2500" s="42" t="n"/>
      <c r="I2500" s="42" t="n"/>
      <c r="J2500" s="42" t="n"/>
      <c r="K2500" s="42" t="n"/>
      <c r="L2500" s="42" t="n"/>
      <c r="M2500" s="42" t="n"/>
      <c r="N2500" s="42" t="n"/>
      <c r="O2500" s="42" t="n"/>
    </row>
    <row r="2501">
      <c r="A2501" s="40" t="n"/>
      <c r="B2501" s="41" t="n"/>
      <c r="C2501" s="42" t="n"/>
      <c r="D2501" s="42" t="n"/>
      <c r="E2501" s="42" t="n"/>
      <c r="F2501" s="42" t="n"/>
      <c r="G2501" s="42" t="n"/>
      <c r="H2501" s="42" t="n"/>
      <c r="I2501" s="42" t="n"/>
      <c r="J2501" s="42" t="n"/>
      <c r="K2501" s="42" t="n"/>
      <c r="L2501" s="42" t="n"/>
      <c r="M2501" s="42" t="n"/>
      <c r="N2501" s="42" t="n"/>
      <c r="O2501" s="42" t="n"/>
    </row>
    <row r="2502">
      <c r="A2502" s="40" t="n"/>
      <c r="B2502" s="41" t="n"/>
      <c r="C2502" s="42" t="n"/>
      <c r="D2502" s="42" t="n"/>
      <c r="E2502" s="42" t="n"/>
      <c r="F2502" s="42" t="n"/>
      <c r="G2502" s="42" t="n"/>
      <c r="H2502" s="42" t="n"/>
      <c r="I2502" s="42" t="n"/>
      <c r="J2502" s="42" t="n"/>
      <c r="K2502" s="42" t="n"/>
      <c r="L2502" s="42" t="n"/>
      <c r="M2502" s="42" t="n"/>
      <c r="N2502" s="42" t="n"/>
      <c r="O2502" s="42" t="n"/>
    </row>
    <row r="2503">
      <c r="A2503" s="40" t="n"/>
      <c r="B2503" s="41" t="n"/>
      <c r="C2503" s="42" t="n"/>
      <c r="D2503" s="42" t="n"/>
      <c r="E2503" s="42" t="n"/>
      <c r="F2503" s="42" t="n"/>
      <c r="G2503" s="42" t="n"/>
      <c r="H2503" s="42" t="n"/>
      <c r="I2503" s="42" t="n"/>
      <c r="J2503" s="42" t="n"/>
      <c r="K2503" s="42" t="n"/>
      <c r="L2503" s="42" t="n"/>
      <c r="M2503" s="42" t="n"/>
      <c r="N2503" s="42" t="n"/>
      <c r="O2503" s="42" t="n"/>
    </row>
    <row r="2504">
      <c r="A2504" s="40" t="n"/>
      <c r="B2504" s="41" t="n"/>
      <c r="C2504" s="42" t="n"/>
      <c r="D2504" s="42" t="n"/>
      <c r="E2504" s="42" t="n"/>
      <c r="F2504" s="42" t="n"/>
      <c r="G2504" s="42" t="n"/>
      <c r="H2504" s="42" t="n"/>
      <c r="I2504" s="42" t="n"/>
      <c r="J2504" s="42" t="n"/>
      <c r="K2504" s="42" t="n"/>
      <c r="L2504" s="42" t="n"/>
      <c r="M2504" s="42" t="n"/>
      <c r="N2504" s="42" t="n"/>
      <c r="O2504" s="42" t="n"/>
    </row>
    <row r="2505">
      <c r="A2505" s="40" t="n"/>
      <c r="B2505" s="41" t="n"/>
      <c r="C2505" s="42" t="n"/>
      <c r="D2505" s="42" t="n"/>
      <c r="E2505" s="42" t="n"/>
      <c r="F2505" s="42" t="n"/>
      <c r="G2505" s="42" t="n"/>
      <c r="H2505" s="42" t="n"/>
      <c r="I2505" s="42" t="n"/>
      <c r="J2505" s="42" t="n"/>
      <c r="K2505" s="42" t="n"/>
      <c r="L2505" s="42" t="n"/>
      <c r="M2505" s="42" t="n"/>
      <c r="N2505" s="42" t="n"/>
      <c r="O2505" s="42" t="n"/>
    </row>
    <row r="2506">
      <c r="A2506" s="40" t="n"/>
      <c r="B2506" s="41" t="n"/>
      <c r="C2506" s="42" t="n"/>
      <c r="D2506" s="42" t="n"/>
      <c r="E2506" s="42" t="n"/>
      <c r="F2506" s="42" t="n"/>
      <c r="G2506" s="42" t="n"/>
      <c r="H2506" s="42" t="n"/>
      <c r="I2506" s="42" t="n"/>
      <c r="J2506" s="42" t="n"/>
      <c r="K2506" s="42" t="n"/>
      <c r="L2506" s="42" t="n"/>
      <c r="M2506" s="42" t="n"/>
      <c r="N2506" s="42" t="n"/>
      <c r="O2506" s="42" t="n"/>
    </row>
    <row r="2507">
      <c r="A2507" s="40" t="n"/>
      <c r="B2507" s="41" t="n"/>
      <c r="C2507" s="42" t="n"/>
      <c r="D2507" s="42" t="n"/>
      <c r="E2507" s="42" t="n"/>
      <c r="F2507" s="42" t="n"/>
      <c r="G2507" s="42" t="n"/>
      <c r="H2507" s="42" t="n"/>
      <c r="I2507" s="42" t="n"/>
      <c r="J2507" s="42" t="n"/>
      <c r="K2507" s="42" t="n"/>
      <c r="L2507" s="42" t="n"/>
      <c r="M2507" s="42" t="n"/>
      <c r="N2507" s="42" t="n"/>
      <c r="O2507" s="42" t="n"/>
    </row>
    <row r="2508">
      <c r="A2508" s="40" t="n"/>
      <c r="B2508" s="41" t="n"/>
      <c r="C2508" s="42" t="n"/>
      <c r="D2508" s="42" t="n"/>
      <c r="E2508" s="42" t="n"/>
      <c r="F2508" s="42" t="n"/>
      <c r="G2508" s="42" t="n"/>
      <c r="H2508" s="42" t="n"/>
      <c r="I2508" s="42" t="n"/>
      <c r="J2508" s="42" t="n"/>
      <c r="K2508" s="42" t="n"/>
      <c r="L2508" s="42" t="n"/>
      <c r="M2508" s="42" t="n"/>
      <c r="N2508" s="42" t="n"/>
      <c r="O2508" s="42" t="n"/>
    </row>
    <row r="2509">
      <c r="A2509" s="40" t="n"/>
      <c r="B2509" s="41" t="n"/>
      <c r="C2509" s="42" t="n"/>
      <c r="D2509" s="42" t="n"/>
      <c r="E2509" s="42" t="n"/>
      <c r="F2509" s="42" t="n"/>
      <c r="G2509" s="42" t="n"/>
      <c r="H2509" s="42" t="n"/>
      <c r="I2509" s="42" t="n"/>
      <c r="J2509" s="42" t="n"/>
      <c r="K2509" s="42" t="n"/>
      <c r="L2509" s="42" t="n"/>
      <c r="M2509" s="42" t="n"/>
      <c r="N2509" s="42" t="n"/>
      <c r="O2509" s="42" t="n"/>
    </row>
    <row r="2510">
      <c r="A2510" s="40" t="n"/>
      <c r="B2510" s="41" t="n"/>
      <c r="C2510" s="42" t="n"/>
      <c r="D2510" s="42" t="n"/>
      <c r="E2510" s="42" t="n"/>
      <c r="F2510" s="42" t="n"/>
      <c r="G2510" s="42" t="n"/>
      <c r="H2510" s="42" t="n"/>
      <c r="I2510" s="42" t="n"/>
      <c r="J2510" s="42" t="n"/>
      <c r="K2510" s="42" t="n"/>
      <c r="L2510" s="42" t="n"/>
      <c r="M2510" s="42" t="n"/>
      <c r="N2510" s="42" t="n"/>
      <c r="O2510" s="42" t="n"/>
    </row>
    <row r="2511">
      <c r="A2511" s="40" t="n"/>
      <c r="B2511" s="41" t="n"/>
      <c r="C2511" s="42" t="n"/>
      <c r="D2511" s="42" t="n"/>
      <c r="E2511" s="42" t="n"/>
      <c r="F2511" s="42" t="n"/>
      <c r="G2511" s="42" t="n"/>
      <c r="H2511" s="42" t="n"/>
      <c r="I2511" s="42" t="n"/>
      <c r="J2511" s="42" t="n"/>
      <c r="K2511" s="42" t="n"/>
      <c r="L2511" s="42" t="n"/>
      <c r="M2511" s="42" t="n"/>
      <c r="N2511" s="42" t="n"/>
      <c r="O2511" s="42" t="n"/>
    </row>
    <row r="2512">
      <c r="A2512" s="40" t="n"/>
      <c r="B2512" s="41" t="n"/>
      <c r="C2512" s="42" t="n"/>
      <c r="D2512" s="42" t="n"/>
      <c r="E2512" s="42" t="n"/>
      <c r="F2512" s="42" t="n"/>
      <c r="G2512" s="42" t="n"/>
      <c r="H2512" s="42" t="n"/>
      <c r="I2512" s="42" t="n"/>
      <c r="J2512" s="42" t="n"/>
      <c r="K2512" s="42" t="n"/>
      <c r="L2512" s="42" t="n"/>
      <c r="M2512" s="42" t="n"/>
      <c r="N2512" s="42" t="n"/>
      <c r="O2512" s="42" t="n"/>
    </row>
    <row r="2513">
      <c r="A2513" s="40" t="n"/>
      <c r="B2513" s="41" t="n"/>
      <c r="C2513" s="42" t="n"/>
      <c r="D2513" s="42" t="n"/>
      <c r="E2513" s="42" t="n"/>
      <c r="F2513" s="42" t="n"/>
      <c r="G2513" s="42" t="n"/>
      <c r="H2513" s="42" t="n"/>
      <c r="I2513" s="42" t="n"/>
      <c r="J2513" s="42" t="n"/>
      <c r="K2513" s="42" t="n"/>
      <c r="L2513" s="42" t="n"/>
      <c r="M2513" s="42" t="n"/>
      <c r="N2513" s="42" t="n"/>
      <c r="O2513" s="42" t="n"/>
    </row>
    <row r="2514">
      <c r="A2514" s="40" t="n"/>
      <c r="B2514" s="41" t="n"/>
      <c r="C2514" s="42" t="n"/>
      <c r="D2514" s="42" t="n"/>
      <c r="E2514" s="42" t="n"/>
      <c r="F2514" s="42" t="n"/>
      <c r="G2514" s="42" t="n"/>
      <c r="H2514" s="42" t="n"/>
      <c r="I2514" s="42" t="n"/>
      <c r="J2514" s="42" t="n"/>
      <c r="K2514" s="42" t="n"/>
      <c r="L2514" s="42" t="n"/>
      <c r="M2514" s="42" t="n"/>
      <c r="N2514" s="42" t="n"/>
      <c r="O2514" s="42" t="n"/>
    </row>
    <row r="2515">
      <c r="A2515" s="40" t="n"/>
      <c r="B2515" s="41" t="n"/>
      <c r="C2515" s="42" t="n"/>
      <c r="D2515" s="42" t="n"/>
      <c r="E2515" s="42" t="n"/>
      <c r="F2515" s="42" t="n"/>
      <c r="G2515" s="42" t="n"/>
      <c r="H2515" s="42" t="n"/>
      <c r="I2515" s="42" t="n"/>
      <c r="J2515" s="42" t="n"/>
      <c r="K2515" s="42" t="n"/>
      <c r="L2515" s="42" t="n"/>
      <c r="M2515" s="42" t="n"/>
      <c r="N2515" s="42" t="n"/>
      <c r="O2515" s="42" t="n"/>
    </row>
    <row r="2516">
      <c r="A2516" s="40" t="n"/>
      <c r="B2516" s="41" t="n"/>
      <c r="C2516" s="42" t="n"/>
      <c r="D2516" s="42" t="n"/>
      <c r="E2516" s="42" t="n"/>
      <c r="F2516" s="42" t="n"/>
      <c r="G2516" s="42" t="n"/>
      <c r="H2516" s="42" t="n"/>
      <c r="I2516" s="42" t="n"/>
      <c r="J2516" s="42" t="n"/>
      <c r="K2516" s="42" t="n"/>
      <c r="L2516" s="42" t="n"/>
      <c r="M2516" s="42" t="n"/>
      <c r="N2516" s="42" t="n"/>
      <c r="O2516" s="42" t="n"/>
    </row>
    <row r="2517">
      <c r="A2517" s="40" t="n"/>
      <c r="B2517" s="41" t="n"/>
      <c r="C2517" s="42" t="n"/>
      <c r="D2517" s="42" t="n"/>
      <c r="E2517" s="42" t="n"/>
      <c r="F2517" s="42" t="n"/>
      <c r="G2517" s="42" t="n"/>
      <c r="H2517" s="42" t="n"/>
      <c r="I2517" s="42" t="n"/>
      <c r="J2517" s="42" t="n"/>
      <c r="K2517" s="42" t="n"/>
      <c r="L2517" s="42" t="n"/>
      <c r="M2517" s="42" t="n"/>
      <c r="N2517" s="42" t="n"/>
      <c r="O2517" s="42" t="n"/>
    </row>
    <row r="2518">
      <c r="A2518" s="40" t="n"/>
      <c r="B2518" s="41" t="n"/>
      <c r="C2518" s="42" t="n"/>
      <c r="D2518" s="42" t="n"/>
      <c r="E2518" s="42" t="n"/>
      <c r="F2518" s="42" t="n"/>
      <c r="G2518" s="42" t="n"/>
      <c r="H2518" s="42" t="n"/>
      <c r="I2518" s="42" t="n"/>
      <c r="J2518" s="42" t="n"/>
      <c r="K2518" s="42" t="n"/>
      <c r="L2518" s="42" t="n"/>
      <c r="M2518" s="42" t="n"/>
      <c r="N2518" s="42" t="n"/>
      <c r="O2518" s="42" t="n"/>
    </row>
    <row r="2519">
      <c r="A2519" s="40" t="n"/>
      <c r="B2519" s="41" t="n"/>
      <c r="C2519" s="42" t="n"/>
      <c r="D2519" s="42" t="n"/>
      <c r="E2519" s="42" t="n"/>
      <c r="F2519" s="42" t="n"/>
      <c r="G2519" s="42" t="n"/>
      <c r="H2519" s="42" t="n"/>
      <c r="I2519" s="42" t="n"/>
      <c r="J2519" s="42" t="n"/>
      <c r="K2519" s="42" t="n"/>
      <c r="L2519" s="42" t="n"/>
      <c r="M2519" s="42" t="n"/>
      <c r="N2519" s="42" t="n"/>
      <c r="O2519" s="42" t="n"/>
    </row>
    <row r="2520">
      <c r="A2520" s="40" t="n"/>
      <c r="B2520" s="41" t="n"/>
      <c r="C2520" s="42" t="n"/>
      <c r="D2520" s="42" t="n"/>
      <c r="E2520" s="42" t="n"/>
      <c r="F2520" s="42" t="n"/>
      <c r="G2520" s="42" t="n"/>
      <c r="H2520" s="42" t="n"/>
      <c r="I2520" s="42" t="n"/>
      <c r="J2520" s="42" t="n"/>
      <c r="K2520" s="42" t="n"/>
      <c r="L2520" s="42" t="n"/>
      <c r="M2520" s="42" t="n"/>
      <c r="N2520" s="42" t="n"/>
      <c r="O2520" s="42" t="n"/>
    </row>
    <row r="2521">
      <c r="A2521" s="40" t="n"/>
      <c r="B2521" s="41" t="n"/>
      <c r="C2521" s="42" t="n"/>
      <c r="D2521" s="42" t="n"/>
      <c r="E2521" s="42" t="n"/>
      <c r="F2521" s="42" t="n"/>
      <c r="G2521" s="42" t="n"/>
      <c r="H2521" s="42" t="n"/>
      <c r="I2521" s="42" t="n"/>
      <c r="J2521" s="42" t="n"/>
      <c r="K2521" s="42" t="n"/>
      <c r="L2521" s="42" t="n"/>
      <c r="M2521" s="42" t="n"/>
      <c r="N2521" s="42" t="n"/>
      <c r="O2521" s="42" t="n"/>
    </row>
    <row r="2522">
      <c r="A2522" s="40" t="n"/>
      <c r="B2522" s="41" t="n"/>
      <c r="C2522" s="42" t="n"/>
      <c r="D2522" s="42" t="n"/>
      <c r="E2522" s="42" t="n"/>
      <c r="F2522" s="42" t="n"/>
      <c r="G2522" s="42" t="n"/>
      <c r="H2522" s="42" t="n"/>
      <c r="I2522" s="42" t="n"/>
      <c r="J2522" s="42" t="n"/>
      <c r="K2522" s="42" t="n"/>
      <c r="L2522" s="42" t="n"/>
      <c r="M2522" s="42" t="n"/>
      <c r="N2522" s="42" t="n"/>
      <c r="O2522" s="42" t="n"/>
    </row>
    <row r="2523">
      <c r="A2523" s="40" t="n"/>
      <c r="B2523" s="41" t="n"/>
      <c r="C2523" s="42" t="n"/>
      <c r="D2523" s="42" t="n"/>
      <c r="E2523" s="42" t="n"/>
      <c r="F2523" s="42" t="n"/>
      <c r="G2523" s="42" t="n"/>
      <c r="H2523" s="42" t="n"/>
      <c r="I2523" s="42" t="n"/>
      <c r="J2523" s="42" t="n"/>
      <c r="K2523" s="42" t="n"/>
      <c r="L2523" s="42" t="n"/>
      <c r="M2523" s="42" t="n"/>
      <c r="N2523" s="42" t="n"/>
      <c r="O2523" s="42" t="n"/>
    </row>
    <row r="2524">
      <c r="A2524" s="40" t="n"/>
      <c r="B2524" s="41" t="n"/>
      <c r="C2524" s="42" t="n"/>
      <c r="D2524" s="42" t="n"/>
      <c r="E2524" s="42" t="n"/>
      <c r="F2524" s="42" t="n"/>
      <c r="G2524" s="42" t="n"/>
      <c r="H2524" s="42" t="n"/>
      <c r="I2524" s="42" t="n"/>
      <c r="J2524" s="42" t="n"/>
      <c r="K2524" s="42" t="n"/>
      <c r="L2524" s="42" t="n"/>
      <c r="M2524" s="42" t="n"/>
      <c r="N2524" s="42" t="n"/>
      <c r="O2524" s="42" t="n"/>
    </row>
    <row r="2525">
      <c r="A2525" s="40" t="n"/>
      <c r="B2525" s="41" t="n"/>
      <c r="C2525" s="42" t="n"/>
      <c r="D2525" s="42" t="n"/>
      <c r="E2525" s="42" t="n"/>
      <c r="F2525" s="42" t="n"/>
      <c r="G2525" s="42" t="n"/>
      <c r="H2525" s="42" t="n"/>
      <c r="I2525" s="42" t="n"/>
      <c r="J2525" s="42" t="n"/>
      <c r="K2525" s="42" t="n"/>
      <c r="L2525" s="42" t="n"/>
      <c r="M2525" s="42" t="n"/>
      <c r="N2525" s="42" t="n"/>
      <c r="O2525" s="42" t="n"/>
    </row>
    <row r="2526">
      <c r="A2526" s="40" t="n"/>
      <c r="B2526" s="41" t="n"/>
      <c r="C2526" s="42" t="n"/>
      <c r="D2526" s="42" t="n"/>
      <c r="E2526" s="42" t="n"/>
      <c r="F2526" s="42" t="n"/>
      <c r="G2526" s="42" t="n"/>
      <c r="H2526" s="42" t="n"/>
      <c r="I2526" s="42" t="n"/>
      <c r="J2526" s="42" t="n"/>
      <c r="K2526" s="42" t="n"/>
      <c r="L2526" s="42" t="n"/>
      <c r="M2526" s="42" t="n"/>
      <c r="N2526" s="42" t="n"/>
      <c r="O2526" s="42" t="n"/>
    </row>
    <row r="2527">
      <c r="A2527" s="40" t="n"/>
      <c r="B2527" s="41" t="n"/>
      <c r="C2527" s="42" t="n"/>
      <c r="D2527" s="42" t="n"/>
      <c r="E2527" s="42" t="n"/>
      <c r="F2527" s="42" t="n"/>
      <c r="G2527" s="42" t="n"/>
      <c r="H2527" s="42" t="n"/>
      <c r="I2527" s="42" t="n"/>
      <c r="J2527" s="42" t="n"/>
      <c r="K2527" s="42" t="n"/>
      <c r="L2527" s="42" t="n"/>
      <c r="M2527" s="42" t="n"/>
      <c r="N2527" s="42" t="n"/>
      <c r="O2527" s="42" t="n"/>
    </row>
    <row r="2528">
      <c r="A2528" s="40" t="n"/>
      <c r="B2528" s="41" t="n"/>
      <c r="C2528" s="42" t="n"/>
      <c r="D2528" s="42" t="n"/>
      <c r="E2528" s="42" t="n"/>
      <c r="F2528" s="42" t="n"/>
      <c r="G2528" s="42" t="n"/>
      <c r="H2528" s="42" t="n"/>
      <c r="I2528" s="42" t="n"/>
      <c r="J2528" s="42" t="n"/>
      <c r="K2528" s="42" t="n"/>
      <c r="L2528" s="42" t="n"/>
      <c r="M2528" s="42" t="n"/>
      <c r="N2528" s="42" t="n"/>
      <c r="O2528" s="42" t="n"/>
    </row>
    <row r="2529">
      <c r="A2529" s="40" t="n"/>
      <c r="B2529" s="41" t="n"/>
      <c r="C2529" s="42" t="n"/>
      <c r="D2529" s="42" t="n"/>
      <c r="E2529" s="42" t="n"/>
      <c r="F2529" s="42" t="n"/>
      <c r="G2529" s="42" t="n"/>
      <c r="H2529" s="42" t="n"/>
      <c r="I2529" s="42" t="n"/>
      <c r="J2529" s="42" t="n"/>
      <c r="K2529" s="42" t="n"/>
      <c r="L2529" s="42" t="n"/>
      <c r="M2529" s="42" t="n"/>
      <c r="N2529" s="42" t="n"/>
      <c r="O2529" s="42" t="n"/>
    </row>
    <row r="2530">
      <c r="A2530" s="40" t="n"/>
      <c r="B2530" s="41" t="n"/>
      <c r="C2530" s="42" t="n"/>
      <c r="D2530" s="42" t="n"/>
      <c r="E2530" s="42" t="n"/>
      <c r="F2530" s="42" t="n"/>
      <c r="G2530" s="42" t="n"/>
      <c r="H2530" s="42" t="n"/>
      <c r="I2530" s="42" t="n"/>
      <c r="J2530" s="42" t="n"/>
      <c r="K2530" s="42" t="n"/>
      <c r="L2530" s="42" t="n"/>
      <c r="M2530" s="42" t="n"/>
      <c r="N2530" s="42" t="n"/>
      <c r="O2530" s="42" t="n"/>
    </row>
    <row r="2531">
      <c r="A2531" s="40" t="n"/>
      <c r="B2531" s="41" t="n"/>
      <c r="C2531" s="42" t="n"/>
      <c r="D2531" s="42" t="n"/>
      <c r="E2531" s="42" t="n"/>
      <c r="F2531" s="42" t="n"/>
      <c r="G2531" s="42" t="n"/>
      <c r="H2531" s="42" t="n"/>
      <c r="I2531" s="42" t="n"/>
      <c r="J2531" s="42" t="n"/>
      <c r="K2531" s="42" t="n"/>
      <c r="L2531" s="42" t="n"/>
      <c r="M2531" s="42" t="n"/>
      <c r="N2531" s="42" t="n"/>
      <c r="O2531" s="42" t="n"/>
    </row>
    <row r="2532">
      <c r="A2532" s="40" t="n"/>
      <c r="B2532" s="41" t="n"/>
      <c r="C2532" s="42" t="n"/>
      <c r="D2532" s="42" t="n"/>
      <c r="E2532" s="42" t="n"/>
      <c r="F2532" s="42" t="n"/>
      <c r="G2532" s="42" t="n"/>
      <c r="H2532" s="42" t="n"/>
      <c r="I2532" s="42" t="n"/>
      <c r="J2532" s="42" t="n"/>
      <c r="K2532" s="42" t="n"/>
      <c r="L2532" s="42" t="n"/>
      <c r="M2532" s="42" t="n"/>
      <c r="N2532" s="42" t="n"/>
      <c r="O2532" s="42" t="n"/>
    </row>
    <row r="2533">
      <c r="A2533" s="40" t="n"/>
      <c r="B2533" s="41" t="n"/>
      <c r="C2533" s="42" t="n"/>
      <c r="D2533" s="42" t="n"/>
      <c r="E2533" s="42" t="n"/>
      <c r="F2533" s="42" t="n"/>
      <c r="G2533" s="42" t="n"/>
      <c r="H2533" s="42" t="n"/>
      <c r="I2533" s="42" t="n"/>
      <c r="J2533" s="42" t="n"/>
      <c r="K2533" s="42" t="n"/>
      <c r="L2533" s="42" t="n"/>
      <c r="M2533" s="42" t="n"/>
      <c r="N2533" s="42" t="n"/>
      <c r="O2533" s="42" t="n"/>
    </row>
    <row r="2534">
      <c r="A2534" s="40" t="n"/>
      <c r="B2534" s="41" t="n"/>
      <c r="C2534" s="42" t="n"/>
      <c r="D2534" s="42" t="n"/>
      <c r="E2534" s="42" t="n"/>
      <c r="F2534" s="42" t="n"/>
      <c r="G2534" s="42" t="n"/>
      <c r="H2534" s="42" t="n"/>
      <c r="I2534" s="42" t="n"/>
      <c r="J2534" s="42" t="n"/>
      <c r="K2534" s="42" t="n"/>
      <c r="L2534" s="42" t="n"/>
      <c r="M2534" s="42" t="n"/>
      <c r="N2534" s="42" t="n"/>
      <c r="O2534" s="42" t="n"/>
    </row>
    <row r="2535">
      <c r="A2535" s="40" t="n"/>
      <c r="B2535" s="41" t="n"/>
      <c r="C2535" s="42" t="n"/>
      <c r="D2535" s="42" t="n"/>
      <c r="E2535" s="42" t="n"/>
      <c r="F2535" s="42" t="n"/>
      <c r="G2535" s="42" t="n"/>
      <c r="H2535" s="42" t="n"/>
      <c r="I2535" s="42" t="n"/>
      <c r="J2535" s="42" t="n"/>
      <c r="K2535" s="42" t="n"/>
      <c r="L2535" s="42" t="n"/>
      <c r="M2535" s="42" t="n"/>
      <c r="N2535" s="42" t="n"/>
      <c r="O2535" s="42" t="n"/>
    </row>
    <row r="2536">
      <c r="A2536" s="40" t="n"/>
      <c r="B2536" s="41" t="n"/>
      <c r="C2536" s="42" t="n"/>
      <c r="D2536" s="42" t="n"/>
      <c r="E2536" s="42" t="n"/>
      <c r="F2536" s="42" t="n"/>
      <c r="G2536" s="42" t="n"/>
      <c r="H2536" s="42" t="n"/>
      <c r="I2536" s="42" t="n"/>
      <c r="J2536" s="42" t="n"/>
      <c r="K2536" s="42" t="n"/>
      <c r="L2536" s="42" t="n"/>
      <c r="M2536" s="42" t="n"/>
      <c r="N2536" s="42" t="n"/>
      <c r="O2536" s="42" t="n"/>
    </row>
    <row r="2537">
      <c r="A2537" s="40" t="n"/>
      <c r="B2537" s="41" t="n"/>
      <c r="C2537" s="42" t="n"/>
      <c r="D2537" s="42" t="n"/>
      <c r="E2537" s="42" t="n"/>
      <c r="F2537" s="42" t="n"/>
      <c r="G2537" s="42" t="n"/>
      <c r="H2537" s="42" t="n"/>
      <c r="I2537" s="42" t="n"/>
      <c r="J2537" s="42" t="n"/>
      <c r="K2537" s="42" t="n"/>
      <c r="L2537" s="42" t="n"/>
      <c r="M2537" s="42" t="n"/>
      <c r="N2537" s="42" t="n"/>
      <c r="O2537" s="42" t="n"/>
    </row>
    <row r="2538">
      <c r="A2538" s="40" t="n"/>
      <c r="B2538" s="41" t="n"/>
      <c r="C2538" s="42" t="n"/>
      <c r="D2538" s="42" t="n"/>
      <c r="E2538" s="42" t="n"/>
      <c r="F2538" s="42" t="n"/>
      <c r="G2538" s="42" t="n"/>
      <c r="H2538" s="42" t="n"/>
      <c r="I2538" s="42" t="n"/>
      <c r="J2538" s="42" t="n"/>
      <c r="K2538" s="42" t="n"/>
      <c r="L2538" s="42" t="n"/>
      <c r="M2538" s="42" t="n"/>
      <c r="N2538" s="42" t="n"/>
      <c r="O2538" s="42" t="n"/>
    </row>
    <row r="2539">
      <c r="A2539" s="40" t="n"/>
      <c r="B2539" s="41" t="n"/>
      <c r="C2539" s="42" t="n"/>
      <c r="D2539" s="42" t="n"/>
      <c r="E2539" s="42" t="n"/>
      <c r="F2539" s="42" t="n"/>
      <c r="G2539" s="42" t="n"/>
      <c r="H2539" s="42" t="n"/>
      <c r="I2539" s="42" t="n"/>
      <c r="J2539" s="42" t="n"/>
      <c r="K2539" s="42" t="n"/>
      <c r="L2539" s="42" t="n"/>
      <c r="M2539" s="42" t="n"/>
      <c r="N2539" s="42" t="n"/>
      <c r="O2539" s="42" t="n"/>
    </row>
    <row r="2540">
      <c r="A2540" s="40" t="n"/>
      <c r="B2540" s="41" t="n"/>
      <c r="C2540" s="42" t="n"/>
      <c r="D2540" s="42" t="n"/>
      <c r="E2540" s="42" t="n"/>
      <c r="F2540" s="42" t="n"/>
      <c r="G2540" s="42" t="n"/>
      <c r="H2540" s="42" t="n"/>
      <c r="I2540" s="42" t="n"/>
      <c r="J2540" s="42" t="n"/>
      <c r="K2540" s="42" t="n"/>
      <c r="L2540" s="42" t="n"/>
      <c r="M2540" s="42" t="n"/>
      <c r="N2540" s="42" t="n"/>
      <c r="O2540" s="42" t="n"/>
    </row>
    <row r="2541">
      <c r="A2541" s="40" t="n"/>
      <c r="B2541" s="41" t="n"/>
      <c r="C2541" s="42" t="n"/>
      <c r="D2541" s="42" t="n"/>
      <c r="E2541" s="42" t="n"/>
      <c r="F2541" s="42" t="n"/>
      <c r="G2541" s="42" t="n"/>
      <c r="H2541" s="42" t="n"/>
      <c r="I2541" s="42" t="n"/>
      <c r="J2541" s="42" t="n"/>
      <c r="K2541" s="42" t="n"/>
      <c r="L2541" s="42" t="n"/>
      <c r="M2541" s="42" t="n"/>
      <c r="N2541" s="42" t="n"/>
      <c r="O2541" s="42" t="n"/>
    </row>
    <row r="2542">
      <c r="A2542" s="40" t="n"/>
      <c r="B2542" s="41" t="n"/>
      <c r="C2542" s="42" t="n"/>
      <c r="D2542" s="42" t="n"/>
      <c r="E2542" s="42" t="n"/>
      <c r="F2542" s="42" t="n"/>
      <c r="G2542" s="42" t="n"/>
      <c r="H2542" s="42" t="n"/>
      <c r="I2542" s="42" t="n"/>
      <c r="J2542" s="42" t="n"/>
      <c r="K2542" s="42" t="n"/>
      <c r="L2542" s="42" t="n"/>
      <c r="M2542" s="42" t="n"/>
      <c r="N2542" s="42" t="n"/>
      <c r="O2542" s="42" t="n"/>
    </row>
    <row r="2543">
      <c r="A2543" s="40" t="n"/>
      <c r="B2543" s="41" t="n"/>
      <c r="C2543" s="42" t="n"/>
      <c r="D2543" s="42" t="n"/>
      <c r="E2543" s="42" t="n"/>
      <c r="F2543" s="42" t="n"/>
      <c r="G2543" s="42" t="n"/>
      <c r="H2543" s="42" t="n"/>
      <c r="I2543" s="42" t="n"/>
      <c r="J2543" s="42" t="n"/>
      <c r="K2543" s="42" t="n"/>
      <c r="L2543" s="42" t="n"/>
      <c r="M2543" s="42" t="n"/>
      <c r="N2543" s="42" t="n"/>
      <c r="O2543" s="42" t="n"/>
    </row>
    <row r="2544">
      <c r="A2544" s="40" t="n"/>
      <c r="B2544" s="41" t="n"/>
      <c r="C2544" s="42" t="n"/>
      <c r="D2544" s="42" t="n"/>
      <c r="E2544" s="42" t="n"/>
      <c r="F2544" s="42" t="n"/>
      <c r="G2544" s="42" t="n"/>
      <c r="H2544" s="42" t="n"/>
      <c r="I2544" s="42" t="n"/>
      <c r="J2544" s="42" t="n"/>
      <c r="K2544" s="42" t="n"/>
      <c r="L2544" s="42" t="n"/>
      <c r="M2544" s="42" t="n"/>
      <c r="N2544" s="42" t="n"/>
      <c r="O2544" s="42" t="n"/>
    </row>
    <row r="2545">
      <c r="A2545" s="40" t="n"/>
      <c r="B2545" s="41" t="n"/>
      <c r="C2545" s="42" t="n"/>
      <c r="D2545" s="42" t="n"/>
      <c r="E2545" s="42" t="n"/>
      <c r="F2545" s="42" t="n"/>
      <c r="G2545" s="42" t="n"/>
      <c r="H2545" s="42" t="n"/>
      <c r="I2545" s="42" t="n"/>
      <c r="J2545" s="42" t="n"/>
      <c r="K2545" s="42" t="n"/>
      <c r="L2545" s="42" t="n"/>
      <c r="M2545" s="42" t="n"/>
      <c r="N2545" s="42" t="n"/>
      <c r="O2545" s="42" t="n"/>
    </row>
    <row r="2546">
      <c r="A2546" s="40" t="n"/>
      <c r="B2546" s="41" t="n"/>
      <c r="C2546" s="42" t="n"/>
      <c r="D2546" s="42" t="n"/>
      <c r="E2546" s="42" t="n"/>
      <c r="F2546" s="42" t="n"/>
      <c r="G2546" s="42" t="n"/>
      <c r="H2546" s="42" t="n"/>
      <c r="I2546" s="42" t="n"/>
      <c r="J2546" s="42" t="n"/>
      <c r="K2546" s="42" t="n"/>
      <c r="L2546" s="42" t="n"/>
      <c r="M2546" s="42" t="n"/>
      <c r="N2546" s="42" t="n"/>
      <c r="O2546" s="42" t="n"/>
    </row>
    <row r="2547">
      <c r="A2547" s="40" t="n"/>
      <c r="B2547" s="41" t="n"/>
      <c r="C2547" s="42" t="n"/>
      <c r="D2547" s="42" t="n"/>
      <c r="E2547" s="42" t="n"/>
      <c r="F2547" s="42" t="n"/>
      <c r="G2547" s="42" t="n"/>
      <c r="H2547" s="42" t="n"/>
      <c r="I2547" s="42" t="n"/>
      <c r="J2547" s="42" t="n"/>
      <c r="K2547" s="42" t="n"/>
      <c r="L2547" s="42" t="n"/>
      <c r="M2547" s="42" t="n"/>
      <c r="N2547" s="42" t="n"/>
      <c r="O2547" s="42" t="n"/>
    </row>
    <row r="2548">
      <c r="A2548" s="40" t="n"/>
      <c r="B2548" s="41" t="n"/>
      <c r="C2548" s="42" t="n"/>
      <c r="D2548" s="42" t="n"/>
      <c r="E2548" s="42" t="n"/>
      <c r="F2548" s="42" t="n"/>
      <c r="G2548" s="42" t="n"/>
      <c r="H2548" s="42" t="n"/>
      <c r="I2548" s="42" t="n"/>
      <c r="J2548" s="42" t="n"/>
      <c r="K2548" s="42" t="n"/>
      <c r="L2548" s="42" t="n"/>
      <c r="M2548" s="42" t="n"/>
      <c r="N2548" s="42" t="n"/>
      <c r="O2548" s="42" t="n"/>
    </row>
    <row r="2549">
      <c r="A2549" s="40" t="n"/>
      <c r="B2549" s="41" t="n"/>
      <c r="C2549" s="42" t="n"/>
      <c r="D2549" s="42" t="n"/>
      <c r="E2549" s="42" t="n"/>
      <c r="F2549" s="42" t="n"/>
      <c r="G2549" s="42" t="n"/>
      <c r="H2549" s="42" t="n"/>
      <c r="I2549" s="42" t="n"/>
      <c r="J2549" s="42" t="n"/>
      <c r="K2549" s="42" t="n"/>
      <c r="L2549" s="42" t="n"/>
      <c r="M2549" s="42" t="n"/>
      <c r="N2549" s="42" t="n"/>
      <c r="O2549" s="42" t="n"/>
    </row>
    <row r="2550">
      <c r="A2550" s="40" t="n"/>
      <c r="B2550" s="41" t="n"/>
      <c r="C2550" s="42" t="n"/>
      <c r="D2550" s="42" t="n"/>
      <c r="E2550" s="42" t="n"/>
      <c r="F2550" s="42" t="n"/>
      <c r="G2550" s="42" t="n"/>
      <c r="H2550" s="42" t="n"/>
      <c r="I2550" s="42" t="n"/>
      <c r="J2550" s="42" t="n"/>
      <c r="K2550" s="42" t="n"/>
      <c r="L2550" s="42" t="n"/>
      <c r="M2550" s="42" t="n"/>
      <c r="N2550" s="42" t="n"/>
      <c r="O2550" s="42" t="n"/>
    </row>
    <row r="2551">
      <c r="A2551" s="40" t="n"/>
      <c r="B2551" s="41" t="n"/>
      <c r="C2551" s="42" t="n"/>
      <c r="D2551" s="42" t="n"/>
      <c r="E2551" s="42" t="n"/>
      <c r="F2551" s="42" t="n"/>
      <c r="G2551" s="42" t="n"/>
      <c r="H2551" s="42" t="n"/>
      <c r="I2551" s="42" t="n"/>
      <c r="J2551" s="42" t="n"/>
      <c r="K2551" s="42" t="n"/>
      <c r="L2551" s="42" t="n"/>
      <c r="M2551" s="42" t="n"/>
      <c r="N2551" s="42" t="n"/>
      <c r="O2551" s="42" t="n"/>
    </row>
    <row r="2552">
      <c r="A2552" s="40" t="n"/>
      <c r="B2552" s="41" t="n"/>
      <c r="C2552" s="42" t="n"/>
      <c r="D2552" s="42" t="n"/>
      <c r="E2552" s="42" t="n"/>
      <c r="F2552" s="42" t="n"/>
      <c r="G2552" s="42" t="n"/>
      <c r="H2552" s="42" t="n"/>
      <c r="I2552" s="42" t="n"/>
      <c r="J2552" s="42" t="n"/>
      <c r="K2552" s="42" t="n"/>
      <c r="L2552" s="42" t="n"/>
      <c r="M2552" s="42" t="n"/>
      <c r="N2552" s="42" t="n"/>
      <c r="O2552" s="42" t="n"/>
    </row>
    <row r="2553">
      <c r="A2553" s="40" t="n"/>
      <c r="B2553" s="41" t="n"/>
      <c r="C2553" s="42" t="n"/>
      <c r="D2553" s="42" t="n"/>
      <c r="E2553" s="42" t="n"/>
      <c r="F2553" s="42" t="n"/>
      <c r="G2553" s="42" t="n"/>
      <c r="H2553" s="42" t="n"/>
      <c r="I2553" s="42" t="n"/>
      <c r="J2553" s="42" t="n"/>
      <c r="K2553" s="42" t="n"/>
      <c r="L2553" s="42" t="n"/>
      <c r="M2553" s="42" t="n"/>
      <c r="N2553" s="42" t="n"/>
      <c r="O2553" s="42" t="n"/>
    </row>
    <row r="2554">
      <c r="A2554" s="40" t="n"/>
      <c r="B2554" s="41" t="n"/>
      <c r="C2554" s="42" t="n"/>
      <c r="D2554" s="42" t="n"/>
      <c r="E2554" s="42" t="n"/>
      <c r="F2554" s="42" t="n"/>
      <c r="G2554" s="42" t="n"/>
      <c r="H2554" s="42" t="n"/>
      <c r="I2554" s="42" t="n"/>
      <c r="J2554" s="42" t="n"/>
      <c r="K2554" s="42" t="n"/>
      <c r="L2554" s="42" t="n"/>
      <c r="M2554" s="42" t="n"/>
      <c r="N2554" s="42" t="n"/>
      <c r="O2554" s="42" t="n"/>
    </row>
    <row r="2555">
      <c r="A2555" s="40" t="n"/>
      <c r="B2555" s="41" t="n"/>
      <c r="C2555" s="42" t="n"/>
      <c r="D2555" s="42" t="n"/>
      <c r="E2555" s="42" t="n"/>
      <c r="F2555" s="42" t="n"/>
      <c r="G2555" s="42" t="n"/>
      <c r="H2555" s="42" t="n"/>
      <c r="I2555" s="42" t="n"/>
      <c r="J2555" s="42" t="n"/>
      <c r="K2555" s="42" t="n"/>
      <c r="L2555" s="42" t="n"/>
      <c r="M2555" s="42" t="n"/>
      <c r="N2555" s="42" t="n"/>
      <c r="O2555" s="42" t="n"/>
    </row>
    <row r="2556">
      <c r="A2556" s="40" t="n"/>
      <c r="B2556" s="41" t="n"/>
      <c r="C2556" s="42" t="n"/>
      <c r="D2556" s="42" t="n"/>
      <c r="E2556" s="42" t="n"/>
      <c r="F2556" s="42" t="n"/>
      <c r="G2556" s="42" t="n"/>
      <c r="H2556" s="42" t="n"/>
      <c r="I2556" s="42" t="n"/>
      <c r="J2556" s="42" t="n"/>
      <c r="K2556" s="42" t="n"/>
      <c r="L2556" s="42" t="n"/>
      <c r="M2556" s="42" t="n"/>
      <c r="N2556" s="42" t="n"/>
      <c r="O2556" s="42" t="n"/>
    </row>
    <row r="2557">
      <c r="A2557" s="40" t="n"/>
      <c r="B2557" s="41" t="n"/>
      <c r="C2557" s="42" t="n"/>
      <c r="D2557" s="42" t="n"/>
      <c r="E2557" s="42" t="n"/>
      <c r="F2557" s="42" t="n"/>
      <c r="G2557" s="42" t="n"/>
      <c r="H2557" s="42" t="n"/>
      <c r="I2557" s="42" t="n"/>
      <c r="J2557" s="42" t="n"/>
      <c r="K2557" s="42" t="n"/>
      <c r="L2557" s="42" t="n"/>
      <c r="M2557" s="42" t="n"/>
      <c r="N2557" s="42" t="n"/>
      <c r="O2557" s="42" t="n"/>
    </row>
    <row r="2558">
      <c r="A2558" s="40" t="n"/>
      <c r="B2558" s="41" t="n"/>
      <c r="C2558" s="42" t="n"/>
      <c r="D2558" s="42" t="n"/>
      <c r="E2558" s="42" t="n"/>
      <c r="F2558" s="42" t="n"/>
      <c r="G2558" s="42" t="n"/>
      <c r="H2558" s="42" t="n"/>
      <c r="I2558" s="42" t="n"/>
      <c r="J2558" s="42" t="n"/>
      <c r="K2558" s="42" t="n"/>
      <c r="L2558" s="42" t="n"/>
      <c r="M2558" s="42" t="n"/>
      <c r="N2558" s="42" t="n"/>
      <c r="O2558" s="42" t="n"/>
    </row>
    <row r="2559">
      <c r="A2559" s="40" t="n"/>
      <c r="B2559" s="41" t="n"/>
      <c r="C2559" s="42" t="n"/>
      <c r="D2559" s="42" t="n"/>
      <c r="E2559" s="42" t="n"/>
      <c r="F2559" s="42" t="n"/>
      <c r="G2559" s="42" t="n"/>
      <c r="H2559" s="42" t="n"/>
      <c r="I2559" s="42" t="n"/>
      <c r="J2559" s="42" t="n"/>
      <c r="K2559" s="42" t="n"/>
      <c r="L2559" s="42" t="n"/>
      <c r="M2559" s="42" t="n"/>
      <c r="N2559" s="42" t="n"/>
      <c r="O2559" s="42" t="n"/>
    </row>
    <row r="2560">
      <c r="A2560" s="40" t="n"/>
      <c r="B2560" s="41" t="n"/>
      <c r="C2560" s="42" t="n"/>
      <c r="D2560" s="42" t="n"/>
      <c r="E2560" s="42" t="n"/>
      <c r="F2560" s="42" t="n"/>
      <c r="G2560" s="42" t="n"/>
      <c r="H2560" s="42" t="n"/>
      <c r="I2560" s="42" t="n"/>
      <c r="J2560" s="42" t="n"/>
      <c r="K2560" s="42" t="n"/>
      <c r="L2560" s="42" t="n"/>
      <c r="M2560" s="42" t="n"/>
      <c r="N2560" s="42" t="n"/>
      <c r="O2560" s="42" t="n"/>
    </row>
    <row r="2561">
      <c r="A2561" s="40" t="n"/>
      <c r="B2561" s="41" t="n"/>
      <c r="C2561" s="42" t="n"/>
      <c r="D2561" s="42" t="n"/>
      <c r="E2561" s="42" t="n"/>
      <c r="F2561" s="42" t="n"/>
      <c r="G2561" s="42" t="n"/>
      <c r="H2561" s="42" t="n"/>
      <c r="I2561" s="42" t="n"/>
      <c r="J2561" s="42" t="n"/>
      <c r="K2561" s="42" t="n"/>
      <c r="L2561" s="42" t="n"/>
      <c r="M2561" s="42" t="n"/>
      <c r="N2561" s="42" t="n"/>
      <c r="O2561" s="42" t="n"/>
    </row>
    <row r="2562">
      <c r="A2562" s="40" t="n"/>
      <c r="B2562" s="41" t="n"/>
      <c r="C2562" s="42" t="n"/>
      <c r="D2562" s="42" t="n"/>
      <c r="E2562" s="42" t="n"/>
      <c r="F2562" s="42" t="n"/>
      <c r="G2562" s="42" t="n"/>
      <c r="H2562" s="42" t="n"/>
      <c r="I2562" s="42" t="n"/>
      <c r="J2562" s="42" t="n"/>
      <c r="K2562" s="42" t="n"/>
      <c r="L2562" s="42" t="n"/>
      <c r="M2562" s="42" t="n"/>
      <c r="N2562" s="42" t="n"/>
      <c r="O2562" s="42" t="n"/>
    </row>
    <row r="2563">
      <c r="A2563" s="40" t="n"/>
      <c r="B2563" s="41" t="n"/>
      <c r="C2563" s="42" t="n"/>
      <c r="D2563" s="42" t="n"/>
      <c r="E2563" s="42" t="n"/>
      <c r="F2563" s="42" t="n"/>
      <c r="G2563" s="42" t="n"/>
      <c r="H2563" s="42" t="n"/>
      <c r="I2563" s="42" t="n"/>
      <c r="J2563" s="42" t="n"/>
      <c r="K2563" s="42" t="n"/>
      <c r="L2563" s="42" t="n"/>
      <c r="M2563" s="42" t="n"/>
      <c r="N2563" s="42" t="n"/>
      <c r="O2563" s="42" t="n"/>
    </row>
    <row r="2564">
      <c r="A2564" s="40" t="n"/>
      <c r="B2564" s="41" t="n"/>
      <c r="C2564" s="42" t="n"/>
      <c r="D2564" s="42" t="n"/>
      <c r="E2564" s="42" t="n"/>
      <c r="F2564" s="42" t="n"/>
      <c r="G2564" s="42" t="n"/>
      <c r="H2564" s="42" t="n"/>
      <c r="I2564" s="42" t="n"/>
      <c r="J2564" s="42" t="n"/>
      <c r="K2564" s="42" t="n"/>
      <c r="L2564" s="42" t="n"/>
      <c r="M2564" s="42" t="n"/>
      <c r="N2564" s="42" t="n"/>
      <c r="O2564" s="42" t="n"/>
    </row>
    <row r="2565">
      <c r="A2565" s="40" t="n"/>
      <c r="B2565" s="41" t="n"/>
      <c r="C2565" s="42" t="n"/>
      <c r="D2565" s="42" t="n"/>
      <c r="E2565" s="42" t="n"/>
      <c r="F2565" s="42" t="n"/>
      <c r="G2565" s="42" t="n"/>
      <c r="H2565" s="42" t="n"/>
      <c r="I2565" s="42" t="n"/>
      <c r="J2565" s="42" t="n"/>
      <c r="K2565" s="42" t="n"/>
      <c r="L2565" s="42" t="n"/>
      <c r="M2565" s="42" t="n"/>
      <c r="N2565" s="42" t="n"/>
      <c r="O2565" s="42" t="n"/>
    </row>
    <row r="2566">
      <c r="A2566" s="40" t="n"/>
      <c r="B2566" s="41" t="n"/>
      <c r="C2566" s="42" t="n"/>
      <c r="D2566" s="42" t="n"/>
      <c r="E2566" s="42" t="n"/>
      <c r="F2566" s="42" t="n"/>
      <c r="G2566" s="42" t="n"/>
      <c r="H2566" s="42" t="n"/>
      <c r="I2566" s="42" t="n"/>
      <c r="J2566" s="42" t="n"/>
      <c r="K2566" s="42" t="n"/>
      <c r="L2566" s="42" t="n"/>
      <c r="M2566" s="42" t="n"/>
      <c r="N2566" s="42" t="n"/>
      <c r="O2566" s="42" t="n"/>
    </row>
    <row r="2567">
      <c r="A2567" s="40" t="n"/>
      <c r="B2567" s="41" t="n"/>
      <c r="C2567" s="42" t="n"/>
      <c r="D2567" s="42" t="n"/>
      <c r="E2567" s="42" t="n"/>
      <c r="F2567" s="42" t="n"/>
      <c r="G2567" s="42" t="n"/>
      <c r="H2567" s="42" t="n"/>
      <c r="I2567" s="42" t="n"/>
      <c r="J2567" s="42" t="n"/>
      <c r="K2567" s="42" t="n"/>
      <c r="L2567" s="42" t="n"/>
      <c r="M2567" s="42" t="n"/>
      <c r="N2567" s="42" t="n"/>
      <c r="O2567" s="42" t="n"/>
    </row>
    <row r="2568">
      <c r="A2568" s="40" t="n"/>
      <c r="B2568" s="41" t="n"/>
      <c r="C2568" s="42" t="n"/>
      <c r="D2568" s="42" t="n"/>
      <c r="E2568" s="42" t="n"/>
      <c r="F2568" s="42" t="n"/>
      <c r="G2568" s="42" t="n"/>
      <c r="H2568" s="42" t="n"/>
      <c r="I2568" s="42" t="n"/>
      <c r="J2568" s="42" t="n"/>
      <c r="K2568" s="42" t="n"/>
      <c r="L2568" s="42" t="n"/>
      <c r="M2568" s="42" t="n"/>
      <c r="N2568" s="42" t="n"/>
      <c r="O2568" s="42" t="n"/>
    </row>
    <row r="2569">
      <c r="A2569" s="40" t="n"/>
      <c r="B2569" s="41" t="n"/>
      <c r="C2569" s="42" t="n"/>
      <c r="D2569" s="42" t="n"/>
      <c r="E2569" s="42" t="n"/>
      <c r="F2569" s="42" t="n"/>
      <c r="G2569" s="42" t="n"/>
      <c r="H2569" s="42" t="n"/>
      <c r="I2569" s="42" t="n"/>
      <c r="J2569" s="42" t="n"/>
      <c r="K2569" s="42" t="n"/>
      <c r="L2569" s="42" t="n"/>
      <c r="M2569" s="42" t="n"/>
      <c r="N2569" s="42" t="n"/>
      <c r="O2569" s="42" t="n"/>
    </row>
    <row r="2570">
      <c r="A2570" s="40" t="n"/>
      <c r="B2570" s="41" t="n"/>
      <c r="C2570" s="42" t="n"/>
      <c r="D2570" s="42" t="n"/>
      <c r="E2570" s="42" t="n"/>
      <c r="F2570" s="42" t="n"/>
      <c r="G2570" s="42" t="n"/>
      <c r="H2570" s="42" t="n"/>
      <c r="I2570" s="42" t="n"/>
      <c r="J2570" s="42" t="n"/>
      <c r="K2570" s="42" t="n"/>
      <c r="L2570" s="42" t="n"/>
      <c r="M2570" s="42" t="n"/>
      <c r="N2570" s="42" t="n"/>
      <c r="O2570" s="42" t="n"/>
    </row>
    <row r="2571">
      <c r="A2571" s="40" t="n"/>
      <c r="B2571" s="41" t="n"/>
      <c r="C2571" s="42" t="n"/>
      <c r="D2571" s="42" t="n"/>
      <c r="E2571" s="42" t="n"/>
      <c r="F2571" s="42" t="n"/>
      <c r="G2571" s="42" t="n"/>
      <c r="H2571" s="42" t="n"/>
      <c r="I2571" s="42" t="n"/>
      <c r="J2571" s="42" t="n"/>
      <c r="K2571" s="42" t="n"/>
      <c r="L2571" s="42" t="n"/>
      <c r="M2571" s="42" t="n"/>
      <c r="N2571" s="42" t="n"/>
      <c r="O2571" s="42" t="n"/>
    </row>
    <row r="2572">
      <c r="A2572" s="40" t="n"/>
      <c r="B2572" s="41" t="n"/>
      <c r="C2572" s="42" t="n"/>
      <c r="D2572" s="42" t="n"/>
      <c r="E2572" s="42" t="n"/>
      <c r="F2572" s="42" t="n"/>
      <c r="G2572" s="42" t="n"/>
      <c r="H2572" s="42" t="n"/>
      <c r="I2572" s="42" t="n"/>
      <c r="J2572" s="42" t="n"/>
      <c r="K2572" s="42" t="n"/>
      <c r="L2572" s="42" t="n"/>
      <c r="M2572" s="42" t="n"/>
      <c r="N2572" s="42" t="n"/>
      <c r="O2572" s="42" t="n"/>
    </row>
    <row r="2573">
      <c r="A2573" s="40" t="n"/>
      <c r="B2573" s="41" t="n"/>
      <c r="C2573" s="42" t="n"/>
      <c r="D2573" s="42" t="n"/>
      <c r="E2573" s="42" t="n"/>
      <c r="F2573" s="42" t="n"/>
      <c r="G2573" s="42" t="n"/>
      <c r="H2573" s="42" t="n"/>
      <c r="I2573" s="42" t="n"/>
      <c r="J2573" s="42" t="n"/>
      <c r="K2573" s="42" t="n"/>
      <c r="L2573" s="42" t="n"/>
      <c r="M2573" s="42" t="n"/>
      <c r="N2573" s="42" t="n"/>
      <c r="O2573" s="42" t="n"/>
    </row>
    <row r="2574">
      <c r="A2574" s="40" t="n"/>
      <c r="B2574" s="41" t="n"/>
      <c r="C2574" s="42" t="n"/>
      <c r="D2574" s="42" t="n"/>
      <c r="E2574" s="42" t="n"/>
      <c r="F2574" s="42" t="n"/>
      <c r="G2574" s="42" t="n"/>
      <c r="H2574" s="42" t="n"/>
      <c r="I2574" s="42" t="n"/>
      <c r="J2574" s="42" t="n"/>
      <c r="K2574" s="42" t="n"/>
      <c r="L2574" s="42" t="n"/>
      <c r="M2574" s="42" t="n"/>
      <c r="N2574" s="42" t="n"/>
      <c r="O2574" s="42" t="n"/>
    </row>
    <row r="2575">
      <c r="A2575" s="40" t="n"/>
      <c r="B2575" s="41" t="n"/>
      <c r="C2575" s="42" t="n"/>
      <c r="D2575" s="42" t="n"/>
      <c r="E2575" s="42" t="n"/>
      <c r="F2575" s="42" t="n"/>
      <c r="G2575" s="42" t="n"/>
      <c r="H2575" s="42" t="n"/>
      <c r="I2575" s="42" t="n"/>
      <c r="J2575" s="42" t="n"/>
      <c r="K2575" s="42" t="n"/>
      <c r="L2575" s="42" t="n"/>
      <c r="M2575" s="42" t="n"/>
      <c r="N2575" s="42" t="n"/>
      <c r="O2575" s="42" t="n"/>
    </row>
    <row r="2576">
      <c r="A2576" s="40" t="n"/>
      <c r="B2576" s="41" t="n"/>
      <c r="C2576" s="42" t="n"/>
      <c r="D2576" s="42" t="n"/>
      <c r="E2576" s="42" t="n"/>
      <c r="F2576" s="42" t="n"/>
      <c r="G2576" s="42" t="n"/>
      <c r="H2576" s="42" t="n"/>
      <c r="I2576" s="42" t="n"/>
      <c r="J2576" s="42" t="n"/>
      <c r="K2576" s="42" t="n"/>
      <c r="L2576" s="42" t="n"/>
      <c r="M2576" s="42" t="n"/>
      <c r="N2576" s="42" t="n"/>
      <c r="O2576" s="42" t="n"/>
    </row>
    <row r="2577">
      <c r="A2577" s="40" t="n"/>
      <c r="B2577" s="41" t="n"/>
      <c r="C2577" s="42" t="n"/>
      <c r="D2577" s="42" t="n"/>
      <c r="E2577" s="42" t="n"/>
      <c r="F2577" s="42" t="n"/>
      <c r="G2577" s="42" t="n"/>
      <c r="H2577" s="42" t="n"/>
      <c r="I2577" s="42" t="n"/>
      <c r="J2577" s="42" t="n"/>
      <c r="K2577" s="42" t="n"/>
      <c r="L2577" s="42" t="n"/>
      <c r="M2577" s="42" t="n"/>
      <c r="N2577" s="42" t="n"/>
      <c r="O2577" s="42" t="n"/>
    </row>
    <row r="2578">
      <c r="A2578" s="40" t="n"/>
      <c r="B2578" s="41" t="n"/>
      <c r="C2578" s="42" t="n"/>
      <c r="D2578" s="42" t="n"/>
      <c r="E2578" s="42" t="n"/>
      <c r="F2578" s="42" t="n"/>
      <c r="G2578" s="42" t="n"/>
      <c r="H2578" s="42" t="n"/>
      <c r="I2578" s="42" t="n"/>
      <c r="J2578" s="42" t="n"/>
      <c r="K2578" s="42" t="n"/>
      <c r="L2578" s="42" t="n"/>
      <c r="M2578" s="42" t="n"/>
      <c r="N2578" s="42" t="n"/>
      <c r="O2578" s="42" t="n"/>
    </row>
    <row r="2579">
      <c r="A2579" s="40" t="n"/>
      <c r="B2579" s="41" t="n"/>
      <c r="C2579" s="42" t="n"/>
      <c r="D2579" s="42" t="n"/>
      <c r="E2579" s="42" t="n"/>
      <c r="F2579" s="42" t="n"/>
      <c r="G2579" s="42" t="n"/>
      <c r="H2579" s="42" t="n"/>
      <c r="I2579" s="42" t="n"/>
      <c r="J2579" s="42" t="n"/>
      <c r="K2579" s="42" t="n"/>
      <c r="L2579" s="42" t="n"/>
      <c r="M2579" s="42" t="n"/>
      <c r="N2579" s="42" t="n"/>
      <c r="O2579" s="42" t="n"/>
    </row>
    <row r="2580">
      <c r="A2580" s="40" t="n"/>
      <c r="B2580" s="41" t="n"/>
      <c r="C2580" s="42" t="n"/>
      <c r="D2580" s="42" t="n"/>
      <c r="E2580" s="42" t="n"/>
      <c r="F2580" s="42" t="n"/>
      <c r="G2580" s="42" t="n"/>
      <c r="H2580" s="42" t="n"/>
      <c r="I2580" s="42" t="n"/>
      <c r="J2580" s="42" t="n"/>
      <c r="K2580" s="42" t="n"/>
      <c r="L2580" s="42" t="n"/>
      <c r="M2580" s="42" t="n"/>
      <c r="N2580" s="42" t="n"/>
      <c r="O2580" s="42" t="n"/>
    </row>
    <row r="2581">
      <c r="A2581" s="40" t="n"/>
      <c r="B2581" s="41" t="n"/>
      <c r="C2581" s="42" t="n"/>
      <c r="D2581" s="42" t="n"/>
      <c r="E2581" s="42" t="n"/>
      <c r="F2581" s="42" t="n"/>
      <c r="G2581" s="42" t="n"/>
      <c r="H2581" s="42" t="n"/>
      <c r="I2581" s="42" t="n"/>
      <c r="J2581" s="42" t="n"/>
      <c r="K2581" s="42" t="n"/>
      <c r="L2581" s="42" t="n"/>
      <c r="M2581" s="42" t="n"/>
      <c r="N2581" s="42" t="n"/>
      <c r="O2581" s="42" t="n"/>
    </row>
    <row r="2582">
      <c r="A2582" s="40" t="n"/>
      <c r="B2582" s="41" t="n"/>
      <c r="C2582" s="42" t="n"/>
      <c r="D2582" s="42" t="n"/>
      <c r="E2582" s="42" t="n"/>
      <c r="F2582" s="42" t="n"/>
      <c r="G2582" s="42" t="n"/>
      <c r="H2582" s="42" t="n"/>
      <c r="I2582" s="42" t="n"/>
      <c r="J2582" s="42" t="n"/>
      <c r="K2582" s="42" t="n"/>
      <c r="L2582" s="42" t="n"/>
      <c r="M2582" s="42" t="n"/>
      <c r="N2582" s="42" t="n"/>
      <c r="O2582" s="42" t="n"/>
    </row>
    <row r="2583">
      <c r="A2583" s="40" t="n"/>
      <c r="B2583" s="41" t="n"/>
      <c r="C2583" s="42" t="n"/>
      <c r="D2583" s="42" t="n"/>
      <c r="E2583" s="42" t="n"/>
      <c r="F2583" s="42" t="n"/>
      <c r="G2583" s="42" t="n"/>
      <c r="H2583" s="42" t="n"/>
      <c r="I2583" s="42" t="n"/>
      <c r="J2583" s="42" t="n"/>
      <c r="K2583" s="42" t="n"/>
      <c r="L2583" s="42" t="n"/>
      <c r="M2583" s="42" t="n"/>
      <c r="N2583" s="42" t="n"/>
      <c r="O2583" s="42" t="n"/>
    </row>
    <row r="2584">
      <c r="A2584" s="40" t="n"/>
      <c r="B2584" s="41" t="n"/>
      <c r="C2584" s="42" t="n"/>
      <c r="D2584" s="42" t="n"/>
      <c r="E2584" s="42" t="n"/>
      <c r="F2584" s="42" t="n"/>
      <c r="G2584" s="42" t="n"/>
      <c r="H2584" s="42" t="n"/>
      <c r="I2584" s="42" t="n"/>
      <c r="J2584" s="42" t="n"/>
      <c r="K2584" s="42" t="n"/>
      <c r="L2584" s="42" t="n"/>
      <c r="M2584" s="42" t="n"/>
      <c r="N2584" s="42" t="n"/>
      <c r="O2584" s="42" t="n"/>
    </row>
    <row r="2585">
      <c r="A2585" s="40" t="n"/>
      <c r="B2585" s="41" t="n"/>
      <c r="C2585" s="42" t="n"/>
      <c r="D2585" s="42" t="n"/>
      <c r="E2585" s="42" t="n"/>
      <c r="F2585" s="42" t="n"/>
      <c r="G2585" s="42" t="n"/>
      <c r="H2585" s="42" t="n"/>
      <c r="I2585" s="42" t="n"/>
      <c r="J2585" s="42" t="n"/>
      <c r="K2585" s="42" t="n"/>
      <c r="L2585" s="42" t="n"/>
      <c r="M2585" s="42" t="n"/>
      <c r="N2585" s="42" t="n"/>
      <c r="O2585" s="42" t="n"/>
    </row>
    <row r="2586">
      <c r="A2586" s="40" t="n"/>
      <c r="B2586" s="41" t="n"/>
      <c r="C2586" s="42" t="n"/>
      <c r="D2586" s="42" t="n"/>
      <c r="E2586" s="42" t="n"/>
      <c r="F2586" s="42" t="n"/>
      <c r="G2586" s="42" t="n"/>
      <c r="H2586" s="42" t="n"/>
      <c r="I2586" s="42" t="n"/>
      <c r="J2586" s="42" t="n"/>
      <c r="K2586" s="42" t="n"/>
      <c r="L2586" s="42" t="n"/>
      <c r="M2586" s="42" t="n"/>
      <c r="N2586" s="42" t="n"/>
      <c r="O2586" s="42" t="n"/>
    </row>
    <row r="2587">
      <c r="A2587" s="40" t="n"/>
      <c r="B2587" s="41" t="n"/>
      <c r="C2587" s="42" t="n"/>
      <c r="D2587" s="42" t="n"/>
      <c r="E2587" s="42" t="n"/>
      <c r="F2587" s="42" t="n"/>
      <c r="G2587" s="42" t="n"/>
      <c r="H2587" s="42" t="n"/>
      <c r="I2587" s="42" t="n"/>
      <c r="J2587" s="42" t="n"/>
      <c r="K2587" s="42" t="n"/>
      <c r="L2587" s="42" t="n"/>
      <c r="M2587" s="42" t="n"/>
      <c r="N2587" s="42" t="n"/>
      <c r="O2587" s="42" t="n"/>
    </row>
    <row r="2588">
      <c r="A2588" s="40" t="n"/>
      <c r="B2588" s="41" t="n"/>
      <c r="C2588" s="42" t="n"/>
      <c r="D2588" s="42" t="n"/>
      <c r="E2588" s="42" t="n"/>
      <c r="F2588" s="42" t="n"/>
      <c r="G2588" s="42" t="n"/>
      <c r="H2588" s="42" t="n"/>
      <c r="I2588" s="42" t="n"/>
      <c r="J2588" s="42" t="n"/>
      <c r="K2588" s="42" t="n"/>
      <c r="L2588" s="42" t="n"/>
      <c r="M2588" s="42" t="n"/>
      <c r="N2588" s="42" t="n"/>
      <c r="O2588" s="42" t="n"/>
    </row>
    <row r="2589">
      <c r="A2589" s="40" t="n"/>
      <c r="B2589" s="41" t="n"/>
      <c r="C2589" s="42" t="n"/>
      <c r="D2589" s="42" t="n"/>
      <c r="E2589" s="42" t="n"/>
      <c r="F2589" s="42" t="n"/>
      <c r="G2589" s="42" t="n"/>
      <c r="H2589" s="42" t="n"/>
      <c r="I2589" s="42" t="n"/>
      <c r="J2589" s="42" t="n"/>
      <c r="K2589" s="42" t="n"/>
      <c r="L2589" s="42" t="n"/>
      <c r="M2589" s="42" t="n"/>
      <c r="N2589" s="42" t="n"/>
      <c r="O2589" s="42" t="n"/>
    </row>
    <row r="2590">
      <c r="A2590" s="40" t="n"/>
      <c r="B2590" s="41" t="n"/>
      <c r="C2590" s="42" t="n"/>
      <c r="D2590" s="42" t="n"/>
      <c r="E2590" s="42" t="n"/>
      <c r="F2590" s="42" t="n"/>
      <c r="G2590" s="42" t="n"/>
      <c r="H2590" s="42" t="n"/>
      <c r="I2590" s="42" t="n"/>
      <c r="J2590" s="42" t="n"/>
      <c r="K2590" s="42" t="n"/>
      <c r="L2590" s="42" t="n"/>
      <c r="M2590" s="42" t="n"/>
      <c r="N2590" s="42" t="n"/>
      <c r="O2590" s="42" t="n"/>
    </row>
    <row r="2591">
      <c r="A2591" s="40" t="n"/>
      <c r="B2591" s="41" t="n"/>
      <c r="C2591" s="42" t="n"/>
      <c r="D2591" s="42" t="n"/>
      <c r="E2591" s="42" t="n"/>
      <c r="F2591" s="42" t="n"/>
      <c r="G2591" s="42" t="n"/>
      <c r="H2591" s="42" t="n"/>
      <c r="I2591" s="42" t="n"/>
      <c r="J2591" s="42" t="n"/>
      <c r="K2591" s="42" t="n"/>
      <c r="L2591" s="42" t="n"/>
      <c r="M2591" s="42" t="n"/>
      <c r="N2591" s="42" t="n"/>
      <c r="O2591" s="42" t="n"/>
    </row>
    <row r="2592">
      <c r="A2592" s="40" t="n"/>
      <c r="B2592" s="41" t="n"/>
      <c r="C2592" s="42" t="n"/>
      <c r="D2592" s="42" t="n"/>
      <c r="E2592" s="42" t="n"/>
      <c r="F2592" s="42" t="n"/>
      <c r="G2592" s="42" t="n"/>
      <c r="H2592" s="42" t="n"/>
      <c r="I2592" s="42" t="n"/>
      <c r="J2592" s="42" t="n"/>
      <c r="K2592" s="42" t="n"/>
      <c r="L2592" s="42" t="n"/>
      <c r="M2592" s="42" t="n"/>
      <c r="N2592" s="42" t="n"/>
      <c r="O2592" s="42" t="n"/>
    </row>
    <row r="2593">
      <c r="A2593" s="40" t="n"/>
      <c r="B2593" s="41" t="n"/>
      <c r="C2593" s="42" t="n"/>
      <c r="D2593" s="42" t="n"/>
      <c r="E2593" s="42" t="n"/>
      <c r="F2593" s="42" t="n"/>
      <c r="G2593" s="42" t="n"/>
      <c r="H2593" s="42" t="n"/>
      <c r="I2593" s="42" t="n"/>
      <c r="J2593" s="42" t="n"/>
      <c r="K2593" s="42" t="n"/>
      <c r="L2593" s="42" t="n"/>
      <c r="M2593" s="42" t="n"/>
      <c r="N2593" s="42" t="n"/>
      <c r="O2593" s="42" t="n"/>
    </row>
    <row r="2594">
      <c r="A2594" s="40" t="n"/>
      <c r="B2594" s="41" t="n"/>
      <c r="C2594" s="42" t="n"/>
      <c r="D2594" s="42" t="n"/>
      <c r="E2594" s="42" t="n"/>
      <c r="F2594" s="42" t="n"/>
      <c r="G2594" s="42" t="n"/>
      <c r="H2594" s="42" t="n"/>
      <c r="I2594" s="42" t="n"/>
      <c r="J2594" s="42" t="n"/>
      <c r="K2594" s="42" t="n"/>
      <c r="L2594" s="42" t="n"/>
      <c r="M2594" s="42" t="n"/>
      <c r="N2594" s="42" t="n"/>
      <c r="O2594" s="42" t="n"/>
    </row>
    <row r="2595">
      <c r="A2595" s="40" t="n"/>
      <c r="B2595" s="41" t="n"/>
      <c r="C2595" s="42" t="n"/>
      <c r="D2595" s="42" t="n"/>
      <c r="E2595" s="42" t="n"/>
      <c r="F2595" s="42" t="n"/>
      <c r="G2595" s="42" t="n"/>
      <c r="H2595" s="42" t="n"/>
      <c r="I2595" s="42" t="n"/>
      <c r="J2595" s="42" t="n"/>
      <c r="K2595" s="42" t="n"/>
      <c r="L2595" s="42" t="n"/>
      <c r="M2595" s="42" t="n"/>
      <c r="N2595" s="42" t="n"/>
      <c r="O2595" s="42" t="n"/>
    </row>
    <row r="2596">
      <c r="A2596" s="40" t="n"/>
      <c r="B2596" s="41" t="n"/>
      <c r="C2596" s="42" t="n"/>
      <c r="D2596" s="42" t="n"/>
      <c r="E2596" s="42" t="n"/>
      <c r="F2596" s="42" t="n"/>
      <c r="G2596" s="42" t="n"/>
      <c r="H2596" s="42" t="n"/>
      <c r="I2596" s="42" t="n"/>
      <c r="J2596" s="42" t="n"/>
      <c r="K2596" s="42" t="n"/>
      <c r="L2596" s="42" t="n"/>
      <c r="M2596" s="42" t="n"/>
      <c r="N2596" s="42" t="n"/>
      <c r="O2596" s="42" t="n"/>
    </row>
    <row r="2597">
      <c r="A2597" s="40" t="n"/>
      <c r="B2597" s="41" t="n"/>
      <c r="C2597" s="42" t="n"/>
      <c r="D2597" s="42" t="n"/>
      <c r="E2597" s="42" t="n"/>
      <c r="F2597" s="42" t="n"/>
      <c r="G2597" s="42" t="n"/>
      <c r="H2597" s="42" t="n"/>
      <c r="I2597" s="42" t="n"/>
      <c r="J2597" s="42" t="n"/>
      <c r="K2597" s="42" t="n"/>
      <c r="L2597" s="42" t="n"/>
      <c r="M2597" s="42" t="n"/>
      <c r="N2597" s="42" t="n"/>
      <c r="O2597" s="42" t="n"/>
    </row>
    <row r="2598">
      <c r="A2598" s="40" t="n"/>
      <c r="B2598" s="41" t="n"/>
      <c r="C2598" s="42" t="n"/>
      <c r="D2598" s="42" t="n"/>
      <c r="E2598" s="42" t="n"/>
      <c r="F2598" s="42" t="n"/>
      <c r="G2598" s="42" t="n"/>
      <c r="H2598" s="42" t="n"/>
      <c r="I2598" s="42" t="n"/>
      <c r="J2598" s="42" t="n"/>
      <c r="K2598" s="42" t="n"/>
      <c r="L2598" s="42" t="n"/>
      <c r="M2598" s="42" t="n"/>
      <c r="N2598" s="42" t="n"/>
      <c r="O2598" s="42" t="n"/>
    </row>
    <row r="2599">
      <c r="A2599" s="40" t="n"/>
      <c r="B2599" s="41" t="n"/>
      <c r="C2599" s="42" t="n"/>
      <c r="D2599" s="42" t="n"/>
      <c r="E2599" s="42" t="n"/>
      <c r="F2599" s="42" t="n"/>
      <c r="G2599" s="42" t="n"/>
      <c r="H2599" s="42" t="n"/>
      <c r="I2599" s="42" t="n"/>
      <c r="J2599" s="42" t="n"/>
      <c r="K2599" s="42" t="n"/>
      <c r="L2599" s="42" t="n"/>
      <c r="M2599" s="42" t="n"/>
      <c r="N2599" s="42" t="n"/>
      <c r="O2599" s="42" t="n"/>
    </row>
    <row r="2600">
      <c r="A2600" s="40" t="n"/>
      <c r="B2600" s="41" t="n"/>
      <c r="C2600" s="42" t="n"/>
      <c r="D2600" s="42" t="n"/>
      <c r="E2600" s="42" t="n"/>
      <c r="F2600" s="42" t="n"/>
      <c r="G2600" s="42" t="n"/>
      <c r="H2600" s="42" t="n"/>
      <c r="I2600" s="42" t="n"/>
      <c r="J2600" s="42" t="n"/>
      <c r="K2600" s="42" t="n"/>
      <c r="L2600" s="42" t="n"/>
      <c r="M2600" s="42" t="n"/>
      <c r="N2600" s="42" t="n"/>
      <c r="O2600" s="42" t="n"/>
    </row>
    <row r="2601">
      <c r="A2601" s="40" t="n"/>
      <c r="B2601" s="41" t="n"/>
      <c r="C2601" s="42" t="n"/>
      <c r="D2601" s="42" t="n"/>
      <c r="E2601" s="42" t="n"/>
      <c r="F2601" s="42" t="n"/>
      <c r="G2601" s="42" t="n"/>
      <c r="H2601" s="42" t="n"/>
      <c r="I2601" s="42" t="n"/>
      <c r="J2601" s="42" t="n"/>
      <c r="K2601" s="42" t="n"/>
      <c r="L2601" s="42" t="n"/>
      <c r="M2601" s="42" t="n"/>
      <c r="N2601" s="42" t="n"/>
      <c r="O2601" s="42" t="n"/>
    </row>
    <row r="2602">
      <c r="A2602" s="40" t="n"/>
      <c r="B2602" s="41" t="n"/>
      <c r="C2602" s="42" t="n"/>
      <c r="D2602" s="42" t="n"/>
      <c r="E2602" s="42" t="n"/>
      <c r="F2602" s="42" t="n"/>
      <c r="G2602" s="42" t="n"/>
      <c r="H2602" s="42" t="n"/>
      <c r="I2602" s="42" t="n"/>
      <c r="J2602" s="42" t="n"/>
      <c r="K2602" s="42" t="n"/>
      <c r="L2602" s="42" t="n"/>
      <c r="M2602" s="42" t="n"/>
      <c r="N2602" s="42" t="n"/>
      <c r="O2602" s="42" t="n"/>
    </row>
    <row r="2603">
      <c r="A2603" s="40" t="n"/>
      <c r="B2603" s="41" t="n"/>
      <c r="C2603" s="42" t="n"/>
      <c r="D2603" s="42" t="n"/>
      <c r="E2603" s="42" t="n"/>
      <c r="F2603" s="42" t="n"/>
      <c r="G2603" s="42" t="n"/>
      <c r="H2603" s="42" t="n"/>
      <c r="I2603" s="42" t="n"/>
      <c r="J2603" s="42" t="n"/>
      <c r="K2603" s="42" t="n"/>
      <c r="L2603" s="42" t="n"/>
      <c r="M2603" s="42" t="n"/>
      <c r="N2603" s="42" t="n"/>
      <c r="O2603" s="42" t="n"/>
    </row>
    <row r="2604">
      <c r="A2604" s="40" t="n"/>
      <c r="B2604" s="41" t="n"/>
      <c r="C2604" s="42" t="n"/>
      <c r="D2604" s="42" t="n"/>
      <c r="E2604" s="42" t="n"/>
      <c r="F2604" s="42" t="n"/>
      <c r="G2604" s="42" t="n"/>
      <c r="H2604" s="42" t="n"/>
      <c r="I2604" s="42" t="n"/>
      <c r="J2604" s="42" t="n"/>
      <c r="K2604" s="42" t="n"/>
      <c r="L2604" s="42" t="n"/>
      <c r="M2604" s="42" t="n"/>
      <c r="N2604" s="42" t="n"/>
      <c r="O2604" s="42" t="n"/>
    </row>
    <row r="2605">
      <c r="A2605" s="40" t="n"/>
      <c r="B2605" s="41" t="n"/>
      <c r="C2605" s="42" t="n"/>
      <c r="D2605" s="42" t="n"/>
      <c r="E2605" s="42" t="n"/>
      <c r="F2605" s="42" t="n"/>
      <c r="G2605" s="42" t="n"/>
      <c r="H2605" s="42" t="n"/>
      <c r="I2605" s="42" t="n"/>
      <c r="J2605" s="42" t="n"/>
      <c r="K2605" s="42" t="n"/>
      <c r="L2605" s="42" t="n"/>
      <c r="M2605" s="42" t="n"/>
      <c r="N2605" s="42" t="n"/>
      <c r="O2605" s="42" t="n"/>
    </row>
    <row r="2606">
      <c r="A2606" s="40" t="n"/>
      <c r="B2606" s="41" t="n"/>
      <c r="C2606" s="42" t="n"/>
      <c r="D2606" s="42" t="n"/>
      <c r="E2606" s="42" t="n"/>
      <c r="F2606" s="42" t="n"/>
      <c r="G2606" s="42" t="n"/>
      <c r="H2606" s="42" t="n"/>
      <c r="I2606" s="42" t="n"/>
      <c r="J2606" s="42" t="n"/>
      <c r="K2606" s="42" t="n"/>
      <c r="L2606" s="42" t="n"/>
      <c r="M2606" s="42" t="n"/>
      <c r="N2606" s="42" t="n"/>
      <c r="O2606" s="42" t="n"/>
    </row>
    <row r="2607">
      <c r="A2607" s="40" t="n"/>
      <c r="B2607" s="41" t="n"/>
      <c r="C2607" s="42" t="n"/>
      <c r="D2607" s="42" t="n"/>
      <c r="E2607" s="42" t="n"/>
      <c r="F2607" s="42" t="n"/>
      <c r="G2607" s="42" t="n"/>
      <c r="H2607" s="42" t="n"/>
      <c r="I2607" s="42" t="n"/>
      <c r="J2607" s="42" t="n"/>
      <c r="K2607" s="42" t="n"/>
      <c r="L2607" s="42" t="n"/>
      <c r="M2607" s="42" t="n"/>
      <c r="N2607" s="42" t="n"/>
      <c r="O2607" s="42" t="n"/>
    </row>
    <row r="2608">
      <c r="A2608" s="40" t="n"/>
      <c r="B2608" s="41" t="n"/>
      <c r="C2608" s="42" t="n"/>
      <c r="D2608" s="42" t="n"/>
      <c r="E2608" s="42" t="n"/>
      <c r="F2608" s="42" t="n"/>
      <c r="G2608" s="42" t="n"/>
      <c r="H2608" s="42" t="n"/>
      <c r="I2608" s="42" t="n"/>
      <c r="J2608" s="42" t="n"/>
      <c r="K2608" s="42" t="n"/>
      <c r="L2608" s="42" t="n"/>
      <c r="M2608" s="42" t="n"/>
      <c r="N2608" s="42" t="n"/>
      <c r="O2608" s="42" t="n"/>
    </row>
    <row r="2609">
      <c r="A2609" s="40" t="n"/>
      <c r="B2609" s="41" t="n"/>
      <c r="C2609" s="42" t="n"/>
      <c r="D2609" s="42" t="n"/>
      <c r="E2609" s="42" t="n"/>
      <c r="F2609" s="42" t="n"/>
      <c r="G2609" s="42" t="n"/>
      <c r="H2609" s="42" t="n"/>
      <c r="I2609" s="42" t="n"/>
      <c r="J2609" s="42" t="n"/>
      <c r="K2609" s="42" t="n"/>
      <c r="L2609" s="42" t="n"/>
      <c r="M2609" s="42" t="n"/>
      <c r="N2609" s="42" t="n"/>
      <c r="O2609" s="42" t="n"/>
    </row>
    <row r="2610">
      <c r="A2610" s="40" t="n"/>
      <c r="B2610" s="41" t="n"/>
      <c r="C2610" s="42" t="n"/>
      <c r="D2610" s="42" t="n"/>
      <c r="E2610" s="42" t="n"/>
      <c r="F2610" s="42" t="n"/>
      <c r="G2610" s="42" t="n"/>
      <c r="H2610" s="42" t="n"/>
      <c r="I2610" s="42" t="n"/>
      <c r="J2610" s="42" t="n"/>
      <c r="K2610" s="42" t="n"/>
      <c r="L2610" s="42" t="n"/>
      <c r="M2610" s="42" t="n"/>
      <c r="N2610" s="42" t="n"/>
      <c r="O2610" s="42" t="n"/>
    </row>
    <row r="2611">
      <c r="A2611" s="40" t="n"/>
      <c r="B2611" s="41" t="n"/>
      <c r="C2611" s="42" t="n"/>
      <c r="D2611" s="42" t="n"/>
      <c r="E2611" s="42" t="n"/>
      <c r="F2611" s="42" t="n"/>
      <c r="G2611" s="42" t="n"/>
      <c r="H2611" s="42" t="n"/>
      <c r="I2611" s="42" t="n"/>
      <c r="J2611" s="42" t="n"/>
      <c r="K2611" s="42" t="n"/>
      <c r="L2611" s="42" t="n"/>
      <c r="M2611" s="42" t="n"/>
      <c r="N2611" s="42" t="n"/>
      <c r="O2611" s="42" t="n"/>
    </row>
    <row r="2612">
      <c r="A2612" s="40" t="n"/>
      <c r="B2612" s="41" t="n"/>
      <c r="C2612" s="42" t="n"/>
      <c r="D2612" s="42" t="n"/>
      <c r="E2612" s="42" t="n"/>
      <c r="F2612" s="42" t="n"/>
      <c r="G2612" s="42" t="n"/>
      <c r="H2612" s="42" t="n"/>
      <c r="I2612" s="42" t="n"/>
      <c r="J2612" s="42" t="n"/>
      <c r="K2612" s="42" t="n"/>
      <c r="L2612" s="42" t="n"/>
      <c r="M2612" s="42" t="n"/>
      <c r="N2612" s="42" t="n"/>
      <c r="O2612" s="42" t="n"/>
    </row>
    <row r="2613">
      <c r="A2613" s="40" t="n"/>
      <c r="B2613" s="41" t="n"/>
      <c r="C2613" s="42" t="n"/>
      <c r="D2613" s="42" t="n"/>
      <c r="E2613" s="42" t="n"/>
      <c r="F2613" s="42" t="n"/>
      <c r="G2613" s="42" t="n"/>
      <c r="H2613" s="42" t="n"/>
      <c r="I2613" s="42" t="n"/>
      <c r="J2613" s="42" t="n"/>
      <c r="K2613" s="42" t="n"/>
      <c r="L2613" s="42" t="n"/>
      <c r="M2613" s="42" t="n"/>
      <c r="N2613" s="42" t="n"/>
      <c r="O2613" s="42" t="n"/>
    </row>
    <row r="2614">
      <c r="A2614" s="40" t="n"/>
      <c r="B2614" s="41" t="n"/>
      <c r="C2614" s="42" t="n"/>
      <c r="D2614" s="42" t="n"/>
      <c r="E2614" s="42" t="n"/>
      <c r="F2614" s="42" t="n"/>
      <c r="G2614" s="42" t="n"/>
      <c r="H2614" s="42" t="n"/>
      <c r="I2614" s="42" t="n"/>
      <c r="J2614" s="42" t="n"/>
      <c r="K2614" s="42" t="n"/>
      <c r="L2614" s="42" t="n"/>
      <c r="M2614" s="42" t="n"/>
      <c r="N2614" s="42" t="n"/>
      <c r="O2614" s="42" t="n"/>
    </row>
    <row r="2615">
      <c r="A2615" s="40" t="n"/>
      <c r="B2615" s="41" t="n"/>
      <c r="C2615" s="42" t="n"/>
      <c r="D2615" s="42" t="n"/>
      <c r="E2615" s="42" t="n"/>
      <c r="F2615" s="42" t="n"/>
      <c r="G2615" s="42" t="n"/>
      <c r="H2615" s="42" t="n"/>
      <c r="I2615" s="42" t="n"/>
      <c r="J2615" s="42" t="n"/>
      <c r="K2615" s="42" t="n"/>
      <c r="L2615" s="42" t="n"/>
      <c r="M2615" s="42" t="n"/>
      <c r="N2615" s="42" t="n"/>
      <c r="O2615" s="42" t="n"/>
    </row>
    <row r="2616">
      <c r="A2616" s="40" t="n"/>
      <c r="B2616" s="41" t="n"/>
      <c r="C2616" s="42" t="n"/>
      <c r="D2616" s="42" t="n"/>
      <c r="E2616" s="42" t="n"/>
      <c r="F2616" s="42" t="n"/>
      <c r="G2616" s="42" t="n"/>
      <c r="H2616" s="42" t="n"/>
      <c r="I2616" s="42" t="n"/>
      <c r="J2616" s="42" t="n"/>
      <c r="K2616" s="42" t="n"/>
      <c r="L2616" s="42" t="n"/>
      <c r="M2616" s="42" t="n"/>
      <c r="N2616" s="42" t="n"/>
      <c r="O2616" s="42" t="n"/>
    </row>
    <row r="2617">
      <c r="A2617" s="40" t="n"/>
      <c r="B2617" s="41" t="n"/>
      <c r="C2617" s="42" t="n"/>
      <c r="D2617" s="42" t="n"/>
      <c r="E2617" s="42" t="n"/>
      <c r="F2617" s="42" t="n"/>
      <c r="G2617" s="42" t="n"/>
      <c r="H2617" s="42" t="n"/>
      <c r="I2617" s="42" t="n"/>
      <c r="J2617" s="42" t="n"/>
      <c r="K2617" s="42" t="n"/>
      <c r="L2617" s="42" t="n"/>
      <c r="M2617" s="42" t="n"/>
      <c r="N2617" s="42" t="n"/>
      <c r="O2617" s="42" t="n"/>
    </row>
    <row r="2618">
      <c r="A2618" s="40" t="n"/>
      <c r="B2618" s="41" t="n"/>
      <c r="C2618" s="42" t="n"/>
      <c r="D2618" s="42" t="n"/>
      <c r="E2618" s="42" t="n"/>
      <c r="F2618" s="42" t="n"/>
      <c r="G2618" s="42" t="n"/>
      <c r="H2618" s="42" t="n"/>
      <c r="I2618" s="42" t="n"/>
      <c r="J2618" s="42" t="n"/>
      <c r="K2618" s="42" t="n"/>
      <c r="L2618" s="42" t="n"/>
      <c r="M2618" s="42" t="n"/>
      <c r="N2618" s="42" t="n"/>
      <c r="O2618" s="42" t="n"/>
    </row>
    <row r="2619">
      <c r="A2619" s="40" t="n"/>
      <c r="B2619" s="41" t="n"/>
      <c r="C2619" s="42" t="n"/>
      <c r="D2619" s="42" t="n"/>
      <c r="E2619" s="42" t="n"/>
      <c r="F2619" s="42" t="n"/>
      <c r="G2619" s="42" t="n"/>
      <c r="H2619" s="42" t="n"/>
      <c r="I2619" s="42" t="n"/>
      <c r="J2619" s="42" t="n"/>
      <c r="K2619" s="42" t="n"/>
      <c r="L2619" s="42" t="n"/>
      <c r="M2619" s="42" t="n"/>
      <c r="N2619" s="42" t="n"/>
      <c r="O2619" s="42" t="n"/>
    </row>
    <row r="2620">
      <c r="A2620" s="40" t="n"/>
      <c r="B2620" s="41" t="n"/>
      <c r="C2620" s="42" t="n"/>
      <c r="D2620" s="42" t="n"/>
      <c r="E2620" s="42" t="n"/>
      <c r="F2620" s="42" t="n"/>
      <c r="G2620" s="42" t="n"/>
      <c r="H2620" s="42" t="n"/>
      <c r="I2620" s="42" t="n"/>
      <c r="J2620" s="42" t="n"/>
      <c r="K2620" s="42" t="n"/>
      <c r="L2620" s="42" t="n"/>
      <c r="M2620" s="42" t="n"/>
      <c r="N2620" s="42" t="n"/>
      <c r="O2620" s="42" t="n"/>
    </row>
    <row r="2621">
      <c r="A2621" s="40" t="n"/>
      <c r="B2621" s="41" t="n"/>
      <c r="C2621" s="42" t="n"/>
      <c r="D2621" s="42" t="n"/>
      <c r="E2621" s="42" t="n"/>
      <c r="F2621" s="42" t="n"/>
      <c r="G2621" s="42" t="n"/>
      <c r="H2621" s="42" t="n"/>
      <c r="I2621" s="42" t="n"/>
      <c r="J2621" s="42" t="n"/>
      <c r="K2621" s="42" t="n"/>
      <c r="L2621" s="42" t="n"/>
      <c r="M2621" s="42" t="n"/>
      <c r="N2621" s="42" t="n"/>
      <c r="O2621" s="42" t="n"/>
    </row>
    <row r="2622">
      <c r="A2622" s="40" t="n"/>
      <c r="B2622" s="41" t="n"/>
      <c r="C2622" s="42" t="n"/>
      <c r="D2622" s="42" t="n"/>
      <c r="E2622" s="42" t="n"/>
      <c r="F2622" s="42" t="n"/>
      <c r="G2622" s="42" t="n"/>
      <c r="H2622" s="42" t="n"/>
      <c r="I2622" s="42" t="n"/>
      <c r="J2622" s="42" t="n"/>
      <c r="K2622" s="42" t="n"/>
      <c r="L2622" s="42" t="n"/>
      <c r="M2622" s="42" t="n"/>
      <c r="N2622" s="42" t="n"/>
      <c r="O2622" s="42" t="n"/>
    </row>
    <row r="2623">
      <c r="A2623" s="40" t="n"/>
      <c r="B2623" s="41" t="n"/>
      <c r="C2623" s="42" t="n"/>
      <c r="D2623" s="42" t="n"/>
      <c r="E2623" s="42" t="n"/>
      <c r="F2623" s="42" t="n"/>
      <c r="G2623" s="42" t="n"/>
      <c r="H2623" s="42" t="n"/>
      <c r="I2623" s="42" t="n"/>
      <c r="J2623" s="42" t="n"/>
      <c r="K2623" s="42" t="n"/>
      <c r="L2623" s="42" t="n"/>
      <c r="M2623" s="42" t="n"/>
      <c r="N2623" s="42" t="n"/>
      <c r="O2623" s="42" t="n"/>
    </row>
    <row r="2624">
      <c r="A2624" s="40" t="n"/>
      <c r="B2624" s="41" t="n"/>
      <c r="C2624" s="42" t="n"/>
      <c r="D2624" s="42" t="n"/>
      <c r="E2624" s="42" t="n"/>
      <c r="F2624" s="42" t="n"/>
      <c r="G2624" s="42" t="n"/>
      <c r="H2624" s="42" t="n"/>
      <c r="I2624" s="42" t="n"/>
      <c r="J2624" s="42" t="n"/>
      <c r="K2624" s="42" t="n"/>
      <c r="L2624" s="42" t="n"/>
      <c r="M2624" s="42" t="n"/>
      <c r="N2624" s="42" t="n"/>
      <c r="O2624" s="42" t="n"/>
    </row>
    <row r="2625">
      <c r="A2625" s="40" t="n"/>
      <c r="B2625" s="41" t="n"/>
      <c r="C2625" s="42" t="n"/>
      <c r="D2625" s="42" t="n"/>
      <c r="E2625" s="42" t="n"/>
      <c r="F2625" s="42" t="n"/>
      <c r="G2625" s="42" t="n"/>
      <c r="H2625" s="42" t="n"/>
      <c r="I2625" s="42" t="n"/>
      <c r="J2625" s="42" t="n"/>
      <c r="K2625" s="42" t="n"/>
      <c r="L2625" s="42" t="n"/>
      <c r="M2625" s="42" t="n"/>
      <c r="N2625" s="42" t="n"/>
      <c r="O2625" s="42" t="n"/>
    </row>
    <row r="2626">
      <c r="A2626" s="40" t="n"/>
      <c r="B2626" s="41" t="n"/>
      <c r="C2626" s="42" t="n"/>
      <c r="D2626" s="42" t="n"/>
      <c r="E2626" s="42" t="n"/>
      <c r="F2626" s="42" t="n"/>
      <c r="G2626" s="42" t="n"/>
      <c r="H2626" s="42" t="n"/>
      <c r="I2626" s="42" t="n"/>
      <c r="J2626" s="42" t="n"/>
      <c r="K2626" s="42" t="n"/>
      <c r="L2626" s="42" t="n"/>
      <c r="M2626" s="42" t="n"/>
      <c r="N2626" s="42" t="n"/>
      <c r="O2626" s="42" t="n"/>
    </row>
    <row r="2627">
      <c r="A2627" s="40" t="n"/>
      <c r="B2627" s="41" t="n"/>
      <c r="C2627" s="42" t="n"/>
      <c r="D2627" s="42" t="n"/>
      <c r="E2627" s="42" t="n"/>
      <c r="F2627" s="42" t="n"/>
      <c r="G2627" s="42" t="n"/>
      <c r="H2627" s="42" t="n"/>
      <c r="I2627" s="42" t="n"/>
      <c r="J2627" s="42" t="n"/>
      <c r="K2627" s="42" t="n"/>
      <c r="L2627" s="42" t="n"/>
      <c r="M2627" s="42" t="n"/>
      <c r="N2627" s="42" t="n"/>
      <c r="O2627" s="42" t="n"/>
    </row>
    <row r="2628">
      <c r="A2628" s="40" t="n"/>
      <c r="B2628" s="41" t="n"/>
      <c r="C2628" s="42" t="n"/>
      <c r="D2628" s="42" t="n"/>
      <c r="E2628" s="42" t="n"/>
      <c r="F2628" s="42" t="n"/>
      <c r="G2628" s="42" t="n"/>
      <c r="H2628" s="42" t="n"/>
      <c r="I2628" s="42" t="n"/>
      <c r="J2628" s="42" t="n"/>
      <c r="K2628" s="42" t="n"/>
      <c r="L2628" s="42" t="n"/>
      <c r="M2628" s="42" t="n"/>
      <c r="N2628" s="42" t="n"/>
      <c r="O2628" s="42" t="n"/>
    </row>
    <row r="2629">
      <c r="A2629" s="40" t="n"/>
      <c r="B2629" s="41" t="n"/>
      <c r="C2629" s="42" t="n"/>
      <c r="D2629" s="42" t="n"/>
      <c r="E2629" s="42" t="n"/>
      <c r="F2629" s="42" t="n"/>
      <c r="G2629" s="42" t="n"/>
      <c r="H2629" s="42" t="n"/>
      <c r="I2629" s="42" t="n"/>
      <c r="J2629" s="42" t="n"/>
      <c r="K2629" s="42" t="n"/>
      <c r="L2629" s="42" t="n"/>
      <c r="M2629" s="42" t="n"/>
      <c r="N2629" s="42" t="n"/>
      <c r="O2629" s="42" t="n"/>
    </row>
    <row r="2630">
      <c r="A2630" s="40" t="n"/>
      <c r="B2630" s="41" t="n"/>
      <c r="C2630" s="42" t="n"/>
      <c r="D2630" s="42" t="n"/>
      <c r="E2630" s="42" t="n"/>
      <c r="F2630" s="42" t="n"/>
      <c r="G2630" s="42" t="n"/>
      <c r="H2630" s="42" t="n"/>
      <c r="I2630" s="42" t="n"/>
      <c r="J2630" s="42" t="n"/>
      <c r="K2630" s="42" t="n"/>
      <c r="L2630" s="42" t="n"/>
      <c r="M2630" s="42" t="n"/>
      <c r="N2630" s="42" t="n"/>
      <c r="O2630" s="42" t="n"/>
    </row>
    <row r="2631">
      <c r="A2631" s="40" t="n"/>
      <c r="B2631" s="41" t="n"/>
      <c r="C2631" s="42" t="n"/>
      <c r="D2631" s="42" t="n"/>
      <c r="E2631" s="42" t="n"/>
      <c r="F2631" s="42" t="n"/>
      <c r="G2631" s="42" t="n"/>
      <c r="H2631" s="42" t="n"/>
      <c r="I2631" s="42" t="n"/>
      <c r="J2631" s="42" t="n"/>
      <c r="K2631" s="42" t="n"/>
      <c r="L2631" s="42" t="n"/>
      <c r="M2631" s="42" t="n"/>
      <c r="N2631" s="42" t="n"/>
      <c r="O2631" s="42" t="n"/>
    </row>
    <row r="2632">
      <c r="A2632" s="40" t="n"/>
      <c r="B2632" s="41" t="n"/>
      <c r="C2632" s="42" t="n"/>
      <c r="D2632" s="42" t="n"/>
      <c r="E2632" s="42" t="n"/>
      <c r="F2632" s="42" t="n"/>
      <c r="G2632" s="42" t="n"/>
      <c r="H2632" s="42" t="n"/>
      <c r="I2632" s="42" t="n"/>
      <c r="J2632" s="42" t="n"/>
      <c r="K2632" s="42" t="n"/>
      <c r="L2632" s="42" t="n"/>
      <c r="M2632" s="42" t="n"/>
      <c r="N2632" s="42" t="n"/>
      <c r="O2632" s="42" t="n"/>
    </row>
    <row r="2633">
      <c r="A2633" s="40" t="n"/>
      <c r="B2633" s="41" t="n"/>
      <c r="C2633" s="42" t="n"/>
      <c r="D2633" s="42" t="n"/>
      <c r="E2633" s="42" t="n"/>
      <c r="F2633" s="42" t="n"/>
      <c r="G2633" s="42" t="n"/>
      <c r="H2633" s="42" t="n"/>
      <c r="I2633" s="42" t="n"/>
      <c r="J2633" s="42" t="n"/>
      <c r="K2633" s="42" t="n"/>
      <c r="L2633" s="42" t="n"/>
      <c r="M2633" s="42" t="n"/>
      <c r="N2633" s="42" t="n"/>
      <c r="O2633" s="42" t="n"/>
    </row>
    <row r="2634">
      <c r="A2634" s="40" t="n"/>
      <c r="B2634" s="41" t="n"/>
      <c r="C2634" s="42" t="n"/>
      <c r="D2634" s="42" t="n"/>
      <c r="E2634" s="42" t="n"/>
      <c r="F2634" s="42" t="n"/>
      <c r="G2634" s="42" t="n"/>
      <c r="H2634" s="42" t="n"/>
      <c r="I2634" s="42" t="n"/>
      <c r="J2634" s="42" t="n"/>
      <c r="K2634" s="42" t="n"/>
      <c r="L2634" s="42" t="n"/>
      <c r="M2634" s="42" t="n"/>
      <c r="N2634" s="42" t="n"/>
      <c r="O2634" s="42" t="n"/>
    </row>
    <row r="2635">
      <c r="A2635" s="40" t="n"/>
      <c r="B2635" s="41" t="n"/>
      <c r="C2635" s="42" t="n"/>
      <c r="D2635" s="42" t="n"/>
      <c r="E2635" s="42" t="n"/>
      <c r="F2635" s="42" t="n"/>
      <c r="G2635" s="42" t="n"/>
      <c r="H2635" s="42" t="n"/>
      <c r="I2635" s="42" t="n"/>
      <c r="J2635" s="42" t="n"/>
      <c r="K2635" s="42" t="n"/>
      <c r="L2635" s="42" t="n"/>
      <c r="M2635" s="42" t="n"/>
      <c r="N2635" s="42" t="n"/>
      <c r="O2635" s="42" t="n"/>
    </row>
    <row r="2636">
      <c r="A2636" s="40" t="n"/>
      <c r="B2636" s="41" t="n"/>
      <c r="C2636" s="42" t="n"/>
      <c r="D2636" s="42" t="n"/>
      <c r="E2636" s="42" t="n"/>
      <c r="F2636" s="42" t="n"/>
      <c r="G2636" s="42" t="n"/>
      <c r="H2636" s="42" t="n"/>
      <c r="I2636" s="42" t="n"/>
      <c r="J2636" s="42" t="n"/>
      <c r="K2636" s="42" t="n"/>
      <c r="L2636" s="42" t="n"/>
      <c r="M2636" s="42" t="n"/>
      <c r="N2636" s="42" t="n"/>
      <c r="O2636" s="42" t="n"/>
    </row>
    <row r="2637">
      <c r="A2637" s="40" t="n"/>
      <c r="B2637" s="41" t="n"/>
      <c r="C2637" s="42" t="n"/>
      <c r="D2637" s="42" t="n"/>
      <c r="E2637" s="42" t="n"/>
      <c r="F2637" s="42" t="n"/>
      <c r="G2637" s="42" t="n"/>
      <c r="H2637" s="42" t="n"/>
      <c r="I2637" s="42" t="n"/>
      <c r="J2637" s="42" t="n"/>
      <c r="K2637" s="42" t="n"/>
      <c r="L2637" s="42" t="n"/>
      <c r="M2637" s="42" t="n"/>
      <c r="N2637" s="42" t="n"/>
      <c r="O2637" s="42" t="n"/>
    </row>
    <row r="2638">
      <c r="A2638" s="40" t="n"/>
      <c r="B2638" s="41" t="n"/>
      <c r="C2638" s="42" t="n"/>
      <c r="D2638" s="42" t="n"/>
      <c r="E2638" s="42" t="n"/>
      <c r="F2638" s="42" t="n"/>
      <c r="G2638" s="42" t="n"/>
      <c r="H2638" s="42" t="n"/>
      <c r="I2638" s="42" t="n"/>
      <c r="J2638" s="42" t="n"/>
      <c r="K2638" s="42" t="n"/>
      <c r="L2638" s="42" t="n"/>
      <c r="M2638" s="42" t="n"/>
      <c r="N2638" s="42" t="n"/>
      <c r="O2638" s="42" t="n"/>
    </row>
    <row r="2639">
      <c r="A2639" s="40" t="n"/>
      <c r="B2639" s="41" t="n"/>
      <c r="C2639" s="42" t="n"/>
      <c r="D2639" s="42" t="n"/>
      <c r="E2639" s="42" t="n"/>
      <c r="F2639" s="42" t="n"/>
      <c r="G2639" s="42" t="n"/>
      <c r="H2639" s="42" t="n"/>
      <c r="I2639" s="42" t="n"/>
      <c r="J2639" s="42" t="n"/>
      <c r="K2639" s="42" t="n"/>
      <c r="L2639" s="42" t="n"/>
      <c r="M2639" s="42" t="n"/>
      <c r="N2639" s="42" t="n"/>
      <c r="O2639" s="42" t="n"/>
    </row>
    <row r="2640">
      <c r="A2640" s="40" t="n"/>
      <c r="B2640" s="41" t="n"/>
      <c r="C2640" s="42" t="n"/>
      <c r="D2640" s="42" t="n"/>
      <c r="E2640" s="42" t="n"/>
      <c r="F2640" s="42" t="n"/>
      <c r="G2640" s="42" t="n"/>
      <c r="H2640" s="42" t="n"/>
      <c r="I2640" s="42" t="n"/>
      <c r="J2640" s="42" t="n"/>
      <c r="K2640" s="42" t="n"/>
      <c r="L2640" s="42" t="n"/>
      <c r="M2640" s="42" t="n"/>
      <c r="N2640" s="42" t="n"/>
      <c r="O2640" s="42" t="n"/>
    </row>
    <row r="2641">
      <c r="A2641" s="40" t="n"/>
      <c r="B2641" s="41" t="n"/>
      <c r="C2641" s="42" t="n"/>
      <c r="D2641" s="42" t="n"/>
      <c r="E2641" s="42" t="n"/>
      <c r="F2641" s="42" t="n"/>
      <c r="G2641" s="42" t="n"/>
      <c r="H2641" s="42" t="n"/>
      <c r="I2641" s="42" t="n"/>
      <c r="J2641" s="42" t="n"/>
      <c r="K2641" s="42" t="n"/>
      <c r="L2641" s="42" t="n"/>
      <c r="M2641" s="42" t="n"/>
      <c r="N2641" s="42" t="n"/>
      <c r="O2641" s="42" t="n"/>
    </row>
    <row r="2642">
      <c r="A2642" s="40" t="n"/>
      <c r="B2642" s="41" t="n"/>
      <c r="C2642" s="42" t="n"/>
      <c r="D2642" s="42" t="n"/>
      <c r="E2642" s="42" t="n"/>
      <c r="F2642" s="42" t="n"/>
      <c r="G2642" s="42" t="n"/>
      <c r="H2642" s="42" t="n"/>
      <c r="I2642" s="42" t="n"/>
      <c r="J2642" s="42" t="n"/>
      <c r="K2642" s="42" t="n"/>
      <c r="L2642" s="42" t="n"/>
      <c r="M2642" s="42" t="n"/>
      <c r="N2642" s="42" t="n"/>
      <c r="O2642" s="42" t="n"/>
    </row>
    <row r="2643">
      <c r="A2643" s="40" t="n"/>
      <c r="B2643" s="41" t="n"/>
      <c r="C2643" s="42" t="n"/>
      <c r="D2643" s="42" t="n"/>
      <c r="E2643" s="42" t="n"/>
      <c r="F2643" s="42" t="n"/>
      <c r="G2643" s="42" t="n"/>
      <c r="H2643" s="42" t="n"/>
      <c r="I2643" s="42" t="n"/>
      <c r="J2643" s="42" t="n"/>
      <c r="K2643" s="42" t="n"/>
      <c r="L2643" s="42" t="n"/>
      <c r="M2643" s="42" t="n"/>
      <c r="N2643" s="42" t="n"/>
      <c r="O2643" s="42" t="n"/>
    </row>
    <row r="2644">
      <c r="A2644" s="40" t="n"/>
      <c r="B2644" s="41" t="n"/>
      <c r="C2644" s="42" t="n"/>
      <c r="D2644" s="42" t="n"/>
      <c r="E2644" s="42" t="n"/>
      <c r="F2644" s="42" t="n"/>
      <c r="G2644" s="42" t="n"/>
      <c r="H2644" s="42" t="n"/>
      <c r="I2644" s="42" t="n"/>
      <c r="J2644" s="42" t="n"/>
      <c r="K2644" s="42" t="n"/>
      <c r="L2644" s="42" t="n"/>
      <c r="M2644" s="42" t="n"/>
      <c r="N2644" s="42" t="n"/>
      <c r="O2644" s="42" t="n"/>
    </row>
    <row r="2645">
      <c r="A2645" s="40" t="n"/>
      <c r="B2645" s="41" t="n"/>
      <c r="C2645" s="42" t="n"/>
      <c r="D2645" s="42" t="n"/>
      <c r="E2645" s="42" t="n"/>
      <c r="F2645" s="42" t="n"/>
      <c r="G2645" s="42" t="n"/>
      <c r="H2645" s="42" t="n"/>
      <c r="I2645" s="42" t="n"/>
      <c r="J2645" s="42" t="n"/>
      <c r="K2645" s="42" t="n"/>
      <c r="L2645" s="42" t="n"/>
      <c r="M2645" s="42" t="n"/>
      <c r="N2645" s="42" t="n"/>
      <c r="O2645" s="42" t="n"/>
    </row>
    <row r="2646">
      <c r="A2646" s="40" t="n"/>
      <c r="B2646" s="41" t="n"/>
      <c r="C2646" s="42" t="n"/>
      <c r="D2646" s="42" t="n"/>
      <c r="E2646" s="42" t="n"/>
      <c r="F2646" s="42" t="n"/>
      <c r="G2646" s="42" t="n"/>
      <c r="H2646" s="42" t="n"/>
      <c r="I2646" s="42" t="n"/>
      <c r="J2646" s="42" t="n"/>
      <c r="K2646" s="42" t="n"/>
      <c r="L2646" s="42" t="n"/>
      <c r="M2646" s="42" t="n"/>
      <c r="N2646" s="42" t="n"/>
      <c r="O2646" s="42" t="n"/>
    </row>
    <row r="2647">
      <c r="A2647" s="40" t="n"/>
      <c r="B2647" s="41" t="n"/>
      <c r="C2647" s="42" t="n"/>
      <c r="D2647" s="42" t="n"/>
      <c r="E2647" s="42" t="n"/>
      <c r="F2647" s="42" t="n"/>
      <c r="G2647" s="42" t="n"/>
      <c r="H2647" s="42" t="n"/>
      <c r="I2647" s="42" t="n"/>
      <c r="J2647" s="42" t="n"/>
      <c r="K2647" s="42" t="n"/>
      <c r="L2647" s="42" t="n"/>
      <c r="M2647" s="42" t="n"/>
      <c r="N2647" s="42" t="n"/>
      <c r="O2647" s="42" t="n"/>
    </row>
    <row r="2648">
      <c r="A2648" s="40" t="n"/>
      <c r="B2648" s="41" t="n"/>
      <c r="C2648" s="42" t="n"/>
      <c r="D2648" s="42" t="n"/>
      <c r="E2648" s="42" t="n"/>
      <c r="F2648" s="42" t="n"/>
      <c r="G2648" s="42" t="n"/>
      <c r="H2648" s="42" t="n"/>
      <c r="I2648" s="42" t="n"/>
      <c r="J2648" s="42" t="n"/>
      <c r="K2648" s="42" t="n"/>
      <c r="L2648" s="42" t="n"/>
      <c r="M2648" s="42" t="n"/>
      <c r="N2648" s="42" t="n"/>
      <c r="O2648" s="42" t="n"/>
    </row>
    <row r="2649">
      <c r="A2649" s="40" t="n"/>
      <c r="B2649" s="41" t="n"/>
      <c r="C2649" s="42" t="n"/>
      <c r="D2649" s="42" t="n"/>
      <c r="E2649" s="42" t="n"/>
      <c r="F2649" s="42" t="n"/>
      <c r="G2649" s="42" t="n"/>
      <c r="H2649" s="42" t="n"/>
      <c r="I2649" s="42" t="n"/>
      <c r="J2649" s="42" t="n"/>
      <c r="K2649" s="42" t="n"/>
      <c r="L2649" s="42" t="n"/>
      <c r="M2649" s="42" t="n"/>
      <c r="N2649" s="42" t="n"/>
      <c r="O2649" s="42" t="n"/>
    </row>
    <row r="2650">
      <c r="A2650" s="40" t="n"/>
      <c r="B2650" s="41" t="n"/>
      <c r="C2650" s="42" t="n"/>
      <c r="D2650" s="42" t="n"/>
      <c r="E2650" s="42" t="n"/>
      <c r="F2650" s="42" t="n"/>
      <c r="G2650" s="42" t="n"/>
      <c r="H2650" s="42" t="n"/>
      <c r="I2650" s="42" t="n"/>
      <c r="J2650" s="42" t="n"/>
      <c r="K2650" s="42" t="n"/>
      <c r="L2650" s="42" t="n"/>
      <c r="M2650" s="42" t="n"/>
      <c r="N2650" s="42" t="n"/>
      <c r="O2650" s="42" t="n"/>
    </row>
    <row r="2651">
      <c r="A2651" s="40" t="n"/>
      <c r="B2651" s="41" t="n"/>
      <c r="C2651" s="42" t="n"/>
      <c r="D2651" s="42" t="n"/>
      <c r="E2651" s="42" t="n"/>
      <c r="F2651" s="42" t="n"/>
      <c r="G2651" s="42" t="n"/>
      <c r="H2651" s="42" t="n"/>
      <c r="I2651" s="42" t="n"/>
      <c r="J2651" s="42" t="n"/>
      <c r="K2651" s="42" t="n"/>
      <c r="L2651" s="42" t="n"/>
      <c r="M2651" s="42" t="n"/>
      <c r="N2651" s="42" t="n"/>
      <c r="O2651" s="42" t="n"/>
    </row>
    <row r="2652">
      <c r="A2652" s="40" t="n"/>
      <c r="B2652" s="41" t="n"/>
      <c r="C2652" s="42" t="n"/>
      <c r="D2652" s="42" t="n"/>
      <c r="E2652" s="42" t="n"/>
      <c r="F2652" s="42" t="n"/>
      <c r="G2652" s="42" t="n"/>
      <c r="H2652" s="42" t="n"/>
      <c r="I2652" s="42" t="n"/>
      <c r="J2652" s="42" t="n"/>
      <c r="K2652" s="42" t="n"/>
      <c r="L2652" s="42" t="n"/>
      <c r="M2652" s="42" t="n"/>
      <c r="N2652" s="42" t="n"/>
      <c r="O2652" s="42" t="n"/>
    </row>
    <row r="2653">
      <c r="A2653" s="40" t="n"/>
      <c r="B2653" s="41" t="n"/>
      <c r="C2653" s="42" t="n"/>
      <c r="D2653" s="42" t="n"/>
      <c r="E2653" s="42" t="n"/>
      <c r="F2653" s="42" t="n"/>
      <c r="G2653" s="42" t="n"/>
      <c r="H2653" s="42" t="n"/>
      <c r="I2653" s="42" t="n"/>
      <c r="J2653" s="42" t="n"/>
      <c r="K2653" s="42" t="n"/>
      <c r="L2653" s="42" t="n"/>
      <c r="M2653" s="42" t="n"/>
      <c r="N2653" s="42" t="n"/>
      <c r="O2653" s="42" t="n"/>
    </row>
    <row r="2654">
      <c r="A2654" s="40" t="n"/>
      <c r="B2654" s="41" t="n"/>
      <c r="C2654" s="42" t="n"/>
      <c r="D2654" s="42" t="n"/>
      <c r="E2654" s="42" t="n"/>
      <c r="F2654" s="42" t="n"/>
      <c r="G2654" s="42" t="n"/>
      <c r="H2654" s="42" t="n"/>
      <c r="I2654" s="42" t="n"/>
      <c r="J2654" s="42" t="n"/>
      <c r="K2654" s="42" t="n"/>
      <c r="L2654" s="42" t="n"/>
      <c r="M2654" s="42" t="n"/>
      <c r="N2654" s="42" t="n"/>
      <c r="O2654" s="42" t="n"/>
    </row>
    <row r="2655">
      <c r="A2655" s="40" t="n"/>
      <c r="B2655" s="41" t="n"/>
      <c r="C2655" s="42" t="n"/>
      <c r="D2655" s="42" t="n"/>
      <c r="E2655" s="42" t="n"/>
      <c r="F2655" s="42" t="n"/>
      <c r="G2655" s="42" t="n"/>
      <c r="H2655" s="42" t="n"/>
      <c r="I2655" s="42" t="n"/>
      <c r="J2655" s="42" t="n"/>
      <c r="K2655" s="42" t="n"/>
      <c r="L2655" s="42" t="n"/>
      <c r="M2655" s="42" t="n"/>
      <c r="N2655" s="42" t="n"/>
      <c r="O2655" s="42" t="n"/>
    </row>
    <row r="2656">
      <c r="A2656" s="40" t="n"/>
      <c r="B2656" s="41" t="n"/>
      <c r="C2656" s="42" t="n"/>
      <c r="D2656" s="42" t="n"/>
      <c r="E2656" s="42" t="n"/>
      <c r="F2656" s="42" t="n"/>
      <c r="G2656" s="42" t="n"/>
      <c r="H2656" s="42" t="n"/>
      <c r="I2656" s="42" t="n"/>
      <c r="J2656" s="42" t="n"/>
      <c r="K2656" s="42" t="n"/>
      <c r="L2656" s="42" t="n"/>
      <c r="M2656" s="42" t="n"/>
      <c r="N2656" s="42" t="n"/>
      <c r="O2656" s="42" t="n"/>
    </row>
    <row r="2657">
      <c r="A2657" s="40" t="n"/>
      <c r="B2657" s="41" t="n"/>
      <c r="C2657" s="42" t="n"/>
      <c r="D2657" s="42" t="n"/>
      <c r="E2657" s="42" t="n"/>
      <c r="F2657" s="42" t="n"/>
      <c r="G2657" s="42" t="n"/>
      <c r="H2657" s="42" t="n"/>
      <c r="I2657" s="42" t="n"/>
      <c r="J2657" s="42" t="n"/>
      <c r="K2657" s="42" t="n"/>
      <c r="L2657" s="42" t="n"/>
      <c r="M2657" s="42" t="n"/>
      <c r="N2657" s="42" t="n"/>
      <c r="O2657" s="42" t="n"/>
    </row>
    <row r="2658">
      <c r="A2658" s="40" t="n"/>
      <c r="B2658" s="41" t="n"/>
      <c r="C2658" s="42" t="n"/>
      <c r="D2658" s="42" t="n"/>
      <c r="E2658" s="42" t="n"/>
      <c r="F2658" s="42" t="n"/>
      <c r="G2658" s="42" t="n"/>
      <c r="H2658" s="42" t="n"/>
      <c r="I2658" s="42" t="n"/>
      <c r="J2658" s="42" t="n"/>
      <c r="K2658" s="42" t="n"/>
      <c r="L2658" s="42" t="n"/>
      <c r="M2658" s="42" t="n"/>
      <c r="N2658" s="42" t="n"/>
      <c r="O2658" s="42" t="n"/>
    </row>
    <row r="2659">
      <c r="A2659" s="40" t="n"/>
      <c r="B2659" s="41" t="n"/>
      <c r="C2659" s="42" t="n"/>
      <c r="D2659" s="42" t="n"/>
      <c r="E2659" s="42" t="n"/>
      <c r="F2659" s="42" t="n"/>
      <c r="G2659" s="42" t="n"/>
      <c r="H2659" s="42" t="n"/>
      <c r="I2659" s="42" t="n"/>
      <c r="J2659" s="42" t="n"/>
      <c r="K2659" s="42" t="n"/>
      <c r="L2659" s="42" t="n"/>
      <c r="M2659" s="42" t="n"/>
      <c r="N2659" s="42" t="n"/>
      <c r="O2659" s="42" t="n"/>
    </row>
    <row r="2660">
      <c r="A2660" s="40" t="n"/>
      <c r="B2660" s="41" t="n"/>
      <c r="C2660" s="42" t="n"/>
      <c r="D2660" s="42" t="n"/>
      <c r="E2660" s="42" t="n"/>
      <c r="F2660" s="42" t="n"/>
      <c r="G2660" s="42" t="n"/>
      <c r="H2660" s="42" t="n"/>
      <c r="I2660" s="42" t="n"/>
      <c r="J2660" s="42" t="n"/>
      <c r="K2660" s="42" t="n"/>
      <c r="L2660" s="42" t="n"/>
      <c r="M2660" s="42" t="n"/>
      <c r="N2660" s="42" t="n"/>
      <c r="O2660" s="42" t="n"/>
    </row>
    <row r="2661">
      <c r="A2661" s="40" t="n"/>
      <c r="B2661" s="41" t="n"/>
      <c r="C2661" s="42" t="n"/>
      <c r="D2661" s="42" t="n"/>
      <c r="E2661" s="42" t="n"/>
      <c r="F2661" s="42" t="n"/>
      <c r="G2661" s="42" t="n"/>
      <c r="H2661" s="42" t="n"/>
      <c r="I2661" s="42" t="n"/>
      <c r="J2661" s="42" t="n"/>
      <c r="K2661" s="42" t="n"/>
      <c r="L2661" s="42" t="n"/>
      <c r="M2661" s="42" t="n"/>
      <c r="N2661" s="42" t="n"/>
      <c r="O2661" s="42" t="n"/>
    </row>
    <row r="2662">
      <c r="A2662" s="40" t="n"/>
      <c r="B2662" s="41" t="n"/>
      <c r="C2662" s="42" t="n"/>
      <c r="D2662" s="42" t="n"/>
      <c r="E2662" s="42" t="n"/>
      <c r="F2662" s="42" t="n"/>
      <c r="G2662" s="42" t="n"/>
      <c r="H2662" s="42" t="n"/>
      <c r="I2662" s="42" t="n"/>
      <c r="J2662" s="42" t="n"/>
      <c r="K2662" s="42" t="n"/>
      <c r="L2662" s="42" t="n"/>
      <c r="M2662" s="42" t="n"/>
      <c r="N2662" s="42" t="n"/>
      <c r="O2662" s="42" t="n"/>
    </row>
    <row r="2663">
      <c r="A2663" s="40" t="n"/>
      <c r="B2663" s="41" t="n"/>
      <c r="C2663" s="42" t="n"/>
      <c r="D2663" s="42" t="n"/>
      <c r="E2663" s="42" t="n"/>
      <c r="F2663" s="42" t="n"/>
      <c r="G2663" s="42" t="n"/>
      <c r="H2663" s="42" t="n"/>
      <c r="I2663" s="42" t="n"/>
      <c r="J2663" s="42" t="n"/>
      <c r="K2663" s="42" t="n"/>
      <c r="L2663" s="42" t="n"/>
      <c r="M2663" s="42" t="n"/>
      <c r="N2663" s="42" t="n"/>
      <c r="O2663" s="42" t="n"/>
    </row>
    <row r="2664">
      <c r="A2664" s="40" t="n"/>
      <c r="B2664" s="41" t="n"/>
      <c r="C2664" s="42" t="n"/>
      <c r="D2664" s="42" t="n"/>
      <c r="E2664" s="42" t="n"/>
      <c r="F2664" s="42" t="n"/>
      <c r="G2664" s="42" t="n"/>
      <c r="H2664" s="42" t="n"/>
      <c r="I2664" s="42" t="n"/>
      <c r="J2664" s="42" t="n"/>
      <c r="K2664" s="42" t="n"/>
      <c r="L2664" s="42" t="n"/>
      <c r="M2664" s="42" t="n"/>
      <c r="N2664" s="42" t="n"/>
      <c r="O2664" s="42" t="n"/>
    </row>
    <row r="2665">
      <c r="A2665" s="40" t="n"/>
      <c r="B2665" s="41" t="n"/>
      <c r="C2665" s="42" t="n"/>
      <c r="D2665" s="42" t="n"/>
      <c r="E2665" s="42" t="n"/>
      <c r="F2665" s="42" t="n"/>
      <c r="G2665" s="42" t="n"/>
      <c r="H2665" s="42" t="n"/>
      <c r="I2665" s="42" t="n"/>
      <c r="J2665" s="42" t="n"/>
      <c r="K2665" s="42" t="n"/>
      <c r="L2665" s="42" t="n"/>
      <c r="M2665" s="42" t="n"/>
      <c r="N2665" s="42" t="n"/>
      <c r="O2665" s="42" t="n"/>
    </row>
    <row r="2666">
      <c r="A2666" s="40" t="n"/>
      <c r="B2666" s="41" t="n"/>
      <c r="C2666" s="42" t="n"/>
      <c r="D2666" s="42" t="n"/>
      <c r="E2666" s="42" t="n"/>
      <c r="F2666" s="42" t="n"/>
      <c r="G2666" s="42" t="n"/>
      <c r="H2666" s="42" t="n"/>
      <c r="I2666" s="42" t="n"/>
      <c r="J2666" s="42" t="n"/>
      <c r="K2666" s="42" t="n"/>
      <c r="L2666" s="42" t="n"/>
      <c r="M2666" s="42" t="n"/>
      <c r="N2666" s="42" t="n"/>
      <c r="O2666" s="42" t="n"/>
    </row>
    <row r="2667">
      <c r="A2667" s="40" t="n"/>
      <c r="B2667" s="41" t="n"/>
      <c r="C2667" s="42" t="n"/>
      <c r="D2667" s="42" t="n"/>
      <c r="E2667" s="42" t="n"/>
      <c r="F2667" s="42" t="n"/>
      <c r="G2667" s="42" t="n"/>
      <c r="H2667" s="42" t="n"/>
      <c r="I2667" s="42" t="n"/>
      <c r="J2667" s="42" t="n"/>
      <c r="K2667" s="42" t="n"/>
      <c r="L2667" s="42" t="n"/>
      <c r="M2667" s="42" t="n"/>
      <c r="N2667" s="42" t="n"/>
      <c r="O2667" s="42" t="n"/>
    </row>
    <row r="2668">
      <c r="A2668" s="40" t="n"/>
      <c r="B2668" s="41" t="n"/>
      <c r="C2668" s="42" t="n"/>
      <c r="D2668" s="42" t="n"/>
      <c r="E2668" s="42" t="n"/>
      <c r="F2668" s="42" t="n"/>
      <c r="G2668" s="42" t="n"/>
      <c r="H2668" s="42" t="n"/>
      <c r="I2668" s="42" t="n"/>
      <c r="J2668" s="42" t="n"/>
      <c r="K2668" s="42" t="n"/>
      <c r="L2668" s="42" t="n"/>
      <c r="M2668" s="42" t="n"/>
      <c r="N2668" s="42" t="n"/>
      <c r="O2668" s="42" t="n"/>
    </row>
    <row r="2669">
      <c r="A2669" s="40" t="n"/>
      <c r="B2669" s="41" t="n"/>
      <c r="C2669" s="42" t="n"/>
      <c r="D2669" s="42" t="n"/>
      <c r="E2669" s="42" t="n"/>
      <c r="F2669" s="42" t="n"/>
      <c r="G2669" s="42" t="n"/>
      <c r="H2669" s="42" t="n"/>
      <c r="I2669" s="42" t="n"/>
      <c r="J2669" s="42" t="n"/>
      <c r="K2669" s="42" t="n"/>
      <c r="L2669" s="42" t="n"/>
      <c r="M2669" s="42" t="n"/>
      <c r="N2669" s="42" t="n"/>
      <c r="O2669" s="42" t="n"/>
    </row>
    <row r="2670">
      <c r="A2670" s="40" t="n"/>
      <c r="B2670" s="41" t="n"/>
      <c r="C2670" s="42" t="n"/>
      <c r="D2670" s="42" t="n"/>
      <c r="E2670" s="42" t="n"/>
      <c r="F2670" s="42" t="n"/>
      <c r="G2670" s="42" t="n"/>
      <c r="H2670" s="42" t="n"/>
      <c r="I2670" s="42" t="n"/>
      <c r="J2670" s="42" t="n"/>
      <c r="K2670" s="42" t="n"/>
      <c r="L2670" s="42" t="n"/>
      <c r="M2670" s="42" t="n"/>
      <c r="N2670" s="42" t="n"/>
      <c r="O2670" s="42" t="n"/>
    </row>
    <row r="2671">
      <c r="A2671" s="40" t="n"/>
      <c r="B2671" s="41" t="n"/>
      <c r="C2671" s="42" t="n"/>
      <c r="D2671" s="42" t="n"/>
      <c r="E2671" s="42" t="n"/>
      <c r="F2671" s="42" t="n"/>
      <c r="G2671" s="42" t="n"/>
      <c r="H2671" s="42" t="n"/>
      <c r="I2671" s="42" t="n"/>
      <c r="J2671" s="42" t="n"/>
      <c r="K2671" s="42" t="n"/>
      <c r="L2671" s="42" t="n"/>
      <c r="M2671" s="42" t="n"/>
      <c r="N2671" s="42" t="n"/>
      <c r="O2671" s="42" t="n"/>
    </row>
    <row r="2672">
      <c r="A2672" s="40" t="n"/>
      <c r="B2672" s="41" t="n"/>
      <c r="C2672" s="42" t="n"/>
      <c r="D2672" s="42" t="n"/>
      <c r="E2672" s="42" t="n"/>
      <c r="F2672" s="42" t="n"/>
      <c r="G2672" s="42" t="n"/>
      <c r="H2672" s="42" t="n"/>
      <c r="I2672" s="42" t="n"/>
      <c r="J2672" s="42" t="n"/>
      <c r="K2672" s="42" t="n"/>
      <c r="L2672" s="42" t="n"/>
      <c r="M2672" s="42" t="n"/>
      <c r="N2672" s="42" t="n"/>
      <c r="O2672" s="42" t="n"/>
    </row>
    <row r="2673">
      <c r="A2673" s="40" t="n"/>
      <c r="B2673" s="41" t="n"/>
      <c r="C2673" s="42" t="n"/>
      <c r="D2673" s="42" t="n"/>
      <c r="E2673" s="42" t="n"/>
      <c r="F2673" s="42" t="n"/>
      <c r="G2673" s="42" t="n"/>
      <c r="H2673" s="42" t="n"/>
      <c r="I2673" s="42" t="n"/>
      <c r="J2673" s="42" t="n"/>
      <c r="K2673" s="42" t="n"/>
      <c r="L2673" s="42" t="n"/>
      <c r="M2673" s="42" t="n"/>
      <c r="N2673" s="42" t="n"/>
      <c r="O2673" s="42" t="n"/>
    </row>
    <row r="2674">
      <c r="A2674" s="40" t="n"/>
      <c r="B2674" s="41" t="n"/>
      <c r="C2674" s="42" t="n"/>
      <c r="D2674" s="42" t="n"/>
      <c r="E2674" s="42" t="n"/>
      <c r="F2674" s="42" t="n"/>
      <c r="G2674" s="42" t="n"/>
      <c r="H2674" s="42" t="n"/>
      <c r="I2674" s="42" t="n"/>
      <c r="J2674" s="42" t="n"/>
      <c r="K2674" s="42" t="n"/>
      <c r="L2674" s="42" t="n"/>
      <c r="M2674" s="42" t="n"/>
      <c r="N2674" s="42" t="n"/>
      <c r="O2674" s="42" t="n"/>
    </row>
    <row r="2675">
      <c r="A2675" s="40" t="n"/>
      <c r="B2675" s="41" t="n"/>
      <c r="C2675" s="42" t="n"/>
      <c r="D2675" s="42" t="n"/>
      <c r="E2675" s="42" t="n"/>
      <c r="F2675" s="42" t="n"/>
      <c r="G2675" s="42" t="n"/>
      <c r="H2675" s="42" t="n"/>
      <c r="I2675" s="42" t="n"/>
      <c r="J2675" s="42" t="n"/>
      <c r="K2675" s="42" t="n"/>
      <c r="L2675" s="42" t="n"/>
      <c r="M2675" s="42" t="n"/>
      <c r="N2675" s="42" t="n"/>
      <c r="O2675" s="42" t="n"/>
    </row>
    <row r="2676">
      <c r="A2676" s="40" t="n"/>
      <c r="B2676" s="41" t="n"/>
      <c r="C2676" s="42" t="n"/>
      <c r="D2676" s="42" t="n"/>
      <c r="E2676" s="42" t="n"/>
      <c r="F2676" s="42" t="n"/>
      <c r="G2676" s="42" t="n"/>
      <c r="H2676" s="42" t="n"/>
      <c r="I2676" s="42" t="n"/>
      <c r="J2676" s="42" t="n"/>
      <c r="K2676" s="42" t="n"/>
      <c r="L2676" s="42" t="n"/>
      <c r="M2676" s="42" t="n"/>
      <c r="N2676" s="42" t="n"/>
      <c r="O2676" s="42" t="n"/>
    </row>
    <row r="2677">
      <c r="A2677" s="40" t="n"/>
      <c r="B2677" s="41" t="n"/>
      <c r="C2677" s="42" t="n"/>
      <c r="D2677" s="42" t="n"/>
      <c r="E2677" s="42" t="n"/>
      <c r="F2677" s="42" t="n"/>
      <c r="G2677" s="42" t="n"/>
      <c r="H2677" s="42" t="n"/>
      <c r="I2677" s="42" t="n"/>
      <c r="J2677" s="42" t="n"/>
      <c r="K2677" s="42" t="n"/>
      <c r="L2677" s="42" t="n"/>
      <c r="M2677" s="42" t="n"/>
      <c r="N2677" s="42" t="n"/>
      <c r="O2677" s="42" t="n"/>
    </row>
    <row r="2678">
      <c r="A2678" s="40" t="n"/>
      <c r="B2678" s="41" t="n"/>
      <c r="C2678" s="42" t="n"/>
      <c r="D2678" s="42" t="n"/>
      <c r="E2678" s="42" t="n"/>
      <c r="F2678" s="42" t="n"/>
      <c r="G2678" s="42" t="n"/>
      <c r="H2678" s="42" t="n"/>
      <c r="I2678" s="42" t="n"/>
      <c r="J2678" s="42" t="n"/>
      <c r="K2678" s="42" t="n"/>
      <c r="L2678" s="42" t="n"/>
      <c r="M2678" s="42" t="n"/>
      <c r="N2678" s="42" t="n"/>
      <c r="O2678" s="42" t="n"/>
    </row>
    <row r="2679">
      <c r="A2679" s="40" t="n"/>
      <c r="B2679" s="41" t="n"/>
      <c r="C2679" s="42" t="n"/>
      <c r="D2679" s="42" t="n"/>
      <c r="E2679" s="42" t="n"/>
      <c r="F2679" s="42" t="n"/>
      <c r="G2679" s="42" t="n"/>
      <c r="H2679" s="42" t="n"/>
      <c r="I2679" s="42" t="n"/>
      <c r="J2679" s="42" t="n"/>
      <c r="K2679" s="42" t="n"/>
      <c r="L2679" s="42" t="n"/>
      <c r="M2679" s="42" t="n"/>
      <c r="N2679" s="42" t="n"/>
      <c r="O2679" s="42" t="n"/>
    </row>
    <row r="2680">
      <c r="A2680" s="40" t="n"/>
      <c r="B2680" s="41" t="n"/>
      <c r="C2680" s="42" t="n"/>
      <c r="D2680" s="42" t="n"/>
      <c r="E2680" s="42" t="n"/>
      <c r="F2680" s="42" t="n"/>
      <c r="G2680" s="42" t="n"/>
      <c r="H2680" s="42" t="n"/>
      <c r="I2680" s="42" t="n"/>
      <c r="J2680" s="42" t="n"/>
      <c r="K2680" s="42" t="n"/>
      <c r="L2680" s="42" t="n"/>
      <c r="M2680" s="42" t="n"/>
      <c r="N2680" s="42" t="n"/>
      <c r="O2680" s="42" t="n"/>
    </row>
    <row r="2681">
      <c r="A2681" s="40" t="n"/>
      <c r="B2681" s="41" t="n"/>
      <c r="C2681" s="42" t="n"/>
      <c r="D2681" s="42" t="n"/>
      <c r="E2681" s="42" t="n"/>
      <c r="F2681" s="42" t="n"/>
      <c r="G2681" s="42" t="n"/>
      <c r="H2681" s="42" t="n"/>
      <c r="I2681" s="42" t="n"/>
      <c r="J2681" s="42" t="n"/>
      <c r="K2681" s="42" t="n"/>
      <c r="L2681" s="42" t="n"/>
      <c r="M2681" s="42" t="n"/>
      <c r="N2681" s="42" t="n"/>
      <c r="O2681" s="42" t="n"/>
    </row>
    <row r="2682">
      <c r="A2682" s="40" t="n"/>
      <c r="B2682" s="41" t="n"/>
      <c r="C2682" s="42" t="n"/>
      <c r="D2682" s="42" t="n"/>
      <c r="E2682" s="42" t="n"/>
      <c r="F2682" s="42" t="n"/>
      <c r="G2682" s="42" t="n"/>
      <c r="H2682" s="42" t="n"/>
      <c r="I2682" s="42" t="n"/>
      <c r="J2682" s="42" t="n"/>
      <c r="K2682" s="42" t="n"/>
      <c r="L2682" s="42" t="n"/>
      <c r="M2682" s="42" t="n"/>
      <c r="N2682" s="42" t="n"/>
      <c r="O2682" s="42" t="n"/>
    </row>
    <row r="2683">
      <c r="A2683" s="40" t="n"/>
      <c r="B2683" s="41" t="n"/>
      <c r="C2683" s="42" t="n"/>
      <c r="D2683" s="42" t="n"/>
      <c r="E2683" s="42" t="n"/>
      <c r="F2683" s="42" t="n"/>
      <c r="G2683" s="42" t="n"/>
      <c r="H2683" s="42" t="n"/>
      <c r="I2683" s="42" t="n"/>
      <c r="J2683" s="42" t="n"/>
      <c r="K2683" s="42" t="n"/>
      <c r="L2683" s="42" t="n"/>
      <c r="M2683" s="42" t="n"/>
      <c r="N2683" s="42" t="n"/>
      <c r="O2683" s="42" t="n"/>
    </row>
    <row r="2684">
      <c r="A2684" s="40" t="n"/>
      <c r="B2684" s="41" t="n"/>
      <c r="C2684" s="42" t="n"/>
      <c r="D2684" s="42" t="n"/>
      <c r="E2684" s="42" t="n"/>
      <c r="F2684" s="42" t="n"/>
      <c r="G2684" s="42" t="n"/>
      <c r="H2684" s="42" t="n"/>
      <c r="I2684" s="42" t="n"/>
      <c r="J2684" s="42" t="n"/>
      <c r="K2684" s="42" t="n"/>
      <c r="L2684" s="42" t="n"/>
      <c r="M2684" s="42" t="n"/>
      <c r="N2684" s="42" t="n"/>
      <c r="O2684" s="42" t="n"/>
    </row>
    <row r="2685">
      <c r="A2685" s="40" t="n"/>
      <c r="B2685" s="41" t="n"/>
      <c r="C2685" s="42" t="n"/>
      <c r="D2685" s="42" t="n"/>
      <c r="E2685" s="42" t="n"/>
      <c r="F2685" s="42" t="n"/>
      <c r="G2685" s="42" t="n"/>
      <c r="H2685" s="42" t="n"/>
      <c r="I2685" s="42" t="n"/>
      <c r="J2685" s="42" t="n"/>
      <c r="K2685" s="42" t="n"/>
      <c r="L2685" s="42" t="n"/>
      <c r="M2685" s="42" t="n"/>
      <c r="N2685" s="42" t="n"/>
      <c r="O2685" s="42" t="n"/>
    </row>
    <row r="2686">
      <c r="A2686" s="40" t="n"/>
      <c r="B2686" s="41" t="n"/>
      <c r="C2686" s="42" t="n"/>
      <c r="D2686" s="42" t="n"/>
      <c r="E2686" s="42" t="n"/>
      <c r="F2686" s="42" t="n"/>
      <c r="G2686" s="42" t="n"/>
      <c r="H2686" s="42" t="n"/>
      <c r="I2686" s="42" t="n"/>
      <c r="J2686" s="42" t="n"/>
      <c r="K2686" s="42" t="n"/>
      <c r="L2686" s="42" t="n"/>
      <c r="M2686" s="42" t="n"/>
      <c r="N2686" s="42" t="n"/>
      <c r="O2686" s="42" t="n"/>
    </row>
    <row r="2687">
      <c r="A2687" s="40" t="n"/>
      <c r="B2687" s="41" t="n"/>
      <c r="C2687" s="42" t="n"/>
      <c r="D2687" s="42" t="n"/>
      <c r="E2687" s="42" t="n"/>
      <c r="F2687" s="42" t="n"/>
      <c r="G2687" s="42" t="n"/>
      <c r="H2687" s="42" t="n"/>
      <c r="I2687" s="42" t="n"/>
      <c r="J2687" s="42" t="n"/>
      <c r="K2687" s="42" t="n"/>
      <c r="L2687" s="42" t="n"/>
      <c r="M2687" s="42" t="n"/>
      <c r="N2687" s="42" t="n"/>
      <c r="O2687" s="42" t="n"/>
    </row>
    <row r="2688">
      <c r="A2688" s="40" t="n"/>
      <c r="B2688" s="41" t="n"/>
      <c r="C2688" s="42" t="n"/>
      <c r="D2688" s="42" t="n"/>
      <c r="E2688" s="42" t="n"/>
      <c r="F2688" s="42" t="n"/>
      <c r="G2688" s="42" t="n"/>
      <c r="H2688" s="42" t="n"/>
      <c r="I2688" s="42" t="n"/>
      <c r="J2688" s="42" t="n"/>
      <c r="K2688" s="42" t="n"/>
      <c r="L2688" s="42" t="n"/>
      <c r="M2688" s="42" t="n"/>
      <c r="N2688" s="42" t="n"/>
      <c r="O2688" s="42" t="n"/>
    </row>
    <row r="2689">
      <c r="A2689" s="40" t="n"/>
      <c r="B2689" s="41" t="n"/>
      <c r="C2689" s="42" t="n"/>
      <c r="D2689" s="42" t="n"/>
      <c r="E2689" s="42" t="n"/>
      <c r="F2689" s="42" t="n"/>
      <c r="G2689" s="42" t="n"/>
      <c r="H2689" s="42" t="n"/>
      <c r="I2689" s="42" t="n"/>
      <c r="J2689" s="42" t="n"/>
      <c r="K2689" s="42" t="n"/>
      <c r="L2689" s="42" t="n"/>
      <c r="M2689" s="42" t="n"/>
      <c r="N2689" s="42" t="n"/>
      <c r="O2689" s="42" t="n"/>
    </row>
    <row r="2690">
      <c r="A2690" s="40" t="n"/>
      <c r="B2690" s="41" t="n"/>
      <c r="C2690" s="42" t="n"/>
      <c r="D2690" s="42" t="n"/>
      <c r="E2690" s="42" t="n"/>
      <c r="F2690" s="42" t="n"/>
      <c r="G2690" s="42" t="n"/>
      <c r="H2690" s="42" t="n"/>
      <c r="I2690" s="42" t="n"/>
      <c r="J2690" s="42" t="n"/>
      <c r="K2690" s="42" t="n"/>
      <c r="L2690" s="42" t="n"/>
      <c r="M2690" s="42" t="n"/>
      <c r="N2690" s="42" t="n"/>
      <c r="O2690" s="42" t="n"/>
    </row>
    <row r="2691">
      <c r="A2691" s="40" t="n"/>
      <c r="B2691" s="41" t="n"/>
      <c r="C2691" s="42" t="n"/>
      <c r="D2691" s="42" t="n"/>
      <c r="E2691" s="42" t="n"/>
      <c r="F2691" s="42" t="n"/>
      <c r="G2691" s="42" t="n"/>
      <c r="H2691" s="42" t="n"/>
      <c r="I2691" s="42" t="n"/>
      <c r="J2691" s="42" t="n"/>
      <c r="K2691" s="42" t="n"/>
      <c r="L2691" s="42" t="n"/>
      <c r="M2691" s="42" t="n"/>
      <c r="N2691" s="42" t="n"/>
      <c r="O2691" s="42" t="n"/>
    </row>
    <row r="2692">
      <c r="A2692" s="40" t="n"/>
      <c r="B2692" s="41" t="n"/>
      <c r="C2692" s="42" t="n"/>
      <c r="D2692" s="42" t="n"/>
      <c r="E2692" s="42" t="n"/>
      <c r="F2692" s="42" t="n"/>
      <c r="G2692" s="42" t="n"/>
      <c r="H2692" s="42" t="n"/>
      <c r="I2692" s="42" t="n"/>
      <c r="J2692" s="42" t="n"/>
      <c r="K2692" s="42" t="n"/>
      <c r="L2692" s="42" t="n"/>
      <c r="M2692" s="42" t="n"/>
      <c r="N2692" s="42" t="n"/>
      <c r="O2692" s="42" t="n"/>
    </row>
    <row r="2693">
      <c r="A2693" s="40" t="n"/>
      <c r="B2693" s="41" t="n"/>
      <c r="C2693" s="42" t="n"/>
      <c r="D2693" s="42" t="n"/>
      <c r="E2693" s="42" t="n"/>
      <c r="F2693" s="42" t="n"/>
      <c r="G2693" s="42" t="n"/>
      <c r="H2693" s="42" t="n"/>
      <c r="I2693" s="42" t="n"/>
      <c r="J2693" s="42" t="n"/>
      <c r="K2693" s="42" t="n"/>
      <c r="L2693" s="42" t="n"/>
      <c r="M2693" s="42" t="n"/>
      <c r="N2693" s="42" t="n"/>
      <c r="O2693" s="42" t="n"/>
    </row>
    <row r="2694">
      <c r="A2694" s="40" t="n"/>
      <c r="B2694" s="41" t="n"/>
      <c r="C2694" s="42" t="n"/>
      <c r="D2694" s="42" t="n"/>
      <c r="E2694" s="42" t="n"/>
      <c r="F2694" s="42" t="n"/>
      <c r="G2694" s="42" t="n"/>
      <c r="H2694" s="42" t="n"/>
      <c r="I2694" s="42" t="n"/>
      <c r="J2694" s="42" t="n"/>
      <c r="K2694" s="42" t="n"/>
      <c r="L2694" s="42" t="n"/>
      <c r="M2694" s="42" t="n"/>
      <c r="N2694" s="42" t="n"/>
      <c r="O2694" s="42" t="n"/>
    </row>
    <row r="2695">
      <c r="A2695" s="40" t="n"/>
      <c r="B2695" s="41" t="n"/>
      <c r="C2695" s="42" t="n"/>
      <c r="D2695" s="42" t="n"/>
      <c r="E2695" s="42" t="n"/>
      <c r="F2695" s="42" t="n"/>
      <c r="G2695" s="42" t="n"/>
      <c r="H2695" s="42" t="n"/>
      <c r="I2695" s="42" t="n"/>
      <c r="J2695" s="42" t="n"/>
      <c r="K2695" s="42" t="n"/>
      <c r="L2695" s="42" t="n"/>
      <c r="M2695" s="42" t="n"/>
      <c r="N2695" s="42" t="n"/>
      <c r="O2695" s="42" t="n"/>
    </row>
    <row r="2696">
      <c r="A2696" s="40" t="n"/>
      <c r="B2696" s="41" t="n"/>
      <c r="C2696" s="42" t="n"/>
      <c r="D2696" s="42" t="n"/>
      <c r="E2696" s="42" t="n"/>
      <c r="F2696" s="42" t="n"/>
      <c r="G2696" s="42" t="n"/>
      <c r="H2696" s="42" t="n"/>
      <c r="I2696" s="42" t="n"/>
      <c r="J2696" s="42" t="n"/>
      <c r="K2696" s="42" t="n"/>
      <c r="L2696" s="42" t="n"/>
      <c r="M2696" s="42" t="n"/>
      <c r="N2696" s="42" t="n"/>
      <c r="O2696" s="42" t="n"/>
    </row>
    <row r="2697">
      <c r="A2697" s="40" t="n"/>
      <c r="B2697" s="41" t="n"/>
      <c r="C2697" s="42" t="n"/>
      <c r="D2697" s="42" t="n"/>
      <c r="E2697" s="42" t="n"/>
      <c r="F2697" s="42" t="n"/>
      <c r="G2697" s="42" t="n"/>
      <c r="H2697" s="42" t="n"/>
      <c r="I2697" s="42" t="n"/>
      <c r="J2697" s="42" t="n"/>
      <c r="K2697" s="42" t="n"/>
      <c r="L2697" s="42" t="n"/>
      <c r="M2697" s="42" t="n"/>
      <c r="N2697" s="42" t="n"/>
      <c r="O2697" s="42" t="n"/>
    </row>
    <row r="2698">
      <c r="A2698" s="40" t="n"/>
      <c r="B2698" s="41" t="n"/>
      <c r="C2698" s="42" t="n"/>
      <c r="D2698" s="42" t="n"/>
      <c r="E2698" s="42" t="n"/>
      <c r="F2698" s="42" t="n"/>
      <c r="G2698" s="42" t="n"/>
      <c r="H2698" s="42" t="n"/>
      <c r="I2698" s="42" t="n"/>
      <c r="J2698" s="42" t="n"/>
      <c r="K2698" s="42" t="n"/>
      <c r="L2698" s="42" t="n"/>
      <c r="M2698" s="42" t="n"/>
      <c r="N2698" s="42" t="n"/>
      <c r="O2698" s="42" t="n"/>
    </row>
    <row r="2699">
      <c r="A2699" s="40" t="n"/>
      <c r="B2699" s="41" t="n"/>
      <c r="C2699" s="42" t="n"/>
      <c r="D2699" s="42" t="n"/>
      <c r="E2699" s="42" t="n"/>
      <c r="F2699" s="42" t="n"/>
      <c r="G2699" s="42" t="n"/>
      <c r="H2699" s="42" t="n"/>
      <c r="I2699" s="42" t="n"/>
      <c r="J2699" s="42" t="n"/>
      <c r="K2699" s="42" t="n"/>
      <c r="L2699" s="42" t="n"/>
      <c r="M2699" s="42" t="n"/>
      <c r="N2699" s="42" t="n"/>
      <c r="O2699" s="42" t="n"/>
    </row>
    <row r="2700">
      <c r="A2700" s="40" t="n"/>
      <c r="B2700" s="41" t="n"/>
      <c r="C2700" s="42" t="n"/>
      <c r="D2700" s="42" t="n"/>
      <c r="E2700" s="42" t="n"/>
      <c r="F2700" s="42" t="n"/>
      <c r="G2700" s="42" t="n"/>
      <c r="H2700" s="42" t="n"/>
      <c r="I2700" s="42" t="n"/>
      <c r="J2700" s="42" t="n"/>
      <c r="K2700" s="42" t="n"/>
      <c r="L2700" s="42" t="n"/>
      <c r="M2700" s="42" t="n"/>
      <c r="N2700" s="42" t="n"/>
      <c r="O2700" s="42" t="n"/>
    </row>
    <row r="2701">
      <c r="A2701" s="40" t="n"/>
      <c r="B2701" s="41" t="n"/>
      <c r="C2701" s="42" t="n"/>
      <c r="D2701" s="42" t="n"/>
      <c r="E2701" s="42" t="n"/>
      <c r="F2701" s="42" t="n"/>
      <c r="G2701" s="42" t="n"/>
      <c r="H2701" s="42" t="n"/>
      <c r="I2701" s="42" t="n"/>
      <c r="J2701" s="42" t="n"/>
      <c r="K2701" s="42" t="n"/>
      <c r="L2701" s="42" t="n"/>
      <c r="M2701" s="42" t="n"/>
      <c r="N2701" s="42" t="n"/>
      <c r="O2701" s="42" t="n"/>
    </row>
    <row r="2702">
      <c r="A2702" s="40" t="n"/>
      <c r="B2702" s="41" t="n"/>
      <c r="C2702" s="42" t="n"/>
      <c r="D2702" s="42" t="n"/>
      <c r="E2702" s="42" t="n"/>
      <c r="F2702" s="42" t="n"/>
      <c r="G2702" s="42" t="n"/>
      <c r="H2702" s="42" t="n"/>
      <c r="I2702" s="42" t="n"/>
      <c r="J2702" s="42" t="n"/>
      <c r="K2702" s="42" t="n"/>
      <c r="L2702" s="42" t="n"/>
      <c r="M2702" s="42" t="n"/>
      <c r="N2702" s="42" t="n"/>
      <c r="O2702" s="42" t="n"/>
    </row>
    <row r="2703">
      <c r="A2703" s="40" t="n"/>
      <c r="B2703" s="41" t="n"/>
      <c r="C2703" s="42" t="n"/>
      <c r="D2703" s="42" t="n"/>
      <c r="E2703" s="42" t="n"/>
      <c r="F2703" s="42" t="n"/>
      <c r="G2703" s="42" t="n"/>
      <c r="H2703" s="42" t="n"/>
      <c r="I2703" s="42" t="n"/>
      <c r="J2703" s="42" t="n"/>
      <c r="K2703" s="42" t="n"/>
      <c r="L2703" s="42" t="n"/>
      <c r="M2703" s="42" t="n"/>
      <c r="N2703" s="42" t="n"/>
      <c r="O2703" s="42" t="n"/>
    </row>
    <row r="2704">
      <c r="A2704" s="40" t="n"/>
      <c r="B2704" s="41" t="n"/>
      <c r="C2704" s="42" t="n"/>
      <c r="D2704" s="42" t="n"/>
      <c r="E2704" s="42" t="n"/>
      <c r="F2704" s="42" t="n"/>
      <c r="G2704" s="42" t="n"/>
      <c r="H2704" s="42" t="n"/>
      <c r="I2704" s="42" t="n"/>
      <c r="J2704" s="42" t="n"/>
      <c r="K2704" s="42" t="n"/>
      <c r="L2704" s="42" t="n"/>
      <c r="M2704" s="42" t="n"/>
      <c r="N2704" s="42" t="n"/>
      <c r="O2704" s="42" t="n"/>
    </row>
    <row r="2705">
      <c r="A2705" s="40" t="n"/>
      <c r="B2705" s="41" t="n"/>
      <c r="C2705" s="42" t="n"/>
      <c r="D2705" s="42" t="n"/>
      <c r="E2705" s="42" t="n"/>
      <c r="F2705" s="42" t="n"/>
      <c r="G2705" s="42" t="n"/>
      <c r="H2705" s="42" t="n"/>
      <c r="I2705" s="42" t="n"/>
      <c r="J2705" s="42" t="n"/>
      <c r="K2705" s="42" t="n"/>
      <c r="L2705" s="42" t="n"/>
      <c r="M2705" s="42" t="n"/>
      <c r="N2705" s="42" t="n"/>
      <c r="O2705" s="42" t="n"/>
    </row>
    <row r="2706">
      <c r="A2706" s="40" t="n"/>
      <c r="B2706" s="41" t="n"/>
      <c r="C2706" s="42" t="n"/>
      <c r="D2706" s="42" t="n"/>
      <c r="E2706" s="42" t="n"/>
      <c r="F2706" s="42" t="n"/>
      <c r="G2706" s="42" t="n"/>
      <c r="H2706" s="42" t="n"/>
      <c r="I2706" s="42" t="n"/>
      <c r="J2706" s="42" t="n"/>
      <c r="K2706" s="42" t="n"/>
      <c r="L2706" s="42" t="n"/>
      <c r="M2706" s="42" t="n"/>
      <c r="N2706" s="42" t="n"/>
      <c r="O2706" s="42" t="n"/>
    </row>
    <row r="2707">
      <c r="A2707" s="40" t="n"/>
      <c r="B2707" s="41" t="n"/>
      <c r="C2707" s="42" t="n"/>
      <c r="D2707" s="42" t="n"/>
      <c r="E2707" s="42" t="n"/>
      <c r="F2707" s="42" t="n"/>
      <c r="G2707" s="42" t="n"/>
      <c r="H2707" s="42" t="n"/>
      <c r="I2707" s="42" t="n"/>
      <c r="J2707" s="42" t="n"/>
      <c r="K2707" s="42" t="n"/>
      <c r="L2707" s="42" t="n"/>
      <c r="M2707" s="42" t="n"/>
      <c r="N2707" s="42" t="n"/>
      <c r="O2707" s="42" t="n"/>
    </row>
    <row r="2708">
      <c r="A2708" s="40" t="n"/>
      <c r="B2708" s="41" t="n"/>
      <c r="C2708" s="42" t="n"/>
      <c r="D2708" s="42" t="n"/>
      <c r="E2708" s="42" t="n"/>
      <c r="F2708" s="42" t="n"/>
      <c r="G2708" s="42" t="n"/>
      <c r="H2708" s="42" t="n"/>
      <c r="I2708" s="42" t="n"/>
      <c r="J2708" s="42" t="n"/>
      <c r="K2708" s="42" t="n"/>
      <c r="L2708" s="42" t="n"/>
      <c r="M2708" s="42" t="n"/>
      <c r="N2708" s="42" t="n"/>
      <c r="O2708" s="42" t="n"/>
    </row>
    <row r="2709">
      <c r="A2709" s="40" t="n"/>
      <c r="B2709" s="41" t="n"/>
      <c r="C2709" s="42" t="n"/>
      <c r="D2709" s="42" t="n"/>
      <c r="E2709" s="42" t="n"/>
      <c r="F2709" s="42" t="n"/>
      <c r="G2709" s="42" t="n"/>
      <c r="H2709" s="42" t="n"/>
      <c r="I2709" s="42" t="n"/>
      <c r="J2709" s="42" t="n"/>
      <c r="K2709" s="42" t="n"/>
      <c r="L2709" s="42" t="n"/>
      <c r="M2709" s="42" t="n"/>
      <c r="N2709" s="42" t="n"/>
      <c r="O2709" s="42" t="n"/>
    </row>
    <row r="2710">
      <c r="A2710" s="40" t="n"/>
      <c r="B2710" s="41" t="n"/>
      <c r="C2710" s="42" t="n"/>
      <c r="D2710" s="42" t="n"/>
      <c r="E2710" s="42" t="n"/>
      <c r="F2710" s="42" t="n"/>
      <c r="G2710" s="42" t="n"/>
      <c r="H2710" s="42" t="n"/>
      <c r="I2710" s="42" t="n"/>
      <c r="J2710" s="42" t="n"/>
      <c r="K2710" s="42" t="n"/>
      <c r="L2710" s="42" t="n"/>
      <c r="M2710" s="42" t="n"/>
      <c r="N2710" s="42" t="n"/>
      <c r="O2710" s="42" t="n"/>
    </row>
    <row r="2711">
      <c r="A2711" s="40" t="n"/>
      <c r="B2711" s="41" t="n"/>
      <c r="C2711" s="42" t="n"/>
      <c r="D2711" s="42" t="n"/>
      <c r="E2711" s="42" t="n"/>
      <c r="F2711" s="42" t="n"/>
      <c r="G2711" s="42" t="n"/>
      <c r="H2711" s="42" t="n"/>
      <c r="I2711" s="42" t="n"/>
      <c r="J2711" s="42" t="n"/>
      <c r="K2711" s="42" t="n"/>
      <c r="L2711" s="42" t="n"/>
      <c r="M2711" s="42" t="n"/>
      <c r="N2711" s="42" t="n"/>
      <c r="O2711" s="42" t="n"/>
    </row>
    <row r="2712">
      <c r="A2712" s="40" t="n"/>
      <c r="B2712" s="41" t="n"/>
      <c r="C2712" s="42" t="n"/>
      <c r="D2712" s="42" t="n"/>
      <c r="E2712" s="42" t="n"/>
      <c r="F2712" s="42" t="n"/>
      <c r="G2712" s="42" t="n"/>
      <c r="H2712" s="42" t="n"/>
      <c r="I2712" s="42" t="n"/>
      <c r="J2712" s="42" t="n"/>
      <c r="K2712" s="42" t="n"/>
      <c r="L2712" s="42" t="n"/>
      <c r="M2712" s="42" t="n"/>
      <c r="N2712" s="42" t="n"/>
      <c r="O2712" s="42" t="n"/>
    </row>
    <row r="2713">
      <c r="A2713" s="40" t="n"/>
      <c r="B2713" s="41" t="n"/>
      <c r="C2713" s="42" t="n"/>
      <c r="D2713" s="42" t="n"/>
      <c r="E2713" s="42" t="n"/>
      <c r="F2713" s="42" t="n"/>
      <c r="G2713" s="42" t="n"/>
      <c r="H2713" s="42" t="n"/>
      <c r="I2713" s="42" t="n"/>
      <c r="J2713" s="42" t="n"/>
      <c r="K2713" s="42" t="n"/>
      <c r="L2713" s="42" t="n"/>
      <c r="M2713" s="42" t="n"/>
      <c r="N2713" s="42" t="n"/>
      <c r="O2713" s="42" t="n"/>
    </row>
    <row r="2714">
      <c r="A2714" s="40" t="n"/>
      <c r="B2714" s="41" t="n"/>
      <c r="C2714" s="42" t="n"/>
      <c r="D2714" s="42" t="n"/>
      <c r="E2714" s="42" t="n"/>
      <c r="F2714" s="42" t="n"/>
      <c r="G2714" s="42" t="n"/>
      <c r="H2714" s="42" t="n"/>
      <c r="I2714" s="42" t="n"/>
      <c r="J2714" s="42" t="n"/>
      <c r="K2714" s="42" t="n"/>
      <c r="L2714" s="42" t="n"/>
      <c r="M2714" s="42" t="n"/>
      <c r="N2714" s="42" t="n"/>
      <c r="O2714" s="42" t="n"/>
    </row>
    <row r="2715">
      <c r="A2715" s="40" t="n"/>
      <c r="B2715" s="41" t="n"/>
      <c r="C2715" s="42" t="n"/>
      <c r="D2715" s="42" t="n"/>
      <c r="E2715" s="42" t="n"/>
      <c r="F2715" s="42" t="n"/>
      <c r="G2715" s="42" t="n"/>
      <c r="H2715" s="42" t="n"/>
      <c r="I2715" s="42" t="n"/>
      <c r="J2715" s="42" t="n"/>
      <c r="K2715" s="42" t="n"/>
      <c r="L2715" s="42" t="n"/>
      <c r="M2715" s="42" t="n"/>
      <c r="N2715" s="42" t="n"/>
      <c r="O2715" s="42" t="n"/>
    </row>
    <row r="2716">
      <c r="A2716" s="40" t="n"/>
      <c r="B2716" s="41" t="n"/>
      <c r="C2716" s="42" t="n"/>
      <c r="D2716" s="42" t="n"/>
      <c r="E2716" s="42" t="n"/>
      <c r="F2716" s="42" t="n"/>
      <c r="G2716" s="42" t="n"/>
      <c r="H2716" s="42" t="n"/>
      <c r="I2716" s="42" t="n"/>
      <c r="J2716" s="42" t="n"/>
      <c r="K2716" s="42" t="n"/>
      <c r="L2716" s="42" t="n"/>
      <c r="M2716" s="42" t="n"/>
      <c r="N2716" s="42" t="n"/>
      <c r="O2716" s="42" t="n"/>
    </row>
    <row r="2717">
      <c r="A2717" s="40" t="n"/>
      <c r="B2717" s="41" t="n"/>
      <c r="C2717" s="42" t="n"/>
      <c r="D2717" s="42" t="n"/>
      <c r="E2717" s="42" t="n"/>
      <c r="F2717" s="42" t="n"/>
      <c r="G2717" s="42" t="n"/>
      <c r="H2717" s="42" t="n"/>
      <c r="I2717" s="42" t="n"/>
      <c r="J2717" s="42" t="n"/>
      <c r="K2717" s="42" t="n"/>
      <c r="L2717" s="42" t="n"/>
      <c r="M2717" s="42" t="n"/>
      <c r="N2717" s="42" t="n"/>
      <c r="O2717" s="42" t="n"/>
    </row>
    <row r="2718">
      <c r="A2718" s="40" t="n"/>
      <c r="B2718" s="41" t="n"/>
      <c r="C2718" s="42" t="n"/>
      <c r="D2718" s="42" t="n"/>
      <c r="E2718" s="42" t="n"/>
      <c r="F2718" s="42" t="n"/>
      <c r="G2718" s="42" t="n"/>
      <c r="H2718" s="42" t="n"/>
      <c r="I2718" s="42" t="n"/>
      <c r="J2718" s="42" t="n"/>
      <c r="K2718" s="42" t="n"/>
      <c r="L2718" s="42" t="n"/>
      <c r="M2718" s="42" t="n"/>
      <c r="N2718" s="42" t="n"/>
      <c r="O2718" s="42" t="n"/>
    </row>
    <row r="2719">
      <c r="A2719" s="40" t="n"/>
      <c r="B2719" s="41" t="n"/>
      <c r="C2719" s="42" t="n"/>
      <c r="D2719" s="42" t="n"/>
      <c r="E2719" s="42" t="n"/>
      <c r="F2719" s="42" t="n"/>
      <c r="G2719" s="42" t="n"/>
      <c r="H2719" s="42" t="n"/>
      <c r="I2719" s="42" t="n"/>
      <c r="J2719" s="42" t="n"/>
      <c r="K2719" s="42" t="n"/>
      <c r="L2719" s="42" t="n"/>
      <c r="M2719" s="42" t="n"/>
      <c r="N2719" s="42" t="n"/>
      <c r="O2719" s="42" t="n"/>
    </row>
    <row r="2720">
      <c r="A2720" s="40" t="n"/>
      <c r="B2720" s="41" t="n"/>
      <c r="C2720" s="42" t="n"/>
      <c r="D2720" s="42" t="n"/>
      <c r="E2720" s="42" t="n"/>
      <c r="F2720" s="42" t="n"/>
      <c r="G2720" s="42" t="n"/>
      <c r="H2720" s="42" t="n"/>
      <c r="I2720" s="42" t="n"/>
      <c r="J2720" s="42" t="n"/>
      <c r="K2720" s="42" t="n"/>
      <c r="L2720" s="42" t="n"/>
      <c r="M2720" s="42" t="n"/>
      <c r="N2720" s="42" t="n"/>
      <c r="O2720" s="42" t="n"/>
    </row>
    <row r="2721">
      <c r="A2721" s="40" t="n"/>
      <c r="B2721" s="41" t="n"/>
      <c r="C2721" s="42" t="n"/>
      <c r="D2721" s="42" t="n"/>
      <c r="E2721" s="42" t="n"/>
      <c r="F2721" s="42" t="n"/>
      <c r="G2721" s="42" t="n"/>
      <c r="H2721" s="42" t="n"/>
      <c r="I2721" s="42" t="n"/>
      <c r="J2721" s="42" t="n"/>
      <c r="K2721" s="42" t="n"/>
      <c r="L2721" s="42" t="n"/>
      <c r="M2721" s="42" t="n"/>
      <c r="N2721" s="42" t="n"/>
      <c r="O2721" s="42" t="n"/>
    </row>
    <row r="2722">
      <c r="A2722" s="40" t="n"/>
      <c r="B2722" s="41" t="n"/>
      <c r="C2722" s="42" t="n"/>
      <c r="D2722" s="42" t="n"/>
      <c r="E2722" s="42" t="n"/>
      <c r="F2722" s="42" t="n"/>
      <c r="G2722" s="42" t="n"/>
      <c r="H2722" s="42" t="n"/>
      <c r="I2722" s="42" t="n"/>
      <c r="J2722" s="42" t="n"/>
      <c r="K2722" s="42" t="n"/>
      <c r="L2722" s="42" t="n"/>
      <c r="M2722" s="42" t="n"/>
      <c r="N2722" s="42" t="n"/>
      <c r="O2722" s="42" t="n"/>
    </row>
    <row r="2723">
      <c r="A2723" s="40" t="n"/>
      <c r="B2723" s="41" t="n"/>
      <c r="C2723" s="42" t="n"/>
      <c r="D2723" s="42" t="n"/>
      <c r="E2723" s="42" t="n"/>
      <c r="F2723" s="42" t="n"/>
      <c r="G2723" s="42" t="n"/>
      <c r="H2723" s="42" t="n"/>
      <c r="I2723" s="42" t="n"/>
      <c r="J2723" s="42" t="n"/>
      <c r="K2723" s="42" t="n"/>
      <c r="L2723" s="42" t="n"/>
      <c r="M2723" s="42" t="n"/>
      <c r="N2723" s="42" t="n"/>
      <c r="O2723" s="42" t="n"/>
    </row>
    <row r="2724">
      <c r="A2724" s="40" t="n"/>
      <c r="B2724" s="41" t="n"/>
      <c r="C2724" s="42" t="n"/>
      <c r="D2724" s="42" t="n"/>
      <c r="E2724" s="42" t="n"/>
      <c r="F2724" s="42" t="n"/>
      <c r="G2724" s="42" t="n"/>
      <c r="H2724" s="42" t="n"/>
      <c r="I2724" s="42" t="n"/>
      <c r="J2724" s="42" t="n"/>
      <c r="K2724" s="42" t="n"/>
      <c r="L2724" s="42" t="n"/>
      <c r="M2724" s="42" t="n"/>
      <c r="N2724" s="42" t="n"/>
      <c r="O2724" s="42" t="n"/>
    </row>
    <row r="2725">
      <c r="A2725" s="40" t="n"/>
      <c r="B2725" s="41" t="n"/>
      <c r="C2725" s="42" t="n"/>
      <c r="D2725" s="42" t="n"/>
      <c r="E2725" s="42" t="n"/>
      <c r="F2725" s="42" t="n"/>
      <c r="G2725" s="42" t="n"/>
      <c r="H2725" s="42" t="n"/>
      <c r="I2725" s="42" t="n"/>
      <c r="J2725" s="42" t="n"/>
      <c r="K2725" s="42" t="n"/>
      <c r="L2725" s="42" t="n"/>
      <c r="M2725" s="42" t="n"/>
      <c r="N2725" s="42" t="n"/>
      <c r="O2725" s="42" t="n"/>
    </row>
    <row r="2726">
      <c r="A2726" s="40" t="n"/>
      <c r="B2726" s="41" t="n"/>
      <c r="C2726" s="42" t="n"/>
      <c r="D2726" s="42" t="n"/>
      <c r="E2726" s="42" t="n"/>
      <c r="F2726" s="42" t="n"/>
      <c r="G2726" s="42" t="n"/>
      <c r="H2726" s="42" t="n"/>
      <c r="I2726" s="42" t="n"/>
      <c r="J2726" s="42" t="n"/>
      <c r="K2726" s="42" t="n"/>
      <c r="L2726" s="42" t="n"/>
      <c r="M2726" s="42" t="n"/>
      <c r="N2726" s="42" t="n"/>
      <c r="O2726" s="42" t="n"/>
    </row>
    <row r="2727">
      <c r="A2727" s="40" t="n"/>
      <c r="B2727" s="41" t="n"/>
      <c r="C2727" s="42" t="n"/>
      <c r="D2727" s="42" t="n"/>
      <c r="E2727" s="42" t="n"/>
      <c r="F2727" s="42" t="n"/>
      <c r="G2727" s="42" t="n"/>
      <c r="H2727" s="42" t="n"/>
      <c r="I2727" s="42" t="n"/>
      <c r="J2727" s="42" t="n"/>
      <c r="K2727" s="42" t="n"/>
      <c r="L2727" s="42" t="n"/>
      <c r="M2727" s="42" t="n"/>
      <c r="N2727" s="42" t="n"/>
      <c r="O2727" s="42" t="n"/>
    </row>
    <row r="2728">
      <c r="A2728" s="40" t="n"/>
      <c r="B2728" s="41" t="n"/>
      <c r="C2728" s="42" t="n"/>
      <c r="D2728" s="42" t="n"/>
      <c r="E2728" s="42" t="n"/>
      <c r="F2728" s="42" t="n"/>
      <c r="G2728" s="42" t="n"/>
      <c r="H2728" s="42" t="n"/>
      <c r="I2728" s="42" t="n"/>
      <c r="J2728" s="42" t="n"/>
      <c r="K2728" s="42" t="n"/>
      <c r="L2728" s="42" t="n"/>
      <c r="M2728" s="42" t="n"/>
      <c r="N2728" s="42" t="n"/>
      <c r="O2728" s="42" t="n"/>
    </row>
    <row r="2729">
      <c r="A2729" s="40" t="n"/>
      <c r="B2729" s="41" t="n"/>
      <c r="C2729" s="42" t="n"/>
      <c r="D2729" s="42" t="n"/>
      <c r="E2729" s="42" t="n"/>
      <c r="F2729" s="42" t="n"/>
      <c r="G2729" s="42" t="n"/>
      <c r="H2729" s="42" t="n"/>
      <c r="I2729" s="42" t="n"/>
      <c r="J2729" s="42" t="n"/>
      <c r="K2729" s="42" t="n"/>
      <c r="L2729" s="42" t="n"/>
      <c r="M2729" s="42" t="n"/>
      <c r="N2729" s="42" t="n"/>
      <c r="O2729" s="42" t="n"/>
    </row>
    <row r="2730">
      <c r="A2730" s="40" t="n"/>
      <c r="B2730" s="41" t="n"/>
      <c r="C2730" s="42" t="n"/>
      <c r="D2730" s="42" t="n"/>
      <c r="E2730" s="42" t="n"/>
      <c r="F2730" s="42" t="n"/>
      <c r="G2730" s="42" t="n"/>
      <c r="H2730" s="42" t="n"/>
      <c r="I2730" s="42" t="n"/>
      <c r="J2730" s="42" t="n"/>
      <c r="K2730" s="42" t="n"/>
      <c r="L2730" s="42" t="n"/>
      <c r="M2730" s="42" t="n"/>
      <c r="N2730" s="42" t="n"/>
      <c r="O2730" s="42" t="n"/>
    </row>
    <row r="2731">
      <c r="A2731" s="40" t="n"/>
      <c r="B2731" s="41" t="n"/>
      <c r="C2731" s="42" t="n"/>
      <c r="D2731" s="42" t="n"/>
      <c r="E2731" s="42" t="n"/>
      <c r="F2731" s="42" t="n"/>
      <c r="G2731" s="42" t="n"/>
      <c r="H2731" s="42" t="n"/>
      <c r="I2731" s="42" t="n"/>
      <c r="J2731" s="42" t="n"/>
      <c r="K2731" s="42" t="n"/>
      <c r="L2731" s="42" t="n"/>
      <c r="M2731" s="42" t="n"/>
      <c r="N2731" s="42" t="n"/>
      <c r="O2731" s="42" t="n"/>
    </row>
    <row r="2732">
      <c r="A2732" s="40" t="n"/>
      <c r="B2732" s="41" t="n"/>
      <c r="C2732" s="42" t="n"/>
      <c r="D2732" s="42" t="n"/>
      <c r="E2732" s="42" t="n"/>
      <c r="F2732" s="42" t="n"/>
      <c r="G2732" s="42" t="n"/>
      <c r="H2732" s="42" t="n"/>
      <c r="I2732" s="42" t="n"/>
      <c r="J2732" s="42" t="n"/>
      <c r="K2732" s="42" t="n"/>
      <c r="L2732" s="42" t="n"/>
      <c r="M2732" s="42" t="n"/>
      <c r="N2732" s="42" t="n"/>
      <c r="O2732" s="42" t="n"/>
    </row>
    <row r="2733">
      <c r="A2733" s="40" t="n"/>
      <c r="B2733" s="41" t="n"/>
      <c r="C2733" s="42" t="n"/>
      <c r="D2733" s="42" t="n"/>
      <c r="E2733" s="42" t="n"/>
      <c r="F2733" s="42" t="n"/>
      <c r="G2733" s="42" t="n"/>
      <c r="H2733" s="42" t="n"/>
      <c r="I2733" s="42" t="n"/>
      <c r="J2733" s="42" t="n"/>
      <c r="K2733" s="42" t="n"/>
      <c r="L2733" s="42" t="n"/>
      <c r="M2733" s="42" t="n"/>
      <c r="N2733" s="42" t="n"/>
      <c r="O2733" s="42" t="n"/>
    </row>
    <row r="2734">
      <c r="A2734" s="40" t="n"/>
      <c r="B2734" s="41" t="n"/>
      <c r="C2734" s="42" t="n"/>
      <c r="D2734" s="42" t="n"/>
      <c r="E2734" s="42" t="n"/>
      <c r="F2734" s="42" t="n"/>
      <c r="G2734" s="42" t="n"/>
      <c r="H2734" s="42" t="n"/>
      <c r="I2734" s="42" t="n"/>
      <c r="J2734" s="42" t="n"/>
      <c r="K2734" s="42" t="n"/>
      <c r="L2734" s="42" t="n"/>
      <c r="M2734" s="42" t="n"/>
      <c r="N2734" s="42" t="n"/>
      <c r="O2734" s="42" t="n"/>
    </row>
    <row r="2735">
      <c r="A2735" s="40" t="n"/>
      <c r="B2735" s="41" t="n"/>
      <c r="C2735" s="42" t="n"/>
      <c r="D2735" s="42" t="n"/>
      <c r="E2735" s="42" t="n"/>
      <c r="F2735" s="42" t="n"/>
      <c r="G2735" s="42" t="n"/>
      <c r="H2735" s="42" t="n"/>
      <c r="I2735" s="42" t="n"/>
      <c r="J2735" s="42" t="n"/>
      <c r="K2735" s="42" t="n"/>
      <c r="L2735" s="42" t="n"/>
      <c r="M2735" s="42" t="n"/>
      <c r="N2735" s="42" t="n"/>
      <c r="O2735" s="42" t="n"/>
    </row>
    <row r="2736">
      <c r="A2736" s="40" t="n"/>
      <c r="B2736" s="41" t="n"/>
      <c r="C2736" s="42" t="n"/>
      <c r="D2736" s="42" t="n"/>
      <c r="E2736" s="42" t="n"/>
      <c r="F2736" s="42" t="n"/>
      <c r="G2736" s="42" t="n"/>
      <c r="H2736" s="42" t="n"/>
      <c r="I2736" s="42" t="n"/>
      <c r="J2736" s="42" t="n"/>
      <c r="K2736" s="42" t="n"/>
      <c r="L2736" s="42" t="n"/>
      <c r="M2736" s="42" t="n"/>
      <c r="N2736" s="42" t="n"/>
      <c r="O2736" s="42" t="n"/>
    </row>
    <row r="2737">
      <c r="A2737" s="40" t="n"/>
      <c r="B2737" s="41" t="n"/>
      <c r="C2737" s="42" t="n"/>
      <c r="D2737" s="42" t="n"/>
      <c r="E2737" s="42" t="n"/>
      <c r="F2737" s="42" t="n"/>
      <c r="G2737" s="42" t="n"/>
      <c r="H2737" s="42" t="n"/>
      <c r="I2737" s="42" t="n"/>
      <c r="J2737" s="42" t="n"/>
      <c r="K2737" s="42" t="n"/>
      <c r="L2737" s="42" t="n"/>
      <c r="M2737" s="42" t="n"/>
      <c r="N2737" s="42" t="n"/>
      <c r="O2737" s="42" t="n"/>
    </row>
    <row r="2738">
      <c r="A2738" s="40" t="n"/>
      <c r="B2738" s="41" t="n"/>
      <c r="C2738" s="42" t="n"/>
      <c r="D2738" s="42" t="n"/>
      <c r="E2738" s="42" t="n"/>
      <c r="F2738" s="42" t="n"/>
      <c r="G2738" s="42" t="n"/>
      <c r="H2738" s="42" t="n"/>
      <c r="I2738" s="42" t="n"/>
      <c r="J2738" s="42" t="n"/>
      <c r="K2738" s="42" t="n"/>
      <c r="L2738" s="42" t="n"/>
      <c r="M2738" s="42" t="n"/>
      <c r="N2738" s="42" t="n"/>
      <c r="O2738" s="42" t="n"/>
    </row>
    <row r="2739">
      <c r="A2739" s="40" t="n"/>
      <c r="B2739" s="41" t="n"/>
      <c r="C2739" s="42" t="n"/>
      <c r="D2739" s="42" t="n"/>
      <c r="E2739" s="42" t="n"/>
      <c r="F2739" s="42" t="n"/>
      <c r="G2739" s="42" t="n"/>
      <c r="H2739" s="42" t="n"/>
      <c r="I2739" s="42" t="n"/>
      <c r="J2739" s="42" t="n"/>
      <c r="K2739" s="42" t="n"/>
      <c r="L2739" s="42" t="n"/>
      <c r="M2739" s="42" t="n"/>
      <c r="N2739" s="42" t="n"/>
      <c r="O2739" s="42" t="n"/>
    </row>
    <row r="2740">
      <c r="A2740" s="40" t="n"/>
      <c r="B2740" s="41" t="n"/>
      <c r="C2740" s="42" t="n"/>
      <c r="D2740" s="42" t="n"/>
      <c r="E2740" s="42" t="n"/>
      <c r="F2740" s="42" t="n"/>
      <c r="G2740" s="42" t="n"/>
      <c r="H2740" s="42" t="n"/>
      <c r="I2740" s="42" t="n"/>
      <c r="J2740" s="42" t="n"/>
      <c r="K2740" s="42" t="n"/>
      <c r="L2740" s="42" t="n"/>
      <c r="M2740" s="42" t="n"/>
      <c r="N2740" s="42" t="n"/>
      <c r="O2740" s="42" t="n"/>
    </row>
    <row r="2741">
      <c r="A2741" s="40" t="n"/>
      <c r="B2741" s="41" t="n"/>
      <c r="C2741" s="42" t="n"/>
      <c r="D2741" s="42" t="n"/>
      <c r="E2741" s="42" t="n"/>
      <c r="F2741" s="42" t="n"/>
      <c r="G2741" s="42" t="n"/>
      <c r="H2741" s="42" t="n"/>
      <c r="I2741" s="42" t="n"/>
      <c r="J2741" s="42" t="n"/>
      <c r="K2741" s="42" t="n"/>
      <c r="L2741" s="42" t="n"/>
      <c r="M2741" s="42" t="n"/>
      <c r="N2741" s="42" t="n"/>
      <c r="O2741" s="42" t="n"/>
    </row>
    <row r="2742">
      <c r="A2742" s="40" t="n"/>
      <c r="B2742" s="41" t="n"/>
      <c r="C2742" s="42" t="n"/>
      <c r="D2742" s="42" t="n"/>
      <c r="E2742" s="42" t="n"/>
      <c r="F2742" s="42" t="n"/>
      <c r="G2742" s="42" t="n"/>
      <c r="H2742" s="42" t="n"/>
      <c r="I2742" s="42" t="n"/>
      <c r="J2742" s="42" t="n"/>
      <c r="K2742" s="42" t="n"/>
      <c r="L2742" s="42" t="n"/>
      <c r="M2742" s="42" t="n"/>
      <c r="N2742" s="42" t="n"/>
      <c r="O2742" s="42" t="n"/>
    </row>
    <row r="2743">
      <c r="A2743" s="40" t="n"/>
      <c r="B2743" s="41" t="n"/>
      <c r="C2743" s="42" t="n"/>
      <c r="D2743" s="42" t="n"/>
      <c r="E2743" s="42" t="n"/>
      <c r="F2743" s="42" t="n"/>
      <c r="G2743" s="42" t="n"/>
      <c r="H2743" s="42" t="n"/>
      <c r="I2743" s="42" t="n"/>
      <c r="J2743" s="42" t="n"/>
      <c r="K2743" s="42" t="n"/>
      <c r="L2743" s="42" t="n"/>
      <c r="M2743" s="42" t="n"/>
      <c r="N2743" s="42" t="n"/>
      <c r="O2743" s="42" t="n"/>
    </row>
    <row r="2744">
      <c r="A2744" s="40" t="n"/>
      <c r="B2744" s="41" t="n"/>
      <c r="C2744" s="42" t="n"/>
      <c r="D2744" s="42" t="n"/>
      <c r="E2744" s="42" t="n"/>
      <c r="F2744" s="42" t="n"/>
      <c r="G2744" s="42" t="n"/>
      <c r="H2744" s="42" t="n"/>
      <c r="I2744" s="42" t="n"/>
      <c r="J2744" s="42" t="n"/>
      <c r="K2744" s="42" t="n"/>
      <c r="L2744" s="42" t="n"/>
      <c r="M2744" s="42" t="n"/>
      <c r="N2744" s="42" t="n"/>
      <c r="O2744" s="42" t="n"/>
    </row>
    <row r="2745">
      <c r="A2745" s="40" t="n"/>
      <c r="B2745" s="41" t="n"/>
      <c r="C2745" s="42" t="n"/>
      <c r="D2745" s="42" t="n"/>
      <c r="E2745" s="42" t="n"/>
      <c r="F2745" s="42" t="n"/>
      <c r="G2745" s="42" t="n"/>
      <c r="H2745" s="42" t="n"/>
      <c r="I2745" s="42" t="n"/>
      <c r="J2745" s="42" t="n"/>
      <c r="K2745" s="42" t="n"/>
      <c r="L2745" s="42" t="n"/>
      <c r="M2745" s="42" t="n"/>
      <c r="N2745" s="42" t="n"/>
      <c r="O2745" s="42" t="n"/>
    </row>
    <row r="2746">
      <c r="A2746" s="40" t="n"/>
      <c r="B2746" s="41" t="n"/>
      <c r="C2746" s="42" t="n"/>
      <c r="D2746" s="42" t="n"/>
      <c r="E2746" s="42" t="n"/>
      <c r="F2746" s="42" t="n"/>
      <c r="G2746" s="42" t="n"/>
      <c r="H2746" s="42" t="n"/>
      <c r="I2746" s="42" t="n"/>
      <c r="J2746" s="42" t="n"/>
      <c r="K2746" s="42" t="n"/>
      <c r="L2746" s="42" t="n"/>
      <c r="M2746" s="42" t="n"/>
      <c r="N2746" s="42" t="n"/>
      <c r="O2746" s="42" t="n"/>
    </row>
    <row r="2747">
      <c r="A2747" s="40" t="n"/>
      <c r="B2747" s="41" t="n"/>
      <c r="C2747" s="42" t="n"/>
      <c r="D2747" s="42" t="n"/>
      <c r="E2747" s="42" t="n"/>
      <c r="F2747" s="42" t="n"/>
      <c r="G2747" s="42" t="n"/>
      <c r="H2747" s="42" t="n"/>
      <c r="I2747" s="42" t="n"/>
      <c r="J2747" s="42" t="n"/>
      <c r="K2747" s="42" t="n"/>
      <c r="L2747" s="42" t="n"/>
      <c r="M2747" s="42" t="n"/>
      <c r="N2747" s="42" t="n"/>
      <c r="O2747" s="42" t="n"/>
    </row>
    <row r="2748">
      <c r="A2748" s="40" t="n"/>
      <c r="B2748" s="41" t="n"/>
      <c r="C2748" s="42" t="n"/>
      <c r="D2748" s="42" t="n"/>
      <c r="E2748" s="42" t="n"/>
      <c r="F2748" s="42" t="n"/>
      <c r="G2748" s="42" t="n"/>
      <c r="H2748" s="42" t="n"/>
      <c r="I2748" s="42" t="n"/>
      <c r="J2748" s="42" t="n"/>
      <c r="K2748" s="42" t="n"/>
      <c r="L2748" s="42" t="n"/>
      <c r="M2748" s="42" t="n"/>
      <c r="N2748" s="42" t="n"/>
      <c r="O2748" s="42" t="n"/>
    </row>
    <row r="2749">
      <c r="A2749" s="40" t="n"/>
      <c r="B2749" s="41" t="n"/>
      <c r="C2749" s="42" t="n"/>
      <c r="D2749" s="42" t="n"/>
      <c r="E2749" s="42" t="n"/>
      <c r="F2749" s="42" t="n"/>
      <c r="G2749" s="42" t="n"/>
      <c r="H2749" s="42" t="n"/>
      <c r="I2749" s="42" t="n"/>
      <c r="J2749" s="42" t="n"/>
      <c r="K2749" s="42" t="n"/>
      <c r="L2749" s="42" t="n"/>
      <c r="M2749" s="42" t="n"/>
      <c r="N2749" s="42" t="n"/>
      <c r="O2749" s="42" t="n"/>
    </row>
    <row r="2750">
      <c r="A2750" s="40" t="n"/>
      <c r="B2750" s="41" t="n"/>
      <c r="C2750" s="42" t="n"/>
      <c r="D2750" s="42" t="n"/>
      <c r="E2750" s="42" t="n"/>
      <c r="F2750" s="42" t="n"/>
      <c r="G2750" s="42" t="n"/>
      <c r="H2750" s="42" t="n"/>
      <c r="I2750" s="42" t="n"/>
      <c r="J2750" s="42" t="n"/>
      <c r="K2750" s="42" t="n"/>
      <c r="L2750" s="42" t="n"/>
      <c r="M2750" s="42" t="n"/>
      <c r="N2750" s="42" t="n"/>
      <c r="O2750" s="42" t="n"/>
    </row>
    <row r="2751">
      <c r="A2751" s="40" t="n"/>
      <c r="B2751" s="41" t="n"/>
      <c r="C2751" s="42" t="n"/>
      <c r="D2751" s="42" t="n"/>
      <c r="E2751" s="42" t="n"/>
      <c r="F2751" s="42" t="n"/>
      <c r="G2751" s="42" t="n"/>
      <c r="H2751" s="42" t="n"/>
      <c r="I2751" s="42" t="n"/>
      <c r="J2751" s="42" t="n"/>
      <c r="K2751" s="42" t="n"/>
      <c r="L2751" s="42" t="n"/>
      <c r="M2751" s="42" t="n"/>
      <c r="N2751" s="42" t="n"/>
      <c r="O2751" s="42" t="n"/>
    </row>
    <row r="2752">
      <c r="A2752" s="40" t="n"/>
      <c r="B2752" s="41" t="n"/>
      <c r="C2752" s="42" t="n"/>
      <c r="D2752" s="42" t="n"/>
      <c r="E2752" s="42" t="n"/>
      <c r="F2752" s="42" t="n"/>
      <c r="G2752" s="42" t="n"/>
      <c r="H2752" s="42" t="n"/>
      <c r="I2752" s="42" t="n"/>
      <c r="J2752" s="42" t="n"/>
      <c r="K2752" s="42" t="n"/>
      <c r="L2752" s="42" t="n"/>
      <c r="M2752" s="42" t="n"/>
      <c r="N2752" s="42" t="n"/>
      <c r="O2752" s="42" t="n"/>
    </row>
    <row r="2753">
      <c r="A2753" s="40" t="n"/>
      <c r="B2753" s="41" t="n"/>
      <c r="C2753" s="42" t="n"/>
      <c r="D2753" s="42" t="n"/>
      <c r="E2753" s="42" t="n"/>
      <c r="F2753" s="42" t="n"/>
      <c r="G2753" s="42" t="n"/>
      <c r="H2753" s="42" t="n"/>
      <c r="I2753" s="42" t="n"/>
      <c r="J2753" s="42" t="n"/>
      <c r="K2753" s="42" t="n"/>
      <c r="L2753" s="42" t="n"/>
      <c r="M2753" s="42" t="n"/>
      <c r="N2753" s="42" t="n"/>
      <c r="O2753" s="42" t="n"/>
    </row>
    <row r="2754">
      <c r="A2754" s="40" t="n"/>
      <c r="B2754" s="41" t="n"/>
      <c r="C2754" s="42" t="n"/>
      <c r="D2754" s="42" t="n"/>
      <c r="E2754" s="42" t="n"/>
      <c r="F2754" s="42" t="n"/>
      <c r="G2754" s="42" t="n"/>
      <c r="H2754" s="42" t="n"/>
      <c r="I2754" s="42" t="n"/>
      <c r="J2754" s="42" t="n"/>
      <c r="K2754" s="42" t="n"/>
      <c r="L2754" s="42" t="n"/>
      <c r="M2754" s="42" t="n"/>
      <c r="N2754" s="42" t="n"/>
      <c r="O2754" s="42" t="n"/>
    </row>
    <row r="2755">
      <c r="A2755" s="40" t="n"/>
      <c r="B2755" s="41" t="n"/>
      <c r="C2755" s="42" t="n"/>
      <c r="D2755" s="42" t="n"/>
      <c r="E2755" s="42" t="n"/>
      <c r="F2755" s="42" t="n"/>
      <c r="G2755" s="42" t="n"/>
      <c r="H2755" s="42" t="n"/>
      <c r="I2755" s="42" t="n"/>
      <c r="J2755" s="42" t="n"/>
      <c r="K2755" s="42" t="n"/>
      <c r="L2755" s="42" t="n"/>
      <c r="M2755" s="42" t="n"/>
      <c r="N2755" s="42" t="n"/>
      <c r="O2755" s="42" t="n"/>
    </row>
    <row r="2756">
      <c r="A2756" s="40" t="n"/>
      <c r="B2756" s="41" t="n"/>
      <c r="C2756" s="42" t="n"/>
      <c r="D2756" s="42" t="n"/>
      <c r="E2756" s="42" t="n"/>
      <c r="F2756" s="42" t="n"/>
      <c r="G2756" s="42" t="n"/>
      <c r="H2756" s="42" t="n"/>
      <c r="I2756" s="42" t="n"/>
      <c r="J2756" s="42" t="n"/>
      <c r="K2756" s="42" t="n"/>
      <c r="L2756" s="42" t="n"/>
      <c r="M2756" s="42" t="n"/>
      <c r="N2756" s="42" t="n"/>
      <c r="O2756" s="42" t="n"/>
    </row>
    <row r="2757">
      <c r="A2757" s="40" t="n"/>
      <c r="B2757" s="41" t="n"/>
      <c r="C2757" s="42" t="n"/>
      <c r="D2757" s="42" t="n"/>
      <c r="E2757" s="42" t="n"/>
      <c r="F2757" s="42" t="n"/>
      <c r="G2757" s="42" t="n"/>
      <c r="H2757" s="42" t="n"/>
      <c r="I2757" s="42" t="n"/>
      <c r="J2757" s="42" t="n"/>
      <c r="K2757" s="42" t="n"/>
      <c r="L2757" s="42" t="n"/>
      <c r="M2757" s="42" t="n"/>
      <c r="N2757" s="42" t="n"/>
      <c r="O2757" s="42" t="n"/>
    </row>
    <row r="2758">
      <c r="A2758" s="40" t="n"/>
      <c r="B2758" s="41" t="n"/>
      <c r="C2758" s="42" t="n"/>
      <c r="D2758" s="42" t="n"/>
      <c r="E2758" s="42" t="n"/>
      <c r="F2758" s="42" t="n"/>
      <c r="G2758" s="42" t="n"/>
      <c r="H2758" s="42" t="n"/>
      <c r="I2758" s="42" t="n"/>
      <c r="J2758" s="42" t="n"/>
      <c r="K2758" s="42" t="n"/>
      <c r="L2758" s="42" t="n"/>
      <c r="M2758" s="42" t="n"/>
      <c r="N2758" s="42" t="n"/>
      <c r="O2758" s="42" t="n"/>
    </row>
    <row r="2759">
      <c r="A2759" s="40" t="n"/>
      <c r="B2759" s="41" t="n"/>
      <c r="C2759" s="42" t="n"/>
      <c r="D2759" s="42" t="n"/>
      <c r="E2759" s="42" t="n"/>
      <c r="F2759" s="42" t="n"/>
      <c r="G2759" s="42" t="n"/>
      <c r="H2759" s="42" t="n"/>
      <c r="I2759" s="42" t="n"/>
      <c r="J2759" s="42" t="n"/>
      <c r="K2759" s="42" t="n"/>
      <c r="L2759" s="42" t="n"/>
      <c r="M2759" s="42" t="n"/>
      <c r="N2759" s="42" t="n"/>
      <c r="O2759" s="42" t="n"/>
    </row>
    <row r="2760">
      <c r="A2760" s="40" t="n"/>
      <c r="B2760" s="41" t="n"/>
      <c r="C2760" s="42" t="n"/>
      <c r="D2760" s="42" t="n"/>
      <c r="E2760" s="42" t="n"/>
      <c r="F2760" s="42" t="n"/>
      <c r="G2760" s="42" t="n"/>
      <c r="H2760" s="42" t="n"/>
      <c r="I2760" s="42" t="n"/>
      <c r="J2760" s="42" t="n"/>
      <c r="K2760" s="42" t="n"/>
      <c r="L2760" s="42" t="n"/>
      <c r="M2760" s="42" t="n"/>
      <c r="N2760" s="42" t="n"/>
      <c r="O2760" s="42" t="n"/>
    </row>
    <row r="2761">
      <c r="A2761" s="40" t="n"/>
      <c r="B2761" s="41" t="n"/>
      <c r="C2761" s="42" t="n"/>
      <c r="D2761" s="42" t="n"/>
      <c r="E2761" s="42" t="n"/>
      <c r="F2761" s="42" t="n"/>
      <c r="G2761" s="42" t="n"/>
      <c r="H2761" s="42" t="n"/>
      <c r="I2761" s="42" t="n"/>
      <c r="J2761" s="42" t="n"/>
      <c r="K2761" s="42" t="n"/>
      <c r="L2761" s="42" t="n"/>
      <c r="M2761" s="42" t="n"/>
      <c r="N2761" s="42" t="n"/>
      <c r="O2761" s="42" t="n"/>
    </row>
    <row r="2762">
      <c r="A2762" s="40" t="n"/>
      <c r="B2762" s="41" t="n"/>
      <c r="C2762" s="42" t="n"/>
      <c r="D2762" s="42" t="n"/>
      <c r="E2762" s="42" t="n"/>
      <c r="F2762" s="42" t="n"/>
      <c r="G2762" s="42" t="n"/>
      <c r="H2762" s="42" t="n"/>
      <c r="I2762" s="42" t="n"/>
      <c r="J2762" s="42" t="n"/>
      <c r="K2762" s="42" t="n"/>
      <c r="L2762" s="42" t="n"/>
      <c r="M2762" s="42" t="n"/>
      <c r="N2762" s="42" t="n"/>
      <c r="O2762" s="42" t="n"/>
    </row>
    <row r="2763">
      <c r="A2763" s="40" t="n"/>
      <c r="B2763" s="41" t="n"/>
      <c r="C2763" s="42" t="n"/>
      <c r="D2763" s="42" t="n"/>
      <c r="E2763" s="42" t="n"/>
      <c r="F2763" s="42" t="n"/>
      <c r="G2763" s="42" t="n"/>
      <c r="H2763" s="42" t="n"/>
      <c r="I2763" s="42" t="n"/>
      <c r="J2763" s="42" t="n"/>
      <c r="K2763" s="42" t="n"/>
      <c r="L2763" s="42" t="n"/>
      <c r="M2763" s="42" t="n"/>
      <c r="N2763" s="42" t="n"/>
      <c r="O2763" s="42" t="n"/>
    </row>
    <row r="2764">
      <c r="A2764" s="40" t="n"/>
      <c r="B2764" s="41" t="n"/>
      <c r="C2764" s="42" t="n"/>
      <c r="D2764" s="42" t="n"/>
      <c r="E2764" s="42" t="n"/>
      <c r="F2764" s="42" t="n"/>
      <c r="G2764" s="42" t="n"/>
      <c r="H2764" s="42" t="n"/>
      <c r="I2764" s="42" t="n"/>
      <c r="J2764" s="42" t="n"/>
      <c r="K2764" s="42" t="n"/>
      <c r="L2764" s="42" t="n"/>
      <c r="M2764" s="42" t="n"/>
      <c r="N2764" s="42" t="n"/>
      <c r="O2764" s="42" t="n"/>
    </row>
    <row r="2765">
      <c r="A2765" s="40" t="n"/>
      <c r="B2765" s="41" t="n"/>
      <c r="C2765" s="42" t="n"/>
      <c r="D2765" s="42" t="n"/>
      <c r="E2765" s="42" t="n"/>
      <c r="F2765" s="42" t="n"/>
      <c r="G2765" s="42" t="n"/>
      <c r="H2765" s="42" t="n"/>
      <c r="I2765" s="42" t="n"/>
      <c r="J2765" s="42" t="n"/>
      <c r="K2765" s="42" t="n"/>
      <c r="L2765" s="42" t="n"/>
      <c r="M2765" s="42" t="n"/>
      <c r="N2765" s="42" t="n"/>
      <c r="O2765" s="42" t="n"/>
    </row>
    <row r="2766">
      <c r="A2766" s="40" t="n"/>
      <c r="B2766" s="41" t="n"/>
      <c r="C2766" s="42" t="n"/>
      <c r="D2766" s="42" t="n"/>
      <c r="E2766" s="42" t="n"/>
      <c r="F2766" s="42" t="n"/>
      <c r="G2766" s="42" t="n"/>
      <c r="H2766" s="42" t="n"/>
      <c r="I2766" s="42" t="n"/>
      <c r="J2766" s="42" t="n"/>
      <c r="K2766" s="42" t="n"/>
      <c r="L2766" s="42" t="n"/>
      <c r="M2766" s="42" t="n"/>
      <c r="N2766" s="42" t="n"/>
      <c r="O2766" s="42" t="n"/>
    </row>
    <row r="2767">
      <c r="A2767" s="40" t="n"/>
      <c r="B2767" s="41" t="n"/>
      <c r="C2767" s="42" t="n"/>
      <c r="D2767" s="42" t="n"/>
      <c r="E2767" s="42" t="n"/>
      <c r="F2767" s="42" t="n"/>
      <c r="G2767" s="42" t="n"/>
      <c r="H2767" s="42" t="n"/>
      <c r="I2767" s="42" t="n"/>
      <c r="J2767" s="42" t="n"/>
      <c r="K2767" s="42" t="n"/>
      <c r="L2767" s="42" t="n"/>
      <c r="M2767" s="42" t="n"/>
      <c r="N2767" s="42" t="n"/>
      <c r="O2767" s="42" t="n"/>
    </row>
    <row r="2768">
      <c r="A2768" s="40" t="n"/>
      <c r="B2768" s="41" t="n"/>
      <c r="C2768" s="42" t="n"/>
      <c r="D2768" s="42" t="n"/>
      <c r="E2768" s="42" t="n"/>
      <c r="F2768" s="42" t="n"/>
      <c r="G2768" s="42" t="n"/>
      <c r="H2768" s="42" t="n"/>
      <c r="I2768" s="42" t="n"/>
      <c r="J2768" s="42" t="n"/>
      <c r="K2768" s="42" t="n"/>
      <c r="L2768" s="42" t="n"/>
      <c r="M2768" s="42" t="n"/>
      <c r="N2768" s="42" t="n"/>
      <c r="O2768" s="42" t="n"/>
    </row>
    <row r="2769">
      <c r="A2769" s="40" t="n"/>
      <c r="B2769" s="41" t="n"/>
      <c r="C2769" s="42" t="n"/>
      <c r="D2769" s="42" t="n"/>
      <c r="E2769" s="42" t="n"/>
      <c r="F2769" s="42" t="n"/>
      <c r="G2769" s="42" t="n"/>
      <c r="H2769" s="42" t="n"/>
      <c r="I2769" s="42" t="n"/>
      <c r="J2769" s="42" t="n"/>
      <c r="K2769" s="42" t="n"/>
      <c r="L2769" s="42" t="n"/>
      <c r="M2769" s="42" t="n"/>
      <c r="N2769" s="42" t="n"/>
      <c r="O2769" s="42" t="n"/>
    </row>
    <row r="2770">
      <c r="A2770" s="40" t="n"/>
      <c r="B2770" s="41" t="n"/>
      <c r="C2770" s="42" t="n"/>
      <c r="D2770" s="42" t="n"/>
      <c r="E2770" s="42" t="n"/>
      <c r="F2770" s="42" t="n"/>
      <c r="G2770" s="42" t="n"/>
      <c r="H2770" s="42" t="n"/>
      <c r="I2770" s="42" t="n"/>
      <c r="J2770" s="42" t="n"/>
      <c r="K2770" s="42" t="n"/>
      <c r="L2770" s="42" t="n"/>
      <c r="M2770" s="42" t="n"/>
      <c r="N2770" s="42" t="n"/>
      <c r="O2770" s="42" t="n"/>
    </row>
    <row r="2771">
      <c r="A2771" s="40" t="n"/>
      <c r="B2771" s="41" t="n"/>
      <c r="C2771" s="42" t="n"/>
      <c r="D2771" s="42" t="n"/>
      <c r="E2771" s="42" t="n"/>
      <c r="F2771" s="42" t="n"/>
      <c r="G2771" s="42" t="n"/>
      <c r="H2771" s="42" t="n"/>
      <c r="I2771" s="42" t="n"/>
      <c r="J2771" s="42" t="n"/>
      <c r="K2771" s="42" t="n"/>
      <c r="L2771" s="42" t="n"/>
      <c r="M2771" s="42" t="n"/>
      <c r="N2771" s="42" t="n"/>
      <c r="O2771" s="42" t="n"/>
    </row>
    <row r="2772">
      <c r="A2772" s="40" t="n"/>
      <c r="B2772" s="41" t="n"/>
      <c r="C2772" s="42" t="n"/>
      <c r="D2772" s="42" t="n"/>
      <c r="E2772" s="42" t="n"/>
      <c r="F2772" s="42" t="n"/>
      <c r="G2772" s="42" t="n"/>
      <c r="H2772" s="42" t="n"/>
      <c r="I2772" s="42" t="n"/>
      <c r="J2772" s="42" t="n"/>
      <c r="K2772" s="42" t="n"/>
      <c r="L2772" s="42" t="n"/>
      <c r="M2772" s="42" t="n"/>
      <c r="N2772" s="42" t="n"/>
      <c r="O2772" s="42" t="n"/>
    </row>
    <row r="2773">
      <c r="A2773" s="40" t="n"/>
      <c r="B2773" s="41" t="n"/>
      <c r="C2773" s="42" t="n"/>
      <c r="D2773" s="42" t="n"/>
      <c r="E2773" s="42" t="n"/>
      <c r="F2773" s="42" t="n"/>
      <c r="G2773" s="42" t="n"/>
      <c r="H2773" s="42" t="n"/>
      <c r="I2773" s="42" t="n"/>
      <c r="J2773" s="42" t="n"/>
      <c r="K2773" s="42" t="n"/>
      <c r="L2773" s="42" t="n"/>
      <c r="M2773" s="42" t="n"/>
      <c r="N2773" s="42" t="n"/>
      <c r="O2773" s="42" t="n"/>
    </row>
    <row r="2774">
      <c r="A2774" s="40" t="n"/>
      <c r="B2774" s="41" t="n"/>
      <c r="C2774" s="42" t="n"/>
      <c r="D2774" s="42" t="n"/>
      <c r="E2774" s="42" t="n"/>
      <c r="F2774" s="42" t="n"/>
      <c r="G2774" s="42" t="n"/>
      <c r="H2774" s="42" t="n"/>
      <c r="I2774" s="42" t="n"/>
      <c r="J2774" s="42" t="n"/>
      <c r="K2774" s="42" t="n"/>
      <c r="L2774" s="42" t="n"/>
      <c r="M2774" s="42" t="n"/>
      <c r="N2774" s="42" t="n"/>
      <c r="O2774" s="42" t="n"/>
    </row>
    <row r="2775">
      <c r="A2775" s="40" t="n"/>
      <c r="B2775" s="41" t="n"/>
      <c r="C2775" s="42" t="n"/>
      <c r="D2775" s="42" t="n"/>
      <c r="E2775" s="42" t="n"/>
      <c r="F2775" s="42" t="n"/>
      <c r="G2775" s="42" t="n"/>
      <c r="H2775" s="42" t="n"/>
      <c r="I2775" s="42" t="n"/>
      <c r="J2775" s="42" t="n"/>
      <c r="K2775" s="42" t="n"/>
      <c r="L2775" s="42" t="n"/>
      <c r="M2775" s="42" t="n"/>
      <c r="N2775" s="42" t="n"/>
      <c r="O2775" s="42" t="n"/>
    </row>
    <row r="2776">
      <c r="A2776" s="40" t="n"/>
      <c r="B2776" s="41" t="n"/>
      <c r="C2776" s="42" t="n"/>
      <c r="D2776" s="42" t="n"/>
      <c r="E2776" s="42" t="n"/>
      <c r="F2776" s="42" t="n"/>
      <c r="G2776" s="42" t="n"/>
      <c r="H2776" s="42" t="n"/>
      <c r="I2776" s="42" t="n"/>
      <c r="J2776" s="42" t="n"/>
      <c r="K2776" s="42" t="n"/>
      <c r="L2776" s="42" t="n"/>
      <c r="M2776" s="42" t="n"/>
      <c r="N2776" s="42" t="n"/>
      <c r="O2776" s="42" t="n"/>
    </row>
    <row r="2777">
      <c r="A2777" s="40" t="n"/>
      <c r="B2777" s="41" t="n"/>
      <c r="C2777" s="42" t="n"/>
      <c r="D2777" s="42" t="n"/>
      <c r="E2777" s="42" t="n"/>
      <c r="F2777" s="42" t="n"/>
      <c r="G2777" s="42" t="n"/>
      <c r="H2777" s="42" t="n"/>
      <c r="I2777" s="42" t="n"/>
      <c r="J2777" s="42" t="n"/>
      <c r="K2777" s="42" t="n"/>
      <c r="L2777" s="42" t="n"/>
      <c r="M2777" s="42" t="n"/>
      <c r="N2777" s="42" t="n"/>
      <c r="O2777" s="42" t="n"/>
    </row>
    <row r="2778">
      <c r="A2778" s="40" t="n"/>
      <c r="B2778" s="41" t="n"/>
      <c r="C2778" s="42" t="n"/>
      <c r="D2778" s="42" t="n"/>
      <c r="E2778" s="42" t="n"/>
      <c r="F2778" s="42" t="n"/>
      <c r="G2778" s="42" t="n"/>
      <c r="H2778" s="42" t="n"/>
      <c r="I2778" s="42" t="n"/>
      <c r="J2778" s="42" t="n"/>
      <c r="K2778" s="42" t="n"/>
      <c r="L2778" s="42" t="n"/>
      <c r="M2778" s="42" t="n"/>
      <c r="N2778" s="42" t="n"/>
      <c r="O2778" s="42" t="n"/>
    </row>
    <row r="2779">
      <c r="A2779" s="40" t="n"/>
      <c r="B2779" s="41" t="n"/>
      <c r="C2779" s="42" t="n"/>
      <c r="D2779" s="42" t="n"/>
      <c r="E2779" s="42" t="n"/>
      <c r="F2779" s="42" t="n"/>
      <c r="G2779" s="42" t="n"/>
      <c r="H2779" s="42" t="n"/>
      <c r="I2779" s="42" t="n"/>
      <c r="J2779" s="42" t="n"/>
      <c r="K2779" s="42" t="n"/>
      <c r="L2779" s="42" t="n"/>
      <c r="M2779" s="42" t="n"/>
      <c r="N2779" s="42" t="n"/>
      <c r="O2779" s="42" t="n"/>
    </row>
    <row r="2780">
      <c r="A2780" s="40" t="n"/>
      <c r="B2780" s="41" t="n"/>
      <c r="C2780" s="42" t="n"/>
      <c r="D2780" s="42" t="n"/>
      <c r="E2780" s="42" t="n"/>
      <c r="F2780" s="42" t="n"/>
      <c r="G2780" s="42" t="n"/>
      <c r="H2780" s="42" t="n"/>
      <c r="I2780" s="42" t="n"/>
      <c r="J2780" s="42" t="n"/>
      <c r="K2780" s="42" t="n"/>
      <c r="L2780" s="42" t="n"/>
      <c r="M2780" s="42" t="n"/>
      <c r="N2780" s="42" t="n"/>
      <c r="O2780" s="42" t="n"/>
    </row>
    <row r="2781">
      <c r="A2781" s="40" t="n"/>
      <c r="B2781" s="41" t="n"/>
      <c r="C2781" s="42" t="n"/>
      <c r="D2781" s="42" t="n"/>
      <c r="E2781" s="42" t="n"/>
      <c r="F2781" s="42" t="n"/>
      <c r="G2781" s="42" t="n"/>
      <c r="H2781" s="42" t="n"/>
      <c r="I2781" s="42" t="n"/>
      <c r="J2781" s="42" t="n"/>
      <c r="K2781" s="42" t="n"/>
      <c r="L2781" s="42" t="n"/>
      <c r="M2781" s="42" t="n"/>
      <c r="N2781" s="42" t="n"/>
      <c r="O2781" s="42" t="n"/>
    </row>
    <row r="2782">
      <c r="A2782" s="40" t="n"/>
      <c r="B2782" s="41" t="n"/>
      <c r="C2782" s="42" t="n"/>
      <c r="D2782" s="42" t="n"/>
      <c r="E2782" s="42" t="n"/>
      <c r="F2782" s="42" t="n"/>
      <c r="G2782" s="42" t="n"/>
      <c r="H2782" s="42" t="n"/>
      <c r="I2782" s="42" t="n"/>
      <c r="J2782" s="42" t="n"/>
      <c r="K2782" s="42" t="n"/>
      <c r="L2782" s="42" t="n"/>
      <c r="M2782" s="42" t="n"/>
      <c r="N2782" s="42" t="n"/>
      <c r="O2782" s="42" t="n"/>
    </row>
    <row r="2783">
      <c r="A2783" s="40" t="n"/>
      <c r="B2783" s="41" t="n"/>
      <c r="C2783" s="42" t="n"/>
      <c r="D2783" s="42" t="n"/>
      <c r="E2783" s="42" t="n"/>
      <c r="F2783" s="42" t="n"/>
      <c r="G2783" s="42" t="n"/>
      <c r="H2783" s="42" t="n"/>
      <c r="I2783" s="42" t="n"/>
      <c r="J2783" s="42" t="n"/>
      <c r="K2783" s="42" t="n"/>
      <c r="L2783" s="42" t="n"/>
      <c r="M2783" s="42" t="n"/>
      <c r="N2783" s="42" t="n"/>
      <c r="O2783" s="42" t="n"/>
    </row>
    <row r="2784">
      <c r="A2784" s="40" t="n"/>
      <c r="B2784" s="41" t="n"/>
      <c r="C2784" s="42" t="n"/>
      <c r="D2784" s="42" t="n"/>
      <c r="E2784" s="42" t="n"/>
      <c r="F2784" s="42" t="n"/>
      <c r="G2784" s="42" t="n"/>
      <c r="H2784" s="42" t="n"/>
      <c r="I2784" s="42" t="n"/>
      <c r="J2784" s="42" t="n"/>
      <c r="K2784" s="42" t="n"/>
      <c r="L2784" s="42" t="n"/>
      <c r="M2784" s="42" t="n"/>
      <c r="N2784" s="42" t="n"/>
      <c r="O2784" s="42" t="n"/>
    </row>
    <row r="2785">
      <c r="A2785" s="40" t="n"/>
      <c r="B2785" s="41" t="n"/>
      <c r="C2785" s="42" t="n"/>
      <c r="D2785" s="42" t="n"/>
      <c r="E2785" s="42" t="n"/>
      <c r="F2785" s="42" t="n"/>
      <c r="G2785" s="42" t="n"/>
      <c r="H2785" s="42" t="n"/>
      <c r="I2785" s="42" t="n"/>
      <c r="J2785" s="42" t="n"/>
      <c r="K2785" s="42" t="n"/>
      <c r="L2785" s="42" t="n"/>
      <c r="M2785" s="42" t="n"/>
      <c r="N2785" s="42" t="n"/>
      <c r="O2785" s="42" t="n"/>
    </row>
    <row r="2786">
      <c r="A2786" s="40" t="n"/>
      <c r="B2786" s="41" t="n"/>
      <c r="C2786" s="42" t="n"/>
      <c r="D2786" s="42" t="n"/>
      <c r="E2786" s="42" t="n"/>
      <c r="F2786" s="42" t="n"/>
      <c r="G2786" s="42" t="n"/>
      <c r="H2786" s="42" t="n"/>
      <c r="I2786" s="42" t="n"/>
      <c r="J2786" s="42" t="n"/>
      <c r="K2786" s="42" t="n"/>
      <c r="L2786" s="42" t="n"/>
      <c r="M2786" s="42" t="n"/>
      <c r="N2786" s="42" t="n"/>
      <c r="O2786" s="42" t="n"/>
    </row>
    <row r="2787">
      <c r="A2787" s="40" t="n"/>
      <c r="B2787" s="41" t="n"/>
      <c r="C2787" s="42" t="n"/>
      <c r="D2787" s="42" t="n"/>
      <c r="E2787" s="42" t="n"/>
      <c r="F2787" s="42" t="n"/>
      <c r="G2787" s="42" t="n"/>
      <c r="H2787" s="42" t="n"/>
      <c r="I2787" s="42" t="n"/>
      <c r="J2787" s="42" t="n"/>
      <c r="K2787" s="42" t="n"/>
      <c r="L2787" s="42" t="n"/>
      <c r="M2787" s="42" t="n"/>
      <c r="N2787" s="42" t="n"/>
      <c r="O2787" s="42" t="n"/>
    </row>
    <row r="2788">
      <c r="A2788" s="40" t="n"/>
      <c r="B2788" s="41" t="n"/>
      <c r="C2788" s="42" t="n"/>
      <c r="D2788" s="42" t="n"/>
      <c r="E2788" s="42" t="n"/>
      <c r="F2788" s="42" t="n"/>
      <c r="G2788" s="42" t="n"/>
      <c r="H2788" s="42" t="n"/>
      <c r="I2788" s="42" t="n"/>
      <c r="J2788" s="42" t="n"/>
      <c r="K2788" s="42" t="n"/>
      <c r="L2788" s="42" t="n"/>
      <c r="M2788" s="42" t="n"/>
      <c r="N2788" s="42" t="n"/>
      <c r="O2788" s="42" t="n"/>
    </row>
    <row r="2789">
      <c r="A2789" s="40" t="n"/>
      <c r="B2789" s="41" t="n"/>
      <c r="C2789" s="42" t="n"/>
      <c r="D2789" s="42" t="n"/>
      <c r="E2789" s="42" t="n"/>
      <c r="F2789" s="42" t="n"/>
      <c r="G2789" s="42" t="n"/>
      <c r="H2789" s="42" t="n"/>
      <c r="I2789" s="42" t="n"/>
      <c r="J2789" s="42" t="n"/>
      <c r="K2789" s="42" t="n"/>
      <c r="L2789" s="42" t="n"/>
      <c r="M2789" s="42" t="n"/>
      <c r="N2789" s="42" t="n"/>
      <c r="O2789" s="42" t="n"/>
    </row>
    <row r="2790">
      <c r="A2790" s="40" t="n"/>
      <c r="B2790" s="41" t="n"/>
      <c r="C2790" s="42" t="n"/>
      <c r="D2790" s="42" t="n"/>
      <c r="E2790" s="42" t="n"/>
      <c r="F2790" s="42" t="n"/>
      <c r="G2790" s="42" t="n"/>
      <c r="H2790" s="42" t="n"/>
      <c r="I2790" s="42" t="n"/>
      <c r="J2790" s="42" t="n"/>
      <c r="K2790" s="42" t="n"/>
      <c r="L2790" s="42" t="n"/>
      <c r="M2790" s="42" t="n"/>
      <c r="N2790" s="42" t="n"/>
      <c r="O2790" s="42" t="n"/>
    </row>
    <row r="2791">
      <c r="A2791" s="40" t="n"/>
      <c r="B2791" s="41" t="n"/>
      <c r="C2791" s="42" t="n"/>
      <c r="D2791" s="42" t="n"/>
      <c r="E2791" s="42" t="n"/>
      <c r="F2791" s="42" t="n"/>
      <c r="G2791" s="42" t="n"/>
      <c r="H2791" s="42" t="n"/>
      <c r="I2791" s="42" t="n"/>
      <c r="J2791" s="42" t="n"/>
      <c r="K2791" s="42" t="n"/>
      <c r="L2791" s="42" t="n"/>
      <c r="M2791" s="42" t="n"/>
      <c r="N2791" s="42" t="n"/>
      <c r="O2791" s="42" t="n"/>
    </row>
    <row r="2792">
      <c r="A2792" s="40" t="n"/>
      <c r="B2792" s="41" t="n"/>
      <c r="C2792" s="42" t="n"/>
      <c r="D2792" s="42" t="n"/>
      <c r="E2792" s="42" t="n"/>
      <c r="F2792" s="42" t="n"/>
      <c r="G2792" s="42" t="n"/>
      <c r="H2792" s="42" t="n"/>
      <c r="I2792" s="42" t="n"/>
      <c r="J2792" s="42" t="n"/>
      <c r="K2792" s="42" t="n"/>
      <c r="L2792" s="42" t="n"/>
      <c r="M2792" s="42" t="n"/>
      <c r="N2792" s="42" t="n"/>
      <c r="O2792" s="42" t="n"/>
    </row>
    <row r="2793">
      <c r="A2793" s="40" t="n"/>
      <c r="B2793" s="41" t="n"/>
      <c r="C2793" s="42" t="n"/>
      <c r="D2793" s="42" t="n"/>
      <c r="E2793" s="42" t="n"/>
      <c r="F2793" s="42" t="n"/>
      <c r="G2793" s="42" t="n"/>
      <c r="H2793" s="42" t="n"/>
      <c r="I2793" s="42" t="n"/>
      <c r="J2793" s="42" t="n"/>
      <c r="K2793" s="42" t="n"/>
      <c r="L2793" s="42" t="n"/>
      <c r="M2793" s="42" t="n"/>
      <c r="N2793" s="42" t="n"/>
      <c r="O2793" s="42" t="n"/>
    </row>
    <row r="2794">
      <c r="A2794" s="40" t="n"/>
      <c r="B2794" s="41" t="n"/>
      <c r="C2794" s="42" t="n"/>
      <c r="D2794" s="42" t="n"/>
      <c r="E2794" s="42" t="n"/>
      <c r="F2794" s="42" t="n"/>
      <c r="G2794" s="42" t="n"/>
      <c r="H2794" s="42" t="n"/>
      <c r="I2794" s="42" t="n"/>
      <c r="J2794" s="42" t="n"/>
      <c r="K2794" s="42" t="n"/>
      <c r="L2794" s="42" t="n"/>
      <c r="M2794" s="42" t="n"/>
      <c r="N2794" s="42" t="n"/>
      <c r="O2794" s="42" t="n"/>
    </row>
    <row r="2795">
      <c r="A2795" s="40" t="n"/>
      <c r="B2795" s="41" t="n"/>
      <c r="C2795" s="42" t="n"/>
      <c r="D2795" s="42" t="n"/>
      <c r="E2795" s="42" t="n"/>
      <c r="F2795" s="42" t="n"/>
      <c r="G2795" s="42" t="n"/>
      <c r="H2795" s="42" t="n"/>
      <c r="I2795" s="42" t="n"/>
      <c r="J2795" s="42" t="n"/>
      <c r="K2795" s="42" t="n"/>
      <c r="L2795" s="42" t="n"/>
      <c r="M2795" s="42" t="n"/>
      <c r="N2795" s="42" t="n"/>
      <c r="O2795" s="42" t="n"/>
    </row>
    <row r="2796">
      <c r="A2796" s="40" t="n"/>
      <c r="B2796" s="41" t="n"/>
      <c r="C2796" s="42" t="n"/>
      <c r="D2796" s="42" t="n"/>
      <c r="E2796" s="42" t="n"/>
      <c r="F2796" s="42" t="n"/>
      <c r="G2796" s="42" t="n"/>
      <c r="H2796" s="42" t="n"/>
      <c r="I2796" s="42" t="n"/>
      <c r="J2796" s="42" t="n"/>
      <c r="K2796" s="42" t="n"/>
      <c r="L2796" s="42" t="n"/>
      <c r="M2796" s="42" t="n"/>
      <c r="N2796" s="42" t="n"/>
      <c r="O2796" s="42" t="n"/>
    </row>
    <row r="2797">
      <c r="A2797" s="40" t="n"/>
      <c r="B2797" s="41" t="n"/>
      <c r="C2797" s="42" t="n"/>
      <c r="D2797" s="42" t="n"/>
      <c r="E2797" s="42" t="n"/>
      <c r="F2797" s="42" t="n"/>
      <c r="G2797" s="42" t="n"/>
      <c r="H2797" s="42" t="n"/>
      <c r="I2797" s="42" t="n"/>
      <c r="J2797" s="42" t="n"/>
      <c r="K2797" s="42" t="n"/>
      <c r="L2797" s="42" t="n"/>
      <c r="M2797" s="42" t="n"/>
      <c r="N2797" s="42" t="n"/>
      <c r="O2797" s="42" t="n"/>
    </row>
    <row r="2798">
      <c r="A2798" s="40" t="n"/>
      <c r="B2798" s="41" t="n"/>
      <c r="C2798" s="42" t="n"/>
      <c r="D2798" s="42" t="n"/>
      <c r="E2798" s="42" t="n"/>
      <c r="F2798" s="42" t="n"/>
      <c r="G2798" s="42" t="n"/>
      <c r="H2798" s="42" t="n"/>
      <c r="I2798" s="42" t="n"/>
      <c r="J2798" s="42" t="n"/>
      <c r="K2798" s="42" t="n"/>
      <c r="L2798" s="42" t="n"/>
      <c r="M2798" s="42" t="n"/>
      <c r="N2798" s="42" t="n"/>
      <c r="O2798" s="42" t="n"/>
    </row>
    <row r="2799">
      <c r="A2799" s="40" t="n"/>
      <c r="B2799" s="41" t="n"/>
      <c r="C2799" s="42" t="n"/>
      <c r="D2799" s="42" t="n"/>
      <c r="E2799" s="42" t="n"/>
      <c r="F2799" s="42" t="n"/>
      <c r="G2799" s="42" t="n"/>
      <c r="H2799" s="42" t="n"/>
      <c r="I2799" s="42" t="n"/>
      <c r="J2799" s="42" t="n"/>
      <c r="K2799" s="42" t="n"/>
      <c r="L2799" s="42" t="n"/>
      <c r="M2799" s="42" t="n"/>
      <c r="N2799" s="42" t="n"/>
      <c r="O2799" s="42" t="n"/>
    </row>
    <row r="2800">
      <c r="A2800" s="40" t="n"/>
      <c r="B2800" s="41" t="n"/>
      <c r="C2800" s="42" t="n"/>
      <c r="D2800" s="42" t="n"/>
      <c r="E2800" s="42" t="n"/>
      <c r="F2800" s="42" t="n"/>
      <c r="G2800" s="42" t="n"/>
      <c r="H2800" s="42" t="n"/>
      <c r="I2800" s="42" t="n"/>
      <c r="J2800" s="42" t="n"/>
      <c r="K2800" s="42" t="n"/>
      <c r="L2800" s="42" t="n"/>
      <c r="M2800" s="42" t="n"/>
      <c r="N2800" s="42" t="n"/>
      <c r="O2800" s="42" t="n"/>
    </row>
    <row r="2801">
      <c r="A2801" s="40" t="n"/>
      <c r="B2801" s="41" t="n"/>
      <c r="C2801" s="42" t="n"/>
      <c r="D2801" s="42" t="n"/>
      <c r="E2801" s="42" t="n"/>
      <c r="F2801" s="42" t="n"/>
      <c r="G2801" s="42" t="n"/>
      <c r="H2801" s="42" t="n"/>
      <c r="I2801" s="42" t="n"/>
      <c r="J2801" s="42" t="n"/>
      <c r="K2801" s="42" t="n"/>
      <c r="L2801" s="42" t="n"/>
      <c r="M2801" s="42" t="n"/>
      <c r="N2801" s="42" t="n"/>
      <c r="O2801" s="42" t="n"/>
    </row>
    <row r="2802">
      <c r="A2802" s="40" t="n"/>
      <c r="B2802" s="41" t="n"/>
      <c r="C2802" s="42" t="n"/>
      <c r="D2802" s="42" t="n"/>
      <c r="E2802" s="42" t="n"/>
      <c r="F2802" s="42" t="n"/>
      <c r="G2802" s="42" t="n"/>
      <c r="H2802" s="42" t="n"/>
      <c r="I2802" s="42" t="n"/>
      <c r="J2802" s="42" t="n"/>
      <c r="K2802" s="42" t="n"/>
      <c r="L2802" s="42" t="n"/>
      <c r="M2802" s="42" t="n"/>
      <c r="N2802" s="42" t="n"/>
      <c r="O2802" s="42" t="n"/>
    </row>
    <row r="2803">
      <c r="A2803" s="40" t="n"/>
      <c r="B2803" s="41" t="n"/>
      <c r="C2803" s="42" t="n"/>
      <c r="D2803" s="42" t="n"/>
      <c r="E2803" s="42" t="n"/>
      <c r="F2803" s="42" t="n"/>
      <c r="G2803" s="42" t="n"/>
      <c r="H2803" s="42" t="n"/>
      <c r="I2803" s="42" t="n"/>
      <c r="J2803" s="42" t="n"/>
      <c r="K2803" s="42" t="n"/>
      <c r="L2803" s="42" t="n"/>
      <c r="M2803" s="42" t="n"/>
      <c r="N2803" s="42" t="n"/>
      <c r="O2803" s="42" t="n"/>
    </row>
    <row r="2804">
      <c r="A2804" s="40" t="n"/>
      <c r="B2804" s="41" t="n"/>
      <c r="C2804" s="42" t="n"/>
      <c r="D2804" s="42" t="n"/>
      <c r="E2804" s="42" t="n"/>
      <c r="F2804" s="42" t="n"/>
      <c r="G2804" s="42" t="n"/>
      <c r="H2804" s="42" t="n"/>
      <c r="I2804" s="42" t="n"/>
      <c r="J2804" s="42" t="n"/>
      <c r="K2804" s="42" t="n"/>
      <c r="L2804" s="42" t="n"/>
      <c r="M2804" s="42" t="n"/>
      <c r="N2804" s="42" t="n"/>
      <c r="O2804" s="42" t="n"/>
    </row>
    <row r="2805">
      <c r="A2805" s="40" t="n"/>
      <c r="B2805" s="41" t="n"/>
      <c r="C2805" s="42" t="n"/>
      <c r="D2805" s="42" t="n"/>
      <c r="E2805" s="42" t="n"/>
      <c r="F2805" s="42" t="n"/>
      <c r="G2805" s="42" t="n"/>
      <c r="H2805" s="42" t="n"/>
      <c r="I2805" s="42" t="n"/>
      <c r="J2805" s="42" t="n"/>
      <c r="K2805" s="42" t="n"/>
      <c r="L2805" s="42" t="n"/>
      <c r="M2805" s="42" t="n"/>
      <c r="N2805" s="42" t="n"/>
      <c r="O2805" s="42" t="n"/>
    </row>
    <row r="2806">
      <c r="A2806" s="40" t="n"/>
      <c r="B2806" s="41" t="n"/>
      <c r="C2806" s="42" t="n"/>
      <c r="D2806" s="42" t="n"/>
      <c r="E2806" s="42" t="n"/>
      <c r="F2806" s="42" t="n"/>
      <c r="G2806" s="42" t="n"/>
      <c r="H2806" s="42" t="n"/>
      <c r="I2806" s="42" t="n"/>
      <c r="J2806" s="42" t="n"/>
      <c r="K2806" s="42" t="n"/>
      <c r="L2806" s="42" t="n"/>
      <c r="M2806" s="42" t="n"/>
      <c r="N2806" s="42" t="n"/>
      <c r="O2806" s="42" t="n"/>
    </row>
    <row r="2807">
      <c r="A2807" s="40" t="n"/>
      <c r="B2807" s="41" t="n"/>
      <c r="C2807" s="42" t="n"/>
      <c r="D2807" s="42" t="n"/>
      <c r="E2807" s="42" t="n"/>
      <c r="F2807" s="42" t="n"/>
      <c r="G2807" s="42" t="n"/>
      <c r="H2807" s="42" t="n"/>
      <c r="I2807" s="42" t="n"/>
      <c r="J2807" s="42" t="n"/>
      <c r="K2807" s="42" t="n"/>
      <c r="L2807" s="42" t="n"/>
      <c r="M2807" s="42" t="n"/>
      <c r="N2807" s="42" t="n"/>
      <c r="O2807" s="42" t="n"/>
    </row>
    <row r="2808">
      <c r="A2808" s="40" t="n"/>
      <c r="B2808" s="41" t="n"/>
      <c r="C2808" s="42" t="n"/>
      <c r="D2808" s="42" t="n"/>
      <c r="E2808" s="42" t="n"/>
      <c r="F2808" s="42" t="n"/>
      <c r="G2808" s="42" t="n"/>
      <c r="H2808" s="42" t="n"/>
      <c r="I2808" s="42" t="n"/>
      <c r="J2808" s="42" t="n"/>
      <c r="K2808" s="42" t="n"/>
      <c r="L2808" s="42" t="n"/>
      <c r="M2808" s="42" t="n"/>
      <c r="N2808" s="42" t="n"/>
      <c r="O2808" s="42" t="n"/>
    </row>
    <row r="2809">
      <c r="A2809" s="40" t="n"/>
      <c r="B2809" s="41" t="n"/>
      <c r="C2809" s="42" t="n"/>
      <c r="D2809" s="42" t="n"/>
      <c r="E2809" s="42" t="n"/>
      <c r="F2809" s="42" t="n"/>
      <c r="G2809" s="42" t="n"/>
      <c r="H2809" s="42" t="n"/>
      <c r="I2809" s="42" t="n"/>
      <c r="J2809" s="42" t="n"/>
      <c r="K2809" s="42" t="n"/>
      <c r="L2809" s="42" t="n"/>
      <c r="M2809" s="42" t="n"/>
      <c r="N2809" s="42" t="n"/>
      <c r="O2809" s="42" t="n"/>
    </row>
    <row r="2810">
      <c r="A2810" s="40" t="n"/>
      <c r="B2810" s="41" t="n"/>
      <c r="C2810" s="42" t="n"/>
      <c r="D2810" s="42" t="n"/>
      <c r="E2810" s="42" t="n"/>
      <c r="F2810" s="42" t="n"/>
      <c r="G2810" s="42" t="n"/>
      <c r="H2810" s="42" t="n"/>
      <c r="I2810" s="42" t="n"/>
      <c r="J2810" s="42" t="n"/>
      <c r="K2810" s="42" t="n"/>
      <c r="L2810" s="42" t="n"/>
      <c r="M2810" s="42" t="n"/>
      <c r="N2810" s="42" t="n"/>
      <c r="O2810" s="42" t="n"/>
    </row>
    <row r="2811">
      <c r="A2811" s="40" t="n"/>
      <c r="B2811" s="41" t="n"/>
      <c r="C2811" s="42" t="n"/>
      <c r="D2811" s="42" t="n"/>
      <c r="E2811" s="42" t="n"/>
      <c r="F2811" s="42" t="n"/>
      <c r="G2811" s="42" t="n"/>
      <c r="H2811" s="42" t="n"/>
      <c r="I2811" s="42" t="n"/>
      <c r="J2811" s="42" t="n"/>
      <c r="K2811" s="42" t="n"/>
      <c r="L2811" s="42" t="n"/>
      <c r="M2811" s="42" t="n"/>
      <c r="N2811" s="42" t="n"/>
      <c r="O2811" s="42" t="n"/>
    </row>
    <row r="2812">
      <c r="A2812" s="40" t="n"/>
      <c r="B2812" s="41" t="n"/>
      <c r="C2812" s="42" t="n"/>
      <c r="D2812" s="42" t="n"/>
      <c r="E2812" s="42" t="n"/>
      <c r="F2812" s="42" t="n"/>
      <c r="G2812" s="42" t="n"/>
      <c r="H2812" s="42" t="n"/>
      <c r="I2812" s="42" t="n"/>
      <c r="J2812" s="42" t="n"/>
      <c r="K2812" s="42" t="n"/>
      <c r="L2812" s="42" t="n"/>
      <c r="M2812" s="42" t="n"/>
      <c r="N2812" s="42" t="n"/>
      <c r="O2812" s="42" t="n"/>
    </row>
    <row r="2813">
      <c r="A2813" s="40" t="n"/>
      <c r="B2813" s="41" t="n"/>
      <c r="C2813" s="42" t="n"/>
      <c r="D2813" s="42" t="n"/>
      <c r="E2813" s="42" t="n"/>
      <c r="F2813" s="42" t="n"/>
      <c r="G2813" s="42" t="n"/>
      <c r="H2813" s="42" t="n"/>
      <c r="I2813" s="42" t="n"/>
      <c r="J2813" s="42" t="n"/>
      <c r="K2813" s="42" t="n"/>
      <c r="L2813" s="42" t="n"/>
      <c r="M2813" s="42" t="n"/>
      <c r="N2813" s="42" t="n"/>
      <c r="O2813" s="42" t="n"/>
    </row>
    <row r="2814">
      <c r="A2814" s="40" t="n"/>
      <c r="B2814" s="41" t="n"/>
      <c r="C2814" s="42" t="n"/>
      <c r="D2814" s="42" t="n"/>
      <c r="E2814" s="42" t="n"/>
      <c r="F2814" s="42" t="n"/>
      <c r="G2814" s="42" t="n"/>
      <c r="H2814" s="42" t="n"/>
      <c r="I2814" s="42" t="n"/>
      <c r="J2814" s="42" t="n"/>
      <c r="K2814" s="42" t="n"/>
      <c r="L2814" s="42" t="n"/>
      <c r="M2814" s="42" t="n"/>
      <c r="N2814" s="42" t="n"/>
      <c r="O2814" s="42" t="n"/>
    </row>
    <row r="2815">
      <c r="A2815" s="40" t="n"/>
      <c r="B2815" s="41" t="n"/>
      <c r="C2815" s="42" t="n"/>
      <c r="D2815" s="42" t="n"/>
      <c r="E2815" s="42" t="n"/>
      <c r="F2815" s="42" t="n"/>
      <c r="G2815" s="42" t="n"/>
      <c r="H2815" s="42" t="n"/>
      <c r="I2815" s="42" t="n"/>
      <c r="J2815" s="42" t="n"/>
      <c r="K2815" s="42" t="n"/>
      <c r="L2815" s="42" t="n"/>
      <c r="M2815" s="42" t="n"/>
      <c r="N2815" s="42" t="n"/>
      <c r="O2815" s="42" t="n"/>
    </row>
    <row r="2816">
      <c r="A2816" s="40" t="n"/>
      <c r="B2816" s="41" t="n"/>
      <c r="C2816" s="42" t="n"/>
      <c r="D2816" s="42" t="n"/>
      <c r="E2816" s="42" t="n"/>
      <c r="F2816" s="42" t="n"/>
      <c r="G2816" s="42" t="n"/>
      <c r="H2816" s="42" t="n"/>
      <c r="I2816" s="42" t="n"/>
      <c r="J2816" s="42" t="n"/>
      <c r="K2816" s="42" t="n"/>
      <c r="L2816" s="42" t="n"/>
      <c r="M2816" s="42" t="n"/>
      <c r="N2816" s="42" t="n"/>
      <c r="O2816" s="42" t="n"/>
    </row>
    <row r="2817">
      <c r="A2817" s="40" t="n"/>
      <c r="B2817" s="41" t="n"/>
      <c r="C2817" s="42" t="n"/>
      <c r="D2817" s="42" t="n"/>
      <c r="E2817" s="42" t="n"/>
      <c r="F2817" s="42" t="n"/>
      <c r="G2817" s="42" t="n"/>
      <c r="H2817" s="42" t="n"/>
      <c r="I2817" s="42" t="n"/>
      <c r="J2817" s="42" t="n"/>
      <c r="K2817" s="42" t="n"/>
      <c r="L2817" s="42" t="n"/>
      <c r="M2817" s="42" t="n"/>
      <c r="N2817" s="42" t="n"/>
      <c r="O2817" s="42" t="n"/>
    </row>
    <row r="2818">
      <c r="A2818" s="40" t="n"/>
      <c r="B2818" s="41" t="n"/>
      <c r="C2818" s="42" t="n"/>
      <c r="D2818" s="42" t="n"/>
      <c r="E2818" s="42" t="n"/>
      <c r="F2818" s="42" t="n"/>
      <c r="G2818" s="42" t="n"/>
      <c r="H2818" s="42" t="n"/>
      <c r="I2818" s="42" t="n"/>
      <c r="J2818" s="42" t="n"/>
      <c r="K2818" s="42" t="n"/>
      <c r="L2818" s="42" t="n"/>
      <c r="M2818" s="42" t="n"/>
      <c r="N2818" s="42" t="n"/>
      <c r="O2818" s="42" t="n"/>
    </row>
    <row r="2819">
      <c r="A2819" s="40" t="n"/>
      <c r="B2819" s="41" t="n"/>
      <c r="C2819" s="42" t="n"/>
      <c r="D2819" s="42" t="n"/>
      <c r="E2819" s="42" t="n"/>
      <c r="F2819" s="42" t="n"/>
      <c r="G2819" s="42" t="n"/>
      <c r="H2819" s="42" t="n"/>
      <c r="I2819" s="42" t="n"/>
      <c r="J2819" s="42" t="n"/>
      <c r="K2819" s="42" t="n"/>
      <c r="L2819" s="42" t="n"/>
      <c r="M2819" s="42" t="n"/>
      <c r="N2819" s="42" t="n"/>
      <c r="O2819" s="42" t="n"/>
    </row>
    <row r="2820">
      <c r="A2820" s="40" t="n"/>
      <c r="B2820" s="41" t="n"/>
      <c r="C2820" s="42" t="n"/>
      <c r="D2820" s="42" t="n"/>
      <c r="E2820" s="42" t="n"/>
      <c r="F2820" s="42" t="n"/>
      <c r="G2820" s="42" t="n"/>
      <c r="H2820" s="42" t="n"/>
      <c r="I2820" s="42" t="n"/>
      <c r="J2820" s="42" t="n"/>
      <c r="K2820" s="42" t="n"/>
      <c r="L2820" s="42" t="n"/>
      <c r="M2820" s="42" t="n"/>
      <c r="N2820" s="42" t="n"/>
      <c r="O2820" s="42" t="n"/>
    </row>
    <row r="2821">
      <c r="A2821" s="40" t="n"/>
      <c r="B2821" s="41" t="n"/>
      <c r="C2821" s="42" t="n"/>
      <c r="D2821" s="42" t="n"/>
      <c r="E2821" s="42" t="n"/>
      <c r="F2821" s="42" t="n"/>
      <c r="G2821" s="42" t="n"/>
      <c r="H2821" s="42" t="n"/>
      <c r="I2821" s="42" t="n"/>
      <c r="J2821" s="42" t="n"/>
      <c r="K2821" s="42" t="n"/>
      <c r="L2821" s="42" t="n"/>
      <c r="M2821" s="42" t="n"/>
      <c r="N2821" s="42" t="n"/>
      <c r="O2821" s="42" t="n"/>
    </row>
    <row r="2822">
      <c r="A2822" s="40" t="n"/>
      <c r="B2822" s="41" t="n"/>
      <c r="C2822" s="42" t="n"/>
      <c r="D2822" s="42" t="n"/>
      <c r="E2822" s="42" t="n"/>
      <c r="F2822" s="42" t="n"/>
      <c r="G2822" s="42" t="n"/>
      <c r="H2822" s="42" t="n"/>
      <c r="I2822" s="42" t="n"/>
      <c r="J2822" s="42" t="n"/>
      <c r="K2822" s="42" t="n"/>
      <c r="L2822" s="42" t="n"/>
      <c r="M2822" s="42" t="n"/>
      <c r="N2822" s="42" t="n"/>
      <c r="O2822" s="42" t="n"/>
    </row>
    <row r="2823">
      <c r="A2823" s="40" t="n"/>
      <c r="B2823" s="41" t="n"/>
      <c r="C2823" s="42" t="n"/>
      <c r="D2823" s="42" t="n"/>
      <c r="E2823" s="42" t="n"/>
      <c r="F2823" s="42" t="n"/>
      <c r="G2823" s="42" t="n"/>
      <c r="H2823" s="42" t="n"/>
      <c r="I2823" s="42" t="n"/>
      <c r="J2823" s="42" t="n"/>
      <c r="K2823" s="42" t="n"/>
      <c r="L2823" s="42" t="n"/>
      <c r="M2823" s="42" t="n"/>
      <c r="N2823" s="42" t="n"/>
      <c r="O2823" s="42" t="n"/>
    </row>
    <row r="2824">
      <c r="A2824" s="40" t="n"/>
      <c r="B2824" s="41" t="n"/>
      <c r="C2824" s="42" t="n"/>
      <c r="D2824" s="42" t="n"/>
      <c r="E2824" s="42" t="n"/>
      <c r="F2824" s="42" t="n"/>
      <c r="G2824" s="42" t="n"/>
      <c r="H2824" s="42" t="n"/>
      <c r="I2824" s="42" t="n"/>
      <c r="J2824" s="42" t="n"/>
      <c r="K2824" s="42" t="n"/>
      <c r="L2824" s="42" t="n"/>
      <c r="M2824" s="42" t="n"/>
      <c r="N2824" s="42" t="n"/>
      <c r="O2824" s="42" t="n"/>
    </row>
    <row r="2825">
      <c r="A2825" s="40" t="n"/>
      <c r="B2825" s="41" t="n"/>
      <c r="C2825" s="42" t="n"/>
      <c r="D2825" s="42" t="n"/>
      <c r="E2825" s="42" t="n"/>
      <c r="F2825" s="42" t="n"/>
      <c r="G2825" s="42" t="n"/>
      <c r="H2825" s="42" t="n"/>
      <c r="I2825" s="42" t="n"/>
      <c r="J2825" s="42" t="n"/>
      <c r="K2825" s="42" t="n"/>
      <c r="L2825" s="42" t="n"/>
      <c r="M2825" s="42" t="n"/>
      <c r="N2825" s="42" t="n"/>
      <c r="O2825" s="42" t="n"/>
    </row>
    <row r="2826">
      <c r="A2826" s="40" t="n"/>
      <c r="B2826" s="41" t="n"/>
      <c r="C2826" s="42" t="n"/>
      <c r="D2826" s="42" t="n"/>
      <c r="E2826" s="42" t="n"/>
      <c r="F2826" s="42" t="n"/>
      <c r="G2826" s="42" t="n"/>
      <c r="H2826" s="42" t="n"/>
      <c r="I2826" s="42" t="n"/>
      <c r="J2826" s="42" t="n"/>
      <c r="K2826" s="42" t="n"/>
      <c r="L2826" s="42" t="n"/>
      <c r="M2826" s="42" t="n"/>
      <c r="N2826" s="42" t="n"/>
      <c r="O2826" s="42" t="n"/>
    </row>
    <row r="2827">
      <c r="A2827" s="40" t="n"/>
      <c r="B2827" s="41" t="n"/>
      <c r="C2827" s="42" t="n"/>
      <c r="D2827" s="42" t="n"/>
      <c r="E2827" s="42" t="n"/>
      <c r="F2827" s="42" t="n"/>
      <c r="G2827" s="42" t="n"/>
      <c r="H2827" s="42" t="n"/>
      <c r="I2827" s="42" t="n"/>
      <c r="J2827" s="42" t="n"/>
      <c r="K2827" s="42" t="n"/>
      <c r="L2827" s="42" t="n"/>
      <c r="M2827" s="42" t="n"/>
      <c r="N2827" s="42" t="n"/>
      <c r="O2827" s="42" t="n"/>
    </row>
    <row r="2828">
      <c r="A2828" s="40" t="n"/>
      <c r="B2828" s="41" t="n"/>
      <c r="C2828" s="42" t="n"/>
      <c r="D2828" s="42" t="n"/>
      <c r="E2828" s="42" t="n"/>
      <c r="F2828" s="42" t="n"/>
      <c r="G2828" s="42" t="n"/>
      <c r="H2828" s="42" t="n"/>
      <c r="I2828" s="42" t="n"/>
      <c r="J2828" s="42" t="n"/>
      <c r="K2828" s="42" t="n"/>
      <c r="L2828" s="42" t="n"/>
      <c r="M2828" s="42" t="n"/>
      <c r="N2828" s="42" t="n"/>
      <c r="O2828" s="42" t="n"/>
    </row>
    <row r="2829">
      <c r="A2829" s="40" t="n"/>
      <c r="B2829" s="41" t="n"/>
      <c r="C2829" s="42" t="n"/>
      <c r="D2829" s="42" t="n"/>
      <c r="E2829" s="42" t="n"/>
      <c r="F2829" s="42" t="n"/>
      <c r="G2829" s="42" t="n"/>
      <c r="H2829" s="42" t="n"/>
      <c r="I2829" s="42" t="n"/>
      <c r="J2829" s="42" t="n"/>
      <c r="K2829" s="42" t="n"/>
      <c r="L2829" s="42" t="n"/>
      <c r="M2829" s="42" t="n"/>
      <c r="N2829" s="42" t="n"/>
      <c r="O2829" s="42" t="n"/>
    </row>
    <row r="2830">
      <c r="A2830" s="40" t="n"/>
      <c r="B2830" s="41" t="n"/>
      <c r="C2830" s="42" t="n"/>
      <c r="D2830" s="42" t="n"/>
      <c r="E2830" s="42" t="n"/>
      <c r="F2830" s="42" t="n"/>
      <c r="G2830" s="42" t="n"/>
      <c r="H2830" s="42" t="n"/>
      <c r="I2830" s="42" t="n"/>
      <c r="J2830" s="42" t="n"/>
      <c r="K2830" s="42" t="n"/>
      <c r="L2830" s="42" t="n"/>
      <c r="M2830" s="42" t="n"/>
      <c r="N2830" s="42" t="n"/>
      <c r="O2830" s="42" t="n"/>
    </row>
    <row r="2831">
      <c r="A2831" s="40" t="n"/>
      <c r="B2831" s="41" t="n"/>
      <c r="C2831" s="42" t="n"/>
      <c r="D2831" s="42" t="n"/>
      <c r="E2831" s="42" t="n"/>
      <c r="F2831" s="42" t="n"/>
      <c r="G2831" s="42" t="n"/>
      <c r="H2831" s="42" t="n"/>
      <c r="I2831" s="42" t="n"/>
      <c r="J2831" s="42" t="n"/>
      <c r="K2831" s="42" t="n"/>
      <c r="L2831" s="42" t="n"/>
      <c r="M2831" s="42" t="n"/>
      <c r="N2831" s="42" t="n"/>
      <c r="O2831" s="42" t="n"/>
    </row>
    <row r="2832">
      <c r="A2832" s="40" t="n"/>
      <c r="B2832" s="41" t="n"/>
      <c r="C2832" s="42" t="n"/>
      <c r="D2832" s="42" t="n"/>
      <c r="E2832" s="42" t="n"/>
      <c r="F2832" s="42" t="n"/>
      <c r="G2832" s="42" t="n"/>
      <c r="H2832" s="42" t="n"/>
      <c r="I2832" s="42" t="n"/>
      <c r="J2832" s="42" t="n"/>
      <c r="K2832" s="42" t="n"/>
      <c r="L2832" s="42" t="n"/>
      <c r="M2832" s="42" t="n"/>
      <c r="N2832" s="42" t="n"/>
      <c r="O2832" s="42" t="n"/>
    </row>
    <row r="2833">
      <c r="A2833" s="40" t="n"/>
      <c r="B2833" s="41" t="n"/>
      <c r="C2833" s="42" t="n"/>
      <c r="D2833" s="42" t="n"/>
      <c r="E2833" s="42" t="n"/>
      <c r="F2833" s="42" t="n"/>
      <c r="G2833" s="42" t="n"/>
      <c r="H2833" s="42" t="n"/>
      <c r="I2833" s="42" t="n"/>
      <c r="J2833" s="42" t="n"/>
      <c r="K2833" s="42" t="n"/>
      <c r="L2833" s="42" t="n"/>
      <c r="M2833" s="42" t="n"/>
      <c r="N2833" s="42" t="n"/>
      <c r="O2833" s="42" t="n"/>
    </row>
    <row r="2834">
      <c r="A2834" s="40" t="n"/>
      <c r="B2834" s="41" t="n"/>
      <c r="C2834" s="42" t="n"/>
      <c r="D2834" s="42" t="n"/>
      <c r="E2834" s="42" t="n"/>
      <c r="F2834" s="42" t="n"/>
      <c r="G2834" s="42" t="n"/>
      <c r="H2834" s="42" t="n"/>
      <c r="I2834" s="42" t="n"/>
      <c r="J2834" s="42" t="n"/>
      <c r="K2834" s="42" t="n"/>
      <c r="L2834" s="42" t="n"/>
      <c r="M2834" s="42" t="n"/>
      <c r="N2834" s="42" t="n"/>
      <c r="O2834" s="42" t="n"/>
    </row>
    <row r="2835">
      <c r="A2835" s="40" t="n"/>
      <c r="B2835" s="41" t="n"/>
      <c r="C2835" s="42" t="n"/>
      <c r="D2835" s="42" t="n"/>
      <c r="E2835" s="42" t="n"/>
      <c r="F2835" s="42" t="n"/>
      <c r="G2835" s="42" t="n"/>
      <c r="H2835" s="42" t="n"/>
      <c r="I2835" s="42" t="n"/>
      <c r="J2835" s="42" t="n"/>
      <c r="K2835" s="42" t="n"/>
      <c r="L2835" s="42" t="n"/>
      <c r="M2835" s="42" t="n"/>
      <c r="N2835" s="42" t="n"/>
      <c r="O2835" s="42" t="n"/>
    </row>
    <row r="2836">
      <c r="A2836" s="40" t="n"/>
      <c r="B2836" s="41" t="n"/>
      <c r="C2836" s="42" t="n"/>
      <c r="D2836" s="42" t="n"/>
      <c r="E2836" s="42" t="n"/>
      <c r="F2836" s="42" t="n"/>
      <c r="G2836" s="42" t="n"/>
      <c r="H2836" s="42" t="n"/>
      <c r="I2836" s="42" t="n"/>
      <c r="J2836" s="42" t="n"/>
      <c r="K2836" s="42" t="n"/>
      <c r="L2836" s="42" t="n"/>
      <c r="M2836" s="42" t="n"/>
      <c r="N2836" s="42" t="n"/>
      <c r="O2836" s="42" t="n"/>
    </row>
    <row r="2837">
      <c r="A2837" s="40" t="n"/>
      <c r="B2837" s="41" t="n"/>
      <c r="C2837" s="42" t="n"/>
      <c r="D2837" s="42" t="n"/>
      <c r="E2837" s="42" t="n"/>
      <c r="F2837" s="42" t="n"/>
      <c r="G2837" s="42" t="n"/>
      <c r="H2837" s="42" t="n"/>
      <c r="I2837" s="42" t="n"/>
      <c r="J2837" s="42" t="n"/>
      <c r="K2837" s="42" t="n"/>
      <c r="L2837" s="42" t="n"/>
      <c r="M2837" s="42" t="n"/>
      <c r="N2837" s="42" t="n"/>
      <c r="O2837" s="42" t="n"/>
    </row>
    <row r="2838">
      <c r="A2838" s="40" t="n"/>
      <c r="B2838" s="41" t="n"/>
      <c r="C2838" s="42" t="n"/>
      <c r="D2838" s="42" t="n"/>
      <c r="E2838" s="42" t="n"/>
      <c r="F2838" s="42" t="n"/>
      <c r="G2838" s="42" t="n"/>
      <c r="H2838" s="42" t="n"/>
      <c r="I2838" s="42" t="n"/>
      <c r="J2838" s="42" t="n"/>
      <c r="K2838" s="42" t="n"/>
      <c r="L2838" s="42" t="n"/>
      <c r="M2838" s="42" t="n"/>
      <c r="N2838" s="42" t="n"/>
      <c r="O2838" s="42" t="n"/>
    </row>
    <row r="2839">
      <c r="A2839" s="40" t="n"/>
      <c r="B2839" s="41" t="n"/>
      <c r="C2839" s="42" t="n"/>
      <c r="D2839" s="42" t="n"/>
      <c r="E2839" s="42" t="n"/>
      <c r="F2839" s="42" t="n"/>
      <c r="G2839" s="42" t="n"/>
      <c r="H2839" s="42" t="n"/>
      <c r="I2839" s="42" t="n"/>
      <c r="J2839" s="42" t="n"/>
      <c r="K2839" s="42" t="n"/>
      <c r="L2839" s="42" t="n"/>
      <c r="M2839" s="42" t="n"/>
      <c r="N2839" s="42" t="n"/>
      <c r="O2839" s="42" t="n"/>
    </row>
    <row r="2840">
      <c r="A2840" s="40" t="n"/>
      <c r="B2840" s="41" t="n"/>
      <c r="C2840" s="42" t="n"/>
      <c r="D2840" s="42" t="n"/>
      <c r="E2840" s="42" t="n"/>
      <c r="F2840" s="42" t="n"/>
      <c r="G2840" s="42" t="n"/>
      <c r="H2840" s="42" t="n"/>
      <c r="I2840" s="42" t="n"/>
      <c r="J2840" s="42" t="n"/>
      <c r="K2840" s="42" t="n"/>
      <c r="L2840" s="42" t="n"/>
      <c r="M2840" s="42" t="n"/>
      <c r="N2840" s="42" t="n"/>
      <c r="O2840" s="42" t="n"/>
    </row>
    <row r="2841">
      <c r="A2841" s="40" t="n"/>
      <c r="B2841" s="41" t="n"/>
      <c r="C2841" s="42" t="n"/>
      <c r="D2841" s="42" t="n"/>
      <c r="E2841" s="42" t="n"/>
      <c r="F2841" s="42" t="n"/>
      <c r="G2841" s="42" t="n"/>
      <c r="H2841" s="42" t="n"/>
      <c r="I2841" s="42" t="n"/>
      <c r="J2841" s="42" t="n"/>
      <c r="K2841" s="42" t="n"/>
      <c r="L2841" s="42" t="n"/>
      <c r="M2841" s="42" t="n"/>
      <c r="N2841" s="42" t="n"/>
      <c r="O2841" s="42" t="n"/>
    </row>
    <row r="2842">
      <c r="A2842" s="40" t="n"/>
      <c r="B2842" s="41" t="n"/>
      <c r="C2842" s="42" t="n"/>
      <c r="D2842" s="42" t="n"/>
      <c r="E2842" s="42" t="n"/>
      <c r="F2842" s="42" t="n"/>
      <c r="G2842" s="42" t="n"/>
      <c r="H2842" s="42" t="n"/>
      <c r="I2842" s="42" t="n"/>
      <c r="J2842" s="42" t="n"/>
      <c r="K2842" s="42" t="n"/>
      <c r="L2842" s="42" t="n"/>
      <c r="M2842" s="42" t="n"/>
      <c r="N2842" s="42" t="n"/>
      <c r="O2842" s="42" t="n"/>
    </row>
    <row r="2843">
      <c r="A2843" s="40" t="n"/>
      <c r="B2843" s="41" t="n"/>
      <c r="C2843" s="42" t="n"/>
      <c r="D2843" s="42" t="n"/>
      <c r="E2843" s="42" t="n"/>
      <c r="F2843" s="42" t="n"/>
      <c r="G2843" s="42" t="n"/>
      <c r="H2843" s="42" t="n"/>
      <c r="I2843" s="42" t="n"/>
      <c r="J2843" s="42" t="n"/>
      <c r="K2843" s="42" t="n"/>
      <c r="L2843" s="42" t="n"/>
      <c r="M2843" s="42" t="n"/>
      <c r="N2843" s="42" t="n"/>
      <c r="O2843" s="42" t="n"/>
    </row>
    <row r="2844">
      <c r="A2844" s="40" t="n"/>
      <c r="B2844" s="41" t="n"/>
      <c r="C2844" s="42" t="n"/>
      <c r="D2844" s="42" t="n"/>
      <c r="E2844" s="42" t="n"/>
      <c r="F2844" s="42" t="n"/>
      <c r="G2844" s="42" t="n"/>
      <c r="H2844" s="42" t="n"/>
      <c r="I2844" s="42" t="n"/>
      <c r="J2844" s="42" t="n"/>
      <c r="K2844" s="42" t="n"/>
      <c r="L2844" s="42" t="n"/>
      <c r="M2844" s="42" t="n"/>
      <c r="N2844" s="42" t="n"/>
      <c r="O2844" s="42" t="n"/>
    </row>
    <row r="2845">
      <c r="A2845" s="40" t="n"/>
      <c r="B2845" s="41" t="n"/>
      <c r="C2845" s="42" t="n"/>
      <c r="D2845" s="42" t="n"/>
      <c r="E2845" s="42" t="n"/>
      <c r="F2845" s="42" t="n"/>
      <c r="G2845" s="42" t="n"/>
      <c r="H2845" s="42" t="n"/>
      <c r="I2845" s="42" t="n"/>
      <c r="J2845" s="42" t="n"/>
      <c r="K2845" s="42" t="n"/>
      <c r="L2845" s="42" t="n"/>
      <c r="M2845" s="42" t="n"/>
      <c r="N2845" s="42" t="n"/>
      <c r="O2845" s="42" t="n"/>
    </row>
    <row r="2846">
      <c r="A2846" s="40" t="n"/>
      <c r="B2846" s="41" t="n"/>
      <c r="C2846" s="42" t="n"/>
      <c r="D2846" s="42" t="n"/>
      <c r="E2846" s="42" t="n"/>
      <c r="F2846" s="42" t="n"/>
      <c r="G2846" s="42" t="n"/>
      <c r="H2846" s="42" t="n"/>
      <c r="I2846" s="42" t="n"/>
      <c r="J2846" s="42" t="n"/>
      <c r="K2846" s="42" t="n"/>
      <c r="L2846" s="42" t="n"/>
      <c r="M2846" s="42" t="n"/>
      <c r="N2846" s="42" t="n"/>
      <c r="O2846" s="42" t="n"/>
    </row>
    <row r="2847">
      <c r="A2847" s="40" t="n"/>
      <c r="B2847" s="41" t="n"/>
      <c r="C2847" s="42" t="n"/>
      <c r="D2847" s="42" t="n"/>
      <c r="E2847" s="42" t="n"/>
      <c r="F2847" s="42" t="n"/>
      <c r="G2847" s="42" t="n"/>
      <c r="H2847" s="42" t="n"/>
      <c r="I2847" s="42" t="n"/>
      <c r="J2847" s="42" t="n"/>
      <c r="K2847" s="42" t="n"/>
      <c r="L2847" s="42" t="n"/>
      <c r="M2847" s="42" t="n"/>
      <c r="N2847" s="42" t="n"/>
      <c r="O2847" s="42" t="n"/>
    </row>
    <row r="2848">
      <c r="A2848" s="40" t="n"/>
      <c r="B2848" s="41" t="n"/>
      <c r="C2848" s="42" t="n"/>
      <c r="D2848" s="42" t="n"/>
      <c r="E2848" s="42" t="n"/>
      <c r="F2848" s="42" t="n"/>
      <c r="G2848" s="42" t="n"/>
      <c r="H2848" s="42" t="n"/>
      <c r="I2848" s="42" t="n"/>
      <c r="J2848" s="42" t="n"/>
      <c r="K2848" s="42" t="n"/>
      <c r="L2848" s="42" t="n"/>
      <c r="M2848" s="42" t="n"/>
      <c r="N2848" s="42" t="n"/>
      <c r="O2848" s="42" t="n"/>
    </row>
    <row r="2849">
      <c r="A2849" s="40" t="n"/>
      <c r="B2849" s="41" t="n"/>
      <c r="C2849" s="42" t="n"/>
      <c r="D2849" s="42" t="n"/>
      <c r="E2849" s="42" t="n"/>
      <c r="F2849" s="42" t="n"/>
      <c r="G2849" s="42" t="n"/>
      <c r="H2849" s="42" t="n"/>
      <c r="I2849" s="42" t="n"/>
      <c r="J2849" s="42" t="n"/>
      <c r="K2849" s="42" t="n"/>
      <c r="L2849" s="42" t="n"/>
      <c r="M2849" s="42" t="n"/>
      <c r="N2849" s="42" t="n"/>
      <c r="O2849" s="42" t="n"/>
    </row>
    <row r="2850">
      <c r="A2850" s="40" t="n"/>
      <c r="B2850" s="41" t="n"/>
      <c r="C2850" s="42" t="n"/>
      <c r="D2850" s="42" t="n"/>
      <c r="E2850" s="42" t="n"/>
      <c r="F2850" s="42" t="n"/>
      <c r="G2850" s="42" t="n"/>
      <c r="H2850" s="42" t="n"/>
      <c r="I2850" s="42" t="n"/>
      <c r="J2850" s="42" t="n"/>
      <c r="K2850" s="42" t="n"/>
      <c r="L2850" s="42" t="n"/>
      <c r="M2850" s="42" t="n"/>
      <c r="N2850" s="42" t="n"/>
      <c r="O2850" s="42" t="n"/>
    </row>
    <row r="2851">
      <c r="A2851" s="40" t="n"/>
      <c r="B2851" s="41" t="n"/>
      <c r="C2851" s="42" t="n"/>
      <c r="D2851" s="42" t="n"/>
      <c r="E2851" s="42" t="n"/>
      <c r="F2851" s="42" t="n"/>
      <c r="G2851" s="42" t="n"/>
      <c r="H2851" s="42" t="n"/>
      <c r="I2851" s="42" t="n"/>
      <c r="J2851" s="42" t="n"/>
      <c r="K2851" s="42" t="n"/>
      <c r="L2851" s="42" t="n"/>
      <c r="M2851" s="42" t="n"/>
      <c r="N2851" s="42" t="n"/>
      <c r="O2851" s="42" t="n"/>
    </row>
    <row r="2852">
      <c r="A2852" s="40" t="n"/>
      <c r="B2852" s="41" t="n"/>
      <c r="C2852" s="42" t="n"/>
      <c r="D2852" s="42" t="n"/>
      <c r="E2852" s="42" t="n"/>
      <c r="F2852" s="42" t="n"/>
      <c r="G2852" s="42" t="n"/>
      <c r="H2852" s="42" t="n"/>
      <c r="I2852" s="42" t="n"/>
      <c r="J2852" s="42" t="n"/>
      <c r="K2852" s="42" t="n"/>
      <c r="L2852" s="42" t="n"/>
      <c r="M2852" s="42" t="n"/>
      <c r="N2852" s="42" t="n"/>
      <c r="O2852" s="42" t="n"/>
    </row>
    <row r="2853">
      <c r="A2853" s="40" t="n"/>
      <c r="B2853" s="41" t="n"/>
      <c r="C2853" s="42" t="n"/>
      <c r="D2853" s="42" t="n"/>
      <c r="E2853" s="42" t="n"/>
      <c r="F2853" s="42" t="n"/>
      <c r="G2853" s="42" t="n"/>
      <c r="H2853" s="42" t="n"/>
      <c r="I2853" s="42" t="n"/>
      <c r="J2853" s="42" t="n"/>
      <c r="K2853" s="42" t="n"/>
      <c r="L2853" s="42" t="n"/>
      <c r="M2853" s="42" t="n"/>
      <c r="N2853" s="42" t="n"/>
      <c r="O2853" s="42" t="n"/>
    </row>
    <row r="2854">
      <c r="A2854" s="40" t="n"/>
      <c r="B2854" s="41" t="n"/>
      <c r="C2854" s="42" t="n"/>
      <c r="D2854" s="42" t="n"/>
      <c r="E2854" s="42" t="n"/>
      <c r="F2854" s="42" t="n"/>
      <c r="G2854" s="42" t="n"/>
      <c r="H2854" s="42" t="n"/>
      <c r="I2854" s="42" t="n"/>
      <c r="J2854" s="42" t="n"/>
      <c r="K2854" s="42" t="n"/>
      <c r="L2854" s="42" t="n"/>
      <c r="M2854" s="42" t="n"/>
      <c r="N2854" s="42" t="n"/>
      <c r="O2854" s="42" t="n"/>
    </row>
    <row r="2855">
      <c r="A2855" s="40" t="n"/>
      <c r="B2855" s="41" t="n"/>
      <c r="C2855" s="42" t="n"/>
      <c r="D2855" s="42" t="n"/>
      <c r="E2855" s="42" t="n"/>
      <c r="F2855" s="42" t="n"/>
      <c r="G2855" s="42" t="n"/>
      <c r="H2855" s="42" t="n"/>
      <c r="I2855" s="42" t="n"/>
      <c r="J2855" s="42" t="n"/>
      <c r="K2855" s="42" t="n"/>
      <c r="L2855" s="42" t="n"/>
      <c r="M2855" s="42" t="n"/>
      <c r="N2855" s="42" t="n"/>
      <c r="O2855" s="42" t="n"/>
    </row>
    <row r="2856">
      <c r="A2856" s="40" t="n"/>
      <c r="B2856" s="41" t="n"/>
      <c r="C2856" s="42" t="n"/>
      <c r="D2856" s="42" t="n"/>
      <c r="E2856" s="42" t="n"/>
      <c r="F2856" s="42" t="n"/>
      <c r="G2856" s="42" t="n"/>
      <c r="H2856" s="42" t="n"/>
      <c r="I2856" s="42" t="n"/>
      <c r="J2856" s="42" t="n"/>
      <c r="K2856" s="42" t="n"/>
      <c r="L2856" s="42" t="n"/>
      <c r="M2856" s="42" t="n"/>
      <c r="N2856" s="42" t="n"/>
      <c r="O2856" s="42" t="n"/>
    </row>
    <row r="2857">
      <c r="A2857" s="40" t="n"/>
      <c r="B2857" s="41" t="n"/>
      <c r="C2857" s="42" t="n"/>
      <c r="D2857" s="42" t="n"/>
      <c r="E2857" s="42" t="n"/>
      <c r="F2857" s="42" t="n"/>
      <c r="G2857" s="42" t="n"/>
      <c r="H2857" s="42" t="n"/>
      <c r="I2857" s="42" t="n"/>
      <c r="J2857" s="42" t="n"/>
      <c r="K2857" s="42" t="n"/>
      <c r="L2857" s="42" t="n"/>
      <c r="M2857" s="42" t="n"/>
      <c r="N2857" s="42" t="n"/>
      <c r="O2857" s="42" t="n"/>
    </row>
    <row r="2858">
      <c r="A2858" s="40" t="n"/>
      <c r="B2858" s="41" t="n"/>
      <c r="C2858" s="42" t="n"/>
      <c r="D2858" s="42" t="n"/>
      <c r="E2858" s="42" t="n"/>
      <c r="F2858" s="42" t="n"/>
      <c r="G2858" s="42" t="n"/>
      <c r="H2858" s="42" t="n"/>
      <c r="I2858" s="42" t="n"/>
      <c r="J2858" s="42" t="n"/>
      <c r="K2858" s="42" t="n"/>
      <c r="L2858" s="42" t="n"/>
      <c r="M2858" s="42" t="n"/>
      <c r="N2858" s="42" t="n"/>
      <c r="O2858" s="42" t="n"/>
    </row>
    <row r="2859">
      <c r="A2859" s="40" t="n"/>
      <c r="B2859" s="41" t="n"/>
      <c r="C2859" s="42" t="n"/>
      <c r="D2859" s="42" t="n"/>
      <c r="E2859" s="42" t="n"/>
      <c r="F2859" s="42" t="n"/>
      <c r="G2859" s="42" t="n"/>
      <c r="H2859" s="42" t="n"/>
      <c r="I2859" s="42" t="n"/>
      <c r="J2859" s="42" t="n"/>
      <c r="K2859" s="42" t="n"/>
      <c r="L2859" s="42" t="n"/>
      <c r="M2859" s="42" t="n"/>
      <c r="N2859" s="42" t="n"/>
      <c r="O2859" s="42" t="n"/>
    </row>
    <row r="2860">
      <c r="A2860" s="40" t="n"/>
      <c r="B2860" s="41" t="n"/>
      <c r="C2860" s="42" t="n"/>
      <c r="D2860" s="42" t="n"/>
      <c r="E2860" s="42" t="n"/>
      <c r="F2860" s="42" t="n"/>
      <c r="G2860" s="42" t="n"/>
      <c r="H2860" s="42" t="n"/>
      <c r="I2860" s="42" t="n"/>
      <c r="J2860" s="42" t="n"/>
      <c r="K2860" s="42" t="n"/>
      <c r="L2860" s="42" t="n"/>
      <c r="M2860" s="42" t="n"/>
      <c r="N2860" s="42" t="n"/>
      <c r="O2860" s="42" t="n"/>
    </row>
    <row r="2861">
      <c r="A2861" s="40" t="n"/>
      <c r="B2861" s="41" t="n"/>
      <c r="C2861" s="42" t="n"/>
      <c r="D2861" s="42" t="n"/>
      <c r="E2861" s="42" t="n"/>
      <c r="F2861" s="42" t="n"/>
      <c r="G2861" s="42" t="n"/>
      <c r="H2861" s="42" t="n"/>
      <c r="I2861" s="42" t="n"/>
      <c r="J2861" s="42" t="n"/>
      <c r="K2861" s="42" t="n"/>
      <c r="L2861" s="42" t="n"/>
      <c r="M2861" s="42" t="n"/>
      <c r="N2861" s="42" t="n"/>
      <c r="O2861" s="42" t="n"/>
    </row>
    <row r="2862">
      <c r="A2862" s="40" t="n"/>
      <c r="B2862" s="41" t="n"/>
      <c r="C2862" s="42" t="n"/>
      <c r="D2862" s="42" t="n"/>
      <c r="E2862" s="42" t="n"/>
      <c r="F2862" s="42" t="n"/>
      <c r="G2862" s="42" t="n"/>
      <c r="H2862" s="42" t="n"/>
      <c r="I2862" s="42" t="n"/>
      <c r="J2862" s="42" t="n"/>
      <c r="K2862" s="42" t="n"/>
      <c r="L2862" s="42" t="n"/>
      <c r="M2862" s="42" t="n"/>
      <c r="N2862" s="42" t="n"/>
      <c r="O2862" s="42" t="n"/>
    </row>
    <row r="2863">
      <c r="A2863" s="40" t="n"/>
      <c r="B2863" s="41" t="n"/>
      <c r="C2863" s="42" t="n"/>
      <c r="D2863" s="42" t="n"/>
      <c r="E2863" s="42" t="n"/>
      <c r="F2863" s="42" t="n"/>
      <c r="G2863" s="42" t="n"/>
      <c r="H2863" s="42" t="n"/>
      <c r="I2863" s="42" t="n"/>
      <c r="J2863" s="42" t="n"/>
      <c r="K2863" s="42" t="n"/>
      <c r="L2863" s="42" t="n"/>
      <c r="M2863" s="42" t="n"/>
      <c r="N2863" s="42" t="n"/>
      <c r="O2863" s="42" t="n"/>
    </row>
    <row r="2864">
      <c r="A2864" s="40" t="n"/>
      <c r="B2864" s="41" t="n"/>
      <c r="C2864" s="42" t="n"/>
      <c r="D2864" s="42" t="n"/>
      <c r="E2864" s="42" t="n"/>
      <c r="F2864" s="42" t="n"/>
      <c r="G2864" s="42" t="n"/>
      <c r="H2864" s="42" t="n"/>
      <c r="I2864" s="42" t="n"/>
      <c r="J2864" s="42" t="n"/>
      <c r="K2864" s="42" t="n"/>
      <c r="L2864" s="42" t="n"/>
      <c r="M2864" s="42" t="n"/>
      <c r="N2864" s="42" t="n"/>
      <c r="O2864" s="42" t="n"/>
    </row>
    <row r="2865">
      <c r="A2865" s="40" t="n"/>
      <c r="B2865" s="41" t="n"/>
      <c r="C2865" s="42" t="n"/>
      <c r="D2865" s="42" t="n"/>
      <c r="E2865" s="42" t="n"/>
      <c r="F2865" s="42" t="n"/>
      <c r="G2865" s="42" t="n"/>
      <c r="H2865" s="42" t="n"/>
      <c r="I2865" s="42" t="n"/>
      <c r="J2865" s="42" t="n"/>
      <c r="K2865" s="42" t="n"/>
      <c r="L2865" s="42" t="n"/>
      <c r="M2865" s="42" t="n"/>
      <c r="N2865" s="42" t="n"/>
      <c r="O2865" s="42" t="n"/>
    </row>
    <row r="2866">
      <c r="A2866" s="40" t="n"/>
      <c r="B2866" s="41" t="n"/>
      <c r="C2866" s="42" t="n"/>
      <c r="D2866" s="42" t="n"/>
      <c r="E2866" s="42" t="n"/>
      <c r="F2866" s="42" t="n"/>
      <c r="G2866" s="42" t="n"/>
      <c r="H2866" s="42" t="n"/>
      <c r="I2866" s="42" t="n"/>
      <c r="J2866" s="42" t="n"/>
      <c r="K2866" s="42" t="n"/>
      <c r="L2866" s="42" t="n"/>
      <c r="M2866" s="42" t="n"/>
      <c r="N2866" s="42" t="n"/>
      <c r="O2866" s="42" t="n"/>
    </row>
    <row r="2867">
      <c r="A2867" s="40" t="n"/>
      <c r="B2867" s="41" t="n"/>
      <c r="C2867" s="42" t="n"/>
      <c r="D2867" s="42" t="n"/>
      <c r="E2867" s="42" t="n"/>
      <c r="F2867" s="42" t="n"/>
      <c r="G2867" s="42" t="n"/>
      <c r="H2867" s="42" t="n"/>
      <c r="I2867" s="42" t="n"/>
      <c r="J2867" s="42" t="n"/>
      <c r="K2867" s="42" t="n"/>
      <c r="L2867" s="42" t="n"/>
      <c r="M2867" s="42" t="n"/>
      <c r="N2867" s="42" t="n"/>
      <c r="O2867" s="42" t="n"/>
    </row>
    <row r="2868">
      <c r="A2868" s="40" t="n"/>
      <c r="B2868" s="41" t="n"/>
      <c r="C2868" s="42" t="n"/>
      <c r="D2868" s="42" t="n"/>
      <c r="E2868" s="42" t="n"/>
      <c r="F2868" s="42" t="n"/>
      <c r="G2868" s="42" t="n"/>
      <c r="H2868" s="42" t="n"/>
      <c r="I2868" s="42" t="n"/>
      <c r="J2868" s="42" t="n"/>
      <c r="K2868" s="42" t="n"/>
      <c r="L2868" s="42" t="n"/>
      <c r="M2868" s="42" t="n"/>
      <c r="N2868" s="42" t="n"/>
      <c r="O2868" s="42" t="n"/>
    </row>
    <row r="2869">
      <c r="A2869" s="40" t="n"/>
      <c r="B2869" s="41" t="n"/>
      <c r="C2869" s="42" t="n"/>
      <c r="D2869" s="42" t="n"/>
      <c r="E2869" s="42" t="n"/>
      <c r="F2869" s="42" t="n"/>
      <c r="G2869" s="42" t="n"/>
      <c r="H2869" s="42" t="n"/>
      <c r="I2869" s="42" t="n"/>
      <c r="J2869" s="42" t="n"/>
      <c r="K2869" s="42" t="n"/>
      <c r="L2869" s="42" t="n"/>
      <c r="M2869" s="42" t="n"/>
      <c r="N2869" s="42" t="n"/>
      <c r="O2869" s="42" t="n"/>
    </row>
    <row r="2870">
      <c r="A2870" s="40" t="n"/>
      <c r="B2870" s="41" t="n"/>
      <c r="C2870" s="42" t="n"/>
      <c r="D2870" s="42" t="n"/>
      <c r="E2870" s="42" t="n"/>
      <c r="F2870" s="42" t="n"/>
      <c r="G2870" s="42" t="n"/>
      <c r="H2870" s="42" t="n"/>
      <c r="I2870" s="42" t="n"/>
      <c r="J2870" s="42" t="n"/>
      <c r="K2870" s="42" t="n"/>
      <c r="L2870" s="42" t="n"/>
      <c r="M2870" s="42" t="n"/>
      <c r="N2870" s="42" t="n"/>
      <c r="O2870" s="42" t="n"/>
    </row>
    <row r="2871">
      <c r="A2871" s="40" t="n"/>
      <c r="B2871" s="41" t="n"/>
      <c r="C2871" s="42" t="n"/>
      <c r="D2871" s="42" t="n"/>
      <c r="E2871" s="42" t="n"/>
      <c r="F2871" s="42" t="n"/>
      <c r="G2871" s="42" t="n"/>
      <c r="H2871" s="42" t="n"/>
      <c r="I2871" s="42" t="n"/>
      <c r="J2871" s="42" t="n"/>
      <c r="K2871" s="42" t="n"/>
      <c r="L2871" s="42" t="n"/>
      <c r="M2871" s="42" t="n"/>
      <c r="N2871" s="42" t="n"/>
      <c r="O2871" s="42" t="n"/>
    </row>
    <row r="2872">
      <c r="A2872" s="40" t="n"/>
      <c r="B2872" s="41" t="n"/>
      <c r="C2872" s="42" t="n"/>
      <c r="D2872" s="42" t="n"/>
      <c r="E2872" s="42" t="n"/>
      <c r="F2872" s="42" t="n"/>
      <c r="G2872" s="42" t="n"/>
      <c r="H2872" s="42" t="n"/>
      <c r="I2872" s="42" t="n"/>
      <c r="J2872" s="42" t="n"/>
      <c r="K2872" s="42" t="n"/>
      <c r="L2872" s="42" t="n"/>
      <c r="M2872" s="42" t="n"/>
      <c r="N2872" s="42" t="n"/>
      <c r="O2872" s="42" t="n"/>
    </row>
    <row r="2873">
      <c r="A2873" s="40" t="n"/>
      <c r="B2873" s="41" t="n"/>
      <c r="C2873" s="42" t="n"/>
      <c r="D2873" s="42" t="n"/>
      <c r="E2873" s="42" t="n"/>
      <c r="F2873" s="42" t="n"/>
      <c r="G2873" s="42" t="n"/>
      <c r="H2873" s="42" t="n"/>
      <c r="I2873" s="42" t="n"/>
      <c r="J2873" s="42" t="n"/>
      <c r="K2873" s="42" t="n"/>
      <c r="L2873" s="42" t="n"/>
      <c r="M2873" s="42" t="n"/>
      <c r="N2873" s="42" t="n"/>
      <c r="O2873" s="42" t="n"/>
    </row>
    <row r="2874">
      <c r="A2874" s="40" t="n"/>
      <c r="B2874" s="41" t="n"/>
      <c r="C2874" s="42" t="n"/>
      <c r="D2874" s="42" t="n"/>
      <c r="E2874" s="42" t="n"/>
      <c r="F2874" s="42" t="n"/>
      <c r="G2874" s="42" t="n"/>
      <c r="H2874" s="42" t="n"/>
      <c r="I2874" s="42" t="n"/>
      <c r="J2874" s="42" t="n"/>
      <c r="K2874" s="42" t="n"/>
      <c r="L2874" s="42" t="n"/>
      <c r="M2874" s="42" t="n"/>
      <c r="N2874" s="42" t="n"/>
      <c r="O2874" s="42" t="n"/>
    </row>
    <row r="2875">
      <c r="A2875" s="40" t="n"/>
      <c r="B2875" s="41" t="n"/>
      <c r="C2875" s="42" t="n"/>
      <c r="D2875" s="42" t="n"/>
      <c r="E2875" s="42" t="n"/>
      <c r="F2875" s="42" t="n"/>
      <c r="G2875" s="42" t="n"/>
      <c r="H2875" s="42" t="n"/>
      <c r="I2875" s="42" t="n"/>
      <c r="J2875" s="42" t="n"/>
      <c r="K2875" s="42" t="n"/>
      <c r="L2875" s="42" t="n"/>
      <c r="M2875" s="42" t="n"/>
      <c r="N2875" s="42" t="n"/>
      <c r="O2875" s="42" t="n"/>
    </row>
    <row r="2876">
      <c r="A2876" s="40" t="n"/>
      <c r="B2876" s="41" t="n"/>
      <c r="C2876" s="42" t="n"/>
      <c r="D2876" s="42" t="n"/>
      <c r="E2876" s="42" t="n"/>
      <c r="F2876" s="42" t="n"/>
      <c r="G2876" s="42" t="n"/>
      <c r="H2876" s="42" t="n"/>
      <c r="I2876" s="42" t="n"/>
      <c r="J2876" s="42" t="n"/>
      <c r="K2876" s="42" t="n"/>
      <c r="L2876" s="42" t="n"/>
      <c r="M2876" s="42" t="n"/>
      <c r="N2876" s="42" t="n"/>
      <c r="O2876" s="42" t="n"/>
    </row>
    <row r="2877">
      <c r="A2877" s="40" t="n"/>
      <c r="B2877" s="41" t="n"/>
      <c r="C2877" s="42" t="n"/>
      <c r="D2877" s="42" t="n"/>
      <c r="E2877" s="42" t="n"/>
      <c r="F2877" s="42" t="n"/>
      <c r="G2877" s="42" t="n"/>
      <c r="H2877" s="42" t="n"/>
      <c r="I2877" s="42" t="n"/>
      <c r="J2877" s="42" t="n"/>
      <c r="K2877" s="42" t="n"/>
      <c r="L2877" s="42" t="n"/>
      <c r="M2877" s="42" t="n"/>
      <c r="N2877" s="42" t="n"/>
      <c r="O2877" s="42" t="n"/>
    </row>
    <row r="2878">
      <c r="A2878" s="40" t="n"/>
      <c r="B2878" s="41" t="n"/>
      <c r="C2878" s="42" t="n"/>
      <c r="D2878" s="42" t="n"/>
      <c r="E2878" s="42" t="n"/>
      <c r="F2878" s="42" t="n"/>
      <c r="G2878" s="42" t="n"/>
      <c r="H2878" s="42" t="n"/>
      <c r="I2878" s="42" t="n"/>
      <c r="J2878" s="42" t="n"/>
      <c r="K2878" s="42" t="n"/>
      <c r="L2878" s="42" t="n"/>
      <c r="M2878" s="42" t="n"/>
      <c r="N2878" s="42" t="n"/>
      <c r="O2878" s="42" t="n"/>
    </row>
    <row r="2879">
      <c r="A2879" s="40" t="n"/>
      <c r="B2879" s="41" t="n"/>
      <c r="C2879" s="42" t="n"/>
      <c r="D2879" s="42" t="n"/>
      <c r="E2879" s="42" t="n"/>
      <c r="F2879" s="42" t="n"/>
      <c r="G2879" s="42" t="n"/>
      <c r="H2879" s="42" t="n"/>
      <c r="I2879" s="42" t="n"/>
      <c r="J2879" s="42" t="n"/>
      <c r="K2879" s="42" t="n"/>
      <c r="L2879" s="42" t="n"/>
      <c r="M2879" s="42" t="n"/>
      <c r="N2879" s="42" t="n"/>
      <c r="O2879" s="42" t="n"/>
    </row>
    <row r="2880">
      <c r="A2880" s="40" t="n"/>
      <c r="B2880" s="41" t="n"/>
      <c r="C2880" s="42" t="n"/>
      <c r="D2880" s="42" t="n"/>
      <c r="E2880" s="42" t="n"/>
      <c r="F2880" s="42" t="n"/>
      <c r="G2880" s="42" t="n"/>
      <c r="H2880" s="42" t="n"/>
      <c r="I2880" s="42" t="n"/>
      <c r="J2880" s="42" t="n"/>
      <c r="K2880" s="42" t="n"/>
      <c r="L2880" s="42" t="n"/>
      <c r="M2880" s="42" t="n"/>
      <c r="N2880" s="42" t="n"/>
      <c r="O2880" s="42" t="n"/>
    </row>
    <row r="2881">
      <c r="A2881" s="40" t="n"/>
      <c r="B2881" s="41" t="n"/>
      <c r="C2881" s="42" t="n"/>
      <c r="D2881" s="42" t="n"/>
      <c r="E2881" s="42" t="n"/>
      <c r="F2881" s="42" t="n"/>
      <c r="G2881" s="42" t="n"/>
      <c r="H2881" s="42" t="n"/>
      <c r="I2881" s="42" t="n"/>
      <c r="J2881" s="42" t="n"/>
      <c r="K2881" s="42" t="n"/>
      <c r="L2881" s="42" t="n"/>
      <c r="M2881" s="42" t="n"/>
      <c r="N2881" s="42" t="n"/>
      <c r="O2881" s="42" t="n"/>
    </row>
    <row r="2882">
      <c r="A2882" s="40" t="n"/>
      <c r="B2882" s="41" t="n"/>
      <c r="C2882" s="42" t="n"/>
      <c r="D2882" s="42" t="n"/>
      <c r="E2882" s="42" t="n"/>
      <c r="F2882" s="42" t="n"/>
      <c r="G2882" s="42" t="n"/>
      <c r="H2882" s="42" t="n"/>
      <c r="I2882" s="42" t="n"/>
      <c r="J2882" s="42" t="n"/>
      <c r="K2882" s="42" t="n"/>
      <c r="L2882" s="42" t="n"/>
      <c r="M2882" s="42" t="n"/>
      <c r="N2882" s="42" t="n"/>
      <c r="O2882" s="42" t="n"/>
    </row>
    <row r="2883">
      <c r="A2883" s="40" t="n"/>
      <c r="B2883" s="41" t="n"/>
      <c r="C2883" s="42" t="n"/>
      <c r="D2883" s="42" t="n"/>
      <c r="E2883" s="42" t="n"/>
      <c r="F2883" s="42" t="n"/>
      <c r="G2883" s="42" t="n"/>
      <c r="H2883" s="42" t="n"/>
      <c r="I2883" s="42" t="n"/>
      <c r="J2883" s="42" t="n"/>
      <c r="K2883" s="42" t="n"/>
      <c r="L2883" s="42" t="n"/>
      <c r="M2883" s="42" t="n"/>
      <c r="N2883" s="42" t="n"/>
      <c r="O2883" s="42" t="n"/>
    </row>
    <row r="2884">
      <c r="A2884" s="40" t="n"/>
      <c r="B2884" s="41" t="n"/>
      <c r="C2884" s="42" t="n"/>
      <c r="D2884" s="42" t="n"/>
      <c r="E2884" s="42" t="n"/>
      <c r="F2884" s="42" t="n"/>
      <c r="G2884" s="42" t="n"/>
      <c r="H2884" s="42" t="n"/>
      <c r="I2884" s="42" t="n"/>
      <c r="J2884" s="42" t="n"/>
      <c r="K2884" s="42" t="n"/>
      <c r="L2884" s="42" t="n"/>
      <c r="M2884" s="42" t="n"/>
      <c r="N2884" s="42" t="n"/>
      <c r="O2884" s="42" t="n"/>
    </row>
    <row r="2885">
      <c r="A2885" s="40" t="n"/>
      <c r="B2885" s="41" t="n"/>
      <c r="C2885" s="42" t="n"/>
      <c r="D2885" s="42" t="n"/>
      <c r="E2885" s="42" t="n"/>
      <c r="F2885" s="42" t="n"/>
      <c r="G2885" s="42" t="n"/>
      <c r="H2885" s="42" t="n"/>
      <c r="I2885" s="42" t="n"/>
      <c r="J2885" s="42" t="n"/>
      <c r="K2885" s="42" t="n"/>
      <c r="L2885" s="42" t="n"/>
      <c r="M2885" s="42" t="n"/>
      <c r="N2885" s="42" t="n"/>
      <c r="O2885" s="42" t="n"/>
    </row>
    <row r="2886">
      <c r="A2886" s="40" t="n"/>
      <c r="B2886" s="41" t="n"/>
      <c r="C2886" s="42" t="n"/>
      <c r="D2886" s="42" t="n"/>
      <c r="E2886" s="42" t="n"/>
      <c r="F2886" s="42" t="n"/>
      <c r="G2886" s="42" t="n"/>
      <c r="H2886" s="42" t="n"/>
      <c r="I2886" s="42" t="n"/>
      <c r="J2886" s="42" t="n"/>
      <c r="K2886" s="42" t="n"/>
      <c r="L2886" s="42" t="n"/>
      <c r="M2886" s="42" t="n"/>
      <c r="N2886" s="42" t="n"/>
      <c r="O2886" s="42" t="n"/>
    </row>
    <row r="2887">
      <c r="A2887" s="40" t="n"/>
      <c r="B2887" s="41" t="n"/>
      <c r="C2887" s="42" t="n"/>
      <c r="D2887" s="42" t="n"/>
      <c r="E2887" s="42" t="n"/>
      <c r="F2887" s="42" t="n"/>
      <c r="G2887" s="42" t="n"/>
      <c r="H2887" s="42" t="n"/>
      <c r="I2887" s="42" t="n"/>
      <c r="J2887" s="42" t="n"/>
      <c r="K2887" s="42" t="n"/>
      <c r="L2887" s="42" t="n"/>
      <c r="M2887" s="42" t="n"/>
      <c r="N2887" s="42" t="n"/>
      <c r="O2887" s="42" t="n"/>
    </row>
    <row r="2888">
      <c r="A2888" s="40" t="n"/>
      <c r="B2888" s="41" t="n"/>
      <c r="C2888" s="42" t="n"/>
      <c r="D2888" s="42" t="n"/>
      <c r="E2888" s="42" t="n"/>
      <c r="F2888" s="42" t="n"/>
      <c r="G2888" s="42" t="n"/>
      <c r="H2888" s="42" t="n"/>
      <c r="I2888" s="42" t="n"/>
      <c r="J2888" s="42" t="n"/>
      <c r="K2888" s="42" t="n"/>
      <c r="L2888" s="42" t="n"/>
      <c r="M2888" s="42" t="n"/>
      <c r="N2888" s="42" t="n"/>
      <c r="O2888" s="42" t="n"/>
    </row>
    <row r="2889">
      <c r="A2889" s="40" t="n"/>
      <c r="B2889" s="41" t="n"/>
      <c r="C2889" s="42" t="n"/>
      <c r="D2889" s="42" t="n"/>
      <c r="E2889" s="42" t="n"/>
      <c r="F2889" s="42" t="n"/>
      <c r="G2889" s="42" t="n"/>
      <c r="H2889" s="42" t="n"/>
      <c r="I2889" s="42" t="n"/>
      <c r="J2889" s="42" t="n"/>
      <c r="K2889" s="42" t="n"/>
      <c r="L2889" s="42" t="n"/>
      <c r="M2889" s="42" t="n"/>
      <c r="N2889" s="42" t="n"/>
      <c r="O2889" s="42" t="n"/>
    </row>
    <row r="2890">
      <c r="A2890" s="40" t="n"/>
      <c r="B2890" s="41" t="n"/>
      <c r="C2890" s="42" t="n"/>
      <c r="D2890" s="42" t="n"/>
      <c r="E2890" s="42" t="n"/>
      <c r="F2890" s="42" t="n"/>
      <c r="G2890" s="42" t="n"/>
      <c r="H2890" s="42" t="n"/>
      <c r="I2890" s="42" t="n"/>
      <c r="J2890" s="42" t="n"/>
      <c r="K2890" s="42" t="n"/>
      <c r="L2890" s="42" t="n"/>
      <c r="M2890" s="42" t="n"/>
      <c r="N2890" s="42" t="n"/>
      <c r="O2890" s="42" t="n"/>
    </row>
    <row r="2891">
      <c r="A2891" s="40" t="n"/>
      <c r="B2891" s="41" t="n"/>
      <c r="C2891" s="42" t="n"/>
      <c r="D2891" s="42" t="n"/>
      <c r="E2891" s="42" t="n"/>
      <c r="F2891" s="42" t="n"/>
      <c r="G2891" s="42" t="n"/>
      <c r="H2891" s="42" t="n"/>
      <c r="I2891" s="42" t="n"/>
      <c r="J2891" s="42" t="n"/>
      <c r="K2891" s="42" t="n"/>
      <c r="L2891" s="42" t="n"/>
      <c r="M2891" s="42" t="n"/>
      <c r="N2891" s="42" t="n"/>
      <c r="O2891" s="42" t="n"/>
    </row>
    <row r="2892">
      <c r="A2892" s="40" t="n"/>
      <c r="B2892" s="41" t="n"/>
      <c r="C2892" s="42" t="n"/>
      <c r="D2892" s="42" t="n"/>
      <c r="E2892" s="42" t="n"/>
      <c r="F2892" s="42" t="n"/>
      <c r="G2892" s="42" t="n"/>
      <c r="H2892" s="42" t="n"/>
      <c r="I2892" s="42" t="n"/>
      <c r="J2892" s="42" t="n"/>
      <c r="K2892" s="42" t="n"/>
      <c r="L2892" s="42" t="n"/>
      <c r="M2892" s="42" t="n"/>
      <c r="N2892" s="42" t="n"/>
      <c r="O2892" s="42" t="n"/>
    </row>
    <row r="2893">
      <c r="A2893" s="40" t="n"/>
      <c r="B2893" s="41" t="n"/>
      <c r="C2893" s="42" t="n"/>
      <c r="D2893" s="42" t="n"/>
      <c r="E2893" s="42" t="n"/>
      <c r="F2893" s="42" t="n"/>
      <c r="G2893" s="42" t="n"/>
      <c r="H2893" s="42" t="n"/>
      <c r="I2893" s="42" t="n"/>
      <c r="J2893" s="42" t="n"/>
      <c r="K2893" s="42" t="n"/>
      <c r="L2893" s="42" t="n"/>
      <c r="M2893" s="42" t="n"/>
      <c r="N2893" s="42" t="n"/>
      <c r="O2893" s="42" t="n"/>
    </row>
    <row r="2894">
      <c r="A2894" s="40" t="n"/>
      <c r="B2894" s="41" t="n"/>
      <c r="C2894" s="42" t="n"/>
      <c r="D2894" s="42" t="n"/>
      <c r="E2894" s="42" t="n"/>
      <c r="F2894" s="42" t="n"/>
      <c r="G2894" s="42" t="n"/>
      <c r="H2894" s="42" t="n"/>
      <c r="I2894" s="42" t="n"/>
      <c r="J2894" s="42" t="n"/>
      <c r="K2894" s="42" t="n"/>
      <c r="L2894" s="42" t="n"/>
      <c r="M2894" s="42" t="n"/>
      <c r="N2894" s="42" t="n"/>
      <c r="O2894" s="42" t="n"/>
    </row>
    <row r="2895">
      <c r="A2895" s="40" t="n"/>
      <c r="B2895" s="41" t="n"/>
      <c r="C2895" s="42" t="n"/>
      <c r="D2895" s="42" t="n"/>
      <c r="E2895" s="42" t="n"/>
      <c r="F2895" s="42" t="n"/>
      <c r="G2895" s="42" t="n"/>
      <c r="H2895" s="42" t="n"/>
      <c r="I2895" s="42" t="n"/>
      <c r="J2895" s="42" t="n"/>
      <c r="K2895" s="42" t="n"/>
      <c r="L2895" s="42" t="n"/>
      <c r="M2895" s="42" t="n"/>
      <c r="N2895" s="42" t="n"/>
      <c r="O2895" s="42" t="n"/>
    </row>
    <row r="2896">
      <c r="A2896" s="40" t="n"/>
      <c r="B2896" s="41" t="n"/>
      <c r="C2896" s="42" t="n"/>
      <c r="D2896" s="42" t="n"/>
      <c r="E2896" s="42" t="n"/>
      <c r="F2896" s="42" t="n"/>
      <c r="G2896" s="42" t="n"/>
      <c r="H2896" s="42" t="n"/>
      <c r="I2896" s="42" t="n"/>
      <c r="J2896" s="42" t="n"/>
      <c r="K2896" s="42" t="n"/>
      <c r="L2896" s="42" t="n"/>
      <c r="M2896" s="42" t="n"/>
      <c r="N2896" s="42" t="n"/>
      <c r="O2896" s="42" t="n"/>
    </row>
    <row r="2897">
      <c r="A2897" s="40" t="n"/>
      <c r="B2897" s="41" t="n"/>
      <c r="C2897" s="42" t="n"/>
      <c r="D2897" s="42" t="n"/>
      <c r="E2897" s="42" t="n"/>
      <c r="F2897" s="42" t="n"/>
      <c r="G2897" s="42" t="n"/>
      <c r="H2897" s="42" t="n"/>
      <c r="I2897" s="42" t="n"/>
      <c r="J2897" s="42" t="n"/>
      <c r="K2897" s="42" t="n"/>
      <c r="L2897" s="42" t="n"/>
      <c r="M2897" s="42" t="n"/>
      <c r="N2897" s="42" t="n"/>
      <c r="O2897" s="42" t="n"/>
    </row>
    <row r="2898">
      <c r="A2898" s="40" t="n"/>
      <c r="B2898" s="41" t="n"/>
      <c r="C2898" s="42" t="n"/>
      <c r="D2898" s="42" t="n"/>
      <c r="E2898" s="42" t="n"/>
      <c r="F2898" s="42" t="n"/>
      <c r="G2898" s="42" t="n"/>
      <c r="H2898" s="42" t="n"/>
      <c r="I2898" s="42" t="n"/>
      <c r="J2898" s="42" t="n"/>
      <c r="K2898" s="42" t="n"/>
      <c r="L2898" s="42" t="n"/>
      <c r="M2898" s="42" t="n"/>
      <c r="N2898" s="42" t="n"/>
      <c r="O2898" s="42" t="n"/>
    </row>
    <row r="2899">
      <c r="A2899" s="40" t="n"/>
      <c r="B2899" s="41" t="n"/>
      <c r="C2899" s="42" t="n"/>
      <c r="D2899" s="42" t="n"/>
      <c r="E2899" s="42" t="n"/>
      <c r="F2899" s="42" t="n"/>
      <c r="G2899" s="42" t="n"/>
      <c r="H2899" s="42" t="n"/>
      <c r="I2899" s="42" t="n"/>
      <c r="J2899" s="42" t="n"/>
      <c r="K2899" s="42" t="n"/>
      <c r="L2899" s="42" t="n"/>
      <c r="M2899" s="42" t="n"/>
      <c r="N2899" s="42" t="n"/>
      <c r="O2899" s="42" t="n"/>
    </row>
    <row r="2900">
      <c r="A2900" s="40" t="n"/>
      <c r="B2900" s="41" t="n"/>
      <c r="C2900" s="42" t="n"/>
      <c r="D2900" s="42" t="n"/>
      <c r="E2900" s="42" t="n"/>
      <c r="F2900" s="42" t="n"/>
      <c r="G2900" s="42" t="n"/>
      <c r="H2900" s="42" t="n"/>
      <c r="I2900" s="42" t="n"/>
      <c r="J2900" s="42" t="n"/>
      <c r="K2900" s="42" t="n"/>
      <c r="L2900" s="42" t="n"/>
      <c r="M2900" s="42" t="n"/>
      <c r="N2900" s="42" t="n"/>
      <c r="O2900" s="42" t="n"/>
    </row>
    <row r="2901">
      <c r="A2901" s="40" t="n"/>
      <c r="B2901" s="41" t="n"/>
      <c r="C2901" s="42" t="n"/>
      <c r="D2901" s="42" t="n"/>
      <c r="E2901" s="42" t="n"/>
      <c r="F2901" s="42" t="n"/>
      <c r="G2901" s="42" t="n"/>
      <c r="H2901" s="42" t="n"/>
      <c r="I2901" s="42" t="n"/>
      <c r="J2901" s="42" t="n"/>
      <c r="K2901" s="42" t="n"/>
      <c r="L2901" s="42" t="n"/>
      <c r="M2901" s="42" t="n"/>
      <c r="N2901" s="42" t="n"/>
      <c r="O2901" s="42" t="n"/>
    </row>
    <row r="2902">
      <c r="A2902" s="40" t="n"/>
      <c r="B2902" s="41" t="n"/>
      <c r="C2902" s="42" t="n"/>
      <c r="D2902" s="42" t="n"/>
      <c r="E2902" s="42" t="n"/>
      <c r="F2902" s="42" t="n"/>
      <c r="G2902" s="42" t="n"/>
      <c r="H2902" s="42" t="n"/>
      <c r="I2902" s="42" t="n"/>
      <c r="J2902" s="42" t="n"/>
      <c r="K2902" s="42" t="n"/>
      <c r="L2902" s="42" t="n"/>
      <c r="M2902" s="42" t="n"/>
      <c r="N2902" s="42" t="n"/>
      <c r="O2902" s="42" t="n"/>
    </row>
    <row r="2903">
      <c r="A2903" s="40" t="n"/>
      <c r="B2903" s="41" t="n"/>
      <c r="C2903" s="42" t="n"/>
      <c r="D2903" s="42" t="n"/>
      <c r="E2903" s="42" t="n"/>
      <c r="F2903" s="42" t="n"/>
      <c r="G2903" s="42" t="n"/>
      <c r="H2903" s="42" t="n"/>
      <c r="I2903" s="42" t="n"/>
      <c r="J2903" s="42" t="n"/>
      <c r="K2903" s="42" t="n"/>
      <c r="L2903" s="42" t="n"/>
      <c r="M2903" s="42" t="n"/>
      <c r="N2903" s="42" t="n"/>
      <c r="O2903" s="42" t="n"/>
    </row>
    <row r="2904">
      <c r="A2904" s="40" t="n"/>
      <c r="B2904" s="41" t="n"/>
      <c r="C2904" s="42" t="n"/>
      <c r="D2904" s="42" t="n"/>
      <c r="E2904" s="42" t="n"/>
      <c r="F2904" s="42" t="n"/>
      <c r="G2904" s="42" t="n"/>
      <c r="H2904" s="42" t="n"/>
      <c r="I2904" s="42" t="n"/>
      <c r="J2904" s="42" t="n"/>
      <c r="K2904" s="42" t="n"/>
      <c r="L2904" s="42" t="n"/>
      <c r="M2904" s="42" t="n"/>
      <c r="N2904" s="42" t="n"/>
      <c r="O2904" s="42" t="n"/>
    </row>
    <row r="2905">
      <c r="A2905" s="40" t="n"/>
      <c r="B2905" s="41" t="n"/>
      <c r="C2905" s="42" t="n"/>
      <c r="D2905" s="42" t="n"/>
      <c r="E2905" s="42" t="n"/>
      <c r="F2905" s="42" t="n"/>
      <c r="G2905" s="42" t="n"/>
      <c r="H2905" s="42" t="n"/>
      <c r="I2905" s="42" t="n"/>
      <c r="J2905" s="42" t="n"/>
      <c r="K2905" s="42" t="n"/>
      <c r="L2905" s="42" t="n"/>
      <c r="M2905" s="42" t="n"/>
      <c r="N2905" s="42" t="n"/>
      <c r="O2905" s="42" t="n"/>
    </row>
    <row r="2906">
      <c r="A2906" s="40" t="n"/>
      <c r="B2906" s="41" t="n"/>
      <c r="C2906" s="42" t="n"/>
      <c r="D2906" s="42" t="n"/>
      <c r="E2906" s="42" t="n"/>
      <c r="F2906" s="42" t="n"/>
      <c r="G2906" s="42" t="n"/>
      <c r="H2906" s="42" t="n"/>
      <c r="I2906" s="42" t="n"/>
      <c r="J2906" s="42" t="n"/>
      <c r="K2906" s="42" t="n"/>
      <c r="L2906" s="42" t="n"/>
      <c r="M2906" s="42" t="n"/>
      <c r="N2906" s="42" t="n"/>
      <c r="O2906" s="42" t="n"/>
    </row>
    <row r="2907">
      <c r="A2907" s="40" t="n"/>
      <c r="B2907" s="41" t="n"/>
      <c r="C2907" s="42" t="n"/>
      <c r="D2907" s="42" t="n"/>
      <c r="E2907" s="42" t="n"/>
      <c r="F2907" s="42" t="n"/>
      <c r="G2907" s="42" t="n"/>
      <c r="H2907" s="42" t="n"/>
      <c r="I2907" s="42" t="n"/>
      <c r="J2907" s="42" t="n"/>
      <c r="K2907" s="42" t="n"/>
      <c r="L2907" s="42" t="n"/>
      <c r="M2907" s="42" t="n"/>
      <c r="N2907" s="42" t="n"/>
      <c r="O2907" s="42" t="n"/>
    </row>
    <row r="2908">
      <c r="A2908" s="40" t="n"/>
      <c r="B2908" s="41" t="n"/>
      <c r="C2908" s="42" t="n"/>
      <c r="D2908" s="42" t="n"/>
      <c r="E2908" s="42" t="n"/>
      <c r="F2908" s="42" t="n"/>
      <c r="G2908" s="42" t="n"/>
      <c r="H2908" s="42" t="n"/>
      <c r="I2908" s="42" t="n"/>
      <c r="J2908" s="42" t="n"/>
      <c r="K2908" s="42" t="n"/>
      <c r="L2908" s="42" t="n"/>
      <c r="M2908" s="42" t="n"/>
      <c r="N2908" s="42" t="n"/>
      <c r="O2908" s="42" t="n"/>
    </row>
    <row r="2909">
      <c r="A2909" s="40" t="n"/>
      <c r="B2909" s="41" t="n"/>
      <c r="C2909" s="42" t="n"/>
      <c r="D2909" s="42" t="n"/>
      <c r="E2909" s="42" t="n"/>
      <c r="F2909" s="42" t="n"/>
      <c r="G2909" s="42" t="n"/>
      <c r="H2909" s="42" t="n"/>
      <c r="I2909" s="42" t="n"/>
      <c r="J2909" s="42" t="n"/>
      <c r="K2909" s="42" t="n"/>
      <c r="L2909" s="42" t="n"/>
      <c r="M2909" s="42" t="n"/>
      <c r="N2909" s="42" t="n"/>
      <c r="O2909" s="42" t="n"/>
    </row>
    <row r="2910">
      <c r="A2910" s="40" t="n"/>
      <c r="B2910" s="41" t="n"/>
      <c r="C2910" s="42" t="n"/>
      <c r="D2910" s="42" t="n"/>
      <c r="E2910" s="42" t="n"/>
      <c r="F2910" s="42" t="n"/>
      <c r="G2910" s="42" t="n"/>
      <c r="H2910" s="42" t="n"/>
      <c r="I2910" s="42" t="n"/>
      <c r="J2910" s="42" t="n"/>
      <c r="K2910" s="42" t="n"/>
      <c r="L2910" s="42" t="n"/>
      <c r="M2910" s="42" t="n"/>
      <c r="N2910" s="42" t="n"/>
      <c r="O2910" s="42" t="n"/>
    </row>
    <row r="2911">
      <c r="A2911" s="40" t="n"/>
      <c r="B2911" s="41" t="n"/>
      <c r="C2911" s="42" t="n"/>
      <c r="D2911" s="42" t="n"/>
      <c r="E2911" s="42" t="n"/>
      <c r="F2911" s="42" t="n"/>
      <c r="G2911" s="42" t="n"/>
      <c r="H2911" s="42" t="n"/>
      <c r="I2911" s="42" t="n"/>
      <c r="J2911" s="42" t="n"/>
      <c r="K2911" s="42" t="n"/>
      <c r="L2911" s="42" t="n"/>
      <c r="M2911" s="42" t="n"/>
      <c r="N2911" s="42" t="n"/>
      <c r="O2911" s="42" t="n"/>
    </row>
    <row r="2912">
      <c r="A2912" s="40" t="n"/>
      <c r="B2912" s="41" t="n"/>
      <c r="C2912" s="42" t="n"/>
      <c r="D2912" s="42" t="n"/>
      <c r="E2912" s="42" t="n"/>
      <c r="F2912" s="42" t="n"/>
      <c r="G2912" s="42" t="n"/>
      <c r="H2912" s="42" t="n"/>
      <c r="I2912" s="42" t="n"/>
      <c r="J2912" s="42" t="n"/>
      <c r="K2912" s="42" t="n"/>
      <c r="L2912" s="42" t="n"/>
      <c r="M2912" s="42" t="n"/>
      <c r="N2912" s="42" t="n"/>
      <c r="O2912" s="42" t="n"/>
    </row>
    <row r="2913">
      <c r="A2913" s="40" t="n"/>
      <c r="B2913" s="41" t="n"/>
      <c r="C2913" s="42" t="n"/>
      <c r="D2913" s="42" t="n"/>
      <c r="E2913" s="42" t="n"/>
      <c r="F2913" s="42" t="n"/>
      <c r="G2913" s="42" t="n"/>
      <c r="H2913" s="42" t="n"/>
      <c r="I2913" s="42" t="n"/>
      <c r="J2913" s="42" t="n"/>
      <c r="K2913" s="42" t="n"/>
      <c r="L2913" s="42" t="n"/>
      <c r="M2913" s="42" t="n"/>
      <c r="N2913" s="42" t="n"/>
      <c r="O2913" s="42" t="n"/>
    </row>
    <row r="2914">
      <c r="A2914" s="40" t="n"/>
      <c r="B2914" s="41" t="n"/>
      <c r="C2914" s="42" t="n"/>
      <c r="D2914" s="42" t="n"/>
      <c r="E2914" s="42" t="n"/>
      <c r="F2914" s="42" t="n"/>
      <c r="G2914" s="42" t="n"/>
      <c r="H2914" s="42" t="n"/>
      <c r="I2914" s="42" t="n"/>
      <c r="J2914" s="42" t="n"/>
      <c r="K2914" s="42" t="n"/>
      <c r="L2914" s="42" t="n"/>
      <c r="M2914" s="42" t="n"/>
      <c r="N2914" s="42" t="n"/>
      <c r="O2914" s="42" t="n"/>
    </row>
    <row r="2915">
      <c r="A2915" s="40" t="n"/>
      <c r="B2915" s="41" t="n"/>
      <c r="C2915" s="42" t="n"/>
      <c r="D2915" s="42" t="n"/>
      <c r="E2915" s="42" t="n"/>
      <c r="F2915" s="42" t="n"/>
      <c r="G2915" s="42" t="n"/>
      <c r="H2915" s="42" t="n"/>
      <c r="I2915" s="42" t="n"/>
      <c r="J2915" s="42" t="n"/>
      <c r="K2915" s="42" t="n"/>
      <c r="L2915" s="42" t="n"/>
      <c r="M2915" s="42" t="n"/>
      <c r="N2915" s="42" t="n"/>
      <c r="O2915" s="42" t="n"/>
    </row>
    <row r="2916">
      <c r="A2916" s="40" t="n"/>
      <c r="B2916" s="41" t="n"/>
      <c r="C2916" s="42" t="n"/>
      <c r="D2916" s="42" t="n"/>
      <c r="E2916" s="42" t="n"/>
      <c r="F2916" s="42" t="n"/>
      <c r="G2916" s="42" t="n"/>
      <c r="H2916" s="42" t="n"/>
      <c r="I2916" s="42" t="n"/>
      <c r="J2916" s="42" t="n"/>
      <c r="K2916" s="42" t="n"/>
      <c r="L2916" s="42" t="n"/>
      <c r="M2916" s="42" t="n"/>
      <c r="N2916" s="42" t="n"/>
      <c r="O2916" s="42" t="n"/>
    </row>
    <row r="2917">
      <c r="A2917" s="40" t="n"/>
      <c r="B2917" s="41" t="n"/>
      <c r="C2917" s="42" t="n"/>
      <c r="D2917" s="42" t="n"/>
      <c r="E2917" s="42" t="n"/>
      <c r="F2917" s="42" t="n"/>
      <c r="G2917" s="42" t="n"/>
      <c r="H2917" s="42" t="n"/>
      <c r="I2917" s="42" t="n"/>
      <c r="J2917" s="42" t="n"/>
      <c r="K2917" s="42" t="n"/>
      <c r="L2917" s="42" t="n"/>
      <c r="M2917" s="42" t="n"/>
      <c r="N2917" s="42" t="n"/>
      <c r="O2917" s="42" t="n"/>
    </row>
    <row r="2918">
      <c r="A2918" s="40" t="n"/>
      <c r="B2918" s="41" t="n"/>
      <c r="C2918" s="42" t="n"/>
      <c r="D2918" s="42" t="n"/>
      <c r="E2918" s="42" t="n"/>
      <c r="F2918" s="42" t="n"/>
      <c r="G2918" s="42" t="n"/>
      <c r="H2918" s="42" t="n"/>
      <c r="I2918" s="42" t="n"/>
      <c r="J2918" s="42" t="n"/>
      <c r="K2918" s="42" t="n"/>
      <c r="L2918" s="42" t="n"/>
      <c r="M2918" s="42" t="n"/>
      <c r="N2918" s="42" t="n"/>
      <c r="O2918" s="42" t="n"/>
    </row>
    <row r="2919">
      <c r="A2919" s="40" t="n"/>
      <c r="B2919" s="41" t="n"/>
      <c r="C2919" s="42" t="n"/>
      <c r="D2919" s="42" t="n"/>
      <c r="E2919" s="42" t="n"/>
      <c r="F2919" s="42" t="n"/>
      <c r="G2919" s="42" t="n"/>
      <c r="H2919" s="42" t="n"/>
      <c r="I2919" s="42" t="n"/>
      <c r="J2919" s="42" t="n"/>
      <c r="K2919" s="42" t="n"/>
      <c r="L2919" s="42" t="n"/>
      <c r="M2919" s="42" t="n"/>
      <c r="N2919" s="42" t="n"/>
      <c r="O2919" s="42" t="n"/>
    </row>
    <row r="2920">
      <c r="A2920" s="40" t="n"/>
      <c r="B2920" s="41" t="n"/>
      <c r="C2920" s="42" t="n"/>
      <c r="D2920" s="42" t="n"/>
      <c r="E2920" s="42" t="n"/>
      <c r="F2920" s="42" t="n"/>
      <c r="G2920" s="42" t="n"/>
      <c r="H2920" s="42" t="n"/>
      <c r="I2920" s="42" t="n"/>
      <c r="J2920" s="42" t="n"/>
      <c r="K2920" s="42" t="n"/>
      <c r="L2920" s="42" t="n"/>
      <c r="M2920" s="42" t="n"/>
      <c r="N2920" s="42" t="n"/>
      <c r="O2920" s="42" t="n"/>
    </row>
    <row r="2921">
      <c r="A2921" s="40" t="n"/>
      <c r="B2921" s="41" t="n"/>
      <c r="C2921" s="42" t="n"/>
      <c r="D2921" s="42" t="n"/>
      <c r="E2921" s="42" t="n"/>
      <c r="F2921" s="42" t="n"/>
      <c r="G2921" s="42" t="n"/>
      <c r="H2921" s="42" t="n"/>
      <c r="I2921" s="42" t="n"/>
      <c r="J2921" s="42" t="n"/>
      <c r="K2921" s="42" t="n"/>
      <c r="L2921" s="42" t="n"/>
      <c r="M2921" s="42" t="n"/>
      <c r="N2921" s="42" t="n"/>
      <c r="O2921" s="42" t="n"/>
    </row>
    <row r="2922">
      <c r="A2922" s="40" t="n"/>
      <c r="B2922" s="41" t="n"/>
      <c r="C2922" s="42" t="n"/>
      <c r="D2922" s="42" t="n"/>
      <c r="E2922" s="42" t="n"/>
      <c r="F2922" s="42" t="n"/>
      <c r="G2922" s="42" t="n"/>
      <c r="H2922" s="42" t="n"/>
      <c r="I2922" s="42" t="n"/>
      <c r="J2922" s="42" t="n"/>
      <c r="K2922" s="42" t="n"/>
      <c r="L2922" s="42" t="n"/>
      <c r="M2922" s="42" t="n"/>
      <c r="N2922" s="42" t="n"/>
      <c r="O2922" s="42" t="n"/>
    </row>
    <row r="2923">
      <c r="A2923" s="40" t="n"/>
      <c r="B2923" s="41" t="n"/>
      <c r="C2923" s="42" t="n"/>
      <c r="D2923" s="42" t="n"/>
      <c r="E2923" s="42" t="n"/>
      <c r="F2923" s="42" t="n"/>
      <c r="G2923" s="42" t="n"/>
      <c r="H2923" s="42" t="n"/>
      <c r="I2923" s="42" t="n"/>
      <c r="J2923" s="42" t="n"/>
      <c r="K2923" s="42" t="n"/>
      <c r="L2923" s="42" t="n"/>
      <c r="M2923" s="42" t="n"/>
      <c r="N2923" s="42" t="n"/>
      <c r="O2923" s="42" t="n"/>
    </row>
    <row r="2924">
      <c r="A2924" s="40" t="n"/>
      <c r="B2924" s="41" t="n"/>
      <c r="C2924" s="42" t="n"/>
      <c r="D2924" s="42" t="n"/>
      <c r="E2924" s="42" t="n"/>
      <c r="F2924" s="42" t="n"/>
      <c r="G2924" s="42" t="n"/>
      <c r="H2924" s="42" t="n"/>
      <c r="I2924" s="42" t="n"/>
      <c r="J2924" s="42" t="n"/>
      <c r="K2924" s="42" t="n"/>
      <c r="L2924" s="42" t="n"/>
      <c r="M2924" s="42" t="n"/>
      <c r="N2924" s="42" t="n"/>
      <c r="O2924" s="42" t="n"/>
    </row>
    <row r="2925">
      <c r="A2925" s="40" t="n"/>
      <c r="B2925" s="41" t="n"/>
      <c r="C2925" s="42" t="n"/>
      <c r="D2925" s="42" t="n"/>
      <c r="E2925" s="42" t="n"/>
      <c r="F2925" s="42" t="n"/>
      <c r="G2925" s="42" t="n"/>
      <c r="H2925" s="42" t="n"/>
      <c r="I2925" s="42" t="n"/>
      <c r="J2925" s="42" t="n"/>
      <c r="K2925" s="42" t="n"/>
      <c r="L2925" s="42" t="n"/>
      <c r="M2925" s="42" t="n"/>
      <c r="N2925" s="42" t="n"/>
      <c r="O2925" s="42" t="n"/>
    </row>
    <row r="2926">
      <c r="A2926" s="40" t="n"/>
      <c r="B2926" s="41" t="n"/>
      <c r="C2926" s="42" t="n"/>
      <c r="D2926" s="42" t="n"/>
      <c r="E2926" s="42" t="n"/>
      <c r="F2926" s="42" t="n"/>
      <c r="G2926" s="42" t="n"/>
      <c r="H2926" s="42" t="n"/>
      <c r="I2926" s="42" t="n"/>
      <c r="J2926" s="42" t="n"/>
      <c r="K2926" s="42" t="n"/>
      <c r="L2926" s="42" t="n"/>
      <c r="M2926" s="42" t="n"/>
      <c r="N2926" s="42" t="n"/>
      <c r="O2926" s="42" t="n"/>
    </row>
    <row r="2927">
      <c r="A2927" s="40" t="n"/>
      <c r="B2927" s="41" t="n"/>
      <c r="C2927" s="42" t="n"/>
      <c r="D2927" s="42" t="n"/>
      <c r="E2927" s="42" t="n"/>
      <c r="F2927" s="42" t="n"/>
      <c r="G2927" s="42" t="n"/>
      <c r="H2927" s="42" t="n"/>
      <c r="I2927" s="42" t="n"/>
      <c r="J2927" s="42" t="n"/>
      <c r="K2927" s="42" t="n"/>
      <c r="L2927" s="42" t="n"/>
      <c r="M2927" s="42" t="n"/>
      <c r="N2927" s="42" t="n"/>
      <c r="O2927" s="42" t="n"/>
    </row>
    <row r="2928">
      <c r="A2928" s="40" t="n"/>
      <c r="B2928" s="41" t="n"/>
      <c r="C2928" s="42" t="n"/>
      <c r="D2928" s="42" t="n"/>
      <c r="E2928" s="42" t="n"/>
      <c r="F2928" s="42" t="n"/>
      <c r="G2928" s="42" t="n"/>
      <c r="H2928" s="42" t="n"/>
      <c r="I2928" s="42" t="n"/>
      <c r="J2928" s="42" t="n"/>
      <c r="K2928" s="42" t="n"/>
      <c r="L2928" s="42" t="n"/>
      <c r="M2928" s="42" t="n"/>
      <c r="N2928" s="42" t="n"/>
      <c r="O2928" s="42" t="n"/>
    </row>
    <row r="2929">
      <c r="A2929" s="40" t="n"/>
      <c r="B2929" s="41" t="n"/>
      <c r="C2929" s="42" t="n"/>
      <c r="D2929" s="42" t="n"/>
      <c r="E2929" s="42" t="n"/>
      <c r="F2929" s="42" t="n"/>
      <c r="G2929" s="42" t="n"/>
      <c r="H2929" s="42" t="n"/>
      <c r="I2929" s="42" t="n"/>
      <c r="J2929" s="42" t="n"/>
      <c r="K2929" s="42" t="n"/>
      <c r="L2929" s="42" t="n"/>
      <c r="M2929" s="42" t="n"/>
      <c r="N2929" s="42" t="n"/>
      <c r="O2929" s="42" t="n"/>
    </row>
    <row r="2930">
      <c r="A2930" s="40" t="n"/>
      <c r="B2930" s="41" t="n"/>
      <c r="C2930" s="42" t="n"/>
      <c r="D2930" s="42" t="n"/>
      <c r="E2930" s="42" t="n"/>
      <c r="F2930" s="42" t="n"/>
      <c r="G2930" s="42" t="n"/>
      <c r="H2930" s="42" t="n"/>
      <c r="I2930" s="42" t="n"/>
      <c r="J2930" s="42" t="n"/>
      <c r="K2930" s="42" t="n"/>
      <c r="L2930" s="42" t="n"/>
      <c r="M2930" s="42" t="n"/>
      <c r="N2930" s="42" t="n"/>
      <c r="O2930" s="42" t="n"/>
    </row>
    <row r="2931">
      <c r="A2931" s="40" t="n"/>
      <c r="B2931" s="41" t="n"/>
      <c r="C2931" s="42" t="n"/>
      <c r="D2931" s="42" t="n"/>
      <c r="E2931" s="42" t="n"/>
      <c r="F2931" s="42" t="n"/>
      <c r="G2931" s="42" t="n"/>
      <c r="H2931" s="42" t="n"/>
      <c r="I2931" s="42" t="n"/>
      <c r="J2931" s="42" t="n"/>
      <c r="K2931" s="42" t="n"/>
      <c r="L2931" s="42" t="n"/>
      <c r="M2931" s="42" t="n"/>
      <c r="N2931" s="42" t="n"/>
      <c r="O2931" s="42" t="n"/>
    </row>
    <row r="2932">
      <c r="A2932" s="40" t="n"/>
      <c r="B2932" s="41" t="n"/>
      <c r="C2932" s="42" t="n"/>
      <c r="D2932" s="42" t="n"/>
      <c r="E2932" s="42" t="n"/>
      <c r="F2932" s="42" t="n"/>
      <c r="G2932" s="42" t="n"/>
      <c r="H2932" s="42" t="n"/>
      <c r="I2932" s="42" t="n"/>
      <c r="J2932" s="42" t="n"/>
      <c r="K2932" s="42" t="n"/>
      <c r="L2932" s="42" t="n"/>
      <c r="M2932" s="42" t="n"/>
      <c r="N2932" s="42" t="n"/>
      <c r="O2932" s="42" t="n"/>
    </row>
    <row r="2933">
      <c r="A2933" s="40" t="n"/>
      <c r="B2933" s="41" t="n"/>
      <c r="C2933" s="42" t="n"/>
      <c r="D2933" s="42" t="n"/>
      <c r="E2933" s="42" t="n"/>
      <c r="F2933" s="42" t="n"/>
      <c r="G2933" s="42" t="n"/>
      <c r="H2933" s="42" t="n"/>
      <c r="I2933" s="42" t="n"/>
      <c r="J2933" s="42" t="n"/>
      <c r="K2933" s="42" t="n"/>
      <c r="L2933" s="42" t="n"/>
      <c r="M2933" s="42" t="n"/>
      <c r="N2933" s="42" t="n"/>
      <c r="O2933" s="42" t="n"/>
    </row>
    <row r="2934">
      <c r="A2934" s="40" t="n"/>
      <c r="B2934" s="41" t="n"/>
      <c r="C2934" s="42" t="n"/>
      <c r="D2934" s="42" t="n"/>
      <c r="E2934" s="42" t="n"/>
      <c r="F2934" s="42" t="n"/>
      <c r="G2934" s="42" t="n"/>
      <c r="H2934" s="42" t="n"/>
      <c r="I2934" s="42" t="n"/>
      <c r="J2934" s="42" t="n"/>
      <c r="K2934" s="42" t="n"/>
      <c r="L2934" s="42" t="n"/>
      <c r="M2934" s="42" t="n"/>
      <c r="N2934" s="42" t="n"/>
      <c r="O2934" s="42" t="n"/>
    </row>
    <row r="2935">
      <c r="A2935" s="40" t="n"/>
      <c r="B2935" s="41" t="n"/>
      <c r="C2935" s="42" t="n"/>
      <c r="D2935" s="42" t="n"/>
      <c r="E2935" s="42" t="n"/>
      <c r="F2935" s="42" t="n"/>
      <c r="G2935" s="42" t="n"/>
      <c r="H2935" s="42" t="n"/>
      <c r="I2935" s="42" t="n"/>
      <c r="J2935" s="42" t="n"/>
      <c r="K2935" s="42" t="n"/>
      <c r="L2935" s="42" t="n"/>
      <c r="M2935" s="42" t="n"/>
      <c r="N2935" s="42" t="n"/>
      <c r="O2935" s="42" t="n"/>
    </row>
    <row r="2936">
      <c r="A2936" s="40" t="n"/>
      <c r="B2936" s="41" t="n"/>
      <c r="C2936" s="42" t="n"/>
      <c r="D2936" s="42" t="n"/>
      <c r="E2936" s="42" t="n"/>
      <c r="F2936" s="42" t="n"/>
      <c r="G2936" s="42" t="n"/>
      <c r="H2936" s="42" t="n"/>
      <c r="I2936" s="42" t="n"/>
      <c r="J2936" s="42" t="n"/>
      <c r="K2936" s="42" t="n"/>
      <c r="L2936" s="42" t="n"/>
      <c r="M2936" s="42" t="n"/>
      <c r="N2936" s="42" t="n"/>
      <c r="O2936" s="42" t="n"/>
    </row>
    <row r="2937">
      <c r="A2937" s="40" t="n"/>
      <c r="B2937" s="41" t="n"/>
      <c r="C2937" s="42" t="n"/>
      <c r="D2937" s="42" t="n"/>
      <c r="E2937" s="42" t="n"/>
      <c r="F2937" s="42" t="n"/>
      <c r="G2937" s="42" t="n"/>
      <c r="H2937" s="42" t="n"/>
      <c r="I2937" s="42" t="n"/>
      <c r="J2937" s="42" t="n"/>
      <c r="K2937" s="42" t="n"/>
      <c r="L2937" s="42" t="n"/>
      <c r="M2937" s="42" t="n"/>
      <c r="N2937" s="42" t="n"/>
      <c r="O2937" s="42" t="n"/>
    </row>
    <row r="2938">
      <c r="A2938" s="40" t="n"/>
      <c r="B2938" s="41" t="n"/>
      <c r="C2938" s="42" t="n"/>
      <c r="D2938" s="42" t="n"/>
      <c r="E2938" s="42" t="n"/>
      <c r="F2938" s="42" t="n"/>
      <c r="G2938" s="42" t="n"/>
      <c r="H2938" s="42" t="n"/>
      <c r="I2938" s="42" t="n"/>
      <c r="J2938" s="42" t="n"/>
      <c r="K2938" s="42" t="n"/>
      <c r="L2938" s="42" t="n"/>
      <c r="M2938" s="42" t="n"/>
      <c r="N2938" s="42" t="n"/>
      <c r="O2938" s="42" t="n"/>
    </row>
    <row r="2939">
      <c r="A2939" s="40" t="n"/>
      <c r="B2939" s="41" t="n"/>
      <c r="C2939" s="42" t="n"/>
      <c r="D2939" s="42" t="n"/>
      <c r="E2939" s="42" t="n"/>
      <c r="F2939" s="42" t="n"/>
      <c r="G2939" s="42" t="n"/>
      <c r="H2939" s="42" t="n"/>
      <c r="I2939" s="42" t="n"/>
      <c r="J2939" s="42" t="n"/>
      <c r="K2939" s="42" t="n"/>
      <c r="L2939" s="42" t="n"/>
      <c r="M2939" s="42" t="n"/>
      <c r="N2939" s="42" t="n"/>
      <c r="O2939" s="42" t="n"/>
    </row>
    <row r="2940">
      <c r="A2940" s="40" t="n"/>
      <c r="B2940" s="41" t="n"/>
      <c r="C2940" s="42" t="n"/>
      <c r="D2940" s="42" t="n"/>
      <c r="E2940" s="42" t="n"/>
      <c r="F2940" s="42" t="n"/>
      <c r="G2940" s="42" t="n"/>
      <c r="H2940" s="42" t="n"/>
      <c r="I2940" s="42" t="n"/>
      <c r="J2940" s="42" t="n"/>
      <c r="K2940" s="42" t="n"/>
      <c r="L2940" s="42" t="n"/>
      <c r="M2940" s="42" t="n"/>
      <c r="N2940" s="42" t="n"/>
      <c r="O2940" s="42" t="n"/>
    </row>
    <row r="2941">
      <c r="A2941" s="40" t="n"/>
      <c r="B2941" s="41" t="n"/>
      <c r="C2941" s="42" t="n"/>
      <c r="D2941" s="42" t="n"/>
      <c r="E2941" s="42" t="n"/>
      <c r="F2941" s="42" t="n"/>
      <c r="G2941" s="42" t="n"/>
      <c r="H2941" s="42" t="n"/>
      <c r="I2941" s="42" t="n"/>
      <c r="J2941" s="42" t="n"/>
      <c r="K2941" s="42" t="n"/>
      <c r="L2941" s="42" t="n"/>
      <c r="M2941" s="42" t="n"/>
      <c r="N2941" s="42" t="n"/>
      <c r="O2941" s="42" t="n"/>
    </row>
    <row r="2942">
      <c r="A2942" s="40" t="n"/>
      <c r="B2942" s="41" t="n"/>
      <c r="C2942" s="42" t="n"/>
      <c r="D2942" s="42" t="n"/>
      <c r="E2942" s="42" t="n"/>
      <c r="F2942" s="42" t="n"/>
      <c r="G2942" s="42" t="n"/>
      <c r="H2942" s="42" t="n"/>
      <c r="I2942" s="42" t="n"/>
      <c r="J2942" s="42" t="n"/>
      <c r="K2942" s="42" t="n"/>
      <c r="L2942" s="42" t="n"/>
      <c r="M2942" s="42" t="n"/>
      <c r="N2942" s="42" t="n"/>
      <c r="O2942" s="42" t="n"/>
    </row>
    <row r="2943">
      <c r="A2943" s="40" t="n"/>
      <c r="B2943" s="41" t="n"/>
      <c r="C2943" s="42" t="n"/>
      <c r="D2943" s="42" t="n"/>
      <c r="E2943" s="42" t="n"/>
      <c r="F2943" s="42" t="n"/>
      <c r="G2943" s="42" t="n"/>
      <c r="H2943" s="42" t="n"/>
      <c r="I2943" s="42" t="n"/>
      <c r="J2943" s="42" t="n"/>
      <c r="K2943" s="42" t="n"/>
      <c r="L2943" s="42" t="n"/>
      <c r="M2943" s="42" t="n"/>
      <c r="N2943" s="42" t="n"/>
      <c r="O2943" s="42" t="n"/>
    </row>
    <row r="2944">
      <c r="A2944" s="40" t="n"/>
      <c r="B2944" s="41" t="n"/>
      <c r="C2944" s="42" t="n"/>
      <c r="D2944" s="42" t="n"/>
      <c r="E2944" s="42" t="n"/>
      <c r="F2944" s="42" t="n"/>
      <c r="G2944" s="42" t="n"/>
      <c r="H2944" s="42" t="n"/>
      <c r="I2944" s="42" t="n"/>
      <c r="J2944" s="42" t="n"/>
      <c r="K2944" s="42" t="n"/>
      <c r="L2944" s="42" t="n"/>
      <c r="M2944" s="42" t="n"/>
      <c r="N2944" s="42" t="n"/>
      <c r="O2944" s="42" t="n"/>
    </row>
    <row r="2945">
      <c r="A2945" s="40" t="n"/>
      <c r="B2945" s="41" t="n"/>
      <c r="C2945" s="42" t="n"/>
      <c r="D2945" s="42" t="n"/>
      <c r="E2945" s="42" t="n"/>
      <c r="F2945" s="42" t="n"/>
      <c r="G2945" s="42" t="n"/>
      <c r="H2945" s="42" t="n"/>
      <c r="I2945" s="42" t="n"/>
      <c r="J2945" s="42" t="n"/>
      <c r="K2945" s="42" t="n"/>
      <c r="L2945" s="42" t="n"/>
      <c r="M2945" s="42" t="n"/>
      <c r="N2945" s="42" t="n"/>
      <c r="O2945" s="42" t="n"/>
    </row>
    <row r="2946">
      <c r="A2946" s="40" t="n"/>
      <c r="B2946" s="41" t="n"/>
      <c r="C2946" s="42" t="n"/>
      <c r="D2946" s="42" t="n"/>
      <c r="E2946" s="42" t="n"/>
      <c r="F2946" s="42" t="n"/>
      <c r="G2946" s="42" t="n"/>
      <c r="H2946" s="42" t="n"/>
      <c r="I2946" s="42" t="n"/>
      <c r="J2946" s="42" t="n"/>
      <c r="K2946" s="42" t="n"/>
      <c r="L2946" s="42" t="n"/>
      <c r="M2946" s="42" t="n"/>
      <c r="N2946" s="42" t="n"/>
      <c r="O2946" s="42" t="n"/>
    </row>
    <row r="2947">
      <c r="A2947" s="40" t="n"/>
      <c r="B2947" s="41" t="n"/>
      <c r="C2947" s="42" t="n"/>
      <c r="D2947" s="42" t="n"/>
      <c r="E2947" s="42" t="n"/>
      <c r="F2947" s="42" t="n"/>
      <c r="G2947" s="42" t="n"/>
      <c r="H2947" s="42" t="n"/>
      <c r="I2947" s="42" t="n"/>
      <c r="J2947" s="42" t="n"/>
      <c r="K2947" s="42" t="n"/>
      <c r="L2947" s="42" t="n"/>
      <c r="M2947" s="42" t="n"/>
      <c r="N2947" s="42" t="n"/>
      <c r="O2947" s="42" t="n"/>
    </row>
    <row r="2948">
      <c r="A2948" s="40" t="n"/>
      <c r="B2948" s="41" t="n"/>
      <c r="C2948" s="42" t="n"/>
      <c r="D2948" s="42" t="n"/>
      <c r="E2948" s="42" t="n"/>
      <c r="F2948" s="42" t="n"/>
      <c r="G2948" s="42" t="n"/>
      <c r="H2948" s="42" t="n"/>
      <c r="I2948" s="42" t="n"/>
      <c r="J2948" s="42" t="n"/>
      <c r="K2948" s="42" t="n"/>
      <c r="L2948" s="42" t="n"/>
      <c r="M2948" s="42" t="n"/>
      <c r="N2948" s="42" t="n"/>
      <c r="O2948" s="42" t="n"/>
    </row>
    <row r="2949">
      <c r="A2949" s="40" t="n"/>
      <c r="B2949" s="41" t="n"/>
      <c r="C2949" s="42" t="n"/>
      <c r="D2949" s="42" t="n"/>
      <c r="E2949" s="42" t="n"/>
      <c r="F2949" s="42" t="n"/>
      <c r="G2949" s="42" t="n"/>
      <c r="H2949" s="42" t="n"/>
      <c r="I2949" s="42" t="n"/>
      <c r="J2949" s="42" t="n"/>
      <c r="K2949" s="42" t="n"/>
      <c r="L2949" s="42" t="n"/>
      <c r="M2949" s="42" t="n"/>
      <c r="N2949" s="42" t="n"/>
      <c r="O2949" s="42" t="n"/>
    </row>
    <row r="2950">
      <c r="A2950" s="40" t="n"/>
      <c r="B2950" s="41" t="n"/>
      <c r="C2950" s="42" t="n"/>
      <c r="D2950" s="42" t="n"/>
      <c r="E2950" s="42" t="n"/>
      <c r="F2950" s="42" t="n"/>
      <c r="G2950" s="42" t="n"/>
      <c r="H2950" s="42" t="n"/>
      <c r="I2950" s="42" t="n"/>
      <c r="J2950" s="42" t="n"/>
      <c r="K2950" s="42" t="n"/>
      <c r="L2950" s="42" t="n"/>
      <c r="M2950" s="42" t="n"/>
      <c r="N2950" s="42" t="n"/>
      <c r="O2950" s="42" t="n"/>
    </row>
    <row r="2951">
      <c r="A2951" s="40" t="n"/>
      <c r="B2951" s="41" t="n"/>
      <c r="C2951" s="42" t="n"/>
      <c r="D2951" s="42" t="n"/>
      <c r="E2951" s="42" t="n"/>
      <c r="F2951" s="42" t="n"/>
      <c r="G2951" s="42" t="n"/>
      <c r="H2951" s="42" t="n"/>
      <c r="I2951" s="42" t="n"/>
      <c r="J2951" s="42" t="n"/>
      <c r="K2951" s="42" t="n"/>
      <c r="L2951" s="42" t="n"/>
      <c r="M2951" s="42" t="n"/>
      <c r="N2951" s="42" t="n"/>
      <c r="O2951" s="42" t="n"/>
    </row>
    <row r="2952">
      <c r="A2952" s="40" t="n"/>
      <c r="B2952" s="41" t="n"/>
      <c r="C2952" s="42" t="n"/>
      <c r="D2952" s="42" t="n"/>
      <c r="E2952" s="42" t="n"/>
      <c r="F2952" s="42" t="n"/>
      <c r="G2952" s="42" t="n"/>
      <c r="H2952" s="42" t="n"/>
      <c r="I2952" s="42" t="n"/>
      <c r="J2952" s="42" t="n"/>
      <c r="K2952" s="42" t="n"/>
      <c r="L2952" s="42" t="n"/>
      <c r="M2952" s="42" t="n"/>
      <c r="N2952" s="42" t="n"/>
      <c r="O2952" s="42" t="n"/>
    </row>
    <row r="2953">
      <c r="A2953" s="40" t="n"/>
      <c r="B2953" s="41" t="n"/>
      <c r="C2953" s="42" t="n"/>
      <c r="D2953" s="42" t="n"/>
      <c r="E2953" s="42" t="n"/>
      <c r="F2953" s="42" t="n"/>
      <c r="G2953" s="42" t="n"/>
      <c r="H2953" s="42" t="n"/>
      <c r="I2953" s="42" t="n"/>
      <c r="J2953" s="42" t="n"/>
      <c r="K2953" s="42" t="n"/>
      <c r="L2953" s="42" t="n"/>
      <c r="M2953" s="42" t="n"/>
      <c r="N2953" s="42" t="n"/>
      <c r="O2953" s="42" t="n"/>
    </row>
    <row r="2954">
      <c r="A2954" s="40" t="n"/>
      <c r="B2954" s="41" t="n"/>
      <c r="C2954" s="42" t="n"/>
      <c r="D2954" s="42" t="n"/>
      <c r="E2954" s="42" t="n"/>
      <c r="F2954" s="42" t="n"/>
      <c r="G2954" s="42" t="n"/>
      <c r="H2954" s="42" t="n"/>
      <c r="I2954" s="42" t="n"/>
      <c r="J2954" s="42" t="n"/>
      <c r="K2954" s="42" t="n"/>
      <c r="L2954" s="42" t="n"/>
      <c r="M2954" s="42" t="n"/>
      <c r="N2954" s="42" t="n"/>
      <c r="O2954" s="42" t="n"/>
    </row>
    <row r="2955">
      <c r="A2955" s="40" t="n"/>
      <c r="B2955" s="41" t="n"/>
      <c r="C2955" s="42" t="n"/>
      <c r="D2955" s="42" t="n"/>
      <c r="E2955" s="42" t="n"/>
      <c r="F2955" s="42" t="n"/>
      <c r="G2955" s="42" t="n"/>
      <c r="H2955" s="42" t="n"/>
      <c r="I2955" s="42" t="n"/>
      <c r="J2955" s="42" t="n"/>
      <c r="K2955" s="42" t="n"/>
      <c r="L2955" s="42" t="n"/>
      <c r="M2955" s="42" t="n"/>
      <c r="N2955" s="42" t="n"/>
      <c r="O2955" s="42" t="n"/>
    </row>
    <row r="2956">
      <c r="A2956" s="40" t="n"/>
      <c r="B2956" s="41" t="n"/>
      <c r="C2956" s="42" t="n"/>
      <c r="D2956" s="42" t="n"/>
      <c r="E2956" s="42" t="n"/>
      <c r="F2956" s="42" t="n"/>
      <c r="G2956" s="42" t="n"/>
      <c r="H2956" s="42" t="n"/>
      <c r="I2956" s="42" t="n"/>
      <c r="J2956" s="42" t="n"/>
      <c r="K2956" s="42" t="n"/>
      <c r="L2956" s="42" t="n"/>
      <c r="M2956" s="42" t="n"/>
      <c r="N2956" s="42" t="n"/>
      <c r="O2956" s="42" t="n"/>
    </row>
    <row r="2957">
      <c r="A2957" s="40" t="n"/>
      <c r="B2957" s="41" t="n"/>
      <c r="C2957" s="42" t="n"/>
      <c r="D2957" s="42" t="n"/>
      <c r="E2957" s="42" t="n"/>
      <c r="F2957" s="42" t="n"/>
      <c r="G2957" s="42" t="n"/>
      <c r="H2957" s="42" t="n"/>
      <c r="I2957" s="42" t="n"/>
      <c r="J2957" s="42" t="n"/>
      <c r="K2957" s="42" t="n"/>
      <c r="L2957" s="42" t="n"/>
      <c r="M2957" s="42" t="n"/>
      <c r="N2957" s="42" t="n"/>
      <c r="O2957" s="42" t="n"/>
    </row>
    <row r="2958">
      <c r="A2958" s="40" t="n"/>
      <c r="B2958" s="41" t="n"/>
      <c r="C2958" s="42" t="n"/>
      <c r="D2958" s="42" t="n"/>
      <c r="E2958" s="42" t="n"/>
      <c r="F2958" s="42" t="n"/>
      <c r="G2958" s="42" t="n"/>
      <c r="H2958" s="42" t="n"/>
      <c r="I2958" s="42" t="n"/>
      <c r="J2958" s="42" t="n"/>
      <c r="K2958" s="42" t="n"/>
      <c r="L2958" s="42" t="n"/>
      <c r="M2958" s="42" t="n"/>
      <c r="N2958" s="42" t="n"/>
      <c r="O2958" s="42" t="n"/>
    </row>
    <row r="2959">
      <c r="A2959" s="40" t="n"/>
      <c r="B2959" s="41" t="n"/>
      <c r="C2959" s="42" t="n"/>
      <c r="D2959" s="42" t="n"/>
      <c r="E2959" s="42" t="n"/>
      <c r="F2959" s="42" t="n"/>
      <c r="G2959" s="42" t="n"/>
      <c r="H2959" s="42" t="n"/>
      <c r="I2959" s="42" t="n"/>
      <c r="J2959" s="42" t="n"/>
      <c r="K2959" s="42" t="n"/>
      <c r="L2959" s="42" t="n"/>
      <c r="M2959" s="42" t="n"/>
      <c r="N2959" s="42" t="n"/>
      <c r="O2959" s="42" t="n"/>
    </row>
    <row r="2960">
      <c r="A2960" s="40" t="n"/>
      <c r="B2960" s="41" t="n"/>
      <c r="C2960" s="42" t="n"/>
      <c r="D2960" s="42" t="n"/>
      <c r="E2960" s="42" t="n"/>
      <c r="F2960" s="42" t="n"/>
      <c r="G2960" s="42" t="n"/>
      <c r="H2960" s="42" t="n"/>
      <c r="I2960" s="42" t="n"/>
      <c r="J2960" s="42" t="n"/>
      <c r="K2960" s="42" t="n"/>
      <c r="L2960" s="42" t="n"/>
      <c r="M2960" s="42" t="n"/>
      <c r="N2960" s="42" t="n"/>
      <c r="O2960" s="42" t="n"/>
    </row>
    <row r="2961">
      <c r="A2961" s="40" t="n"/>
      <c r="B2961" s="41" t="n"/>
      <c r="C2961" s="42" t="n"/>
      <c r="D2961" s="42" t="n"/>
      <c r="E2961" s="42" t="n"/>
      <c r="F2961" s="42" t="n"/>
      <c r="G2961" s="42" t="n"/>
      <c r="H2961" s="42" t="n"/>
      <c r="I2961" s="42" t="n"/>
      <c r="J2961" s="42" t="n"/>
      <c r="K2961" s="42" t="n"/>
      <c r="L2961" s="42" t="n"/>
      <c r="M2961" s="42" t="n"/>
      <c r="N2961" s="42" t="n"/>
      <c r="O2961" s="42" t="n"/>
    </row>
    <row r="2962">
      <c r="A2962" s="40" t="n"/>
      <c r="B2962" s="41" t="n"/>
      <c r="C2962" s="42" t="n"/>
      <c r="D2962" s="42" t="n"/>
      <c r="E2962" s="42" t="n"/>
      <c r="F2962" s="42" t="n"/>
      <c r="G2962" s="42" t="n"/>
      <c r="H2962" s="42" t="n"/>
      <c r="I2962" s="42" t="n"/>
      <c r="J2962" s="42" t="n"/>
      <c r="K2962" s="42" t="n"/>
      <c r="L2962" s="42" t="n"/>
      <c r="M2962" s="42" t="n"/>
      <c r="N2962" s="42" t="n"/>
      <c r="O2962" s="42" t="n"/>
    </row>
    <row r="2963">
      <c r="A2963" s="40" t="n"/>
      <c r="B2963" s="41" t="n"/>
      <c r="C2963" s="42" t="n"/>
      <c r="D2963" s="42" t="n"/>
      <c r="E2963" s="42" t="n"/>
      <c r="F2963" s="42" t="n"/>
      <c r="G2963" s="42" t="n"/>
      <c r="H2963" s="42" t="n"/>
      <c r="I2963" s="42" t="n"/>
      <c r="J2963" s="42" t="n"/>
      <c r="K2963" s="42" t="n"/>
      <c r="L2963" s="42" t="n"/>
      <c r="M2963" s="42" t="n"/>
      <c r="N2963" s="42" t="n"/>
      <c r="O2963" s="42" t="n"/>
    </row>
    <row r="2964">
      <c r="A2964" s="40" t="n"/>
      <c r="B2964" s="41" t="n"/>
      <c r="C2964" s="42" t="n"/>
      <c r="D2964" s="42" t="n"/>
      <c r="E2964" s="42" t="n"/>
      <c r="F2964" s="42" t="n"/>
      <c r="G2964" s="42" t="n"/>
      <c r="H2964" s="42" t="n"/>
      <c r="I2964" s="42" t="n"/>
      <c r="J2964" s="42" t="n"/>
      <c r="K2964" s="42" t="n"/>
      <c r="L2964" s="42" t="n"/>
      <c r="M2964" s="42" t="n"/>
      <c r="N2964" s="42" t="n"/>
      <c r="O2964" s="42" t="n"/>
    </row>
    <row r="2965">
      <c r="A2965" s="40" t="n"/>
      <c r="B2965" s="41" t="n"/>
      <c r="C2965" s="42" t="n"/>
      <c r="D2965" s="42" t="n"/>
      <c r="E2965" s="42" t="n"/>
      <c r="F2965" s="42" t="n"/>
      <c r="G2965" s="42" t="n"/>
      <c r="H2965" s="42" t="n"/>
      <c r="I2965" s="42" t="n"/>
      <c r="J2965" s="42" t="n"/>
      <c r="K2965" s="42" t="n"/>
      <c r="L2965" s="42" t="n"/>
      <c r="M2965" s="42" t="n"/>
      <c r="N2965" s="42" t="n"/>
      <c r="O2965" s="42" t="n"/>
    </row>
    <row r="2966">
      <c r="A2966" s="40" t="n"/>
      <c r="B2966" s="41" t="n"/>
      <c r="C2966" s="42" t="n"/>
      <c r="D2966" s="42" t="n"/>
      <c r="E2966" s="42" t="n"/>
      <c r="F2966" s="42" t="n"/>
      <c r="G2966" s="42" t="n"/>
      <c r="H2966" s="42" t="n"/>
      <c r="I2966" s="42" t="n"/>
      <c r="J2966" s="42" t="n"/>
      <c r="K2966" s="42" t="n"/>
      <c r="L2966" s="42" t="n"/>
      <c r="M2966" s="42" t="n"/>
      <c r="N2966" s="42" t="n"/>
      <c r="O2966" s="42" t="n"/>
    </row>
    <row r="2967">
      <c r="A2967" s="40" t="n"/>
      <c r="B2967" s="41" t="n"/>
      <c r="C2967" s="42" t="n"/>
      <c r="D2967" s="42" t="n"/>
      <c r="E2967" s="42" t="n"/>
      <c r="F2967" s="42" t="n"/>
      <c r="G2967" s="42" t="n"/>
      <c r="H2967" s="42" t="n"/>
      <c r="I2967" s="42" t="n"/>
      <c r="J2967" s="42" t="n"/>
      <c r="K2967" s="42" t="n"/>
      <c r="L2967" s="42" t="n"/>
      <c r="M2967" s="42" t="n"/>
      <c r="N2967" s="42" t="n"/>
      <c r="O2967" s="42" t="n"/>
    </row>
    <row r="2968">
      <c r="A2968" s="40" t="n"/>
      <c r="B2968" s="41" t="n"/>
      <c r="C2968" s="42" t="n"/>
      <c r="D2968" s="42" t="n"/>
      <c r="E2968" s="42" t="n"/>
      <c r="F2968" s="42" t="n"/>
      <c r="G2968" s="42" t="n"/>
      <c r="H2968" s="42" t="n"/>
      <c r="I2968" s="42" t="n"/>
      <c r="J2968" s="42" t="n"/>
      <c r="K2968" s="42" t="n"/>
      <c r="L2968" s="42" t="n"/>
      <c r="M2968" s="42" t="n"/>
      <c r="N2968" s="42" t="n"/>
      <c r="O2968" s="42" t="n"/>
    </row>
    <row r="2969">
      <c r="A2969" s="40" t="n"/>
      <c r="B2969" s="41" t="n"/>
      <c r="C2969" s="42" t="n"/>
      <c r="D2969" s="42" t="n"/>
      <c r="E2969" s="42" t="n"/>
      <c r="F2969" s="42" t="n"/>
      <c r="G2969" s="42" t="n"/>
      <c r="H2969" s="42" t="n"/>
      <c r="I2969" s="42" t="n"/>
      <c r="J2969" s="42" t="n"/>
      <c r="K2969" s="42" t="n"/>
      <c r="L2969" s="42" t="n"/>
      <c r="M2969" s="42" t="n"/>
      <c r="N2969" s="42" t="n"/>
      <c r="O2969" s="42" t="n"/>
    </row>
    <row r="2970">
      <c r="A2970" s="40" t="n"/>
      <c r="B2970" s="41" t="n"/>
      <c r="C2970" s="42" t="n"/>
      <c r="D2970" s="42" t="n"/>
      <c r="E2970" s="42" t="n"/>
      <c r="F2970" s="42" t="n"/>
      <c r="G2970" s="42" t="n"/>
      <c r="H2970" s="42" t="n"/>
      <c r="I2970" s="42" t="n"/>
      <c r="J2970" s="42" t="n"/>
      <c r="K2970" s="42" t="n"/>
      <c r="L2970" s="42" t="n"/>
      <c r="M2970" s="42" t="n"/>
      <c r="N2970" s="42" t="n"/>
      <c r="O2970" s="42" t="n"/>
    </row>
    <row r="2971">
      <c r="A2971" s="40" t="n"/>
      <c r="B2971" s="41" t="n"/>
      <c r="C2971" s="42" t="n"/>
      <c r="D2971" s="42" t="n"/>
      <c r="E2971" s="42" t="n"/>
      <c r="F2971" s="42" t="n"/>
      <c r="G2971" s="42" t="n"/>
      <c r="H2971" s="42" t="n"/>
      <c r="I2971" s="42" t="n"/>
      <c r="J2971" s="42" t="n"/>
      <c r="K2971" s="42" t="n"/>
      <c r="L2971" s="42" t="n"/>
      <c r="M2971" s="42" t="n"/>
      <c r="N2971" s="42" t="n"/>
      <c r="O2971" s="42" t="n"/>
    </row>
    <row r="2972">
      <c r="A2972" s="40" t="n"/>
      <c r="B2972" s="41" t="n"/>
      <c r="C2972" s="42" t="n"/>
      <c r="D2972" s="42" t="n"/>
      <c r="E2972" s="42" t="n"/>
      <c r="F2972" s="42" t="n"/>
      <c r="G2972" s="42" t="n"/>
      <c r="H2972" s="42" t="n"/>
      <c r="I2972" s="42" t="n"/>
      <c r="J2972" s="42" t="n"/>
      <c r="K2972" s="42" t="n"/>
      <c r="L2972" s="42" t="n"/>
      <c r="M2972" s="42" t="n"/>
      <c r="N2972" s="42" t="n"/>
      <c r="O2972" s="42" t="n"/>
    </row>
    <row r="2973">
      <c r="A2973" s="40" t="n"/>
      <c r="B2973" s="41" t="n"/>
      <c r="C2973" s="42" t="n"/>
      <c r="D2973" s="42" t="n"/>
      <c r="E2973" s="42" t="n"/>
      <c r="F2973" s="42" t="n"/>
      <c r="G2973" s="42" t="n"/>
      <c r="H2973" s="42" t="n"/>
      <c r="I2973" s="42" t="n"/>
      <c r="J2973" s="42" t="n"/>
      <c r="K2973" s="42" t="n"/>
      <c r="L2973" s="42" t="n"/>
      <c r="M2973" s="42" t="n"/>
      <c r="N2973" s="42" t="n"/>
      <c r="O2973" s="42" t="n"/>
    </row>
    <row r="2974">
      <c r="A2974" s="40" t="n"/>
      <c r="B2974" s="41" t="n"/>
      <c r="C2974" s="42" t="n"/>
      <c r="D2974" s="42" t="n"/>
      <c r="E2974" s="42" t="n"/>
      <c r="F2974" s="42" t="n"/>
      <c r="G2974" s="42" t="n"/>
      <c r="H2974" s="42" t="n"/>
      <c r="I2974" s="42" t="n"/>
      <c r="J2974" s="42" t="n"/>
      <c r="K2974" s="42" t="n"/>
      <c r="L2974" s="42" t="n"/>
      <c r="M2974" s="42" t="n"/>
      <c r="N2974" s="42" t="n"/>
      <c r="O2974" s="42" t="n"/>
    </row>
    <row r="2975">
      <c r="A2975" s="40" t="n"/>
      <c r="B2975" s="41" t="n"/>
      <c r="C2975" s="42" t="n"/>
      <c r="D2975" s="42" t="n"/>
      <c r="E2975" s="42" t="n"/>
      <c r="F2975" s="42" t="n"/>
      <c r="G2975" s="42" t="n"/>
      <c r="H2975" s="42" t="n"/>
      <c r="I2975" s="42" t="n"/>
      <c r="J2975" s="42" t="n"/>
      <c r="K2975" s="42" t="n"/>
      <c r="L2975" s="42" t="n"/>
      <c r="M2975" s="42" t="n"/>
      <c r="N2975" s="42" t="n"/>
      <c r="O2975" s="42" t="n"/>
    </row>
    <row r="2976">
      <c r="A2976" s="40" t="n"/>
      <c r="B2976" s="41" t="n"/>
      <c r="C2976" s="42" t="n"/>
      <c r="D2976" s="42" t="n"/>
      <c r="E2976" s="42" t="n"/>
      <c r="F2976" s="42" t="n"/>
      <c r="G2976" s="42" t="n"/>
      <c r="H2976" s="42" t="n"/>
      <c r="I2976" s="42" t="n"/>
      <c r="J2976" s="42" t="n"/>
      <c r="K2976" s="42" t="n"/>
      <c r="L2976" s="42" t="n"/>
      <c r="M2976" s="42" t="n"/>
      <c r="N2976" s="42" t="n"/>
      <c r="O2976" s="42" t="n"/>
    </row>
    <row r="2977">
      <c r="A2977" s="40" t="n"/>
      <c r="B2977" s="41" t="n"/>
      <c r="C2977" s="42" t="n"/>
      <c r="D2977" s="42" t="n"/>
      <c r="E2977" s="42" t="n"/>
      <c r="F2977" s="42" t="n"/>
      <c r="G2977" s="42" t="n"/>
      <c r="H2977" s="42" t="n"/>
      <c r="I2977" s="42" t="n"/>
      <c r="J2977" s="42" t="n"/>
      <c r="K2977" s="42" t="n"/>
      <c r="L2977" s="42" t="n"/>
      <c r="M2977" s="42" t="n"/>
      <c r="N2977" s="42" t="n"/>
      <c r="O2977" s="42" t="n"/>
    </row>
    <row r="2978">
      <c r="A2978" s="40" t="n"/>
      <c r="B2978" s="41" t="n"/>
      <c r="C2978" s="42" t="n"/>
      <c r="D2978" s="42" t="n"/>
      <c r="E2978" s="42" t="n"/>
      <c r="F2978" s="42" t="n"/>
      <c r="G2978" s="42" t="n"/>
      <c r="H2978" s="42" t="n"/>
      <c r="I2978" s="42" t="n"/>
      <c r="J2978" s="42" t="n"/>
      <c r="K2978" s="42" t="n"/>
      <c r="L2978" s="42" t="n"/>
      <c r="M2978" s="42" t="n"/>
      <c r="N2978" s="42" t="n"/>
      <c r="O2978" s="42" t="n"/>
    </row>
    <row r="2979">
      <c r="A2979" s="40" t="n"/>
      <c r="B2979" s="41" t="n"/>
      <c r="C2979" s="42" t="n"/>
      <c r="D2979" s="42" t="n"/>
      <c r="E2979" s="42" t="n"/>
      <c r="F2979" s="42" t="n"/>
      <c r="G2979" s="42" t="n"/>
      <c r="H2979" s="42" t="n"/>
      <c r="I2979" s="42" t="n"/>
      <c r="J2979" s="42" t="n"/>
      <c r="K2979" s="42" t="n"/>
      <c r="L2979" s="42" t="n"/>
      <c r="M2979" s="42" t="n"/>
      <c r="N2979" s="42" t="n"/>
      <c r="O2979" s="42" t="n"/>
    </row>
    <row r="2980">
      <c r="A2980" s="40" t="n"/>
      <c r="B2980" s="41" t="n"/>
      <c r="C2980" s="42" t="n"/>
      <c r="D2980" s="42" t="n"/>
      <c r="E2980" s="42" t="n"/>
      <c r="F2980" s="42" t="n"/>
      <c r="G2980" s="42" t="n"/>
      <c r="H2980" s="42" t="n"/>
      <c r="I2980" s="42" t="n"/>
      <c r="J2980" s="42" t="n"/>
      <c r="K2980" s="42" t="n"/>
      <c r="L2980" s="42" t="n"/>
      <c r="M2980" s="42" t="n"/>
      <c r="N2980" s="42" t="n"/>
      <c r="O2980" s="42" t="n"/>
    </row>
    <row r="2981">
      <c r="A2981" s="40" t="n"/>
      <c r="B2981" s="41" t="n"/>
      <c r="C2981" s="42" t="n"/>
      <c r="D2981" s="42" t="n"/>
      <c r="E2981" s="42" t="n"/>
      <c r="F2981" s="42" t="n"/>
      <c r="G2981" s="42" t="n"/>
      <c r="H2981" s="42" t="n"/>
      <c r="I2981" s="42" t="n"/>
      <c r="J2981" s="42" t="n"/>
      <c r="K2981" s="42" t="n"/>
      <c r="L2981" s="42" t="n"/>
      <c r="M2981" s="42" t="n"/>
      <c r="N2981" s="42" t="n"/>
      <c r="O2981" s="42" t="n"/>
    </row>
    <row r="2982">
      <c r="A2982" s="40" t="n"/>
      <c r="B2982" s="41" t="n"/>
      <c r="C2982" s="42" t="n"/>
      <c r="D2982" s="42" t="n"/>
      <c r="E2982" s="42" t="n"/>
      <c r="F2982" s="42" t="n"/>
      <c r="G2982" s="42" t="n"/>
      <c r="H2982" s="42" t="n"/>
      <c r="I2982" s="42" t="n"/>
      <c r="J2982" s="42" t="n"/>
      <c r="K2982" s="42" t="n"/>
      <c r="L2982" s="42" t="n"/>
      <c r="M2982" s="42" t="n"/>
      <c r="N2982" s="42" t="n"/>
      <c r="O2982" s="42" t="n"/>
    </row>
    <row r="2983">
      <c r="A2983" s="40" t="n"/>
      <c r="B2983" s="41" t="n"/>
      <c r="C2983" s="42" t="n"/>
      <c r="D2983" s="42" t="n"/>
      <c r="E2983" s="42" t="n"/>
      <c r="F2983" s="42" t="n"/>
      <c r="G2983" s="42" t="n"/>
      <c r="H2983" s="42" t="n"/>
      <c r="I2983" s="42" t="n"/>
      <c r="J2983" s="42" t="n"/>
      <c r="K2983" s="42" t="n"/>
      <c r="L2983" s="42" t="n"/>
      <c r="M2983" s="42" t="n"/>
      <c r="N2983" s="42" t="n"/>
      <c r="O2983" s="42" t="n"/>
    </row>
    <row r="2984">
      <c r="A2984" s="40" t="n"/>
      <c r="B2984" s="41" t="n"/>
      <c r="C2984" s="42" t="n"/>
      <c r="D2984" s="42" t="n"/>
      <c r="E2984" s="42" t="n"/>
      <c r="F2984" s="42" t="n"/>
      <c r="G2984" s="42" t="n"/>
      <c r="H2984" s="42" t="n"/>
      <c r="I2984" s="42" t="n"/>
      <c r="J2984" s="42" t="n"/>
      <c r="K2984" s="42" t="n"/>
      <c r="L2984" s="42" t="n"/>
      <c r="M2984" s="42" t="n"/>
      <c r="N2984" s="42" t="n"/>
      <c r="O2984" s="42" t="n"/>
    </row>
    <row r="2985">
      <c r="A2985" s="40" t="n"/>
      <c r="B2985" s="41" t="n"/>
      <c r="C2985" s="42" t="n"/>
      <c r="D2985" s="42" t="n"/>
      <c r="E2985" s="42" t="n"/>
      <c r="F2985" s="42" t="n"/>
      <c r="G2985" s="42" t="n"/>
      <c r="H2985" s="42" t="n"/>
      <c r="I2985" s="42" t="n"/>
      <c r="J2985" s="42" t="n"/>
      <c r="K2985" s="42" t="n"/>
      <c r="L2985" s="42" t="n"/>
      <c r="M2985" s="42" t="n"/>
      <c r="N2985" s="42" t="n"/>
      <c r="O2985" s="42" t="n"/>
    </row>
    <row r="2986">
      <c r="A2986" s="40" t="n"/>
      <c r="B2986" s="41" t="n"/>
      <c r="C2986" s="42" t="n"/>
      <c r="D2986" s="42" t="n"/>
      <c r="E2986" s="42" t="n"/>
      <c r="F2986" s="42" t="n"/>
      <c r="G2986" s="42" t="n"/>
      <c r="H2986" s="42" t="n"/>
      <c r="I2986" s="42" t="n"/>
      <c r="J2986" s="42" t="n"/>
      <c r="K2986" s="42" t="n"/>
      <c r="L2986" s="42" t="n"/>
      <c r="M2986" s="42" t="n"/>
      <c r="N2986" s="42" t="n"/>
      <c r="O2986" s="42" t="n"/>
    </row>
    <row r="2987">
      <c r="A2987" s="40" t="n"/>
      <c r="B2987" s="41" t="n"/>
      <c r="C2987" s="42" t="n"/>
      <c r="D2987" s="42" t="n"/>
      <c r="E2987" s="42" t="n"/>
      <c r="F2987" s="42" t="n"/>
      <c r="G2987" s="42" t="n"/>
      <c r="H2987" s="42" t="n"/>
      <c r="I2987" s="42" t="n"/>
      <c r="J2987" s="42" t="n"/>
      <c r="K2987" s="42" t="n"/>
      <c r="L2987" s="42" t="n"/>
      <c r="M2987" s="42" t="n"/>
      <c r="N2987" s="42" t="n"/>
      <c r="O2987" s="42" t="n"/>
    </row>
    <row r="2988">
      <c r="A2988" s="40" t="n"/>
      <c r="B2988" s="41" t="n"/>
      <c r="C2988" s="42" t="n"/>
      <c r="D2988" s="42" t="n"/>
      <c r="E2988" s="42" t="n"/>
      <c r="F2988" s="42" t="n"/>
      <c r="G2988" s="42" t="n"/>
      <c r="H2988" s="42" t="n"/>
      <c r="I2988" s="42" t="n"/>
      <c r="J2988" s="42" t="n"/>
      <c r="K2988" s="42" t="n"/>
      <c r="L2988" s="42" t="n"/>
      <c r="M2988" s="42" t="n"/>
      <c r="N2988" s="42" t="n"/>
      <c r="O2988" s="42" t="n"/>
    </row>
    <row r="2989">
      <c r="A2989" s="40" t="n"/>
      <c r="B2989" s="41" t="n"/>
      <c r="C2989" s="42" t="n"/>
      <c r="D2989" s="42" t="n"/>
      <c r="E2989" s="42" t="n"/>
      <c r="F2989" s="42" t="n"/>
      <c r="G2989" s="42" t="n"/>
      <c r="H2989" s="42" t="n"/>
      <c r="I2989" s="42" t="n"/>
      <c r="J2989" s="42" t="n"/>
      <c r="K2989" s="42" t="n"/>
      <c r="L2989" s="42" t="n"/>
      <c r="M2989" s="42" t="n"/>
      <c r="N2989" s="42" t="n"/>
      <c r="O2989" s="42" t="n"/>
    </row>
    <row r="2990">
      <c r="A2990" s="40" t="n"/>
      <c r="B2990" s="41" t="n"/>
      <c r="C2990" s="42" t="n"/>
      <c r="D2990" s="42" t="n"/>
      <c r="E2990" s="42" t="n"/>
      <c r="F2990" s="42" t="n"/>
      <c r="G2990" s="42" t="n"/>
      <c r="H2990" s="42" t="n"/>
      <c r="I2990" s="42" t="n"/>
      <c r="J2990" s="42" t="n"/>
      <c r="K2990" s="42" t="n"/>
      <c r="L2990" s="42" t="n"/>
      <c r="M2990" s="42" t="n"/>
      <c r="N2990" s="42" t="n"/>
      <c r="O2990" s="42" t="n"/>
    </row>
    <row r="2991">
      <c r="A2991" s="40" t="n"/>
      <c r="B2991" s="41" t="n"/>
      <c r="C2991" s="42" t="n"/>
      <c r="D2991" s="42" t="n"/>
      <c r="E2991" s="42" t="n"/>
      <c r="F2991" s="42" t="n"/>
      <c r="G2991" s="42" t="n"/>
      <c r="H2991" s="42" t="n"/>
      <c r="I2991" s="42" t="n"/>
      <c r="J2991" s="42" t="n"/>
      <c r="K2991" s="42" t="n"/>
      <c r="L2991" s="42" t="n"/>
      <c r="M2991" s="42" t="n"/>
      <c r="N2991" s="42" t="n"/>
      <c r="O2991" s="42" t="n"/>
    </row>
    <row r="2992">
      <c r="A2992" s="40" t="n"/>
      <c r="B2992" s="41" t="n"/>
      <c r="C2992" s="42" t="n"/>
      <c r="D2992" s="42" t="n"/>
      <c r="E2992" s="42" t="n"/>
      <c r="F2992" s="42" t="n"/>
      <c r="G2992" s="42" t="n"/>
      <c r="H2992" s="42" t="n"/>
      <c r="I2992" s="42" t="n"/>
      <c r="J2992" s="42" t="n"/>
      <c r="K2992" s="42" t="n"/>
      <c r="L2992" s="42" t="n"/>
      <c r="M2992" s="42" t="n"/>
      <c r="N2992" s="42" t="n"/>
      <c r="O2992" s="42" t="n"/>
    </row>
    <row r="2993">
      <c r="A2993" s="40" t="n"/>
      <c r="B2993" s="41" t="n"/>
      <c r="C2993" s="42" t="n"/>
      <c r="D2993" s="42" t="n"/>
      <c r="E2993" s="42" t="n"/>
      <c r="F2993" s="42" t="n"/>
      <c r="G2993" s="42" t="n"/>
      <c r="H2993" s="42" t="n"/>
      <c r="I2993" s="42" t="n"/>
      <c r="J2993" s="42" t="n"/>
      <c r="K2993" s="42" t="n"/>
      <c r="L2993" s="42" t="n"/>
      <c r="M2993" s="42" t="n"/>
      <c r="N2993" s="42" t="n"/>
      <c r="O2993" s="42" t="n"/>
    </row>
    <row r="2994">
      <c r="A2994" s="40" t="n"/>
      <c r="B2994" s="41" t="n"/>
      <c r="C2994" s="42" t="n"/>
      <c r="D2994" s="42" t="n"/>
      <c r="E2994" s="42" t="n"/>
      <c r="F2994" s="42" t="n"/>
      <c r="G2994" s="42" t="n"/>
      <c r="H2994" s="42" t="n"/>
      <c r="I2994" s="42" t="n"/>
      <c r="J2994" s="42" t="n"/>
      <c r="K2994" s="42" t="n"/>
      <c r="L2994" s="42" t="n"/>
      <c r="M2994" s="42" t="n"/>
      <c r="N2994" s="42" t="n"/>
      <c r="O2994" s="42" t="n"/>
    </row>
    <row r="2995">
      <c r="A2995" s="40" t="n"/>
      <c r="B2995" s="41" t="n"/>
      <c r="C2995" s="42" t="n"/>
      <c r="D2995" s="42" t="n"/>
      <c r="E2995" s="42" t="n"/>
      <c r="F2995" s="42" t="n"/>
      <c r="G2995" s="42" t="n"/>
      <c r="H2995" s="42" t="n"/>
      <c r="I2995" s="42" t="n"/>
      <c r="J2995" s="42" t="n"/>
      <c r="K2995" s="42" t="n"/>
      <c r="L2995" s="42" t="n"/>
      <c r="M2995" s="42" t="n"/>
      <c r="N2995" s="42" t="n"/>
      <c r="O2995" s="42" t="n"/>
    </row>
    <row r="2996">
      <c r="A2996" s="40" t="n"/>
      <c r="B2996" s="41" t="n"/>
      <c r="C2996" s="42" t="n"/>
      <c r="D2996" s="42" t="n"/>
      <c r="E2996" s="42" t="n"/>
      <c r="F2996" s="42" t="n"/>
      <c r="G2996" s="42" t="n"/>
      <c r="H2996" s="42" t="n"/>
      <c r="I2996" s="42" t="n"/>
      <c r="J2996" s="42" t="n"/>
      <c r="K2996" s="42" t="n"/>
      <c r="L2996" s="42" t="n"/>
      <c r="M2996" s="42" t="n"/>
      <c r="N2996" s="42" t="n"/>
      <c r="O2996" s="42" t="n"/>
    </row>
    <row r="2997">
      <c r="A2997" s="40" t="n"/>
      <c r="B2997" s="41" t="n"/>
      <c r="C2997" s="42" t="n"/>
      <c r="D2997" s="42" t="n"/>
      <c r="E2997" s="42" t="n"/>
      <c r="F2997" s="42" t="n"/>
      <c r="G2997" s="42" t="n"/>
      <c r="H2997" s="42" t="n"/>
      <c r="I2997" s="42" t="n"/>
      <c r="J2997" s="42" t="n"/>
      <c r="K2997" s="42" t="n"/>
      <c r="L2997" s="42" t="n"/>
      <c r="M2997" s="42" t="n"/>
      <c r="N2997" s="42" t="n"/>
      <c r="O2997" s="42" t="n"/>
    </row>
    <row r="2998">
      <c r="A2998" s="40" t="n"/>
      <c r="B2998" s="41" t="n"/>
      <c r="C2998" s="42" t="n"/>
      <c r="D2998" s="42" t="n"/>
      <c r="E2998" s="42" t="n"/>
      <c r="F2998" s="42" t="n"/>
      <c r="G2998" s="42" t="n"/>
      <c r="H2998" s="42" t="n"/>
      <c r="I2998" s="42" t="n"/>
      <c r="J2998" s="42" t="n"/>
      <c r="K2998" s="42" t="n"/>
      <c r="L2998" s="42" t="n"/>
      <c r="M2998" s="42" t="n"/>
      <c r="N2998" s="42" t="n"/>
      <c r="O2998" s="42" t="n"/>
    </row>
    <row r="2999">
      <c r="A2999" s="40" t="n"/>
      <c r="B2999" s="41" t="n"/>
      <c r="C2999" s="42" t="n"/>
      <c r="D2999" s="42" t="n"/>
      <c r="E2999" s="42" t="n"/>
      <c r="F2999" s="42" t="n"/>
      <c r="G2999" s="42" t="n"/>
      <c r="H2999" s="42" t="n"/>
      <c r="I2999" s="42" t="n"/>
      <c r="J2999" s="42" t="n"/>
      <c r="K2999" s="42" t="n"/>
      <c r="L2999" s="42" t="n"/>
      <c r="M2999" s="42" t="n"/>
      <c r="N2999" s="42" t="n"/>
      <c r="O2999" s="42" t="n"/>
    </row>
    <row r="3000">
      <c r="A3000" s="40" t="n"/>
      <c r="B3000" s="41" t="n"/>
      <c r="C3000" s="42" t="n"/>
      <c r="D3000" s="42" t="n"/>
      <c r="E3000" s="42" t="n"/>
      <c r="F3000" s="42" t="n"/>
      <c r="G3000" s="42" t="n"/>
      <c r="H3000" s="42" t="n"/>
      <c r="I3000" s="42" t="n"/>
      <c r="J3000" s="42" t="n"/>
      <c r="K3000" s="42" t="n"/>
      <c r="L3000" s="42" t="n"/>
      <c r="M3000" s="42" t="n"/>
      <c r="N3000" s="42" t="n"/>
      <c r="O3000" s="42" t="n"/>
    </row>
    <row r="3001">
      <c r="A3001" s="40" t="n"/>
      <c r="B3001" s="41" t="n"/>
      <c r="C3001" s="42" t="n"/>
      <c r="D3001" s="42" t="n"/>
      <c r="E3001" s="42" t="n"/>
      <c r="F3001" s="42" t="n"/>
      <c r="G3001" s="42" t="n"/>
      <c r="H3001" s="42" t="n"/>
      <c r="I3001" s="42" t="n"/>
      <c r="J3001" s="42" t="n"/>
      <c r="K3001" s="42" t="n"/>
      <c r="L3001" s="42" t="n"/>
      <c r="M3001" s="42" t="n"/>
      <c r="N3001" s="42" t="n"/>
      <c r="O3001" s="42" t="n"/>
    </row>
    <row r="3002">
      <c r="A3002" s="40" t="n"/>
      <c r="B3002" s="41" t="n"/>
      <c r="C3002" s="42" t="n"/>
      <c r="D3002" s="42" t="n"/>
      <c r="E3002" s="42" t="n"/>
      <c r="F3002" s="42" t="n"/>
      <c r="G3002" s="42" t="n"/>
      <c r="H3002" s="42" t="n"/>
      <c r="I3002" s="42" t="n"/>
      <c r="J3002" s="42" t="n"/>
      <c r="K3002" s="42" t="n"/>
      <c r="L3002" s="42" t="n"/>
      <c r="M3002" s="42" t="n"/>
      <c r="N3002" s="42" t="n"/>
      <c r="O3002" s="42" t="n"/>
    </row>
    <row r="3003">
      <c r="A3003" s="40" t="n"/>
      <c r="B3003" s="41" t="n"/>
      <c r="C3003" s="42" t="n"/>
      <c r="D3003" s="42" t="n"/>
      <c r="E3003" s="42" t="n"/>
      <c r="F3003" s="42" t="n"/>
      <c r="G3003" s="42" t="n"/>
      <c r="H3003" s="42" t="n"/>
      <c r="I3003" s="42" t="n"/>
      <c r="J3003" s="42" t="n"/>
      <c r="K3003" s="42" t="n"/>
      <c r="L3003" s="42" t="n"/>
      <c r="M3003" s="42" t="n"/>
      <c r="N3003" s="42" t="n"/>
      <c r="O3003" s="42" t="n"/>
    </row>
    <row r="3004">
      <c r="A3004" s="40" t="n"/>
      <c r="B3004" s="41" t="n"/>
      <c r="C3004" s="42" t="n"/>
      <c r="D3004" s="42" t="n"/>
      <c r="E3004" s="42" t="n"/>
      <c r="F3004" s="42" t="n"/>
      <c r="G3004" s="42" t="n"/>
      <c r="H3004" s="42" t="n"/>
      <c r="I3004" s="42" t="n"/>
      <c r="J3004" s="42" t="n"/>
      <c r="K3004" s="42" t="n"/>
      <c r="L3004" s="42" t="n"/>
      <c r="M3004" s="42" t="n"/>
      <c r="N3004" s="42" t="n"/>
      <c r="O3004" s="42" t="n"/>
    </row>
    <row r="3005">
      <c r="A3005" s="40" t="n"/>
      <c r="B3005" s="41" t="n"/>
      <c r="C3005" s="42" t="n"/>
      <c r="D3005" s="42" t="n"/>
      <c r="E3005" s="42" t="n"/>
      <c r="F3005" s="42" t="n"/>
      <c r="G3005" s="42" t="n"/>
      <c r="H3005" s="42" t="n"/>
      <c r="I3005" s="42" t="n"/>
      <c r="J3005" s="42" t="n"/>
      <c r="K3005" s="42" t="n"/>
      <c r="L3005" s="42" t="n"/>
      <c r="M3005" s="42" t="n"/>
      <c r="N3005" s="42" t="n"/>
      <c r="O3005" s="42" t="n"/>
    </row>
    <row r="3006">
      <c r="A3006" s="40" t="n"/>
      <c r="B3006" s="41" t="n"/>
      <c r="C3006" s="42" t="n"/>
      <c r="D3006" s="42" t="n"/>
      <c r="E3006" s="42" t="n"/>
      <c r="F3006" s="42" t="n"/>
      <c r="G3006" s="42" t="n"/>
      <c r="H3006" s="42" t="n"/>
      <c r="I3006" s="42" t="n"/>
      <c r="J3006" s="42" t="n"/>
      <c r="K3006" s="42" t="n"/>
      <c r="L3006" s="42" t="n"/>
      <c r="M3006" s="42" t="n"/>
      <c r="N3006" s="42" t="n"/>
      <c r="O3006" s="42" t="n"/>
    </row>
    <row r="3007">
      <c r="A3007" s="40" t="n"/>
      <c r="B3007" s="41" t="n"/>
      <c r="C3007" s="42" t="n"/>
      <c r="D3007" s="42" t="n"/>
      <c r="E3007" s="42" t="n"/>
      <c r="F3007" s="42" t="n"/>
      <c r="G3007" s="42" t="n"/>
      <c r="H3007" s="42" t="n"/>
      <c r="I3007" s="42" t="n"/>
      <c r="J3007" s="42" t="n"/>
      <c r="K3007" s="42" t="n"/>
      <c r="L3007" s="42" t="n"/>
      <c r="M3007" s="42" t="n"/>
      <c r="N3007" s="42" t="n"/>
      <c r="O3007" s="42" t="n"/>
    </row>
    <row r="3008">
      <c r="A3008" s="40" t="n"/>
      <c r="B3008" s="41" t="n"/>
      <c r="C3008" s="42" t="n"/>
      <c r="D3008" s="42" t="n"/>
      <c r="E3008" s="42" t="n"/>
      <c r="F3008" s="42" t="n"/>
      <c r="G3008" s="42" t="n"/>
      <c r="H3008" s="42" t="n"/>
      <c r="I3008" s="42" t="n"/>
      <c r="J3008" s="42" t="n"/>
      <c r="K3008" s="42" t="n"/>
      <c r="L3008" s="42" t="n"/>
      <c r="M3008" s="42" t="n"/>
      <c r="N3008" s="42" t="n"/>
      <c r="O3008" s="42" t="n"/>
    </row>
    <row r="3009">
      <c r="A3009" s="40" t="n"/>
      <c r="B3009" s="41" t="n"/>
      <c r="C3009" s="42" t="n"/>
      <c r="D3009" s="42" t="n"/>
      <c r="E3009" s="42" t="n"/>
      <c r="F3009" s="42" t="n"/>
      <c r="G3009" s="42" t="n"/>
      <c r="H3009" s="42" t="n"/>
      <c r="I3009" s="42" t="n"/>
      <c r="J3009" s="42" t="n"/>
      <c r="K3009" s="42" t="n"/>
      <c r="L3009" s="42" t="n"/>
      <c r="M3009" s="42" t="n"/>
      <c r="N3009" s="42" t="n"/>
      <c r="O3009" s="42" t="n"/>
    </row>
    <row r="3010">
      <c r="A3010" s="40" t="n"/>
      <c r="B3010" s="41" t="n"/>
      <c r="C3010" s="42" t="n"/>
      <c r="D3010" s="42" t="n"/>
      <c r="E3010" s="42" t="n"/>
      <c r="F3010" s="42" t="n"/>
      <c r="G3010" s="42" t="n"/>
      <c r="H3010" s="42" t="n"/>
      <c r="I3010" s="42" t="n"/>
      <c r="J3010" s="42" t="n"/>
      <c r="K3010" s="42" t="n"/>
      <c r="L3010" s="42" t="n"/>
      <c r="M3010" s="42" t="n"/>
      <c r="N3010" s="42" t="n"/>
      <c r="O3010" s="42" t="n"/>
    </row>
    <row r="3011">
      <c r="A3011" s="40" t="n"/>
      <c r="B3011" s="41" t="n"/>
      <c r="C3011" s="42" t="n"/>
      <c r="D3011" s="42" t="n"/>
      <c r="E3011" s="42" t="n"/>
      <c r="F3011" s="42" t="n"/>
      <c r="G3011" s="42" t="n"/>
      <c r="H3011" s="42" t="n"/>
      <c r="I3011" s="42" t="n"/>
      <c r="J3011" s="42" t="n"/>
      <c r="K3011" s="42" t="n"/>
      <c r="L3011" s="42" t="n"/>
      <c r="M3011" s="42" t="n"/>
      <c r="N3011" s="42" t="n"/>
      <c r="O3011" s="42" t="n"/>
    </row>
    <row r="3012">
      <c r="A3012" s="40" t="n"/>
      <c r="B3012" s="41" t="n"/>
      <c r="C3012" s="42" t="n"/>
      <c r="D3012" s="42" t="n"/>
      <c r="E3012" s="42" t="n"/>
      <c r="F3012" s="42" t="n"/>
      <c r="G3012" s="42" t="n"/>
      <c r="H3012" s="42" t="n"/>
      <c r="I3012" s="42" t="n"/>
      <c r="J3012" s="42" t="n"/>
      <c r="K3012" s="42" t="n"/>
      <c r="L3012" s="42" t="n"/>
      <c r="M3012" s="42" t="n"/>
      <c r="N3012" s="42" t="n"/>
      <c r="O3012" s="42" t="n"/>
    </row>
    <row r="3013">
      <c r="A3013" s="40" t="n"/>
      <c r="B3013" s="41" t="n"/>
      <c r="C3013" s="42" t="n"/>
      <c r="D3013" s="42" t="n"/>
      <c r="E3013" s="42" t="n"/>
      <c r="F3013" s="42" t="n"/>
      <c r="G3013" s="42" t="n"/>
      <c r="H3013" s="42" t="n"/>
      <c r="I3013" s="42" t="n"/>
      <c r="J3013" s="42" t="n"/>
      <c r="K3013" s="42" t="n"/>
      <c r="L3013" s="42" t="n"/>
      <c r="M3013" s="42" t="n"/>
      <c r="N3013" s="42" t="n"/>
      <c r="O3013" s="42" t="n"/>
    </row>
    <row r="3014">
      <c r="A3014" s="40" t="n"/>
      <c r="B3014" s="41" t="n"/>
      <c r="C3014" s="42" t="n"/>
      <c r="D3014" s="42" t="n"/>
      <c r="E3014" s="42" t="n"/>
      <c r="F3014" s="42" t="n"/>
      <c r="G3014" s="42" t="n"/>
      <c r="H3014" s="42" t="n"/>
      <c r="I3014" s="42" t="n"/>
      <c r="J3014" s="42" t="n"/>
      <c r="K3014" s="42" t="n"/>
      <c r="L3014" s="42" t="n"/>
      <c r="M3014" s="42" t="n"/>
      <c r="N3014" s="42" t="n"/>
      <c r="O3014" s="42" t="n"/>
    </row>
    <row r="3015">
      <c r="A3015" s="40" t="n"/>
      <c r="B3015" s="41" t="n"/>
      <c r="C3015" s="42" t="n"/>
      <c r="D3015" s="42" t="n"/>
      <c r="E3015" s="42" t="n"/>
      <c r="F3015" s="42" t="n"/>
      <c r="G3015" s="42" t="n"/>
      <c r="H3015" s="42" t="n"/>
      <c r="I3015" s="42" t="n"/>
      <c r="J3015" s="42" t="n"/>
      <c r="K3015" s="42" t="n"/>
      <c r="L3015" s="42" t="n"/>
      <c r="M3015" s="42" t="n"/>
      <c r="N3015" s="42" t="n"/>
      <c r="O3015" s="42" t="n"/>
    </row>
    <row r="3016">
      <c r="A3016" s="40" t="n"/>
      <c r="B3016" s="41" t="n"/>
      <c r="C3016" s="42" t="n"/>
      <c r="D3016" s="42" t="n"/>
      <c r="E3016" s="42" t="n"/>
      <c r="F3016" s="42" t="n"/>
      <c r="G3016" s="42" t="n"/>
      <c r="H3016" s="42" t="n"/>
      <c r="I3016" s="42" t="n"/>
      <c r="J3016" s="42" t="n"/>
      <c r="K3016" s="42" t="n"/>
      <c r="L3016" s="42" t="n"/>
      <c r="M3016" s="42" t="n"/>
      <c r="N3016" s="42" t="n"/>
      <c r="O3016" s="42" t="n"/>
    </row>
    <row r="3017">
      <c r="A3017" s="40" t="n"/>
      <c r="B3017" s="41" t="n"/>
      <c r="C3017" s="42" t="n"/>
      <c r="D3017" s="42" t="n"/>
      <c r="E3017" s="42" t="n"/>
      <c r="F3017" s="42" t="n"/>
      <c r="G3017" s="42" t="n"/>
      <c r="H3017" s="42" t="n"/>
      <c r="I3017" s="42" t="n"/>
      <c r="J3017" s="42" t="n"/>
      <c r="K3017" s="42" t="n"/>
      <c r="L3017" s="42" t="n"/>
      <c r="M3017" s="42" t="n"/>
      <c r="N3017" s="42" t="n"/>
      <c r="O3017" s="42" t="n"/>
    </row>
    <row r="3018">
      <c r="A3018" s="40" t="n"/>
      <c r="B3018" s="41" t="n"/>
      <c r="C3018" s="42" t="n"/>
      <c r="D3018" s="42" t="n"/>
      <c r="E3018" s="42" t="n"/>
      <c r="F3018" s="42" t="n"/>
      <c r="G3018" s="42" t="n"/>
      <c r="H3018" s="42" t="n"/>
      <c r="I3018" s="42" t="n"/>
      <c r="J3018" s="42" t="n"/>
      <c r="K3018" s="42" t="n"/>
      <c r="L3018" s="42" t="n"/>
      <c r="M3018" s="42" t="n"/>
      <c r="N3018" s="42" t="n"/>
      <c r="O3018" s="42" t="n"/>
    </row>
    <row r="3019">
      <c r="A3019" s="40" t="n"/>
      <c r="B3019" s="41" t="n"/>
      <c r="C3019" s="42" t="n"/>
      <c r="D3019" s="42" t="n"/>
      <c r="E3019" s="42" t="n"/>
      <c r="F3019" s="42" t="n"/>
      <c r="G3019" s="42" t="n"/>
      <c r="H3019" s="42" t="n"/>
      <c r="I3019" s="42" t="n"/>
      <c r="J3019" s="42" t="n"/>
      <c r="K3019" s="42" t="n"/>
      <c r="L3019" s="42" t="n"/>
      <c r="M3019" s="42" t="n"/>
      <c r="N3019" s="42" t="n"/>
      <c r="O3019" s="42" t="n"/>
    </row>
    <row r="3020">
      <c r="A3020" s="40" t="n"/>
      <c r="B3020" s="41" t="n"/>
      <c r="C3020" s="42" t="n"/>
      <c r="D3020" s="42" t="n"/>
      <c r="E3020" s="42" t="n"/>
      <c r="F3020" s="42" t="n"/>
      <c r="G3020" s="42" t="n"/>
      <c r="H3020" s="42" t="n"/>
      <c r="I3020" s="42" t="n"/>
      <c r="J3020" s="42" t="n"/>
      <c r="K3020" s="42" t="n"/>
      <c r="L3020" s="42" t="n"/>
      <c r="M3020" s="42" t="n"/>
      <c r="N3020" s="42" t="n"/>
      <c r="O3020" s="42" t="n"/>
    </row>
    <row r="3021">
      <c r="A3021" s="40" t="n"/>
      <c r="B3021" s="41" t="n"/>
      <c r="C3021" s="42" t="n"/>
      <c r="D3021" s="42" t="n"/>
      <c r="E3021" s="42" t="n"/>
      <c r="F3021" s="42" t="n"/>
      <c r="G3021" s="42" t="n"/>
      <c r="H3021" s="42" t="n"/>
      <c r="I3021" s="42" t="n"/>
      <c r="J3021" s="42" t="n"/>
      <c r="K3021" s="42" t="n"/>
      <c r="L3021" s="42" t="n"/>
      <c r="M3021" s="42" t="n"/>
      <c r="N3021" s="42" t="n"/>
      <c r="O3021" s="42" t="n"/>
    </row>
    <row r="3022">
      <c r="A3022" s="40" t="n"/>
      <c r="B3022" s="41" t="n"/>
      <c r="C3022" s="42" t="n"/>
      <c r="D3022" s="42" t="n"/>
      <c r="E3022" s="42" t="n"/>
      <c r="F3022" s="42" t="n"/>
      <c r="G3022" s="42" t="n"/>
      <c r="H3022" s="42" t="n"/>
      <c r="I3022" s="42" t="n"/>
      <c r="J3022" s="42" t="n"/>
      <c r="K3022" s="42" t="n"/>
      <c r="L3022" s="42" t="n"/>
      <c r="M3022" s="42" t="n"/>
      <c r="N3022" s="42" t="n"/>
      <c r="O3022" s="42" t="n"/>
    </row>
    <row r="3023">
      <c r="A3023" s="40" t="n"/>
      <c r="B3023" s="41" t="n"/>
      <c r="C3023" s="42" t="n"/>
      <c r="D3023" s="42" t="n"/>
      <c r="E3023" s="42" t="n"/>
      <c r="F3023" s="42" t="n"/>
      <c r="G3023" s="42" t="n"/>
      <c r="H3023" s="42" t="n"/>
      <c r="I3023" s="42" t="n"/>
      <c r="J3023" s="42" t="n"/>
      <c r="K3023" s="42" t="n"/>
      <c r="L3023" s="42" t="n"/>
      <c r="M3023" s="42" t="n"/>
      <c r="N3023" s="42" t="n"/>
      <c r="O3023" s="42" t="n"/>
    </row>
    <row r="3024">
      <c r="A3024" s="40" t="n"/>
      <c r="B3024" s="41" t="n"/>
      <c r="C3024" s="42" t="n"/>
      <c r="D3024" s="42" t="n"/>
      <c r="E3024" s="42" t="n"/>
      <c r="F3024" s="42" t="n"/>
      <c r="G3024" s="42" t="n"/>
      <c r="H3024" s="42" t="n"/>
      <c r="I3024" s="42" t="n"/>
      <c r="J3024" s="42" t="n"/>
      <c r="K3024" s="42" t="n"/>
      <c r="L3024" s="42" t="n"/>
      <c r="M3024" s="42" t="n"/>
      <c r="N3024" s="42" t="n"/>
      <c r="O3024" s="42" t="n"/>
    </row>
    <row r="3025">
      <c r="A3025" s="40" t="n"/>
      <c r="B3025" s="41" t="n"/>
      <c r="C3025" s="42" t="n"/>
      <c r="D3025" s="42" t="n"/>
      <c r="E3025" s="42" t="n"/>
      <c r="F3025" s="42" t="n"/>
      <c r="G3025" s="42" t="n"/>
      <c r="H3025" s="42" t="n"/>
      <c r="I3025" s="42" t="n"/>
      <c r="J3025" s="42" t="n"/>
      <c r="K3025" s="42" t="n"/>
      <c r="L3025" s="42" t="n"/>
      <c r="M3025" s="42" t="n"/>
      <c r="N3025" s="42" t="n"/>
      <c r="O3025" s="42" t="n"/>
    </row>
    <row r="3026">
      <c r="A3026" s="40" t="n"/>
      <c r="B3026" s="41" t="n"/>
      <c r="C3026" s="42" t="n"/>
      <c r="D3026" s="42" t="n"/>
      <c r="E3026" s="42" t="n"/>
      <c r="F3026" s="42" t="n"/>
      <c r="G3026" s="42" t="n"/>
      <c r="H3026" s="42" t="n"/>
      <c r="I3026" s="42" t="n"/>
      <c r="J3026" s="42" t="n"/>
      <c r="K3026" s="42" t="n"/>
      <c r="L3026" s="42" t="n"/>
      <c r="M3026" s="42" t="n"/>
      <c r="N3026" s="42" t="n"/>
      <c r="O3026" s="42" t="n"/>
    </row>
    <row r="3027">
      <c r="A3027" s="40" t="n"/>
      <c r="B3027" s="41" t="n"/>
      <c r="C3027" s="42" t="n"/>
      <c r="D3027" s="42" t="n"/>
      <c r="E3027" s="42" t="n"/>
      <c r="F3027" s="42" t="n"/>
      <c r="G3027" s="42" t="n"/>
      <c r="H3027" s="42" t="n"/>
      <c r="I3027" s="42" t="n"/>
      <c r="J3027" s="42" t="n"/>
      <c r="K3027" s="42" t="n"/>
      <c r="L3027" s="42" t="n"/>
      <c r="M3027" s="42" t="n"/>
      <c r="N3027" s="42" t="n"/>
      <c r="O3027" s="42" t="n"/>
    </row>
    <row r="3028">
      <c r="A3028" s="40" t="n"/>
      <c r="B3028" s="41" t="n"/>
      <c r="C3028" s="42" t="n"/>
      <c r="D3028" s="42" t="n"/>
      <c r="E3028" s="42" t="n"/>
      <c r="F3028" s="42" t="n"/>
      <c r="G3028" s="42" t="n"/>
      <c r="H3028" s="42" t="n"/>
      <c r="I3028" s="42" t="n"/>
      <c r="J3028" s="42" t="n"/>
      <c r="K3028" s="42" t="n"/>
      <c r="L3028" s="42" t="n"/>
      <c r="M3028" s="42" t="n"/>
      <c r="N3028" s="42" t="n"/>
      <c r="O3028" s="42" t="n"/>
    </row>
    <row r="3029">
      <c r="A3029" s="40" t="n"/>
      <c r="B3029" s="41" t="n"/>
      <c r="C3029" s="42" t="n"/>
      <c r="D3029" s="42" t="n"/>
      <c r="E3029" s="42" t="n"/>
      <c r="F3029" s="42" t="n"/>
      <c r="G3029" s="42" t="n"/>
      <c r="H3029" s="42" t="n"/>
      <c r="I3029" s="42" t="n"/>
      <c r="J3029" s="42" t="n"/>
      <c r="K3029" s="42" t="n"/>
      <c r="L3029" s="42" t="n"/>
      <c r="M3029" s="42" t="n"/>
      <c r="N3029" s="42" t="n"/>
      <c r="O3029" s="42" t="n"/>
    </row>
    <row r="3030">
      <c r="A3030" s="40" t="n"/>
      <c r="B3030" s="41" t="n"/>
      <c r="C3030" s="42" t="n"/>
      <c r="D3030" s="42" t="n"/>
      <c r="E3030" s="42" t="n"/>
      <c r="F3030" s="42" t="n"/>
      <c r="G3030" s="42" t="n"/>
      <c r="H3030" s="42" t="n"/>
      <c r="I3030" s="42" t="n"/>
      <c r="J3030" s="42" t="n"/>
      <c r="K3030" s="42" t="n"/>
      <c r="L3030" s="42" t="n"/>
      <c r="M3030" s="42" t="n"/>
      <c r="N3030" s="42" t="n"/>
      <c r="O3030" s="42" t="n"/>
    </row>
    <row r="3031">
      <c r="A3031" s="40" t="n"/>
      <c r="B3031" s="41" t="n"/>
      <c r="C3031" s="42" t="n"/>
      <c r="D3031" s="42" t="n"/>
      <c r="E3031" s="42" t="n"/>
      <c r="F3031" s="42" t="n"/>
      <c r="G3031" s="42" t="n"/>
      <c r="H3031" s="42" t="n"/>
      <c r="I3031" s="42" t="n"/>
      <c r="J3031" s="42" t="n"/>
      <c r="K3031" s="42" t="n"/>
      <c r="L3031" s="42" t="n"/>
      <c r="M3031" s="42" t="n"/>
      <c r="N3031" s="42" t="n"/>
      <c r="O3031" s="42" t="n"/>
    </row>
    <row r="3032">
      <c r="A3032" s="40" t="n"/>
      <c r="B3032" s="41" t="n"/>
      <c r="C3032" s="42" t="n"/>
      <c r="D3032" s="42" t="n"/>
      <c r="E3032" s="42" t="n"/>
      <c r="F3032" s="42" t="n"/>
      <c r="G3032" s="42" t="n"/>
      <c r="H3032" s="42" t="n"/>
      <c r="I3032" s="42" t="n"/>
      <c r="J3032" s="42" t="n"/>
      <c r="K3032" s="42" t="n"/>
      <c r="L3032" s="42" t="n"/>
      <c r="M3032" s="42" t="n"/>
      <c r="N3032" s="42" t="n"/>
      <c r="O3032" s="42" t="n"/>
    </row>
    <row r="3033">
      <c r="A3033" s="40" t="n"/>
      <c r="B3033" s="41" t="n"/>
      <c r="C3033" s="42" t="n"/>
      <c r="D3033" s="42" t="n"/>
      <c r="E3033" s="42" t="n"/>
      <c r="F3033" s="42" t="n"/>
      <c r="G3033" s="42" t="n"/>
      <c r="H3033" s="42" t="n"/>
      <c r="I3033" s="42" t="n"/>
      <c r="J3033" s="42" t="n"/>
      <c r="K3033" s="42" t="n"/>
      <c r="L3033" s="42" t="n"/>
      <c r="M3033" s="42" t="n"/>
      <c r="N3033" s="42" t="n"/>
      <c r="O3033" s="42" t="n"/>
    </row>
    <row r="3034">
      <c r="A3034" s="40" t="n"/>
      <c r="B3034" s="41" t="n"/>
      <c r="C3034" s="42" t="n"/>
      <c r="D3034" s="42" t="n"/>
      <c r="E3034" s="42" t="n"/>
      <c r="F3034" s="42" t="n"/>
      <c r="G3034" s="42" t="n"/>
      <c r="H3034" s="42" t="n"/>
      <c r="I3034" s="42" t="n"/>
      <c r="J3034" s="42" t="n"/>
      <c r="K3034" s="42" t="n"/>
      <c r="L3034" s="42" t="n"/>
      <c r="M3034" s="42" t="n"/>
      <c r="N3034" s="42" t="n"/>
      <c r="O3034" s="42" t="n"/>
    </row>
    <row r="3035">
      <c r="A3035" s="40" t="n"/>
      <c r="B3035" s="41" t="n"/>
      <c r="C3035" s="42" t="n"/>
      <c r="D3035" s="42" t="n"/>
      <c r="E3035" s="42" t="n"/>
      <c r="F3035" s="42" t="n"/>
      <c r="G3035" s="42" t="n"/>
      <c r="H3035" s="42" t="n"/>
      <c r="I3035" s="42" t="n"/>
      <c r="J3035" s="42" t="n"/>
      <c r="K3035" s="42" t="n"/>
      <c r="L3035" s="42" t="n"/>
      <c r="M3035" s="42" t="n"/>
      <c r="N3035" s="42" t="n"/>
      <c r="O3035" s="42" t="n"/>
    </row>
    <row r="3036">
      <c r="A3036" s="40" t="n"/>
      <c r="B3036" s="41" t="n"/>
      <c r="C3036" s="42" t="n"/>
      <c r="D3036" s="42" t="n"/>
      <c r="E3036" s="42" t="n"/>
      <c r="F3036" s="42" t="n"/>
      <c r="G3036" s="42" t="n"/>
      <c r="H3036" s="42" t="n"/>
      <c r="I3036" s="42" t="n"/>
      <c r="J3036" s="42" t="n"/>
      <c r="K3036" s="42" t="n"/>
      <c r="L3036" s="42" t="n"/>
      <c r="M3036" s="42" t="n"/>
      <c r="N3036" s="42" t="n"/>
      <c r="O3036" s="42" t="n"/>
    </row>
    <row r="3037">
      <c r="A3037" s="40" t="n"/>
      <c r="B3037" s="41" t="n"/>
      <c r="C3037" s="42" t="n"/>
      <c r="D3037" s="42" t="n"/>
      <c r="E3037" s="42" t="n"/>
      <c r="F3037" s="42" t="n"/>
      <c r="G3037" s="42" t="n"/>
      <c r="H3037" s="42" t="n"/>
      <c r="I3037" s="42" t="n"/>
      <c r="J3037" s="42" t="n"/>
      <c r="K3037" s="42" t="n"/>
      <c r="L3037" s="42" t="n"/>
      <c r="M3037" s="42" t="n"/>
      <c r="N3037" s="42" t="n"/>
      <c r="O3037" s="42" t="n"/>
    </row>
    <row r="3038">
      <c r="A3038" s="40" t="n"/>
      <c r="B3038" s="41" t="n"/>
      <c r="C3038" s="42" t="n"/>
      <c r="D3038" s="42" t="n"/>
      <c r="E3038" s="42" t="n"/>
      <c r="F3038" s="42" t="n"/>
      <c r="G3038" s="42" t="n"/>
      <c r="H3038" s="42" t="n"/>
      <c r="I3038" s="42" t="n"/>
      <c r="J3038" s="42" t="n"/>
      <c r="K3038" s="42" t="n"/>
      <c r="L3038" s="42" t="n"/>
      <c r="M3038" s="42" t="n"/>
      <c r="N3038" s="42" t="n"/>
      <c r="O3038" s="42" t="n"/>
    </row>
    <row r="3039">
      <c r="A3039" s="40" t="n"/>
      <c r="B3039" s="41" t="n"/>
      <c r="C3039" s="42" t="n"/>
      <c r="D3039" s="42" t="n"/>
      <c r="E3039" s="42" t="n"/>
      <c r="F3039" s="42" t="n"/>
      <c r="G3039" s="42" t="n"/>
      <c r="H3039" s="42" t="n"/>
      <c r="I3039" s="42" t="n"/>
      <c r="J3039" s="42" t="n"/>
      <c r="K3039" s="42" t="n"/>
      <c r="L3039" s="42" t="n"/>
      <c r="M3039" s="42" t="n"/>
      <c r="N3039" s="42" t="n"/>
      <c r="O3039" s="42" t="n"/>
    </row>
    <row r="3040">
      <c r="A3040" s="40" t="n"/>
      <c r="B3040" s="41" t="n"/>
      <c r="C3040" s="42" t="n"/>
      <c r="D3040" s="42" t="n"/>
      <c r="E3040" s="42" t="n"/>
      <c r="F3040" s="42" t="n"/>
      <c r="G3040" s="42" t="n"/>
      <c r="H3040" s="42" t="n"/>
      <c r="I3040" s="42" t="n"/>
      <c r="J3040" s="42" t="n"/>
      <c r="K3040" s="42" t="n"/>
      <c r="L3040" s="42" t="n"/>
      <c r="M3040" s="42" t="n"/>
      <c r="N3040" s="42" t="n"/>
      <c r="O3040" s="42" t="n"/>
    </row>
    <row r="3041">
      <c r="A3041" s="40" t="n"/>
      <c r="B3041" s="41" t="n"/>
      <c r="C3041" s="42" t="n"/>
      <c r="D3041" s="42" t="n"/>
      <c r="E3041" s="42" t="n"/>
      <c r="F3041" s="42" t="n"/>
      <c r="G3041" s="42" t="n"/>
      <c r="H3041" s="42" t="n"/>
      <c r="I3041" s="42" t="n"/>
      <c r="J3041" s="42" t="n"/>
      <c r="K3041" s="42" t="n"/>
      <c r="L3041" s="42" t="n"/>
      <c r="M3041" s="42" t="n"/>
      <c r="N3041" s="42" t="n"/>
      <c r="O3041" s="42" t="n"/>
    </row>
    <row r="3042">
      <c r="A3042" s="40" t="n"/>
      <c r="B3042" s="41" t="n"/>
      <c r="C3042" s="42" t="n"/>
      <c r="D3042" s="42" t="n"/>
      <c r="E3042" s="42" t="n"/>
      <c r="F3042" s="42" t="n"/>
      <c r="G3042" s="42" t="n"/>
      <c r="H3042" s="42" t="n"/>
      <c r="I3042" s="42" t="n"/>
      <c r="J3042" s="42" t="n"/>
      <c r="K3042" s="42" t="n"/>
      <c r="L3042" s="42" t="n"/>
      <c r="M3042" s="42" t="n"/>
      <c r="N3042" s="42" t="n"/>
      <c r="O3042" s="42" t="n"/>
    </row>
    <row r="3043">
      <c r="A3043" s="40" t="n"/>
      <c r="B3043" s="41" t="n"/>
      <c r="C3043" s="42" t="n"/>
      <c r="D3043" s="42" t="n"/>
      <c r="E3043" s="42" t="n"/>
      <c r="F3043" s="42" t="n"/>
      <c r="G3043" s="42" t="n"/>
      <c r="H3043" s="42" t="n"/>
      <c r="I3043" s="42" t="n"/>
      <c r="J3043" s="42" t="n"/>
      <c r="K3043" s="42" t="n"/>
      <c r="L3043" s="42" t="n"/>
      <c r="M3043" s="42" t="n"/>
      <c r="N3043" s="42" t="n"/>
      <c r="O3043" s="42" t="n"/>
    </row>
    <row r="3044">
      <c r="A3044" s="40" t="n"/>
      <c r="B3044" s="41" t="n"/>
      <c r="C3044" s="42" t="n"/>
      <c r="D3044" s="42" t="n"/>
      <c r="E3044" s="42" t="n"/>
      <c r="F3044" s="42" t="n"/>
      <c r="G3044" s="42" t="n"/>
      <c r="H3044" s="42" t="n"/>
      <c r="I3044" s="42" t="n"/>
      <c r="J3044" s="42" t="n"/>
      <c r="K3044" s="42" t="n"/>
      <c r="L3044" s="42" t="n"/>
      <c r="M3044" s="42" t="n"/>
      <c r="N3044" s="42" t="n"/>
      <c r="O3044" s="42" t="n"/>
    </row>
    <row r="3045">
      <c r="A3045" s="40" t="n"/>
      <c r="B3045" s="41" t="n"/>
      <c r="C3045" s="42" t="n"/>
      <c r="D3045" s="42" t="n"/>
      <c r="E3045" s="42" t="n"/>
      <c r="F3045" s="42" t="n"/>
      <c r="G3045" s="42" t="n"/>
      <c r="H3045" s="42" t="n"/>
      <c r="I3045" s="42" t="n"/>
      <c r="J3045" s="42" t="n"/>
      <c r="K3045" s="42" t="n"/>
      <c r="L3045" s="42" t="n"/>
      <c r="M3045" s="42" t="n"/>
      <c r="N3045" s="42" t="n"/>
      <c r="O3045" s="42" t="n"/>
    </row>
    <row r="3046">
      <c r="A3046" s="40" t="n"/>
      <c r="B3046" s="41" t="n"/>
      <c r="C3046" s="42" t="n"/>
      <c r="D3046" s="42" t="n"/>
      <c r="E3046" s="42" t="n"/>
      <c r="F3046" s="42" t="n"/>
      <c r="G3046" s="42" t="n"/>
      <c r="H3046" s="42" t="n"/>
      <c r="I3046" s="42" t="n"/>
      <c r="J3046" s="42" t="n"/>
      <c r="K3046" s="42" t="n"/>
      <c r="L3046" s="42" t="n"/>
      <c r="M3046" s="42" t="n"/>
      <c r="N3046" s="42" t="n"/>
      <c r="O3046" s="42" t="n"/>
    </row>
    <row r="3047">
      <c r="A3047" s="40" t="n"/>
      <c r="B3047" s="41" t="n"/>
      <c r="C3047" s="42" t="n"/>
      <c r="D3047" s="42" t="n"/>
      <c r="E3047" s="42" t="n"/>
      <c r="F3047" s="42" t="n"/>
      <c r="G3047" s="42" t="n"/>
      <c r="H3047" s="42" t="n"/>
      <c r="I3047" s="42" t="n"/>
      <c r="J3047" s="42" t="n"/>
      <c r="K3047" s="42" t="n"/>
      <c r="L3047" s="42" t="n"/>
      <c r="M3047" s="42" t="n"/>
      <c r="N3047" s="42" t="n"/>
      <c r="O3047" s="42" t="n"/>
    </row>
    <row r="3048">
      <c r="A3048" s="40" t="n"/>
      <c r="B3048" s="41" t="n"/>
      <c r="C3048" s="42" t="n"/>
      <c r="D3048" s="42" t="n"/>
      <c r="E3048" s="42" t="n"/>
      <c r="F3048" s="42" t="n"/>
      <c r="G3048" s="42" t="n"/>
      <c r="H3048" s="42" t="n"/>
      <c r="I3048" s="42" t="n"/>
      <c r="J3048" s="42" t="n"/>
      <c r="K3048" s="42" t="n"/>
      <c r="L3048" s="42" t="n"/>
      <c r="M3048" s="42" t="n"/>
      <c r="N3048" s="42" t="n"/>
      <c r="O3048" s="42" t="n"/>
    </row>
    <row r="3049">
      <c r="A3049" s="40" t="n"/>
      <c r="B3049" s="41" t="n"/>
      <c r="C3049" s="42" t="n"/>
      <c r="D3049" s="42" t="n"/>
      <c r="E3049" s="42" t="n"/>
      <c r="F3049" s="42" t="n"/>
      <c r="G3049" s="42" t="n"/>
      <c r="H3049" s="42" t="n"/>
      <c r="I3049" s="42" t="n"/>
      <c r="J3049" s="42" t="n"/>
      <c r="K3049" s="42" t="n"/>
      <c r="L3049" s="42" t="n"/>
      <c r="M3049" s="42" t="n"/>
      <c r="N3049" s="42" t="n"/>
      <c r="O3049" s="42" t="n"/>
    </row>
    <row r="3050">
      <c r="A3050" s="40" t="n"/>
      <c r="B3050" s="41" t="n"/>
      <c r="C3050" s="42" t="n"/>
      <c r="D3050" s="42" t="n"/>
      <c r="E3050" s="42" t="n"/>
      <c r="F3050" s="42" t="n"/>
      <c r="G3050" s="42" t="n"/>
      <c r="H3050" s="42" t="n"/>
      <c r="I3050" s="42" t="n"/>
      <c r="J3050" s="42" t="n"/>
      <c r="K3050" s="42" t="n"/>
      <c r="L3050" s="42" t="n"/>
      <c r="M3050" s="42" t="n"/>
      <c r="N3050" s="42" t="n"/>
      <c r="O3050" s="42" t="n"/>
    </row>
    <row r="3051">
      <c r="A3051" s="40" t="n"/>
      <c r="B3051" s="41" t="n"/>
      <c r="C3051" s="42" t="n"/>
      <c r="D3051" s="42" t="n"/>
      <c r="E3051" s="42" t="n"/>
      <c r="F3051" s="42" t="n"/>
      <c r="G3051" s="42" t="n"/>
      <c r="H3051" s="42" t="n"/>
      <c r="I3051" s="42" t="n"/>
      <c r="J3051" s="42" t="n"/>
      <c r="K3051" s="42" t="n"/>
      <c r="L3051" s="42" t="n"/>
      <c r="M3051" s="42" t="n"/>
      <c r="N3051" s="42" t="n"/>
      <c r="O3051" s="42" t="n"/>
    </row>
    <row r="3052">
      <c r="A3052" s="40" t="n"/>
      <c r="B3052" s="41" t="n"/>
      <c r="C3052" s="42" t="n"/>
      <c r="D3052" s="42" t="n"/>
      <c r="E3052" s="42" t="n"/>
      <c r="F3052" s="42" t="n"/>
      <c r="G3052" s="42" t="n"/>
      <c r="H3052" s="42" t="n"/>
      <c r="I3052" s="42" t="n"/>
      <c r="J3052" s="42" t="n"/>
      <c r="K3052" s="42" t="n"/>
      <c r="L3052" s="42" t="n"/>
      <c r="M3052" s="42" t="n"/>
      <c r="N3052" s="42" t="n"/>
      <c r="O3052" s="42" t="n"/>
    </row>
    <row r="3053">
      <c r="A3053" s="40" t="n"/>
      <c r="B3053" s="41" t="n"/>
      <c r="C3053" s="42" t="n"/>
      <c r="D3053" s="42" t="n"/>
      <c r="E3053" s="42" t="n"/>
      <c r="F3053" s="42" t="n"/>
      <c r="G3053" s="42" t="n"/>
      <c r="H3053" s="42" t="n"/>
      <c r="I3053" s="42" t="n"/>
      <c r="J3053" s="42" t="n"/>
      <c r="K3053" s="42" t="n"/>
      <c r="L3053" s="42" t="n"/>
      <c r="M3053" s="42" t="n"/>
      <c r="N3053" s="42" t="n"/>
      <c r="O3053" s="42" t="n"/>
    </row>
    <row r="3054">
      <c r="A3054" s="40" t="n"/>
      <c r="B3054" s="41" t="n"/>
      <c r="C3054" s="42" t="n"/>
      <c r="D3054" s="42" t="n"/>
      <c r="E3054" s="42" t="n"/>
      <c r="F3054" s="42" t="n"/>
      <c r="G3054" s="42" t="n"/>
      <c r="H3054" s="42" t="n"/>
      <c r="I3054" s="42" t="n"/>
      <c r="J3054" s="42" t="n"/>
      <c r="K3054" s="42" t="n"/>
      <c r="L3054" s="42" t="n"/>
      <c r="M3054" s="42" t="n"/>
      <c r="N3054" s="42" t="n"/>
      <c r="O3054" s="42" t="n"/>
    </row>
    <row r="3055">
      <c r="A3055" s="40" t="n"/>
      <c r="B3055" s="41" t="n"/>
      <c r="C3055" s="42" t="n"/>
      <c r="D3055" s="42" t="n"/>
      <c r="E3055" s="42" t="n"/>
      <c r="F3055" s="42" t="n"/>
      <c r="G3055" s="42" t="n"/>
      <c r="H3055" s="42" t="n"/>
      <c r="I3055" s="42" t="n"/>
      <c r="J3055" s="42" t="n"/>
      <c r="K3055" s="42" t="n"/>
      <c r="L3055" s="42" t="n"/>
      <c r="M3055" s="42" t="n"/>
      <c r="N3055" s="42" t="n"/>
      <c r="O3055" s="42" t="n"/>
    </row>
    <row r="3056">
      <c r="A3056" s="40" t="n"/>
      <c r="B3056" s="41" t="n"/>
      <c r="C3056" s="42" t="n"/>
      <c r="D3056" s="42" t="n"/>
      <c r="E3056" s="42" t="n"/>
      <c r="F3056" s="42" t="n"/>
      <c r="G3056" s="42" t="n"/>
      <c r="H3056" s="42" t="n"/>
      <c r="I3056" s="42" t="n"/>
      <c r="J3056" s="42" t="n"/>
      <c r="K3056" s="42" t="n"/>
      <c r="L3056" s="42" t="n"/>
      <c r="M3056" s="42" t="n"/>
      <c r="N3056" s="42" t="n"/>
      <c r="O3056" s="42" t="n"/>
    </row>
    <row r="3057">
      <c r="A3057" s="40" t="n"/>
      <c r="B3057" s="41" t="n"/>
      <c r="C3057" s="42" t="n"/>
      <c r="D3057" s="42" t="n"/>
      <c r="E3057" s="42" t="n"/>
      <c r="F3057" s="42" t="n"/>
      <c r="G3057" s="42" t="n"/>
      <c r="H3057" s="42" t="n"/>
      <c r="I3057" s="42" t="n"/>
      <c r="J3057" s="42" t="n"/>
      <c r="K3057" s="42" t="n"/>
      <c r="L3057" s="42" t="n"/>
      <c r="M3057" s="42" t="n"/>
      <c r="N3057" s="42" t="n"/>
      <c r="O3057" s="42" t="n"/>
    </row>
    <row r="3058">
      <c r="A3058" s="40" t="n"/>
      <c r="B3058" s="41" t="n"/>
      <c r="C3058" s="42" t="n"/>
      <c r="D3058" s="42" t="n"/>
      <c r="E3058" s="42" t="n"/>
      <c r="F3058" s="42" t="n"/>
      <c r="G3058" s="42" t="n"/>
      <c r="H3058" s="42" t="n"/>
      <c r="I3058" s="42" t="n"/>
      <c r="J3058" s="42" t="n"/>
      <c r="K3058" s="42" t="n"/>
      <c r="L3058" s="42" t="n"/>
      <c r="M3058" s="42" t="n"/>
      <c r="N3058" s="42" t="n"/>
      <c r="O3058" s="42" t="n"/>
    </row>
    <row r="3059">
      <c r="A3059" s="40" t="n"/>
      <c r="B3059" s="41" t="n"/>
      <c r="C3059" s="42" t="n"/>
      <c r="D3059" s="42" t="n"/>
      <c r="E3059" s="42" t="n"/>
      <c r="F3059" s="42" t="n"/>
      <c r="G3059" s="42" t="n"/>
      <c r="H3059" s="42" t="n"/>
      <c r="I3059" s="42" t="n"/>
      <c r="J3059" s="42" t="n"/>
      <c r="K3059" s="42" t="n"/>
      <c r="L3059" s="42" t="n"/>
      <c r="M3059" s="42" t="n"/>
      <c r="N3059" s="42" t="n"/>
      <c r="O3059" s="42" t="n"/>
    </row>
    <row r="3060">
      <c r="A3060" s="40" t="n"/>
      <c r="B3060" s="41" t="n"/>
      <c r="C3060" s="42" t="n"/>
      <c r="D3060" s="42" t="n"/>
      <c r="E3060" s="42" t="n"/>
      <c r="F3060" s="42" t="n"/>
      <c r="G3060" s="42" t="n"/>
      <c r="H3060" s="42" t="n"/>
      <c r="I3060" s="42" t="n"/>
      <c r="J3060" s="42" t="n"/>
      <c r="K3060" s="42" t="n"/>
      <c r="L3060" s="42" t="n"/>
      <c r="M3060" s="42" t="n"/>
      <c r="N3060" s="42" t="n"/>
      <c r="O3060" s="42" t="n"/>
    </row>
    <row r="3061">
      <c r="A3061" s="40" t="n"/>
      <c r="B3061" s="41" t="n"/>
      <c r="C3061" s="42" t="n"/>
      <c r="D3061" s="42" t="n"/>
      <c r="E3061" s="42" t="n"/>
      <c r="F3061" s="42" t="n"/>
      <c r="G3061" s="42" t="n"/>
      <c r="H3061" s="42" t="n"/>
      <c r="I3061" s="42" t="n"/>
      <c r="J3061" s="42" t="n"/>
      <c r="K3061" s="42" t="n"/>
      <c r="L3061" s="42" t="n"/>
      <c r="M3061" s="42" t="n"/>
      <c r="N3061" s="42" t="n"/>
      <c r="O3061" s="42" t="n"/>
    </row>
    <row r="3062">
      <c r="A3062" s="40" t="n"/>
      <c r="B3062" s="41" t="n"/>
      <c r="C3062" s="42" t="n"/>
      <c r="D3062" s="42" t="n"/>
      <c r="E3062" s="42" t="n"/>
      <c r="F3062" s="42" t="n"/>
      <c r="G3062" s="42" t="n"/>
      <c r="H3062" s="42" t="n"/>
      <c r="I3062" s="42" t="n"/>
      <c r="J3062" s="42" t="n"/>
      <c r="K3062" s="42" t="n"/>
      <c r="L3062" s="42" t="n"/>
      <c r="M3062" s="42" t="n"/>
      <c r="N3062" s="42" t="n"/>
      <c r="O3062" s="42" t="n"/>
    </row>
    <row r="3063">
      <c r="A3063" s="40" t="n"/>
      <c r="B3063" s="41" t="n"/>
      <c r="C3063" s="42" t="n"/>
      <c r="D3063" s="42" t="n"/>
      <c r="E3063" s="42" t="n"/>
      <c r="F3063" s="42" t="n"/>
      <c r="G3063" s="42" t="n"/>
      <c r="H3063" s="42" t="n"/>
      <c r="I3063" s="42" t="n"/>
      <c r="J3063" s="42" t="n"/>
      <c r="K3063" s="42" t="n"/>
      <c r="L3063" s="42" t="n"/>
      <c r="M3063" s="42" t="n"/>
      <c r="N3063" s="42" t="n"/>
      <c r="O3063" s="42" t="n"/>
    </row>
    <row r="3064">
      <c r="A3064" s="40" t="n"/>
      <c r="B3064" s="41" t="n"/>
      <c r="C3064" s="42" t="n"/>
      <c r="D3064" s="42" t="n"/>
      <c r="E3064" s="42" t="n"/>
      <c r="F3064" s="42" t="n"/>
      <c r="G3064" s="42" t="n"/>
      <c r="H3064" s="42" t="n"/>
      <c r="I3064" s="42" t="n"/>
      <c r="J3064" s="42" t="n"/>
      <c r="K3064" s="42" t="n"/>
      <c r="L3064" s="42" t="n"/>
      <c r="M3064" s="42" t="n"/>
      <c r="N3064" s="42" t="n"/>
      <c r="O3064" s="42" t="n"/>
    </row>
    <row r="3065">
      <c r="A3065" s="40" t="n"/>
      <c r="B3065" s="41" t="n"/>
      <c r="C3065" s="42" t="n"/>
      <c r="D3065" s="42" t="n"/>
      <c r="E3065" s="42" t="n"/>
      <c r="F3065" s="42" t="n"/>
      <c r="G3065" s="42" t="n"/>
      <c r="H3065" s="42" t="n"/>
      <c r="I3065" s="42" t="n"/>
      <c r="J3065" s="42" t="n"/>
      <c r="K3065" s="42" t="n"/>
      <c r="L3065" s="42" t="n"/>
      <c r="M3065" s="42" t="n"/>
      <c r="N3065" s="42" t="n"/>
      <c r="O3065" s="42" t="n"/>
    </row>
    <row r="3066">
      <c r="A3066" s="40" t="n"/>
      <c r="B3066" s="41" t="n"/>
      <c r="C3066" s="42" t="n"/>
      <c r="D3066" s="42" t="n"/>
      <c r="E3066" s="42" t="n"/>
      <c r="F3066" s="42" t="n"/>
      <c r="G3066" s="42" t="n"/>
      <c r="H3066" s="42" t="n"/>
      <c r="I3066" s="42" t="n"/>
      <c r="J3066" s="42" t="n"/>
      <c r="K3066" s="42" t="n"/>
      <c r="L3066" s="42" t="n"/>
      <c r="M3066" s="42" t="n"/>
      <c r="N3066" s="42" t="n"/>
      <c r="O3066" s="42" t="n"/>
    </row>
    <row r="3067">
      <c r="A3067" s="40" t="n"/>
      <c r="B3067" s="41" t="n"/>
      <c r="C3067" s="42" t="n"/>
      <c r="D3067" s="42" t="n"/>
      <c r="E3067" s="42" t="n"/>
      <c r="F3067" s="42" t="n"/>
      <c r="G3067" s="42" t="n"/>
      <c r="H3067" s="42" t="n"/>
      <c r="I3067" s="42" t="n"/>
      <c r="J3067" s="42" t="n"/>
      <c r="K3067" s="42" t="n"/>
      <c r="L3067" s="42" t="n"/>
      <c r="M3067" s="42" t="n"/>
      <c r="N3067" s="42" t="n"/>
      <c r="O3067" s="42" t="n"/>
    </row>
    <row r="3068">
      <c r="A3068" s="40" t="n"/>
      <c r="B3068" s="41" t="n"/>
      <c r="C3068" s="42" t="n"/>
      <c r="D3068" s="42" t="n"/>
      <c r="E3068" s="42" t="n"/>
      <c r="F3068" s="42" t="n"/>
      <c r="G3068" s="42" t="n"/>
      <c r="H3068" s="42" t="n"/>
      <c r="I3068" s="42" t="n"/>
      <c r="J3068" s="42" t="n"/>
      <c r="K3068" s="42" t="n"/>
      <c r="L3068" s="42" t="n"/>
      <c r="M3068" s="42" t="n"/>
      <c r="N3068" s="42" t="n"/>
      <c r="O3068" s="42" t="n"/>
    </row>
    <row r="3069">
      <c r="A3069" s="40" t="n"/>
      <c r="B3069" s="41" t="n"/>
      <c r="C3069" s="42" t="n"/>
      <c r="D3069" s="42" t="n"/>
      <c r="E3069" s="42" t="n"/>
      <c r="F3069" s="42" t="n"/>
      <c r="G3069" s="42" t="n"/>
      <c r="H3069" s="42" t="n"/>
      <c r="I3069" s="42" t="n"/>
      <c r="J3069" s="42" t="n"/>
      <c r="K3069" s="42" t="n"/>
      <c r="L3069" s="42" t="n"/>
      <c r="M3069" s="42" t="n"/>
      <c r="N3069" s="42" t="n"/>
      <c r="O3069" s="42" t="n"/>
    </row>
    <row r="3070">
      <c r="A3070" s="40" t="n"/>
      <c r="B3070" s="41" t="n"/>
      <c r="C3070" s="42" t="n"/>
      <c r="D3070" s="42" t="n"/>
      <c r="E3070" s="42" t="n"/>
      <c r="F3070" s="42" t="n"/>
      <c r="G3070" s="42" t="n"/>
      <c r="H3070" s="42" t="n"/>
      <c r="I3070" s="42" t="n"/>
      <c r="J3070" s="42" t="n"/>
      <c r="K3070" s="42" t="n"/>
      <c r="L3070" s="42" t="n"/>
      <c r="M3070" s="42" t="n"/>
      <c r="N3070" s="42" t="n"/>
      <c r="O3070" s="42" t="n"/>
    </row>
    <row r="3071">
      <c r="A3071" s="40" t="n"/>
      <c r="B3071" s="41" t="n"/>
      <c r="C3071" s="42" t="n"/>
      <c r="D3071" s="42" t="n"/>
      <c r="E3071" s="42" t="n"/>
      <c r="F3071" s="42" t="n"/>
      <c r="G3071" s="42" t="n"/>
      <c r="H3071" s="42" t="n"/>
      <c r="I3071" s="42" t="n"/>
      <c r="J3071" s="42" t="n"/>
      <c r="K3071" s="42" t="n"/>
      <c r="L3071" s="42" t="n"/>
      <c r="M3071" s="42" t="n"/>
      <c r="N3071" s="42" t="n"/>
      <c r="O3071" s="42" t="n"/>
    </row>
    <row r="3072">
      <c r="A3072" s="40" t="n"/>
      <c r="B3072" s="41" t="n"/>
      <c r="C3072" s="42" t="n"/>
      <c r="D3072" s="42" t="n"/>
      <c r="E3072" s="42" t="n"/>
      <c r="F3072" s="42" t="n"/>
      <c r="G3072" s="42" t="n"/>
      <c r="H3072" s="42" t="n"/>
      <c r="I3072" s="42" t="n"/>
      <c r="J3072" s="42" t="n"/>
      <c r="K3072" s="42" t="n"/>
      <c r="L3072" s="42" t="n"/>
      <c r="M3072" s="42" t="n"/>
      <c r="N3072" s="42" t="n"/>
      <c r="O3072" s="42" t="n"/>
    </row>
    <row r="3073">
      <c r="A3073" s="40" t="n"/>
      <c r="B3073" s="41" t="n"/>
      <c r="C3073" s="42" t="n"/>
      <c r="D3073" s="42" t="n"/>
      <c r="E3073" s="42" t="n"/>
      <c r="F3073" s="42" t="n"/>
      <c r="G3073" s="42" t="n"/>
      <c r="H3073" s="42" t="n"/>
      <c r="I3073" s="42" t="n"/>
      <c r="J3073" s="42" t="n"/>
      <c r="K3073" s="42" t="n"/>
      <c r="L3073" s="42" t="n"/>
      <c r="M3073" s="42" t="n"/>
      <c r="N3073" s="42" t="n"/>
      <c r="O3073" s="42" t="n"/>
    </row>
    <row r="3074">
      <c r="A3074" s="40" t="n"/>
      <c r="B3074" s="41" t="n"/>
      <c r="C3074" s="42" t="n"/>
      <c r="D3074" s="42" t="n"/>
      <c r="E3074" s="42" t="n"/>
      <c r="F3074" s="42" t="n"/>
      <c r="G3074" s="42" t="n"/>
      <c r="H3074" s="42" t="n"/>
      <c r="I3074" s="42" t="n"/>
      <c r="J3074" s="42" t="n"/>
      <c r="K3074" s="42" t="n"/>
      <c r="L3074" s="42" t="n"/>
      <c r="M3074" s="42" t="n"/>
      <c r="N3074" s="42" t="n"/>
      <c r="O3074" s="42" t="n"/>
    </row>
    <row r="3075">
      <c r="A3075" s="40" t="n"/>
      <c r="B3075" s="41" t="n"/>
      <c r="C3075" s="42" t="n"/>
      <c r="D3075" s="42" t="n"/>
      <c r="E3075" s="42" t="n"/>
      <c r="F3075" s="42" t="n"/>
      <c r="G3075" s="42" t="n"/>
      <c r="H3075" s="42" t="n"/>
      <c r="I3075" s="42" t="n"/>
      <c r="J3075" s="42" t="n"/>
      <c r="K3075" s="42" t="n"/>
      <c r="L3075" s="42" t="n"/>
      <c r="M3075" s="42" t="n"/>
      <c r="N3075" s="42" t="n"/>
      <c r="O3075" s="42" t="n"/>
    </row>
    <row r="3076">
      <c r="A3076" s="40" t="n"/>
      <c r="B3076" s="41" t="n"/>
      <c r="C3076" s="42" t="n"/>
      <c r="D3076" s="42" t="n"/>
      <c r="E3076" s="42" t="n"/>
      <c r="F3076" s="42" t="n"/>
      <c r="G3076" s="42" t="n"/>
      <c r="H3076" s="42" t="n"/>
      <c r="I3076" s="42" t="n"/>
      <c r="J3076" s="42" t="n"/>
      <c r="K3076" s="42" t="n"/>
      <c r="L3076" s="42" t="n"/>
      <c r="M3076" s="42" t="n"/>
      <c r="N3076" s="42" t="n"/>
      <c r="O3076" s="42" t="n"/>
    </row>
    <row r="3077">
      <c r="A3077" s="40" t="n"/>
      <c r="B3077" s="41" t="n"/>
      <c r="C3077" s="42" t="n"/>
      <c r="D3077" s="42" t="n"/>
      <c r="E3077" s="42" t="n"/>
      <c r="F3077" s="42" t="n"/>
      <c r="G3077" s="42" t="n"/>
      <c r="H3077" s="42" t="n"/>
      <c r="I3077" s="42" t="n"/>
      <c r="J3077" s="42" t="n"/>
      <c r="K3077" s="42" t="n"/>
      <c r="L3077" s="42" t="n"/>
      <c r="M3077" s="42" t="n"/>
      <c r="N3077" s="42" t="n"/>
      <c r="O3077" s="42" t="n"/>
    </row>
    <row r="3078">
      <c r="A3078" s="40" t="n"/>
      <c r="B3078" s="41" t="n"/>
      <c r="C3078" s="42" t="n"/>
      <c r="D3078" s="42" t="n"/>
      <c r="E3078" s="42" t="n"/>
      <c r="F3078" s="42" t="n"/>
      <c r="G3078" s="42" t="n"/>
      <c r="H3078" s="42" t="n"/>
      <c r="I3078" s="42" t="n"/>
      <c r="J3078" s="42" t="n"/>
      <c r="K3078" s="42" t="n"/>
      <c r="L3078" s="42" t="n"/>
      <c r="M3078" s="42" t="n"/>
      <c r="N3078" s="42" t="n"/>
      <c r="O3078" s="42" t="n"/>
    </row>
    <row r="3079">
      <c r="A3079" s="40" t="n"/>
      <c r="B3079" s="41" t="n"/>
      <c r="C3079" s="42" t="n"/>
      <c r="D3079" s="42" t="n"/>
      <c r="E3079" s="42" t="n"/>
      <c r="F3079" s="42" t="n"/>
      <c r="G3079" s="42" t="n"/>
      <c r="H3079" s="42" t="n"/>
      <c r="I3079" s="42" t="n"/>
      <c r="J3079" s="42" t="n"/>
      <c r="K3079" s="42" t="n"/>
      <c r="L3079" s="42" t="n"/>
      <c r="M3079" s="42" t="n"/>
      <c r="N3079" s="42" t="n"/>
      <c r="O3079" s="42" t="n"/>
    </row>
    <row r="3080">
      <c r="A3080" s="40" t="n"/>
      <c r="B3080" s="41" t="n"/>
      <c r="C3080" s="42" t="n"/>
      <c r="D3080" s="42" t="n"/>
      <c r="E3080" s="42" t="n"/>
      <c r="F3080" s="42" t="n"/>
      <c r="G3080" s="42" t="n"/>
      <c r="H3080" s="42" t="n"/>
      <c r="I3080" s="42" t="n"/>
      <c r="J3080" s="42" t="n"/>
      <c r="K3080" s="42" t="n"/>
      <c r="L3080" s="42" t="n"/>
      <c r="M3080" s="42" t="n"/>
      <c r="N3080" s="42" t="n"/>
      <c r="O3080" s="42" t="n"/>
    </row>
    <row r="3081">
      <c r="A3081" s="40" t="n"/>
      <c r="B3081" s="41" t="n"/>
      <c r="C3081" s="42" t="n"/>
      <c r="D3081" s="42" t="n"/>
      <c r="E3081" s="42" t="n"/>
      <c r="F3081" s="42" t="n"/>
      <c r="G3081" s="42" t="n"/>
      <c r="H3081" s="42" t="n"/>
      <c r="I3081" s="42" t="n"/>
      <c r="J3081" s="42" t="n"/>
      <c r="K3081" s="42" t="n"/>
      <c r="L3081" s="42" t="n"/>
      <c r="M3081" s="42" t="n"/>
      <c r="N3081" s="42" t="n"/>
      <c r="O3081" s="42" t="n"/>
    </row>
    <row r="3082">
      <c r="A3082" s="40" t="n"/>
      <c r="B3082" s="41" t="n"/>
      <c r="C3082" s="42" t="n"/>
      <c r="D3082" s="42" t="n"/>
      <c r="E3082" s="42" t="n"/>
      <c r="F3082" s="42" t="n"/>
      <c r="G3082" s="42" t="n"/>
      <c r="H3082" s="42" t="n"/>
      <c r="I3082" s="42" t="n"/>
      <c r="J3082" s="42" t="n"/>
      <c r="K3082" s="42" t="n"/>
      <c r="L3082" s="42" t="n"/>
      <c r="M3082" s="42" t="n"/>
      <c r="N3082" s="42" t="n"/>
      <c r="O3082" s="42" t="n"/>
    </row>
    <row r="3083">
      <c r="A3083" s="40" t="n"/>
      <c r="B3083" s="41" t="n"/>
      <c r="C3083" s="42" t="n"/>
      <c r="D3083" s="42" t="n"/>
      <c r="E3083" s="42" t="n"/>
      <c r="F3083" s="42" t="n"/>
      <c r="G3083" s="42" t="n"/>
      <c r="H3083" s="42" t="n"/>
      <c r="I3083" s="42" t="n"/>
      <c r="J3083" s="42" t="n"/>
      <c r="K3083" s="42" t="n"/>
      <c r="L3083" s="42" t="n"/>
      <c r="M3083" s="42" t="n"/>
      <c r="N3083" s="42" t="n"/>
      <c r="O3083" s="42" t="n"/>
    </row>
    <row r="3084">
      <c r="A3084" s="40" t="n"/>
      <c r="B3084" s="41" t="n"/>
      <c r="C3084" s="42" t="n"/>
      <c r="D3084" s="42" t="n"/>
      <c r="E3084" s="42" t="n"/>
      <c r="F3084" s="42" t="n"/>
      <c r="G3084" s="42" t="n"/>
      <c r="H3084" s="42" t="n"/>
      <c r="I3084" s="42" t="n"/>
      <c r="J3084" s="42" t="n"/>
      <c r="K3084" s="42" t="n"/>
      <c r="L3084" s="42" t="n"/>
      <c r="M3084" s="42" t="n"/>
      <c r="N3084" s="42" t="n"/>
      <c r="O3084" s="42" t="n"/>
    </row>
    <row r="3085">
      <c r="A3085" s="40" t="n"/>
      <c r="B3085" s="41" t="n"/>
      <c r="C3085" s="42" t="n"/>
      <c r="D3085" s="42" t="n"/>
      <c r="E3085" s="42" t="n"/>
      <c r="F3085" s="42" t="n"/>
      <c r="G3085" s="42" t="n"/>
      <c r="H3085" s="42" t="n"/>
      <c r="I3085" s="42" t="n"/>
      <c r="J3085" s="42" t="n"/>
      <c r="K3085" s="42" t="n"/>
      <c r="L3085" s="42" t="n"/>
      <c r="M3085" s="42" t="n"/>
      <c r="N3085" s="42" t="n"/>
      <c r="O3085" s="42" t="n"/>
    </row>
    <row r="3086">
      <c r="A3086" s="40" t="n"/>
      <c r="B3086" s="41" t="n"/>
      <c r="C3086" s="42" t="n"/>
      <c r="D3086" s="42" t="n"/>
      <c r="E3086" s="42" t="n"/>
      <c r="F3086" s="42" t="n"/>
      <c r="G3086" s="42" t="n"/>
      <c r="H3086" s="42" t="n"/>
      <c r="I3086" s="42" t="n"/>
      <c r="J3086" s="42" t="n"/>
      <c r="K3086" s="42" t="n"/>
      <c r="L3086" s="42" t="n"/>
      <c r="M3086" s="42" t="n"/>
      <c r="N3086" s="42" t="n"/>
      <c r="O3086" s="42" t="n"/>
    </row>
    <row r="3087">
      <c r="A3087" s="40" t="n"/>
      <c r="B3087" s="41" t="n"/>
      <c r="C3087" s="42" t="n"/>
      <c r="D3087" s="42" t="n"/>
      <c r="E3087" s="42" t="n"/>
      <c r="F3087" s="42" t="n"/>
      <c r="G3087" s="42" t="n"/>
      <c r="H3087" s="42" t="n"/>
      <c r="I3087" s="42" t="n"/>
      <c r="J3087" s="42" t="n"/>
      <c r="K3087" s="42" t="n"/>
      <c r="L3087" s="42" t="n"/>
      <c r="M3087" s="42" t="n"/>
      <c r="N3087" s="42" t="n"/>
      <c r="O3087" s="42" t="n"/>
    </row>
    <row r="3088">
      <c r="A3088" s="40" t="n"/>
      <c r="B3088" s="41" t="n"/>
      <c r="C3088" s="42" t="n"/>
      <c r="D3088" s="42" t="n"/>
      <c r="E3088" s="42" t="n"/>
      <c r="F3088" s="42" t="n"/>
      <c r="G3088" s="42" t="n"/>
      <c r="H3088" s="42" t="n"/>
      <c r="I3088" s="42" t="n"/>
      <c r="J3088" s="42" t="n"/>
      <c r="K3088" s="42" t="n"/>
      <c r="L3088" s="42" t="n"/>
      <c r="M3088" s="42" t="n"/>
      <c r="N3088" s="42" t="n"/>
      <c r="O3088" s="42" t="n"/>
    </row>
    <row r="3089">
      <c r="A3089" s="40" t="n"/>
      <c r="B3089" s="41" t="n"/>
      <c r="C3089" s="42" t="n"/>
      <c r="D3089" s="42" t="n"/>
      <c r="E3089" s="42" t="n"/>
      <c r="F3089" s="42" t="n"/>
      <c r="G3089" s="42" t="n"/>
      <c r="H3089" s="42" t="n"/>
      <c r="I3089" s="42" t="n"/>
      <c r="J3089" s="42" t="n"/>
      <c r="K3089" s="42" t="n"/>
      <c r="L3089" s="42" t="n"/>
      <c r="M3089" s="42" t="n"/>
      <c r="N3089" s="42" t="n"/>
      <c r="O3089" s="42" t="n"/>
    </row>
    <row r="3090">
      <c r="A3090" s="40" t="n"/>
      <c r="B3090" s="41" t="n"/>
      <c r="C3090" s="42" t="n"/>
      <c r="D3090" s="42" t="n"/>
      <c r="E3090" s="42" t="n"/>
      <c r="F3090" s="42" t="n"/>
      <c r="G3090" s="42" t="n"/>
      <c r="H3090" s="42" t="n"/>
      <c r="I3090" s="42" t="n"/>
      <c r="J3090" s="42" t="n"/>
      <c r="K3090" s="42" t="n"/>
      <c r="L3090" s="42" t="n"/>
      <c r="M3090" s="42" t="n"/>
      <c r="N3090" s="42" t="n"/>
      <c r="O3090" s="42" t="n"/>
    </row>
    <row r="3091">
      <c r="A3091" s="40" t="n"/>
      <c r="B3091" s="41" t="n"/>
      <c r="C3091" s="42" t="n"/>
      <c r="D3091" s="42" t="n"/>
      <c r="E3091" s="42" t="n"/>
      <c r="F3091" s="42" t="n"/>
      <c r="G3091" s="42" t="n"/>
      <c r="H3091" s="42" t="n"/>
      <c r="I3091" s="42" t="n"/>
      <c r="J3091" s="42" t="n"/>
      <c r="K3091" s="42" t="n"/>
      <c r="L3091" s="42" t="n"/>
      <c r="M3091" s="42" t="n"/>
      <c r="N3091" s="42" t="n"/>
      <c r="O3091" s="42" t="n"/>
    </row>
    <row r="3092">
      <c r="A3092" s="40" t="n"/>
      <c r="B3092" s="41" t="n"/>
      <c r="C3092" s="42" t="n"/>
      <c r="D3092" s="42" t="n"/>
      <c r="E3092" s="42" t="n"/>
      <c r="F3092" s="42" t="n"/>
      <c r="G3092" s="42" t="n"/>
      <c r="H3092" s="42" t="n"/>
      <c r="I3092" s="42" t="n"/>
      <c r="J3092" s="42" t="n"/>
      <c r="K3092" s="42" t="n"/>
      <c r="L3092" s="42" t="n"/>
      <c r="M3092" s="42" t="n"/>
      <c r="N3092" s="42" t="n"/>
      <c r="O3092" s="42" t="n"/>
    </row>
    <row r="3093">
      <c r="A3093" s="40" t="n"/>
      <c r="B3093" s="41" t="n"/>
      <c r="C3093" s="42" t="n"/>
      <c r="D3093" s="42" t="n"/>
      <c r="E3093" s="42" t="n"/>
      <c r="F3093" s="42" t="n"/>
      <c r="G3093" s="42" t="n"/>
      <c r="H3093" s="42" t="n"/>
      <c r="I3093" s="42" t="n"/>
      <c r="J3093" s="42" t="n"/>
      <c r="K3093" s="42" t="n"/>
      <c r="L3093" s="42" t="n"/>
      <c r="M3093" s="42" t="n"/>
      <c r="N3093" s="42" t="n"/>
      <c r="O3093" s="42" t="n"/>
    </row>
    <row r="3094">
      <c r="A3094" s="40" t="n"/>
      <c r="B3094" s="41" t="n"/>
      <c r="C3094" s="42" t="n"/>
      <c r="D3094" s="42" t="n"/>
      <c r="E3094" s="42" t="n"/>
      <c r="F3094" s="42" t="n"/>
      <c r="G3094" s="42" t="n"/>
      <c r="H3094" s="42" t="n"/>
      <c r="I3094" s="42" t="n"/>
      <c r="J3094" s="42" t="n"/>
      <c r="K3094" s="42" t="n"/>
      <c r="L3094" s="42" t="n"/>
      <c r="M3094" s="42" t="n"/>
      <c r="N3094" s="42" t="n"/>
      <c r="O3094" s="42" t="n"/>
    </row>
    <row r="3095">
      <c r="A3095" s="40" t="n"/>
      <c r="B3095" s="41" t="n"/>
      <c r="C3095" s="42" t="n"/>
      <c r="D3095" s="42" t="n"/>
      <c r="E3095" s="42" t="n"/>
      <c r="F3095" s="42" t="n"/>
      <c r="G3095" s="42" t="n"/>
      <c r="H3095" s="42" t="n"/>
      <c r="I3095" s="42" t="n"/>
      <c r="J3095" s="42" t="n"/>
      <c r="K3095" s="42" t="n"/>
      <c r="L3095" s="42" t="n"/>
      <c r="M3095" s="42" t="n"/>
      <c r="N3095" s="42" t="n"/>
      <c r="O3095" s="42" t="n"/>
    </row>
    <row r="3096">
      <c r="A3096" s="40" t="n"/>
      <c r="B3096" s="41" t="n"/>
      <c r="C3096" s="42" t="n"/>
      <c r="D3096" s="42" t="n"/>
      <c r="E3096" s="42" t="n"/>
      <c r="F3096" s="42" t="n"/>
      <c r="G3096" s="42" t="n"/>
      <c r="H3096" s="42" t="n"/>
      <c r="I3096" s="42" t="n"/>
      <c r="J3096" s="42" t="n"/>
      <c r="K3096" s="42" t="n"/>
      <c r="L3096" s="42" t="n"/>
      <c r="M3096" s="42" t="n"/>
      <c r="N3096" s="42" t="n"/>
      <c r="O3096" s="42" t="n"/>
    </row>
    <row r="3097">
      <c r="A3097" s="40" t="n"/>
      <c r="B3097" s="41" t="n"/>
      <c r="C3097" s="42" t="n"/>
      <c r="D3097" s="42" t="n"/>
      <c r="E3097" s="42" t="n"/>
      <c r="F3097" s="42" t="n"/>
      <c r="G3097" s="42" t="n"/>
      <c r="H3097" s="42" t="n"/>
      <c r="I3097" s="42" t="n"/>
      <c r="J3097" s="42" t="n"/>
      <c r="K3097" s="42" t="n"/>
      <c r="L3097" s="42" t="n"/>
      <c r="M3097" s="42" t="n"/>
      <c r="N3097" s="42" t="n"/>
      <c r="O3097" s="42" t="n"/>
    </row>
    <row r="3098">
      <c r="A3098" s="40" t="n"/>
      <c r="B3098" s="41" t="n"/>
      <c r="C3098" s="42" t="n"/>
      <c r="D3098" s="42" t="n"/>
      <c r="E3098" s="42" t="n"/>
      <c r="F3098" s="42" t="n"/>
      <c r="G3098" s="42" t="n"/>
      <c r="H3098" s="42" t="n"/>
      <c r="I3098" s="42" t="n"/>
      <c r="J3098" s="42" t="n"/>
      <c r="K3098" s="42" t="n"/>
      <c r="L3098" s="42" t="n"/>
      <c r="M3098" s="42" t="n"/>
      <c r="N3098" s="42" t="n"/>
      <c r="O3098" s="42" t="n"/>
    </row>
    <row r="3099">
      <c r="A3099" s="40" t="n"/>
      <c r="B3099" s="41" t="n"/>
      <c r="C3099" s="42" t="n"/>
      <c r="D3099" s="42" t="n"/>
      <c r="E3099" s="42" t="n"/>
      <c r="F3099" s="42" t="n"/>
      <c r="G3099" s="42" t="n"/>
      <c r="H3099" s="42" t="n"/>
      <c r="I3099" s="42" t="n"/>
      <c r="J3099" s="42" t="n"/>
      <c r="K3099" s="42" t="n"/>
      <c r="L3099" s="42" t="n"/>
      <c r="M3099" s="42" t="n"/>
      <c r="N3099" s="42" t="n"/>
      <c r="O3099" s="42" t="n"/>
    </row>
    <row r="3100">
      <c r="A3100" s="40" t="n"/>
      <c r="B3100" s="41" t="n"/>
      <c r="C3100" s="42" t="n"/>
      <c r="D3100" s="42" t="n"/>
      <c r="E3100" s="42" t="n"/>
      <c r="F3100" s="42" t="n"/>
      <c r="G3100" s="42" t="n"/>
      <c r="H3100" s="42" t="n"/>
      <c r="I3100" s="42" t="n"/>
      <c r="J3100" s="42" t="n"/>
      <c r="K3100" s="42" t="n"/>
      <c r="L3100" s="42" t="n"/>
      <c r="M3100" s="42" t="n"/>
      <c r="N3100" s="42" t="n"/>
      <c r="O3100" s="42" t="n"/>
    </row>
    <row r="3101">
      <c r="A3101" s="40" t="n"/>
      <c r="B3101" s="41" t="n"/>
      <c r="C3101" s="42" t="n"/>
      <c r="D3101" s="42" t="n"/>
      <c r="E3101" s="42" t="n"/>
      <c r="F3101" s="42" t="n"/>
      <c r="G3101" s="42" t="n"/>
      <c r="H3101" s="42" t="n"/>
      <c r="I3101" s="42" t="n"/>
      <c r="J3101" s="42" t="n"/>
      <c r="K3101" s="42" t="n"/>
      <c r="L3101" s="42" t="n"/>
      <c r="M3101" s="42" t="n"/>
      <c r="N3101" s="42" t="n"/>
      <c r="O3101" s="42" t="n"/>
    </row>
    <row r="3102">
      <c r="A3102" s="40" t="n"/>
      <c r="B3102" s="41" t="n"/>
      <c r="C3102" s="42" t="n"/>
      <c r="D3102" s="42" t="n"/>
      <c r="E3102" s="42" t="n"/>
      <c r="F3102" s="42" t="n"/>
      <c r="G3102" s="42" t="n"/>
      <c r="H3102" s="42" t="n"/>
      <c r="I3102" s="42" t="n"/>
      <c r="J3102" s="42" t="n"/>
      <c r="K3102" s="42" t="n"/>
      <c r="L3102" s="42" t="n"/>
      <c r="M3102" s="42" t="n"/>
      <c r="N3102" s="42" t="n"/>
      <c r="O3102" s="42" t="n"/>
    </row>
    <row r="3103">
      <c r="A3103" s="40" t="n"/>
      <c r="B3103" s="41" t="n"/>
      <c r="C3103" s="42" t="n"/>
      <c r="D3103" s="42" t="n"/>
      <c r="E3103" s="42" t="n"/>
      <c r="F3103" s="42" t="n"/>
      <c r="G3103" s="42" t="n"/>
      <c r="H3103" s="42" t="n"/>
      <c r="I3103" s="42" t="n"/>
      <c r="J3103" s="42" t="n"/>
      <c r="K3103" s="42" t="n"/>
      <c r="L3103" s="42" t="n"/>
      <c r="M3103" s="42" t="n"/>
      <c r="N3103" s="42" t="n"/>
      <c r="O3103" s="42" t="n"/>
    </row>
    <row r="3104">
      <c r="A3104" s="40" t="n"/>
      <c r="B3104" s="41" t="n"/>
      <c r="C3104" s="42" t="n"/>
      <c r="D3104" s="42" t="n"/>
      <c r="E3104" s="42" t="n"/>
      <c r="F3104" s="42" t="n"/>
      <c r="G3104" s="42" t="n"/>
      <c r="H3104" s="42" t="n"/>
      <c r="I3104" s="42" t="n"/>
      <c r="J3104" s="42" t="n"/>
      <c r="K3104" s="42" t="n"/>
      <c r="L3104" s="42" t="n"/>
      <c r="M3104" s="42" t="n"/>
      <c r="N3104" s="42" t="n"/>
      <c r="O3104" s="42" t="n"/>
    </row>
    <row r="3105">
      <c r="A3105" s="40" t="n"/>
      <c r="B3105" s="41" t="n"/>
      <c r="C3105" s="42" t="n"/>
      <c r="D3105" s="42" t="n"/>
      <c r="E3105" s="42" t="n"/>
      <c r="F3105" s="42" t="n"/>
      <c r="G3105" s="42" t="n"/>
      <c r="H3105" s="42" t="n"/>
      <c r="I3105" s="42" t="n"/>
      <c r="J3105" s="42" t="n"/>
      <c r="K3105" s="42" t="n"/>
      <c r="L3105" s="42" t="n"/>
      <c r="M3105" s="42" t="n"/>
      <c r="N3105" s="42" t="n"/>
      <c r="O3105" s="42" t="n"/>
    </row>
    <row r="3106">
      <c r="A3106" s="40" t="n"/>
      <c r="B3106" s="41" t="n"/>
      <c r="C3106" s="42" t="n"/>
      <c r="D3106" s="42" t="n"/>
      <c r="E3106" s="42" t="n"/>
      <c r="F3106" s="42" t="n"/>
      <c r="G3106" s="42" t="n"/>
      <c r="H3106" s="42" t="n"/>
      <c r="I3106" s="42" t="n"/>
      <c r="J3106" s="42" t="n"/>
      <c r="K3106" s="42" t="n"/>
      <c r="L3106" s="42" t="n"/>
      <c r="M3106" s="42" t="n"/>
      <c r="N3106" s="42" t="n"/>
      <c r="O3106" s="42" t="n"/>
    </row>
    <row r="3107">
      <c r="A3107" s="40" t="n"/>
      <c r="B3107" s="41" t="n"/>
      <c r="C3107" s="42" t="n"/>
      <c r="D3107" s="42" t="n"/>
      <c r="E3107" s="42" t="n"/>
      <c r="F3107" s="42" t="n"/>
      <c r="G3107" s="42" t="n"/>
      <c r="H3107" s="42" t="n"/>
      <c r="I3107" s="42" t="n"/>
      <c r="J3107" s="42" t="n"/>
      <c r="K3107" s="42" t="n"/>
      <c r="L3107" s="42" t="n"/>
      <c r="M3107" s="42" t="n"/>
      <c r="N3107" s="42" t="n"/>
      <c r="O3107" s="42" t="n"/>
    </row>
    <row r="3108">
      <c r="A3108" s="40" t="n"/>
      <c r="B3108" s="41" t="n"/>
      <c r="C3108" s="42" t="n"/>
      <c r="D3108" s="42" t="n"/>
      <c r="E3108" s="42" t="n"/>
      <c r="F3108" s="42" t="n"/>
      <c r="G3108" s="42" t="n"/>
      <c r="H3108" s="42" t="n"/>
      <c r="I3108" s="42" t="n"/>
      <c r="J3108" s="42" t="n"/>
      <c r="K3108" s="42" t="n"/>
      <c r="L3108" s="42" t="n"/>
      <c r="M3108" s="42" t="n"/>
      <c r="N3108" s="42" t="n"/>
      <c r="O3108" s="42" t="n"/>
    </row>
    <row r="3109">
      <c r="A3109" s="40" t="n"/>
      <c r="B3109" s="41" t="n"/>
      <c r="C3109" s="42" t="n"/>
      <c r="D3109" s="42" t="n"/>
      <c r="E3109" s="42" t="n"/>
      <c r="F3109" s="42" t="n"/>
      <c r="G3109" s="42" t="n"/>
      <c r="H3109" s="42" t="n"/>
      <c r="I3109" s="42" t="n"/>
      <c r="J3109" s="42" t="n"/>
      <c r="K3109" s="42" t="n"/>
      <c r="L3109" s="42" t="n"/>
      <c r="M3109" s="42" t="n"/>
      <c r="N3109" s="42" t="n"/>
      <c r="O3109" s="42" t="n"/>
    </row>
    <row r="3110">
      <c r="A3110" s="40" t="n"/>
      <c r="B3110" s="41" t="n"/>
      <c r="C3110" s="42" t="n"/>
      <c r="D3110" s="42" t="n"/>
      <c r="E3110" s="42" t="n"/>
      <c r="F3110" s="42" t="n"/>
      <c r="G3110" s="42" t="n"/>
      <c r="H3110" s="42" t="n"/>
      <c r="I3110" s="42" t="n"/>
      <c r="J3110" s="42" t="n"/>
      <c r="K3110" s="42" t="n"/>
      <c r="L3110" s="42" t="n"/>
      <c r="M3110" s="42" t="n"/>
      <c r="N3110" s="42" t="n"/>
      <c r="O3110" s="42" t="n"/>
    </row>
    <row r="3111">
      <c r="A3111" s="40" t="n"/>
      <c r="B3111" s="41" t="n"/>
      <c r="C3111" s="42" t="n"/>
      <c r="D3111" s="42" t="n"/>
      <c r="E3111" s="42" t="n"/>
      <c r="F3111" s="42" t="n"/>
      <c r="G3111" s="42" t="n"/>
      <c r="H3111" s="42" t="n"/>
      <c r="I3111" s="42" t="n"/>
      <c r="J3111" s="42" t="n"/>
      <c r="K3111" s="42" t="n"/>
      <c r="L3111" s="42" t="n"/>
      <c r="M3111" s="42" t="n"/>
      <c r="N3111" s="42" t="n"/>
      <c r="O3111" s="42" t="n"/>
    </row>
    <row r="3112">
      <c r="A3112" s="40" t="n"/>
      <c r="B3112" s="41" t="n"/>
      <c r="C3112" s="42" t="n"/>
      <c r="D3112" s="42" t="n"/>
      <c r="E3112" s="42" t="n"/>
      <c r="F3112" s="42" t="n"/>
      <c r="G3112" s="42" t="n"/>
      <c r="H3112" s="42" t="n"/>
      <c r="I3112" s="42" t="n"/>
      <c r="J3112" s="42" t="n"/>
      <c r="K3112" s="42" t="n"/>
      <c r="L3112" s="42" t="n"/>
      <c r="M3112" s="42" t="n"/>
      <c r="N3112" s="42" t="n"/>
      <c r="O3112" s="42" t="n"/>
    </row>
    <row r="3113">
      <c r="A3113" s="40" t="n"/>
      <c r="B3113" s="41" t="n"/>
      <c r="C3113" s="42" t="n"/>
      <c r="D3113" s="42" t="n"/>
      <c r="E3113" s="42" t="n"/>
      <c r="F3113" s="42" t="n"/>
      <c r="G3113" s="42" t="n"/>
      <c r="H3113" s="42" t="n"/>
      <c r="I3113" s="42" t="n"/>
      <c r="J3113" s="42" t="n"/>
      <c r="K3113" s="42" t="n"/>
      <c r="L3113" s="42" t="n"/>
      <c r="M3113" s="42" t="n"/>
      <c r="N3113" s="42" t="n"/>
      <c r="O3113" s="42" t="n"/>
    </row>
    <row r="3114">
      <c r="A3114" s="40" t="n"/>
      <c r="B3114" s="41" t="n"/>
      <c r="C3114" s="42" t="n"/>
      <c r="D3114" s="42" t="n"/>
      <c r="E3114" s="42" t="n"/>
      <c r="F3114" s="42" t="n"/>
      <c r="G3114" s="42" t="n"/>
      <c r="H3114" s="42" t="n"/>
      <c r="I3114" s="42" t="n"/>
      <c r="J3114" s="42" t="n"/>
      <c r="K3114" s="42" t="n"/>
      <c r="L3114" s="42" t="n"/>
      <c r="M3114" s="42" t="n"/>
      <c r="N3114" s="42" t="n"/>
      <c r="O3114" s="42" t="n"/>
    </row>
    <row r="3115">
      <c r="A3115" s="40" t="n"/>
      <c r="B3115" s="41" t="n"/>
      <c r="C3115" s="42" t="n"/>
      <c r="D3115" s="42" t="n"/>
      <c r="E3115" s="42" t="n"/>
      <c r="F3115" s="42" t="n"/>
      <c r="G3115" s="42" t="n"/>
      <c r="H3115" s="42" t="n"/>
      <c r="I3115" s="42" t="n"/>
      <c r="J3115" s="42" t="n"/>
      <c r="K3115" s="42" t="n"/>
      <c r="L3115" s="42" t="n"/>
      <c r="M3115" s="42" t="n"/>
      <c r="N3115" s="42" t="n"/>
      <c r="O3115" s="42" t="n"/>
    </row>
    <row r="3116">
      <c r="A3116" s="40" t="n"/>
      <c r="B3116" s="41" t="n"/>
      <c r="C3116" s="42" t="n"/>
      <c r="D3116" s="42" t="n"/>
      <c r="E3116" s="42" t="n"/>
      <c r="F3116" s="42" t="n"/>
      <c r="G3116" s="42" t="n"/>
      <c r="H3116" s="42" t="n"/>
      <c r="I3116" s="42" t="n"/>
      <c r="J3116" s="42" t="n"/>
      <c r="K3116" s="42" t="n"/>
      <c r="L3116" s="42" t="n"/>
      <c r="M3116" s="42" t="n"/>
      <c r="N3116" s="42" t="n"/>
      <c r="O3116" s="42" t="n"/>
    </row>
    <row r="3117">
      <c r="A3117" s="40" t="n"/>
      <c r="B3117" s="41" t="n"/>
      <c r="C3117" s="42" t="n"/>
      <c r="D3117" s="42" t="n"/>
      <c r="E3117" s="42" t="n"/>
      <c r="F3117" s="42" t="n"/>
      <c r="G3117" s="42" t="n"/>
      <c r="H3117" s="42" t="n"/>
      <c r="I3117" s="42" t="n"/>
      <c r="J3117" s="42" t="n"/>
      <c r="K3117" s="42" t="n"/>
      <c r="L3117" s="42" t="n"/>
      <c r="M3117" s="42" t="n"/>
      <c r="N3117" s="42" t="n"/>
      <c r="O3117" s="42" t="n"/>
    </row>
    <row r="3118">
      <c r="A3118" s="40" t="n"/>
      <c r="B3118" s="41" t="n"/>
      <c r="C3118" s="42" t="n"/>
      <c r="D3118" s="42" t="n"/>
      <c r="E3118" s="42" t="n"/>
      <c r="F3118" s="42" t="n"/>
      <c r="G3118" s="42" t="n"/>
      <c r="H3118" s="42" t="n"/>
      <c r="I3118" s="42" t="n"/>
      <c r="J3118" s="42" t="n"/>
      <c r="K3118" s="42" t="n"/>
      <c r="L3118" s="42" t="n"/>
      <c r="M3118" s="42" t="n"/>
      <c r="N3118" s="42" t="n"/>
      <c r="O3118" s="42" t="n"/>
    </row>
    <row r="3119">
      <c r="A3119" s="40" t="n"/>
      <c r="B3119" s="41" t="n"/>
      <c r="C3119" s="42" t="n"/>
      <c r="D3119" s="42" t="n"/>
      <c r="E3119" s="42" t="n"/>
      <c r="F3119" s="42" t="n"/>
      <c r="G3119" s="42" t="n"/>
      <c r="H3119" s="42" t="n"/>
      <c r="I3119" s="42" t="n"/>
      <c r="J3119" s="42" t="n"/>
      <c r="K3119" s="42" t="n"/>
      <c r="L3119" s="42" t="n"/>
      <c r="M3119" s="42" t="n"/>
      <c r="N3119" s="42" t="n"/>
      <c r="O3119" s="42" t="n"/>
    </row>
    <row r="3120">
      <c r="A3120" s="40" t="n"/>
      <c r="B3120" s="41" t="n"/>
      <c r="C3120" s="42" t="n"/>
      <c r="D3120" s="42" t="n"/>
      <c r="E3120" s="42" t="n"/>
      <c r="F3120" s="42" t="n"/>
      <c r="G3120" s="42" t="n"/>
      <c r="H3120" s="42" t="n"/>
      <c r="I3120" s="42" t="n"/>
      <c r="J3120" s="42" t="n"/>
      <c r="K3120" s="42" t="n"/>
      <c r="L3120" s="42" t="n"/>
      <c r="M3120" s="42" t="n"/>
      <c r="N3120" s="42" t="n"/>
      <c r="O3120" s="42" t="n"/>
    </row>
    <row r="3121">
      <c r="A3121" s="40" t="n"/>
      <c r="B3121" s="41" t="n"/>
      <c r="C3121" s="42" t="n"/>
      <c r="D3121" s="42" t="n"/>
      <c r="E3121" s="42" t="n"/>
      <c r="F3121" s="42" t="n"/>
      <c r="G3121" s="42" t="n"/>
      <c r="H3121" s="42" t="n"/>
      <c r="I3121" s="42" t="n"/>
      <c r="J3121" s="42" t="n"/>
      <c r="K3121" s="42" t="n"/>
      <c r="L3121" s="42" t="n"/>
      <c r="M3121" s="42" t="n"/>
      <c r="N3121" s="42" t="n"/>
      <c r="O3121" s="42" t="n"/>
    </row>
    <row r="3122">
      <c r="A3122" s="40" t="n"/>
      <c r="B3122" s="41" t="n"/>
      <c r="C3122" s="42" t="n"/>
      <c r="D3122" s="42" t="n"/>
      <c r="E3122" s="42" t="n"/>
      <c r="F3122" s="42" t="n"/>
      <c r="G3122" s="42" t="n"/>
      <c r="H3122" s="42" t="n"/>
      <c r="I3122" s="42" t="n"/>
      <c r="J3122" s="42" t="n"/>
      <c r="K3122" s="42" t="n"/>
      <c r="L3122" s="42" t="n"/>
      <c r="M3122" s="42" t="n"/>
      <c r="N3122" s="42" t="n"/>
      <c r="O3122" s="42" t="n"/>
    </row>
    <row r="3123">
      <c r="A3123" s="40" t="n"/>
      <c r="B3123" s="41" t="n"/>
      <c r="C3123" s="42" t="n"/>
      <c r="D3123" s="42" t="n"/>
      <c r="E3123" s="42" t="n"/>
      <c r="F3123" s="42" t="n"/>
      <c r="G3123" s="42" t="n"/>
      <c r="H3123" s="42" t="n"/>
      <c r="I3123" s="42" t="n"/>
      <c r="J3123" s="42" t="n"/>
      <c r="K3123" s="42" t="n"/>
      <c r="L3123" s="42" t="n"/>
      <c r="M3123" s="42" t="n"/>
      <c r="N3123" s="42" t="n"/>
      <c r="O3123" s="42" t="n"/>
    </row>
    <row r="3124">
      <c r="A3124" s="40" t="n"/>
      <c r="B3124" s="41" t="n"/>
      <c r="C3124" s="42" t="n"/>
      <c r="D3124" s="42" t="n"/>
      <c r="E3124" s="42" t="n"/>
      <c r="F3124" s="42" t="n"/>
      <c r="G3124" s="42" t="n"/>
      <c r="H3124" s="42" t="n"/>
      <c r="I3124" s="42" t="n"/>
      <c r="J3124" s="42" t="n"/>
      <c r="K3124" s="42" t="n"/>
      <c r="L3124" s="42" t="n"/>
      <c r="M3124" s="42" t="n"/>
      <c r="N3124" s="42" t="n"/>
      <c r="O3124" s="42" t="n"/>
    </row>
    <row r="3125">
      <c r="A3125" s="40" t="n"/>
      <c r="B3125" s="41" t="n"/>
      <c r="C3125" s="42" t="n"/>
      <c r="D3125" s="42" t="n"/>
      <c r="E3125" s="42" t="n"/>
      <c r="F3125" s="42" t="n"/>
      <c r="G3125" s="42" t="n"/>
      <c r="H3125" s="42" t="n"/>
      <c r="I3125" s="42" t="n"/>
      <c r="J3125" s="42" t="n"/>
      <c r="K3125" s="42" t="n"/>
      <c r="L3125" s="42" t="n"/>
      <c r="M3125" s="42" t="n"/>
      <c r="N3125" s="42" t="n"/>
      <c r="O3125" s="42" t="n"/>
    </row>
    <row r="3126">
      <c r="A3126" s="40" t="n"/>
      <c r="B3126" s="41" t="n"/>
      <c r="C3126" s="42" t="n"/>
      <c r="D3126" s="42" t="n"/>
      <c r="E3126" s="42" t="n"/>
      <c r="F3126" s="42" t="n"/>
      <c r="G3126" s="42" t="n"/>
      <c r="H3126" s="42" t="n"/>
      <c r="I3126" s="42" t="n"/>
      <c r="J3126" s="42" t="n"/>
      <c r="K3126" s="42" t="n"/>
      <c r="L3126" s="42" t="n"/>
      <c r="M3126" s="42" t="n"/>
      <c r="N3126" s="42" t="n"/>
      <c r="O3126" s="42" t="n"/>
    </row>
    <row r="3127">
      <c r="A3127" s="40" t="n"/>
      <c r="B3127" s="41" t="n"/>
      <c r="C3127" s="42" t="n"/>
      <c r="D3127" s="42" t="n"/>
      <c r="E3127" s="42" t="n"/>
      <c r="F3127" s="42" t="n"/>
      <c r="G3127" s="42" t="n"/>
      <c r="H3127" s="42" t="n"/>
      <c r="I3127" s="42" t="n"/>
      <c r="J3127" s="42" t="n"/>
      <c r="K3127" s="42" t="n"/>
      <c r="L3127" s="42" t="n"/>
      <c r="M3127" s="42" t="n"/>
      <c r="N3127" s="42" t="n"/>
      <c r="O3127" s="42" t="n"/>
    </row>
    <row r="3128">
      <c r="A3128" s="40" t="n"/>
      <c r="B3128" s="41" t="n"/>
      <c r="C3128" s="42" t="n"/>
      <c r="D3128" s="42" t="n"/>
      <c r="E3128" s="42" t="n"/>
      <c r="F3128" s="42" t="n"/>
      <c r="G3128" s="42" t="n"/>
      <c r="H3128" s="42" t="n"/>
      <c r="I3128" s="42" t="n"/>
      <c r="J3128" s="42" t="n"/>
      <c r="K3128" s="42" t="n"/>
      <c r="L3128" s="42" t="n"/>
      <c r="M3128" s="42" t="n"/>
      <c r="N3128" s="42" t="n"/>
      <c r="O3128" s="42" t="n"/>
    </row>
    <row r="3129">
      <c r="A3129" s="40" t="n"/>
      <c r="B3129" s="41" t="n"/>
      <c r="C3129" s="42" t="n"/>
      <c r="D3129" s="42" t="n"/>
      <c r="E3129" s="42" t="n"/>
      <c r="F3129" s="42" t="n"/>
      <c r="G3129" s="42" t="n"/>
      <c r="H3129" s="42" t="n"/>
      <c r="I3129" s="42" t="n"/>
      <c r="J3129" s="42" t="n"/>
      <c r="K3129" s="42" t="n"/>
      <c r="L3129" s="42" t="n"/>
      <c r="M3129" s="42" t="n"/>
      <c r="N3129" s="42" t="n"/>
      <c r="O3129" s="42" t="n"/>
    </row>
    <row r="3130">
      <c r="A3130" s="40" t="n"/>
      <c r="B3130" s="41" t="n"/>
      <c r="C3130" s="42" t="n"/>
      <c r="D3130" s="42" t="n"/>
      <c r="E3130" s="42" t="n"/>
      <c r="F3130" s="42" t="n"/>
      <c r="G3130" s="42" t="n"/>
      <c r="H3130" s="42" t="n"/>
      <c r="I3130" s="42" t="n"/>
      <c r="J3130" s="42" t="n"/>
      <c r="K3130" s="42" t="n"/>
      <c r="L3130" s="42" t="n"/>
      <c r="M3130" s="42" t="n"/>
      <c r="N3130" s="42" t="n"/>
      <c r="O3130" s="42" t="n"/>
    </row>
    <row r="3131">
      <c r="A3131" s="40" t="n"/>
      <c r="B3131" s="41" t="n"/>
      <c r="C3131" s="42" t="n"/>
      <c r="D3131" s="42" t="n"/>
      <c r="E3131" s="42" t="n"/>
      <c r="F3131" s="42" t="n"/>
      <c r="G3131" s="42" t="n"/>
      <c r="H3131" s="42" t="n"/>
      <c r="I3131" s="42" t="n"/>
      <c r="J3131" s="42" t="n"/>
      <c r="K3131" s="42" t="n"/>
      <c r="L3131" s="42" t="n"/>
      <c r="M3131" s="42" t="n"/>
      <c r="N3131" s="42" t="n"/>
      <c r="O3131" s="42" t="n"/>
    </row>
    <row r="3132">
      <c r="A3132" s="40" t="n"/>
      <c r="B3132" s="41" t="n"/>
      <c r="C3132" s="42" t="n"/>
      <c r="D3132" s="42" t="n"/>
      <c r="E3132" s="42" t="n"/>
      <c r="F3132" s="42" t="n"/>
      <c r="G3132" s="42" t="n"/>
      <c r="H3132" s="42" t="n"/>
      <c r="I3132" s="42" t="n"/>
      <c r="J3132" s="42" t="n"/>
      <c r="K3132" s="42" t="n"/>
      <c r="L3132" s="42" t="n"/>
      <c r="M3132" s="42" t="n"/>
      <c r="N3132" s="42" t="n"/>
      <c r="O3132" s="42" t="n"/>
    </row>
    <row r="3133">
      <c r="A3133" s="40" t="n"/>
      <c r="B3133" s="41" t="n"/>
      <c r="C3133" s="42" t="n"/>
      <c r="D3133" s="42" t="n"/>
      <c r="E3133" s="42" t="n"/>
      <c r="F3133" s="42" t="n"/>
      <c r="G3133" s="42" t="n"/>
      <c r="H3133" s="42" t="n"/>
      <c r="I3133" s="42" t="n"/>
      <c r="J3133" s="42" t="n"/>
      <c r="K3133" s="42" t="n"/>
      <c r="L3133" s="42" t="n"/>
      <c r="M3133" s="42" t="n"/>
      <c r="N3133" s="42" t="n"/>
      <c r="O3133" s="42" t="n"/>
    </row>
    <row r="3134">
      <c r="A3134" s="40" t="n"/>
      <c r="B3134" s="41" t="n"/>
      <c r="C3134" s="42" t="n"/>
      <c r="D3134" s="42" t="n"/>
      <c r="E3134" s="42" t="n"/>
      <c r="F3134" s="42" t="n"/>
      <c r="G3134" s="42" t="n"/>
      <c r="H3134" s="42" t="n"/>
      <c r="I3134" s="42" t="n"/>
      <c r="J3134" s="42" t="n"/>
      <c r="K3134" s="42" t="n"/>
      <c r="L3134" s="42" t="n"/>
      <c r="M3134" s="42" t="n"/>
      <c r="N3134" s="42" t="n"/>
      <c r="O3134" s="42" t="n"/>
    </row>
    <row r="3135">
      <c r="A3135" s="40" t="n"/>
      <c r="B3135" s="41" t="n"/>
      <c r="C3135" s="42" t="n"/>
      <c r="D3135" s="42" t="n"/>
      <c r="E3135" s="42" t="n"/>
      <c r="F3135" s="42" t="n"/>
      <c r="G3135" s="42" t="n"/>
      <c r="H3135" s="42" t="n"/>
      <c r="I3135" s="42" t="n"/>
      <c r="J3135" s="42" t="n"/>
      <c r="K3135" s="42" t="n"/>
      <c r="L3135" s="42" t="n"/>
      <c r="M3135" s="42" t="n"/>
      <c r="N3135" s="42" t="n"/>
      <c r="O3135" s="42" t="n"/>
    </row>
    <row r="3136">
      <c r="A3136" s="40" t="n"/>
      <c r="B3136" s="41" t="n"/>
      <c r="C3136" s="42" t="n"/>
      <c r="D3136" s="42" t="n"/>
      <c r="E3136" s="42" t="n"/>
      <c r="F3136" s="42" t="n"/>
      <c r="G3136" s="42" t="n"/>
      <c r="H3136" s="42" t="n"/>
      <c r="I3136" s="42" t="n"/>
      <c r="J3136" s="42" t="n"/>
      <c r="K3136" s="42" t="n"/>
      <c r="L3136" s="42" t="n"/>
      <c r="M3136" s="42" t="n"/>
      <c r="N3136" s="42" t="n"/>
      <c r="O3136" s="42" t="n"/>
    </row>
    <row r="3137">
      <c r="A3137" s="40" t="n"/>
      <c r="B3137" s="41" t="n"/>
      <c r="C3137" s="42" t="n"/>
      <c r="D3137" s="42" t="n"/>
      <c r="E3137" s="42" t="n"/>
      <c r="F3137" s="42" t="n"/>
      <c r="G3137" s="42" t="n"/>
      <c r="H3137" s="42" t="n"/>
      <c r="I3137" s="42" t="n"/>
      <c r="J3137" s="42" t="n"/>
      <c r="K3137" s="42" t="n"/>
      <c r="L3137" s="42" t="n"/>
      <c r="M3137" s="42" t="n"/>
      <c r="N3137" s="42" t="n"/>
      <c r="O3137" s="42" t="n"/>
    </row>
    <row r="3138">
      <c r="A3138" s="40" t="n"/>
      <c r="B3138" s="41" t="n"/>
      <c r="C3138" s="42" t="n"/>
      <c r="D3138" s="42" t="n"/>
      <c r="E3138" s="42" t="n"/>
      <c r="F3138" s="42" t="n"/>
      <c r="G3138" s="42" t="n"/>
      <c r="H3138" s="42" t="n"/>
      <c r="I3138" s="42" t="n"/>
      <c r="J3138" s="42" t="n"/>
      <c r="K3138" s="42" t="n"/>
      <c r="L3138" s="42" t="n"/>
      <c r="M3138" s="42" t="n"/>
      <c r="N3138" s="42" t="n"/>
      <c r="O3138" s="42" t="n"/>
    </row>
    <row r="3139">
      <c r="A3139" s="40" t="n"/>
      <c r="B3139" s="41" t="n"/>
      <c r="C3139" s="42" t="n"/>
      <c r="D3139" s="42" t="n"/>
      <c r="E3139" s="42" t="n"/>
      <c r="F3139" s="42" t="n"/>
      <c r="G3139" s="42" t="n"/>
      <c r="H3139" s="42" t="n"/>
      <c r="I3139" s="42" t="n"/>
      <c r="J3139" s="42" t="n"/>
      <c r="K3139" s="42" t="n"/>
      <c r="L3139" s="42" t="n"/>
      <c r="M3139" s="42" t="n"/>
      <c r="N3139" s="42" t="n"/>
      <c r="O3139" s="42" t="n"/>
    </row>
    <row r="3140">
      <c r="A3140" s="40" t="n"/>
      <c r="B3140" s="41" t="n"/>
      <c r="C3140" s="42" t="n"/>
      <c r="D3140" s="42" t="n"/>
      <c r="E3140" s="42" t="n"/>
      <c r="F3140" s="42" t="n"/>
      <c r="G3140" s="42" t="n"/>
      <c r="H3140" s="42" t="n"/>
      <c r="I3140" s="42" t="n"/>
      <c r="J3140" s="42" t="n"/>
      <c r="K3140" s="42" t="n"/>
      <c r="L3140" s="42" t="n"/>
      <c r="M3140" s="42" t="n"/>
      <c r="N3140" s="42" t="n"/>
      <c r="O3140" s="42" t="n"/>
    </row>
    <row r="3141">
      <c r="A3141" s="40" t="n"/>
      <c r="B3141" s="41" t="n"/>
      <c r="C3141" s="42" t="n"/>
      <c r="D3141" s="42" t="n"/>
      <c r="E3141" s="42" t="n"/>
      <c r="F3141" s="42" t="n"/>
      <c r="G3141" s="42" t="n"/>
      <c r="H3141" s="42" t="n"/>
      <c r="I3141" s="42" t="n"/>
      <c r="J3141" s="42" t="n"/>
      <c r="K3141" s="42" t="n"/>
      <c r="L3141" s="42" t="n"/>
      <c r="M3141" s="42" t="n"/>
      <c r="N3141" s="42" t="n"/>
      <c r="O3141" s="42" t="n"/>
    </row>
    <row r="3142">
      <c r="A3142" s="40" t="n"/>
      <c r="B3142" s="41" t="n"/>
      <c r="C3142" s="42" t="n"/>
      <c r="D3142" s="42" t="n"/>
      <c r="E3142" s="42" t="n"/>
      <c r="F3142" s="42" t="n"/>
      <c r="G3142" s="42" t="n"/>
      <c r="H3142" s="42" t="n"/>
      <c r="I3142" s="42" t="n"/>
      <c r="J3142" s="42" t="n"/>
      <c r="K3142" s="42" t="n"/>
      <c r="L3142" s="42" t="n"/>
      <c r="M3142" s="42" t="n"/>
      <c r="N3142" s="42" t="n"/>
      <c r="O3142" s="42" t="n"/>
    </row>
    <row r="3143">
      <c r="A3143" s="40" t="n"/>
      <c r="B3143" s="41" t="n"/>
      <c r="C3143" s="42" t="n"/>
      <c r="D3143" s="42" t="n"/>
      <c r="E3143" s="42" t="n"/>
      <c r="F3143" s="42" t="n"/>
      <c r="G3143" s="42" t="n"/>
      <c r="H3143" s="42" t="n"/>
      <c r="I3143" s="42" t="n"/>
      <c r="J3143" s="42" t="n"/>
      <c r="K3143" s="42" t="n"/>
      <c r="L3143" s="42" t="n"/>
      <c r="M3143" s="42" t="n"/>
      <c r="N3143" s="42" t="n"/>
      <c r="O3143" s="42" t="n"/>
    </row>
    <row r="3144">
      <c r="A3144" s="40" t="n"/>
      <c r="B3144" s="41" t="n"/>
      <c r="C3144" s="42" t="n"/>
      <c r="D3144" s="42" t="n"/>
      <c r="E3144" s="42" t="n"/>
      <c r="F3144" s="42" t="n"/>
      <c r="G3144" s="42" t="n"/>
      <c r="H3144" s="42" t="n"/>
      <c r="I3144" s="42" t="n"/>
      <c r="J3144" s="42" t="n"/>
      <c r="K3144" s="42" t="n"/>
      <c r="L3144" s="42" t="n"/>
      <c r="M3144" s="42" t="n"/>
      <c r="N3144" s="42" t="n"/>
      <c r="O3144" s="42" t="n"/>
    </row>
    <row r="3145">
      <c r="A3145" s="40" t="n"/>
      <c r="B3145" s="41" t="n"/>
      <c r="C3145" s="42" t="n"/>
      <c r="D3145" s="42" t="n"/>
      <c r="E3145" s="42" t="n"/>
      <c r="F3145" s="42" t="n"/>
      <c r="G3145" s="42" t="n"/>
      <c r="H3145" s="42" t="n"/>
      <c r="I3145" s="42" t="n"/>
      <c r="J3145" s="42" t="n"/>
      <c r="K3145" s="42" t="n"/>
      <c r="L3145" s="42" t="n"/>
      <c r="M3145" s="42" t="n"/>
      <c r="N3145" s="42" t="n"/>
      <c r="O3145" s="42" t="n"/>
    </row>
    <row r="3146">
      <c r="A3146" s="40" t="n"/>
      <c r="B3146" s="41" t="n"/>
      <c r="C3146" s="42" t="n"/>
      <c r="D3146" s="42" t="n"/>
      <c r="E3146" s="42" t="n"/>
      <c r="F3146" s="42" t="n"/>
      <c r="G3146" s="42" t="n"/>
      <c r="H3146" s="42" t="n"/>
      <c r="I3146" s="42" t="n"/>
      <c r="J3146" s="42" t="n"/>
      <c r="K3146" s="42" t="n"/>
      <c r="L3146" s="42" t="n"/>
      <c r="M3146" s="42" t="n"/>
      <c r="N3146" s="42" t="n"/>
      <c r="O3146" s="42" t="n"/>
    </row>
    <row r="3147">
      <c r="A3147" s="40" t="n"/>
      <c r="B3147" s="41" t="n"/>
      <c r="C3147" s="42" t="n"/>
      <c r="D3147" s="42" t="n"/>
      <c r="E3147" s="42" t="n"/>
      <c r="F3147" s="42" t="n"/>
      <c r="G3147" s="42" t="n"/>
      <c r="H3147" s="42" t="n"/>
      <c r="I3147" s="42" t="n"/>
      <c r="J3147" s="42" t="n"/>
      <c r="K3147" s="42" t="n"/>
      <c r="L3147" s="42" t="n"/>
      <c r="M3147" s="42" t="n"/>
      <c r="N3147" s="42" t="n"/>
      <c r="O3147" s="42" t="n"/>
    </row>
    <row r="3148">
      <c r="A3148" s="40" t="n"/>
      <c r="B3148" s="41" t="n"/>
      <c r="C3148" s="42" t="n"/>
      <c r="D3148" s="42" t="n"/>
      <c r="E3148" s="42" t="n"/>
      <c r="F3148" s="42" t="n"/>
      <c r="G3148" s="42" t="n"/>
      <c r="H3148" s="42" t="n"/>
      <c r="I3148" s="42" t="n"/>
      <c r="J3148" s="42" t="n"/>
      <c r="K3148" s="42" t="n"/>
      <c r="L3148" s="42" t="n"/>
      <c r="M3148" s="42" t="n"/>
      <c r="N3148" s="42" t="n"/>
      <c r="O3148" s="42" t="n"/>
    </row>
    <row r="3149">
      <c r="A3149" s="40" t="n"/>
      <c r="B3149" s="41" t="n"/>
      <c r="C3149" s="42" t="n"/>
      <c r="D3149" s="42" t="n"/>
      <c r="E3149" s="42" t="n"/>
      <c r="F3149" s="42" t="n"/>
      <c r="G3149" s="42" t="n"/>
      <c r="H3149" s="42" t="n"/>
      <c r="I3149" s="42" t="n"/>
      <c r="J3149" s="42" t="n"/>
      <c r="K3149" s="42" t="n"/>
      <c r="L3149" s="42" t="n"/>
      <c r="M3149" s="42" t="n"/>
      <c r="N3149" s="42" t="n"/>
      <c r="O3149" s="42" t="n"/>
    </row>
    <row r="3150">
      <c r="A3150" s="40" t="n"/>
      <c r="B3150" s="41" t="n"/>
      <c r="C3150" s="42" t="n"/>
      <c r="D3150" s="42" t="n"/>
      <c r="E3150" s="42" t="n"/>
      <c r="F3150" s="42" t="n"/>
      <c r="G3150" s="42" t="n"/>
      <c r="H3150" s="42" t="n"/>
      <c r="I3150" s="42" t="n"/>
      <c r="J3150" s="42" t="n"/>
      <c r="K3150" s="42" t="n"/>
      <c r="L3150" s="42" t="n"/>
      <c r="M3150" s="42" t="n"/>
      <c r="N3150" s="42" t="n"/>
      <c r="O3150" s="42" t="n"/>
    </row>
    <row r="3151">
      <c r="A3151" s="40" t="n"/>
      <c r="B3151" s="41" t="n"/>
      <c r="C3151" s="42" t="n"/>
      <c r="D3151" s="42" t="n"/>
      <c r="E3151" s="42" t="n"/>
      <c r="F3151" s="42" t="n"/>
      <c r="G3151" s="42" t="n"/>
      <c r="H3151" s="42" t="n"/>
      <c r="I3151" s="42" t="n"/>
      <c r="J3151" s="42" t="n"/>
      <c r="K3151" s="42" t="n"/>
      <c r="L3151" s="42" t="n"/>
      <c r="M3151" s="42" t="n"/>
      <c r="N3151" s="42" t="n"/>
      <c r="O3151" s="42" t="n"/>
    </row>
    <row r="3152">
      <c r="A3152" s="40" t="n"/>
      <c r="B3152" s="41" t="n"/>
      <c r="C3152" s="42" t="n"/>
      <c r="D3152" s="42" t="n"/>
      <c r="E3152" s="42" t="n"/>
      <c r="F3152" s="42" t="n"/>
      <c r="G3152" s="42" t="n"/>
      <c r="H3152" s="42" t="n"/>
      <c r="I3152" s="42" t="n"/>
      <c r="J3152" s="42" t="n"/>
      <c r="K3152" s="42" t="n"/>
      <c r="L3152" s="42" t="n"/>
      <c r="M3152" s="42" t="n"/>
      <c r="N3152" s="42" t="n"/>
      <c r="O3152" s="42" t="n"/>
    </row>
    <row r="3153">
      <c r="A3153" s="40" t="n"/>
      <c r="B3153" s="41" t="n"/>
      <c r="C3153" s="42" t="n"/>
      <c r="D3153" s="42" t="n"/>
      <c r="E3153" s="42" t="n"/>
      <c r="F3153" s="42" t="n"/>
      <c r="G3153" s="42" t="n"/>
      <c r="H3153" s="42" t="n"/>
      <c r="I3153" s="42" t="n"/>
      <c r="J3153" s="42" t="n"/>
      <c r="K3153" s="42" t="n"/>
      <c r="L3153" s="42" t="n"/>
      <c r="M3153" s="42" t="n"/>
      <c r="N3153" s="42" t="n"/>
      <c r="O3153" s="42" t="n"/>
    </row>
    <row r="3154">
      <c r="A3154" s="40" t="n"/>
      <c r="B3154" s="41" t="n"/>
      <c r="C3154" s="42" t="n"/>
      <c r="D3154" s="42" t="n"/>
      <c r="E3154" s="42" t="n"/>
      <c r="F3154" s="42" t="n"/>
      <c r="G3154" s="42" t="n"/>
      <c r="H3154" s="42" t="n"/>
      <c r="I3154" s="42" t="n"/>
      <c r="J3154" s="42" t="n"/>
      <c r="K3154" s="42" t="n"/>
      <c r="L3154" s="42" t="n"/>
      <c r="M3154" s="42" t="n"/>
      <c r="N3154" s="42" t="n"/>
      <c r="O3154" s="42" t="n"/>
    </row>
    <row r="3155">
      <c r="A3155" s="40" t="n"/>
      <c r="B3155" s="41" t="n"/>
      <c r="C3155" s="42" t="n"/>
      <c r="D3155" s="42" t="n"/>
      <c r="E3155" s="42" t="n"/>
      <c r="F3155" s="42" t="n"/>
      <c r="G3155" s="42" t="n"/>
      <c r="H3155" s="42" t="n"/>
      <c r="I3155" s="42" t="n"/>
      <c r="J3155" s="42" t="n"/>
      <c r="K3155" s="42" t="n"/>
      <c r="L3155" s="42" t="n"/>
      <c r="M3155" s="42" t="n"/>
      <c r="N3155" s="42" t="n"/>
      <c r="O3155" s="42" t="n"/>
    </row>
    <row r="3156">
      <c r="A3156" s="40" t="n"/>
      <c r="B3156" s="41" t="n"/>
      <c r="C3156" s="42" t="n"/>
      <c r="D3156" s="42" t="n"/>
      <c r="E3156" s="42" t="n"/>
      <c r="F3156" s="42" t="n"/>
      <c r="G3156" s="42" t="n"/>
      <c r="H3156" s="42" t="n"/>
      <c r="I3156" s="42" t="n"/>
      <c r="J3156" s="42" t="n"/>
      <c r="K3156" s="42" t="n"/>
      <c r="L3156" s="42" t="n"/>
      <c r="M3156" s="42" t="n"/>
      <c r="N3156" s="42" t="n"/>
      <c r="O3156" s="42" t="n"/>
    </row>
    <row r="3157">
      <c r="A3157" s="40" t="n"/>
      <c r="B3157" s="41" t="n"/>
      <c r="C3157" s="42" t="n"/>
      <c r="D3157" s="42" t="n"/>
      <c r="E3157" s="42" t="n"/>
      <c r="F3157" s="42" t="n"/>
      <c r="G3157" s="42" t="n"/>
      <c r="H3157" s="42" t="n"/>
      <c r="I3157" s="42" t="n"/>
      <c r="J3157" s="42" t="n"/>
      <c r="K3157" s="42" t="n"/>
      <c r="L3157" s="42" t="n"/>
      <c r="M3157" s="42" t="n"/>
      <c r="N3157" s="42" t="n"/>
      <c r="O3157" s="42" t="n"/>
    </row>
    <row r="3158">
      <c r="A3158" s="40" t="n"/>
      <c r="B3158" s="41" t="n"/>
      <c r="C3158" s="42" t="n"/>
      <c r="D3158" s="42" t="n"/>
      <c r="E3158" s="42" t="n"/>
      <c r="F3158" s="42" t="n"/>
      <c r="G3158" s="42" t="n"/>
      <c r="H3158" s="42" t="n"/>
      <c r="I3158" s="42" t="n"/>
      <c r="J3158" s="42" t="n"/>
      <c r="K3158" s="42" t="n"/>
      <c r="L3158" s="42" t="n"/>
      <c r="M3158" s="42" t="n"/>
      <c r="N3158" s="42" t="n"/>
      <c r="O3158" s="42" t="n"/>
    </row>
    <row r="3159">
      <c r="A3159" s="40" t="n"/>
      <c r="B3159" s="41" t="n"/>
      <c r="C3159" s="42" t="n"/>
      <c r="D3159" s="42" t="n"/>
      <c r="E3159" s="42" t="n"/>
      <c r="F3159" s="42" t="n"/>
      <c r="G3159" s="42" t="n"/>
      <c r="H3159" s="42" t="n"/>
      <c r="I3159" s="42" t="n"/>
      <c r="J3159" s="42" t="n"/>
      <c r="K3159" s="42" t="n"/>
      <c r="L3159" s="42" t="n"/>
      <c r="M3159" s="42" t="n"/>
      <c r="N3159" s="42" t="n"/>
      <c r="O3159" s="42" t="n"/>
    </row>
    <row r="3160">
      <c r="A3160" s="40" t="n"/>
      <c r="B3160" s="41" t="n"/>
      <c r="C3160" s="42" t="n"/>
      <c r="D3160" s="42" t="n"/>
      <c r="E3160" s="42" t="n"/>
      <c r="F3160" s="42" t="n"/>
      <c r="G3160" s="42" t="n"/>
      <c r="H3160" s="42" t="n"/>
      <c r="I3160" s="42" t="n"/>
      <c r="J3160" s="42" t="n"/>
      <c r="K3160" s="42" t="n"/>
      <c r="L3160" s="42" t="n"/>
      <c r="M3160" s="42" t="n"/>
      <c r="N3160" s="42" t="n"/>
      <c r="O3160" s="42" t="n"/>
    </row>
    <row r="3161">
      <c r="A3161" s="40" t="n"/>
      <c r="B3161" s="41" t="n"/>
      <c r="C3161" s="42" t="n"/>
      <c r="D3161" s="42" t="n"/>
      <c r="E3161" s="42" t="n"/>
      <c r="F3161" s="42" t="n"/>
      <c r="G3161" s="42" t="n"/>
      <c r="H3161" s="42" t="n"/>
      <c r="I3161" s="42" t="n"/>
      <c r="J3161" s="42" t="n"/>
      <c r="K3161" s="42" t="n"/>
      <c r="L3161" s="42" t="n"/>
      <c r="M3161" s="42" t="n"/>
      <c r="N3161" s="42" t="n"/>
      <c r="O3161" s="42" t="n"/>
    </row>
    <row r="3162">
      <c r="A3162" s="40" t="n"/>
      <c r="B3162" s="41" t="n"/>
      <c r="C3162" s="42" t="n"/>
      <c r="D3162" s="42" t="n"/>
      <c r="E3162" s="42" t="n"/>
      <c r="F3162" s="42" t="n"/>
      <c r="G3162" s="42" t="n"/>
      <c r="H3162" s="42" t="n"/>
      <c r="I3162" s="42" t="n"/>
      <c r="J3162" s="42" t="n"/>
      <c r="K3162" s="42" t="n"/>
      <c r="L3162" s="42" t="n"/>
      <c r="M3162" s="42" t="n"/>
      <c r="N3162" s="42" t="n"/>
      <c r="O3162" s="42" t="n"/>
    </row>
    <row r="3163">
      <c r="A3163" s="40" t="n"/>
      <c r="B3163" s="41" t="n"/>
      <c r="C3163" s="42" t="n"/>
      <c r="D3163" s="42" t="n"/>
      <c r="E3163" s="42" t="n"/>
      <c r="F3163" s="42" t="n"/>
      <c r="G3163" s="42" t="n"/>
      <c r="H3163" s="42" t="n"/>
      <c r="I3163" s="42" t="n"/>
      <c r="J3163" s="42" t="n"/>
      <c r="K3163" s="42" t="n"/>
      <c r="L3163" s="42" t="n"/>
      <c r="M3163" s="42" t="n"/>
      <c r="N3163" s="42" t="n"/>
      <c r="O3163" s="42" t="n"/>
    </row>
    <row r="3164">
      <c r="A3164" s="40" t="n"/>
      <c r="B3164" s="41" t="n"/>
      <c r="C3164" s="42" t="n"/>
      <c r="D3164" s="42" t="n"/>
      <c r="E3164" s="42" t="n"/>
      <c r="F3164" s="42" t="n"/>
      <c r="G3164" s="42" t="n"/>
      <c r="H3164" s="42" t="n"/>
      <c r="I3164" s="42" t="n"/>
      <c r="J3164" s="42" t="n"/>
      <c r="K3164" s="42" t="n"/>
      <c r="L3164" s="42" t="n"/>
      <c r="M3164" s="42" t="n"/>
      <c r="N3164" s="42" t="n"/>
      <c r="O3164" s="42" t="n"/>
    </row>
    <row r="3165">
      <c r="A3165" s="40" t="n"/>
      <c r="B3165" s="41" t="n"/>
      <c r="C3165" s="42" t="n"/>
      <c r="D3165" s="42" t="n"/>
      <c r="E3165" s="42" t="n"/>
      <c r="F3165" s="42" t="n"/>
      <c r="G3165" s="42" t="n"/>
      <c r="H3165" s="42" t="n"/>
      <c r="I3165" s="42" t="n"/>
      <c r="J3165" s="42" t="n"/>
      <c r="K3165" s="42" t="n"/>
      <c r="L3165" s="42" t="n"/>
      <c r="M3165" s="42" t="n"/>
      <c r="N3165" s="42" t="n"/>
      <c r="O3165" s="42" t="n"/>
    </row>
    <row r="3166">
      <c r="A3166" s="40" t="n"/>
      <c r="B3166" s="41" t="n"/>
      <c r="C3166" s="42" t="n"/>
      <c r="D3166" s="42" t="n"/>
      <c r="E3166" s="42" t="n"/>
      <c r="F3166" s="42" t="n"/>
      <c r="G3166" s="42" t="n"/>
      <c r="H3166" s="42" t="n"/>
      <c r="I3166" s="42" t="n"/>
      <c r="J3166" s="42" t="n"/>
      <c r="K3166" s="42" t="n"/>
      <c r="L3166" s="42" t="n"/>
      <c r="M3166" s="42" t="n"/>
      <c r="N3166" s="42" t="n"/>
      <c r="O3166" s="42" t="n"/>
    </row>
    <row r="3167">
      <c r="A3167" s="40" t="n"/>
      <c r="B3167" s="41" t="n"/>
      <c r="C3167" s="42" t="n"/>
      <c r="D3167" s="42" t="n"/>
      <c r="E3167" s="42" t="n"/>
      <c r="F3167" s="42" t="n"/>
      <c r="G3167" s="42" t="n"/>
      <c r="H3167" s="42" t="n"/>
      <c r="I3167" s="42" t="n"/>
      <c r="J3167" s="42" t="n"/>
      <c r="K3167" s="42" t="n"/>
      <c r="L3167" s="42" t="n"/>
      <c r="M3167" s="42" t="n"/>
      <c r="N3167" s="42" t="n"/>
      <c r="O3167" s="42" t="n"/>
    </row>
    <row r="3168">
      <c r="A3168" s="40" t="n"/>
      <c r="B3168" s="41" t="n"/>
      <c r="C3168" s="42" t="n"/>
      <c r="D3168" s="42" t="n"/>
      <c r="E3168" s="42" t="n"/>
      <c r="F3168" s="42" t="n"/>
      <c r="G3168" s="42" t="n"/>
      <c r="H3168" s="42" t="n"/>
      <c r="I3168" s="42" t="n"/>
      <c r="J3168" s="42" t="n"/>
      <c r="K3168" s="42" t="n"/>
      <c r="L3168" s="42" t="n"/>
      <c r="M3168" s="42" t="n"/>
      <c r="N3168" s="42" t="n"/>
      <c r="O3168" s="42" t="n"/>
    </row>
    <row r="3169">
      <c r="A3169" s="40" t="n"/>
      <c r="B3169" s="41" t="n"/>
      <c r="C3169" s="42" t="n"/>
      <c r="D3169" s="42" t="n"/>
      <c r="E3169" s="42" t="n"/>
      <c r="F3169" s="42" t="n"/>
      <c r="G3169" s="42" t="n"/>
      <c r="H3169" s="42" t="n"/>
      <c r="I3169" s="42" t="n"/>
      <c r="J3169" s="42" t="n"/>
      <c r="K3169" s="42" t="n"/>
      <c r="L3169" s="42" t="n"/>
      <c r="M3169" s="42" t="n"/>
      <c r="N3169" s="42" t="n"/>
      <c r="O3169" s="42" t="n"/>
    </row>
    <row r="3170">
      <c r="A3170" s="40" t="n"/>
      <c r="B3170" s="41" t="n"/>
      <c r="C3170" s="42" t="n"/>
      <c r="D3170" s="42" t="n"/>
      <c r="E3170" s="42" t="n"/>
      <c r="F3170" s="42" t="n"/>
      <c r="G3170" s="42" t="n"/>
      <c r="H3170" s="42" t="n"/>
      <c r="I3170" s="42" t="n"/>
      <c r="J3170" s="42" t="n"/>
      <c r="K3170" s="42" t="n"/>
      <c r="L3170" s="42" t="n"/>
      <c r="M3170" s="42" t="n"/>
      <c r="N3170" s="42" t="n"/>
      <c r="O3170" s="42" t="n"/>
    </row>
    <row r="3171">
      <c r="A3171" s="40" t="n"/>
      <c r="B3171" s="41" t="n"/>
      <c r="C3171" s="42" t="n"/>
      <c r="D3171" s="42" t="n"/>
      <c r="E3171" s="42" t="n"/>
      <c r="F3171" s="42" t="n"/>
      <c r="G3171" s="42" t="n"/>
      <c r="H3171" s="42" t="n"/>
      <c r="I3171" s="42" t="n"/>
      <c r="J3171" s="42" t="n"/>
      <c r="K3171" s="42" t="n"/>
      <c r="L3171" s="42" t="n"/>
      <c r="M3171" s="42" t="n"/>
      <c r="N3171" s="42" t="n"/>
      <c r="O3171" s="42" t="n"/>
    </row>
    <row r="3172">
      <c r="A3172" s="40" t="n"/>
      <c r="B3172" s="41" t="n"/>
      <c r="C3172" s="42" t="n"/>
      <c r="D3172" s="42" t="n"/>
      <c r="E3172" s="42" t="n"/>
      <c r="F3172" s="42" t="n"/>
      <c r="G3172" s="42" t="n"/>
      <c r="H3172" s="42" t="n"/>
      <c r="I3172" s="42" t="n"/>
      <c r="J3172" s="42" t="n"/>
      <c r="K3172" s="42" t="n"/>
      <c r="L3172" s="42" t="n"/>
      <c r="M3172" s="42" t="n"/>
      <c r="N3172" s="42" t="n"/>
      <c r="O3172" s="42" t="n"/>
    </row>
    <row r="3173">
      <c r="A3173" s="40" t="n"/>
      <c r="B3173" s="41" t="n"/>
      <c r="C3173" s="42" t="n"/>
      <c r="D3173" s="42" t="n"/>
      <c r="E3173" s="42" t="n"/>
      <c r="F3173" s="42" t="n"/>
      <c r="G3173" s="42" t="n"/>
      <c r="H3173" s="42" t="n"/>
      <c r="I3173" s="42" t="n"/>
      <c r="J3173" s="42" t="n"/>
      <c r="K3173" s="42" t="n"/>
      <c r="L3173" s="42" t="n"/>
      <c r="M3173" s="42" t="n"/>
      <c r="N3173" s="42" t="n"/>
      <c r="O3173" s="42" t="n"/>
    </row>
    <row r="3174">
      <c r="A3174" s="40" t="n"/>
      <c r="B3174" s="41" t="n"/>
      <c r="C3174" s="42" t="n"/>
      <c r="D3174" s="42" t="n"/>
      <c r="E3174" s="42" t="n"/>
      <c r="F3174" s="42" t="n"/>
      <c r="G3174" s="42" t="n"/>
      <c r="H3174" s="42" t="n"/>
      <c r="I3174" s="42" t="n"/>
      <c r="J3174" s="42" t="n"/>
      <c r="K3174" s="42" t="n"/>
      <c r="L3174" s="42" t="n"/>
      <c r="M3174" s="42" t="n"/>
      <c r="N3174" s="42" t="n"/>
      <c r="O3174" s="42" t="n"/>
    </row>
    <row r="3175">
      <c r="A3175" s="40" t="n"/>
      <c r="B3175" s="41" t="n"/>
      <c r="C3175" s="42" t="n"/>
      <c r="D3175" s="42" t="n"/>
      <c r="E3175" s="42" t="n"/>
      <c r="F3175" s="42" t="n"/>
      <c r="G3175" s="42" t="n"/>
      <c r="H3175" s="42" t="n"/>
      <c r="I3175" s="42" t="n"/>
      <c r="J3175" s="42" t="n"/>
      <c r="K3175" s="42" t="n"/>
      <c r="L3175" s="42" t="n"/>
      <c r="M3175" s="42" t="n"/>
      <c r="N3175" s="42" t="n"/>
      <c r="O3175" s="42" t="n"/>
    </row>
    <row r="3176">
      <c r="A3176" s="40" t="n"/>
      <c r="B3176" s="41" t="n"/>
      <c r="C3176" s="42" t="n"/>
      <c r="D3176" s="42" t="n"/>
      <c r="E3176" s="42" t="n"/>
      <c r="F3176" s="42" t="n"/>
      <c r="G3176" s="42" t="n"/>
      <c r="H3176" s="42" t="n"/>
      <c r="I3176" s="42" t="n"/>
      <c r="J3176" s="42" t="n"/>
      <c r="K3176" s="42" t="n"/>
      <c r="L3176" s="42" t="n"/>
      <c r="M3176" s="42" t="n"/>
      <c r="N3176" s="42" t="n"/>
      <c r="O3176" s="42" t="n"/>
    </row>
    <row r="3177">
      <c r="A3177" s="40" t="n"/>
      <c r="B3177" s="41" t="n"/>
      <c r="C3177" s="42" t="n"/>
      <c r="D3177" s="42" t="n"/>
      <c r="E3177" s="42" t="n"/>
      <c r="F3177" s="42" t="n"/>
      <c r="G3177" s="42" t="n"/>
      <c r="H3177" s="42" t="n"/>
      <c r="I3177" s="42" t="n"/>
      <c r="J3177" s="42" t="n"/>
      <c r="K3177" s="42" t="n"/>
      <c r="L3177" s="42" t="n"/>
      <c r="M3177" s="42" t="n"/>
      <c r="N3177" s="42" t="n"/>
      <c r="O3177" s="42" t="n"/>
    </row>
    <row r="3178">
      <c r="A3178" s="40" t="n"/>
      <c r="B3178" s="41" t="n"/>
      <c r="C3178" s="42" t="n"/>
      <c r="D3178" s="42" t="n"/>
      <c r="E3178" s="42" t="n"/>
      <c r="F3178" s="42" t="n"/>
      <c r="G3178" s="42" t="n"/>
      <c r="H3178" s="42" t="n"/>
      <c r="I3178" s="42" t="n"/>
      <c r="J3178" s="42" t="n"/>
      <c r="K3178" s="42" t="n"/>
      <c r="L3178" s="42" t="n"/>
      <c r="M3178" s="42" t="n"/>
      <c r="N3178" s="42" t="n"/>
      <c r="O3178" s="42" t="n"/>
    </row>
    <row r="3179">
      <c r="A3179" s="40" t="n"/>
      <c r="B3179" s="41" t="n"/>
      <c r="C3179" s="42" t="n"/>
      <c r="D3179" s="42" t="n"/>
      <c r="E3179" s="42" t="n"/>
      <c r="F3179" s="42" t="n"/>
      <c r="G3179" s="42" t="n"/>
      <c r="H3179" s="42" t="n"/>
      <c r="I3179" s="42" t="n"/>
      <c r="J3179" s="42" t="n"/>
      <c r="K3179" s="42" t="n"/>
      <c r="L3179" s="42" t="n"/>
      <c r="M3179" s="42" t="n"/>
      <c r="N3179" s="42" t="n"/>
      <c r="O3179" s="42" t="n"/>
    </row>
    <row r="3180">
      <c r="A3180" s="40" t="n"/>
      <c r="B3180" s="41" t="n"/>
      <c r="C3180" s="42" t="n"/>
      <c r="D3180" s="42" t="n"/>
      <c r="E3180" s="42" t="n"/>
      <c r="F3180" s="42" t="n"/>
      <c r="G3180" s="42" t="n"/>
      <c r="H3180" s="42" t="n"/>
      <c r="I3180" s="42" t="n"/>
      <c r="J3180" s="42" t="n"/>
      <c r="K3180" s="42" t="n"/>
      <c r="L3180" s="42" t="n"/>
      <c r="M3180" s="42" t="n"/>
      <c r="N3180" s="42" t="n"/>
      <c r="O3180" s="42" t="n"/>
    </row>
    <row r="3181">
      <c r="A3181" s="40" t="n"/>
      <c r="B3181" s="41" t="n"/>
      <c r="C3181" s="42" t="n"/>
      <c r="D3181" s="42" t="n"/>
      <c r="E3181" s="42" t="n"/>
      <c r="F3181" s="42" t="n"/>
      <c r="G3181" s="42" t="n"/>
      <c r="H3181" s="42" t="n"/>
      <c r="I3181" s="42" t="n"/>
      <c r="J3181" s="42" t="n"/>
      <c r="K3181" s="42" t="n"/>
      <c r="L3181" s="42" t="n"/>
      <c r="M3181" s="42" t="n"/>
      <c r="N3181" s="42" t="n"/>
      <c r="O3181" s="42" t="n"/>
    </row>
    <row r="3182">
      <c r="A3182" s="40" t="n"/>
      <c r="B3182" s="41" t="n"/>
      <c r="C3182" s="42" t="n"/>
      <c r="D3182" s="42" t="n"/>
      <c r="E3182" s="42" t="n"/>
      <c r="F3182" s="42" t="n"/>
      <c r="G3182" s="42" t="n"/>
      <c r="H3182" s="42" t="n"/>
      <c r="I3182" s="42" t="n"/>
      <c r="J3182" s="42" t="n"/>
      <c r="K3182" s="42" t="n"/>
      <c r="L3182" s="42" t="n"/>
      <c r="M3182" s="42" t="n"/>
      <c r="N3182" s="42" t="n"/>
      <c r="O3182" s="42" t="n"/>
    </row>
    <row r="3183">
      <c r="A3183" s="40" t="n"/>
      <c r="B3183" s="41" t="n"/>
      <c r="C3183" s="42" t="n"/>
      <c r="D3183" s="42" t="n"/>
      <c r="E3183" s="42" t="n"/>
      <c r="F3183" s="42" t="n"/>
      <c r="G3183" s="42" t="n"/>
      <c r="H3183" s="42" t="n"/>
      <c r="I3183" s="42" t="n"/>
      <c r="J3183" s="42" t="n"/>
      <c r="K3183" s="42" t="n"/>
      <c r="L3183" s="42" t="n"/>
      <c r="M3183" s="42" t="n"/>
      <c r="N3183" s="42" t="n"/>
      <c r="O3183" s="42" t="n"/>
    </row>
    <row r="3184">
      <c r="A3184" s="40" t="n"/>
      <c r="B3184" s="41" t="n"/>
      <c r="C3184" s="42" t="n"/>
      <c r="D3184" s="42" t="n"/>
      <c r="E3184" s="42" t="n"/>
      <c r="F3184" s="42" t="n"/>
      <c r="G3184" s="42" t="n"/>
      <c r="H3184" s="42" t="n"/>
      <c r="I3184" s="42" t="n"/>
      <c r="J3184" s="42" t="n"/>
      <c r="K3184" s="42" t="n"/>
      <c r="L3184" s="42" t="n"/>
      <c r="M3184" s="42" t="n"/>
      <c r="N3184" s="42" t="n"/>
      <c r="O3184" s="42" t="n"/>
    </row>
    <row r="3185">
      <c r="A3185" s="40" t="n"/>
      <c r="B3185" s="41" t="n"/>
      <c r="C3185" s="42" t="n"/>
      <c r="D3185" s="42" t="n"/>
      <c r="E3185" s="42" t="n"/>
      <c r="F3185" s="42" t="n"/>
      <c r="G3185" s="42" t="n"/>
      <c r="H3185" s="42" t="n"/>
      <c r="I3185" s="42" t="n"/>
      <c r="J3185" s="42" t="n"/>
      <c r="K3185" s="42" t="n"/>
      <c r="L3185" s="42" t="n"/>
      <c r="M3185" s="42" t="n"/>
      <c r="N3185" s="42" t="n"/>
      <c r="O3185" s="42" t="n"/>
    </row>
    <row r="3186">
      <c r="A3186" s="40" t="n"/>
      <c r="B3186" s="41" t="n"/>
      <c r="C3186" s="42" t="n"/>
      <c r="D3186" s="42" t="n"/>
      <c r="E3186" s="42" t="n"/>
      <c r="F3186" s="42" t="n"/>
      <c r="G3186" s="42" t="n"/>
      <c r="H3186" s="42" t="n"/>
      <c r="I3186" s="42" t="n"/>
      <c r="J3186" s="42" t="n"/>
      <c r="K3186" s="42" t="n"/>
      <c r="L3186" s="42" t="n"/>
      <c r="M3186" s="42" t="n"/>
      <c r="N3186" s="42" t="n"/>
      <c r="O3186" s="42" t="n"/>
    </row>
    <row r="3187">
      <c r="A3187" s="40" t="n"/>
      <c r="B3187" s="41" t="n"/>
      <c r="C3187" s="42" t="n"/>
      <c r="D3187" s="42" t="n"/>
      <c r="E3187" s="42" t="n"/>
      <c r="F3187" s="42" t="n"/>
      <c r="G3187" s="42" t="n"/>
      <c r="H3187" s="42" t="n"/>
      <c r="I3187" s="42" t="n"/>
      <c r="J3187" s="42" t="n"/>
      <c r="K3187" s="42" t="n"/>
      <c r="L3187" s="42" t="n"/>
      <c r="M3187" s="42" t="n"/>
      <c r="N3187" s="42" t="n"/>
      <c r="O3187" s="42" t="n"/>
    </row>
    <row r="3188">
      <c r="A3188" s="40" t="n"/>
      <c r="B3188" s="41" t="n"/>
      <c r="C3188" s="42" t="n"/>
      <c r="D3188" s="42" t="n"/>
      <c r="E3188" s="42" t="n"/>
      <c r="F3188" s="42" t="n"/>
      <c r="G3188" s="42" t="n"/>
      <c r="H3188" s="42" t="n"/>
      <c r="I3188" s="42" t="n"/>
      <c r="J3188" s="42" t="n"/>
      <c r="K3188" s="42" t="n"/>
      <c r="L3188" s="42" t="n"/>
      <c r="M3188" s="42" t="n"/>
      <c r="N3188" s="42" t="n"/>
      <c r="O3188" s="42" t="n"/>
    </row>
    <row r="3189">
      <c r="A3189" s="40" t="n"/>
      <c r="B3189" s="41" t="n"/>
      <c r="C3189" s="42" t="n"/>
      <c r="D3189" s="42" t="n"/>
      <c r="E3189" s="42" t="n"/>
      <c r="F3189" s="42" t="n"/>
      <c r="G3189" s="42" t="n"/>
      <c r="H3189" s="42" t="n"/>
      <c r="I3189" s="42" t="n"/>
      <c r="J3189" s="42" t="n"/>
      <c r="K3189" s="42" t="n"/>
      <c r="L3189" s="42" t="n"/>
      <c r="M3189" s="42" t="n"/>
      <c r="N3189" s="42" t="n"/>
      <c r="O3189" s="42" t="n"/>
    </row>
    <row r="3190">
      <c r="A3190" s="40" t="n"/>
      <c r="B3190" s="41" t="n"/>
      <c r="C3190" s="42" t="n"/>
      <c r="D3190" s="42" t="n"/>
      <c r="E3190" s="42" t="n"/>
      <c r="F3190" s="42" t="n"/>
      <c r="G3190" s="42" t="n"/>
      <c r="H3190" s="42" t="n"/>
      <c r="I3190" s="42" t="n"/>
      <c r="J3190" s="42" t="n"/>
      <c r="K3190" s="42" t="n"/>
      <c r="L3190" s="42" t="n"/>
      <c r="M3190" s="42" t="n"/>
      <c r="N3190" s="42" t="n"/>
      <c r="O3190" s="42" t="n"/>
    </row>
    <row r="3191">
      <c r="A3191" s="40" t="n"/>
      <c r="B3191" s="41" t="n"/>
      <c r="C3191" s="42" t="n"/>
      <c r="D3191" s="42" t="n"/>
      <c r="E3191" s="42" t="n"/>
      <c r="F3191" s="42" t="n"/>
      <c r="G3191" s="42" t="n"/>
      <c r="H3191" s="42" t="n"/>
      <c r="I3191" s="42" t="n"/>
      <c r="J3191" s="42" t="n"/>
      <c r="K3191" s="42" t="n"/>
      <c r="L3191" s="42" t="n"/>
      <c r="M3191" s="42" t="n"/>
      <c r="N3191" s="42" t="n"/>
      <c r="O3191" s="42" t="n"/>
    </row>
    <row r="3192">
      <c r="A3192" s="40" t="n"/>
      <c r="B3192" s="41" t="n"/>
      <c r="C3192" s="42" t="n"/>
      <c r="D3192" s="42" t="n"/>
      <c r="E3192" s="42" t="n"/>
      <c r="F3192" s="42" t="n"/>
      <c r="G3192" s="42" t="n"/>
      <c r="H3192" s="42" t="n"/>
      <c r="I3192" s="42" t="n"/>
      <c r="J3192" s="42" t="n"/>
      <c r="K3192" s="42" t="n"/>
      <c r="L3192" s="42" t="n"/>
      <c r="M3192" s="42" t="n"/>
      <c r="N3192" s="42" t="n"/>
      <c r="O3192" s="42" t="n"/>
    </row>
    <row r="3193">
      <c r="A3193" s="40" t="n"/>
      <c r="B3193" s="41" t="n"/>
      <c r="C3193" s="42" t="n"/>
      <c r="D3193" s="42" t="n"/>
      <c r="E3193" s="42" t="n"/>
      <c r="F3193" s="42" t="n"/>
      <c r="G3193" s="42" t="n"/>
      <c r="H3193" s="42" t="n"/>
      <c r="I3193" s="42" t="n"/>
      <c r="J3193" s="42" t="n"/>
      <c r="K3193" s="42" t="n"/>
      <c r="L3193" s="42" t="n"/>
      <c r="M3193" s="42" t="n"/>
      <c r="N3193" s="42" t="n"/>
      <c r="O3193" s="42" t="n"/>
    </row>
    <row r="3194">
      <c r="A3194" s="40" t="n"/>
      <c r="B3194" s="41" t="n"/>
      <c r="C3194" s="42" t="n"/>
      <c r="D3194" s="42" t="n"/>
      <c r="E3194" s="42" t="n"/>
      <c r="F3194" s="42" t="n"/>
      <c r="G3194" s="42" t="n"/>
      <c r="H3194" s="42" t="n"/>
      <c r="I3194" s="42" t="n"/>
      <c r="J3194" s="42" t="n"/>
      <c r="K3194" s="42" t="n"/>
      <c r="L3194" s="42" t="n"/>
      <c r="M3194" s="42" t="n"/>
      <c r="N3194" s="42" t="n"/>
      <c r="O3194" s="42" t="n"/>
    </row>
    <row r="3195">
      <c r="A3195" s="40" t="n"/>
      <c r="B3195" s="41" t="n"/>
      <c r="C3195" s="42" t="n"/>
      <c r="D3195" s="42" t="n"/>
      <c r="E3195" s="42" t="n"/>
      <c r="F3195" s="42" t="n"/>
      <c r="G3195" s="42" t="n"/>
      <c r="H3195" s="42" t="n"/>
      <c r="I3195" s="42" t="n"/>
      <c r="J3195" s="42" t="n"/>
      <c r="K3195" s="42" t="n"/>
      <c r="L3195" s="42" t="n"/>
      <c r="M3195" s="42" t="n"/>
      <c r="N3195" s="42" t="n"/>
      <c r="O3195" s="42" t="n"/>
    </row>
    <row r="3196">
      <c r="A3196" s="40" t="n"/>
      <c r="B3196" s="41" t="n"/>
      <c r="C3196" s="42" t="n"/>
      <c r="D3196" s="42" t="n"/>
      <c r="E3196" s="42" t="n"/>
      <c r="F3196" s="42" t="n"/>
      <c r="G3196" s="42" t="n"/>
      <c r="H3196" s="42" t="n"/>
      <c r="I3196" s="42" t="n"/>
      <c r="J3196" s="42" t="n"/>
      <c r="K3196" s="42" t="n"/>
      <c r="L3196" s="42" t="n"/>
      <c r="M3196" s="42" t="n"/>
      <c r="N3196" s="42" t="n"/>
      <c r="O3196" s="42" t="n"/>
    </row>
    <row r="3197">
      <c r="A3197" s="40" t="n"/>
      <c r="B3197" s="41" t="n"/>
      <c r="C3197" s="42" t="n"/>
      <c r="D3197" s="42" t="n"/>
      <c r="E3197" s="42" t="n"/>
      <c r="F3197" s="42" t="n"/>
      <c r="G3197" s="42" t="n"/>
      <c r="H3197" s="42" t="n"/>
      <c r="I3197" s="42" t="n"/>
      <c r="J3197" s="42" t="n"/>
      <c r="K3197" s="42" t="n"/>
      <c r="L3197" s="42" t="n"/>
      <c r="M3197" s="42" t="n"/>
      <c r="N3197" s="42" t="n"/>
      <c r="O3197" s="42" t="n"/>
    </row>
    <row r="3198">
      <c r="A3198" s="40" t="n"/>
      <c r="B3198" s="41" t="n"/>
      <c r="C3198" s="42" t="n"/>
      <c r="D3198" s="42" t="n"/>
      <c r="E3198" s="42" t="n"/>
      <c r="F3198" s="42" t="n"/>
      <c r="G3198" s="42" t="n"/>
      <c r="H3198" s="42" t="n"/>
      <c r="I3198" s="42" t="n"/>
      <c r="J3198" s="42" t="n"/>
      <c r="K3198" s="42" t="n"/>
      <c r="L3198" s="42" t="n"/>
      <c r="M3198" s="42" t="n"/>
      <c r="N3198" s="42" t="n"/>
      <c r="O3198" s="42" t="n"/>
    </row>
    <row r="3199">
      <c r="A3199" s="40" t="n"/>
      <c r="B3199" s="41" t="n"/>
      <c r="C3199" s="42" t="n"/>
      <c r="D3199" s="42" t="n"/>
      <c r="E3199" s="42" t="n"/>
      <c r="F3199" s="42" t="n"/>
      <c r="G3199" s="42" t="n"/>
      <c r="H3199" s="42" t="n"/>
      <c r="I3199" s="42" t="n"/>
      <c r="J3199" s="42" t="n"/>
      <c r="K3199" s="42" t="n"/>
      <c r="L3199" s="42" t="n"/>
      <c r="M3199" s="42" t="n"/>
      <c r="N3199" s="42" t="n"/>
      <c r="O3199" s="42" t="n"/>
    </row>
    <row r="3200">
      <c r="A3200" s="40" t="n"/>
      <c r="B3200" s="41" t="n"/>
      <c r="C3200" s="42" t="n"/>
      <c r="D3200" s="42" t="n"/>
      <c r="E3200" s="42" t="n"/>
      <c r="F3200" s="42" t="n"/>
      <c r="G3200" s="42" t="n"/>
      <c r="H3200" s="42" t="n"/>
      <c r="I3200" s="42" t="n"/>
      <c r="J3200" s="42" t="n"/>
      <c r="K3200" s="42" t="n"/>
      <c r="L3200" s="42" t="n"/>
      <c r="M3200" s="42" t="n"/>
      <c r="N3200" s="42" t="n"/>
      <c r="O3200" s="42" t="n"/>
    </row>
    <row r="3201">
      <c r="A3201" s="40" t="n"/>
      <c r="B3201" s="41" t="n"/>
      <c r="C3201" s="42" t="n"/>
      <c r="D3201" s="42" t="n"/>
      <c r="E3201" s="42" t="n"/>
      <c r="F3201" s="42" t="n"/>
      <c r="G3201" s="42" t="n"/>
      <c r="H3201" s="42" t="n"/>
      <c r="I3201" s="42" t="n"/>
      <c r="J3201" s="42" t="n"/>
      <c r="K3201" s="42" t="n"/>
      <c r="L3201" s="42" t="n"/>
      <c r="M3201" s="42" t="n"/>
      <c r="N3201" s="42" t="n"/>
      <c r="O3201" s="42" t="n"/>
    </row>
    <row r="3202">
      <c r="A3202" s="40" t="n"/>
      <c r="B3202" s="41" t="n"/>
      <c r="C3202" s="42" t="n"/>
      <c r="D3202" s="42" t="n"/>
      <c r="E3202" s="42" t="n"/>
      <c r="F3202" s="42" t="n"/>
      <c r="G3202" s="42" t="n"/>
      <c r="H3202" s="42" t="n"/>
      <c r="I3202" s="42" t="n"/>
      <c r="J3202" s="42" t="n"/>
      <c r="K3202" s="42" t="n"/>
      <c r="L3202" s="42" t="n"/>
      <c r="M3202" s="42" t="n"/>
      <c r="N3202" s="42" t="n"/>
      <c r="O3202" s="42" t="n"/>
    </row>
    <row r="3203">
      <c r="A3203" s="40" t="n"/>
      <c r="B3203" s="41" t="n"/>
      <c r="C3203" s="42" t="n"/>
      <c r="D3203" s="42" t="n"/>
      <c r="E3203" s="42" t="n"/>
      <c r="F3203" s="42" t="n"/>
      <c r="G3203" s="42" t="n"/>
      <c r="H3203" s="42" t="n"/>
      <c r="I3203" s="42" t="n"/>
      <c r="J3203" s="42" t="n"/>
      <c r="K3203" s="42" t="n"/>
      <c r="L3203" s="42" t="n"/>
      <c r="M3203" s="42" t="n"/>
      <c r="N3203" s="42" t="n"/>
      <c r="O3203" s="42" t="n"/>
    </row>
    <row r="3204">
      <c r="A3204" s="40" t="n"/>
      <c r="B3204" s="41" t="n"/>
      <c r="C3204" s="42" t="n"/>
      <c r="D3204" s="42" t="n"/>
      <c r="E3204" s="42" t="n"/>
      <c r="F3204" s="42" t="n"/>
      <c r="G3204" s="42" t="n"/>
      <c r="H3204" s="42" t="n"/>
      <c r="I3204" s="42" t="n"/>
      <c r="J3204" s="42" t="n"/>
      <c r="K3204" s="42" t="n"/>
      <c r="L3204" s="42" t="n"/>
      <c r="M3204" s="42" t="n"/>
      <c r="N3204" s="42" t="n"/>
      <c r="O3204" s="42" t="n"/>
    </row>
    <row r="3205">
      <c r="A3205" s="40" t="n"/>
      <c r="B3205" s="41" t="n"/>
      <c r="C3205" s="42" t="n"/>
      <c r="D3205" s="42" t="n"/>
      <c r="E3205" s="42" t="n"/>
      <c r="F3205" s="42" t="n"/>
      <c r="G3205" s="42" t="n"/>
      <c r="H3205" s="42" t="n"/>
      <c r="I3205" s="42" t="n"/>
      <c r="J3205" s="42" t="n"/>
      <c r="K3205" s="42" t="n"/>
      <c r="L3205" s="42" t="n"/>
      <c r="M3205" s="42" t="n"/>
      <c r="N3205" s="42" t="n"/>
      <c r="O3205" s="42" t="n"/>
    </row>
    <row r="3206">
      <c r="A3206" s="40" t="n"/>
      <c r="B3206" s="41" t="n"/>
      <c r="C3206" s="42" t="n"/>
      <c r="D3206" s="42" t="n"/>
      <c r="E3206" s="42" t="n"/>
      <c r="F3206" s="42" t="n"/>
      <c r="G3206" s="42" t="n"/>
      <c r="H3206" s="42" t="n"/>
      <c r="I3206" s="42" t="n"/>
      <c r="J3206" s="42" t="n"/>
      <c r="K3206" s="42" t="n"/>
      <c r="L3206" s="42" t="n"/>
      <c r="M3206" s="42" t="n"/>
      <c r="N3206" s="42" t="n"/>
      <c r="O3206" s="42" t="n"/>
    </row>
    <row r="3207">
      <c r="A3207" s="40" t="n"/>
      <c r="B3207" s="41" t="n"/>
      <c r="C3207" s="42" t="n"/>
      <c r="D3207" s="42" t="n"/>
      <c r="E3207" s="42" t="n"/>
      <c r="F3207" s="42" t="n"/>
      <c r="G3207" s="42" t="n"/>
      <c r="H3207" s="42" t="n"/>
      <c r="I3207" s="42" t="n"/>
      <c r="J3207" s="42" t="n"/>
      <c r="K3207" s="42" t="n"/>
      <c r="L3207" s="42" t="n"/>
      <c r="M3207" s="42" t="n"/>
      <c r="N3207" s="42" t="n"/>
      <c r="O3207" s="42" t="n"/>
    </row>
    <row r="3208">
      <c r="A3208" s="40" t="n"/>
      <c r="B3208" s="41" t="n"/>
      <c r="C3208" s="42" t="n"/>
      <c r="D3208" s="42" t="n"/>
      <c r="E3208" s="42" t="n"/>
      <c r="F3208" s="42" t="n"/>
      <c r="G3208" s="42" t="n"/>
      <c r="H3208" s="42" t="n"/>
      <c r="I3208" s="42" t="n"/>
      <c r="J3208" s="42" t="n"/>
      <c r="K3208" s="42" t="n"/>
      <c r="L3208" s="42" t="n"/>
      <c r="M3208" s="42" t="n"/>
      <c r="N3208" s="42" t="n"/>
      <c r="O3208" s="42" t="n"/>
    </row>
    <row r="3209">
      <c r="A3209" s="40" t="n"/>
      <c r="B3209" s="41" t="n"/>
      <c r="C3209" s="42" t="n"/>
      <c r="D3209" s="42" t="n"/>
      <c r="E3209" s="42" t="n"/>
      <c r="F3209" s="42" t="n"/>
      <c r="G3209" s="42" t="n"/>
      <c r="H3209" s="42" t="n"/>
      <c r="I3209" s="42" t="n"/>
      <c r="J3209" s="42" t="n"/>
      <c r="K3209" s="42" t="n"/>
      <c r="L3209" s="42" t="n"/>
      <c r="M3209" s="42" t="n"/>
      <c r="N3209" s="42" t="n"/>
      <c r="O3209" s="42" t="n"/>
    </row>
    <row r="3210">
      <c r="A3210" s="40" t="n"/>
      <c r="B3210" s="41" t="n"/>
      <c r="C3210" s="42" t="n"/>
      <c r="D3210" s="42" t="n"/>
      <c r="E3210" s="42" t="n"/>
      <c r="F3210" s="42" t="n"/>
      <c r="G3210" s="42" t="n"/>
      <c r="H3210" s="42" t="n"/>
      <c r="I3210" s="42" t="n"/>
      <c r="J3210" s="42" t="n"/>
      <c r="K3210" s="42" t="n"/>
      <c r="L3210" s="42" t="n"/>
      <c r="M3210" s="42" t="n"/>
      <c r="N3210" s="42" t="n"/>
      <c r="O3210" s="42" t="n"/>
    </row>
    <row r="3211">
      <c r="A3211" s="40" t="n"/>
      <c r="B3211" s="41" t="n"/>
      <c r="C3211" s="42" t="n"/>
      <c r="D3211" s="42" t="n"/>
      <c r="E3211" s="42" t="n"/>
      <c r="F3211" s="42" t="n"/>
      <c r="G3211" s="42" t="n"/>
      <c r="H3211" s="42" t="n"/>
      <c r="I3211" s="42" t="n"/>
      <c r="J3211" s="42" t="n"/>
      <c r="K3211" s="42" t="n"/>
      <c r="L3211" s="42" t="n"/>
      <c r="M3211" s="42" t="n"/>
      <c r="N3211" s="42" t="n"/>
      <c r="O3211" s="42" t="n"/>
    </row>
    <row r="3212">
      <c r="A3212" s="40" t="n"/>
      <c r="B3212" s="41" t="n"/>
      <c r="C3212" s="42" t="n"/>
      <c r="D3212" s="42" t="n"/>
      <c r="E3212" s="42" t="n"/>
      <c r="F3212" s="42" t="n"/>
      <c r="G3212" s="42" t="n"/>
      <c r="H3212" s="42" t="n"/>
      <c r="I3212" s="42" t="n"/>
      <c r="J3212" s="42" t="n"/>
      <c r="K3212" s="42" t="n"/>
      <c r="L3212" s="42" t="n"/>
      <c r="M3212" s="42" t="n"/>
      <c r="N3212" s="42" t="n"/>
      <c r="O3212" s="42" t="n"/>
    </row>
    <row r="3213">
      <c r="A3213" s="40" t="n"/>
      <c r="B3213" s="41" t="n"/>
      <c r="C3213" s="42" t="n"/>
      <c r="D3213" s="42" t="n"/>
      <c r="E3213" s="42" t="n"/>
      <c r="F3213" s="42" t="n"/>
      <c r="G3213" s="42" t="n"/>
      <c r="H3213" s="42" t="n"/>
      <c r="I3213" s="42" t="n"/>
      <c r="J3213" s="42" t="n"/>
      <c r="K3213" s="42" t="n"/>
      <c r="L3213" s="42" t="n"/>
      <c r="M3213" s="42" t="n"/>
      <c r="N3213" s="42" t="n"/>
      <c r="O3213" s="42" t="n"/>
    </row>
    <row r="3214">
      <c r="A3214" s="40" t="n"/>
      <c r="B3214" s="41" t="n"/>
      <c r="C3214" s="42" t="n"/>
      <c r="D3214" s="42" t="n"/>
      <c r="E3214" s="42" t="n"/>
      <c r="F3214" s="42" t="n"/>
      <c r="G3214" s="42" t="n"/>
      <c r="H3214" s="42" t="n"/>
      <c r="I3214" s="42" t="n"/>
      <c r="J3214" s="42" t="n"/>
      <c r="K3214" s="42" t="n"/>
      <c r="L3214" s="42" t="n"/>
      <c r="M3214" s="42" t="n"/>
      <c r="N3214" s="42" t="n"/>
      <c r="O3214" s="42" t="n"/>
    </row>
    <row r="3215">
      <c r="A3215" s="40" t="n"/>
      <c r="B3215" s="41" t="n"/>
      <c r="C3215" s="42" t="n"/>
      <c r="D3215" s="42" t="n"/>
      <c r="E3215" s="42" t="n"/>
      <c r="F3215" s="42" t="n"/>
      <c r="G3215" s="42" t="n"/>
      <c r="H3215" s="42" t="n"/>
      <c r="I3215" s="42" t="n"/>
      <c r="J3215" s="42" t="n"/>
      <c r="K3215" s="42" t="n"/>
      <c r="L3215" s="42" t="n"/>
      <c r="M3215" s="42" t="n"/>
      <c r="N3215" s="42" t="n"/>
      <c r="O3215" s="42" t="n"/>
    </row>
    <row r="3216">
      <c r="A3216" s="40" t="n"/>
      <c r="B3216" s="41" t="n"/>
      <c r="C3216" s="42" t="n"/>
      <c r="D3216" s="42" t="n"/>
      <c r="E3216" s="42" t="n"/>
      <c r="F3216" s="42" t="n"/>
      <c r="G3216" s="42" t="n"/>
      <c r="H3216" s="42" t="n"/>
      <c r="I3216" s="42" t="n"/>
      <c r="J3216" s="42" t="n"/>
      <c r="K3216" s="42" t="n"/>
      <c r="L3216" s="42" t="n"/>
      <c r="M3216" s="42" t="n"/>
      <c r="N3216" s="42" t="n"/>
      <c r="O3216" s="42" t="n"/>
    </row>
    <row r="3217">
      <c r="A3217" s="40" t="n"/>
      <c r="B3217" s="41" t="n"/>
      <c r="C3217" s="42" t="n"/>
      <c r="D3217" s="42" t="n"/>
      <c r="E3217" s="42" t="n"/>
      <c r="F3217" s="42" t="n"/>
      <c r="G3217" s="42" t="n"/>
      <c r="H3217" s="42" t="n"/>
      <c r="I3217" s="42" t="n"/>
      <c r="J3217" s="42" t="n"/>
      <c r="K3217" s="42" t="n"/>
      <c r="L3217" s="42" t="n"/>
      <c r="M3217" s="42" t="n"/>
      <c r="N3217" s="42" t="n"/>
      <c r="O3217" s="42" t="n"/>
    </row>
    <row r="3218">
      <c r="A3218" s="40" t="n"/>
      <c r="B3218" s="41" t="n"/>
      <c r="C3218" s="42" t="n"/>
      <c r="D3218" s="42" t="n"/>
      <c r="E3218" s="42" t="n"/>
      <c r="F3218" s="42" t="n"/>
      <c r="G3218" s="42" t="n"/>
      <c r="H3218" s="42" t="n"/>
      <c r="I3218" s="42" t="n"/>
      <c r="J3218" s="42" t="n"/>
      <c r="K3218" s="42" t="n"/>
      <c r="L3218" s="42" t="n"/>
      <c r="M3218" s="42" t="n"/>
      <c r="N3218" s="42" t="n"/>
      <c r="O3218" s="42" t="n"/>
    </row>
    <row r="3219">
      <c r="A3219" s="40" t="n"/>
      <c r="B3219" s="41" t="n"/>
      <c r="C3219" s="42" t="n"/>
      <c r="D3219" s="42" t="n"/>
      <c r="E3219" s="42" t="n"/>
      <c r="F3219" s="42" t="n"/>
      <c r="G3219" s="42" t="n"/>
      <c r="H3219" s="42" t="n"/>
      <c r="I3219" s="42" t="n"/>
      <c r="J3219" s="42" t="n"/>
      <c r="K3219" s="42" t="n"/>
      <c r="L3219" s="42" t="n"/>
      <c r="M3219" s="42" t="n"/>
      <c r="N3219" s="42" t="n"/>
      <c r="O3219" s="42" t="n"/>
    </row>
    <row r="3220">
      <c r="A3220" s="40" t="n"/>
      <c r="B3220" s="41" t="n"/>
      <c r="C3220" s="42" t="n"/>
      <c r="D3220" s="42" t="n"/>
      <c r="E3220" s="42" t="n"/>
      <c r="F3220" s="42" t="n"/>
      <c r="G3220" s="42" t="n"/>
      <c r="H3220" s="42" t="n"/>
      <c r="I3220" s="42" t="n"/>
      <c r="J3220" s="42" t="n"/>
      <c r="K3220" s="42" t="n"/>
      <c r="L3220" s="42" t="n"/>
      <c r="M3220" s="42" t="n"/>
      <c r="N3220" s="42" t="n"/>
      <c r="O3220" s="42" t="n"/>
    </row>
    <row r="3221">
      <c r="A3221" s="40" t="n"/>
      <c r="B3221" s="41" t="n"/>
      <c r="C3221" s="42" t="n"/>
      <c r="D3221" s="42" t="n"/>
      <c r="E3221" s="42" t="n"/>
      <c r="F3221" s="42" t="n"/>
      <c r="G3221" s="42" t="n"/>
      <c r="H3221" s="42" t="n"/>
      <c r="I3221" s="42" t="n"/>
      <c r="J3221" s="42" t="n"/>
      <c r="K3221" s="42" t="n"/>
      <c r="L3221" s="42" t="n"/>
      <c r="M3221" s="42" t="n"/>
      <c r="N3221" s="42" t="n"/>
      <c r="O3221" s="42" t="n"/>
    </row>
    <row r="3222">
      <c r="A3222" s="40" t="n"/>
      <c r="B3222" s="41" t="n"/>
      <c r="C3222" s="42" t="n"/>
      <c r="D3222" s="42" t="n"/>
      <c r="E3222" s="42" t="n"/>
      <c r="F3222" s="42" t="n"/>
      <c r="G3222" s="42" t="n"/>
      <c r="H3222" s="42" t="n"/>
      <c r="I3222" s="42" t="n"/>
      <c r="J3222" s="42" t="n"/>
      <c r="K3222" s="42" t="n"/>
      <c r="L3222" s="42" t="n"/>
      <c r="M3222" s="42" t="n"/>
      <c r="N3222" s="42" t="n"/>
      <c r="O3222" s="42" t="n"/>
    </row>
    <row r="3223">
      <c r="A3223" s="40" t="n"/>
      <c r="B3223" s="41" t="n"/>
      <c r="C3223" s="42" t="n"/>
      <c r="D3223" s="42" t="n"/>
      <c r="E3223" s="42" t="n"/>
      <c r="F3223" s="42" t="n"/>
      <c r="G3223" s="42" t="n"/>
      <c r="H3223" s="42" t="n"/>
      <c r="I3223" s="42" t="n"/>
      <c r="J3223" s="42" t="n"/>
      <c r="K3223" s="42" t="n"/>
      <c r="L3223" s="42" t="n"/>
      <c r="M3223" s="42" t="n"/>
      <c r="N3223" s="42" t="n"/>
      <c r="O3223" s="42" t="n"/>
    </row>
    <row r="3224">
      <c r="A3224" s="40" t="n"/>
      <c r="B3224" s="41" t="n"/>
      <c r="C3224" s="42" t="n"/>
      <c r="D3224" s="42" t="n"/>
      <c r="E3224" s="42" t="n"/>
      <c r="F3224" s="42" t="n"/>
      <c r="G3224" s="42" t="n"/>
      <c r="H3224" s="42" t="n"/>
      <c r="I3224" s="42" t="n"/>
      <c r="J3224" s="42" t="n"/>
      <c r="K3224" s="42" t="n"/>
      <c r="L3224" s="42" t="n"/>
      <c r="M3224" s="42" t="n"/>
      <c r="N3224" s="42" t="n"/>
      <c r="O3224" s="42" t="n"/>
    </row>
    <row r="3225">
      <c r="A3225" s="40" t="n"/>
      <c r="B3225" s="41" t="n"/>
      <c r="C3225" s="42" t="n"/>
      <c r="D3225" s="42" t="n"/>
      <c r="E3225" s="42" t="n"/>
      <c r="F3225" s="42" t="n"/>
      <c r="G3225" s="42" t="n"/>
      <c r="H3225" s="42" t="n"/>
      <c r="I3225" s="42" t="n"/>
      <c r="J3225" s="42" t="n"/>
      <c r="K3225" s="42" t="n"/>
      <c r="L3225" s="42" t="n"/>
      <c r="M3225" s="42" t="n"/>
      <c r="N3225" s="42" t="n"/>
      <c r="O3225" s="42" t="n"/>
    </row>
    <row r="3226">
      <c r="A3226" s="40" t="n"/>
      <c r="B3226" s="41" t="n"/>
      <c r="C3226" s="42" t="n"/>
      <c r="D3226" s="42" t="n"/>
      <c r="E3226" s="42" t="n"/>
      <c r="F3226" s="42" t="n"/>
      <c r="G3226" s="42" t="n"/>
      <c r="H3226" s="42" t="n"/>
      <c r="I3226" s="42" t="n"/>
      <c r="J3226" s="42" t="n"/>
      <c r="K3226" s="42" t="n"/>
      <c r="L3226" s="42" t="n"/>
      <c r="M3226" s="42" t="n"/>
      <c r="N3226" s="42" t="n"/>
      <c r="O3226" s="42" t="n"/>
    </row>
    <row r="3227">
      <c r="A3227" s="40" t="n"/>
      <c r="B3227" s="41" t="n"/>
      <c r="C3227" s="42" t="n"/>
      <c r="D3227" s="42" t="n"/>
      <c r="E3227" s="42" t="n"/>
      <c r="F3227" s="42" t="n"/>
      <c r="G3227" s="42" t="n"/>
      <c r="H3227" s="42" t="n"/>
      <c r="I3227" s="42" t="n"/>
      <c r="J3227" s="42" t="n"/>
      <c r="K3227" s="42" t="n"/>
      <c r="L3227" s="42" t="n"/>
      <c r="M3227" s="42" t="n"/>
      <c r="N3227" s="42" t="n"/>
      <c r="O3227" s="42" t="n"/>
    </row>
    <row r="3228">
      <c r="A3228" s="40" t="n"/>
      <c r="B3228" s="41" t="n"/>
      <c r="C3228" s="42" t="n"/>
      <c r="D3228" s="42" t="n"/>
      <c r="E3228" s="42" t="n"/>
      <c r="F3228" s="42" t="n"/>
      <c r="G3228" s="42" t="n"/>
      <c r="H3228" s="42" t="n"/>
      <c r="I3228" s="42" t="n"/>
      <c r="J3228" s="42" t="n"/>
      <c r="K3228" s="42" t="n"/>
      <c r="L3228" s="42" t="n"/>
      <c r="M3228" s="42" t="n"/>
      <c r="N3228" s="42" t="n"/>
      <c r="O3228" s="42" t="n"/>
    </row>
    <row r="3229">
      <c r="A3229" s="40" t="n"/>
      <c r="B3229" s="41" t="n"/>
      <c r="C3229" s="42" t="n"/>
      <c r="D3229" s="42" t="n"/>
      <c r="E3229" s="42" t="n"/>
      <c r="F3229" s="42" t="n"/>
      <c r="G3229" s="42" t="n"/>
      <c r="H3229" s="42" t="n"/>
      <c r="I3229" s="42" t="n"/>
      <c r="J3229" s="42" t="n"/>
      <c r="K3229" s="42" t="n"/>
      <c r="L3229" s="42" t="n"/>
      <c r="M3229" s="42" t="n"/>
      <c r="N3229" s="42" t="n"/>
      <c r="O3229" s="42" t="n"/>
    </row>
    <row r="3230">
      <c r="A3230" s="40" t="n"/>
      <c r="B3230" s="41" t="n"/>
      <c r="C3230" s="42" t="n"/>
      <c r="D3230" s="42" t="n"/>
      <c r="E3230" s="42" t="n"/>
      <c r="F3230" s="42" t="n"/>
      <c r="G3230" s="42" t="n"/>
      <c r="H3230" s="42" t="n"/>
      <c r="I3230" s="42" t="n"/>
      <c r="J3230" s="42" t="n"/>
      <c r="K3230" s="42" t="n"/>
      <c r="L3230" s="42" t="n"/>
      <c r="M3230" s="42" t="n"/>
      <c r="N3230" s="42" t="n"/>
      <c r="O3230" s="42" t="n"/>
    </row>
    <row r="3231">
      <c r="A3231" s="40" t="n"/>
      <c r="B3231" s="41" t="n"/>
      <c r="C3231" s="42" t="n"/>
      <c r="D3231" s="42" t="n"/>
      <c r="E3231" s="42" t="n"/>
      <c r="F3231" s="42" t="n"/>
      <c r="G3231" s="42" t="n"/>
      <c r="H3231" s="42" t="n"/>
      <c r="I3231" s="42" t="n"/>
      <c r="J3231" s="42" t="n"/>
      <c r="K3231" s="42" t="n"/>
      <c r="L3231" s="42" t="n"/>
      <c r="M3231" s="42" t="n"/>
      <c r="N3231" s="42" t="n"/>
      <c r="O3231" s="42" t="n"/>
    </row>
    <row r="3232">
      <c r="A3232" s="40" t="n"/>
      <c r="B3232" s="41" t="n"/>
      <c r="C3232" s="42" t="n"/>
      <c r="D3232" s="42" t="n"/>
      <c r="E3232" s="42" t="n"/>
      <c r="F3232" s="42" t="n"/>
      <c r="G3232" s="42" t="n"/>
      <c r="H3232" s="42" t="n"/>
      <c r="I3232" s="42" t="n"/>
      <c r="J3232" s="42" t="n"/>
      <c r="K3232" s="42" t="n"/>
      <c r="L3232" s="42" t="n"/>
      <c r="M3232" s="42" t="n"/>
      <c r="N3232" s="42" t="n"/>
      <c r="O3232" s="42" t="n"/>
    </row>
    <row r="3233">
      <c r="A3233" s="40" t="n"/>
      <c r="B3233" s="41" t="n"/>
      <c r="C3233" s="42" t="n"/>
      <c r="D3233" s="42" t="n"/>
      <c r="E3233" s="42" t="n"/>
      <c r="F3233" s="42" t="n"/>
      <c r="G3233" s="42" t="n"/>
      <c r="H3233" s="42" t="n"/>
      <c r="I3233" s="42" t="n"/>
      <c r="J3233" s="42" t="n"/>
      <c r="K3233" s="42" t="n"/>
      <c r="L3233" s="42" t="n"/>
      <c r="M3233" s="42" t="n"/>
      <c r="N3233" s="42" t="n"/>
      <c r="O3233" s="42" t="n"/>
    </row>
    <row r="3234">
      <c r="A3234" s="40" t="n"/>
      <c r="B3234" s="41" t="n"/>
      <c r="C3234" s="42" t="n"/>
      <c r="D3234" s="42" t="n"/>
      <c r="E3234" s="42" t="n"/>
      <c r="F3234" s="42" t="n"/>
      <c r="G3234" s="42" t="n"/>
      <c r="H3234" s="42" t="n"/>
      <c r="I3234" s="42" t="n"/>
      <c r="J3234" s="42" t="n"/>
      <c r="K3234" s="42" t="n"/>
      <c r="L3234" s="42" t="n"/>
      <c r="M3234" s="42" t="n"/>
      <c r="N3234" s="42" t="n"/>
      <c r="O3234" s="42" t="n"/>
    </row>
    <row r="3235">
      <c r="A3235" s="40" t="n"/>
      <c r="B3235" s="41" t="n"/>
      <c r="C3235" s="42" t="n"/>
      <c r="D3235" s="42" t="n"/>
      <c r="E3235" s="42" t="n"/>
      <c r="F3235" s="42" t="n"/>
      <c r="G3235" s="42" t="n"/>
      <c r="H3235" s="42" t="n"/>
      <c r="I3235" s="42" t="n"/>
      <c r="J3235" s="42" t="n"/>
      <c r="K3235" s="42" t="n"/>
      <c r="L3235" s="42" t="n"/>
      <c r="M3235" s="42" t="n"/>
      <c r="N3235" s="42" t="n"/>
      <c r="O3235" s="42" t="n"/>
    </row>
    <row r="3236">
      <c r="A3236" s="40" t="n"/>
      <c r="B3236" s="41" t="n"/>
      <c r="C3236" s="42" t="n"/>
      <c r="D3236" s="42" t="n"/>
      <c r="E3236" s="42" t="n"/>
      <c r="F3236" s="42" t="n"/>
      <c r="G3236" s="42" t="n"/>
      <c r="H3236" s="42" t="n"/>
      <c r="I3236" s="42" t="n"/>
      <c r="J3236" s="42" t="n"/>
      <c r="K3236" s="42" t="n"/>
      <c r="L3236" s="42" t="n"/>
      <c r="M3236" s="42" t="n"/>
      <c r="N3236" s="42" t="n"/>
      <c r="O3236" s="42" t="n"/>
    </row>
    <row r="3237">
      <c r="A3237" s="40" t="n"/>
      <c r="B3237" s="41" t="n"/>
      <c r="C3237" s="42" t="n"/>
      <c r="D3237" s="42" t="n"/>
      <c r="E3237" s="42" t="n"/>
      <c r="F3237" s="42" t="n"/>
      <c r="G3237" s="42" t="n"/>
      <c r="H3237" s="42" t="n"/>
      <c r="I3237" s="42" t="n"/>
      <c r="J3237" s="42" t="n"/>
      <c r="K3237" s="42" t="n"/>
      <c r="L3237" s="42" t="n"/>
      <c r="M3237" s="42" t="n"/>
      <c r="N3237" s="42" t="n"/>
      <c r="O3237" s="42" t="n"/>
    </row>
    <row r="3238">
      <c r="A3238" s="40" t="n"/>
      <c r="B3238" s="41" t="n"/>
      <c r="C3238" s="42" t="n"/>
      <c r="D3238" s="42" t="n"/>
      <c r="E3238" s="42" t="n"/>
      <c r="F3238" s="42" t="n"/>
      <c r="G3238" s="42" t="n"/>
      <c r="H3238" s="42" t="n"/>
      <c r="I3238" s="42" t="n"/>
      <c r="J3238" s="42" t="n"/>
      <c r="K3238" s="42" t="n"/>
      <c r="L3238" s="42" t="n"/>
      <c r="M3238" s="42" t="n"/>
      <c r="N3238" s="42" t="n"/>
      <c r="O3238" s="42" t="n"/>
    </row>
    <row r="3239">
      <c r="A3239" s="40" t="n"/>
      <c r="B3239" s="41" t="n"/>
      <c r="C3239" s="42" t="n"/>
      <c r="D3239" s="42" t="n"/>
      <c r="E3239" s="42" t="n"/>
      <c r="F3239" s="42" t="n"/>
      <c r="G3239" s="42" t="n"/>
      <c r="H3239" s="42" t="n"/>
      <c r="I3239" s="42" t="n"/>
      <c r="J3239" s="42" t="n"/>
      <c r="K3239" s="42" t="n"/>
      <c r="L3239" s="42" t="n"/>
      <c r="M3239" s="42" t="n"/>
      <c r="N3239" s="42" t="n"/>
      <c r="O3239" s="42" t="n"/>
    </row>
    <row r="3240">
      <c r="A3240" s="40" t="n"/>
      <c r="B3240" s="41" t="n"/>
      <c r="C3240" s="42" t="n"/>
      <c r="D3240" s="42" t="n"/>
      <c r="E3240" s="42" t="n"/>
      <c r="F3240" s="42" t="n"/>
      <c r="G3240" s="42" t="n"/>
      <c r="H3240" s="42" t="n"/>
      <c r="I3240" s="42" t="n"/>
      <c r="J3240" s="42" t="n"/>
      <c r="K3240" s="42" t="n"/>
      <c r="L3240" s="42" t="n"/>
      <c r="M3240" s="42" t="n"/>
      <c r="N3240" s="42" t="n"/>
      <c r="O3240" s="42" t="n"/>
    </row>
    <row r="3241">
      <c r="A3241" s="40" t="n"/>
      <c r="B3241" s="41" t="n"/>
      <c r="C3241" s="42" t="n"/>
      <c r="D3241" s="42" t="n"/>
      <c r="E3241" s="42" t="n"/>
      <c r="F3241" s="42" t="n"/>
      <c r="G3241" s="42" t="n"/>
      <c r="H3241" s="42" t="n"/>
      <c r="I3241" s="42" t="n"/>
      <c r="J3241" s="42" t="n"/>
      <c r="K3241" s="42" t="n"/>
      <c r="L3241" s="42" t="n"/>
      <c r="M3241" s="42" t="n"/>
      <c r="N3241" s="42" t="n"/>
      <c r="O3241" s="42" t="n"/>
    </row>
    <row r="3242">
      <c r="A3242" s="40" t="n"/>
      <c r="B3242" s="41" t="n"/>
      <c r="C3242" s="42" t="n"/>
      <c r="D3242" s="42" t="n"/>
      <c r="E3242" s="42" t="n"/>
      <c r="F3242" s="42" t="n"/>
      <c r="G3242" s="42" t="n"/>
      <c r="H3242" s="42" t="n"/>
      <c r="I3242" s="42" t="n"/>
      <c r="J3242" s="42" t="n"/>
      <c r="K3242" s="42" t="n"/>
      <c r="L3242" s="42" t="n"/>
      <c r="M3242" s="42" t="n"/>
      <c r="N3242" s="42" t="n"/>
      <c r="O3242" s="42" t="n"/>
    </row>
    <row r="3243">
      <c r="A3243" s="40" t="n"/>
      <c r="B3243" s="41" t="n"/>
      <c r="C3243" s="42" t="n"/>
      <c r="D3243" s="42" t="n"/>
      <c r="E3243" s="42" t="n"/>
      <c r="F3243" s="42" t="n"/>
      <c r="G3243" s="42" t="n"/>
      <c r="H3243" s="42" t="n"/>
      <c r="I3243" s="42" t="n"/>
      <c r="J3243" s="42" t="n"/>
      <c r="K3243" s="42" t="n"/>
      <c r="L3243" s="42" t="n"/>
      <c r="M3243" s="42" t="n"/>
      <c r="N3243" s="42" t="n"/>
      <c r="O3243" s="42" t="n"/>
    </row>
    <row r="3244">
      <c r="A3244" s="40" t="n"/>
      <c r="B3244" s="41" t="n"/>
      <c r="C3244" s="42" t="n"/>
      <c r="D3244" s="42" t="n"/>
      <c r="E3244" s="42" t="n"/>
      <c r="F3244" s="42" t="n"/>
      <c r="G3244" s="42" t="n"/>
      <c r="H3244" s="42" t="n"/>
      <c r="I3244" s="42" t="n"/>
      <c r="J3244" s="42" t="n"/>
      <c r="K3244" s="42" t="n"/>
      <c r="L3244" s="42" t="n"/>
      <c r="M3244" s="42" t="n"/>
      <c r="N3244" s="42" t="n"/>
      <c r="O3244" s="42" t="n"/>
    </row>
    <row r="3245">
      <c r="A3245" s="40" t="n"/>
      <c r="B3245" s="41" t="n"/>
      <c r="C3245" s="42" t="n"/>
      <c r="D3245" s="42" t="n"/>
      <c r="E3245" s="42" t="n"/>
      <c r="F3245" s="42" t="n"/>
      <c r="G3245" s="42" t="n"/>
      <c r="H3245" s="42" t="n"/>
      <c r="I3245" s="42" t="n"/>
      <c r="J3245" s="42" t="n"/>
      <c r="K3245" s="42" t="n"/>
      <c r="L3245" s="42" t="n"/>
      <c r="M3245" s="42" t="n"/>
      <c r="N3245" s="42" t="n"/>
      <c r="O3245" s="42" t="n"/>
    </row>
    <row r="3246">
      <c r="A3246" s="40" t="n"/>
      <c r="B3246" s="41" t="n"/>
      <c r="C3246" s="42" t="n"/>
      <c r="D3246" s="42" t="n"/>
      <c r="E3246" s="42" t="n"/>
      <c r="F3246" s="42" t="n"/>
      <c r="G3246" s="42" t="n"/>
      <c r="H3246" s="42" t="n"/>
      <c r="I3246" s="42" t="n"/>
      <c r="J3246" s="42" t="n"/>
      <c r="K3246" s="42" t="n"/>
      <c r="L3246" s="42" t="n"/>
      <c r="M3246" s="42" t="n"/>
      <c r="N3246" s="42" t="n"/>
      <c r="O3246" s="42" t="n"/>
    </row>
    <row r="3247">
      <c r="A3247" s="40" t="n"/>
      <c r="B3247" s="41" t="n"/>
      <c r="C3247" s="42" t="n"/>
      <c r="D3247" s="42" t="n"/>
      <c r="E3247" s="42" t="n"/>
      <c r="F3247" s="42" t="n"/>
      <c r="G3247" s="42" t="n"/>
      <c r="H3247" s="42" t="n"/>
      <c r="I3247" s="42" t="n"/>
      <c r="J3247" s="42" t="n"/>
      <c r="K3247" s="42" t="n"/>
      <c r="L3247" s="42" t="n"/>
      <c r="M3247" s="42" t="n"/>
      <c r="N3247" s="42" t="n"/>
      <c r="O3247" s="42" t="n"/>
    </row>
    <row r="3248">
      <c r="A3248" s="40" t="n"/>
      <c r="B3248" s="41" t="n"/>
      <c r="C3248" s="42" t="n"/>
      <c r="D3248" s="42" t="n"/>
      <c r="E3248" s="42" t="n"/>
      <c r="F3248" s="42" t="n"/>
      <c r="G3248" s="42" t="n"/>
      <c r="H3248" s="42" t="n"/>
      <c r="I3248" s="42" t="n"/>
      <c r="J3248" s="42" t="n"/>
      <c r="K3248" s="42" t="n"/>
      <c r="L3248" s="42" t="n"/>
      <c r="M3248" s="42" t="n"/>
      <c r="N3248" s="42" t="n"/>
      <c r="O3248" s="42" t="n"/>
    </row>
    <row r="3249">
      <c r="A3249" s="40" t="n"/>
      <c r="B3249" s="41" t="n"/>
      <c r="C3249" s="42" t="n"/>
      <c r="D3249" s="42" t="n"/>
      <c r="E3249" s="42" t="n"/>
      <c r="F3249" s="42" t="n"/>
      <c r="G3249" s="42" t="n"/>
      <c r="H3249" s="42" t="n"/>
      <c r="I3249" s="42" t="n"/>
      <c r="J3249" s="42" t="n"/>
      <c r="K3249" s="42" t="n"/>
      <c r="L3249" s="42" t="n"/>
      <c r="M3249" s="42" t="n"/>
      <c r="N3249" s="42" t="n"/>
      <c r="O3249" s="42" t="n"/>
    </row>
    <row r="3250">
      <c r="A3250" s="40" t="n"/>
      <c r="B3250" s="41" t="n"/>
      <c r="C3250" s="42" t="n"/>
      <c r="D3250" s="42" t="n"/>
      <c r="E3250" s="42" t="n"/>
      <c r="F3250" s="42" t="n"/>
      <c r="G3250" s="42" t="n"/>
      <c r="H3250" s="42" t="n"/>
      <c r="I3250" s="42" t="n"/>
      <c r="J3250" s="42" t="n"/>
      <c r="K3250" s="42" t="n"/>
      <c r="L3250" s="42" t="n"/>
      <c r="M3250" s="42" t="n"/>
      <c r="N3250" s="42" t="n"/>
      <c r="O3250" s="42" t="n"/>
    </row>
    <row r="3251">
      <c r="A3251" s="40" t="n"/>
      <c r="B3251" s="41" t="n"/>
      <c r="C3251" s="42" t="n"/>
      <c r="D3251" s="42" t="n"/>
      <c r="E3251" s="42" t="n"/>
      <c r="F3251" s="42" t="n"/>
      <c r="G3251" s="42" t="n"/>
      <c r="H3251" s="42" t="n"/>
      <c r="I3251" s="42" t="n"/>
      <c r="J3251" s="42" t="n"/>
      <c r="K3251" s="42" t="n"/>
      <c r="L3251" s="42" t="n"/>
      <c r="M3251" s="42" t="n"/>
      <c r="N3251" s="42" t="n"/>
      <c r="O3251" s="42" t="n"/>
    </row>
    <row r="3252">
      <c r="A3252" s="40" t="n"/>
      <c r="B3252" s="41" t="n"/>
      <c r="C3252" s="42" t="n"/>
      <c r="D3252" s="42" t="n"/>
      <c r="E3252" s="42" t="n"/>
      <c r="F3252" s="42" t="n"/>
      <c r="G3252" s="42" t="n"/>
      <c r="H3252" s="42" t="n"/>
      <c r="I3252" s="42" t="n"/>
      <c r="J3252" s="42" t="n"/>
      <c r="K3252" s="42" t="n"/>
      <c r="L3252" s="42" t="n"/>
      <c r="M3252" s="42" t="n"/>
      <c r="N3252" s="42" t="n"/>
      <c r="O3252" s="42" t="n"/>
    </row>
    <row r="3253">
      <c r="A3253" s="40" t="n"/>
      <c r="B3253" s="41" t="n"/>
      <c r="C3253" s="42" t="n"/>
      <c r="D3253" s="42" t="n"/>
      <c r="E3253" s="42" t="n"/>
      <c r="F3253" s="42" t="n"/>
      <c r="G3253" s="42" t="n"/>
      <c r="H3253" s="42" t="n"/>
      <c r="I3253" s="42" t="n"/>
      <c r="J3253" s="42" t="n"/>
      <c r="K3253" s="42" t="n"/>
      <c r="L3253" s="42" t="n"/>
      <c r="M3253" s="42" t="n"/>
      <c r="N3253" s="42" t="n"/>
      <c r="O3253" s="42" t="n"/>
    </row>
    <row r="3254">
      <c r="A3254" s="40" t="n"/>
      <c r="B3254" s="41" t="n"/>
      <c r="C3254" s="42" t="n"/>
      <c r="D3254" s="42" t="n"/>
      <c r="E3254" s="42" t="n"/>
      <c r="F3254" s="42" t="n"/>
      <c r="G3254" s="42" t="n"/>
      <c r="H3254" s="42" t="n"/>
      <c r="I3254" s="42" t="n"/>
      <c r="J3254" s="42" t="n"/>
      <c r="K3254" s="42" t="n"/>
      <c r="L3254" s="42" t="n"/>
      <c r="M3254" s="42" t="n"/>
      <c r="N3254" s="42" t="n"/>
      <c r="O3254" s="42" t="n"/>
    </row>
    <row r="3255">
      <c r="A3255" s="40" t="n"/>
      <c r="B3255" s="41" t="n"/>
      <c r="C3255" s="42" t="n"/>
      <c r="D3255" s="42" t="n"/>
      <c r="E3255" s="42" t="n"/>
      <c r="F3255" s="42" t="n"/>
      <c r="G3255" s="42" t="n"/>
      <c r="H3255" s="42" t="n"/>
      <c r="I3255" s="42" t="n"/>
      <c r="J3255" s="42" t="n"/>
      <c r="K3255" s="42" t="n"/>
      <c r="L3255" s="42" t="n"/>
      <c r="M3255" s="42" t="n"/>
      <c r="N3255" s="42" t="n"/>
      <c r="O3255" s="42" t="n"/>
    </row>
    <row r="3256">
      <c r="A3256" s="40" t="n"/>
      <c r="B3256" s="41" t="n"/>
      <c r="C3256" s="42" t="n"/>
      <c r="D3256" s="42" t="n"/>
      <c r="E3256" s="42" t="n"/>
      <c r="F3256" s="42" t="n"/>
      <c r="G3256" s="42" t="n"/>
      <c r="H3256" s="42" t="n"/>
      <c r="I3256" s="42" t="n"/>
      <c r="J3256" s="42" t="n"/>
      <c r="K3256" s="42" t="n"/>
      <c r="L3256" s="42" t="n"/>
      <c r="M3256" s="42" t="n"/>
      <c r="N3256" s="42" t="n"/>
      <c r="O3256" s="42" t="n"/>
    </row>
    <row r="3257">
      <c r="A3257" s="40" t="n"/>
      <c r="B3257" s="41" t="n"/>
      <c r="C3257" s="42" t="n"/>
      <c r="D3257" s="42" t="n"/>
      <c r="E3257" s="42" t="n"/>
      <c r="F3257" s="42" t="n"/>
      <c r="G3257" s="42" t="n"/>
      <c r="H3257" s="42" t="n"/>
      <c r="I3257" s="42" t="n"/>
      <c r="J3257" s="42" t="n"/>
      <c r="K3257" s="42" t="n"/>
      <c r="L3257" s="42" t="n"/>
      <c r="M3257" s="42" t="n"/>
      <c r="N3257" s="42" t="n"/>
      <c r="O3257" s="42" t="n"/>
    </row>
    <row r="3258">
      <c r="A3258" s="40" t="n"/>
      <c r="B3258" s="41" t="n"/>
      <c r="C3258" s="42" t="n"/>
      <c r="D3258" s="42" t="n"/>
      <c r="E3258" s="42" t="n"/>
      <c r="F3258" s="42" t="n"/>
      <c r="G3258" s="42" t="n"/>
      <c r="H3258" s="42" t="n"/>
      <c r="I3258" s="42" t="n"/>
      <c r="J3258" s="42" t="n"/>
      <c r="K3258" s="42" t="n"/>
      <c r="L3258" s="42" t="n"/>
      <c r="M3258" s="42" t="n"/>
      <c r="N3258" s="42" t="n"/>
      <c r="O3258" s="42" t="n"/>
    </row>
    <row r="3259">
      <c r="A3259" s="40" t="n"/>
      <c r="B3259" s="41" t="n"/>
      <c r="C3259" s="42" t="n"/>
      <c r="D3259" s="42" t="n"/>
      <c r="E3259" s="42" t="n"/>
      <c r="F3259" s="42" t="n"/>
      <c r="G3259" s="42" t="n"/>
      <c r="H3259" s="42" t="n"/>
      <c r="I3259" s="42" t="n"/>
      <c r="J3259" s="42" t="n"/>
      <c r="K3259" s="42" t="n"/>
      <c r="L3259" s="42" t="n"/>
      <c r="M3259" s="42" t="n"/>
      <c r="N3259" s="42" t="n"/>
      <c r="O3259" s="42" t="n"/>
    </row>
    <row r="3260">
      <c r="A3260" s="40" t="n"/>
      <c r="B3260" s="41" t="n"/>
      <c r="C3260" s="42" t="n"/>
      <c r="D3260" s="42" t="n"/>
      <c r="E3260" s="42" t="n"/>
      <c r="F3260" s="42" t="n"/>
      <c r="G3260" s="42" t="n"/>
      <c r="H3260" s="42" t="n"/>
      <c r="I3260" s="42" t="n"/>
      <c r="J3260" s="42" t="n"/>
      <c r="K3260" s="42" t="n"/>
      <c r="L3260" s="42" t="n"/>
      <c r="M3260" s="42" t="n"/>
      <c r="N3260" s="42" t="n"/>
      <c r="O3260" s="42" t="n"/>
    </row>
    <row r="3261">
      <c r="A3261" s="40" t="n"/>
      <c r="B3261" s="41" t="n"/>
      <c r="C3261" s="42" t="n"/>
      <c r="D3261" s="42" t="n"/>
      <c r="E3261" s="42" t="n"/>
      <c r="F3261" s="42" t="n"/>
      <c r="G3261" s="42" t="n"/>
      <c r="H3261" s="42" t="n"/>
      <c r="I3261" s="42" t="n"/>
      <c r="J3261" s="42" t="n"/>
      <c r="K3261" s="42" t="n"/>
      <c r="L3261" s="42" t="n"/>
      <c r="M3261" s="42" t="n"/>
      <c r="N3261" s="42" t="n"/>
      <c r="O3261" s="42" t="n"/>
    </row>
    <row r="3262">
      <c r="A3262" s="40" t="n"/>
      <c r="B3262" s="41" t="n"/>
      <c r="C3262" s="42" t="n"/>
      <c r="D3262" s="42" t="n"/>
      <c r="E3262" s="42" t="n"/>
      <c r="F3262" s="42" t="n"/>
      <c r="G3262" s="42" t="n"/>
      <c r="H3262" s="42" t="n"/>
      <c r="I3262" s="42" t="n"/>
      <c r="J3262" s="42" t="n"/>
      <c r="K3262" s="42" t="n"/>
      <c r="L3262" s="42" t="n"/>
      <c r="M3262" s="42" t="n"/>
      <c r="N3262" s="42" t="n"/>
      <c r="O3262" s="42" t="n"/>
    </row>
    <row r="3263">
      <c r="A3263" s="40" t="n"/>
      <c r="B3263" s="41" t="n"/>
      <c r="C3263" s="42" t="n"/>
      <c r="D3263" s="42" t="n"/>
      <c r="E3263" s="42" t="n"/>
      <c r="F3263" s="42" t="n"/>
      <c r="G3263" s="42" t="n"/>
      <c r="H3263" s="42" t="n"/>
      <c r="I3263" s="42" t="n"/>
      <c r="J3263" s="42" t="n"/>
      <c r="K3263" s="42" t="n"/>
      <c r="L3263" s="42" t="n"/>
      <c r="M3263" s="42" t="n"/>
      <c r="N3263" s="42" t="n"/>
      <c r="O3263" s="42" t="n"/>
    </row>
    <row r="3264">
      <c r="A3264" s="40" t="n"/>
      <c r="B3264" s="41" t="n"/>
      <c r="C3264" s="42" t="n"/>
      <c r="D3264" s="42" t="n"/>
      <c r="E3264" s="42" t="n"/>
      <c r="F3264" s="42" t="n"/>
      <c r="G3264" s="42" t="n"/>
      <c r="H3264" s="42" t="n"/>
      <c r="I3264" s="42" t="n"/>
      <c r="J3264" s="42" t="n"/>
      <c r="K3264" s="42" t="n"/>
      <c r="L3264" s="42" t="n"/>
      <c r="M3264" s="42" t="n"/>
      <c r="N3264" s="42" t="n"/>
      <c r="O3264" s="42" t="n"/>
    </row>
    <row r="3265">
      <c r="A3265" s="40" t="n"/>
      <c r="B3265" s="41" t="n"/>
      <c r="C3265" s="42" t="n"/>
      <c r="D3265" s="42" t="n"/>
      <c r="E3265" s="42" t="n"/>
      <c r="F3265" s="42" t="n"/>
      <c r="G3265" s="42" t="n"/>
      <c r="H3265" s="42" t="n"/>
      <c r="I3265" s="42" t="n"/>
      <c r="J3265" s="42" t="n"/>
      <c r="K3265" s="42" t="n"/>
      <c r="L3265" s="42" t="n"/>
      <c r="M3265" s="42" t="n"/>
      <c r="N3265" s="42" t="n"/>
      <c r="O3265" s="42" t="n"/>
    </row>
    <row r="3266">
      <c r="A3266" s="40" t="n"/>
      <c r="B3266" s="41" t="n"/>
      <c r="C3266" s="42" t="n"/>
      <c r="D3266" s="42" t="n"/>
      <c r="E3266" s="42" t="n"/>
      <c r="F3266" s="42" t="n"/>
      <c r="G3266" s="42" t="n"/>
      <c r="H3266" s="42" t="n"/>
      <c r="I3266" s="42" t="n"/>
      <c r="J3266" s="42" t="n"/>
      <c r="K3266" s="42" t="n"/>
      <c r="L3266" s="42" t="n"/>
      <c r="M3266" s="42" t="n"/>
      <c r="N3266" s="42" t="n"/>
      <c r="O3266" s="42" t="n"/>
    </row>
    <row r="3267">
      <c r="A3267" s="40" t="n"/>
      <c r="B3267" s="41" t="n"/>
      <c r="C3267" s="42" t="n"/>
      <c r="D3267" s="42" t="n"/>
      <c r="E3267" s="42" t="n"/>
      <c r="F3267" s="42" t="n"/>
      <c r="G3267" s="42" t="n"/>
      <c r="H3267" s="42" t="n"/>
      <c r="I3267" s="42" t="n"/>
      <c r="J3267" s="42" t="n"/>
      <c r="K3267" s="42" t="n"/>
      <c r="L3267" s="42" t="n"/>
      <c r="M3267" s="42" t="n"/>
      <c r="N3267" s="42" t="n"/>
      <c r="O3267" s="42" t="n"/>
    </row>
    <row r="3268">
      <c r="A3268" s="40" t="n"/>
      <c r="B3268" s="41" t="n"/>
      <c r="C3268" s="42" t="n"/>
      <c r="D3268" s="42" t="n"/>
      <c r="E3268" s="42" t="n"/>
      <c r="F3268" s="42" t="n"/>
      <c r="G3268" s="42" t="n"/>
      <c r="H3268" s="42" t="n"/>
      <c r="I3268" s="42" t="n"/>
      <c r="J3268" s="42" t="n"/>
      <c r="K3268" s="42" t="n"/>
      <c r="L3268" s="42" t="n"/>
      <c r="M3268" s="42" t="n"/>
      <c r="N3268" s="42" t="n"/>
      <c r="O3268" s="42" t="n"/>
    </row>
    <row r="3269">
      <c r="A3269" s="40" t="n"/>
      <c r="B3269" s="41" t="n"/>
      <c r="C3269" s="42" t="n"/>
      <c r="D3269" s="42" t="n"/>
      <c r="E3269" s="42" t="n"/>
      <c r="F3269" s="42" t="n"/>
      <c r="G3269" s="42" t="n"/>
      <c r="H3269" s="42" t="n"/>
      <c r="I3269" s="42" t="n"/>
      <c r="J3269" s="42" t="n"/>
      <c r="K3269" s="42" t="n"/>
      <c r="L3269" s="42" t="n"/>
      <c r="M3269" s="42" t="n"/>
      <c r="N3269" s="42" t="n"/>
      <c r="O3269" s="42" t="n"/>
    </row>
    <row r="3270">
      <c r="A3270" s="40" t="n"/>
      <c r="B3270" s="41" t="n"/>
      <c r="C3270" s="42" t="n"/>
      <c r="D3270" s="42" t="n"/>
      <c r="E3270" s="42" t="n"/>
      <c r="F3270" s="42" t="n"/>
      <c r="G3270" s="42" t="n"/>
      <c r="H3270" s="42" t="n"/>
      <c r="I3270" s="42" t="n"/>
      <c r="J3270" s="42" t="n"/>
      <c r="K3270" s="42" t="n"/>
      <c r="L3270" s="42" t="n"/>
      <c r="M3270" s="42" t="n"/>
      <c r="N3270" s="42" t="n"/>
      <c r="O3270" s="42" t="n"/>
    </row>
    <row r="3271">
      <c r="A3271" s="40" t="n"/>
      <c r="B3271" s="41" t="n"/>
      <c r="C3271" s="42" t="n"/>
      <c r="D3271" s="42" t="n"/>
      <c r="E3271" s="42" t="n"/>
      <c r="F3271" s="42" t="n"/>
      <c r="G3271" s="42" t="n"/>
      <c r="H3271" s="42" t="n"/>
      <c r="I3271" s="42" t="n"/>
      <c r="J3271" s="42" t="n"/>
      <c r="K3271" s="42" t="n"/>
      <c r="L3271" s="42" t="n"/>
      <c r="M3271" s="42" t="n"/>
      <c r="N3271" s="42" t="n"/>
      <c r="O3271" s="42" t="n"/>
    </row>
    <row r="3272">
      <c r="A3272" s="40" t="n"/>
      <c r="B3272" s="41" t="n"/>
      <c r="C3272" s="42" t="n"/>
      <c r="D3272" s="42" t="n"/>
      <c r="E3272" s="42" t="n"/>
      <c r="F3272" s="42" t="n"/>
      <c r="G3272" s="42" t="n"/>
      <c r="H3272" s="42" t="n"/>
      <c r="I3272" s="42" t="n"/>
      <c r="J3272" s="42" t="n"/>
      <c r="K3272" s="42" t="n"/>
      <c r="L3272" s="42" t="n"/>
      <c r="M3272" s="42" t="n"/>
      <c r="N3272" s="42" t="n"/>
      <c r="O3272" s="42" t="n"/>
    </row>
    <row r="3273">
      <c r="A3273" s="40" t="n"/>
      <c r="B3273" s="41" t="n"/>
      <c r="C3273" s="42" t="n"/>
      <c r="D3273" s="42" t="n"/>
      <c r="E3273" s="42" t="n"/>
      <c r="F3273" s="42" t="n"/>
      <c r="G3273" s="42" t="n"/>
      <c r="H3273" s="42" t="n"/>
      <c r="I3273" s="42" t="n"/>
      <c r="J3273" s="42" t="n"/>
      <c r="K3273" s="42" t="n"/>
      <c r="L3273" s="42" t="n"/>
      <c r="M3273" s="42" t="n"/>
      <c r="N3273" s="42" t="n"/>
      <c r="O3273" s="42" t="n"/>
    </row>
    <row r="3274">
      <c r="A3274" s="40" t="n"/>
      <c r="B3274" s="41" t="n"/>
      <c r="C3274" s="42" t="n"/>
      <c r="D3274" s="42" t="n"/>
      <c r="E3274" s="42" t="n"/>
      <c r="F3274" s="42" t="n"/>
      <c r="G3274" s="42" t="n"/>
      <c r="H3274" s="42" t="n"/>
      <c r="I3274" s="42" t="n"/>
      <c r="J3274" s="42" t="n"/>
      <c r="K3274" s="42" t="n"/>
      <c r="L3274" s="42" t="n"/>
      <c r="M3274" s="42" t="n"/>
      <c r="N3274" s="42" t="n"/>
      <c r="O3274" s="42" t="n"/>
    </row>
    <row r="3275">
      <c r="A3275" s="40" t="n"/>
      <c r="B3275" s="41" t="n"/>
      <c r="C3275" s="42" t="n"/>
      <c r="D3275" s="42" t="n"/>
      <c r="E3275" s="42" t="n"/>
      <c r="F3275" s="42" t="n"/>
      <c r="G3275" s="42" t="n"/>
      <c r="H3275" s="42" t="n"/>
      <c r="I3275" s="42" t="n"/>
      <c r="J3275" s="42" t="n"/>
      <c r="K3275" s="42" t="n"/>
      <c r="L3275" s="42" t="n"/>
      <c r="M3275" s="42" t="n"/>
      <c r="N3275" s="42" t="n"/>
      <c r="O3275" s="42" t="n"/>
    </row>
    <row r="3276">
      <c r="A3276" s="40" t="n"/>
      <c r="B3276" s="41" t="n"/>
      <c r="C3276" s="42" t="n"/>
      <c r="D3276" s="42" t="n"/>
      <c r="E3276" s="42" t="n"/>
      <c r="F3276" s="42" t="n"/>
      <c r="G3276" s="42" t="n"/>
      <c r="H3276" s="42" t="n"/>
      <c r="I3276" s="42" t="n"/>
      <c r="J3276" s="42" t="n"/>
      <c r="K3276" s="42" t="n"/>
      <c r="L3276" s="42" t="n"/>
      <c r="M3276" s="42" t="n"/>
      <c r="N3276" s="42" t="n"/>
      <c r="O3276" s="42" t="n"/>
    </row>
    <row r="3277">
      <c r="A3277" s="40" t="n"/>
      <c r="B3277" s="41" t="n"/>
      <c r="C3277" s="42" t="n"/>
      <c r="D3277" s="42" t="n"/>
      <c r="E3277" s="42" t="n"/>
      <c r="F3277" s="42" t="n"/>
      <c r="G3277" s="42" t="n"/>
      <c r="H3277" s="42" t="n"/>
      <c r="I3277" s="42" t="n"/>
      <c r="J3277" s="42" t="n"/>
      <c r="K3277" s="42" t="n"/>
      <c r="L3277" s="42" t="n"/>
      <c r="M3277" s="42" t="n"/>
      <c r="N3277" s="42" t="n"/>
      <c r="O3277" s="42" t="n"/>
    </row>
    <row r="3278">
      <c r="A3278" s="40" t="n"/>
      <c r="B3278" s="41" t="n"/>
      <c r="C3278" s="42" t="n"/>
      <c r="D3278" s="42" t="n"/>
      <c r="E3278" s="42" t="n"/>
      <c r="F3278" s="42" t="n"/>
      <c r="G3278" s="42" t="n"/>
      <c r="H3278" s="42" t="n"/>
      <c r="I3278" s="42" t="n"/>
      <c r="J3278" s="42" t="n"/>
      <c r="K3278" s="42" t="n"/>
      <c r="L3278" s="42" t="n"/>
      <c r="M3278" s="42" t="n"/>
      <c r="N3278" s="42" t="n"/>
      <c r="O3278" s="42" t="n"/>
    </row>
    <row r="3279">
      <c r="A3279" s="40" t="n"/>
      <c r="B3279" s="41" t="n"/>
      <c r="C3279" s="42" t="n"/>
      <c r="D3279" s="42" t="n"/>
      <c r="E3279" s="42" t="n"/>
      <c r="F3279" s="42" t="n"/>
      <c r="G3279" s="42" t="n"/>
      <c r="H3279" s="42" t="n"/>
      <c r="I3279" s="42" t="n"/>
      <c r="J3279" s="42" t="n"/>
      <c r="K3279" s="42" t="n"/>
      <c r="L3279" s="42" t="n"/>
      <c r="M3279" s="42" t="n"/>
      <c r="N3279" s="42" t="n"/>
      <c r="O3279" s="42" t="n"/>
    </row>
    <row r="3280">
      <c r="A3280" s="40" t="n"/>
      <c r="B3280" s="41" t="n"/>
      <c r="C3280" s="42" t="n"/>
      <c r="D3280" s="42" t="n"/>
      <c r="E3280" s="42" t="n"/>
      <c r="F3280" s="42" t="n"/>
      <c r="G3280" s="42" t="n"/>
      <c r="H3280" s="42" t="n"/>
      <c r="I3280" s="42" t="n"/>
      <c r="J3280" s="42" t="n"/>
      <c r="K3280" s="42" t="n"/>
      <c r="L3280" s="42" t="n"/>
      <c r="M3280" s="42" t="n"/>
      <c r="N3280" s="42" t="n"/>
      <c r="O3280" s="42" t="n"/>
    </row>
    <row r="3281">
      <c r="A3281" s="40" t="n"/>
      <c r="B3281" s="41" t="n"/>
      <c r="C3281" s="42" t="n"/>
      <c r="D3281" s="42" t="n"/>
      <c r="E3281" s="42" t="n"/>
      <c r="F3281" s="42" t="n"/>
      <c r="G3281" s="42" t="n"/>
      <c r="H3281" s="42" t="n"/>
      <c r="I3281" s="42" t="n"/>
      <c r="J3281" s="42" t="n"/>
      <c r="K3281" s="42" t="n"/>
      <c r="L3281" s="42" t="n"/>
      <c r="M3281" s="42" t="n"/>
      <c r="N3281" s="42" t="n"/>
      <c r="O3281" s="42" t="n"/>
    </row>
    <row r="3282">
      <c r="A3282" s="40" t="n"/>
      <c r="B3282" s="41" t="n"/>
      <c r="C3282" s="42" t="n"/>
      <c r="D3282" s="42" t="n"/>
      <c r="E3282" s="42" t="n"/>
      <c r="F3282" s="42" t="n"/>
      <c r="G3282" s="42" t="n"/>
      <c r="H3282" s="42" t="n"/>
      <c r="I3282" s="42" t="n"/>
      <c r="J3282" s="42" t="n"/>
      <c r="K3282" s="42" t="n"/>
      <c r="L3282" s="42" t="n"/>
      <c r="M3282" s="42" t="n"/>
      <c r="N3282" s="42" t="n"/>
      <c r="O3282" s="42" t="n"/>
    </row>
    <row r="3283">
      <c r="A3283" s="40" t="n"/>
      <c r="B3283" s="41" t="n"/>
      <c r="C3283" s="42" t="n"/>
      <c r="D3283" s="42" t="n"/>
      <c r="E3283" s="42" t="n"/>
      <c r="F3283" s="42" t="n"/>
      <c r="G3283" s="42" t="n"/>
      <c r="H3283" s="42" t="n"/>
      <c r="I3283" s="42" t="n"/>
      <c r="J3283" s="42" t="n"/>
      <c r="K3283" s="42" t="n"/>
      <c r="L3283" s="42" t="n"/>
      <c r="M3283" s="42" t="n"/>
      <c r="N3283" s="42" t="n"/>
      <c r="O3283" s="42" t="n"/>
    </row>
    <row r="3284">
      <c r="A3284" s="40" t="n"/>
      <c r="B3284" s="41" t="n"/>
      <c r="C3284" s="42" t="n"/>
      <c r="D3284" s="42" t="n"/>
      <c r="E3284" s="42" t="n"/>
      <c r="F3284" s="42" t="n"/>
      <c r="G3284" s="42" t="n"/>
      <c r="H3284" s="42" t="n"/>
      <c r="I3284" s="42" t="n"/>
      <c r="J3284" s="42" t="n"/>
      <c r="K3284" s="42" t="n"/>
      <c r="L3284" s="42" t="n"/>
      <c r="M3284" s="42" t="n"/>
      <c r="N3284" s="42" t="n"/>
      <c r="O3284" s="42" t="n"/>
    </row>
    <row r="3285">
      <c r="A3285" s="40" t="n"/>
      <c r="B3285" s="41" t="n"/>
      <c r="C3285" s="42" t="n"/>
      <c r="D3285" s="42" t="n"/>
      <c r="E3285" s="42" t="n"/>
      <c r="F3285" s="42" t="n"/>
      <c r="G3285" s="42" t="n"/>
      <c r="H3285" s="42" t="n"/>
      <c r="I3285" s="42" t="n"/>
      <c r="J3285" s="42" t="n"/>
      <c r="K3285" s="42" t="n"/>
      <c r="L3285" s="42" t="n"/>
      <c r="M3285" s="42" t="n"/>
      <c r="N3285" s="42" t="n"/>
      <c r="O3285" s="42" t="n"/>
    </row>
    <row r="3286">
      <c r="A3286" s="40" t="n"/>
      <c r="B3286" s="41" t="n"/>
      <c r="C3286" s="42" t="n"/>
      <c r="D3286" s="42" t="n"/>
      <c r="E3286" s="42" t="n"/>
      <c r="F3286" s="42" t="n"/>
      <c r="G3286" s="42" t="n"/>
      <c r="H3286" s="42" t="n"/>
      <c r="I3286" s="42" t="n"/>
      <c r="J3286" s="42" t="n"/>
      <c r="K3286" s="42" t="n"/>
      <c r="L3286" s="42" t="n"/>
      <c r="M3286" s="42" t="n"/>
      <c r="N3286" s="42" t="n"/>
      <c r="O3286" s="42" t="n"/>
    </row>
    <row r="3287">
      <c r="A3287" s="40" t="n"/>
      <c r="B3287" s="41" t="n"/>
      <c r="C3287" s="42" t="n"/>
      <c r="D3287" s="42" t="n"/>
      <c r="E3287" s="42" t="n"/>
      <c r="F3287" s="42" t="n"/>
      <c r="G3287" s="42" t="n"/>
      <c r="H3287" s="42" t="n"/>
      <c r="I3287" s="42" t="n"/>
      <c r="J3287" s="42" t="n"/>
      <c r="K3287" s="42" t="n"/>
      <c r="L3287" s="42" t="n"/>
      <c r="M3287" s="42" t="n"/>
      <c r="N3287" s="42" t="n"/>
      <c r="O3287" s="42" t="n"/>
    </row>
    <row r="3288">
      <c r="A3288" s="40" t="n"/>
      <c r="B3288" s="41" t="n"/>
      <c r="C3288" s="42" t="n"/>
      <c r="D3288" s="42" t="n"/>
      <c r="E3288" s="42" t="n"/>
      <c r="F3288" s="42" t="n"/>
      <c r="G3288" s="42" t="n"/>
      <c r="H3288" s="42" t="n"/>
      <c r="I3288" s="42" t="n"/>
      <c r="J3288" s="42" t="n"/>
      <c r="K3288" s="42" t="n"/>
      <c r="L3288" s="42" t="n"/>
      <c r="M3288" s="42" t="n"/>
      <c r="N3288" s="42" t="n"/>
      <c r="O3288" s="42" t="n"/>
    </row>
    <row r="3289">
      <c r="A3289" s="40" t="n"/>
      <c r="B3289" s="41" t="n"/>
      <c r="C3289" s="42" t="n"/>
      <c r="D3289" s="42" t="n"/>
      <c r="E3289" s="42" t="n"/>
      <c r="F3289" s="42" t="n"/>
      <c r="G3289" s="42" t="n"/>
      <c r="H3289" s="42" t="n"/>
      <c r="I3289" s="42" t="n"/>
      <c r="J3289" s="42" t="n"/>
      <c r="K3289" s="42" t="n"/>
      <c r="L3289" s="42" t="n"/>
      <c r="M3289" s="42" t="n"/>
      <c r="N3289" s="42" t="n"/>
      <c r="O3289" s="42" t="n"/>
    </row>
    <row r="3290">
      <c r="A3290" s="40" t="n"/>
      <c r="B3290" s="41" t="n"/>
      <c r="C3290" s="42" t="n"/>
      <c r="D3290" s="42" t="n"/>
      <c r="E3290" s="42" t="n"/>
      <c r="F3290" s="42" t="n"/>
      <c r="G3290" s="42" t="n"/>
      <c r="H3290" s="42" t="n"/>
      <c r="I3290" s="42" t="n"/>
      <c r="J3290" s="42" t="n"/>
      <c r="K3290" s="42" t="n"/>
      <c r="L3290" s="42" t="n"/>
      <c r="M3290" s="42" t="n"/>
      <c r="N3290" s="42" t="n"/>
      <c r="O3290" s="42" t="n"/>
    </row>
    <row r="3291">
      <c r="A3291" s="40" t="n"/>
      <c r="B3291" s="41" t="n"/>
      <c r="C3291" s="42" t="n"/>
      <c r="D3291" s="42" t="n"/>
      <c r="E3291" s="42" t="n"/>
      <c r="F3291" s="42" t="n"/>
      <c r="G3291" s="42" t="n"/>
      <c r="H3291" s="42" t="n"/>
      <c r="I3291" s="42" t="n"/>
      <c r="J3291" s="42" t="n"/>
      <c r="K3291" s="42" t="n"/>
      <c r="L3291" s="42" t="n"/>
      <c r="M3291" s="42" t="n"/>
      <c r="N3291" s="42" t="n"/>
      <c r="O3291" s="42" t="n"/>
    </row>
    <row r="3292">
      <c r="A3292" s="40" t="n"/>
      <c r="B3292" s="41" t="n"/>
      <c r="C3292" s="42" t="n"/>
      <c r="D3292" s="42" t="n"/>
      <c r="E3292" s="42" t="n"/>
      <c r="F3292" s="42" t="n"/>
      <c r="G3292" s="42" t="n"/>
      <c r="H3292" s="42" t="n"/>
      <c r="I3292" s="42" t="n"/>
      <c r="J3292" s="42" t="n"/>
      <c r="K3292" s="42" t="n"/>
      <c r="L3292" s="42" t="n"/>
      <c r="M3292" s="42" t="n"/>
      <c r="N3292" s="42" t="n"/>
      <c r="O3292" s="42" t="n"/>
    </row>
    <row r="3293">
      <c r="A3293" s="40" t="n"/>
      <c r="B3293" s="41" t="n"/>
      <c r="C3293" s="42" t="n"/>
      <c r="D3293" s="42" t="n"/>
      <c r="E3293" s="42" t="n"/>
      <c r="F3293" s="42" t="n"/>
      <c r="G3293" s="42" t="n"/>
      <c r="H3293" s="42" t="n"/>
      <c r="I3293" s="42" t="n"/>
      <c r="J3293" s="42" t="n"/>
      <c r="K3293" s="42" t="n"/>
      <c r="L3293" s="42" t="n"/>
      <c r="M3293" s="42" t="n"/>
      <c r="N3293" s="42" t="n"/>
      <c r="O3293" s="42" t="n"/>
    </row>
    <row r="3294">
      <c r="A3294" s="40" t="n"/>
      <c r="B3294" s="41" t="n"/>
      <c r="C3294" s="42" t="n"/>
      <c r="D3294" s="42" t="n"/>
      <c r="E3294" s="42" t="n"/>
      <c r="F3294" s="42" t="n"/>
      <c r="G3294" s="42" t="n"/>
      <c r="H3294" s="42" t="n"/>
      <c r="I3294" s="42" t="n"/>
      <c r="J3294" s="42" t="n"/>
      <c r="K3294" s="42" t="n"/>
      <c r="L3294" s="42" t="n"/>
      <c r="M3294" s="42" t="n"/>
      <c r="N3294" s="42" t="n"/>
      <c r="O3294" s="42" t="n"/>
    </row>
    <row r="3295">
      <c r="A3295" s="40" t="n"/>
      <c r="B3295" s="41" t="n"/>
      <c r="C3295" s="42" t="n"/>
      <c r="D3295" s="42" t="n"/>
      <c r="E3295" s="42" t="n"/>
      <c r="F3295" s="42" t="n"/>
      <c r="G3295" s="42" t="n"/>
      <c r="H3295" s="42" t="n"/>
      <c r="I3295" s="42" t="n"/>
      <c r="J3295" s="42" t="n"/>
      <c r="K3295" s="42" t="n"/>
      <c r="L3295" s="42" t="n"/>
      <c r="M3295" s="42" t="n"/>
      <c r="N3295" s="42" t="n"/>
      <c r="O3295" s="42" t="n"/>
    </row>
    <row r="3296">
      <c r="A3296" s="40" t="n"/>
      <c r="B3296" s="41" t="n"/>
      <c r="C3296" s="42" t="n"/>
      <c r="D3296" s="42" t="n"/>
      <c r="E3296" s="42" t="n"/>
      <c r="F3296" s="42" t="n"/>
      <c r="G3296" s="42" t="n"/>
      <c r="H3296" s="42" t="n"/>
      <c r="I3296" s="42" t="n"/>
      <c r="J3296" s="42" t="n"/>
      <c r="K3296" s="42" t="n"/>
      <c r="L3296" s="42" t="n"/>
      <c r="M3296" s="42" t="n"/>
      <c r="N3296" s="42" t="n"/>
      <c r="O3296" s="42" t="n"/>
    </row>
    <row r="3297">
      <c r="A3297" s="40" t="n"/>
      <c r="B3297" s="41" t="n"/>
      <c r="C3297" s="42" t="n"/>
      <c r="D3297" s="42" t="n"/>
      <c r="E3297" s="42" t="n"/>
      <c r="F3297" s="42" t="n"/>
      <c r="G3297" s="42" t="n"/>
      <c r="H3297" s="42" t="n"/>
      <c r="I3297" s="42" t="n"/>
      <c r="J3297" s="42" t="n"/>
      <c r="K3297" s="42" t="n"/>
      <c r="L3297" s="42" t="n"/>
      <c r="M3297" s="42" t="n"/>
      <c r="N3297" s="42" t="n"/>
      <c r="O3297" s="42" t="n"/>
    </row>
    <row r="3298">
      <c r="A3298" s="40" t="n"/>
      <c r="B3298" s="41" t="n"/>
      <c r="C3298" s="42" t="n"/>
      <c r="D3298" s="42" t="n"/>
      <c r="E3298" s="42" t="n"/>
      <c r="F3298" s="42" t="n"/>
      <c r="G3298" s="42" t="n"/>
      <c r="H3298" s="42" t="n"/>
      <c r="I3298" s="42" t="n"/>
      <c r="J3298" s="42" t="n"/>
      <c r="K3298" s="42" t="n"/>
      <c r="L3298" s="42" t="n"/>
      <c r="M3298" s="42" t="n"/>
      <c r="N3298" s="42" t="n"/>
      <c r="O3298" s="42" t="n"/>
    </row>
    <row r="3299">
      <c r="A3299" s="40" t="n"/>
      <c r="B3299" s="41" t="n"/>
      <c r="C3299" s="42" t="n"/>
      <c r="D3299" s="42" t="n"/>
      <c r="E3299" s="42" t="n"/>
      <c r="F3299" s="42" t="n"/>
      <c r="G3299" s="42" t="n"/>
      <c r="H3299" s="42" t="n"/>
      <c r="I3299" s="42" t="n"/>
      <c r="J3299" s="42" t="n"/>
      <c r="K3299" s="42" t="n"/>
      <c r="L3299" s="42" t="n"/>
      <c r="M3299" s="42" t="n"/>
      <c r="N3299" s="42" t="n"/>
      <c r="O3299" s="42" t="n"/>
    </row>
    <row r="3300">
      <c r="A3300" s="40" t="n"/>
      <c r="B3300" s="41" t="n"/>
      <c r="C3300" s="42" t="n"/>
      <c r="D3300" s="42" t="n"/>
      <c r="E3300" s="42" t="n"/>
      <c r="F3300" s="42" t="n"/>
      <c r="G3300" s="42" t="n"/>
      <c r="H3300" s="42" t="n"/>
      <c r="I3300" s="42" t="n"/>
      <c r="J3300" s="42" t="n"/>
      <c r="K3300" s="42" t="n"/>
      <c r="L3300" s="42" t="n"/>
      <c r="M3300" s="42" t="n"/>
      <c r="N3300" s="42" t="n"/>
      <c r="O3300" s="42" t="n"/>
    </row>
    <row r="3301">
      <c r="A3301" s="40" t="n"/>
      <c r="B3301" s="41" t="n"/>
      <c r="C3301" s="42" t="n"/>
      <c r="D3301" s="42" t="n"/>
      <c r="E3301" s="42" t="n"/>
      <c r="F3301" s="42" t="n"/>
      <c r="G3301" s="42" t="n"/>
      <c r="H3301" s="42" t="n"/>
      <c r="I3301" s="42" t="n"/>
      <c r="J3301" s="42" t="n"/>
      <c r="K3301" s="42" t="n"/>
      <c r="L3301" s="42" t="n"/>
      <c r="M3301" s="42" t="n"/>
      <c r="N3301" s="42" t="n"/>
      <c r="O3301" s="42" t="n"/>
    </row>
    <row r="3302">
      <c r="A3302" s="40" t="n"/>
      <c r="B3302" s="41" t="n"/>
      <c r="C3302" s="42" t="n"/>
      <c r="D3302" s="42" t="n"/>
      <c r="E3302" s="42" t="n"/>
      <c r="F3302" s="42" t="n"/>
      <c r="G3302" s="42" t="n"/>
      <c r="H3302" s="42" t="n"/>
      <c r="I3302" s="42" t="n"/>
      <c r="J3302" s="42" t="n"/>
      <c r="K3302" s="42" t="n"/>
      <c r="L3302" s="42" t="n"/>
      <c r="M3302" s="42" t="n"/>
      <c r="N3302" s="42" t="n"/>
      <c r="O3302" s="42" t="n"/>
    </row>
    <row r="3303">
      <c r="A3303" s="40" t="n"/>
      <c r="B3303" s="41" t="n"/>
      <c r="C3303" s="42" t="n"/>
      <c r="D3303" s="42" t="n"/>
      <c r="E3303" s="42" t="n"/>
      <c r="F3303" s="42" t="n"/>
      <c r="G3303" s="42" t="n"/>
      <c r="H3303" s="42" t="n"/>
      <c r="I3303" s="42" t="n"/>
      <c r="J3303" s="42" t="n"/>
      <c r="K3303" s="42" t="n"/>
      <c r="L3303" s="42" t="n"/>
      <c r="M3303" s="42" t="n"/>
      <c r="N3303" s="42" t="n"/>
      <c r="O3303" s="42" t="n"/>
    </row>
    <row r="3304">
      <c r="A3304" s="40" t="n"/>
      <c r="B3304" s="41" t="n"/>
      <c r="C3304" s="42" t="n"/>
      <c r="D3304" s="42" t="n"/>
      <c r="E3304" s="42" t="n"/>
      <c r="F3304" s="42" t="n"/>
      <c r="G3304" s="42" t="n"/>
      <c r="H3304" s="42" t="n"/>
      <c r="I3304" s="42" t="n"/>
      <c r="J3304" s="42" t="n"/>
      <c r="K3304" s="42" t="n"/>
      <c r="L3304" s="42" t="n"/>
      <c r="M3304" s="42" t="n"/>
      <c r="N3304" s="42" t="n"/>
      <c r="O3304" s="42" t="n"/>
    </row>
    <row r="3305">
      <c r="A3305" s="40" t="n"/>
      <c r="B3305" s="41" t="n"/>
      <c r="C3305" s="42" t="n"/>
      <c r="D3305" s="42" t="n"/>
      <c r="E3305" s="42" t="n"/>
      <c r="F3305" s="42" t="n"/>
      <c r="G3305" s="42" t="n"/>
      <c r="H3305" s="42" t="n"/>
      <c r="I3305" s="42" t="n"/>
      <c r="J3305" s="42" t="n"/>
      <c r="K3305" s="42" t="n"/>
      <c r="L3305" s="42" t="n"/>
      <c r="M3305" s="42" t="n"/>
      <c r="N3305" s="42" t="n"/>
      <c r="O3305" s="42" t="n"/>
    </row>
    <row r="3306">
      <c r="A3306" s="40" t="n"/>
      <c r="B3306" s="41" t="n"/>
      <c r="C3306" s="42" t="n"/>
      <c r="D3306" s="42" t="n"/>
      <c r="E3306" s="42" t="n"/>
      <c r="F3306" s="42" t="n"/>
      <c r="G3306" s="42" t="n"/>
      <c r="H3306" s="42" t="n"/>
      <c r="I3306" s="42" t="n"/>
      <c r="J3306" s="42" t="n"/>
      <c r="K3306" s="42" t="n"/>
      <c r="L3306" s="42" t="n"/>
      <c r="M3306" s="42" t="n"/>
      <c r="N3306" s="42" t="n"/>
      <c r="O3306" s="42" t="n"/>
    </row>
    <row r="3307">
      <c r="A3307" s="40" t="n"/>
      <c r="B3307" s="41" t="n"/>
      <c r="C3307" s="42" t="n"/>
      <c r="D3307" s="42" t="n"/>
      <c r="E3307" s="42" t="n"/>
      <c r="F3307" s="42" t="n"/>
      <c r="G3307" s="42" t="n"/>
      <c r="H3307" s="42" t="n"/>
      <c r="I3307" s="42" t="n"/>
      <c r="J3307" s="42" t="n"/>
      <c r="K3307" s="42" t="n"/>
      <c r="L3307" s="42" t="n"/>
      <c r="M3307" s="42" t="n"/>
      <c r="N3307" s="42" t="n"/>
      <c r="O3307" s="42" t="n"/>
    </row>
    <row r="3308">
      <c r="A3308" s="40" t="n"/>
      <c r="B3308" s="41" t="n"/>
      <c r="C3308" s="42" t="n"/>
      <c r="D3308" s="42" t="n"/>
      <c r="E3308" s="42" t="n"/>
      <c r="F3308" s="42" t="n"/>
      <c r="G3308" s="42" t="n"/>
      <c r="H3308" s="42" t="n"/>
      <c r="I3308" s="42" t="n"/>
      <c r="J3308" s="42" t="n"/>
      <c r="K3308" s="42" t="n"/>
      <c r="L3308" s="42" t="n"/>
      <c r="M3308" s="42" t="n"/>
      <c r="N3308" s="42" t="n"/>
      <c r="O3308" s="42" t="n"/>
    </row>
    <row r="3309">
      <c r="A3309" s="40" t="n"/>
      <c r="B3309" s="41" t="n"/>
      <c r="C3309" s="42" t="n"/>
      <c r="D3309" s="42" t="n"/>
      <c r="E3309" s="42" t="n"/>
      <c r="F3309" s="42" t="n"/>
      <c r="G3309" s="42" t="n"/>
      <c r="H3309" s="42" t="n"/>
      <c r="I3309" s="42" t="n"/>
      <c r="J3309" s="42" t="n"/>
      <c r="K3309" s="42" t="n"/>
      <c r="L3309" s="42" t="n"/>
      <c r="M3309" s="42" t="n"/>
      <c r="N3309" s="42" t="n"/>
      <c r="O3309" s="42" t="n"/>
    </row>
    <row r="3310">
      <c r="A3310" s="40" t="n"/>
      <c r="B3310" s="41" t="n"/>
      <c r="C3310" s="42" t="n"/>
      <c r="D3310" s="42" t="n"/>
      <c r="E3310" s="42" t="n"/>
      <c r="F3310" s="42" t="n"/>
      <c r="G3310" s="42" t="n"/>
      <c r="H3310" s="42" t="n"/>
      <c r="I3310" s="42" t="n"/>
      <c r="J3310" s="42" t="n"/>
      <c r="K3310" s="42" t="n"/>
      <c r="L3310" s="42" t="n"/>
      <c r="M3310" s="42" t="n"/>
      <c r="N3310" s="42" t="n"/>
      <c r="O3310" s="42" t="n"/>
    </row>
    <row r="3311">
      <c r="A3311" s="40" t="n"/>
      <c r="B3311" s="41" t="n"/>
      <c r="C3311" s="42" t="n"/>
      <c r="D3311" s="42" t="n"/>
      <c r="E3311" s="42" t="n"/>
      <c r="F3311" s="42" t="n"/>
      <c r="G3311" s="42" t="n"/>
      <c r="H3311" s="42" t="n"/>
      <c r="I3311" s="42" t="n"/>
      <c r="J3311" s="42" t="n"/>
      <c r="K3311" s="42" t="n"/>
      <c r="L3311" s="42" t="n"/>
      <c r="M3311" s="42" t="n"/>
      <c r="N3311" s="42" t="n"/>
      <c r="O3311" s="42" t="n"/>
    </row>
    <row r="3312">
      <c r="A3312" s="40" t="n"/>
      <c r="B3312" s="41" t="n"/>
      <c r="C3312" s="42" t="n"/>
      <c r="D3312" s="42" t="n"/>
      <c r="E3312" s="42" t="n"/>
      <c r="F3312" s="42" t="n"/>
      <c r="G3312" s="42" t="n"/>
      <c r="H3312" s="42" t="n"/>
      <c r="I3312" s="42" t="n"/>
      <c r="J3312" s="42" t="n"/>
      <c r="K3312" s="42" t="n"/>
      <c r="L3312" s="42" t="n"/>
      <c r="M3312" s="42" t="n"/>
      <c r="N3312" s="42" t="n"/>
      <c r="O3312" s="42" t="n"/>
    </row>
    <row r="3313">
      <c r="A3313" s="40" t="n"/>
      <c r="B3313" s="41" t="n"/>
      <c r="C3313" s="42" t="n"/>
      <c r="D3313" s="42" t="n"/>
      <c r="E3313" s="42" t="n"/>
      <c r="F3313" s="42" t="n"/>
      <c r="G3313" s="42" t="n"/>
      <c r="H3313" s="42" t="n"/>
      <c r="I3313" s="42" t="n"/>
      <c r="J3313" s="42" t="n"/>
      <c r="K3313" s="42" t="n"/>
      <c r="L3313" s="42" t="n"/>
      <c r="M3313" s="42" t="n"/>
      <c r="N3313" s="42" t="n"/>
      <c r="O3313" s="42" t="n"/>
    </row>
    <row r="3314">
      <c r="A3314" s="40" t="n"/>
      <c r="B3314" s="41" t="n"/>
      <c r="C3314" s="42" t="n"/>
      <c r="D3314" s="42" t="n"/>
      <c r="E3314" s="42" t="n"/>
      <c r="F3314" s="42" t="n"/>
      <c r="G3314" s="42" t="n"/>
      <c r="H3314" s="42" t="n"/>
      <c r="I3314" s="42" t="n"/>
      <c r="J3314" s="42" t="n"/>
      <c r="K3314" s="42" t="n"/>
      <c r="L3314" s="42" t="n"/>
      <c r="M3314" s="42" t="n"/>
      <c r="N3314" s="42" t="n"/>
      <c r="O3314" s="42" t="n"/>
    </row>
    <row r="3315">
      <c r="A3315" s="40" t="n"/>
      <c r="B3315" s="41" t="n"/>
      <c r="C3315" s="42" t="n"/>
      <c r="D3315" s="42" t="n"/>
      <c r="E3315" s="42" t="n"/>
      <c r="F3315" s="42" t="n"/>
      <c r="G3315" s="42" t="n"/>
      <c r="H3315" s="42" t="n"/>
      <c r="I3315" s="42" t="n"/>
      <c r="J3315" s="42" t="n"/>
      <c r="K3315" s="42" t="n"/>
      <c r="L3315" s="42" t="n"/>
      <c r="M3315" s="42" t="n"/>
      <c r="N3315" s="42" t="n"/>
      <c r="O3315" s="42" t="n"/>
    </row>
    <row r="3316">
      <c r="A3316" s="40" t="n"/>
      <c r="B3316" s="41" t="n"/>
      <c r="C3316" s="42" t="n"/>
      <c r="D3316" s="42" t="n"/>
      <c r="E3316" s="42" t="n"/>
      <c r="F3316" s="42" t="n"/>
      <c r="G3316" s="42" t="n"/>
      <c r="H3316" s="42" t="n"/>
      <c r="I3316" s="42" t="n"/>
      <c r="J3316" s="42" t="n"/>
      <c r="K3316" s="42" t="n"/>
      <c r="L3316" s="42" t="n"/>
      <c r="M3316" s="42" t="n"/>
      <c r="N3316" s="42" t="n"/>
      <c r="O3316" s="42" t="n"/>
    </row>
    <row r="3317">
      <c r="A3317" s="40" t="n"/>
      <c r="B3317" s="41" t="n"/>
      <c r="C3317" s="42" t="n"/>
      <c r="D3317" s="42" t="n"/>
      <c r="E3317" s="42" t="n"/>
      <c r="F3317" s="42" t="n"/>
      <c r="G3317" s="42" t="n"/>
      <c r="H3317" s="42" t="n"/>
      <c r="I3317" s="42" t="n"/>
      <c r="J3317" s="42" t="n"/>
      <c r="K3317" s="42" t="n"/>
      <c r="L3317" s="42" t="n"/>
      <c r="M3317" s="42" t="n"/>
      <c r="N3317" s="42" t="n"/>
      <c r="O3317" s="42" t="n"/>
    </row>
    <row r="3318">
      <c r="A3318" s="40" t="n"/>
      <c r="B3318" s="41" t="n"/>
      <c r="C3318" s="42" t="n"/>
      <c r="D3318" s="42" t="n"/>
      <c r="E3318" s="42" t="n"/>
      <c r="F3318" s="42" t="n"/>
      <c r="G3318" s="42" t="n"/>
      <c r="H3318" s="42" t="n"/>
      <c r="I3318" s="42" t="n"/>
      <c r="J3318" s="42" t="n"/>
      <c r="K3318" s="42" t="n"/>
      <c r="L3318" s="42" t="n"/>
      <c r="M3318" s="42" t="n"/>
      <c r="N3318" s="42" t="n"/>
      <c r="O3318" s="42" t="n"/>
    </row>
    <row r="3319">
      <c r="A3319" s="40" t="n"/>
      <c r="B3319" s="41" t="n"/>
      <c r="C3319" s="42" t="n"/>
      <c r="D3319" s="42" t="n"/>
      <c r="E3319" s="42" t="n"/>
      <c r="F3319" s="42" t="n"/>
      <c r="G3319" s="42" t="n"/>
      <c r="H3319" s="42" t="n"/>
      <c r="I3319" s="42" t="n"/>
      <c r="J3319" s="42" t="n"/>
      <c r="K3319" s="42" t="n"/>
      <c r="L3319" s="42" t="n"/>
      <c r="M3319" s="42" t="n"/>
      <c r="N3319" s="42" t="n"/>
      <c r="O3319" s="42" t="n"/>
    </row>
    <row r="3320">
      <c r="A3320" s="40" t="n"/>
      <c r="B3320" s="41" t="n"/>
      <c r="C3320" s="42" t="n"/>
      <c r="D3320" s="42" t="n"/>
      <c r="E3320" s="42" t="n"/>
      <c r="F3320" s="42" t="n"/>
      <c r="G3320" s="42" t="n"/>
      <c r="H3320" s="42" t="n"/>
      <c r="I3320" s="42" t="n"/>
      <c r="J3320" s="42" t="n"/>
      <c r="K3320" s="42" t="n"/>
      <c r="L3320" s="42" t="n"/>
      <c r="M3320" s="42" t="n"/>
      <c r="N3320" s="42" t="n"/>
      <c r="O3320" s="42" t="n"/>
    </row>
    <row r="3321">
      <c r="A3321" s="40" t="n"/>
      <c r="B3321" s="41" t="n"/>
      <c r="C3321" s="42" t="n"/>
      <c r="D3321" s="42" t="n"/>
      <c r="E3321" s="42" t="n"/>
      <c r="F3321" s="42" t="n"/>
      <c r="G3321" s="42" t="n"/>
      <c r="H3321" s="42" t="n"/>
      <c r="I3321" s="42" t="n"/>
      <c r="J3321" s="42" t="n"/>
      <c r="K3321" s="42" t="n"/>
      <c r="L3321" s="42" t="n"/>
      <c r="M3321" s="42" t="n"/>
      <c r="N3321" s="42" t="n"/>
      <c r="O3321" s="42" t="n"/>
    </row>
    <row r="3322">
      <c r="A3322" s="40" t="n"/>
      <c r="B3322" s="41" t="n"/>
      <c r="C3322" s="42" t="n"/>
      <c r="D3322" s="42" t="n"/>
      <c r="E3322" s="42" t="n"/>
      <c r="F3322" s="42" t="n"/>
      <c r="G3322" s="42" t="n"/>
      <c r="H3322" s="42" t="n"/>
      <c r="I3322" s="42" t="n"/>
      <c r="J3322" s="42" t="n"/>
      <c r="K3322" s="42" t="n"/>
      <c r="L3322" s="42" t="n"/>
      <c r="M3322" s="42" t="n"/>
      <c r="N3322" s="42" t="n"/>
      <c r="O3322" s="42" t="n"/>
    </row>
    <row r="3323">
      <c r="A3323" s="40" t="n"/>
      <c r="B3323" s="41" t="n"/>
      <c r="C3323" s="42" t="n"/>
      <c r="D3323" s="42" t="n"/>
      <c r="E3323" s="42" t="n"/>
      <c r="F3323" s="42" t="n"/>
      <c r="G3323" s="42" t="n"/>
      <c r="H3323" s="42" t="n"/>
      <c r="I3323" s="42" t="n"/>
      <c r="J3323" s="42" t="n"/>
      <c r="K3323" s="42" t="n"/>
      <c r="L3323" s="42" t="n"/>
      <c r="M3323" s="42" t="n"/>
      <c r="N3323" s="42" t="n"/>
      <c r="O3323" s="42" t="n"/>
    </row>
    <row r="3324">
      <c r="A3324" s="40" t="n"/>
      <c r="B3324" s="41" t="n"/>
      <c r="C3324" s="42" t="n"/>
      <c r="D3324" s="42" t="n"/>
      <c r="E3324" s="42" t="n"/>
      <c r="F3324" s="42" t="n"/>
      <c r="G3324" s="42" t="n"/>
      <c r="H3324" s="42" t="n"/>
      <c r="I3324" s="42" t="n"/>
      <c r="J3324" s="42" t="n"/>
      <c r="K3324" s="42" t="n"/>
      <c r="L3324" s="42" t="n"/>
      <c r="M3324" s="42" t="n"/>
      <c r="N3324" s="42" t="n"/>
      <c r="O3324" s="42" t="n"/>
    </row>
    <row r="3325">
      <c r="A3325" s="40" t="n"/>
      <c r="B3325" s="41" t="n"/>
      <c r="C3325" s="42" t="n"/>
      <c r="D3325" s="42" t="n"/>
      <c r="E3325" s="42" t="n"/>
      <c r="F3325" s="42" t="n"/>
      <c r="G3325" s="42" t="n"/>
      <c r="H3325" s="42" t="n"/>
      <c r="I3325" s="42" t="n"/>
      <c r="J3325" s="42" t="n"/>
      <c r="K3325" s="42" t="n"/>
      <c r="L3325" s="42" t="n"/>
      <c r="M3325" s="42" t="n"/>
      <c r="N3325" s="42" t="n"/>
      <c r="O3325" s="42" t="n"/>
    </row>
    <row r="3326">
      <c r="A3326" s="40" t="n"/>
      <c r="B3326" s="41" t="n"/>
      <c r="C3326" s="42" t="n"/>
      <c r="D3326" s="42" t="n"/>
      <c r="E3326" s="42" t="n"/>
      <c r="F3326" s="42" t="n"/>
      <c r="G3326" s="42" t="n"/>
      <c r="H3326" s="42" t="n"/>
      <c r="I3326" s="42" t="n"/>
      <c r="J3326" s="42" t="n"/>
      <c r="K3326" s="42" t="n"/>
      <c r="L3326" s="42" t="n"/>
      <c r="M3326" s="42" t="n"/>
      <c r="N3326" s="42" t="n"/>
      <c r="O3326" s="42" t="n"/>
    </row>
    <row r="3327">
      <c r="A3327" s="40" t="n"/>
      <c r="B3327" s="41" t="n"/>
      <c r="C3327" s="42" t="n"/>
      <c r="D3327" s="42" t="n"/>
      <c r="E3327" s="42" t="n"/>
      <c r="F3327" s="42" t="n"/>
      <c r="G3327" s="42" t="n"/>
      <c r="H3327" s="42" t="n"/>
      <c r="I3327" s="42" t="n"/>
      <c r="J3327" s="42" t="n"/>
      <c r="K3327" s="42" t="n"/>
      <c r="L3327" s="42" t="n"/>
      <c r="M3327" s="42" t="n"/>
      <c r="N3327" s="42" t="n"/>
      <c r="O3327" s="42" t="n"/>
    </row>
    <row r="3328">
      <c r="A3328" s="40" t="n"/>
      <c r="B3328" s="41" t="n"/>
      <c r="C3328" s="42" t="n"/>
      <c r="D3328" s="42" t="n"/>
      <c r="E3328" s="42" t="n"/>
      <c r="F3328" s="42" t="n"/>
      <c r="G3328" s="42" t="n"/>
      <c r="H3328" s="42" t="n"/>
      <c r="I3328" s="42" t="n"/>
      <c r="J3328" s="42" t="n"/>
      <c r="K3328" s="42" t="n"/>
      <c r="L3328" s="42" t="n"/>
      <c r="M3328" s="42" t="n"/>
      <c r="N3328" s="42" t="n"/>
      <c r="O3328" s="42" t="n"/>
    </row>
    <row r="3329">
      <c r="A3329" s="40" t="n"/>
      <c r="B3329" s="41" t="n"/>
      <c r="C3329" s="42" t="n"/>
      <c r="D3329" s="42" t="n"/>
      <c r="E3329" s="42" t="n"/>
      <c r="F3329" s="42" t="n"/>
      <c r="G3329" s="42" t="n"/>
      <c r="H3329" s="42" t="n"/>
      <c r="I3329" s="42" t="n"/>
      <c r="J3329" s="42" t="n"/>
      <c r="K3329" s="42" t="n"/>
      <c r="L3329" s="42" t="n"/>
      <c r="M3329" s="42" t="n"/>
      <c r="N3329" s="42" t="n"/>
      <c r="O3329" s="42" t="n"/>
    </row>
    <row r="3330">
      <c r="A3330" s="40" t="n"/>
      <c r="B3330" s="41" t="n"/>
      <c r="C3330" s="42" t="n"/>
      <c r="D3330" s="42" t="n"/>
      <c r="E3330" s="42" t="n"/>
      <c r="F3330" s="42" t="n"/>
      <c r="G3330" s="42" t="n"/>
      <c r="H3330" s="42" t="n"/>
      <c r="I3330" s="42" t="n"/>
      <c r="J3330" s="42" t="n"/>
      <c r="K3330" s="42" t="n"/>
      <c r="L3330" s="42" t="n"/>
      <c r="M3330" s="42" t="n"/>
      <c r="N3330" s="42" t="n"/>
      <c r="O3330" s="42" t="n"/>
    </row>
    <row r="3331">
      <c r="A3331" s="40" t="n"/>
      <c r="B3331" s="41" t="n"/>
      <c r="C3331" s="42" t="n"/>
      <c r="D3331" s="42" t="n"/>
      <c r="E3331" s="42" t="n"/>
      <c r="F3331" s="42" t="n"/>
      <c r="G3331" s="42" t="n"/>
      <c r="H3331" s="42" t="n"/>
      <c r="I3331" s="42" t="n"/>
      <c r="J3331" s="42" t="n"/>
      <c r="K3331" s="42" t="n"/>
      <c r="L3331" s="42" t="n"/>
      <c r="M3331" s="42" t="n"/>
      <c r="N3331" s="42" t="n"/>
      <c r="O3331" s="42" t="n"/>
    </row>
    <row r="3332">
      <c r="A3332" s="40" t="n"/>
      <c r="B3332" s="41" t="n"/>
      <c r="C3332" s="42" t="n"/>
      <c r="D3332" s="42" t="n"/>
      <c r="E3332" s="42" t="n"/>
      <c r="F3332" s="42" t="n"/>
      <c r="G3332" s="42" t="n"/>
      <c r="H3332" s="42" t="n"/>
      <c r="I3332" s="42" t="n"/>
      <c r="J3332" s="42" t="n"/>
      <c r="K3332" s="42" t="n"/>
      <c r="L3332" s="42" t="n"/>
      <c r="M3332" s="42" t="n"/>
      <c r="N3332" s="42" t="n"/>
      <c r="O3332" s="42" t="n"/>
    </row>
    <row r="3333">
      <c r="A3333" s="40" t="n"/>
      <c r="B3333" s="41" t="n"/>
      <c r="C3333" s="42" t="n"/>
      <c r="D3333" s="42" t="n"/>
      <c r="E3333" s="42" t="n"/>
      <c r="F3333" s="42" t="n"/>
      <c r="G3333" s="42" t="n"/>
      <c r="H3333" s="42" t="n"/>
      <c r="I3333" s="42" t="n"/>
      <c r="J3333" s="42" t="n"/>
      <c r="K3333" s="42" t="n"/>
      <c r="L3333" s="42" t="n"/>
      <c r="M3333" s="42" t="n"/>
      <c r="N3333" s="42" t="n"/>
      <c r="O3333" s="42" t="n"/>
    </row>
    <row r="3334">
      <c r="A3334" s="40" t="n"/>
      <c r="B3334" s="41" t="n"/>
      <c r="C3334" s="42" t="n"/>
      <c r="D3334" s="42" t="n"/>
      <c r="E3334" s="42" t="n"/>
      <c r="F3334" s="42" t="n"/>
      <c r="G3334" s="42" t="n"/>
      <c r="H3334" s="42" t="n"/>
      <c r="I3334" s="42" t="n"/>
      <c r="J3334" s="42" t="n"/>
      <c r="K3334" s="42" t="n"/>
      <c r="L3334" s="42" t="n"/>
      <c r="M3334" s="42" t="n"/>
      <c r="N3334" s="42" t="n"/>
      <c r="O3334" s="42" t="n"/>
    </row>
    <row r="3335">
      <c r="A3335" s="40" t="n"/>
      <c r="B3335" s="41" t="n"/>
      <c r="C3335" s="42" t="n"/>
      <c r="D3335" s="42" t="n"/>
      <c r="E3335" s="42" t="n"/>
      <c r="F3335" s="42" t="n"/>
      <c r="G3335" s="42" t="n"/>
      <c r="H3335" s="42" t="n"/>
      <c r="I3335" s="42" t="n"/>
      <c r="J3335" s="42" t="n"/>
      <c r="K3335" s="42" t="n"/>
      <c r="L3335" s="42" t="n"/>
      <c r="M3335" s="42" t="n"/>
      <c r="N3335" s="42" t="n"/>
      <c r="O3335" s="42" t="n"/>
    </row>
    <row r="3336">
      <c r="A3336" s="40" t="n"/>
      <c r="B3336" s="41" t="n"/>
      <c r="C3336" s="42" t="n"/>
      <c r="D3336" s="42" t="n"/>
      <c r="E3336" s="42" t="n"/>
      <c r="F3336" s="42" t="n"/>
      <c r="G3336" s="42" t="n"/>
      <c r="H3336" s="42" t="n"/>
      <c r="I3336" s="42" t="n"/>
      <c r="J3336" s="42" t="n"/>
      <c r="K3336" s="42" t="n"/>
      <c r="L3336" s="42" t="n"/>
      <c r="M3336" s="42" t="n"/>
      <c r="N3336" s="42" t="n"/>
      <c r="O3336" s="42" t="n"/>
    </row>
    <row r="3337">
      <c r="A3337" s="40" t="n"/>
      <c r="B3337" s="41" t="n"/>
      <c r="C3337" s="42" t="n"/>
      <c r="D3337" s="42" t="n"/>
      <c r="E3337" s="42" t="n"/>
      <c r="F3337" s="42" t="n"/>
      <c r="G3337" s="42" t="n"/>
      <c r="H3337" s="42" t="n"/>
      <c r="I3337" s="42" t="n"/>
      <c r="J3337" s="42" t="n"/>
      <c r="K3337" s="42" t="n"/>
      <c r="L3337" s="42" t="n"/>
      <c r="M3337" s="42" t="n"/>
      <c r="N3337" s="42" t="n"/>
      <c r="O3337" s="42" t="n"/>
    </row>
    <row r="3338">
      <c r="A3338" s="40" t="n"/>
      <c r="B3338" s="41" t="n"/>
      <c r="C3338" s="42" t="n"/>
      <c r="D3338" s="42" t="n"/>
      <c r="E3338" s="42" t="n"/>
      <c r="F3338" s="42" t="n"/>
      <c r="G3338" s="42" t="n"/>
      <c r="H3338" s="42" t="n"/>
      <c r="I3338" s="42" t="n"/>
      <c r="J3338" s="42" t="n"/>
      <c r="K3338" s="42" t="n"/>
      <c r="L3338" s="42" t="n"/>
      <c r="M3338" s="42" t="n"/>
      <c r="N3338" s="42" t="n"/>
      <c r="O3338" s="42" t="n"/>
    </row>
    <row r="3339">
      <c r="A3339" s="40" t="n"/>
      <c r="B3339" s="41" t="n"/>
      <c r="C3339" s="42" t="n"/>
      <c r="D3339" s="42" t="n"/>
      <c r="E3339" s="42" t="n"/>
      <c r="F3339" s="42" t="n"/>
      <c r="G3339" s="42" t="n"/>
      <c r="H3339" s="42" t="n"/>
      <c r="I3339" s="42" t="n"/>
      <c r="J3339" s="42" t="n"/>
      <c r="K3339" s="42" t="n"/>
      <c r="L3339" s="42" t="n"/>
      <c r="M3339" s="42" t="n"/>
      <c r="N3339" s="42" t="n"/>
      <c r="O3339" s="42" t="n"/>
    </row>
    <row r="3340">
      <c r="A3340" s="40" t="n"/>
      <c r="B3340" s="41" t="n"/>
      <c r="C3340" s="42" t="n"/>
      <c r="D3340" s="42" t="n"/>
      <c r="E3340" s="42" t="n"/>
      <c r="F3340" s="42" t="n"/>
      <c r="G3340" s="42" t="n"/>
      <c r="H3340" s="42" t="n"/>
      <c r="I3340" s="42" t="n"/>
      <c r="J3340" s="42" t="n"/>
      <c r="K3340" s="42" t="n"/>
      <c r="L3340" s="42" t="n"/>
      <c r="M3340" s="42" t="n"/>
      <c r="N3340" s="42" t="n"/>
      <c r="O3340" s="42" t="n"/>
    </row>
    <row r="3341">
      <c r="A3341" s="40" t="n"/>
      <c r="B3341" s="41" t="n"/>
      <c r="C3341" s="42" t="n"/>
      <c r="D3341" s="42" t="n"/>
      <c r="E3341" s="42" t="n"/>
      <c r="F3341" s="42" t="n"/>
      <c r="G3341" s="42" t="n"/>
      <c r="H3341" s="42" t="n"/>
      <c r="I3341" s="42" t="n"/>
      <c r="J3341" s="42" t="n"/>
      <c r="K3341" s="42" t="n"/>
      <c r="L3341" s="42" t="n"/>
      <c r="M3341" s="42" t="n"/>
      <c r="N3341" s="42" t="n"/>
      <c r="O3341" s="42" t="n"/>
    </row>
    <row r="3342">
      <c r="A3342" s="40" t="n"/>
      <c r="B3342" s="41" t="n"/>
      <c r="C3342" s="42" t="n"/>
      <c r="D3342" s="42" t="n"/>
      <c r="E3342" s="42" t="n"/>
      <c r="F3342" s="42" t="n"/>
      <c r="G3342" s="42" t="n"/>
      <c r="H3342" s="42" t="n"/>
      <c r="I3342" s="42" t="n"/>
      <c r="J3342" s="42" t="n"/>
      <c r="K3342" s="42" t="n"/>
      <c r="L3342" s="42" t="n"/>
      <c r="M3342" s="42" t="n"/>
      <c r="N3342" s="42" t="n"/>
      <c r="O3342" s="42" t="n"/>
    </row>
    <row r="3343">
      <c r="A3343" s="40" t="n"/>
      <c r="B3343" s="41" t="n"/>
      <c r="C3343" s="42" t="n"/>
      <c r="D3343" s="42" t="n"/>
      <c r="E3343" s="42" t="n"/>
      <c r="F3343" s="42" t="n"/>
      <c r="G3343" s="42" t="n"/>
      <c r="H3343" s="42" t="n"/>
      <c r="I3343" s="42" t="n"/>
      <c r="J3343" s="42" t="n"/>
      <c r="K3343" s="42" t="n"/>
      <c r="L3343" s="42" t="n"/>
      <c r="M3343" s="42" t="n"/>
      <c r="N3343" s="42" t="n"/>
      <c r="O3343" s="42" t="n"/>
    </row>
    <row r="3344">
      <c r="A3344" s="40" t="n"/>
      <c r="B3344" s="41" t="n"/>
      <c r="C3344" s="42" t="n"/>
      <c r="D3344" s="42" t="n"/>
      <c r="E3344" s="42" t="n"/>
      <c r="F3344" s="42" t="n"/>
      <c r="G3344" s="42" t="n"/>
      <c r="H3344" s="42" t="n"/>
      <c r="I3344" s="42" t="n"/>
      <c r="J3344" s="42" t="n"/>
      <c r="K3344" s="42" t="n"/>
      <c r="L3344" s="42" t="n"/>
      <c r="M3344" s="42" t="n"/>
      <c r="N3344" s="42" t="n"/>
      <c r="O3344" s="42" t="n"/>
    </row>
    <row r="3345">
      <c r="A3345" s="40" t="n"/>
      <c r="B3345" s="41" t="n"/>
      <c r="C3345" s="42" t="n"/>
      <c r="D3345" s="42" t="n"/>
      <c r="E3345" s="42" t="n"/>
      <c r="F3345" s="42" t="n"/>
      <c r="G3345" s="42" t="n"/>
      <c r="H3345" s="42" t="n"/>
      <c r="I3345" s="42" t="n"/>
      <c r="J3345" s="42" t="n"/>
      <c r="K3345" s="42" t="n"/>
      <c r="L3345" s="42" t="n"/>
      <c r="M3345" s="42" t="n"/>
      <c r="N3345" s="42" t="n"/>
      <c r="O3345" s="42" t="n"/>
    </row>
    <row r="3346">
      <c r="A3346" s="40" t="n"/>
      <c r="B3346" s="41" t="n"/>
      <c r="C3346" s="42" t="n"/>
      <c r="D3346" s="42" t="n"/>
      <c r="E3346" s="42" t="n"/>
      <c r="F3346" s="42" t="n"/>
      <c r="G3346" s="42" t="n"/>
      <c r="H3346" s="42" t="n"/>
      <c r="I3346" s="42" t="n"/>
      <c r="J3346" s="42" t="n"/>
      <c r="K3346" s="42" t="n"/>
      <c r="L3346" s="42" t="n"/>
      <c r="M3346" s="42" t="n"/>
      <c r="N3346" s="42" t="n"/>
      <c r="O3346" s="42" t="n"/>
    </row>
    <row r="3347">
      <c r="A3347" s="40" t="n"/>
      <c r="B3347" s="41" t="n"/>
      <c r="C3347" s="42" t="n"/>
      <c r="D3347" s="42" t="n"/>
      <c r="E3347" s="42" t="n"/>
      <c r="F3347" s="42" t="n"/>
      <c r="G3347" s="42" t="n"/>
      <c r="H3347" s="42" t="n"/>
      <c r="I3347" s="42" t="n"/>
      <c r="J3347" s="42" t="n"/>
      <c r="K3347" s="42" t="n"/>
      <c r="L3347" s="42" t="n"/>
      <c r="M3347" s="42" t="n"/>
      <c r="N3347" s="42" t="n"/>
      <c r="O3347" s="42" t="n"/>
    </row>
    <row r="3348">
      <c r="A3348" s="40" t="n"/>
      <c r="B3348" s="41" t="n"/>
      <c r="C3348" s="42" t="n"/>
      <c r="D3348" s="42" t="n"/>
      <c r="E3348" s="42" t="n"/>
      <c r="F3348" s="42" t="n"/>
      <c r="G3348" s="42" t="n"/>
      <c r="H3348" s="42" t="n"/>
      <c r="I3348" s="42" t="n"/>
      <c r="J3348" s="42" t="n"/>
      <c r="K3348" s="42" t="n"/>
      <c r="L3348" s="42" t="n"/>
      <c r="M3348" s="42" t="n"/>
      <c r="N3348" s="42" t="n"/>
      <c r="O3348" s="42" t="n"/>
    </row>
    <row r="3349">
      <c r="A3349" s="40" t="n"/>
      <c r="B3349" s="41" t="n"/>
      <c r="C3349" s="42" t="n"/>
      <c r="D3349" s="42" t="n"/>
      <c r="E3349" s="42" t="n"/>
      <c r="F3349" s="42" t="n"/>
      <c r="G3349" s="42" t="n"/>
      <c r="H3349" s="42" t="n"/>
      <c r="I3349" s="42" t="n"/>
      <c r="J3349" s="42" t="n"/>
      <c r="K3349" s="42" t="n"/>
      <c r="L3349" s="42" t="n"/>
      <c r="M3349" s="42" t="n"/>
      <c r="N3349" s="42" t="n"/>
      <c r="O3349" s="42" t="n"/>
    </row>
    <row r="3350">
      <c r="A3350" s="40" t="n"/>
      <c r="B3350" s="41" t="n"/>
      <c r="C3350" s="42" t="n"/>
      <c r="D3350" s="42" t="n"/>
      <c r="E3350" s="42" t="n"/>
      <c r="F3350" s="42" t="n"/>
      <c r="G3350" s="42" t="n"/>
      <c r="H3350" s="42" t="n"/>
      <c r="I3350" s="42" t="n"/>
      <c r="J3350" s="42" t="n"/>
      <c r="K3350" s="42" t="n"/>
      <c r="L3350" s="42" t="n"/>
      <c r="M3350" s="42" t="n"/>
      <c r="N3350" s="42" t="n"/>
      <c r="O3350" s="42" t="n"/>
    </row>
    <row r="3351">
      <c r="A3351" s="40" t="n"/>
      <c r="B3351" s="41" t="n"/>
      <c r="C3351" s="42" t="n"/>
      <c r="D3351" s="42" t="n"/>
      <c r="E3351" s="42" t="n"/>
      <c r="F3351" s="42" t="n"/>
      <c r="G3351" s="42" t="n"/>
      <c r="H3351" s="42" t="n"/>
      <c r="I3351" s="42" t="n"/>
      <c r="J3351" s="42" t="n"/>
      <c r="K3351" s="42" t="n"/>
      <c r="L3351" s="42" t="n"/>
      <c r="M3351" s="42" t="n"/>
      <c r="N3351" s="42" t="n"/>
      <c r="O3351" s="42" t="n"/>
    </row>
    <row r="3352">
      <c r="A3352" s="40" t="n"/>
      <c r="B3352" s="41" t="n"/>
      <c r="C3352" s="42" t="n"/>
      <c r="D3352" s="42" t="n"/>
      <c r="E3352" s="42" t="n"/>
      <c r="F3352" s="42" t="n"/>
      <c r="G3352" s="42" t="n"/>
      <c r="H3352" s="42" t="n"/>
      <c r="I3352" s="42" t="n"/>
      <c r="J3352" s="42" t="n"/>
      <c r="K3352" s="42" t="n"/>
      <c r="L3352" s="42" t="n"/>
      <c r="M3352" s="42" t="n"/>
      <c r="N3352" s="42" t="n"/>
      <c r="O3352" s="42" t="n"/>
    </row>
    <row r="3353">
      <c r="A3353" s="40" t="n"/>
      <c r="B3353" s="41" t="n"/>
      <c r="C3353" s="42" t="n"/>
      <c r="D3353" s="42" t="n"/>
      <c r="E3353" s="42" t="n"/>
      <c r="F3353" s="42" t="n"/>
      <c r="G3353" s="42" t="n"/>
      <c r="H3353" s="42" t="n"/>
      <c r="I3353" s="42" t="n"/>
      <c r="J3353" s="42" t="n"/>
      <c r="K3353" s="42" t="n"/>
      <c r="L3353" s="42" t="n"/>
      <c r="M3353" s="42" t="n"/>
      <c r="N3353" s="42" t="n"/>
      <c r="O3353" s="42" t="n"/>
    </row>
    <row r="3354">
      <c r="A3354" s="40" t="n"/>
      <c r="B3354" s="41" t="n"/>
      <c r="C3354" s="42" t="n"/>
      <c r="D3354" s="42" t="n"/>
      <c r="E3354" s="42" t="n"/>
      <c r="F3354" s="42" t="n"/>
      <c r="G3354" s="42" t="n"/>
      <c r="H3354" s="42" t="n"/>
      <c r="I3354" s="42" t="n"/>
      <c r="J3354" s="42" t="n"/>
      <c r="K3354" s="42" t="n"/>
      <c r="L3354" s="42" t="n"/>
      <c r="M3354" s="42" t="n"/>
      <c r="N3354" s="42" t="n"/>
      <c r="O3354" s="42" t="n"/>
    </row>
    <row r="3355">
      <c r="A3355" s="40" t="n"/>
      <c r="B3355" s="41" t="n"/>
      <c r="C3355" s="42" t="n"/>
      <c r="D3355" s="42" t="n"/>
      <c r="E3355" s="42" t="n"/>
      <c r="F3355" s="42" t="n"/>
      <c r="G3355" s="42" t="n"/>
      <c r="H3355" s="42" t="n"/>
      <c r="I3355" s="42" t="n"/>
      <c r="J3355" s="42" t="n"/>
      <c r="K3355" s="42" t="n"/>
      <c r="L3355" s="42" t="n"/>
      <c r="M3355" s="42" t="n"/>
      <c r="N3355" s="42" t="n"/>
      <c r="O3355" s="42" t="n"/>
    </row>
    <row r="3356">
      <c r="A3356" s="40" t="n"/>
      <c r="B3356" s="41" t="n"/>
      <c r="C3356" s="42" t="n"/>
      <c r="D3356" s="42" t="n"/>
      <c r="E3356" s="42" t="n"/>
      <c r="F3356" s="42" t="n"/>
      <c r="G3356" s="42" t="n"/>
      <c r="H3356" s="42" t="n"/>
      <c r="I3356" s="42" t="n"/>
      <c r="J3356" s="42" t="n"/>
      <c r="K3356" s="42" t="n"/>
      <c r="L3356" s="42" t="n"/>
      <c r="M3356" s="42" t="n"/>
      <c r="N3356" s="42" t="n"/>
      <c r="O3356" s="42" t="n"/>
    </row>
    <row r="3357">
      <c r="A3357" s="40" t="n"/>
      <c r="B3357" s="41" t="n"/>
      <c r="C3357" s="42" t="n"/>
      <c r="D3357" s="42" t="n"/>
      <c r="E3357" s="42" t="n"/>
      <c r="F3357" s="42" t="n"/>
      <c r="G3357" s="42" t="n"/>
      <c r="H3357" s="42" t="n"/>
      <c r="I3357" s="42" t="n"/>
      <c r="J3357" s="42" t="n"/>
      <c r="K3357" s="42" t="n"/>
      <c r="L3357" s="42" t="n"/>
      <c r="M3357" s="42" t="n"/>
      <c r="N3357" s="42" t="n"/>
      <c r="O3357" s="42" t="n"/>
    </row>
    <row r="3358">
      <c r="A3358" s="40" t="n"/>
      <c r="B3358" s="41" t="n"/>
      <c r="C3358" s="42" t="n"/>
      <c r="D3358" s="42" t="n"/>
      <c r="E3358" s="42" t="n"/>
      <c r="F3358" s="42" t="n"/>
      <c r="G3358" s="42" t="n"/>
      <c r="H3358" s="42" t="n"/>
      <c r="I3358" s="42" t="n"/>
      <c r="J3358" s="42" t="n"/>
      <c r="K3358" s="42" t="n"/>
      <c r="L3358" s="42" t="n"/>
      <c r="M3358" s="42" t="n"/>
      <c r="N3358" s="42" t="n"/>
      <c r="O3358" s="42" t="n"/>
    </row>
    <row r="3359">
      <c r="A3359" s="40" t="n"/>
      <c r="B3359" s="41" t="n"/>
      <c r="C3359" s="42" t="n"/>
      <c r="D3359" s="42" t="n"/>
      <c r="E3359" s="42" t="n"/>
      <c r="F3359" s="42" t="n"/>
      <c r="G3359" s="42" t="n"/>
      <c r="H3359" s="42" t="n"/>
      <c r="I3359" s="42" t="n"/>
      <c r="J3359" s="42" t="n"/>
      <c r="K3359" s="42" t="n"/>
      <c r="L3359" s="42" t="n"/>
      <c r="M3359" s="42" t="n"/>
      <c r="N3359" s="42" t="n"/>
      <c r="O3359" s="42" t="n"/>
    </row>
    <row r="3360">
      <c r="A3360" s="40" t="n"/>
      <c r="B3360" s="41" t="n"/>
      <c r="C3360" s="42" t="n"/>
      <c r="D3360" s="42" t="n"/>
      <c r="E3360" s="42" t="n"/>
      <c r="F3360" s="42" t="n"/>
      <c r="G3360" s="42" t="n"/>
      <c r="H3360" s="42" t="n"/>
      <c r="I3360" s="42" t="n"/>
      <c r="J3360" s="42" t="n"/>
      <c r="K3360" s="42" t="n"/>
      <c r="L3360" s="42" t="n"/>
      <c r="M3360" s="42" t="n"/>
      <c r="N3360" s="42" t="n"/>
      <c r="O3360" s="42" t="n"/>
    </row>
    <row r="3361">
      <c r="A3361" s="40" t="n"/>
      <c r="B3361" s="41" t="n"/>
      <c r="C3361" s="42" t="n"/>
      <c r="D3361" s="42" t="n"/>
      <c r="E3361" s="42" t="n"/>
      <c r="F3361" s="42" t="n"/>
      <c r="G3361" s="42" t="n"/>
      <c r="H3361" s="42" t="n"/>
      <c r="I3361" s="42" t="n"/>
      <c r="J3361" s="42" t="n"/>
      <c r="K3361" s="42" t="n"/>
      <c r="L3361" s="42" t="n"/>
      <c r="M3361" s="42" t="n"/>
      <c r="N3361" s="42" t="n"/>
      <c r="O3361" s="42" t="n"/>
    </row>
    <row r="3362">
      <c r="A3362" s="40" t="n"/>
      <c r="B3362" s="41" t="n"/>
      <c r="C3362" s="42" t="n"/>
      <c r="D3362" s="42" t="n"/>
      <c r="E3362" s="42" t="n"/>
      <c r="F3362" s="42" t="n"/>
      <c r="G3362" s="42" t="n"/>
      <c r="H3362" s="42" t="n"/>
      <c r="I3362" s="42" t="n"/>
      <c r="J3362" s="42" t="n"/>
      <c r="K3362" s="42" t="n"/>
      <c r="L3362" s="42" t="n"/>
      <c r="M3362" s="42" t="n"/>
      <c r="N3362" s="42" t="n"/>
      <c r="O3362" s="42" t="n"/>
    </row>
    <row r="3363">
      <c r="A3363" s="40" t="n"/>
      <c r="B3363" s="41" t="n"/>
      <c r="C3363" s="42" t="n"/>
      <c r="D3363" s="42" t="n"/>
      <c r="E3363" s="42" t="n"/>
      <c r="F3363" s="42" t="n"/>
      <c r="G3363" s="42" t="n"/>
      <c r="H3363" s="42" t="n"/>
      <c r="I3363" s="42" t="n"/>
      <c r="J3363" s="42" t="n"/>
      <c r="K3363" s="42" t="n"/>
      <c r="L3363" s="42" t="n"/>
      <c r="M3363" s="42" t="n"/>
      <c r="N3363" s="42" t="n"/>
      <c r="O3363" s="42" t="n"/>
    </row>
    <row r="3364">
      <c r="A3364" s="40" t="n"/>
      <c r="B3364" s="41" t="n"/>
      <c r="C3364" s="42" t="n"/>
      <c r="D3364" s="42" t="n"/>
      <c r="E3364" s="42" t="n"/>
      <c r="F3364" s="42" t="n"/>
      <c r="G3364" s="42" t="n"/>
      <c r="H3364" s="42" t="n"/>
      <c r="I3364" s="42" t="n"/>
      <c r="J3364" s="42" t="n"/>
      <c r="K3364" s="42" t="n"/>
      <c r="L3364" s="42" t="n"/>
      <c r="M3364" s="42" t="n"/>
      <c r="N3364" s="42" t="n"/>
      <c r="O3364" s="42" t="n"/>
    </row>
    <row r="3365">
      <c r="A3365" s="40" t="n"/>
      <c r="B3365" s="41" t="n"/>
      <c r="C3365" s="42" t="n"/>
      <c r="D3365" s="42" t="n"/>
      <c r="E3365" s="42" t="n"/>
      <c r="F3365" s="42" t="n"/>
      <c r="G3365" s="42" t="n"/>
      <c r="H3365" s="42" t="n"/>
      <c r="I3365" s="42" t="n"/>
      <c r="J3365" s="42" t="n"/>
      <c r="K3365" s="42" t="n"/>
      <c r="L3365" s="42" t="n"/>
      <c r="M3365" s="42" t="n"/>
      <c r="N3365" s="42" t="n"/>
      <c r="O3365" s="42" t="n"/>
    </row>
    <row r="3366">
      <c r="A3366" s="40" t="n"/>
      <c r="B3366" s="41" t="n"/>
      <c r="C3366" s="42" t="n"/>
      <c r="D3366" s="42" t="n"/>
      <c r="E3366" s="42" t="n"/>
      <c r="F3366" s="42" t="n"/>
      <c r="G3366" s="42" t="n"/>
      <c r="H3366" s="42" t="n"/>
      <c r="I3366" s="42" t="n"/>
      <c r="J3366" s="42" t="n"/>
      <c r="K3366" s="42" t="n"/>
      <c r="L3366" s="42" t="n"/>
      <c r="M3366" s="42" t="n"/>
      <c r="N3366" s="42" t="n"/>
      <c r="O3366" s="42" t="n"/>
    </row>
    <row r="3367">
      <c r="A3367" s="40" t="n"/>
      <c r="B3367" s="41" t="n"/>
      <c r="C3367" s="42" t="n"/>
      <c r="D3367" s="42" t="n"/>
      <c r="E3367" s="42" t="n"/>
      <c r="F3367" s="42" t="n"/>
      <c r="G3367" s="42" t="n"/>
      <c r="H3367" s="42" t="n"/>
      <c r="I3367" s="42" t="n"/>
      <c r="J3367" s="42" t="n"/>
      <c r="K3367" s="42" t="n"/>
      <c r="L3367" s="42" t="n"/>
      <c r="M3367" s="42" t="n"/>
      <c r="N3367" s="42" t="n"/>
      <c r="O3367" s="42" t="n"/>
    </row>
    <row r="3368">
      <c r="A3368" s="40" t="n"/>
      <c r="B3368" s="41" t="n"/>
      <c r="C3368" s="42" t="n"/>
      <c r="D3368" s="42" t="n"/>
      <c r="E3368" s="42" t="n"/>
      <c r="F3368" s="42" t="n"/>
      <c r="G3368" s="42" t="n"/>
      <c r="H3368" s="42" t="n"/>
      <c r="I3368" s="42" t="n"/>
      <c r="J3368" s="42" t="n"/>
      <c r="K3368" s="42" t="n"/>
      <c r="L3368" s="42" t="n"/>
      <c r="M3368" s="42" t="n"/>
      <c r="N3368" s="42" t="n"/>
      <c r="O3368" s="42" t="n"/>
    </row>
    <row r="3369">
      <c r="A3369" s="40" t="n"/>
      <c r="B3369" s="41" t="n"/>
      <c r="C3369" s="42" t="n"/>
      <c r="D3369" s="42" t="n"/>
      <c r="E3369" s="42" t="n"/>
      <c r="F3369" s="42" t="n"/>
      <c r="G3369" s="42" t="n"/>
      <c r="H3369" s="42" t="n"/>
      <c r="I3369" s="42" t="n"/>
      <c r="J3369" s="42" t="n"/>
      <c r="K3369" s="42" t="n"/>
      <c r="L3369" s="42" t="n"/>
      <c r="M3369" s="42" t="n"/>
      <c r="N3369" s="42" t="n"/>
      <c r="O3369" s="42" t="n"/>
    </row>
    <row r="3370">
      <c r="A3370" s="40" t="n"/>
      <c r="B3370" s="41" t="n"/>
      <c r="C3370" s="42" t="n"/>
      <c r="D3370" s="42" t="n"/>
      <c r="E3370" s="42" t="n"/>
      <c r="F3370" s="42" t="n"/>
      <c r="G3370" s="42" t="n"/>
      <c r="H3370" s="42" t="n"/>
      <c r="I3370" s="42" t="n"/>
      <c r="J3370" s="42" t="n"/>
      <c r="K3370" s="42" t="n"/>
      <c r="L3370" s="42" t="n"/>
      <c r="M3370" s="42" t="n"/>
      <c r="N3370" s="42" t="n"/>
      <c r="O3370" s="42" t="n"/>
    </row>
    <row r="3371">
      <c r="A3371" s="40" t="n"/>
      <c r="B3371" s="41" t="n"/>
      <c r="C3371" s="42" t="n"/>
      <c r="D3371" s="42" t="n"/>
      <c r="E3371" s="42" t="n"/>
      <c r="F3371" s="42" t="n"/>
      <c r="G3371" s="42" t="n"/>
      <c r="H3371" s="42" t="n"/>
      <c r="I3371" s="42" t="n"/>
      <c r="J3371" s="42" t="n"/>
      <c r="K3371" s="42" t="n"/>
      <c r="L3371" s="42" t="n"/>
      <c r="M3371" s="42" t="n"/>
      <c r="N3371" s="42" t="n"/>
      <c r="O3371" s="42" t="n"/>
    </row>
    <row r="3372">
      <c r="A3372" s="40" t="n"/>
      <c r="B3372" s="41" t="n"/>
      <c r="C3372" s="42" t="n"/>
      <c r="D3372" s="42" t="n"/>
      <c r="E3372" s="42" t="n"/>
      <c r="F3372" s="42" t="n"/>
      <c r="G3372" s="42" t="n"/>
      <c r="H3372" s="42" t="n"/>
      <c r="I3372" s="42" t="n"/>
      <c r="J3372" s="42" t="n"/>
      <c r="K3372" s="42" t="n"/>
      <c r="L3372" s="42" t="n"/>
      <c r="M3372" s="42" t="n"/>
      <c r="N3372" s="42" t="n"/>
      <c r="O3372" s="42" t="n"/>
    </row>
    <row r="3373">
      <c r="A3373" s="40" t="n"/>
      <c r="B3373" s="41" t="n"/>
      <c r="C3373" s="42" t="n"/>
      <c r="D3373" s="42" t="n"/>
      <c r="E3373" s="42" t="n"/>
      <c r="F3373" s="42" t="n"/>
      <c r="G3373" s="42" t="n"/>
      <c r="H3373" s="42" t="n"/>
      <c r="I3373" s="42" t="n"/>
      <c r="J3373" s="42" t="n"/>
      <c r="K3373" s="42" t="n"/>
      <c r="L3373" s="42" t="n"/>
      <c r="M3373" s="42" t="n"/>
      <c r="N3373" s="42" t="n"/>
      <c r="O3373" s="42" t="n"/>
    </row>
    <row r="3374">
      <c r="A3374" s="40" t="n"/>
      <c r="B3374" s="41" t="n"/>
      <c r="C3374" s="42" t="n"/>
      <c r="D3374" s="42" t="n"/>
      <c r="E3374" s="42" t="n"/>
      <c r="F3374" s="42" t="n"/>
      <c r="G3374" s="42" t="n"/>
      <c r="H3374" s="42" t="n"/>
      <c r="I3374" s="42" t="n"/>
      <c r="J3374" s="42" t="n"/>
      <c r="K3374" s="42" t="n"/>
      <c r="L3374" s="42" t="n"/>
      <c r="M3374" s="42" t="n"/>
      <c r="N3374" s="42" t="n"/>
      <c r="O3374" s="42" t="n"/>
    </row>
    <row r="3375">
      <c r="A3375" s="40" t="n"/>
      <c r="B3375" s="41" t="n"/>
      <c r="C3375" s="42" t="n"/>
      <c r="D3375" s="42" t="n"/>
      <c r="E3375" s="42" t="n"/>
      <c r="F3375" s="42" t="n"/>
      <c r="G3375" s="42" t="n"/>
      <c r="H3375" s="42" t="n"/>
      <c r="I3375" s="42" t="n"/>
      <c r="J3375" s="42" t="n"/>
      <c r="K3375" s="42" t="n"/>
      <c r="L3375" s="42" t="n"/>
      <c r="M3375" s="42" t="n"/>
      <c r="N3375" s="42" t="n"/>
      <c r="O3375" s="42" t="n"/>
    </row>
    <row r="3376">
      <c r="A3376" s="40" t="n"/>
      <c r="B3376" s="41" t="n"/>
      <c r="C3376" s="42" t="n"/>
      <c r="D3376" s="42" t="n"/>
      <c r="E3376" s="42" t="n"/>
      <c r="F3376" s="42" t="n"/>
      <c r="G3376" s="42" t="n"/>
      <c r="H3376" s="42" t="n"/>
      <c r="I3376" s="42" t="n"/>
      <c r="J3376" s="42" t="n"/>
      <c r="K3376" s="42" t="n"/>
      <c r="L3376" s="42" t="n"/>
      <c r="M3376" s="42" t="n"/>
      <c r="N3376" s="42" t="n"/>
      <c r="O3376" s="42" t="n"/>
    </row>
    <row r="3377">
      <c r="A3377" s="40" t="n"/>
      <c r="B3377" s="41" t="n"/>
      <c r="C3377" s="42" t="n"/>
      <c r="D3377" s="42" t="n"/>
      <c r="E3377" s="42" t="n"/>
      <c r="F3377" s="42" t="n"/>
      <c r="G3377" s="42" t="n"/>
      <c r="H3377" s="42" t="n"/>
      <c r="I3377" s="42" t="n"/>
      <c r="J3377" s="42" t="n"/>
      <c r="K3377" s="42" t="n"/>
      <c r="L3377" s="42" t="n"/>
      <c r="M3377" s="42" t="n"/>
      <c r="N3377" s="42" t="n"/>
      <c r="O3377" s="42" t="n"/>
    </row>
    <row r="3378">
      <c r="A3378" s="40" t="n"/>
      <c r="B3378" s="41" t="n"/>
      <c r="C3378" s="42" t="n"/>
      <c r="D3378" s="42" t="n"/>
      <c r="E3378" s="42" t="n"/>
      <c r="F3378" s="42" t="n"/>
      <c r="G3378" s="42" t="n"/>
      <c r="H3378" s="42" t="n"/>
      <c r="I3378" s="42" t="n"/>
      <c r="J3378" s="42" t="n"/>
      <c r="K3378" s="42" t="n"/>
      <c r="L3378" s="42" t="n"/>
      <c r="M3378" s="42" t="n"/>
      <c r="N3378" s="42" t="n"/>
      <c r="O3378" s="42" t="n"/>
    </row>
    <row r="3379">
      <c r="A3379" s="40" t="n"/>
      <c r="B3379" s="41" t="n"/>
      <c r="C3379" s="42" t="n"/>
      <c r="D3379" s="42" t="n"/>
      <c r="E3379" s="42" t="n"/>
      <c r="F3379" s="42" t="n"/>
      <c r="G3379" s="42" t="n"/>
      <c r="H3379" s="42" t="n"/>
      <c r="I3379" s="42" t="n"/>
      <c r="J3379" s="42" t="n"/>
      <c r="K3379" s="42" t="n"/>
      <c r="L3379" s="42" t="n"/>
      <c r="M3379" s="42" t="n"/>
      <c r="N3379" s="42" t="n"/>
      <c r="O3379" s="42" t="n"/>
    </row>
    <row r="3380">
      <c r="A3380" s="40" t="n"/>
      <c r="B3380" s="41" t="n"/>
      <c r="C3380" s="42" t="n"/>
      <c r="D3380" s="42" t="n"/>
      <c r="E3380" s="42" t="n"/>
      <c r="F3380" s="42" t="n"/>
      <c r="G3380" s="42" t="n"/>
      <c r="H3380" s="42" t="n"/>
      <c r="I3380" s="42" t="n"/>
      <c r="J3380" s="42" t="n"/>
      <c r="K3380" s="42" t="n"/>
      <c r="L3380" s="42" t="n"/>
      <c r="M3380" s="42" t="n"/>
      <c r="N3380" s="42" t="n"/>
      <c r="O3380" s="42" t="n"/>
    </row>
    <row r="3381">
      <c r="A3381" s="40" t="n"/>
      <c r="B3381" s="41" t="n"/>
      <c r="C3381" s="42" t="n"/>
      <c r="D3381" s="42" t="n"/>
      <c r="E3381" s="42" t="n"/>
      <c r="F3381" s="42" t="n"/>
      <c r="G3381" s="42" t="n"/>
      <c r="H3381" s="42" t="n"/>
      <c r="I3381" s="42" t="n"/>
      <c r="J3381" s="42" t="n"/>
      <c r="K3381" s="42" t="n"/>
      <c r="L3381" s="42" t="n"/>
      <c r="M3381" s="42" t="n"/>
      <c r="N3381" s="42" t="n"/>
      <c r="O3381" s="42" t="n"/>
    </row>
    <row r="3382">
      <c r="A3382" s="40" t="n"/>
      <c r="B3382" s="41" t="n"/>
      <c r="C3382" s="42" t="n"/>
      <c r="D3382" s="42" t="n"/>
      <c r="E3382" s="42" t="n"/>
      <c r="F3382" s="42" t="n"/>
      <c r="G3382" s="42" t="n"/>
      <c r="H3382" s="42" t="n"/>
      <c r="I3382" s="42" t="n"/>
      <c r="J3382" s="42" t="n"/>
      <c r="K3382" s="42" t="n"/>
      <c r="L3382" s="42" t="n"/>
      <c r="M3382" s="42" t="n"/>
      <c r="N3382" s="42" t="n"/>
      <c r="O3382" s="42" t="n"/>
    </row>
    <row r="3383">
      <c r="A3383" s="40" t="n"/>
      <c r="B3383" s="41" t="n"/>
      <c r="C3383" s="42" t="n"/>
      <c r="D3383" s="42" t="n"/>
      <c r="E3383" s="42" t="n"/>
      <c r="F3383" s="42" t="n"/>
      <c r="G3383" s="42" t="n"/>
      <c r="H3383" s="42" t="n"/>
      <c r="I3383" s="42" t="n"/>
      <c r="J3383" s="42" t="n"/>
      <c r="K3383" s="42" t="n"/>
      <c r="L3383" s="42" t="n"/>
      <c r="M3383" s="42" t="n"/>
      <c r="N3383" s="42" t="n"/>
      <c r="O3383" s="42" t="n"/>
    </row>
    <row r="3384">
      <c r="A3384" s="40" t="n"/>
      <c r="B3384" s="41" t="n"/>
      <c r="C3384" s="42" t="n"/>
      <c r="D3384" s="42" t="n"/>
      <c r="E3384" s="42" t="n"/>
      <c r="F3384" s="42" t="n"/>
      <c r="G3384" s="42" t="n"/>
      <c r="H3384" s="42" t="n"/>
      <c r="I3384" s="42" t="n"/>
      <c r="J3384" s="42" t="n"/>
      <c r="K3384" s="42" t="n"/>
      <c r="L3384" s="42" t="n"/>
      <c r="M3384" s="42" t="n"/>
      <c r="N3384" s="42" t="n"/>
      <c r="O3384" s="42" t="n"/>
    </row>
    <row r="3385">
      <c r="A3385" s="40" t="n"/>
      <c r="B3385" s="41" t="n"/>
      <c r="C3385" s="42" t="n"/>
      <c r="D3385" s="42" t="n"/>
      <c r="E3385" s="42" t="n"/>
      <c r="F3385" s="42" t="n"/>
      <c r="G3385" s="42" t="n"/>
      <c r="H3385" s="42" t="n"/>
      <c r="I3385" s="42" t="n"/>
      <c r="J3385" s="42" t="n"/>
      <c r="K3385" s="42" t="n"/>
      <c r="L3385" s="42" t="n"/>
      <c r="M3385" s="42" t="n"/>
      <c r="N3385" s="42" t="n"/>
      <c r="O3385" s="42" t="n"/>
    </row>
    <row r="3386">
      <c r="A3386" s="40" t="n"/>
      <c r="B3386" s="41" t="n"/>
      <c r="C3386" s="42" t="n"/>
      <c r="D3386" s="42" t="n"/>
      <c r="E3386" s="42" t="n"/>
      <c r="F3386" s="42" t="n"/>
      <c r="G3386" s="42" t="n"/>
      <c r="H3386" s="42" t="n"/>
      <c r="I3386" s="42" t="n"/>
      <c r="J3386" s="42" t="n"/>
      <c r="K3386" s="42" t="n"/>
      <c r="L3386" s="42" t="n"/>
      <c r="M3386" s="42" t="n"/>
      <c r="N3386" s="42" t="n"/>
      <c r="O3386" s="42" t="n"/>
    </row>
    <row r="3387">
      <c r="A3387" s="40" t="n"/>
      <c r="B3387" s="41" t="n"/>
      <c r="C3387" s="42" t="n"/>
      <c r="D3387" s="42" t="n"/>
      <c r="E3387" s="42" t="n"/>
      <c r="F3387" s="42" t="n"/>
      <c r="G3387" s="42" t="n"/>
      <c r="H3387" s="42" t="n"/>
      <c r="I3387" s="42" t="n"/>
      <c r="J3387" s="42" t="n"/>
      <c r="K3387" s="42" t="n"/>
      <c r="L3387" s="42" t="n"/>
      <c r="M3387" s="42" t="n"/>
      <c r="N3387" s="42" t="n"/>
      <c r="O3387" s="42" t="n"/>
    </row>
    <row r="3388">
      <c r="A3388" s="40" t="n"/>
      <c r="B3388" s="41" t="n"/>
      <c r="C3388" s="42" t="n"/>
      <c r="D3388" s="42" t="n"/>
      <c r="E3388" s="42" t="n"/>
      <c r="F3388" s="42" t="n"/>
      <c r="G3388" s="42" t="n"/>
      <c r="H3388" s="42" t="n"/>
      <c r="I3388" s="42" t="n"/>
      <c r="J3388" s="42" t="n"/>
      <c r="K3388" s="42" t="n"/>
      <c r="L3388" s="42" t="n"/>
      <c r="M3388" s="42" t="n"/>
      <c r="N3388" s="42" t="n"/>
      <c r="O3388" s="42" t="n"/>
    </row>
    <row r="3389">
      <c r="A3389" s="40" t="n"/>
      <c r="B3389" s="41" t="n"/>
      <c r="C3389" s="42" t="n"/>
      <c r="D3389" s="42" t="n"/>
      <c r="E3389" s="42" t="n"/>
      <c r="F3389" s="42" t="n"/>
      <c r="G3389" s="42" t="n"/>
      <c r="H3389" s="42" t="n"/>
      <c r="I3389" s="42" t="n"/>
      <c r="J3389" s="42" t="n"/>
      <c r="K3389" s="42" t="n"/>
      <c r="L3389" s="42" t="n"/>
      <c r="M3389" s="42" t="n"/>
      <c r="N3389" s="42" t="n"/>
      <c r="O3389" s="42" t="n"/>
    </row>
    <row r="3390">
      <c r="A3390" s="40" t="n"/>
      <c r="B3390" s="41" t="n"/>
      <c r="C3390" s="42" t="n"/>
      <c r="D3390" s="42" t="n"/>
      <c r="E3390" s="42" t="n"/>
      <c r="F3390" s="42" t="n"/>
      <c r="G3390" s="42" t="n"/>
      <c r="H3390" s="42" t="n"/>
      <c r="I3390" s="42" t="n"/>
      <c r="J3390" s="42" t="n"/>
      <c r="K3390" s="42" t="n"/>
      <c r="L3390" s="42" t="n"/>
      <c r="M3390" s="42" t="n"/>
      <c r="N3390" s="42" t="n"/>
      <c r="O3390" s="42" t="n"/>
    </row>
    <row r="3391">
      <c r="A3391" s="40" t="n"/>
      <c r="B3391" s="41" t="n"/>
      <c r="C3391" s="42" t="n"/>
      <c r="D3391" s="42" t="n"/>
      <c r="E3391" s="42" t="n"/>
      <c r="F3391" s="42" t="n"/>
      <c r="G3391" s="42" t="n"/>
      <c r="H3391" s="42" t="n"/>
      <c r="I3391" s="42" t="n"/>
      <c r="J3391" s="42" t="n"/>
      <c r="K3391" s="42" t="n"/>
      <c r="L3391" s="42" t="n"/>
      <c r="M3391" s="42" t="n"/>
      <c r="N3391" s="42" t="n"/>
      <c r="O3391" s="42" t="n"/>
    </row>
    <row r="3392">
      <c r="A3392" s="40" t="n"/>
      <c r="B3392" s="41" t="n"/>
      <c r="C3392" s="42" t="n"/>
      <c r="D3392" s="42" t="n"/>
      <c r="E3392" s="42" t="n"/>
      <c r="F3392" s="42" t="n"/>
      <c r="G3392" s="42" t="n"/>
      <c r="H3392" s="42" t="n"/>
      <c r="I3392" s="42" t="n"/>
      <c r="J3392" s="42" t="n"/>
      <c r="K3392" s="42" t="n"/>
      <c r="L3392" s="42" t="n"/>
      <c r="M3392" s="42" t="n"/>
      <c r="N3392" s="42" t="n"/>
      <c r="O3392" s="42" t="n"/>
    </row>
    <row r="3393">
      <c r="A3393" s="40" t="n"/>
      <c r="B3393" s="41" t="n"/>
      <c r="C3393" s="42" t="n"/>
      <c r="D3393" s="42" t="n"/>
      <c r="E3393" s="42" t="n"/>
      <c r="F3393" s="42" t="n"/>
      <c r="G3393" s="42" t="n"/>
      <c r="H3393" s="42" t="n"/>
      <c r="I3393" s="42" t="n"/>
      <c r="J3393" s="42" t="n"/>
      <c r="K3393" s="42" t="n"/>
      <c r="L3393" s="42" t="n"/>
      <c r="M3393" s="42" t="n"/>
      <c r="N3393" s="42" t="n"/>
      <c r="O3393" s="42" t="n"/>
    </row>
    <row r="3394">
      <c r="A3394" s="40" t="n"/>
      <c r="B3394" s="41" t="n"/>
      <c r="C3394" s="42" t="n"/>
      <c r="D3394" s="42" t="n"/>
      <c r="E3394" s="42" t="n"/>
      <c r="F3394" s="42" t="n"/>
      <c r="G3394" s="42" t="n"/>
      <c r="H3394" s="42" t="n"/>
      <c r="I3394" s="42" t="n"/>
      <c r="J3394" s="42" t="n"/>
      <c r="K3394" s="42" t="n"/>
      <c r="L3394" s="42" t="n"/>
      <c r="M3394" s="42" t="n"/>
      <c r="N3394" s="42" t="n"/>
      <c r="O3394" s="42" t="n"/>
    </row>
    <row r="3395">
      <c r="A3395" s="40" t="n"/>
      <c r="B3395" s="41" t="n"/>
      <c r="C3395" s="42" t="n"/>
      <c r="D3395" s="42" t="n"/>
      <c r="E3395" s="42" t="n"/>
      <c r="F3395" s="42" t="n"/>
      <c r="G3395" s="42" t="n"/>
      <c r="H3395" s="42" t="n"/>
      <c r="I3395" s="42" t="n"/>
      <c r="J3395" s="42" t="n"/>
      <c r="K3395" s="42" t="n"/>
      <c r="L3395" s="42" t="n"/>
      <c r="M3395" s="42" t="n"/>
      <c r="N3395" s="42" t="n"/>
      <c r="O3395" s="42" t="n"/>
    </row>
    <row r="3396">
      <c r="A3396" s="40" t="n"/>
      <c r="B3396" s="41" t="n"/>
      <c r="C3396" s="42" t="n"/>
      <c r="D3396" s="42" t="n"/>
      <c r="E3396" s="42" t="n"/>
      <c r="F3396" s="42" t="n"/>
      <c r="G3396" s="42" t="n"/>
      <c r="H3396" s="42" t="n"/>
      <c r="I3396" s="42" t="n"/>
      <c r="J3396" s="42" t="n"/>
      <c r="K3396" s="42" t="n"/>
      <c r="L3396" s="42" t="n"/>
      <c r="M3396" s="42" t="n"/>
      <c r="N3396" s="42" t="n"/>
      <c r="O3396" s="42" t="n"/>
    </row>
    <row r="3397">
      <c r="A3397" s="40" t="n"/>
      <c r="B3397" s="41" t="n"/>
      <c r="C3397" s="42" t="n"/>
      <c r="D3397" s="42" t="n"/>
      <c r="E3397" s="42" t="n"/>
      <c r="F3397" s="42" t="n"/>
      <c r="G3397" s="42" t="n"/>
      <c r="H3397" s="42" t="n"/>
      <c r="I3397" s="42" t="n"/>
      <c r="J3397" s="42" t="n"/>
      <c r="K3397" s="42" t="n"/>
      <c r="L3397" s="42" t="n"/>
      <c r="M3397" s="42" t="n"/>
      <c r="N3397" s="42" t="n"/>
      <c r="O3397" s="42" t="n"/>
    </row>
    <row r="3398">
      <c r="A3398" s="40" t="n"/>
      <c r="B3398" s="41" t="n"/>
      <c r="C3398" s="42" t="n"/>
      <c r="D3398" s="42" t="n"/>
      <c r="E3398" s="42" t="n"/>
      <c r="F3398" s="42" t="n"/>
      <c r="G3398" s="42" t="n"/>
      <c r="H3398" s="42" t="n"/>
      <c r="I3398" s="42" t="n"/>
      <c r="J3398" s="42" t="n"/>
      <c r="K3398" s="42" t="n"/>
      <c r="L3398" s="42" t="n"/>
      <c r="M3398" s="42" t="n"/>
      <c r="N3398" s="42" t="n"/>
      <c r="O3398" s="42" t="n"/>
    </row>
    <row r="3399">
      <c r="A3399" s="40" t="n"/>
      <c r="B3399" s="41" t="n"/>
      <c r="C3399" s="42" t="n"/>
      <c r="D3399" s="42" t="n"/>
      <c r="E3399" s="42" t="n"/>
      <c r="F3399" s="42" t="n"/>
      <c r="G3399" s="42" t="n"/>
      <c r="H3399" s="42" t="n"/>
      <c r="I3399" s="42" t="n"/>
      <c r="J3399" s="42" t="n"/>
      <c r="K3399" s="42" t="n"/>
      <c r="L3399" s="42" t="n"/>
      <c r="M3399" s="42" t="n"/>
      <c r="N3399" s="42" t="n"/>
      <c r="O3399" s="42" t="n"/>
    </row>
    <row r="3400">
      <c r="A3400" s="40" t="n"/>
      <c r="B3400" s="41" t="n"/>
      <c r="C3400" s="42" t="n"/>
      <c r="D3400" s="42" t="n"/>
      <c r="E3400" s="42" t="n"/>
      <c r="F3400" s="42" t="n"/>
      <c r="G3400" s="42" t="n"/>
      <c r="H3400" s="42" t="n"/>
      <c r="I3400" s="42" t="n"/>
      <c r="J3400" s="42" t="n"/>
      <c r="K3400" s="42" t="n"/>
      <c r="L3400" s="42" t="n"/>
      <c r="M3400" s="42" t="n"/>
      <c r="N3400" s="42" t="n"/>
      <c r="O3400" s="42" t="n"/>
    </row>
    <row r="3401">
      <c r="A3401" s="40" t="n"/>
      <c r="B3401" s="41" t="n"/>
      <c r="C3401" s="42" t="n"/>
      <c r="D3401" s="42" t="n"/>
      <c r="E3401" s="42" t="n"/>
      <c r="F3401" s="42" t="n"/>
      <c r="G3401" s="42" t="n"/>
      <c r="H3401" s="42" t="n"/>
      <c r="I3401" s="42" t="n"/>
      <c r="J3401" s="42" t="n"/>
      <c r="K3401" s="42" t="n"/>
      <c r="L3401" s="42" t="n"/>
      <c r="M3401" s="42" t="n"/>
      <c r="N3401" s="42" t="n"/>
      <c r="O3401" s="42" t="n"/>
    </row>
    <row r="3402">
      <c r="A3402" s="40" t="n"/>
      <c r="B3402" s="41" t="n"/>
      <c r="C3402" s="42" t="n"/>
      <c r="D3402" s="42" t="n"/>
      <c r="E3402" s="42" t="n"/>
      <c r="F3402" s="42" t="n"/>
      <c r="G3402" s="42" t="n"/>
      <c r="H3402" s="42" t="n"/>
      <c r="I3402" s="42" t="n"/>
      <c r="J3402" s="42" t="n"/>
      <c r="K3402" s="42" t="n"/>
      <c r="L3402" s="42" t="n"/>
      <c r="M3402" s="42" t="n"/>
      <c r="N3402" s="42" t="n"/>
      <c r="O3402" s="42" t="n"/>
    </row>
    <row r="3403">
      <c r="A3403" s="40" t="n"/>
      <c r="B3403" s="41" t="n"/>
      <c r="C3403" s="42" t="n"/>
      <c r="D3403" s="42" t="n"/>
      <c r="E3403" s="42" t="n"/>
      <c r="F3403" s="42" t="n"/>
      <c r="G3403" s="42" t="n"/>
      <c r="H3403" s="42" t="n"/>
      <c r="I3403" s="42" t="n"/>
      <c r="J3403" s="42" t="n"/>
      <c r="K3403" s="42" t="n"/>
      <c r="L3403" s="42" t="n"/>
      <c r="M3403" s="42" t="n"/>
      <c r="N3403" s="42" t="n"/>
      <c r="O3403" s="42" t="n"/>
    </row>
    <row r="3404">
      <c r="A3404" s="40" t="n"/>
      <c r="B3404" s="41" t="n"/>
      <c r="C3404" s="42" t="n"/>
      <c r="D3404" s="42" t="n"/>
      <c r="E3404" s="42" t="n"/>
      <c r="F3404" s="42" t="n"/>
      <c r="G3404" s="42" t="n"/>
      <c r="H3404" s="42" t="n"/>
      <c r="I3404" s="42" t="n"/>
      <c r="J3404" s="42" t="n"/>
      <c r="K3404" s="42" t="n"/>
      <c r="L3404" s="42" t="n"/>
      <c r="M3404" s="42" t="n"/>
      <c r="N3404" s="42" t="n"/>
      <c r="O3404" s="42" t="n"/>
    </row>
    <row r="3405">
      <c r="A3405" s="40" t="n"/>
      <c r="B3405" s="41" t="n"/>
      <c r="C3405" s="42" t="n"/>
      <c r="D3405" s="42" t="n"/>
      <c r="E3405" s="42" t="n"/>
      <c r="F3405" s="42" t="n"/>
      <c r="G3405" s="42" t="n"/>
      <c r="H3405" s="42" t="n"/>
      <c r="I3405" s="42" t="n"/>
      <c r="J3405" s="42" t="n"/>
      <c r="K3405" s="42" t="n"/>
      <c r="L3405" s="42" t="n"/>
      <c r="M3405" s="42" t="n"/>
      <c r="N3405" s="42" t="n"/>
      <c r="O3405" s="42" t="n"/>
    </row>
    <row r="3406">
      <c r="A3406" s="40" t="n"/>
      <c r="B3406" s="41" t="n"/>
      <c r="C3406" s="42" t="n"/>
      <c r="D3406" s="42" t="n"/>
      <c r="E3406" s="42" t="n"/>
      <c r="F3406" s="42" t="n"/>
      <c r="G3406" s="42" t="n"/>
      <c r="H3406" s="42" t="n"/>
      <c r="I3406" s="42" t="n"/>
      <c r="J3406" s="42" t="n"/>
      <c r="K3406" s="42" t="n"/>
      <c r="L3406" s="42" t="n"/>
      <c r="M3406" s="42" t="n"/>
      <c r="N3406" s="42" t="n"/>
      <c r="O3406" s="42" t="n"/>
    </row>
    <row r="3407">
      <c r="A3407" s="40" t="n"/>
      <c r="B3407" s="41" t="n"/>
      <c r="C3407" s="42" t="n"/>
      <c r="D3407" s="42" t="n"/>
      <c r="E3407" s="42" t="n"/>
      <c r="F3407" s="42" t="n"/>
      <c r="G3407" s="42" t="n"/>
      <c r="H3407" s="42" t="n"/>
      <c r="I3407" s="42" t="n"/>
      <c r="J3407" s="42" t="n"/>
      <c r="K3407" s="42" t="n"/>
      <c r="L3407" s="42" t="n"/>
      <c r="M3407" s="42" t="n"/>
      <c r="N3407" s="42" t="n"/>
      <c r="O3407" s="42" t="n"/>
    </row>
    <row r="3408">
      <c r="A3408" s="40" t="n"/>
      <c r="B3408" s="41" t="n"/>
      <c r="C3408" s="42" t="n"/>
      <c r="D3408" s="42" t="n"/>
      <c r="E3408" s="42" t="n"/>
      <c r="F3408" s="42" t="n"/>
      <c r="G3408" s="42" t="n"/>
      <c r="H3408" s="42" t="n"/>
      <c r="I3408" s="42" t="n"/>
      <c r="J3408" s="42" t="n"/>
      <c r="K3408" s="42" t="n"/>
      <c r="L3408" s="42" t="n"/>
      <c r="M3408" s="42" t="n"/>
      <c r="N3408" s="42" t="n"/>
      <c r="O3408" s="42" t="n"/>
    </row>
    <row r="3409">
      <c r="A3409" s="40" t="n"/>
      <c r="B3409" s="41" t="n"/>
      <c r="C3409" s="42" t="n"/>
      <c r="D3409" s="42" t="n"/>
      <c r="E3409" s="42" t="n"/>
      <c r="F3409" s="42" t="n"/>
      <c r="G3409" s="42" t="n"/>
      <c r="H3409" s="42" t="n"/>
      <c r="I3409" s="42" t="n"/>
      <c r="J3409" s="42" t="n"/>
      <c r="K3409" s="42" t="n"/>
      <c r="L3409" s="42" t="n"/>
      <c r="M3409" s="42" t="n"/>
      <c r="N3409" s="42" t="n"/>
      <c r="O3409" s="42" t="n"/>
    </row>
    <row r="3410">
      <c r="A3410" s="40" t="n"/>
      <c r="B3410" s="41" t="n"/>
      <c r="C3410" s="42" t="n"/>
      <c r="D3410" s="42" t="n"/>
      <c r="E3410" s="42" t="n"/>
      <c r="F3410" s="42" t="n"/>
      <c r="G3410" s="42" t="n"/>
      <c r="H3410" s="42" t="n"/>
      <c r="I3410" s="42" t="n"/>
      <c r="J3410" s="42" t="n"/>
      <c r="K3410" s="42" t="n"/>
      <c r="L3410" s="42" t="n"/>
      <c r="M3410" s="42" t="n"/>
      <c r="N3410" s="42" t="n"/>
      <c r="O3410" s="42" t="n"/>
    </row>
    <row r="3411">
      <c r="A3411" s="40" t="n"/>
      <c r="B3411" s="41" t="n"/>
      <c r="C3411" s="42" t="n"/>
      <c r="D3411" s="42" t="n"/>
      <c r="E3411" s="42" t="n"/>
      <c r="F3411" s="42" t="n"/>
      <c r="G3411" s="42" t="n"/>
      <c r="H3411" s="42" t="n"/>
      <c r="I3411" s="42" t="n"/>
      <c r="J3411" s="42" t="n"/>
      <c r="K3411" s="42" t="n"/>
      <c r="L3411" s="42" t="n"/>
      <c r="M3411" s="42" t="n"/>
      <c r="N3411" s="42" t="n"/>
      <c r="O3411" s="42" t="n"/>
    </row>
    <row r="3412">
      <c r="A3412" s="40" t="n"/>
      <c r="B3412" s="41" t="n"/>
      <c r="C3412" s="42" t="n"/>
      <c r="D3412" s="42" t="n"/>
      <c r="E3412" s="42" t="n"/>
      <c r="F3412" s="42" t="n"/>
      <c r="G3412" s="42" t="n"/>
      <c r="H3412" s="42" t="n"/>
      <c r="I3412" s="42" t="n"/>
      <c r="J3412" s="42" t="n"/>
      <c r="K3412" s="42" t="n"/>
      <c r="L3412" s="42" t="n"/>
      <c r="M3412" s="42" t="n"/>
      <c r="N3412" s="42" t="n"/>
      <c r="O3412" s="42" t="n"/>
    </row>
    <row r="3413">
      <c r="A3413" s="40" t="n"/>
      <c r="B3413" s="41" t="n"/>
      <c r="C3413" s="42" t="n"/>
      <c r="D3413" s="42" t="n"/>
      <c r="E3413" s="42" t="n"/>
      <c r="F3413" s="42" t="n"/>
      <c r="G3413" s="42" t="n"/>
      <c r="H3413" s="42" t="n"/>
      <c r="I3413" s="42" t="n"/>
      <c r="J3413" s="42" t="n"/>
      <c r="K3413" s="42" t="n"/>
      <c r="L3413" s="42" t="n"/>
      <c r="M3413" s="42" t="n"/>
      <c r="N3413" s="42" t="n"/>
      <c r="O3413" s="42" t="n"/>
    </row>
    <row r="3414">
      <c r="A3414" s="40" t="n"/>
      <c r="B3414" s="41" t="n"/>
      <c r="C3414" s="42" t="n"/>
      <c r="D3414" s="42" t="n"/>
      <c r="E3414" s="42" t="n"/>
      <c r="F3414" s="42" t="n"/>
      <c r="G3414" s="42" t="n"/>
      <c r="H3414" s="42" t="n"/>
      <c r="I3414" s="42" t="n"/>
      <c r="J3414" s="42" t="n"/>
      <c r="K3414" s="42" t="n"/>
      <c r="L3414" s="42" t="n"/>
      <c r="M3414" s="42" t="n"/>
      <c r="N3414" s="42" t="n"/>
      <c r="O3414" s="42" t="n"/>
    </row>
    <row r="3415">
      <c r="A3415" s="40" t="n"/>
      <c r="B3415" s="41" t="n"/>
      <c r="C3415" s="42" t="n"/>
      <c r="D3415" s="42" t="n"/>
      <c r="E3415" s="42" t="n"/>
      <c r="F3415" s="42" t="n"/>
      <c r="G3415" s="42" t="n"/>
      <c r="H3415" s="42" t="n"/>
      <c r="I3415" s="42" t="n"/>
      <c r="J3415" s="42" t="n"/>
      <c r="K3415" s="42" t="n"/>
      <c r="L3415" s="42" t="n"/>
      <c r="M3415" s="42" t="n"/>
      <c r="N3415" s="42" t="n"/>
      <c r="O3415" s="42" t="n"/>
    </row>
    <row r="3416">
      <c r="A3416" s="40" t="n"/>
      <c r="B3416" s="41" t="n"/>
      <c r="C3416" s="42" t="n"/>
      <c r="D3416" s="42" t="n"/>
      <c r="E3416" s="42" t="n"/>
      <c r="F3416" s="42" t="n"/>
      <c r="G3416" s="42" t="n"/>
      <c r="H3416" s="42" t="n"/>
      <c r="I3416" s="42" t="n"/>
      <c r="J3416" s="42" t="n"/>
      <c r="K3416" s="42" t="n"/>
      <c r="L3416" s="42" t="n"/>
      <c r="M3416" s="42" t="n"/>
      <c r="N3416" s="42" t="n"/>
      <c r="O3416" s="42" t="n"/>
    </row>
    <row r="3417">
      <c r="A3417" s="40" t="n"/>
      <c r="B3417" s="41" t="n"/>
      <c r="C3417" s="42" t="n"/>
      <c r="D3417" s="42" t="n"/>
      <c r="E3417" s="42" t="n"/>
      <c r="F3417" s="42" t="n"/>
      <c r="G3417" s="42" t="n"/>
      <c r="H3417" s="42" t="n"/>
      <c r="I3417" s="42" t="n"/>
      <c r="J3417" s="42" t="n"/>
      <c r="K3417" s="42" t="n"/>
      <c r="L3417" s="42" t="n"/>
      <c r="M3417" s="42" t="n"/>
      <c r="N3417" s="42" t="n"/>
      <c r="O3417" s="42" t="n"/>
    </row>
    <row r="3418">
      <c r="A3418" s="40" t="n"/>
      <c r="B3418" s="41" t="n"/>
      <c r="C3418" s="42" t="n"/>
      <c r="D3418" s="42" t="n"/>
      <c r="E3418" s="42" t="n"/>
      <c r="F3418" s="42" t="n"/>
      <c r="G3418" s="42" t="n"/>
      <c r="H3418" s="42" t="n"/>
      <c r="I3418" s="42" t="n"/>
      <c r="J3418" s="42" t="n"/>
      <c r="K3418" s="42" t="n"/>
      <c r="L3418" s="42" t="n"/>
      <c r="M3418" s="42" t="n"/>
      <c r="N3418" s="42" t="n"/>
      <c r="O3418" s="42" t="n"/>
    </row>
    <row r="3419">
      <c r="A3419" s="40" t="n"/>
      <c r="B3419" s="41" t="n"/>
      <c r="C3419" s="42" t="n"/>
      <c r="D3419" s="42" t="n"/>
      <c r="E3419" s="42" t="n"/>
      <c r="F3419" s="42" t="n"/>
      <c r="G3419" s="42" t="n"/>
      <c r="H3419" s="42" t="n"/>
      <c r="I3419" s="42" t="n"/>
      <c r="J3419" s="42" t="n"/>
      <c r="K3419" s="42" t="n"/>
      <c r="L3419" s="42" t="n"/>
      <c r="M3419" s="42" t="n"/>
      <c r="N3419" s="42" t="n"/>
      <c r="O3419" s="42" t="n"/>
    </row>
    <row r="3420">
      <c r="A3420" s="40" t="n"/>
      <c r="B3420" s="41" t="n"/>
      <c r="C3420" s="42" t="n"/>
      <c r="D3420" s="42" t="n"/>
      <c r="E3420" s="42" t="n"/>
      <c r="F3420" s="42" t="n"/>
      <c r="G3420" s="42" t="n"/>
      <c r="H3420" s="42" t="n"/>
      <c r="I3420" s="42" t="n"/>
      <c r="J3420" s="42" t="n"/>
      <c r="K3420" s="42" t="n"/>
      <c r="L3420" s="42" t="n"/>
      <c r="M3420" s="42" t="n"/>
      <c r="N3420" s="42" t="n"/>
      <c r="O3420" s="42" t="n"/>
    </row>
    <row r="3421">
      <c r="A3421" s="40" t="n"/>
      <c r="B3421" s="41" t="n"/>
      <c r="C3421" s="42" t="n"/>
      <c r="D3421" s="42" t="n"/>
      <c r="E3421" s="42" t="n"/>
      <c r="F3421" s="42" t="n"/>
      <c r="G3421" s="42" t="n"/>
      <c r="H3421" s="42" t="n"/>
      <c r="I3421" s="42" t="n"/>
      <c r="J3421" s="42" t="n"/>
      <c r="K3421" s="42" t="n"/>
      <c r="L3421" s="42" t="n"/>
      <c r="M3421" s="42" t="n"/>
      <c r="N3421" s="42" t="n"/>
      <c r="O3421" s="42" t="n"/>
    </row>
    <row r="3422">
      <c r="A3422" s="40" t="n"/>
      <c r="B3422" s="41" t="n"/>
      <c r="C3422" s="42" t="n"/>
      <c r="D3422" s="42" t="n"/>
      <c r="E3422" s="42" t="n"/>
      <c r="F3422" s="42" t="n"/>
      <c r="G3422" s="42" t="n"/>
      <c r="H3422" s="42" t="n"/>
      <c r="I3422" s="42" t="n"/>
      <c r="J3422" s="42" t="n"/>
      <c r="K3422" s="42" t="n"/>
      <c r="L3422" s="42" t="n"/>
      <c r="M3422" s="42" t="n"/>
      <c r="N3422" s="42" t="n"/>
      <c r="O3422" s="42" t="n"/>
    </row>
    <row r="3423">
      <c r="A3423" s="40" t="n"/>
      <c r="B3423" s="41" t="n"/>
      <c r="C3423" s="42" t="n"/>
      <c r="D3423" s="42" t="n"/>
      <c r="E3423" s="42" t="n"/>
      <c r="F3423" s="42" t="n"/>
      <c r="G3423" s="42" t="n"/>
      <c r="H3423" s="42" t="n"/>
      <c r="I3423" s="42" t="n"/>
      <c r="J3423" s="42" t="n"/>
      <c r="K3423" s="42" t="n"/>
      <c r="L3423" s="42" t="n"/>
      <c r="M3423" s="42" t="n"/>
      <c r="N3423" s="42" t="n"/>
      <c r="O3423" s="42" t="n"/>
    </row>
    <row r="3424">
      <c r="A3424" s="40" t="n"/>
      <c r="B3424" s="41" t="n"/>
      <c r="C3424" s="42" t="n"/>
      <c r="D3424" s="42" t="n"/>
      <c r="E3424" s="42" t="n"/>
      <c r="F3424" s="42" t="n"/>
      <c r="G3424" s="42" t="n"/>
      <c r="H3424" s="42" t="n"/>
      <c r="I3424" s="42" t="n"/>
      <c r="J3424" s="42" t="n"/>
      <c r="K3424" s="42" t="n"/>
      <c r="L3424" s="42" t="n"/>
      <c r="M3424" s="42" t="n"/>
      <c r="N3424" s="42" t="n"/>
      <c r="O3424" s="42" t="n"/>
    </row>
    <row r="3425">
      <c r="A3425" s="40" t="n"/>
      <c r="B3425" s="41" t="n"/>
      <c r="C3425" s="42" t="n"/>
      <c r="D3425" s="42" t="n"/>
      <c r="E3425" s="42" t="n"/>
      <c r="F3425" s="42" t="n"/>
      <c r="G3425" s="42" t="n"/>
      <c r="H3425" s="42" t="n"/>
      <c r="I3425" s="42" t="n"/>
      <c r="J3425" s="42" t="n"/>
      <c r="K3425" s="42" t="n"/>
      <c r="L3425" s="42" t="n"/>
      <c r="M3425" s="42" t="n"/>
      <c r="N3425" s="42" t="n"/>
      <c r="O3425" s="42" t="n"/>
    </row>
    <row r="3426">
      <c r="A3426" s="40" t="n"/>
      <c r="B3426" s="41" t="n"/>
      <c r="C3426" s="42" t="n"/>
      <c r="D3426" s="42" t="n"/>
      <c r="E3426" s="42" t="n"/>
      <c r="F3426" s="42" t="n"/>
      <c r="G3426" s="42" t="n"/>
      <c r="H3426" s="42" t="n"/>
      <c r="I3426" s="42" t="n"/>
      <c r="J3426" s="42" t="n"/>
      <c r="K3426" s="42" t="n"/>
      <c r="L3426" s="42" t="n"/>
      <c r="M3426" s="42" t="n"/>
      <c r="N3426" s="42" t="n"/>
      <c r="O3426" s="42" t="n"/>
    </row>
    <row r="3427">
      <c r="A3427" s="40" t="n"/>
      <c r="B3427" s="41" t="n"/>
      <c r="C3427" s="42" t="n"/>
      <c r="D3427" s="42" t="n"/>
      <c r="E3427" s="42" t="n"/>
      <c r="F3427" s="42" t="n"/>
      <c r="G3427" s="42" t="n"/>
      <c r="H3427" s="42" t="n"/>
      <c r="I3427" s="42" t="n"/>
      <c r="J3427" s="42" t="n"/>
      <c r="K3427" s="42" t="n"/>
      <c r="L3427" s="42" t="n"/>
      <c r="M3427" s="42" t="n"/>
      <c r="N3427" s="42" t="n"/>
      <c r="O3427" s="42" t="n"/>
    </row>
    <row r="3428">
      <c r="A3428" s="40" t="n"/>
      <c r="B3428" s="41" t="n"/>
      <c r="C3428" s="42" t="n"/>
      <c r="D3428" s="42" t="n"/>
      <c r="E3428" s="42" t="n"/>
      <c r="F3428" s="42" t="n"/>
      <c r="G3428" s="42" t="n"/>
      <c r="H3428" s="42" t="n"/>
      <c r="I3428" s="42" t="n"/>
      <c r="J3428" s="42" t="n"/>
      <c r="K3428" s="42" t="n"/>
      <c r="L3428" s="42" t="n"/>
      <c r="M3428" s="42" t="n"/>
      <c r="N3428" s="42" t="n"/>
      <c r="O3428" s="42" t="n"/>
    </row>
    <row r="3429">
      <c r="A3429" s="40" t="n"/>
      <c r="B3429" s="41" t="n"/>
      <c r="C3429" s="42" t="n"/>
      <c r="D3429" s="42" t="n"/>
      <c r="E3429" s="42" t="n"/>
      <c r="F3429" s="42" t="n"/>
      <c r="G3429" s="42" t="n"/>
      <c r="H3429" s="42" t="n"/>
      <c r="I3429" s="42" t="n"/>
      <c r="J3429" s="42" t="n"/>
      <c r="K3429" s="42" t="n"/>
      <c r="L3429" s="42" t="n"/>
      <c r="M3429" s="42" t="n"/>
      <c r="N3429" s="42" t="n"/>
      <c r="O3429" s="42" t="n"/>
    </row>
    <row r="3430">
      <c r="A3430" s="40" t="n"/>
      <c r="B3430" s="41" t="n"/>
      <c r="C3430" s="42" t="n"/>
      <c r="D3430" s="42" t="n"/>
      <c r="E3430" s="42" t="n"/>
      <c r="F3430" s="42" t="n"/>
      <c r="G3430" s="42" t="n"/>
      <c r="H3430" s="42" t="n"/>
      <c r="I3430" s="42" t="n"/>
      <c r="J3430" s="42" t="n"/>
      <c r="K3430" s="42" t="n"/>
      <c r="L3430" s="42" t="n"/>
      <c r="M3430" s="42" t="n"/>
      <c r="N3430" s="42" t="n"/>
      <c r="O3430" s="42" t="n"/>
    </row>
    <row r="3431">
      <c r="A3431" s="40" t="n"/>
      <c r="B3431" s="41" t="n"/>
      <c r="C3431" s="42" t="n"/>
      <c r="D3431" s="42" t="n"/>
      <c r="E3431" s="42" t="n"/>
      <c r="F3431" s="42" t="n"/>
      <c r="G3431" s="42" t="n"/>
      <c r="H3431" s="42" t="n"/>
      <c r="I3431" s="42" t="n"/>
      <c r="J3431" s="42" t="n"/>
      <c r="K3431" s="42" t="n"/>
      <c r="L3431" s="42" t="n"/>
      <c r="M3431" s="42" t="n"/>
      <c r="N3431" s="42" t="n"/>
      <c r="O3431" s="42" t="n"/>
    </row>
    <row r="3432">
      <c r="A3432" s="40" t="n"/>
      <c r="B3432" s="41" t="n"/>
      <c r="C3432" s="42" t="n"/>
      <c r="D3432" s="42" t="n"/>
      <c r="E3432" s="42" t="n"/>
      <c r="F3432" s="42" t="n"/>
      <c r="G3432" s="42" t="n"/>
      <c r="H3432" s="42" t="n"/>
      <c r="I3432" s="42" t="n"/>
      <c r="J3432" s="42" t="n"/>
      <c r="K3432" s="42" t="n"/>
      <c r="L3432" s="42" t="n"/>
      <c r="M3432" s="42" t="n"/>
      <c r="N3432" s="42" t="n"/>
      <c r="O3432" s="42" t="n"/>
    </row>
    <row r="3433">
      <c r="A3433" s="40" t="n"/>
      <c r="B3433" s="41" t="n"/>
      <c r="C3433" s="42" t="n"/>
      <c r="D3433" s="42" t="n"/>
      <c r="E3433" s="42" t="n"/>
      <c r="F3433" s="42" t="n"/>
      <c r="G3433" s="42" t="n"/>
      <c r="H3433" s="42" t="n"/>
      <c r="I3433" s="42" t="n"/>
      <c r="J3433" s="42" t="n"/>
      <c r="K3433" s="42" t="n"/>
      <c r="L3433" s="42" t="n"/>
      <c r="M3433" s="42" t="n"/>
      <c r="N3433" s="42" t="n"/>
      <c r="O3433" s="42" t="n"/>
    </row>
    <row r="3434">
      <c r="A3434" s="40" t="n"/>
      <c r="B3434" s="41" t="n"/>
      <c r="C3434" s="42" t="n"/>
      <c r="D3434" s="42" t="n"/>
      <c r="E3434" s="42" t="n"/>
      <c r="F3434" s="42" t="n"/>
      <c r="G3434" s="42" t="n"/>
      <c r="H3434" s="42" t="n"/>
      <c r="I3434" s="42" t="n"/>
      <c r="J3434" s="42" t="n"/>
      <c r="K3434" s="42" t="n"/>
      <c r="L3434" s="42" t="n"/>
      <c r="M3434" s="42" t="n"/>
      <c r="N3434" s="42" t="n"/>
      <c r="O3434" s="42" t="n"/>
    </row>
    <row r="3435">
      <c r="A3435" s="40" t="n"/>
      <c r="B3435" s="41" t="n"/>
      <c r="C3435" s="42" t="n"/>
      <c r="D3435" s="42" t="n"/>
      <c r="E3435" s="42" t="n"/>
      <c r="F3435" s="42" t="n"/>
      <c r="G3435" s="42" t="n"/>
      <c r="H3435" s="42" t="n"/>
      <c r="I3435" s="42" t="n"/>
      <c r="J3435" s="42" t="n"/>
      <c r="K3435" s="42" t="n"/>
      <c r="L3435" s="42" t="n"/>
      <c r="M3435" s="42" t="n"/>
      <c r="N3435" s="42" t="n"/>
      <c r="O3435" s="42" t="n"/>
    </row>
    <row r="3436">
      <c r="A3436" s="40" t="n"/>
      <c r="B3436" s="41" t="n"/>
      <c r="C3436" s="42" t="n"/>
      <c r="D3436" s="42" t="n"/>
      <c r="E3436" s="42" t="n"/>
      <c r="F3436" s="42" t="n"/>
      <c r="G3436" s="42" t="n"/>
      <c r="H3436" s="42" t="n"/>
      <c r="I3436" s="42" t="n"/>
      <c r="J3436" s="42" t="n"/>
      <c r="K3436" s="42" t="n"/>
      <c r="L3436" s="42" t="n"/>
      <c r="M3436" s="42" t="n"/>
      <c r="N3436" s="42" t="n"/>
      <c r="O3436" s="42" t="n"/>
    </row>
    <row r="3437">
      <c r="A3437" s="40" t="n"/>
      <c r="B3437" s="41" t="n"/>
      <c r="C3437" s="42" t="n"/>
      <c r="D3437" s="42" t="n"/>
      <c r="E3437" s="42" t="n"/>
      <c r="F3437" s="42" t="n"/>
      <c r="G3437" s="42" t="n"/>
      <c r="H3437" s="42" t="n"/>
      <c r="I3437" s="42" t="n"/>
      <c r="J3437" s="42" t="n"/>
      <c r="K3437" s="42" t="n"/>
      <c r="L3437" s="42" t="n"/>
      <c r="M3437" s="42" t="n"/>
      <c r="N3437" s="42" t="n"/>
      <c r="O3437" s="42" t="n"/>
    </row>
    <row r="3438">
      <c r="A3438" s="40" t="n"/>
      <c r="B3438" s="41" t="n"/>
      <c r="C3438" s="42" t="n"/>
      <c r="D3438" s="42" t="n"/>
      <c r="E3438" s="42" t="n"/>
      <c r="F3438" s="42" t="n"/>
      <c r="G3438" s="42" t="n"/>
      <c r="H3438" s="42" t="n"/>
      <c r="I3438" s="42" t="n"/>
      <c r="J3438" s="42" t="n"/>
      <c r="K3438" s="42" t="n"/>
      <c r="L3438" s="42" t="n"/>
      <c r="M3438" s="42" t="n"/>
      <c r="N3438" s="42" t="n"/>
      <c r="O3438" s="42" t="n"/>
    </row>
    <row r="3439">
      <c r="A3439" s="40" t="n"/>
      <c r="B3439" s="41" t="n"/>
      <c r="C3439" s="42" t="n"/>
      <c r="D3439" s="42" t="n"/>
      <c r="E3439" s="42" t="n"/>
      <c r="F3439" s="42" t="n"/>
      <c r="G3439" s="42" t="n"/>
      <c r="H3439" s="42" t="n"/>
      <c r="I3439" s="42" t="n"/>
      <c r="J3439" s="42" t="n"/>
      <c r="K3439" s="42" t="n"/>
      <c r="L3439" s="42" t="n"/>
      <c r="M3439" s="42" t="n"/>
      <c r="N3439" s="42" t="n"/>
      <c r="O3439" s="42" t="n"/>
    </row>
    <row r="3440">
      <c r="A3440" s="40" t="n"/>
      <c r="B3440" s="41" t="n"/>
      <c r="C3440" s="42" t="n"/>
      <c r="D3440" s="42" t="n"/>
      <c r="E3440" s="42" t="n"/>
      <c r="F3440" s="42" t="n"/>
      <c r="G3440" s="42" t="n"/>
      <c r="H3440" s="42" t="n"/>
      <c r="I3440" s="42" t="n"/>
      <c r="J3440" s="42" t="n"/>
      <c r="K3440" s="42" t="n"/>
      <c r="L3440" s="42" t="n"/>
      <c r="M3440" s="42" t="n"/>
      <c r="N3440" s="42" t="n"/>
      <c r="O3440" s="42" t="n"/>
    </row>
    <row r="3441">
      <c r="A3441" s="40" t="n"/>
      <c r="B3441" s="41" t="n"/>
      <c r="C3441" s="42" t="n"/>
      <c r="D3441" s="42" t="n"/>
      <c r="E3441" s="42" t="n"/>
      <c r="F3441" s="42" t="n"/>
      <c r="G3441" s="42" t="n"/>
      <c r="H3441" s="42" t="n"/>
      <c r="I3441" s="42" t="n"/>
      <c r="J3441" s="42" t="n"/>
      <c r="K3441" s="42" t="n"/>
      <c r="L3441" s="42" t="n"/>
      <c r="M3441" s="42" t="n"/>
      <c r="N3441" s="42" t="n"/>
      <c r="O3441" s="42" t="n"/>
    </row>
    <row r="3442">
      <c r="A3442" s="40" t="n"/>
      <c r="B3442" s="41" t="n"/>
      <c r="C3442" s="42" t="n"/>
      <c r="D3442" s="42" t="n"/>
      <c r="E3442" s="42" t="n"/>
      <c r="F3442" s="42" t="n"/>
      <c r="G3442" s="42" t="n"/>
      <c r="H3442" s="42" t="n"/>
      <c r="I3442" s="42" t="n"/>
      <c r="J3442" s="42" t="n"/>
      <c r="K3442" s="42" t="n"/>
      <c r="L3442" s="42" t="n"/>
      <c r="M3442" s="42" t="n"/>
      <c r="N3442" s="42" t="n"/>
      <c r="O3442" s="42" t="n"/>
    </row>
    <row r="3443">
      <c r="A3443" s="40" t="n"/>
      <c r="B3443" s="41" t="n"/>
      <c r="C3443" s="42" t="n"/>
      <c r="D3443" s="42" t="n"/>
      <c r="E3443" s="42" t="n"/>
      <c r="F3443" s="42" t="n"/>
      <c r="G3443" s="42" t="n"/>
      <c r="H3443" s="42" t="n"/>
      <c r="I3443" s="42" t="n"/>
      <c r="J3443" s="42" t="n"/>
      <c r="K3443" s="42" t="n"/>
      <c r="L3443" s="42" t="n"/>
      <c r="M3443" s="42" t="n"/>
      <c r="N3443" s="42" t="n"/>
      <c r="O3443" s="42" t="n"/>
    </row>
    <row r="3444">
      <c r="A3444" s="40" t="n"/>
      <c r="B3444" s="41" t="n"/>
      <c r="C3444" s="42" t="n"/>
      <c r="D3444" s="42" t="n"/>
      <c r="E3444" s="42" t="n"/>
      <c r="F3444" s="42" t="n"/>
      <c r="G3444" s="42" t="n"/>
      <c r="H3444" s="42" t="n"/>
      <c r="I3444" s="42" t="n"/>
      <c r="J3444" s="42" t="n"/>
      <c r="K3444" s="42" t="n"/>
      <c r="L3444" s="42" t="n"/>
      <c r="M3444" s="42" t="n"/>
      <c r="N3444" s="42" t="n"/>
      <c r="O3444" s="42" t="n"/>
    </row>
    <row r="3445">
      <c r="A3445" s="40" t="n"/>
      <c r="B3445" s="41" t="n"/>
      <c r="C3445" s="42" t="n"/>
      <c r="D3445" s="42" t="n"/>
      <c r="E3445" s="42" t="n"/>
      <c r="F3445" s="42" t="n"/>
      <c r="G3445" s="42" t="n"/>
      <c r="H3445" s="42" t="n"/>
      <c r="I3445" s="42" t="n"/>
      <c r="J3445" s="42" t="n"/>
      <c r="K3445" s="42" t="n"/>
      <c r="L3445" s="42" t="n"/>
      <c r="M3445" s="42" t="n"/>
      <c r="N3445" s="42" t="n"/>
      <c r="O3445" s="42" t="n"/>
    </row>
    <row r="3446">
      <c r="A3446" s="40" t="n"/>
      <c r="B3446" s="41" t="n"/>
      <c r="C3446" s="42" t="n"/>
      <c r="D3446" s="42" t="n"/>
      <c r="E3446" s="42" t="n"/>
      <c r="F3446" s="42" t="n"/>
      <c r="G3446" s="42" t="n"/>
      <c r="H3446" s="42" t="n"/>
      <c r="I3446" s="42" t="n"/>
      <c r="J3446" s="42" t="n"/>
      <c r="K3446" s="42" t="n"/>
      <c r="L3446" s="42" t="n"/>
      <c r="M3446" s="42" t="n"/>
      <c r="N3446" s="42" t="n"/>
      <c r="O3446" s="42" t="n"/>
    </row>
    <row r="3447">
      <c r="A3447" s="40" t="n"/>
      <c r="B3447" s="41" t="n"/>
      <c r="C3447" s="42" t="n"/>
      <c r="D3447" s="42" t="n"/>
      <c r="E3447" s="42" t="n"/>
      <c r="F3447" s="42" t="n"/>
      <c r="G3447" s="42" t="n"/>
      <c r="H3447" s="42" t="n"/>
      <c r="I3447" s="42" t="n"/>
      <c r="J3447" s="42" t="n"/>
      <c r="K3447" s="42" t="n"/>
      <c r="L3447" s="42" t="n"/>
      <c r="M3447" s="42" t="n"/>
      <c r="N3447" s="42" t="n"/>
      <c r="O3447" s="42" t="n"/>
    </row>
    <row r="3448">
      <c r="A3448" s="40" t="n"/>
      <c r="B3448" s="41" t="n"/>
      <c r="C3448" s="42" t="n"/>
      <c r="D3448" s="42" t="n"/>
      <c r="E3448" s="42" t="n"/>
      <c r="F3448" s="42" t="n"/>
      <c r="G3448" s="42" t="n"/>
      <c r="H3448" s="42" t="n"/>
      <c r="I3448" s="42" t="n"/>
      <c r="J3448" s="42" t="n"/>
      <c r="K3448" s="42" t="n"/>
      <c r="L3448" s="42" t="n"/>
      <c r="M3448" s="42" t="n"/>
      <c r="N3448" s="42" t="n"/>
      <c r="O3448" s="42" t="n"/>
    </row>
    <row r="3449">
      <c r="A3449" s="40" t="n"/>
      <c r="B3449" s="41" t="n"/>
      <c r="C3449" s="42" t="n"/>
      <c r="D3449" s="42" t="n"/>
      <c r="E3449" s="42" t="n"/>
      <c r="F3449" s="42" t="n"/>
      <c r="G3449" s="42" t="n"/>
      <c r="H3449" s="42" t="n"/>
      <c r="I3449" s="42" t="n"/>
      <c r="J3449" s="42" t="n"/>
      <c r="K3449" s="42" t="n"/>
      <c r="L3449" s="42" t="n"/>
      <c r="M3449" s="42" t="n"/>
      <c r="N3449" s="42" t="n"/>
      <c r="O3449" s="42" t="n"/>
    </row>
    <row r="3450">
      <c r="A3450" s="40" t="n"/>
      <c r="B3450" s="41" t="n"/>
      <c r="C3450" s="42" t="n"/>
      <c r="D3450" s="42" t="n"/>
      <c r="E3450" s="42" t="n"/>
      <c r="F3450" s="42" t="n"/>
      <c r="G3450" s="42" t="n"/>
      <c r="H3450" s="42" t="n"/>
      <c r="I3450" s="42" t="n"/>
      <c r="J3450" s="42" t="n"/>
      <c r="K3450" s="42" t="n"/>
      <c r="L3450" s="42" t="n"/>
      <c r="M3450" s="42" t="n"/>
      <c r="N3450" s="42" t="n"/>
      <c r="O3450" s="42" t="n"/>
    </row>
    <row r="3451">
      <c r="A3451" s="40" t="n"/>
      <c r="B3451" s="41" t="n"/>
      <c r="C3451" s="42" t="n"/>
      <c r="D3451" s="42" t="n"/>
      <c r="E3451" s="42" t="n"/>
      <c r="F3451" s="42" t="n"/>
      <c r="G3451" s="42" t="n"/>
      <c r="H3451" s="42" t="n"/>
      <c r="I3451" s="42" t="n"/>
      <c r="J3451" s="42" t="n"/>
      <c r="K3451" s="42" t="n"/>
      <c r="L3451" s="42" t="n"/>
      <c r="M3451" s="42" t="n"/>
      <c r="N3451" s="42" t="n"/>
      <c r="O3451" s="42" t="n"/>
    </row>
    <row r="3452">
      <c r="A3452" s="40" t="n"/>
      <c r="B3452" s="41" t="n"/>
      <c r="C3452" s="42" t="n"/>
      <c r="D3452" s="42" t="n"/>
      <c r="E3452" s="42" t="n"/>
      <c r="F3452" s="42" t="n"/>
      <c r="G3452" s="42" t="n"/>
      <c r="H3452" s="42" t="n"/>
      <c r="I3452" s="42" t="n"/>
      <c r="J3452" s="42" t="n"/>
      <c r="K3452" s="42" t="n"/>
      <c r="L3452" s="42" t="n"/>
      <c r="M3452" s="42" t="n"/>
      <c r="N3452" s="42" t="n"/>
      <c r="O3452" s="42" t="n"/>
    </row>
    <row r="3453">
      <c r="A3453" s="40" t="n"/>
      <c r="B3453" s="41" t="n"/>
      <c r="C3453" s="42" t="n"/>
      <c r="D3453" s="42" t="n"/>
      <c r="E3453" s="42" t="n"/>
      <c r="F3453" s="42" t="n"/>
      <c r="G3453" s="42" t="n"/>
      <c r="H3453" s="42" t="n"/>
      <c r="I3453" s="42" t="n"/>
      <c r="J3453" s="42" t="n"/>
      <c r="K3453" s="42" t="n"/>
      <c r="L3453" s="42" t="n"/>
      <c r="M3453" s="42" t="n"/>
      <c r="N3453" s="42" t="n"/>
      <c r="O3453" s="42" t="n"/>
    </row>
    <row r="3454">
      <c r="A3454" s="40" t="n"/>
      <c r="B3454" s="41" t="n"/>
      <c r="C3454" s="42" t="n"/>
      <c r="D3454" s="42" t="n"/>
      <c r="E3454" s="42" t="n"/>
      <c r="F3454" s="42" t="n"/>
      <c r="G3454" s="42" t="n"/>
      <c r="H3454" s="42" t="n"/>
      <c r="I3454" s="42" t="n"/>
      <c r="J3454" s="42" t="n"/>
      <c r="K3454" s="42" t="n"/>
      <c r="L3454" s="42" t="n"/>
      <c r="M3454" s="42" t="n"/>
      <c r="N3454" s="42" t="n"/>
      <c r="O3454" s="42" t="n"/>
    </row>
    <row r="3455">
      <c r="A3455" s="40" t="n"/>
      <c r="B3455" s="41" t="n"/>
      <c r="C3455" s="42" t="n"/>
      <c r="D3455" s="42" t="n"/>
      <c r="E3455" s="42" t="n"/>
      <c r="F3455" s="42" t="n"/>
      <c r="G3455" s="42" t="n"/>
      <c r="H3455" s="42" t="n"/>
      <c r="I3455" s="42" t="n"/>
      <c r="J3455" s="42" t="n"/>
      <c r="K3455" s="42" t="n"/>
      <c r="L3455" s="42" t="n"/>
      <c r="M3455" s="42" t="n"/>
      <c r="N3455" s="42" t="n"/>
      <c r="O3455" s="42" t="n"/>
    </row>
    <row r="3456">
      <c r="A3456" s="40" t="n"/>
      <c r="B3456" s="41" t="n"/>
      <c r="C3456" s="42" t="n"/>
      <c r="D3456" s="42" t="n"/>
      <c r="E3456" s="42" t="n"/>
      <c r="F3456" s="42" t="n"/>
      <c r="G3456" s="42" t="n"/>
      <c r="H3456" s="42" t="n"/>
      <c r="I3456" s="42" t="n"/>
      <c r="J3456" s="42" t="n"/>
      <c r="K3456" s="42" t="n"/>
      <c r="L3456" s="42" t="n"/>
      <c r="M3456" s="42" t="n"/>
      <c r="N3456" s="42" t="n"/>
      <c r="O3456" s="42" t="n"/>
    </row>
    <row r="3457">
      <c r="A3457" s="40" t="n"/>
      <c r="B3457" s="41" t="n"/>
      <c r="C3457" s="42" t="n"/>
      <c r="D3457" s="42" t="n"/>
      <c r="E3457" s="42" t="n"/>
      <c r="F3457" s="42" t="n"/>
      <c r="G3457" s="42" t="n"/>
      <c r="H3457" s="42" t="n"/>
      <c r="I3457" s="42" t="n"/>
      <c r="J3457" s="42" t="n"/>
      <c r="K3457" s="42" t="n"/>
      <c r="L3457" s="42" t="n"/>
      <c r="M3457" s="42" t="n"/>
      <c r="N3457" s="42" t="n"/>
      <c r="O3457" s="42" t="n"/>
    </row>
    <row r="3458">
      <c r="A3458" s="40" t="n"/>
      <c r="B3458" s="41" t="n"/>
      <c r="C3458" s="42" t="n"/>
      <c r="D3458" s="42" t="n"/>
      <c r="E3458" s="42" t="n"/>
      <c r="F3458" s="42" t="n"/>
      <c r="G3458" s="42" t="n"/>
      <c r="H3458" s="42" t="n"/>
      <c r="I3458" s="42" t="n"/>
      <c r="J3458" s="42" t="n"/>
      <c r="K3458" s="42" t="n"/>
      <c r="L3458" s="42" t="n"/>
      <c r="M3458" s="42" t="n"/>
      <c r="N3458" s="42" t="n"/>
      <c r="O3458" s="42" t="n"/>
    </row>
    <row r="3459">
      <c r="A3459" s="40" t="n"/>
      <c r="B3459" s="41" t="n"/>
      <c r="C3459" s="42" t="n"/>
      <c r="D3459" s="42" t="n"/>
      <c r="E3459" s="42" t="n"/>
      <c r="F3459" s="42" t="n"/>
      <c r="G3459" s="42" t="n"/>
      <c r="H3459" s="42" t="n"/>
      <c r="I3459" s="42" t="n"/>
      <c r="J3459" s="42" t="n"/>
      <c r="K3459" s="42" t="n"/>
      <c r="L3459" s="42" t="n"/>
      <c r="M3459" s="42" t="n"/>
      <c r="N3459" s="42" t="n"/>
      <c r="O3459" s="42" t="n"/>
    </row>
    <row r="3460">
      <c r="A3460" s="40" t="n"/>
      <c r="B3460" s="41" t="n"/>
      <c r="C3460" s="42" t="n"/>
      <c r="D3460" s="42" t="n"/>
      <c r="E3460" s="42" t="n"/>
      <c r="F3460" s="42" t="n"/>
      <c r="G3460" s="42" t="n"/>
      <c r="H3460" s="42" t="n"/>
      <c r="I3460" s="42" t="n"/>
      <c r="J3460" s="42" t="n"/>
      <c r="K3460" s="42" t="n"/>
      <c r="L3460" s="42" t="n"/>
      <c r="M3460" s="42" t="n"/>
      <c r="N3460" s="42" t="n"/>
      <c r="O3460" s="42" t="n"/>
    </row>
    <row r="3461">
      <c r="A3461" s="40" t="n"/>
      <c r="B3461" s="41" t="n"/>
      <c r="C3461" s="42" t="n"/>
      <c r="D3461" s="42" t="n"/>
      <c r="E3461" s="42" t="n"/>
      <c r="F3461" s="42" t="n"/>
      <c r="G3461" s="42" t="n"/>
      <c r="H3461" s="42" t="n"/>
      <c r="I3461" s="42" t="n"/>
      <c r="J3461" s="42" t="n"/>
      <c r="K3461" s="42" t="n"/>
      <c r="L3461" s="42" t="n"/>
      <c r="M3461" s="42" t="n"/>
      <c r="N3461" s="42" t="n"/>
      <c r="O3461" s="42" t="n"/>
    </row>
    <row r="3462">
      <c r="A3462" s="40" t="n"/>
      <c r="B3462" s="41" t="n"/>
      <c r="C3462" s="42" t="n"/>
      <c r="D3462" s="42" t="n"/>
      <c r="E3462" s="42" t="n"/>
      <c r="F3462" s="42" t="n"/>
      <c r="G3462" s="42" t="n"/>
      <c r="H3462" s="42" t="n"/>
      <c r="I3462" s="42" t="n"/>
      <c r="J3462" s="42" t="n"/>
      <c r="K3462" s="42" t="n"/>
      <c r="L3462" s="42" t="n"/>
      <c r="M3462" s="42" t="n"/>
      <c r="N3462" s="42" t="n"/>
      <c r="O3462" s="42" t="n"/>
    </row>
    <row r="3463">
      <c r="A3463" s="40" t="n"/>
      <c r="B3463" s="41" t="n"/>
      <c r="C3463" s="42" t="n"/>
      <c r="D3463" s="42" t="n"/>
      <c r="E3463" s="42" t="n"/>
      <c r="F3463" s="42" t="n"/>
      <c r="G3463" s="42" t="n"/>
      <c r="H3463" s="42" t="n"/>
      <c r="I3463" s="42" t="n"/>
      <c r="J3463" s="42" t="n"/>
      <c r="K3463" s="42" t="n"/>
      <c r="L3463" s="42" t="n"/>
      <c r="M3463" s="42" t="n"/>
      <c r="N3463" s="42" t="n"/>
      <c r="O3463" s="42" t="n"/>
    </row>
    <row r="3464">
      <c r="A3464" s="40" t="n"/>
      <c r="B3464" s="41" t="n"/>
      <c r="C3464" s="42" t="n"/>
      <c r="D3464" s="42" t="n"/>
      <c r="E3464" s="42" t="n"/>
      <c r="F3464" s="42" t="n"/>
      <c r="G3464" s="42" t="n"/>
      <c r="H3464" s="42" t="n"/>
      <c r="I3464" s="42" t="n"/>
      <c r="J3464" s="42" t="n"/>
      <c r="K3464" s="42" t="n"/>
      <c r="L3464" s="42" t="n"/>
      <c r="M3464" s="42" t="n"/>
      <c r="N3464" s="42" t="n"/>
      <c r="O3464" s="42" t="n"/>
    </row>
    <row r="3465">
      <c r="A3465" s="40" t="n"/>
      <c r="B3465" s="41" t="n"/>
      <c r="C3465" s="42" t="n"/>
      <c r="D3465" s="42" t="n"/>
      <c r="E3465" s="42" t="n"/>
      <c r="F3465" s="42" t="n"/>
      <c r="G3465" s="42" t="n"/>
      <c r="H3465" s="42" t="n"/>
      <c r="I3465" s="42" t="n"/>
      <c r="J3465" s="42" t="n"/>
      <c r="K3465" s="42" t="n"/>
      <c r="L3465" s="42" t="n"/>
      <c r="M3465" s="42" t="n"/>
      <c r="N3465" s="42" t="n"/>
      <c r="O3465" s="42" t="n"/>
    </row>
    <row r="3466">
      <c r="A3466" s="40" t="n"/>
      <c r="B3466" s="41" t="n"/>
      <c r="C3466" s="42" t="n"/>
      <c r="D3466" s="42" t="n"/>
      <c r="E3466" s="42" t="n"/>
      <c r="F3466" s="42" t="n"/>
      <c r="G3466" s="42" t="n"/>
      <c r="H3466" s="42" t="n"/>
      <c r="I3466" s="42" t="n"/>
      <c r="J3466" s="42" t="n"/>
      <c r="K3466" s="42" t="n"/>
      <c r="L3466" s="42" t="n"/>
      <c r="M3466" s="42" t="n"/>
      <c r="N3466" s="42" t="n"/>
      <c r="O3466" s="42" t="n"/>
    </row>
    <row r="3467">
      <c r="A3467" s="40" t="n"/>
      <c r="B3467" s="41" t="n"/>
      <c r="C3467" s="42" t="n"/>
      <c r="D3467" s="42" t="n"/>
      <c r="E3467" s="42" t="n"/>
      <c r="F3467" s="42" t="n"/>
      <c r="G3467" s="42" t="n"/>
      <c r="H3467" s="42" t="n"/>
      <c r="I3467" s="42" t="n"/>
      <c r="J3467" s="42" t="n"/>
      <c r="K3467" s="42" t="n"/>
      <c r="L3467" s="42" t="n"/>
      <c r="M3467" s="42" t="n"/>
      <c r="N3467" s="42" t="n"/>
      <c r="O3467" s="42" t="n"/>
    </row>
    <row r="3468">
      <c r="A3468" s="40" t="n"/>
      <c r="B3468" s="41" t="n"/>
      <c r="C3468" s="42" t="n"/>
      <c r="D3468" s="42" t="n"/>
      <c r="E3468" s="42" t="n"/>
      <c r="F3468" s="42" t="n"/>
      <c r="G3468" s="42" t="n"/>
      <c r="H3468" s="42" t="n"/>
      <c r="I3468" s="42" t="n"/>
      <c r="J3468" s="42" t="n"/>
      <c r="K3468" s="42" t="n"/>
      <c r="L3468" s="42" t="n"/>
      <c r="M3468" s="42" t="n"/>
      <c r="N3468" s="42" t="n"/>
      <c r="O3468" s="42" t="n"/>
    </row>
    <row r="3469">
      <c r="A3469" s="40" t="n"/>
      <c r="B3469" s="41" t="n"/>
      <c r="C3469" s="42" t="n"/>
      <c r="D3469" s="42" t="n"/>
      <c r="E3469" s="42" t="n"/>
      <c r="F3469" s="42" t="n"/>
      <c r="G3469" s="42" t="n"/>
      <c r="H3469" s="42" t="n"/>
      <c r="I3469" s="42" t="n"/>
      <c r="J3469" s="42" t="n"/>
      <c r="K3469" s="42" t="n"/>
      <c r="L3469" s="42" t="n"/>
      <c r="M3469" s="42" t="n"/>
      <c r="N3469" s="42" t="n"/>
      <c r="O3469" s="42" t="n"/>
    </row>
    <row r="3470">
      <c r="A3470" s="40" t="n"/>
      <c r="B3470" s="41" t="n"/>
      <c r="C3470" s="42" t="n"/>
      <c r="D3470" s="42" t="n"/>
      <c r="E3470" s="42" t="n"/>
      <c r="F3470" s="42" t="n"/>
      <c r="G3470" s="42" t="n"/>
      <c r="H3470" s="42" t="n"/>
      <c r="I3470" s="42" t="n"/>
      <c r="J3470" s="42" t="n"/>
      <c r="K3470" s="42" t="n"/>
      <c r="L3470" s="42" t="n"/>
      <c r="M3470" s="42" t="n"/>
      <c r="N3470" s="42" t="n"/>
      <c r="O3470" s="42" t="n"/>
    </row>
    <row r="3471">
      <c r="A3471" s="40" t="n"/>
      <c r="B3471" s="41" t="n"/>
      <c r="C3471" s="42" t="n"/>
      <c r="D3471" s="42" t="n"/>
      <c r="E3471" s="42" t="n"/>
      <c r="F3471" s="42" t="n"/>
      <c r="G3471" s="42" t="n"/>
      <c r="H3471" s="42" t="n"/>
      <c r="I3471" s="42" t="n"/>
      <c r="J3471" s="42" t="n"/>
      <c r="K3471" s="42" t="n"/>
      <c r="L3471" s="42" t="n"/>
      <c r="M3471" s="42" t="n"/>
      <c r="N3471" s="42" t="n"/>
      <c r="O3471" s="42" t="n"/>
    </row>
    <row r="3472">
      <c r="A3472" s="40" t="n"/>
      <c r="B3472" s="41" t="n"/>
      <c r="C3472" s="42" t="n"/>
      <c r="D3472" s="42" t="n"/>
      <c r="E3472" s="42" t="n"/>
      <c r="F3472" s="42" t="n"/>
      <c r="G3472" s="42" t="n"/>
      <c r="H3472" s="42" t="n"/>
      <c r="I3472" s="42" t="n"/>
      <c r="J3472" s="42" t="n"/>
      <c r="K3472" s="42" t="n"/>
      <c r="L3472" s="42" t="n"/>
      <c r="M3472" s="42" t="n"/>
      <c r="N3472" s="42" t="n"/>
      <c r="O3472" s="42" t="n"/>
    </row>
    <row r="3473">
      <c r="A3473" s="40" t="n"/>
      <c r="B3473" s="41" t="n"/>
      <c r="C3473" s="42" t="n"/>
      <c r="D3473" s="42" t="n"/>
      <c r="E3473" s="42" t="n"/>
      <c r="F3473" s="42" t="n"/>
      <c r="G3473" s="42" t="n"/>
      <c r="H3473" s="42" t="n"/>
      <c r="I3473" s="42" t="n"/>
      <c r="J3473" s="42" t="n"/>
      <c r="K3473" s="42" t="n"/>
      <c r="L3473" s="42" t="n"/>
      <c r="M3473" s="42" t="n"/>
      <c r="N3473" s="42" t="n"/>
      <c r="O3473" s="42" t="n"/>
    </row>
    <row r="3474">
      <c r="A3474" s="40" t="n"/>
      <c r="B3474" s="41" t="n"/>
      <c r="C3474" s="42" t="n"/>
      <c r="D3474" s="42" t="n"/>
      <c r="E3474" s="42" t="n"/>
      <c r="F3474" s="42" t="n"/>
      <c r="G3474" s="42" t="n"/>
      <c r="H3474" s="42" t="n"/>
      <c r="I3474" s="42" t="n"/>
      <c r="J3474" s="42" t="n"/>
      <c r="K3474" s="42" t="n"/>
      <c r="L3474" s="42" t="n"/>
      <c r="M3474" s="42" t="n"/>
      <c r="N3474" s="42" t="n"/>
      <c r="O3474" s="42" t="n"/>
    </row>
    <row r="3475">
      <c r="A3475" s="40" t="n"/>
      <c r="B3475" s="41" t="n"/>
      <c r="C3475" s="42" t="n"/>
      <c r="D3475" s="42" t="n"/>
      <c r="E3475" s="42" t="n"/>
      <c r="F3475" s="42" t="n"/>
      <c r="G3475" s="42" t="n"/>
      <c r="H3475" s="42" t="n"/>
      <c r="I3475" s="42" t="n"/>
      <c r="J3475" s="42" t="n"/>
      <c r="K3475" s="42" t="n"/>
      <c r="L3475" s="42" t="n"/>
      <c r="M3475" s="42" t="n"/>
      <c r="N3475" s="42" t="n"/>
      <c r="O3475" s="42" t="n"/>
    </row>
    <row r="3476">
      <c r="A3476" s="40" t="n"/>
      <c r="B3476" s="41" t="n"/>
      <c r="C3476" s="42" t="n"/>
      <c r="D3476" s="42" t="n"/>
      <c r="E3476" s="42" t="n"/>
      <c r="F3476" s="42" t="n"/>
      <c r="G3476" s="42" t="n"/>
      <c r="H3476" s="42" t="n"/>
      <c r="I3476" s="42" t="n"/>
      <c r="J3476" s="42" t="n"/>
      <c r="K3476" s="42" t="n"/>
      <c r="L3476" s="42" t="n"/>
      <c r="M3476" s="42" t="n"/>
      <c r="N3476" s="42" t="n"/>
      <c r="O3476" s="42" t="n"/>
    </row>
    <row r="3477">
      <c r="A3477" s="40" t="n"/>
      <c r="B3477" s="41" t="n"/>
      <c r="C3477" s="42" t="n"/>
      <c r="D3477" s="42" t="n"/>
      <c r="E3477" s="42" t="n"/>
      <c r="F3477" s="42" t="n"/>
      <c r="G3477" s="42" t="n"/>
      <c r="H3477" s="42" t="n"/>
      <c r="I3477" s="42" t="n"/>
      <c r="J3477" s="42" t="n"/>
      <c r="K3477" s="42" t="n"/>
      <c r="L3477" s="42" t="n"/>
      <c r="M3477" s="42" t="n"/>
      <c r="N3477" s="42" t="n"/>
      <c r="O3477" s="42" t="n"/>
    </row>
    <row r="3478">
      <c r="A3478" s="40" t="n"/>
      <c r="B3478" s="41" t="n"/>
      <c r="C3478" s="42" t="n"/>
      <c r="D3478" s="42" t="n"/>
      <c r="E3478" s="42" t="n"/>
      <c r="F3478" s="42" t="n"/>
      <c r="G3478" s="42" t="n"/>
      <c r="H3478" s="42" t="n"/>
      <c r="I3478" s="42" t="n"/>
      <c r="J3478" s="42" t="n"/>
      <c r="K3478" s="42" t="n"/>
      <c r="L3478" s="42" t="n"/>
      <c r="M3478" s="42" t="n"/>
      <c r="N3478" s="42" t="n"/>
      <c r="O3478" s="42" t="n"/>
    </row>
    <row r="3479">
      <c r="A3479" s="40" t="n"/>
      <c r="B3479" s="41" t="n"/>
      <c r="C3479" s="42" t="n"/>
      <c r="D3479" s="42" t="n"/>
      <c r="E3479" s="42" t="n"/>
      <c r="F3479" s="42" t="n"/>
      <c r="G3479" s="42" t="n"/>
      <c r="H3479" s="42" t="n"/>
      <c r="I3479" s="42" t="n"/>
      <c r="J3479" s="42" t="n"/>
      <c r="K3479" s="42" t="n"/>
      <c r="L3479" s="42" t="n"/>
      <c r="M3479" s="42" t="n"/>
      <c r="N3479" s="42" t="n"/>
      <c r="O3479" s="42" t="n"/>
    </row>
    <row r="3480">
      <c r="A3480" s="40" t="n"/>
      <c r="B3480" s="41" t="n"/>
      <c r="C3480" s="42" t="n"/>
      <c r="D3480" s="42" t="n"/>
      <c r="E3480" s="42" t="n"/>
      <c r="F3480" s="42" t="n"/>
      <c r="G3480" s="42" t="n"/>
      <c r="H3480" s="42" t="n"/>
      <c r="I3480" s="42" t="n"/>
      <c r="J3480" s="42" t="n"/>
      <c r="K3480" s="42" t="n"/>
      <c r="L3480" s="42" t="n"/>
      <c r="M3480" s="42" t="n"/>
      <c r="N3480" s="42" t="n"/>
      <c r="O3480" s="42" t="n"/>
    </row>
    <row r="3481">
      <c r="A3481" s="40" t="n"/>
      <c r="B3481" s="41" t="n"/>
      <c r="C3481" s="42" t="n"/>
      <c r="D3481" s="42" t="n"/>
      <c r="E3481" s="42" t="n"/>
      <c r="F3481" s="42" t="n"/>
      <c r="G3481" s="42" t="n"/>
      <c r="H3481" s="42" t="n"/>
      <c r="I3481" s="42" t="n"/>
      <c r="J3481" s="42" t="n"/>
      <c r="K3481" s="42" t="n"/>
      <c r="L3481" s="42" t="n"/>
      <c r="M3481" s="42" t="n"/>
      <c r="N3481" s="42" t="n"/>
      <c r="O3481" s="42" t="n"/>
    </row>
    <row r="3482">
      <c r="A3482" s="40" t="n"/>
      <c r="B3482" s="41" t="n"/>
      <c r="C3482" s="42" t="n"/>
      <c r="D3482" s="42" t="n"/>
      <c r="E3482" s="42" t="n"/>
      <c r="F3482" s="42" t="n"/>
      <c r="G3482" s="42" t="n"/>
      <c r="H3482" s="42" t="n"/>
      <c r="I3482" s="42" t="n"/>
      <c r="J3482" s="42" t="n"/>
      <c r="K3482" s="42" t="n"/>
      <c r="L3482" s="42" t="n"/>
      <c r="M3482" s="42" t="n"/>
      <c r="N3482" s="42" t="n"/>
      <c r="O3482" s="42" t="n"/>
    </row>
    <row r="3483">
      <c r="A3483" s="40" t="n"/>
      <c r="B3483" s="41" t="n"/>
      <c r="C3483" s="42" t="n"/>
      <c r="D3483" s="42" t="n"/>
      <c r="E3483" s="42" t="n"/>
      <c r="F3483" s="42" t="n"/>
      <c r="G3483" s="42" t="n"/>
      <c r="H3483" s="42" t="n"/>
      <c r="I3483" s="42" t="n"/>
      <c r="J3483" s="42" t="n"/>
      <c r="K3483" s="42" t="n"/>
      <c r="L3483" s="42" t="n"/>
      <c r="M3483" s="42" t="n"/>
      <c r="N3483" s="42" t="n"/>
      <c r="O3483" s="42" t="n"/>
    </row>
    <row r="3484">
      <c r="A3484" s="40" t="n"/>
      <c r="B3484" s="41" t="n"/>
      <c r="C3484" s="42" t="n"/>
      <c r="D3484" s="42" t="n"/>
      <c r="E3484" s="42" t="n"/>
      <c r="F3484" s="42" t="n"/>
      <c r="G3484" s="42" t="n"/>
      <c r="H3484" s="42" t="n"/>
      <c r="I3484" s="42" t="n"/>
      <c r="J3484" s="42" t="n"/>
      <c r="K3484" s="42" t="n"/>
      <c r="L3484" s="42" t="n"/>
      <c r="M3484" s="42" t="n"/>
      <c r="N3484" s="42" t="n"/>
      <c r="O3484" s="42" t="n"/>
    </row>
    <row r="3485">
      <c r="A3485" s="40" t="n"/>
      <c r="B3485" s="41" t="n"/>
      <c r="C3485" s="42" t="n"/>
      <c r="D3485" s="42" t="n"/>
      <c r="E3485" s="42" t="n"/>
      <c r="F3485" s="42" t="n"/>
      <c r="G3485" s="42" t="n"/>
      <c r="H3485" s="42" t="n"/>
      <c r="I3485" s="42" t="n"/>
      <c r="J3485" s="42" t="n"/>
      <c r="K3485" s="42" t="n"/>
      <c r="L3485" s="42" t="n"/>
      <c r="M3485" s="42" t="n"/>
      <c r="N3485" s="42" t="n"/>
      <c r="O3485" s="42" t="n"/>
    </row>
    <row r="3486">
      <c r="A3486" s="40" t="n"/>
      <c r="B3486" s="41" t="n"/>
      <c r="C3486" s="42" t="n"/>
      <c r="D3486" s="42" t="n"/>
      <c r="E3486" s="42" t="n"/>
      <c r="F3486" s="42" t="n"/>
      <c r="G3486" s="42" t="n"/>
      <c r="H3486" s="42" t="n"/>
      <c r="I3486" s="42" t="n"/>
      <c r="J3486" s="42" t="n"/>
      <c r="K3486" s="42" t="n"/>
      <c r="L3486" s="42" t="n"/>
      <c r="M3486" s="42" t="n"/>
      <c r="N3486" s="42" t="n"/>
      <c r="O3486" s="42" t="n"/>
    </row>
    <row r="3487">
      <c r="A3487" s="40" t="n"/>
      <c r="B3487" s="41" t="n"/>
      <c r="C3487" s="42" t="n"/>
      <c r="D3487" s="42" t="n"/>
      <c r="E3487" s="42" t="n"/>
      <c r="F3487" s="42" t="n"/>
      <c r="G3487" s="42" t="n"/>
      <c r="H3487" s="42" t="n"/>
      <c r="I3487" s="42" t="n"/>
      <c r="J3487" s="42" t="n"/>
      <c r="K3487" s="42" t="n"/>
      <c r="L3487" s="42" t="n"/>
      <c r="M3487" s="42" t="n"/>
      <c r="N3487" s="42" t="n"/>
      <c r="O3487" s="42" t="n"/>
    </row>
    <row r="3488">
      <c r="A3488" s="40" t="n"/>
      <c r="B3488" s="41" t="n"/>
      <c r="C3488" s="42" t="n"/>
      <c r="D3488" s="42" t="n"/>
      <c r="E3488" s="42" t="n"/>
      <c r="F3488" s="42" t="n"/>
      <c r="G3488" s="42" t="n"/>
      <c r="H3488" s="42" t="n"/>
      <c r="I3488" s="42" t="n"/>
      <c r="J3488" s="42" t="n"/>
      <c r="K3488" s="42" t="n"/>
      <c r="L3488" s="42" t="n"/>
      <c r="M3488" s="42" t="n"/>
      <c r="N3488" s="42" t="n"/>
      <c r="O3488" s="42" t="n"/>
    </row>
    <row r="3489">
      <c r="A3489" s="40" t="n"/>
      <c r="B3489" s="41" t="n"/>
      <c r="C3489" s="42" t="n"/>
      <c r="D3489" s="42" t="n"/>
      <c r="E3489" s="42" t="n"/>
      <c r="F3489" s="42" t="n"/>
      <c r="G3489" s="42" t="n"/>
      <c r="H3489" s="42" t="n"/>
      <c r="I3489" s="42" t="n"/>
      <c r="J3489" s="42" t="n"/>
      <c r="K3489" s="42" t="n"/>
      <c r="L3489" s="42" t="n"/>
      <c r="M3489" s="42" t="n"/>
      <c r="N3489" s="42" t="n"/>
      <c r="O3489" s="42" t="n"/>
    </row>
    <row r="3490">
      <c r="A3490" s="40" t="n"/>
      <c r="B3490" s="41" t="n"/>
      <c r="C3490" s="42" t="n"/>
      <c r="D3490" s="42" t="n"/>
      <c r="E3490" s="42" t="n"/>
      <c r="F3490" s="42" t="n"/>
      <c r="G3490" s="42" t="n"/>
      <c r="H3490" s="42" t="n"/>
      <c r="I3490" s="42" t="n"/>
      <c r="J3490" s="42" t="n"/>
      <c r="K3490" s="42" t="n"/>
      <c r="L3490" s="42" t="n"/>
      <c r="M3490" s="42" t="n"/>
      <c r="N3490" s="42" t="n"/>
      <c r="O3490" s="42" t="n"/>
    </row>
    <row r="3491">
      <c r="A3491" s="40" t="n"/>
      <c r="B3491" s="41" t="n"/>
      <c r="C3491" s="42" t="n"/>
      <c r="D3491" s="42" t="n"/>
      <c r="E3491" s="42" t="n"/>
      <c r="F3491" s="42" t="n"/>
      <c r="G3491" s="42" t="n"/>
      <c r="H3491" s="42" t="n"/>
      <c r="I3491" s="42" t="n"/>
      <c r="J3491" s="42" t="n"/>
      <c r="K3491" s="42" t="n"/>
      <c r="L3491" s="42" t="n"/>
      <c r="M3491" s="42" t="n"/>
      <c r="N3491" s="42" t="n"/>
      <c r="O3491" s="42" t="n"/>
    </row>
    <row r="3492">
      <c r="A3492" s="40" t="n"/>
      <c r="B3492" s="41" t="n"/>
      <c r="C3492" s="42" t="n"/>
      <c r="D3492" s="42" t="n"/>
      <c r="E3492" s="42" t="n"/>
      <c r="F3492" s="42" t="n"/>
      <c r="G3492" s="42" t="n"/>
      <c r="H3492" s="42" t="n"/>
      <c r="I3492" s="42" t="n"/>
      <c r="J3492" s="42" t="n"/>
      <c r="K3492" s="42" t="n"/>
      <c r="L3492" s="42" t="n"/>
      <c r="M3492" s="42" t="n"/>
      <c r="N3492" s="42" t="n"/>
      <c r="O3492" s="42" t="n"/>
    </row>
    <row r="3493">
      <c r="A3493" s="40" t="n"/>
      <c r="B3493" s="41" t="n"/>
      <c r="C3493" s="42" t="n"/>
      <c r="D3493" s="42" t="n"/>
      <c r="E3493" s="42" t="n"/>
      <c r="F3493" s="42" t="n"/>
      <c r="G3493" s="42" t="n"/>
      <c r="H3493" s="42" t="n"/>
      <c r="I3493" s="42" t="n"/>
      <c r="J3493" s="42" t="n"/>
      <c r="K3493" s="42" t="n"/>
      <c r="L3493" s="42" t="n"/>
      <c r="M3493" s="42" t="n"/>
      <c r="N3493" s="42" t="n"/>
      <c r="O3493" s="42" t="n"/>
    </row>
    <row r="3494">
      <c r="A3494" s="40" t="n"/>
      <c r="B3494" s="41" t="n"/>
      <c r="C3494" s="42" t="n"/>
      <c r="D3494" s="42" t="n"/>
      <c r="E3494" s="42" t="n"/>
      <c r="F3494" s="42" t="n"/>
      <c r="G3494" s="42" t="n"/>
      <c r="H3494" s="42" t="n"/>
      <c r="I3494" s="42" t="n"/>
      <c r="J3494" s="42" t="n"/>
      <c r="K3494" s="42" t="n"/>
      <c r="L3494" s="42" t="n"/>
      <c r="M3494" s="42" t="n"/>
      <c r="N3494" s="42" t="n"/>
      <c r="O3494" s="42" t="n"/>
    </row>
    <row r="3495">
      <c r="A3495" s="40" t="n"/>
      <c r="B3495" s="41" t="n"/>
      <c r="C3495" s="42" t="n"/>
      <c r="D3495" s="42" t="n"/>
      <c r="E3495" s="42" t="n"/>
      <c r="F3495" s="42" t="n"/>
      <c r="G3495" s="42" t="n"/>
      <c r="H3495" s="42" t="n"/>
      <c r="I3495" s="42" t="n"/>
      <c r="J3495" s="42" t="n"/>
      <c r="K3495" s="42" t="n"/>
      <c r="L3495" s="42" t="n"/>
      <c r="M3495" s="42" t="n"/>
      <c r="N3495" s="42" t="n"/>
      <c r="O3495" s="42" t="n"/>
    </row>
    <row r="3496">
      <c r="A3496" s="40" t="n"/>
      <c r="B3496" s="41" t="n"/>
      <c r="C3496" s="42" t="n"/>
      <c r="D3496" s="42" t="n"/>
      <c r="E3496" s="42" t="n"/>
      <c r="F3496" s="42" t="n"/>
      <c r="G3496" s="42" t="n"/>
      <c r="H3496" s="42" t="n"/>
      <c r="I3496" s="42" t="n"/>
      <c r="J3496" s="42" t="n"/>
      <c r="K3496" s="42" t="n"/>
      <c r="L3496" s="42" t="n"/>
      <c r="M3496" s="42" t="n"/>
      <c r="N3496" s="42" t="n"/>
      <c r="O3496" s="42" t="n"/>
    </row>
    <row r="3497">
      <c r="A3497" s="40" t="n"/>
      <c r="B3497" s="41" t="n"/>
      <c r="C3497" s="42" t="n"/>
      <c r="D3497" s="42" t="n"/>
      <c r="E3497" s="42" t="n"/>
      <c r="F3497" s="42" t="n"/>
      <c r="G3497" s="42" t="n"/>
      <c r="H3497" s="42" t="n"/>
      <c r="I3497" s="42" t="n"/>
      <c r="J3497" s="42" t="n"/>
      <c r="K3497" s="42" t="n"/>
      <c r="L3497" s="42" t="n"/>
      <c r="M3497" s="42" t="n"/>
      <c r="N3497" s="42" t="n"/>
      <c r="O3497" s="42" t="n"/>
    </row>
    <row r="3498">
      <c r="A3498" s="40" t="n"/>
      <c r="B3498" s="41" t="n"/>
      <c r="C3498" s="42" t="n"/>
      <c r="D3498" s="42" t="n"/>
      <c r="E3498" s="42" t="n"/>
      <c r="F3498" s="42" t="n"/>
      <c r="G3498" s="42" t="n"/>
      <c r="H3498" s="42" t="n"/>
      <c r="I3498" s="42" t="n"/>
      <c r="J3498" s="42" t="n"/>
      <c r="K3498" s="42" t="n"/>
      <c r="L3498" s="42" t="n"/>
      <c r="M3498" s="42" t="n"/>
      <c r="N3498" s="42" t="n"/>
      <c r="O3498" s="42" t="n"/>
    </row>
    <row r="3499">
      <c r="A3499" s="40" t="n"/>
      <c r="B3499" s="41" t="n"/>
      <c r="C3499" s="42" t="n"/>
      <c r="D3499" s="42" t="n"/>
      <c r="E3499" s="42" t="n"/>
      <c r="F3499" s="42" t="n"/>
      <c r="G3499" s="42" t="n"/>
      <c r="H3499" s="42" t="n"/>
      <c r="I3499" s="42" t="n"/>
      <c r="J3499" s="42" t="n"/>
      <c r="K3499" s="42" t="n"/>
      <c r="L3499" s="42" t="n"/>
      <c r="M3499" s="42" t="n"/>
      <c r="N3499" s="42" t="n"/>
      <c r="O3499" s="42" t="n"/>
    </row>
    <row r="3500">
      <c r="A3500" s="40" t="n"/>
      <c r="B3500" s="41" t="n"/>
      <c r="C3500" s="42" t="n"/>
      <c r="D3500" s="42" t="n"/>
      <c r="E3500" s="42" t="n"/>
      <c r="F3500" s="42" t="n"/>
      <c r="G3500" s="42" t="n"/>
      <c r="H3500" s="42" t="n"/>
      <c r="I3500" s="42" t="n"/>
      <c r="J3500" s="42" t="n"/>
      <c r="K3500" s="42" t="n"/>
      <c r="L3500" s="42" t="n"/>
      <c r="M3500" s="42" t="n"/>
      <c r="N3500" s="42" t="n"/>
      <c r="O3500" s="42" t="n"/>
    </row>
    <row r="3501">
      <c r="A3501" s="40" t="n"/>
      <c r="B3501" s="41" t="n"/>
      <c r="C3501" s="42" t="n"/>
      <c r="D3501" s="42" t="n"/>
      <c r="E3501" s="42" t="n"/>
      <c r="F3501" s="42" t="n"/>
      <c r="G3501" s="42" t="n"/>
      <c r="H3501" s="42" t="n"/>
      <c r="I3501" s="42" t="n"/>
      <c r="J3501" s="42" t="n"/>
      <c r="K3501" s="42" t="n"/>
      <c r="L3501" s="42" t="n"/>
      <c r="M3501" s="42" t="n"/>
      <c r="N3501" s="42" t="n"/>
      <c r="O3501" s="42" t="n"/>
    </row>
    <row r="3502">
      <c r="A3502" s="40" t="n"/>
      <c r="B3502" s="41" t="n"/>
      <c r="C3502" s="42" t="n"/>
      <c r="D3502" s="42" t="n"/>
      <c r="E3502" s="42" t="n"/>
      <c r="F3502" s="42" t="n"/>
      <c r="G3502" s="42" t="n"/>
      <c r="H3502" s="42" t="n"/>
      <c r="I3502" s="42" t="n"/>
      <c r="J3502" s="42" t="n"/>
      <c r="K3502" s="42" t="n"/>
      <c r="L3502" s="42" t="n"/>
      <c r="M3502" s="42" t="n"/>
      <c r="N3502" s="42" t="n"/>
      <c r="O3502" s="42" t="n"/>
    </row>
    <row r="3503">
      <c r="A3503" s="40" t="n"/>
      <c r="B3503" s="41" t="n"/>
      <c r="C3503" s="42" t="n"/>
      <c r="D3503" s="42" t="n"/>
      <c r="E3503" s="42" t="n"/>
      <c r="F3503" s="42" t="n"/>
      <c r="G3503" s="42" t="n"/>
      <c r="H3503" s="42" t="n"/>
      <c r="I3503" s="42" t="n"/>
      <c r="J3503" s="42" t="n"/>
      <c r="K3503" s="42" t="n"/>
      <c r="L3503" s="42" t="n"/>
      <c r="M3503" s="42" t="n"/>
      <c r="N3503" s="42" t="n"/>
      <c r="O3503" s="42" t="n"/>
    </row>
    <row r="3504">
      <c r="A3504" s="40" t="n"/>
      <c r="B3504" s="41" t="n"/>
      <c r="C3504" s="42" t="n"/>
      <c r="D3504" s="42" t="n"/>
      <c r="E3504" s="42" t="n"/>
      <c r="F3504" s="42" t="n"/>
      <c r="G3504" s="42" t="n"/>
      <c r="H3504" s="42" t="n"/>
      <c r="I3504" s="42" t="n"/>
      <c r="J3504" s="42" t="n"/>
      <c r="K3504" s="42" t="n"/>
      <c r="L3504" s="42" t="n"/>
      <c r="M3504" s="42" t="n"/>
      <c r="N3504" s="42" t="n"/>
      <c r="O3504" s="42" t="n"/>
    </row>
    <row r="3505">
      <c r="A3505" s="40" t="n"/>
      <c r="B3505" s="41" t="n"/>
      <c r="C3505" s="42" t="n"/>
      <c r="D3505" s="42" t="n"/>
      <c r="E3505" s="42" t="n"/>
      <c r="F3505" s="42" t="n"/>
      <c r="G3505" s="42" t="n"/>
      <c r="H3505" s="42" t="n"/>
      <c r="I3505" s="42" t="n"/>
      <c r="J3505" s="42" t="n"/>
      <c r="K3505" s="42" t="n"/>
      <c r="L3505" s="42" t="n"/>
      <c r="M3505" s="42" t="n"/>
      <c r="N3505" s="42" t="n"/>
      <c r="O3505" s="42" t="n"/>
    </row>
    <row r="3506">
      <c r="A3506" s="40" t="n"/>
      <c r="B3506" s="41" t="n"/>
      <c r="C3506" s="42" t="n"/>
      <c r="D3506" s="42" t="n"/>
      <c r="E3506" s="42" t="n"/>
      <c r="F3506" s="42" t="n"/>
      <c r="G3506" s="42" t="n"/>
      <c r="H3506" s="42" t="n"/>
      <c r="I3506" s="42" t="n"/>
      <c r="J3506" s="42" t="n"/>
      <c r="K3506" s="42" t="n"/>
      <c r="L3506" s="42" t="n"/>
      <c r="M3506" s="42" t="n"/>
      <c r="N3506" s="42" t="n"/>
      <c r="O3506" s="42" t="n"/>
    </row>
    <row r="3507">
      <c r="A3507" s="40" t="n"/>
      <c r="B3507" s="41" t="n"/>
      <c r="C3507" s="42" t="n"/>
      <c r="D3507" s="42" t="n"/>
      <c r="E3507" s="42" t="n"/>
      <c r="F3507" s="42" t="n"/>
      <c r="G3507" s="42" t="n"/>
      <c r="H3507" s="42" t="n"/>
      <c r="I3507" s="42" t="n"/>
      <c r="J3507" s="42" t="n"/>
      <c r="K3507" s="42" t="n"/>
      <c r="L3507" s="42" t="n"/>
      <c r="M3507" s="42" t="n"/>
      <c r="N3507" s="42" t="n"/>
      <c r="O3507" s="42" t="n"/>
    </row>
    <row r="3508">
      <c r="A3508" s="40" t="n"/>
      <c r="B3508" s="41" t="n"/>
      <c r="C3508" s="42" t="n"/>
      <c r="D3508" s="42" t="n"/>
      <c r="E3508" s="42" t="n"/>
      <c r="F3508" s="42" t="n"/>
      <c r="G3508" s="42" t="n"/>
      <c r="H3508" s="42" t="n"/>
      <c r="I3508" s="42" t="n"/>
      <c r="J3508" s="42" t="n"/>
      <c r="K3508" s="42" t="n"/>
      <c r="L3508" s="42" t="n"/>
      <c r="M3508" s="42" t="n"/>
      <c r="N3508" s="42" t="n"/>
      <c r="O3508" s="42" t="n"/>
    </row>
    <row r="3509">
      <c r="A3509" s="40" t="n"/>
      <c r="B3509" s="41" t="n"/>
      <c r="C3509" s="42" t="n"/>
      <c r="D3509" s="42" t="n"/>
      <c r="E3509" s="42" t="n"/>
      <c r="F3509" s="42" t="n"/>
      <c r="G3509" s="42" t="n"/>
      <c r="H3509" s="42" t="n"/>
      <c r="I3509" s="42" t="n"/>
      <c r="J3509" s="42" t="n"/>
      <c r="K3509" s="42" t="n"/>
      <c r="L3509" s="42" t="n"/>
      <c r="M3509" s="42" t="n"/>
      <c r="N3509" s="42" t="n"/>
      <c r="O3509" s="42" t="n"/>
    </row>
    <row r="3510">
      <c r="A3510" s="40" t="n"/>
      <c r="B3510" s="41" t="n"/>
      <c r="C3510" s="42" t="n"/>
      <c r="D3510" s="42" t="n"/>
      <c r="E3510" s="42" t="n"/>
      <c r="F3510" s="42" t="n"/>
      <c r="G3510" s="42" t="n"/>
      <c r="H3510" s="42" t="n"/>
      <c r="I3510" s="42" t="n"/>
      <c r="J3510" s="42" t="n"/>
      <c r="K3510" s="42" t="n"/>
      <c r="L3510" s="42" t="n"/>
      <c r="M3510" s="42" t="n"/>
      <c r="N3510" s="42" t="n"/>
      <c r="O3510" s="42" t="n"/>
    </row>
    <row r="3511">
      <c r="A3511" s="40" t="n"/>
      <c r="B3511" s="41" t="n"/>
      <c r="C3511" s="42" t="n"/>
      <c r="D3511" s="42" t="n"/>
      <c r="E3511" s="42" t="n"/>
      <c r="F3511" s="42" t="n"/>
      <c r="G3511" s="42" t="n"/>
      <c r="H3511" s="42" t="n"/>
      <c r="I3511" s="42" t="n"/>
      <c r="J3511" s="42" t="n"/>
      <c r="K3511" s="42" t="n"/>
      <c r="L3511" s="42" t="n"/>
      <c r="M3511" s="42" t="n"/>
      <c r="N3511" s="42" t="n"/>
      <c r="O3511" s="42" t="n"/>
    </row>
    <row r="3512">
      <c r="A3512" s="40" t="n"/>
      <c r="B3512" s="41" t="n"/>
      <c r="C3512" s="42" t="n"/>
      <c r="D3512" s="42" t="n"/>
      <c r="E3512" s="42" t="n"/>
      <c r="F3512" s="42" t="n"/>
      <c r="G3512" s="42" t="n"/>
      <c r="H3512" s="42" t="n"/>
      <c r="I3512" s="42" t="n"/>
      <c r="J3512" s="42" t="n"/>
      <c r="K3512" s="42" t="n"/>
      <c r="L3512" s="42" t="n"/>
      <c r="M3512" s="42" t="n"/>
      <c r="N3512" s="42" t="n"/>
      <c r="O3512" s="42" t="n"/>
    </row>
    <row r="3513">
      <c r="A3513" s="40" t="n"/>
      <c r="B3513" s="41" t="n"/>
      <c r="C3513" s="42" t="n"/>
      <c r="D3513" s="42" t="n"/>
      <c r="E3513" s="42" t="n"/>
      <c r="F3513" s="42" t="n"/>
      <c r="G3513" s="42" t="n"/>
      <c r="H3513" s="42" t="n"/>
      <c r="I3513" s="42" t="n"/>
      <c r="J3513" s="42" t="n"/>
      <c r="K3513" s="42" t="n"/>
      <c r="L3513" s="42" t="n"/>
      <c r="M3513" s="42" t="n"/>
      <c r="N3513" s="42" t="n"/>
      <c r="O3513" s="42" t="n"/>
    </row>
    <row r="3514">
      <c r="A3514" s="40" t="n"/>
      <c r="B3514" s="41" t="n"/>
      <c r="C3514" s="42" t="n"/>
      <c r="D3514" s="42" t="n"/>
      <c r="E3514" s="42" t="n"/>
      <c r="F3514" s="42" t="n"/>
      <c r="G3514" s="42" t="n"/>
      <c r="H3514" s="42" t="n"/>
      <c r="I3514" s="42" t="n"/>
      <c r="J3514" s="42" t="n"/>
      <c r="K3514" s="42" t="n"/>
      <c r="L3514" s="42" t="n"/>
      <c r="M3514" s="42" t="n"/>
      <c r="N3514" s="42" t="n"/>
      <c r="O3514" s="42" t="n"/>
    </row>
    <row r="3515">
      <c r="A3515" s="40" t="n"/>
      <c r="B3515" s="41" t="n"/>
      <c r="C3515" s="42" t="n"/>
      <c r="D3515" s="42" t="n"/>
      <c r="E3515" s="42" t="n"/>
      <c r="F3515" s="42" t="n"/>
      <c r="G3515" s="42" t="n"/>
      <c r="H3515" s="42" t="n"/>
      <c r="I3515" s="42" t="n"/>
      <c r="J3515" s="42" t="n"/>
      <c r="K3515" s="42" t="n"/>
      <c r="L3515" s="42" t="n"/>
      <c r="M3515" s="42" t="n"/>
      <c r="N3515" s="42" t="n"/>
      <c r="O3515" s="42" t="n"/>
    </row>
    <row r="3516">
      <c r="A3516" s="40" t="n"/>
      <c r="B3516" s="41" t="n"/>
      <c r="C3516" s="42" t="n"/>
      <c r="D3516" s="42" t="n"/>
      <c r="E3516" s="42" t="n"/>
      <c r="F3516" s="42" t="n"/>
      <c r="G3516" s="42" t="n"/>
      <c r="H3516" s="42" t="n"/>
      <c r="I3516" s="42" t="n"/>
      <c r="J3516" s="42" t="n"/>
      <c r="K3516" s="42" t="n"/>
      <c r="L3516" s="42" t="n"/>
      <c r="M3516" s="42" t="n"/>
      <c r="N3516" s="42" t="n"/>
      <c r="O3516" s="42" t="n"/>
    </row>
    <row r="3517">
      <c r="A3517" s="40" t="n"/>
      <c r="B3517" s="41" t="n"/>
      <c r="C3517" s="42" t="n"/>
      <c r="D3517" s="42" t="n"/>
      <c r="E3517" s="42" t="n"/>
      <c r="F3517" s="42" t="n"/>
      <c r="G3517" s="42" t="n"/>
      <c r="H3517" s="42" t="n"/>
      <c r="I3517" s="42" t="n"/>
      <c r="J3517" s="42" t="n"/>
      <c r="K3517" s="42" t="n"/>
      <c r="L3517" s="42" t="n"/>
      <c r="M3517" s="42" t="n"/>
      <c r="N3517" s="42" t="n"/>
      <c r="O3517" s="42" t="n"/>
    </row>
    <row r="3518">
      <c r="A3518" s="40" t="n"/>
      <c r="B3518" s="41" t="n"/>
      <c r="C3518" s="42" t="n"/>
      <c r="D3518" s="42" t="n"/>
      <c r="E3518" s="42" t="n"/>
      <c r="F3518" s="42" t="n"/>
      <c r="G3518" s="42" t="n"/>
      <c r="H3518" s="42" t="n"/>
      <c r="I3518" s="42" t="n"/>
      <c r="J3518" s="42" t="n"/>
      <c r="K3518" s="42" t="n"/>
      <c r="L3518" s="42" t="n"/>
      <c r="M3518" s="42" t="n"/>
      <c r="N3518" s="42" t="n"/>
      <c r="O3518" s="42" t="n"/>
    </row>
    <row r="3519">
      <c r="A3519" s="40" t="n"/>
      <c r="B3519" s="41" t="n"/>
      <c r="C3519" s="42" t="n"/>
      <c r="D3519" s="42" t="n"/>
      <c r="E3519" s="42" t="n"/>
      <c r="F3519" s="42" t="n"/>
      <c r="G3519" s="42" t="n"/>
      <c r="H3519" s="42" t="n"/>
      <c r="I3519" s="42" t="n"/>
      <c r="J3519" s="42" t="n"/>
      <c r="K3519" s="42" t="n"/>
      <c r="L3519" s="42" t="n"/>
      <c r="M3519" s="42" t="n"/>
      <c r="N3519" s="42" t="n"/>
      <c r="O3519" s="42" t="n"/>
    </row>
    <row r="3520">
      <c r="A3520" s="40" t="n"/>
      <c r="B3520" s="41" t="n"/>
      <c r="C3520" s="42" t="n"/>
      <c r="D3520" s="42" t="n"/>
      <c r="E3520" s="42" t="n"/>
      <c r="F3520" s="42" t="n"/>
      <c r="G3520" s="42" t="n"/>
      <c r="H3520" s="42" t="n"/>
      <c r="I3520" s="42" t="n"/>
      <c r="J3520" s="42" t="n"/>
      <c r="K3520" s="42" t="n"/>
      <c r="L3520" s="42" t="n"/>
      <c r="M3520" s="42" t="n"/>
      <c r="N3520" s="42" t="n"/>
      <c r="O3520" s="42" t="n"/>
    </row>
    <row r="3521">
      <c r="A3521" s="40" t="n"/>
      <c r="B3521" s="41" t="n"/>
      <c r="C3521" s="42" t="n"/>
      <c r="D3521" s="42" t="n"/>
      <c r="E3521" s="42" t="n"/>
      <c r="F3521" s="42" t="n"/>
      <c r="G3521" s="42" t="n"/>
      <c r="H3521" s="42" t="n"/>
      <c r="I3521" s="42" t="n"/>
      <c r="J3521" s="42" t="n"/>
      <c r="K3521" s="42" t="n"/>
      <c r="L3521" s="42" t="n"/>
      <c r="M3521" s="42" t="n"/>
      <c r="N3521" s="42" t="n"/>
      <c r="O3521" s="42" t="n"/>
    </row>
    <row r="3522">
      <c r="A3522" s="40" t="n"/>
      <c r="B3522" s="41" t="n"/>
      <c r="C3522" s="42" t="n"/>
      <c r="D3522" s="42" t="n"/>
      <c r="E3522" s="42" t="n"/>
      <c r="F3522" s="42" t="n"/>
      <c r="G3522" s="42" t="n"/>
      <c r="H3522" s="42" t="n"/>
      <c r="I3522" s="42" t="n"/>
      <c r="J3522" s="42" t="n"/>
      <c r="K3522" s="42" t="n"/>
      <c r="L3522" s="42" t="n"/>
      <c r="M3522" s="42" t="n"/>
      <c r="N3522" s="42" t="n"/>
      <c r="O3522" s="42" t="n"/>
    </row>
    <row r="3523">
      <c r="A3523" s="40" t="n"/>
      <c r="B3523" s="41" t="n"/>
      <c r="C3523" s="42" t="n"/>
      <c r="D3523" s="42" t="n"/>
      <c r="E3523" s="42" t="n"/>
      <c r="F3523" s="42" t="n"/>
      <c r="G3523" s="42" t="n"/>
      <c r="H3523" s="42" t="n"/>
      <c r="I3523" s="42" t="n"/>
      <c r="J3523" s="42" t="n"/>
      <c r="K3523" s="42" t="n"/>
      <c r="L3523" s="42" t="n"/>
      <c r="M3523" s="42" t="n"/>
      <c r="N3523" s="42" t="n"/>
      <c r="O3523" s="42" t="n"/>
    </row>
    <row r="3524">
      <c r="A3524" s="40" t="n"/>
      <c r="B3524" s="41" t="n"/>
      <c r="C3524" s="42" t="n"/>
      <c r="D3524" s="42" t="n"/>
      <c r="E3524" s="42" t="n"/>
      <c r="F3524" s="42" t="n"/>
      <c r="G3524" s="42" t="n"/>
      <c r="H3524" s="42" t="n"/>
      <c r="I3524" s="42" t="n"/>
      <c r="J3524" s="42" t="n"/>
      <c r="K3524" s="42" t="n"/>
      <c r="L3524" s="42" t="n"/>
      <c r="M3524" s="42" t="n"/>
      <c r="N3524" s="42" t="n"/>
      <c r="O3524" s="42" t="n"/>
    </row>
    <row r="3525">
      <c r="A3525" s="40" t="n"/>
      <c r="B3525" s="41" t="n"/>
      <c r="C3525" s="42" t="n"/>
      <c r="D3525" s="42" t="n"/>
      <c r="E3525" s="42" t="n"/>
      <c r="F3525" s="42" t="n"/>
      <c r="G3525" s="42" t="n"/>
      <c r="H3525" s="42" t="n"/>
      <c r="I3525" s="42" t="n"/>
      <c r="J3525" s="42" t="n"/>
      <c r="K3525" s="42" t="n"/>
      <c r="L3525" s="42" t="n"/>
      <c r="M3525" s="42" t="n"/>
      <c r="N3525" s="42" t="n"/>
      <c r="O3525" s="42" t="n"/>
    </row>
    <row r="3526">
      <c r="A3526" s="40" t="n"/>
      <c r="B3526" s="41" t="n"/>
      <c r="C3526" s="42" t="n"/>
      <c r="D3526" s="42" t="n"/>
      <c r="E3526" s="42" t="n"/>
      <c r="F3526" s="42" t="n"/>
      <c r="G3526" s="42" t="n"/>
      <c r="H3526" s="42" t="n"/>
      <c r="I3526" s="42" t="n"/>
      <c r="J3526" s="42" t="n"/>
      <c r="K3526" s="42" t="n"/>
      <c r="L3526" s="42" t="n"/>
      <c r="M3526" s="42" t="n"/>
      <c r="N3526" s="42" t="n"/>
      <c r="O3526" s="42" t="n"/>
    </row>
    <row r="3527">
      <c r="A3527" s="40" t="n"/>
      <c r="B3527" s="41" t="n"/>
      <c r="C3527" s="42" t="n"/>
      <c r="D3527" s="42" t="n"/>
      <c r="E3527" s="42" t="n"/>
      <c r="F3527" s="42" t="n"/>
      <c r="G3527" s="42" t="n"/>
      <c r="H3527" s="42" t="n"/>
      <c r="I3527" s="42" t="n"/>
      <c r="J3527" s="42" t="n"/>
      <c r="K3527" s="42" t="n"/>
      <c r="L3527" s="42" t="n"/>
      <c r="M3527" s="42" t="n"/>
      <c r="N3527" s="42" t="n"/>
      <c r="O3527" s="42" t="n"/>
    </row>
    <row r="3528">
      <c r="A3528" s="40" t="n"/>
      <c r="B3528" s="41" t="n"/>
      <c r="C3528" s="42" t="n"/>
      <c r="D3528" s="42" t="n"/>
      <c r="E3528" s="42" t="n"/>
      <c r="F3528" s="42" t="n"/>
      <c r="G3528" s="42" t="n"/>
      <c r="H3528" s="42" t="n"/>
      <c r="I3528" s="42" t="n"/>
      <c r="J3528" s="42" t="n"/>
      <c r="K3528" s="42" t="n"/>
      <c r="L3528" s="42" t="n"/>
      <c r="M3528" s="42" t="n"/>
      <c r="N3528" s="42" t="n"/>
      <c r="O3528" s="42" t="n"/>
    </row>
    <row r="3529">
      <c r="A3529" s="40" t="n"/>
      <c r="B3529" s="41" t="n"/>
      <c r="C3529" s="42" t="n"/>
      <c r="D3529" s="42" t="n"/>
      <c r="E3529" s="42" t="n"/>
      <c r="F3529" s="42" t="n"/>
      <c r="G3529" s="42" t="n"/>
      <c r="H3529" s="42" t="n"/>
      <c r="I3529" s="42" t="n"/>
      <c r="J3529" s="42" t="n"/>
      <c r="K3529" s="42" t="n"/>
      <c r="L3529" s="42" t="n"/>
      <c r="M3529" s="42" t="n"/>
      <c r="N3529" s="42" t="n"/>
      <c r="O3529" s="42" t="n"/>
    </row>
    <row r="3530">
      <c r="A3530" s="40" t="n"/>
      <c r="B3530" s="41" t="n"/>
      <c r="C3530" s="42" t="n"/>
      <c r="D3530" s="42" t="n"/>
      <c r="E3530" s="42" t="n"/>
      <c r="F3530" s="42" t="n"/>
      <c r="G3530" s="42" t="n"/>
      <c r="H3530" s="42" t="n"/>
      <c r="I3530" s="42" t="n"/>
      <c r="J3530" s="42" t="n"/>
      <c r="K3530" s="42" t="n"/>
      <c r="L3530" s="42" t="n"/>
      <c r="M3530" s="42" t="n"/>
      <c r="N3530" s="42" t="n"/>
      <c r="O3530" s="42" t="n"/>
    </row>
    <row r="3531">
      <c r="A3531" s="40" t="n"/>
      <c r="B3531" s="41" t="n"/>
      <c r="C3531" s="42" t="n"/>
      <c r="D3531" s="42" t="n"/>
      <c r="E3531" s="42" t="n"/>
      <c r="F3531" s="42" t="n"/>
      <c r="G3531" s="42" t="n"/>
      <c r="H3531" s="42" t="n"/>
      <c r="I3531" s="42" t="n"/>
      <c r="J3531" s="42" t="n"/>
      <c r="K3531" s="42" t="n"/>
      <c r="L3531" s="42" t="n"/>
      <c r="M3531" s="42" t="n"/>
      <c r="N3531" s="42" t="n"/>
      <c r="O3531" s="42" t="n"/>
    </row>
    <row r="3532">
      <c r="A3532" s="40" t="n"/>
      <c r="B3532" s="41" t="n"/>
      <c r="C3532" s="42" t="n"/>
      <c r="D3532" s="42" t="n"/>
      <c r="E3532" s="42" t="n"/>
      <c r="F3532" s="42" t="n"/>
      <c r="G3532" s="42" t="n"/>
      <c r="H3532" s="42" t="n"/>
      <c r="I3532" s="42" t="n"/>
      <c r="J3532" s="42" t="n"/>
      <c r="K3532" s="42" t="n"/>
      <c r="L3532" s="42" t="n"/>
      <c r="M3532" s="42" t="n"/>
      <c r="N3532" s="42" t="n"/>
      <c r="O3532" s="42" t="n"/>
    </row>
    <row r="3533">
      <c r="A3533" s="40" t="n"/>
      <c r="B3533" s="41" t="n"/>
      <c r="C3533" s="42" t="n"/>
      <c r="D3533" s="42" t="n"/>
      <c r="E3533" s="42" t="n"/>
      <c r="F3533" s="42" t="n"/>
      <c r="G3533" s="42" t="n"/>
      <c r="H3533" s="42" t="n"/>
      <c r="I3533" s="42" t="n"/>
      <c r="J3533" s="42" t="n"/>
      <c r="K3533" s="42" t="n"/>
      <c r="L3533" s="42" t="n"/>
      <c r="M3533" s="42" t="n"/>
      <c r="N3533" s="42" t="n"/>
      <c r="O3533" s="42" t="n"/>
    </row>
    <row r="3534">
      <c r="A3534" s="40" t="n"/>
      <c r="B3534" s="41" t="n"/>
      <c r="C3534" s="42" t="n"/>
      <c r="D3534" s="42" t="n"/>
      <c r="E3534" s="42" t="n"/>
      <c r="F3534" s="42" t="n"/>
      <c r="G3534" s="42" t="n"/>
      <c r="H3534" s="42" t="n"/>
      <c r="I3534" s="42" t="n"/>
      <c r="J3534" s="42" t="n"/>
      <c r="K3534" s="42" t="n"/>
      <c r="L3534" s="42" t="n"/>
      <c r="M3534" s="42" t="n"/>
      <c r="N3534" s="42" t="n"/>
      <c r="O3534" s="42" t="n"/>
    </row>
    <row r="3535">
      <c r="A3535" s="40" t="n"/>
      <c r="B3535" s="41" t="n"/>
      <c r="C3535" s="42" t="n"/>
      <c r="D3535" s="42" t="n"/>
      <c r="E3535" s="42" t="n"/>
      <c r="F3535" s="42" t="n"/>
      <c r="G3535" s="42" t="n"/>
      <c r="H3535" s="42" t="n"/>
      <c r="I3535" s="42" t="n"/>
      <c r="J3535" s="42" t="n"/>
      <c r="K3535" s="42" t="n"/>
      <c r="L3535" s="42" t="n"/>
      <c r="M3535" s="42" t="n"/>
      <c r="N3535" s="42" t="n"/>
      <c r="O3535" s="42" t="n"/>
    </row>
    <row r="3536">
      <c r="A3536" s="40" t="n"/>
      <c r="B3536" s="41" t="n"/>
      <c r="C3536" s="42" t="n"/>
      <c r="D3536" s="42" t="n"/>
      <c r="E3536" s="42" t="n"/>
      <c r="F3536" s="42" t="n"/>
      <c r="G3536" s="42" t="n"/>
      <c r="H3536" s="42" t="n"/>
      <c r="I3536" s="42" t="n"/>
      <c r="J3536" s="42" t="n"/>
      <c r="K3536" s="42" t="n"/>
      <c r="L3536" s="42" t="n"/>
      <c r="M3536" s="42" t="n"/>
      <c r="N3536" s="42" t="n"/>
      <c r="O3536" s="42" t="n"/>
    </row>
    <row r="3537">
      <c r="A3537" s="40" t="n"/>
      <c r="B3537" s="41" t="n"/>
      <c r="C3537" s="42" t="n"/>
      <c r="D3537" s="42" t="n"/>
      <c r="E3537" s="42" t="n"/>
      <c r="F3537" s="42" t="n"/>
      <c r="G3537" s="42" t="n"/>
      <c r="H3537" s="42" t="n"/>
      <c r="I3537" s="42" t="n"/>
      <c r="J3537" s="42" t="n"/>
      <c r="K3537" s="42" t="n"/>
      <c r="L3537" s="42" t="n"/>
      <c r="M3537" s="42" t="n"/>
      <c r="N3537" s="42" t="n"/>
      <c r="O3537" s="42" t="n"/>
    </row>
    <row r="3538">
      <c r="A3538" s="40" t="n"/>
      <c r="B3538" s="41" t="n"/>
      <c r="C3538" s="42" t="n"/>
      <c r="D3538" s="42" t="n"/>
      <c r="E3538" s="42" t="n"/>
      <c r="F3538" s="42" t="n"/>
      <c r="G3538" s="42" t="n"/>
      <c r="H3538" s="42" t="n"/>
      <c r="I3538" s="42" t="n"/>
      <c r="J3538" s="42" t="n"/>
      <c r="K3538" s="42" t="n"/>
      <c r="L3538" s="42" t="n"/>
      <c r="M3538" s="42" t="n"/>
      <c r="N3538" s="42" t="n"/>
      <c r="O3538" s="42" t="n"/>
    </row>
    <row r="3539">
      <c r="A3539" s="40" t="n"/>
      <c r="B3539" s="41" t="n"/>
      <c r="C3539" s="42" t="n"/>
      <c r="D3539" s="42" t="n"/>
      <c r="E3539" s="42" t="n"/>
      <c r="F3539" s="42" t="n"/>
      <c r="G3539" s="42" t="n"/>
      <c r="H3539" s="42" t="n"/>
      <c r="I3539" s="42" t="n"/>
      <c r="J3539" s="42" t="n"/>
      <c r="K3539" s="42" t="n"/>
      <c r="L3539" s="42" t="n"/>
      <c r="M3539" s="42" t="n"/>
      <c r="N3539" s="42" t="n"/>
      <c r="O3539" s="42" t="n"/>
    </row>
    <row r="3540">
      <c r="A3540" s="40" t="n"/>
      <c r="B3540" s="41" t="n"/>
      <c r="C3540" s="42" t="n"/>
      <c r="D3540" s="42" t="n"/>
      <c r="E3540" s="42" t="n"/>
      <c r="F3540" s="42" t="n"/>
      <c r="G3540" s="42" t="n"/>
      <c r="H3540" s="42" t="n"/>
      <c r="I3540" s="42" t="n"/>
      <c r="J3540" s="42" t="n"/>
      <c r="K3540" s="42" t="n"/>
      <c r="L3540" s="42" t="n"/>
      <c r="M3540" s="42" t="n"/>
      <c r="N3540" s="42" t="n"/>
      <c r="O3540" s="42" t="n"/>
    </row>
    <row r="3541">
      <c r="A3541" s="40" t="n"/>
      <c r="B3541" s="41" t="n"/>
      <c r="C3541" s="42" t="n"/>
      <c r="D3541" s="42" t="n"/>
      <c r="E3541" s="42" t="n"/>
      <c r="F3541" s="42" t="n"/>
      <c r="G3541" s="42" t="n"/>
      <c r="H3541" s="42" t="n"/>
      <c r="I3541" s="42" t="n"/>
      <c r="J3541" s="42" t="n"/>
      <c r="K3541" s="42" t="n"/>
      <c r="L3541" s="42" t="n"/>
      <c r="M3541" s="42" t="n"/>
      <c r="N3541" s="42" t="n"/>
      <c r="O3541" s="42" t="n"/>
    </row>
    <row r="3542">
      <c r="A3542" s="40" t="n"/>
      <c r="B3542" s="41" t="n"/>
      <c r="C3542" s="42" t="n"/>
      <c r="D3542" s="42" t="n"/>
      <c r="E3542" s="42" t="n"/>
      <c r="F3542" s="42" t="n"/>
      <c r="G3542" s="42" t="n"/>
      <c r="H3542" s="42" t="n"/>
      <c r="I3542" s="42" t="n"/>
      <c r="J3542" s="42" t="n"/>
      <c r="K3542" s="42" t="n"/>
      <c r="L3542" s="42" t="n"/>
      <c r="M3542" s="42" t="n"/>
      <c r="N3542" s="42" t="n"/>
      <c r="O3542" s="42" t="n"/>
    </row>
    <row r="3543">
      <c r="A3543" s="40" t="n"/>
      <c r="B3543" s="41" t="n"/>
      <c r="C3543" s="42" t="n"/>
      <c r="D3543" s="42" t="n"/>
      <c r="E3543" s="42" t="n"/>
      <c r="F3543" s="42" t="n"/>
      <c r="G3543" s="42" t="n"/>
      <c r="H3543" s="42" t="n"/>
      <c r="I3543" s="42" t="n"/>
      <c r="J3543" s="42" t="n"/>
      <c r="K3543" s="42" t="n"/>
      <c r="L3543" s="42" t="n"/>
      <c r="M3543" s="42" t="n"/>
      <c r="N3543" s="42" t="n"/>
      <c r="O3543" s="42" t="n"/>
    </row>
    <row r="3544">
      <c r="A3544" s="40" t="n"/>
      <c r="B3544" s="41" t="n"/>
      <c r="C3544" s="42" t="n"/>
      <c r="D3544" s="42" t="n"/>
      <c r="E3544" s="42" t="n"/>
      <c r="F3544" s="42" t="n"/>
      <c r="G3544" s="42" t="n"/>
      <c r="H3544" s="42" t="n"/>
      <c r="I3544" s="42" t="n"/>
      <c r="J3544" s="42" t="n"/>
      <c r="K3544" s="42" t="n"/>
      <c r="L3544" s="42" t="n"/>
      <c r="M3544" s="42" t="n"/>
      <c r="N3544" s="42" t="n"/>
      <c r="O3544" s="42" t="n"/>
    </row>
    <row r="3545">
      <c r="A3545" s="40" t="n"/>
      <c r="B3545" s="41" t="n"/>
      <c r="C3545" s="42" t="n"/>
      <c r="D3545" s="42" t="n"/>
      <c r="E3545" s="42" t="n"/>
      <c r="F3545" s="42" t="n"/>
      <c r="G3545" s="42" t="n"/>
      <c r="H3545" s="42" t="n"/>
      <c r="I3545" s="42" t="n"/>
      <c r="J3545" s="42" t="n"/>
      <c r="K3545" s="42" t="n"/>
      <c r="L3545" s="42" t="n"/>
      <c r="M3545" s="42" t="n"/>
      <c r="N3545" s="42" t="n"/>
      <c r="O3545" s="42" t="n"/>
    </row>
    <row r="3546">
      <c r="A3546" s="40" t="n"/>
      <c r="B3546" s="41" t="n"/>
      <c r="C3546" s="42" t="n"/>
      <c r="D3546" s="42" t="n"/>
      <c r="E3546" s="42" t="n"/>
      <c r="F3546" s="42" t="n"/>
      <c r="G3546" s="42" t="n"/>
      <c r="H3546" s="42" t="n"/>
      <c r="I3546" s="42" t="n"/>
      <c r="J3546" s="42" t="n"/>
      <c r="K3546" s="42" t="n"/>
      <c r="L3546" s="42" t="n"/>
      <c r="M3546" s="42" t="n"/>
      <c r="N3546" s="42" t="n"/>
      <c r="O3546" s="42" t="n"/>
    </row>
    <row r="3547">
      <c r="A3547" s="40" t="n"/>
      <c r="B3547" s="41" t="n"/>
      <c r="C3547" s="42" t="n"/>
      <c r="D3547" s="42" t="n"/>
      <c r="E3547" s="42" t="n"/>
      <c r="F3547" s="42" t="n"/>
      <c r="G3547" s="42" t="n"/>
      <c r="H3547" s="42" t="n"/>
      <c r="I3547" s="42" t="n"/>
      <c r="J3547" s="42" t="n"/>
      <c r="K3547" s="42" t="n"/>
      <c r="L3547" s="42" t="n"/>
      <c r="M3547" s="42" t="n"/>
      <c r="N3547" s="42" t="n"/>
      <c r="O3547" s="42" t="n"/>
    </row>
    <row r="3548">
      <c r="A3548" s="40" t="n"/>
      <c r="B3548" s="41" t="n"/>
      <c r="C3548" s="42" t="n"/>
      <c r="D3548" s="42" t="n"/>
      <c r="E3548" s="42" t="n"/>
      <c r="F3548" s="42" t="n"/>
      <c r="G3548" s="42" t="n"/>
      <c r="H3548" s="42" t="n"/>
      <c r="I3548" s="42" t="n"/>
      <c r="J3548" s="42" t="n"/>
      <c r="K3548" s="42" t="n"/>
      <c r="L3548" s="42" t="n"/>
      <c r="M3548" s="42" t="n"/>
      <c r="N3548" s="42" t="n"/>
      <c r="O3548" s="42" t="n"/>
    </row>
    <row r="3549">
      <c r="A3549" s="40" t="n"/>
      <c r="B3549" s="41" t="n"/>
      <c r="C3549" s="42" t="n"/>
      <c r="D3549" s="42" t="n"/>
      <c r="E3549" s="42" t="n"/>
      <c r="F3549" s="42" t="n"/>
      <c r="G3549" s="42" t="n"/>
      <c r="H3549" s="42" t="n"/>
      <c r="I3549" s="42" t="n"/>
      <c r="J3549" s="42" t="n"/>
      <c r="K3549" s="42" t="n"/>
      <c r="L3549" s="42" t="n"/>
      <c r="M3549" s="42" t="n"/>
      <c r="N3549" s="42" t="n"/>
      <c r="O3549" s="42" t="n"/>
    </row>
    <row r="3550">
      <c r="A3550" s="40" t="n"/>
      <c r="B3550" s="41" t="n"/>
      <c r="C3550" s="42" t="n"/>
      <c r="D3550" s="42" t="n"/>
      <c r="E3550" s="42" t="n"/>
      <c r="F3550" s="42" t="n"/>
      <c r="G3550" s="42" t="n"/>
      <c r="H3550" s="42" t="n"/>
      <c r="I3550" s="42" t="n"/>
      <c r="J3550" s="42" t="n"/>
      <c r="K3550" s="42" t="n"/>
      <c r="L3550" s="42" t="n"/>
      <c r="M3550" s="42" t="n"/>
      <c r="N3550" s="42" t="n"/>
      <c r="O3550" s="42" t="n"/>
    </row>
    <row r="3551">
      <c r="A3551" s="40" t="n"/>
      <c r="B3551" s="41" t="n"/>
      <c r="C3551" s="42" t="n"/>
      <c r="D3551" s="42" t="n"/>
      <c r="E3551" s="42" t="n"/>
      <c r="F3551" s="42" t="n"/>
      <c r="G3551" s="42" t="n"/>
      <c r="H3551" s="42" t="n"/>
      <c r="I3551" s="42" t="n"/>
      <c r="J3551" s="42" t="n"/>
      <c r="K3551" s="42" t="n"/>
      <c r="L3551" s="42" t="n"/>
      <c r="M3551" s="42" t="n"/>
      <c r="N3551" s="42" t="n"/>
      <c r="O3551" s="42" t="n"/>
    </row>
    <row r="3552">
      <c r="A3552" s="40" t="n"/>
      <c r="B3552" s="41" t="n"/>
      <c r="C3552" s="42" t="n"/>
      <c r="D3552" s="42" t="n"/>
      <c r="E3552" s="42" t="n"/>
      <c r="F3552" s="42" t="n"/>
      <c r="G3552" s="42" t="n"/>
      <c r="H3552" s="42" t="n"/>
      <c r="I3552" s="42" t="n"/>
      <c r="J3552" s="42" t="n"/>
      <c r="K3552" s="42" t="n"/>
      <c r="L3552" s="42" t="n"/>
      <c r="M3552" s="42" t="n"/>
      <c r="N3552" s="42" t="n"/>
      <c r="O3552" s="42" t="n"/>
    </row>
    <row r="3553">
      <c r="A3553" s="40" t="n"/>
      <c r="B3553" s="41" t="n"/>
      <c r="C3553" s="42" t="n"/>
      <c r="D3553" s="42" t="n"/>
      <c r="E3553" s="42" t="n"/>
      <c r="F3553" s="42" t="n"/>
      <c r="G3553" s="42" t="n"/>
      <c r="H3553" s="42" t="n"/>
      <c r="I3553" s="42" t="n"/>
      <c r="J3553" s="42" t="n"/>
      <c r="K3553" s="42" t="n"/>
      <c r="L3553" s="42" t="n"/>
      <c r="M3553" s="42" t="n"/>
      <c r="N3553" s="42" t="n"/>
      <c r="O3553" s="42" t="n"/>
    </row>
    <row r="3554">
      <c r="A3554" s="40" t="n"/>
      <c r="B3554" s="41" t="n"/>
      <c r="C3554" s="42" t="n"/>
      <c r="D3554" s="42" t="n"/>
      <c r="E3554" s="42" t="n"/>
      <c r="F3554" s="42" t="n"/>
      <c r="G3554" s="42" t="n"/>
      <c r="H3554" s="42" t="n"/>
      <c r="I3554" s="42" t="n"/>
      <c r="J3554" s="42" t="n"/>
      <c r="K3554" s="42" t="n"/>
      <c r="L3554" s="42" t="n"/>
      <c r="M3554" s="42" t="n"/>
      <c r="N3554" s="42" t="n"/>
      <c r="O3554" s="42" t="n"/>
    </row>
    <row r="3555">
      <c r="A3555" s="40" t="n"/>
      <c r="B3555" s="41" t="n"/>
      <c r="C3555" s="42" t="n"/>
      <c r="D3555" s="42" t="n"/>
      <c r="E3555" s="42" t="n"/>
      <c r="F3555" s="42" t="n"/>
      <c r="G3555" s="42" t="n"/>
      <c r="H3555" s="42" t="n"/>
      <c r="I3555" s="42" t="n"/>
      <c r="J3555" s="42" t="n"/>
      <c r="K3555" s="42" t="n"/>
      <c r="L3555" s="42" t="n"/>
      <c r="M3555" s="42" t="n"/>
      <c r="N3555" s="42" t="n"/>
      <c r="O3555" s="42" t="n"/>
    </row>
    <row r="3556">
      <c r="A3556" s="40" t="n"/>
      <c r="B3556" s="41" t="n"/>
      <c r="C3556" s="42" t="n"/>
      <c r="D3556" s="42" t="n"/>
      <c r="E3556" s="42" t="n"/>
      <c r="F3556" s="42" t="n"/>
      <c r="G3556" s="42" t="n"/>
      <c r="H3556" s="42" t="n"/>
      <c r="I3556" s="42" t="n"/>
      <c r="J3556" s="42" t="n"/>
      <c r="K3556" s="42" t="n"/>
      <c r="L3556" s="42" t="n"/>
      <c r="M3556" s="42" t="n"/>
      <c r="N3556" s="42" t="n"/>
      <c r="O3556" s="42" t="n"/>
    </row>
    <row r="3557">
      <c r="A3557" s="40" t="n"/>
      <c r="B3557" s="41" t="n"/>
      <c r="C3557" s="42" t="n"/>
      <c r="D3557" s="42" t="n"/>
      <c r="E3557" s="42" t="n"/>
      <c r="F3557" s="42" t="n"/>
      <c r="G3557" s="42" t="n"/>
      <c r="H3557" s="42" t="n"/>
      <c r="I3557" s="42" t="n"/>
      <c r="J3557" s="42" t="n"/>
      <c r="K3557" s="42" t="n"/>
      <c r="L3557" s="42" t="n"/>
      <c r="M3557" s="42" t="n"/>
      <c r="N3557" s="42" t="n"/>
      <c r="O3557" s="42" t="n"/>
    </row>
    <row r="3558">
      <c r="A3558" s="40" t="n"/>
      <c r="B3558" s="41" t="n"/>
      <c r="C3558" s="42" t="n"/>
      <c r="D3558" s="42" t="n"/>
      <c r="E3558" s="42" t="n"/>
      <c r="F3558" s="42" t="n"/>
      <c r="G3558" s="42" t="n"/>
      <c r="H3558" s="42" t="n"/>
      <c r="I3558" s="42" t="n"/>
      <c r="J3558" s="42" t="n"/>
      <c r="K3558" s="42" t="n"/>
      <c r="L3558" s="42" t="n"/>
      <c r="M3558" s="42" t="n"/>
      <c r="N3558" s="42" t="n"/>
      <c r="O3558" s="42" t="n"/>
    </row>
    <row r="3559">
      <c r="A3559" s="40" t="n"/>
      <c r="B3559" s="41" t="n"/>
      <c r="C3559" s="42" t="n"/>
      <c r="D3559" s="42" t="n"/>
      <c r="E3559" s="42" t="n"/>
      <c r="F3559" s="42" t="n"/>
      <c r="G3559" s="42" t="n"/>
      <c r="H3559" s="42" t="n"/>
      <c r="I3559" s="42" t="n"/>
      <c r="J3559" s="42" t="n"/>
      <c r="K3559" s="42" t="n"/>
      <c r="L3559" s="42" t="n"/>
      <c r="M3559" s="42" t="n"/>
      <c r="N3559" s="42" t="n"/>
      <c r="O3559" s="42" t="n"/>
    </row>
    <row r="3560">
      <c r="A3560" s="40" t="n"/>
      <c r="B3560" s="41" t="n"/>
      <c r="C3560" s="42" t="n"/>
      <c r="D3560" s="42" t="n"/>
      <c r="E3560" s="42" t="n"/>
      <c r="F3560" s="42" t="n"/>
      <c r="G3560" s="42" t="n"/>
      <c r="H3560" s="42" t="n"/>
      <c r="I3560" s="42" t="n"/>
      <c r="J3560" s="42" t="n"/>
      <c r="K3560" s="42" t="n"/>
      <c r="L3560" s="42" t="n"/>
      <c r="M3560" s="42" t="n"/>
      <c r="N3560" s="42" t="n"/>
      <c r="O3560" s="42" t="n"/>
    </row>
    <row r="3561">
      <c r="A3561" s="40" t="n"/>
      <c r="B3561" s="41" t="n"/>
      <c r="C3561" s="42" t="n"/>
      <c r="D3561" s="42" t="n"/>
      <c r="E3561" s="42" t="n"/>
      <c r="F3561" s="42" t="n"/>
      <c r="G3561" s="42" t="n"/>
      <c r="H3561" s="42" t="n"/>
      <c r="I3561" s="42" t="n"/>
      <c r="J3561" s="42" t="n"/>
      <c r="K3561" s="42" t="n"/>
      <c r="L3561" s="42" t="n"/>
      <c r="M3561" s="42" t="n"/>
      <c r="N3561" s="42" t="n"/>
      <c r="O3561" s="42" t="n"/>
    </row>
    <row r="3562">
      <c r="A3562" s="40" t="n"/>
      <c r="B3562" s="41" t="n"/>
      <c r="C3562" s="42" t="n"/>
      <c r="D3562" s="42" t="n"/>
      <c r="E3562" s="42" t="n"/>
      <c r="F3562" s="42" t="n"/>
      <c r="G3562" s="42" t="n"/>
      <c r="H3562" s="42" t="n"/>
      <c r="I3562" s="42" t="n"/>
      <c r="J3562" s="42" t="n"/>
      <c r="K3562" s="42" t="n"/>
      <c r="L3562" s="42" t="n"/>
      <c r="M3562" s="42" t="n"/>
      <c r="N3562" s="42" t="n"/>
      <c r="O3562" s="42" t="n"/>
    </row>
    <row r="3563">
      <c r="A3563" s="40" t="n"/>
      <c r="B3563" s="41" t="n"/>
      <c r="C3563" s="42" t="n"/>
      <c r="D3563" s="42" t="n"/>
      <c r="E3563" s="42" t="n"/>
      <c r="F3563" s="42" t="n"/>
      <c r="G3563" s="42" t="n"/>
      <c r="H3563" s="42" t="n"/>
      <c r="I3563" s="42" t="n"/>
      <c r="J3563" s="42" t="n"/>
      <c r="K3563" s="42" t="n"/>
      <c r="L3563" s="42" t="n"/>
      <c r="M3563" s="42" t="n"/>
      <c r="N3563" s="42" t="n"/>
      <c r="O3563" s="42" t="n"/>
    </row>
    <row r="3564">
      <c r="A3564" s="40" t="n"/>
      <c r="B3564" s="41" t="n"/>
      <c r="C3564" s="42" t="n"/>
      <c r="D3564" s="42" t="n"/>
      <c r="E3564" s="42" t="n"/>
      <c r="F3564" s="42" t="n"/>
      <c r="G3564" s="42" t="n"/>
      <c r="H3564" s="42" t="n"/>
      <c r="I3564" s="42" t="n"/>
      <c r="J3564" s="42" t="n"/>
      <c r="K3564" s="42" t="n"/>
      <c r="L3564" s="42" t="n"/>
      <c r="M3564" s="42" t="n"/>
      <c r="N3564" s="42" t="n"/>
      <c r="O3564" s="42" t="n"/>
    </row>
    <row r="3565">
      <c r="A3565" s="40" t="n"/>
      <c r="B3565" s="41" t="n"/>
      <c r="C3565" s="42" t="n"/>
      <c r="D3565" s="42" t="n"/>
      <c r="E3565" s="42" t="n"/>
      <c r="F3565" s="42" t="n"/>
      <c r="G3565" s="42" t="n"/>
      <c r="H3565" s="42" t="n"/>
      <c r="I3565" s="42" t="n"/>
      <c r="J3565" s="42" t="n"/>
      <c r="K3565" s="42" t="n"/>
      <c r="L3565" s="42" t="n"/>
      <c r="M3565" s="42" t="n"/>
      <c r="N3565" s="42" t="n"/>
      <c r="O3565" s="42" t="n"/>
    </row>
    <row r="3566">
      <c r="A3566" s="40" t="n"/>
      <c r="B3566" s="41" t="n"/>
      <c r="C3566" s="42" t="n"/>
      <c r="D3566" s="42" t="n"/>
      <c r="E3566" s="42" t="n"/>
      <c r="F3566" s="42" t="n"/>
      <c r="G3566" s="42" t="n"/>
      <c r="H3566" s="42" t="n"/>
      <c r="I3566" s="42" t="n"/>
      <c r="J3566" s="42" t="n"/>
      <c r="K3566" s="42" t="n"/>
      <c r="L3566" s="42" t="n"/>
      <c r="M3566" s="42" t="n"/>
      <c r="N3566" s="42" t="n"/>
      <c r="O3566" s="42" t="n"/>
    </row>
    <row r="3567">
      <c r="A3567" s="40" t="n"/>
      <c r="B3567" s="41" t="n"/>
      <c r="C3567" s="42" t="n"/>
      <c r="D3567" s="42" t="n"/>
      <c r="E3567" s="42" t="n"/>
      <c r="F3567" s="42" t="n"/>
      <c r="G3567" s="42" t="n"/>
      <c r="H3567" s="42" t="n"/>
      <c r="I3567" s="42" t="n"/>
      <c r="J3567" s="42" t="n"/>
      <c r="K3567" s="42" t="n"/>
      <c r="L3567" s="42" t="n"/>
      <c r="M3567" s="42" t="n"/>
      <c r="N3567" s="42" t="n"/>
      <c r="O3567" s="42" t="n"/>
    </row>
    <row r="3568">
      <c r="A3568" s="40" t="n"/>
      <c r="B3568" s="41" t="n"/>
      <c r="C3568" s="42" t="n"/>
      <c r="D3568" s="42" t="n"/>
      <c r="E3568" s="42" t="n"/>
      <c r="F3568" s="42" t="n"/>
      <c r="G3568" s="42" t="n"/>
      <c r="H3568" s="42" t="n"/>
      <c r="I3568" s="42" t="n"/>
      <c r="J3568" s="42" t="n"/>
      <c r="K3568" s="42" t="n"/>
      <c r="L3568" s="42" t="n"/>
      <c r="M3568" s="42" t="n"/>
      <c r="N3568" s="42" t="n"/>
      <c r="O3568" s="42" t="n"/>
    </row>
    <row r="3569">
      <c r="A3569" s="40" t="n"/>
      <c r="B3569" s="41" t="n"/>
      <c r="C3569" s="42" t="n"/>
      <c r="D3569" s="42" t="n"/>
      <c r="E3569" s="42" t="n"/>
      <c r="F3569" s="42" t="n"/>
      <c r="G3569" s="42" t="n"/>
      <c r="H3569" s="42" t="n"/>
      <c r="I3569" s="42" t="n"/>
      <c r="J3569" s="42" t="n"/>
      <c r="K3569" s="42" t="n"/>
      <c r="L3569" s="42" t="n"/>
      <c r="M3569" s="42" t="n"/>
      <c r="N3569" s="42" t="n"/>
      <c r="O3569" s="42" t="n"/>
    </row>
    <row r="3570">
      <c r="A3570" s="40" t="n"/>
      <c r="B3570" s="41" t="n"/>
      <c r="C3570" s="42" t="n"/>
      <c r="D3570" s="42" t="n"/>
      <c r="E3570" s="42" t="n"/>
      <c r="F3570" s="42" t="n"/>
      <c r="G3570" s="42" t="n"/>
      <c r="H3570" s="42" t="n"/>
      <c r="I3570" s="42" t="n"/>
      <c r="J3570" s="42" t="n"/>
      <c r="K3570" s="42" t="n"/>
      <c r="L3570" s="42" t="n"/>
      <c r="M3570" s="42" t="n"/>
      <c r="N3570" s="42" t="n"/>
      <c r="O3570" s="42" t="n"/>
    </row>
    <row r="3571">
      <c r="A3571" s="40" t="n"/>
      <c r="B3571" s="41" t="n"/>
      <c r="C3571" s="42" t="n"/>
      <c r="D3571" s="42" t="n"/>
      <c r="E3571" s="42" t="n"/>
      <c r="F3571" s="42" t="n"/>
      <c r="G3571" s="42" t="n"/>
      <c r="H3571" s="42" t="n"/>
      <c r="I3571" s="42" t="n"/>
      <c r="J3571" s="42" t="n"/>
      <c r="K3571" s="42" t="n"/>
      <c r="L3571" s="42" t="n"/>
      <c r="M3571" s="42" t="n"/>
      <c r="N3571" s="42" t="n"/>
      <c r="O3571" s="42" t="n"/>
    </row>
    <row r="3572">
      <c r="A3572" s="40" t="n"/>
      <c r="B3572" s="41" t="n"/>
      <c r="C3572" s="42" t="n"/>
      <c r="D3572" s="42" t="n"/>
      <c r="E3572" s="42" t="n"/>
      <c r="F3572" s="42" t="n"/>
      <c r="G3572" s="42" t="n"/>
      <c r="H3572" s="42" t="n"/>
      <c r="I3572" s="42" t="n"/>
      <c r="J3572" s="42" t="n"/>
      <c r="K3572" s="42" t="n"/>
      <c r="L3572" s="42" t="n"/>
      <c r="M3572" s="42" t="n"/>
      <c r="N3572" s="42" t="n"/>
      <c r="O3572" s="42" t="n"/>
    </row>
    <row r="3573">
      <c r="A3573" s="40" t="n"/>
      <c r="B3573" s="41" t="n"/>
      <c r="C3573" s="42" t="n"/>
      <c r="D3573" s="42" t="n"/>
      <c r="E3573" s="42" t="n"/>
      <c r="F3573" s="42" t="n"/>
      <c r="G3573" s="42" t="n"/>
      <c r="H3573" s="42" t="n"/>
      <c r="I3573" s="42" t="n"/>
      <c r="J3573" s="42" t="n"/>
      <c r="K3573" s="42" t="n"/>
      <c r="L3573" s="42" t="n"/>
      <c r="M3573" s="42" t="n"/>
      <c r="N3573" s="42" t="n"/>
      <c r="O3573" s="42" t="n"/>
    </row>
    <row r="3574">
      <c r="A3574" s="40" t="n"/>
      <c r="B3574" s="41" t="n"/>
      <c r="C3574" s="42" t="n"/>
      <c r="D3574" s="42" t="n"/>
      <c r="E3574" s="42" t="n"/>
      <c r="F3574" s="42" t="n"/>
      <c r="G3574" s="42" t="n"/>
      <c r="H3574" s="42" t="n"/>
      <c r="I3574" s="42" t="n"/>
      <c r="J3574" s="42" t="n"/>
      <c r="K3574" s="42" t="n"/>
      <c r="L3574" s="42" t="n"/>
      <c r="M3574" s="42" t="n"/>
      <c r="N3574" s="42" t="n"/>
      <c r="O3574" s="42" t="n"/>
    </row>
    <row r="3575">
      <c r="A3575" s="40" t="n"/>
      <c r="B3575" s="41" t="n"/>
      <c r="C3575" s="42" t="n"/>
      <c r="D3575" s="42" t="n"/>
      <c r="E3575" s="42" t="n"/>
      <c r="F3575" s="42" t="n"/>
      <c r="G3575" s="42" t="n"/>
      <c r="H3575" s="42" t="n"/>
      <c r="I3575" s="42" t="n"/>
      <c r="J3575" s="42" t="n"/>
      <c r="K3575" s="42" t="n"/>
      <c r="L3575" s="42" t="n"/>
      <c r="M3575" s="42" t="n"/>
      <c r="N3575" s="42" t="n"/>
      <c r="O3575" s="42" t="n"/>
    </row>
    <row r="3576">
      <c r="A3576" s="40" t="n"/>
      <c r="B3576" s="41" t="n"/>
      <c r="C3576" s="42" t="n"/>
      <c r="D3576" s="42" t="n"/>
      <c r="E3576" s="42" t="n"/>
      <c r="F3576" s="42" t="n"/>
      <c r="G3576" s="42" t="n"/>
      <c r="H3576" s="42" t="n"/>
      <c r="I3576" s="42" t="n"/>
      <c r="J3576" s="42" t="n"/>
      <c r="K3576" s="42" t="n"/>
      <c r="L3576" s="42" t="n"/>
      <c r="M3576" s="42" t="n"/>
      <c r="N3576" s="42" t="n"/>
      <c r="O3576" s="42" t="n"/>
    </row>
    <row r="3577">
      <c r="A3577" s="40" t="n"/>
      <c r="B3577" s="41" t="n"/>
      <c r="C3577" s="42" t="n"/>
      <c r="D3577" s="42" t="n"/>
      <c r="E3577" s="42" t="n"/>
      <c r="F3577" s="42" t="n"/>
      <c r="G3577" s="42" t="n"/>
      <c r="H3577" s="42" t="n"/>
      <c r="I3577" s="42" t="n"/>
      <c r="J3577" s="42" t="n"/>
      <c r="K3577" s="42" t="n"/>
      <c r="L3577" s="42" t="n"/>
      <c r="M3577" s="42" t="n"/>
      <c r="N3577" s="42" t="n"/>
      <c r="O3577" s="42" t="n"/>
    </row>
    <row r="3578">
      <c r="A3578" s="40" t="n"/>
      <c r="B3578" s="41" t="n"/>
      <c r="C3578" s="42" t="n"/>
      <c r="D3578" s="42" t="n"/>
      <c r="E3578" s="42" t="n"/>
      <c r="F3578" s="42" t="n"/>
      <c r="G3578" s="42" t="n"/>
      <c r="H3578" s="42" t="n"/>
      <c r="I3578" s="42" t="n"/>
      <c r="J3578" s="42" t="n"/>
      <c r="K3578" s="42" t="n"/>
      <c r="L3578" s="42" t="n"/>
      <c r="M3578" s="42" t="n"/>
      <c r="N3578" s="42" t="n"/>
      <c r="O3578" s="42" t="n"/>
    </row>
    <row r="3579">
      <c r="A3579" s="40" t="n"/>
      <c r="B3579" s="41" t="n"/>
      <c r="C3579" s="42" t="n"/>
      <c r="D3579" s="42" t="n"/>
      <c r="E3579" s="42" t="n"/>
      <c r="F3579" s="42" t="n"/>
      <c r="G3579" s="42" t="n"/>
      <c r="H3579" s="42" t="n"/>
      <c r="I3579" s="42" t="n"/>
      <c r="J3579" s="42" t="n"/>
      <c r="K3579" s="42" t="n"/>
      <c r="L3579" s="42" t="n"/>
      <c r="M3579" s="42" t="n"/>
      <c r="N3579" s="42" t="n"/>
      <c r="O3579" s="42" t="n"/>
    </row>
    <row r="3580">
      <c r="A3580" s="40" t="n"/>
      <c r="B3580" s="41" t="n"/>
      <c r="C3580" s="42" t="n"/>
      <c r="D3580" s="42" t="n"/>
      <c r="E3580" s="42" t="n"/>
      <c r="F3580" s="42" t="n"/>
      <c r="G3580" s="42" t="n"/>
      <c r="H3580" s="42" t="n"/>
      <c r="I3580" s="42" t="n"/>
      <c r="J3580" s="42" t="n"/>
      <c r="K3580" s="42" t="n"/>
      <c r="L3580" s="42" t="n"/>
      <c r="M3580" s="42" t="n"/>
      <c r="N3580" s="42" t="n"/>
      <c r="O3580" s="42" t="n"/>
    </row>
    <row r="3581">
      <c r="A3581" s="40" t="n"/>
      <c r="B3581" s="41" t="n"/>
      <c r="C3581" s="42" t="n"/>
      <c r="D3581" s="42" t="n"/>
      <c r="E3581" s="42" t="n"/>
      <c r="F3581" s="42" t="n"/>
      <c r="G3581" s="42" t="n"/>
      <c r="H3581" s="42" t="n"/>
      <c r="I3581" s="42" t="n"/>
      <c r="J3581" s="42" t="n"/>
      <c r="K3581" s="42" t="n"/>
      <c r="L3581" s="42" t="n"/>
      <c r="M3581" s="42" t="n"/>
      <c r="N3581" s="42" t="n"/>
      <c r="O3581" s="42" t="n"/>
    </row>
    <row r="3582">
      <c r="A3582" s="40" t="n"/>
      <c r="B3582" s="41" t="n"/>
      <c r="C3582" s="42" t="n"/>
      <c r="D3582" s="42" t="n"/>
      <c r="E3582" s="42" t="n"/>
      <c r="F3582" s="42" t="n"/>
      <c r="G3582" s="42" t="n"/>
      <c r="H3582" s="42" t="n"/>
      <c r="I3582" s="42" t="n"/>
      <c r="J3582" s="42" t="n"/>
      <c r="K3582" s="42" t="n"/>
      <c r="L3582" s="42" t="n"/>
      <c r="M3582" s="42" t="n"/>
      <c r="N3582" s="42" t="n"/>
      <c r="O3582" s="42" t="n"/>
    </row>
    <row r="3583">
      <c r="A3583" s="40" t="n"/>
      <c r="B3583" s="41" t="n"/>
      <c r="C3583" s="42" t="n"/>
      <c r="D3583" s="42" t="n"/>
      <c r="E3583" s="42" t="n"/>
      <c r="F3583" s="42" t="n"/>
      <c r="G3583" s="42" t="n"/>
      <c r="H3583" s="42" t="n"/>
      <c r="I3583" s="42" t="n"/>
      <c r="J3583" s="42" t="n"/>
      <c r="K3583" s="42" t="n"/>
      <c r="L3583" s="42" t="n"/>
      <c r="M3583" s="42" t="n"/>
      <c r="N3583" s="42" t="n"/>
      <c r="O3583" s="42" t="n"/>
    </row>
    <row r="3584">
      <c r="A3584" s="40" t="n"/>
      <c r="B3584" s="41" t="n"/>
      <c r="C3584" s="42" t="n"/>
      <c r="D3584" s="42" t="n"/>
      <c r="E3584" s="42" t="n"/>
      <c r="F3584" s="42" t="n"/>
      <c r="G3584" s="42" t="n"/>
      <c r="H3584" s="42" t="n"/>
      <c r="I3584" s="42" t="n"/>
      <c r="J3584" s="42" t="n"/>
      <c r="K3584" s="42" t="n"/>
      <c r="L3584" s="42" t="n"/>
      <c r="M3584" s="42" t="n"/>
      <c r="N3584" s="42" t="n"/>
      <c r="O3584" s="42" t="n"/>
    </row>
    <row r="3585">
      <c r="A3585" s="40" t="n"/>
      <c r="B3585" s="41" t="n"/>
      <c r="C3585" s="42" t="n"/>
      <c r="D3585" s="42" t="n"/>
      <c r="E3585" s="42" t="n"/>
      <c r="F3585" s="42" t="n"/>
      <c r="G3585" s="42" t="n"/>
      <c r="H3585" s="42" t="n"/>
      <c r="I3585" s="42" t="n"/>
      <c r="J3585" s="42" t="n"/>
      <c r="K3585" s="42" t="n"/>
      <c r="L3585" s="42" t="n"/>
      <c r="M3585" s="42" t="n"/>
      <c r="N3585" s="42" t="n"/>
      <c r="O3585" s="42" t="n"/>
    </row>
    <row r="3586">
      <c r="A3586" s="40" t="n"/>
      <c r="B3586" s="41" t="n"/>
      <c r="C3586" s="42" t="n"/>
      <c r="D3586" s="42" t="n"/>
      <c r="E3586" s="42" t="n"/>
      <c r="F3586" s="42" t="n"/>
      <c r="G3586" s="42" t="n"/>
      <c r="H3586" s="42" t="n"/>
      <c r="I3586" s="42" t="n"/>
      <c r="J3586" s="42" t="n"/>
      <c r="K3586" s="42" t="n"/>
      <c r="L3586" s="42" t="n"/>
      <c r="M3586" s="42" t="n"/>
      <c r="N3586" s="42" t="n"/>
      <c r="O3586" s="42" t="n"/>
    </row>
    <row r="3587">
      <c r="A3587" s="40" t="n"/>
      <c r="B3587" s="41" t="n"/>
      <c r="C3587" s="42" t="n"/>
      <c r="D3587" s="42" t="n"/>
      <c r="E3587" s="42" t="n"/>
      <c r="F3587" s="42" t="n"/>
      <c r="G3587" s="42" t="n"/>
      <c r="H3587" s="42" t="n"/>
      <c r="I3587" s="42" t="n"/>
      <c r="J3587" s="42" t="n"/>
      <c r="K3587" s="42" t="n"/>
      <c r="L3587" s="42" t="n"/>
      <c r="M3587" s="42" t="n"/>
      <c r="N3587" s="42" t="n"/>
      <c r="O3587" s="42" t="n"/>
    </row>
    <row r="3588">
      <c r="A3588" s="40" t="n"/>
      <c r="B3588" s="41" t="n"/>
      <c r="C3588" s="42" t="n"/>
      <c r="D3588" s="42" t="n"/>
      <c r="E3588" s="42" t="n"/>
      <c r="F3588" s="42" t="n"/>
      <c r="G3588" s="42" t="n"/>
      <c r="H3588" s="42" t="n"/>
      <c r="I3588" s="42" t="n"/>
      <c r="J3588" s="42" t="n"/>
      <c r="K3588" s="42" t="n"/>
      <c r="L3588" s="42" t="n"/>
      <c r="M3588" s="42" t="n"/>
      <c r="N3588" s="42" t="n"/>
      <c r="O3588" s="42" t="n"/>
    </row>
    <row r="3589">
      <c r="A3589" s="40" t="n"/>
      <c r="B3589" s="41" t="n"/>
      <c r="C3589" s="42" t="n"/>
      <c r="D3589" s="42" t="n"/>
      <c r="E3589" s="42" t="n"/>
      <c r="F3589" s="42" t="n"/>
      <c r="G3589" s="42" t="n"/>
      <c r="H3589" s="42" t="n"/>
      <c r="I3589" s="42" t="n"/>
      <c r="J3589" s="42" t="n"/>
      <c r="K3589" s="42" t="n"/>
      <c r="L3589" s="42" t="n"/>
      <c r="M3589" s="42" t="n"/>
      <c r="N3589" s="42" t="n"/>
      <c r="O3589" s="42" t="n"/>
    </row>
    <row r="3590">
      <c r="A3590" s="40" t="n"/>
      <c r="B3590" s="41" t="n"/>
      <c r="C3590" s="42" t="n"/>
      <c r="D3590" s="42" t="n"/>
      <c r="E3590" s="42" t="n"/>
      <c r="F3590" s="42" t="n"/>
      <c r="G3590" s="42" t="n"/>
      <c r="H3590" s="42" t="n"/>
      <c r="I3590" s="42" t="n"/>
      <c r="J3590" s="42" t="n"/>
      <c r="K3590" s="42" t="n"/>
      <c r="L3590" s="42" t="n"/>
      <c r="M3590" s="42" t="n"/>
      <c r="N3590" s="42" t="n"/>
      <c r="O3590" s="42" t="n"/>
    </row>
    <row r="3591">
      <c r="A3591" s="40" t="n"/>
      <c r="B3591" s="41" t="n"/>
      <c r="C3591" s="42" t="n"/>
      <c r="D3591" s="42" t="n"/>
      <c r="E3591" s="42" t="n"/>
      <c r="F3591" s="42" t="n"/>
      <c r="G3591" s="42" t="n"/>
      <c r="H3591" s="42" t="n"/>
      <c r="I3591" s="42" t="n"/>
      <c r="J3591" s="42" t="n"/>
      <c r="K3591" s="42" t="n"/>
      <c r="L3591" s="42" t="n"/>
      <c r="M3591" s="42" t="n"/>
      <c r="N3591" s="42" t="n"/>
      <c r="O3591" s="42" t="n"/>
    </row>
    <row r="3592">
      <c r="A3592" s="40" t="n"/>
      <c r="B3592" s="41" t="n"/>
      <c r="C3592" s="42" t="n"/>
      <c r="D3592" s="42" t="n"/>
      <c r="E3592" s="42" t="n"/>
      <c r="F3592" s="42" t="n"/>
      <c r="G3592" s="42" t="n"/>
      <c r="H3592" s="42" t="n"/>
      <c r="I3592" s="42" t="n"/>
      <c r="J3592" s="42" t="n"/>
      <c r="K3592" s="42" t="n"/>
      <c r="L3592" s="42" t="n"/>
      <c r="M3592" s="42" t="n"/>
      <c r="N3592" s="42" t="n"/>
      <c r="O3592" s="42" t="n"/>
    </row>
    <row r="3593">
      <c r="A3593" s="40" t="n"/>
      <c r="B3593" s="41" t="n"/>
      <c r="C3593" s="42" t="n"/>
      <c r="D3593" s="42" t="n"/>
      <c r="E3593" s="42" t="n"/>
      <c r="F3593" s="42" t="n"/>
      <c r="G3593" s="42" t="n"/>
      <c r="H3593" s="42" t="n"/>
      <c r="I3593" s="42" t="n"/>
      <c r="J3593" s="42" t="n"/>
      <c r="K3593" s="42" t="n"/>
      <c r="L3593" s="42" t="n"/>
      <c r="M3593" s="42" t="n"/>
      <c r="N3593" s="42" t="n"/>
      <c r="O3593" s="42" t="n"/>
    </row>
    <row r="3594">
      <c r="A3594" s="40" t="n"/>
      <c r="B3594" s="41" t="n"/>
      <c r="C3594" s="42" t="n"/>
      <c r="D3594" s="42" t="n"/>
      <c r="E3594" s="42" t="n"/>
      <c r="F3594" s="42" t="n"/>
      <c r="G3594" s="42" t="n"/>
      <c r="H3594" s="42" t="n"/>
      <c r="I3594" s="42" t="n"/>
      <c r="J3594" s="42" t="n"/>
      <c r="K3594" s="42" t="n"/>
      <c r="L3594" s="42" t="n"/>
      <c r="M3594" s="42" t="n"/>
      <c r="N3594" s="42" t="n"/>
      <c r="O3594" s="42" t="n"/>
    </row>
    <row r="3595">
      <c r="A3595" s="40" t="n"/>
      <c r="B3595" s="41" t="n"/>
      <c r="C3595" s="42" t="n"/>
      <c r="D3595" s="42" t="n"/>
      <c r="E3595" s="42" t="n"/>
      <c r="F3595" s="42" t="n"/>
      <c r="G3595" s="42" t="n"/>
      <c r="H3595" s="42" t="n"/>
      <c r="I3595" s="42" t="n"/>
      <c r="J3595" s="42" t="n"/>
      <c r="K3595" s="42" t="n"/>
      <c r="L3595" s="42" t="n"/>
      <c r="M3595" s="42" t="n"/>
      <c r="N3595" s="42" t="n"/>
      <c r="O3595" s="42" t="n"/>
    </row>
    <row r="3596">
      <c r="A3596" s="40" t="n"/>
      <c r="B3596" s="41" t="n"/>
      <c r="C3596" s="42" t="n"/>
      <c r="D3596" s="42" t="n"/>
      <c r="E3596" s="42" t="n"/>
      <c r="F3596" s="42" t="n"/>
      <c r="G3596" s="42" t="n"/>
      <c r="H3596" s="42" t="n"/>
      <c r="I3596" s="42" t="n"/>
      <c r="J3596" s="42" t="n"/>
      <c r="K3596" s="42" t="n"/>
      <c r="L3596" s="42" t="n"/>
      <c r="M3596" s="42" t="n"/>
      <c r="N3596" s="42" t="n"/>
      <c r="O3596" s="42" t="n"/>
    </row>
    <row r="3597">
      <c r="A3597" s="40" t="n"/>
      <c r="B3597" s="41" t="n"/>
      <c r="C3597" s="42" t="n"/>
      <c r="D3597" s="42" t="n"/>
      <c r="E3597" s="42" t="n"/>
      <c r="F3597" s="42" t="n"/>
      <c r="G3597" s="42" t="n"/>
      <c r="H3597" s="42" t="n"/>
      <c r="I3597" s="42" t="n"/>
      <c r="J3597" s="42" t="n"/>
      <c r="K3597" s="42" t="n"/>
      <c r="L3597" s="42" t="n"/>
      <c r="M3597" s="42" t="n"/>
      <c r="N3597" s="42" t="n"/>
      <c r="O3597" s="42" t="n"/>
    </row>
    <row r="3598">
      <c r="A3598" s="40" t="n"/>
      <c r="B3598" s="41" t="n"/>
      <c r="C3598" s="42" t="n"/>
      <c r="D3598" s="42" t="n"/>
      <c r="E3598" s="42" t="n"/>
      <c r="F3598" s="42" t="n"/>
      <c r="G3598" s="42" t="n"/>
      <c r="H3598" s="42" t="n"/>
      <c r="I3598" s="42" t="n"/>
      <c r="J3598" s="42" t="n"/>
      <c r="K3598" s="42" t="n"/>
      <c r="L3598" s="42" t="n"/>
      <c r="M3598" s="42" t="n"/>
      <c r="N3598" s="42" t="n"/>
      <c r="O3598" s="42" t="n"/>
    </row>
    <row r="3599">
      <c r="A3599" s="40" t="n"/>
      <c r="B3599" s="41" t="n"/>
      <c r="C3599" s="42" t="n"/>
      <c r="D3599" s="42" t="n"/>
      <c r="E3599" s="42" t="n"/>
      <c r="F3599" s="42" t="n"/>
      <c r="G3599" s="42" t="n"/>
      <c r="H3599" s="42" t="n"/>
      <c r="I3599" s="42" t="n"/>
      <c r="J3599" s="42" t="n"/>
      <c r="K3599" s="42" t="n"/>
      <c r="L3599" s="42" t="n"/>
      <c r="M3599" s="42" t="n"/>
      <c r="N3599" s="42" t="n"/>
      <c r="O3599" s="42" t="n"/>
    </row>
    <row r="3600">
      <c r="A3600" s="40" t="n"/>
      <c r="B3600" s="41" t="n"/>
      <c r="C3600" s="42" t="n"/>
      <c r="D3600" s="42" t="n"/>
      <c r="E3600" s="42" t="n"/>
      <c r="F3600" s="42" t="n"/>
      <c r="G3600" s="42" t="n"/>
      <c r="H3600" s="42" t="n"/>
      <c r="I3600" s="42" t="n"/>
      <c r="J3600" s="42" t="n"/>
      <c r="K3600" s="42" t="n"/>
      <c r="L3600" s="42" t="n"/>
      <c r="M3600" s="42" t="n"/>
      <c r="N3600" s="42" t="n"/>
      <c r="O3600" s="42" t="n"/>
    </row>
    <row r="3601">
      <c r="A3601" s="40" t="n"/>
      <c r="B3601" s="41" t="n"/>
      <c r="C3601" s="42" t="n"/>
      <c r="D3601" s="42" t="n"/>
      <c r="E3601" s="42" t="n"/>
      <c r="F3601" s="42" t="n"/>
      <c r="G3601" s="42" t="n"/>
      <c r="H3601" s="42" t="n"/>
      <c r="I3601" s="42" t="n"/>
      <c r="J3601" s="42" t="n"/>
      <c r="K3601" s="42" t="n"/>
      <c r="L3601" s="42" t="n"/>
      <c r="M3601" s="42" t="n"/>
      <c r="N3601" s="42" t="n"/>
      <c r="O3601" s="42" t="n"/>
    </row>
    <row r="3602">
      <c r="A3602" s="40" t="n"/>
      <c r="B3602" s="41" t="n"/>
      <c r="C3602" s="42" t="n"/>
      <c r="D3602" s="42" t="n"/>
      <c r="E3602" s="42" t="n"/>
      <c r="F3602" s="42" t="n"/>
      <c r="G3602" s="42" t="n"/>
      <c r="H3602" s="42" t="n"/>
      <c r="I3602" s="42" t="n"/>
      <c r="J3602" s="42" t="n"/>
      <c r="K3602" s="42" t="n"/>
      <c r="L3602" s="42" t="n"/>
      <c r="M3602" s="42" t="n"/>
      <c r="N3602" s="42" t="n"/>
      <c r="O3602" s="42" t="n"/>
    </row>
    <row r="3603">
      <c r="A3603" s="40" t="n"/>
      <c r="B3603" s="41" t="n"/>
      <c r="C3603" s="42" t="n"/>
      <c r="D3603" s="42" t="n"/>
      <c r="E3603" s="42" t="n"/>
      <c r="F3603" s="42" t="n"/>
      <c r="G3603" s="42" t="n"/>
      <c r="H3603" s="42" t="n"/>
      <c r="I3603" s="42" t="n"/>
      <c r="J3603" s="42" t="n"/>
      <c r="K3603" s="42" t="n"/>
      <c r="L3603" s="42" t="n"/>
      <c r="M3603" s="42" t="n"/>
      <c r="N3603" s="42" t="n"/>
      <c r="O3603" s="42" t="n"/>
    </row>
    <row r="3604">
      <c r="A3604" s="40" t="n"/>
      <c r="B3604" s="41" t="n"/>
      <c r="C3604" s="42" t="n"/>
      <c r="D3604" s="42" t="n"/>
      <c r="E3604" s="42" t="n"/>
      <c r="F3604" s="42" t="n"/>
      <c r="G3604" s="42" t="n"/>
      <c r="H3604" s="42" t="n"/>
      <c r="I3604" s="42" t="n"/>
      <c r="J3604" s="42" t="n"/>
      <c r="K3604" s="42" t="n"/>
      <c r="L3604" s="42" t="n"/>
      <c r="M3604" s="42" t="n"/>
      <c r="N3604" s="42" t="n"/>
      <c r="O3604" s="42" t="n"/>
    </row>
    <row r="3605">
      <c r="A3605" s="40" t="n"/>
      <c r="B3605" s="41" t="n"/>
      <c r="C3605" s="42" t="n"/>
      <c r="D3605" s="42" t="n"/>
      <c r="E3605" s="42" t="n"/>
      <c r="F3605" s="42" t="n"/>
      <c r="G3605" s="42" t="n"/>
      <c r="H3605" s="42" t="n"/>
      <c r="I3605" s="42" t="n"/>
      <c r="J3605" s="42" t="n"/>
      <c r="K3605" s="42" t="n"/>
      <c r="L3605" s="42" t="n"/>
      <c r="M3605" s="42" t="n"/>
      <c r="N3605" s="42" t="n"/>
      <c r="O3605" s="42" t="n"/>
    </row>
    <row r="3606">
      <c r="A3606" s="40" t="n"/>
      <c r="B3606" s="41" t="n"/>
      <c r="C3606" s="42" t="n"/>
      <c r="D3606" s="42" t="n"/>
      <c r="E3606" s="42" t="n"/>
      <c r="F3606" s="42" t="n"/>
      <c r="G3606" s="42" t="n"/>
      <c r="H3606" s="42" t="n"/>
      <c r="I3606" s="42" t="n"/>
      <c r="J3606" s="42" t="n"/>
      <c r="K3606" s="42" t="n"/>
      <c r="L3606" s="42" t="n"/>
      <c r="M3606" s="42" t="n"/>
      <c r="N3606" s="42" t="n"/>
      <c r="O3606" s="42" t="n"/>
    </row>
    <row r="3607">
      <c r="A3607" s="40" t="n"/>
      <c r="B3607" s="41" t="n"/>
      <c r="C3607" s="42" t="n"/>
      <c r="D3607" s="42" t="n"/>
      <c r="E3607" s="42" t="n"/>
      <c r="F3607" s="42" t="n"/>
      <c r="G3607" s="42" t="n"/>
      <c r="H3607" s="42" t="n"/>
      <c r="I3607" s="42" t="n"/>
      <c r="J3607" s="42" t="n"/>
      <c r="K3607" s="42" t="n"/>
      <c r="L3607" s="42" t="n"/>
      <c r="M3607" s="42" t="n"/>
      <c r="N3607" s="42" t="n"/>
      <c r="O3607" s="42" t="n"/>
    </row>
    <row r="3608">
      <c r="A3608" s="40" t="n"/>
      <c r="B3608" s="41" t="n"/>
      <c r="C3608" s="42" t="n"/>
      <c r="D3608" s="42" t="n"/>
      <c r="E3608" s="42" t="n"/>
      <c r="F3608" s="42" t="n"/>
      <c r="G3608" s="42" t="n"/>
      <c r="H3608" s="42" t="n"/>
      <c r="I3608" s="42" t="n"/>
      <c r="J3608" s="42" t="n"/>
      <c r="K3608" s="42" t="n"/>
      <c r="L3608" s="42" t="n"/>
      <c r="M3608" s="42" t="n"/>
      <c r="N3608" s="42" t="n"/>
      <c r="O3608" s="42" t="n"/>
    </row>
    <row r="3609">
      <c r="A3609" s="40" t="n"/>
      <c r="B3609" s="41" t="n"/>
      <c r="C3609" s="42" t="n"/>
      <c r="D3609" s="42" t="n"/>
      <c r="E3609" s="42" t="n"/>
      <c r="F3609" s="42" t="n"/>
      <c r="G3609" s="42" t="n"/>
      <c r="H3609" s="42" t="n"/>
      <c r="I3609" s="42" t="n"/>
      <c r="J3609" s="42" t="n"/>
      <c r="K3609" s="42" t="n"/>
      <c r="L3609" s="42" t="n"/>
      <c r="M3609" s="42" t="n"/>
      <c r="N3609" s="42" t="n"/>
      <c r="O3609" s="42" t="n"/>
    </row>
    <row r="3610">
      <c r="A3610" s="40" t="n"/>
      <c r="B3610" s="41" t="n"/>
      <c r="C3610" s="42" t="n"/>
      <c r="D3610" s="42" t="n"/>
      <c r="E3610" s="42" t="n"/>
      <c r="F3610" s="42" t="n"/>
      <c r="G3610" s="42" t="n"/>
      <c r="H3610" s="42" t="n"/>
      <c r="I3610" s="42" t="n"/>
      <c r="J3610" s="42" t="n"/>
      <c r="K3610" s="42" t="n"/>
      <c r="L3610" s="42" t="n"/>
      <c r="M3610" s="42" t="n"/>
      <c r="N3610" s="42" t="n"/>
      <c r="O3610" s="42" t="n"/>
    </row>
    <row r="3611">
      <c r="A3611" s="40" t="n"/>
      <c r="B3611" s="41" t="n"/>
      <c r="C3611" s="42" t="n"/>
      <c r="D3611" s="42" t="n"/>
      <c r="E3611" s="42" t="n"/>
      <c r="F3611" s="42" t="n"/>
      <c r="G3611" s="42" t="n"/>
      <c r="H3611" s="42" t="n"/>
      <c r="I3611" s="42" t="n"/>
      <c r="J3611" s="42" t="n"/>
      <c r="K3611" s="42" t="n"/>
      <c r="L3611" s="42" t="n"/>
      <c r="M3611" s="42" t="n"/>
      <c r="N3611" s="42" t="n"/>
      <c r="O3611" s="42" t="n"/>
    </row>
    <row r="3612">
      <c r="A3612" s="40" t="n"/>
      <c r="B3612" s="41" t="n"/>
      <c r="C3612" s="42" t="n"/>
      <c r="D3612" s="42" t="n"/>
      <c r="E3612" s="42" t="n"/>
      <c r="F3612" s="42" t="n"/>
      <c r="G3612" s="42" t="n"/>
      <c r="H3612" s="42" t="n"/>
      <c r="I3612" s="42" t="n"/>
      <c r="J3612" s="42" t="n"/>
      <c r="K3612" s="42" t="n"/>
      <c r="L3612" s="42" t="n"/>
      <c r="M3612" s="42" t="n"/>
      <c r="N3612" s="42" t="n"/>
      <c r="O3612" s="42" t="n"/>
    </row>
    <row r="3613">
      <c r="A3613" s="40" t="n"/>
      <c r="B3613" s="41" t="n"/>
      <c r="C3613" s="42" t="n"/>
      <c r="D3613" s="42" t="n"/>
      <c r="E3613" s="42" t="n"/>
      <c r="F3613" s="42" t="n"/>
      <c r="G3613" s="42" t="n"/>
      <c r="H3613" s="42" t="n"/>
      <c r="I3613" s="42" t="n"/>
      <c r="J3613" s="42" t="n"/>
      <c r="K3613" s="42" t="n"/>
      <c r="L3613" s="42" t="n"/>
      <c r="M3613" s="42" t="n"/>
      <c r="N3613" s="42" t="n"/>
      <c r="O3613" s="42" t="n"/>
    </row>
    <row r="3614">
      <c r="A3614" s="40" t="n"/>
      <c r="B3614" s="41" t="n"/>
      <c r="C3614" s="42" t="n"/>
      <c r="D3614" s="42" t="n"/>
      <c r="E3614" s="42" t="n"/>
      <c r="F3614" s="42" t="n"/>
      <c r="G3614" s="42" t="n"/>
      <c r="H3614" s="42" t="n"/>
      <c r="I3614" s="42" t="n"/>
      <c r="J3614" s="42" t="n"/>
      <c r="K3614" s="42" t="n"/>
      <c r="L3614" s="42" t="n"/>
      <c r="M3614" s="42" t="n"/>
      <c r="N3614" s="42" t="n"/>
      <c r="O3614" s="42" t="n"/>
    </row>
    <row r="3615">
      <c r="A3615" s="40" t="n"/>
      <c r="B3615" s="41" t="n"/>
      <c r="C3615" s="42" t="n"/>
      <c r="D3615" s="42" t="n"/>
      <c r="E3615" s="42" t="n"/>
      <c r="F3615" s="42" t="n"/>
      <c r="G3615" s="42" t="n"/>
      <c r="H3615" s="42" t="n"/>
      <c r="I3615" s="42" t="n"/>
      <c r="J3615" s="42" t="n"/>
      <c r="K3615" s="42" t="n"/>
      <c r="L3615" s="42" t="n"/>
      <c r="M3615" s="42" t="n"/>
      <c r="N3615" s="42" t="n"/>
      <c r="O3615" s="42" t="n"/>
    </row>
    <row r="3616">
      <c r="A3616" s="40" t="n"/>
      <c r="B3616" s="41" t="n"/>
      <c r="C3616" s="42" t="n"/>
      <c r="D3616" s="42" t="n"/>
      <c r="E3616" s="42" t="n"/>
      <c r="F3616" s="42" t="n"/>
      <c r="G3616" s="42" t="n"/>
      <c r="H3616" s="42" t="n"/>
      <c r="I3616" s="42" t="n"/>
      <c r="J3616" s="42" t="n"/>
      <c r="K3616" s="42" t="n"/>
      <c r="L3616" s="42" t="n"/>
      <c r="M3616" s="42" t="n"/>
      <c r="N3616" s="42" t="n"/>
      <c r="O3616" s="42" t="n"/>
    </row>
    <row r="3617">
      <c r="A3617" s="40" t="n"/>
      <c r="B3617" s="41" t="n"/>
      <c r="C3617" s="42" t="n"/>
      <c r="D3617" s="42" t="n"/>
      <c r="E3617" s="42" t="n"/>
      <c r="F3617" s="42" t="n"/>
      <c r="G3617" s="42" t="n"/>
      <c r="H3617" s="42" t="n"/>
      <c r="I3617" s="42" t="n"/>
      <c r="J3617" s="42" t="n"/>
      <c r="K3617" s="42" t="n"/>
      <c r="L3617" s="42" t="n"/>
      <c r="M3617" s="42" t="n"/>
      <c r="N3617" s="42" t="n"/>
      <c r="O3617" s="42" t="n"/>
    </row>
    <row r="3618">
      <c r="A3618" s="40" t="n"/>
      <c r="B3618" s="41" t="n"/>
      <c r="C3618" s="42" t="n"/>
      <c r="D3618" s="42" t="n"/>
      <c r="E3618" s="42" t="n"/>
      <c r="F3618" s="42" t="n"/>
      <c r="G3618" s="42" t="n"/>
      <c r="H3618" s="42" t="n"/>
      <c r="I3618" s="42" t="n"/>
      <c r="J3618" s="42" t="n"/>
      <c r="K3618" s="42" t="n"/>
      <c r="L3618" s="42" t="n"/>
      <c r="M3618" s="42" t="n"/>
      <c r="N3618" s="42" t="n"/>
      <c r="O3618" s="42" t="n"/>
    </row>
    <row r="3619">
      <c r="A3619" s="40" t="n"/>
      <c r="B3619" s="41" t="n"/>
      <c r="C3619" s="42" t="n"/>
      <c r="D3619" s="42" t="n"/>
      <c r="E3619" s="42" t="n"/>
      <c r="F3619" s="42" t="n"/>
      <c r="G3619" s="42" t="n"/>
      <c r="H3619" s="42" t="n"/>
      <c r="I3619" s="42" t="n"/>
      <c r="J3619" s="42" t="n"/>
      <c r="K3619" s="42" t="n"/>
      <c r="L3619" s="42" t="n"/>
      <c r="M3619" s="42" t="n"/>
      <c r="N3619" s="42" t="n"/>
      <c r="O3619" s="42" t="n"/>
    </row>
    <row r="3620">
      <c r="A3620" s="40" t="n"/>
      <c r="B3620" s="41" t="n"/>
      <c r="C3620" s="42" t="n"/>
      <c r="D3620" s="42" t="n"/>
      <c r="E3620" s="42" t="n"/>
      <c r="F3620" s="42" t="n"/>
      <c r="G3620" s="42" t="n"/>
      <c r="H3620" s="42" t="n"/>
      <c r="I3620" s="42" t="n"/>
      <c r="J3620" s="42" t="n"/>
      <c r="K3620" s="42" t="n"/>
      <c r="L3620" s="42" t="n"/>
      <c r="M3620" s="42" t="n"/>
      <c r="N3620" s="42" t="n"/>
      <c r="O3620" s="42" t="n"/>
    </row>
    <row r="3621">
      <c r="A3621" s="40" t="n"/>
      <c r="B3621" s="41" t="n"/>
      <c r="C3621" s="42" t="n"/>
      <c r="D3621" s="42" t="n"/>
      <c r="E3621" s="42" t="n"/>
      <c r="F3621" s="42" t="n"/>
      <c r="G3621" s="42" t="n"/>
      <c r="H3621" s="42" t="n"/>
      <c r="I3621" s="42" t="n"/>
      <c r="J3621" s="42" t="n"/>
      <c r="K3621" s="42" t="n"/>
      <c r="L3621" s="42" t="n"/>
      <c r="M3621" s="42" t="n"/>
      <c r="N3621" s="42" t="n"/>
      <c r="O3621" s="42" t="n"/>
    </row>
    <row r="3622">
      <c r="A3622" s="40" t="n"/>
      <c r="B3622" s="41" t="n"/>
      <c r="C3622" s="42" t="n"/>
      <c r="D3622" s="42" t="n"/>
      <c r="E3622" s="42" t="n"/>
      <c r="F3622" s="42" t="n"/>
      <c r="G3622" s="42" t="n"/>
      <c r="H3622" s="42" t="n"/>
      <c r="I3622" s="42" t="n"/>
      <c r="J3622" s="42" t="n"/>
      <c r="K3622" s="42" t="n"/>
      <c r="L3622" s="42" t="n"/>
      <c r="M3622" s="42" t="n"/>
      <c r="N3622" s="42" t="n"/>
      <c r="O3622" s="42" t="n"/>
    </row>
    <row r="3623">
      <c r="A3623" s="40" t="n"/>
      <c r="B3623" s="41" t="n"/>
      <c r="C3623" s="42" t="n"/>
      <c r="D3623" s="42" t="n"/>
      <c r="E3623" s="42" t="n"/>
      <c r="F3623" s="42" t="n"/>
      <c r="G3623" s="42" t="n"/>
      <c r="H3623" s="42" t="n"/>
      <c r="I3623" s="42" t="n"/>
      <c r="J3623" s="42" t="n"/>
      <c r="K3623" s="42" t="n"/>
      <c r="L3623" s="42" t="n"/>
      <c r="M3623" s="42" t="n"/>
      <c r="N3623" s="42" t="n"/>
      <c r="O3623" s="42" t="n"/>
    </row>
    <row r="3624">
      <c r="A3624" s="40" t="n"/>
      <c r="B3624" s="41" t="n"/>
      <c r="C3624" s="42" t="n"/>
      <c r="D3624" s="42" t="n"/>
      <c r="E3624" s="42" t="n"/>
      <c r="F3624" s="42" t="n"/>
      <c r="G3624" s="42" t="n"/>
      <c r="H3624" s="42" t="n"/>
      <c r="I3624" s="42" t="n"/>
      <c r="J3624" s="42" t="n"/>
      <c r="K3624" s="42" t="n"/>
      <c r="L3624" s="42" t="n"/>
      <c r="M3624" s="42" t="n"/>
      <c r="N3624" s="42" t="n"/>
      <c r="O3624" s="42" t="n"/>
    </row>
    <row r="3625">
      <c r="A3625" s="40" t="n"/>
      <c r="B3625" s="41" t="n"/>
      <c r="C3625" s="42" t="n"/>
      <c r="D3625" s="42" t="n"/>
      <c r="E3625" s="42" t="n"/>
      <c r="F3625" s="42" t="n"/>
      <c r="G3625" s="42" t="n"/>
      <c r="H3625" s="42" t="n"/>
      <c r="I3625" s="42" t="n"/>
      <c r="J3625" s="42" t="n"/>
      <c r="K3625" s="42" t="n"/>
      <c r="L3625" s="42" t="n"/>
      <c r="M3625" s="42" t="n"/>
      <c r="N3625" s="42" t="n"/>
      <c r="O3625" s="42" t="n"/>
    </row>
    <row r="3626">
      <c r="A3626" s="40" t="n"/>
      <c r="B3626" s="41" t="n"/>
      <c r="C3626" s="42" t="n"/>
      <c r="D3626" s="42" t="n"/>
      <c r="E3626" s="42" t="n"/>
      <c r="F3626" s="42" t="n"/>
      <c r="G3626" s="42" t="n"/>
      <c r="H3626" s="42" t="n"/>
      <c r="I3626" s="42" t="n"/>
      <c r="J3626" s="42" t="n"/>
      <c r="K3626" s="42" t="n"/>
      <c r="L3626" s="42" t="n"/>
      <c r="M3626" s="42" t="n"/>
      <c r="N3626" s="42" t="n"/>
      <c r="O3626" s="42" t="n"/>
    </row>
    <row r="3627">
      <c r="A3627" s="40" t="n"/>
      <c r="B3627" s="41" t="n"/>
      <c r="C3627" s="42" t="n"/>
      <c r="D3627" s="42" t="n"/>
      <c r="E3627" s="42" t="n"/>
      <c r="F3627" s="42" t="n"/>
      <c r="G3627" s="42" t="n"/>
      <c r="H3627" s="42" t="n"/>
      <c r="I3627" s="42" t="n"/>
      <c r="J3627" s="42" t="n"/>
      <c r="K3627" s="42" t="n"/>
      <c r="L3627" s="42" t="n"/>
      <c r="M3627" s="42" t="n"/>
      <c r="N3627" s="42" t="n"/>
      <c r="O3627" s="42" t="n"/>
    </row>
    <row r="3628">
      <c r="A3628" s="40" t="n"/>
      <c r="B3628" s="41" t="n"/>
      <c r="C3628" s="42" t="n"/>
      <c r="D3628" s="42" t="n"/>
      <c r="E3628" s="42" t="n"/>
      <c r="F3628" s="42" t="n"/>
      <c r="G3628" s="42" t="n"/>
      <c r="H3628" s="42" t="n"/>
      <c r="I3628" s="42" t="n"/>
      <c r="J3628" s="42" t="n"/>
      <c r="K3628" s="42" t="n"/>
      <c r="L3628" s="42" t="n"/>
      <c r="M3628" s="42" t="n"/>
      <c r="N3628" s="42" t="n"/>
      <c r="O3628" s="42" t="n"/>
    </row>
    <row r="3629">
      <c r="A3629" s="40" t="n"/>
      <c r="B3629" s="41" t="n"/>
      <c r="C3629" s="42" t="n"/>
      <c r="D3629" s="42" t="n"/>
      <c r="E3629" s="42" t="n"/>
      <c r="F3629" s="42" t="n"/>
      <c r="G3629" s="42" t="n"/>
      <c r="H3629" s="42" t="n"/>
      <c r="I3629" s="42" t="n"/>
      <c r="J3629" s="42" t="n"/>
      <c r="K3629" s="42" t="n"/>
      <c r="L3629" s="42" t="n"/>
      <c r="M3629" s="42" t="n"/>
      <c r="N3629" s="42" t="n"/>
      <c r="O3629" s="42" t="n"/>
    </row>
    <row r="3630">
      <c r="A3630" s="40" t="n"/>
      <c r="B3630" s="41" t="n"/>
      <c r="C3630" s="42" t="n"/>
      <c r="D3630" s="42" t="n"/>
      <c r="E3630" s="42" t="n"/>
      <c r="F3630" s="42" t="n"/>
      <c r="G3630" s="42" t="n"/>
      <c r="H3630" s="42" t="n"/>
      <c r="I3630" s="42" t="n"/>
      <c r="J3630" s="42" t="n"/>
      <c r="K3630" s="42" t="n"/>
      <c r="L3630" s="42" t="n"/>
      <c r="M3630" s="42" t="n"/>
      <c r="N3630" s="42" t="n"/>
      <c r="O3630" s="42" t="n"/>
    </row>
    <row r="3631">
      <c r="A3631" s="40" t="n"/>
      <c r="B3631" s="41" t="n"/>
      <c r="C3631" s="42" t="n"/>
      <c r="D3631" s="42" t="n"/>
      <c r="E3631" s="42" t="n"/>
      <c r="F3631" s="42" t="n"/>
      <c r="G3631" s="42" t="n"/>
      <c r="H3631" s="42" t="n"/>
      <c r="I3631" s="42" t="n"/>
      <c r="J3631" s="42" t="n"/>
      <c r="K3631" s="42" t="n"/>
      <c r="L3631" s="42" t="n"/>
      <c r="M3631" s="42" t="n"/>
      <c r="N3631" s="42" t="n"/>
      <c r="O3631" s="42" t="n"/>
    </row>
    <row r="3632">
      <c r="A3632" s="40" t="n"/>
      <c r="B3632" s="41" t="n"/>
      <c r="C3632" s="42" t="n"/>
      <c r="D3632" s="42" t="n"/>
      <c r="E3632" s="42" t="n"/>
      <c r="F3632" s="42" t="n"/>
      <c r="G3632" s="42" t="n"/>
      <c r="H3632" s="42" t="n"/>
      <c r="I3632" s="42" t="n"/>
      <c r="J3632" s="42" t="n"/>
      <c r="K3632" s="42" t="n"/>
      <c r="L3632" s="42" t="n"/>
      <c r="M3632" s="42" t="n"/>
      <c r="N3632" s="42" t="n"/>
      <c r="O3632" s="42" t="n"/>
    </row>
    <row r="3633">
      <c r="A3633" s="40" t="n"/>
      <c r="B3633" s="41" t="n"/>
      <c r="C3633" s="42" t="n"/>
      <c r="D3633" s="42" t="n"/>
      <c r="E3633" s="42" t="n"/>
      <c r="F3633" s="42" t="n"/>
      <c r="G3633" s="42" t="n"/>
      <c r="H3633" s="42" t="n"/>
      <c r="I3633" s="42" t="n"/>
      <c r="J3633" s="42" t="n"/>
      <c r="K3633" s="42" t="n"/>
      <c r="L3633" s="42" t="n"/>
      <c r="M3633" s="42" t="n"/>
      <c r="N3633" s="42" t="n"/>
      <c r="O3633" s="42" t="n"/>
    </row>
    <row r="3634">
      <c r="A3634" s="40" t="n"/>
      <c r="B3634" s="41" t="n"/>
      <c r="C3634" s="42" t="n"/>
      <c r="D3634" s="42" t="n"/>
      <c r="E3634" s="42" t="n"/>
      <c r="F3634" s="42" t="n"/>
      <c r="G3634" s="42" t="n"/>
      <c r="H3634" s="42" t="n"/>
      <c r="I3634" s="42" t="n"/>
      <c r="J3634" s="42" t="n"/>
      <c r="K3634" s="42" t="n"/>
      <c r="L3634" s="42" t="n"/>
      <c r="M3634" s="42" t="n"/>
      <c r="N3634" s="42" t="n"/>
      <c r="O3634" s="42" t="n"/>
    </row>
    <row r="3635">
      <c r="A3635" s="40" t="n"/>
      <c r="B3635" s="41" t="n"/>
      <c r="C3635" s="42" t="n"/>
      <c r="D3635" s="42" t="n"/>
      <c r="E3635" s="42" t="n"/>
      <c r="F3635" s="42" t="n"/>
      <c r="G3635" s="42" t="n"/>
      <c r="H3635" s="42" t="n"/>
      <c r="I3635" s="42" t="n"/>
      <c r="J3635" s="42" t="n"/>
      <c r="K3635" s="42" t="n"/>
      <c r="L3635" s="42" t="n"/>
      <c r="M3635" s="42" t="n"/>
      <c r="N3635" s="42" t="n"/>
      <c r="O3635" s="42" t="n"/>
    </row>
    <row r="3636">
      <c r="A3636" s="40" t="n"/>
      <c r="B3636" s="41" t="n"/>
      <c r="C3636" s="42" t="n"/>
      <c r="D3636" s="42" t="n"/>
      <c r="E3636" s="42" t="n"/>
      <c r="F3636" s="42" t="n"/>
      <c r="G3636" s="42" t="n"/>
      <c r="H3636" s="42" t="n"/>
      <c r="I3636" s="42" t="n"/>
      <c r="J3636" s="42" t="n"/>
      <c r="K3636" s="42" t="n"/>
      <c r="L3636" s="42" t="n"/>
      <c r="M3636" s="42" t="n"/>
      <c r="N3636" s="42" t="n"/>
      <c r="O3636" s="42" t="n"/>
    </row>
    <row r="3637">
      <c r="A3637" s="40" t="n"/>
      <c r="B3637" s="41" t="n"/>
      <c r="C3637" s="42" t="n"/>
      <c r="D3637" s="42" t="n"/>
      <c r="E3637" s="42" t="n"/>
      <c r="F3637" s="42" t="n"/>
      <c r="G3637" s="42" t="n"/>
      <c r="H3637" s="42" t="n"/>
      <c r="I3637" s="42" t="n"/>
      <c r="J3637" s="42" t="n"/>
      <c r="K3637" s="42" t="n"/>
      <c r="L3637" s="42" t="n"/>
      <c r="M3637" s="42" t="n"/>
      <c r="N3637" s="42" t="n"/>
      <c r="O3637" s="42" t="n"/>
    </row>
    <row r="3638">
      <c r="A3638" s="40" t="n"/>
      <c r="B3638" s="41" t="n"/>
      <c r="C3638" s="42" t="n"/>
      <c r="D3638" s="42" t="n"/>
      <c r="E3638" s="42" t="n"/>
      <c r="F3638" s="42" t="n"/>
      <c r="G3638" s="42" t="n"/>
      <c r="H3638" s="42" t="n"/>
      <c r="I3638" s="42" t="n"/>
      <c r="J3638" s="42" t="n"/>
      <c r="K3638" s="42" t="n"/>
      <c r="L3638" s="42" t="n"/>
      <c r="M3638" s="42" t="n"/>
      <c r="N3638" s="42" t="n"/>
      <c r="O3638" s="42" t="n"/>
    </row>
    <row r="3639">
      <c r="A3639" s="40" t="n"/>
      <c r="B3639" s="41" t="n"/>
      <c r="C3639" s="42" t="n"/>
      <c r="D3639" s="42" t="n"/>
      <c r="E3639" s="42" t="n"/>
      <c r="F3639" s="42" t="n"/>
      <c r="G3639" s="42" t="n"/>
      <c r="H3639" s="42" t="n"/>
      <c r="I3639" s="42" t="n"/>
      <c r="J3639" s="42" t="n"/>
      <c r="K3639" s="42" t="n"/>
      <c r="L3639" s="42" t="n"/>
      <c r="M3639" s="42" t="n"/>
      <c r="N3639" s="42" t="n"/>
      <c r="O3639" s="42" t="n"/>
    </row>
    <row r="3640">
      <c r="A3640" s="40" t="n"/>
      <c r="B3640" s="41" t="n"/>
      <c r="C3640" s="42" t="n"/>
      <c r="D3640" s="42" t="n"/>
      <c r="E3640" s="42" t="n"/>
      <c r="F3640" s="42" t="n"/>
      <c r="G3640" s="42" t="n"/>
      <c r="H3640" s="42" t="n"/>
      <c r="I3640" s="42" t="n"/>
      <c r="J3640" s="42" t="n"/>
      <c r="K3640" s="42" t="n"/>
      <c r="L3640" s="42" t="n"/>
      <c r="M3640" s="42" t="n"/>
      <c r="N3640" s="42" t="n"/>
      <c r="O3640" s="42" t="n"/>
    </row>
    <row r="3641">
      <c r="A3641" s="40" t="n"/>
      <c r="B3641" s="41" t="n"/>
      <c r="C3641" s="42" t="n"/>
      <c r="D3641" s="42" t="n"/>
      <c r="E3641" s="42" t="n"/>
      <c r="F3641" s="42" t="n"/>
      <c r="G3641" s="42" t="n"/>
      <c r="H3641" s="42" t="n"/>
      <c r="I3641" s="42" t="n"/>
      <c r="J3641" s="42" t="n"/>
      <c r="K3641" s="42" t="n"/>
      <c r="L3641" s="42" t="n"/>
      <c r="M3641" s="42" t="n"/>
      <c r="N3641" s="42" t="n"/>
      <c r="O3641" s="42" t="n"/>
    </row>
    <row r="3642">
      <c r="A3642" s="40" t="n"/>
      <c r="B3642" s="41" t="n"/>
      <c r="C3642" s="42" t="n"/>
      <c r="D3642" s="42" t="n"/>
      <c r="E3642" s="42" t="n"/>
      <c r="F3642" s="42" t="n"/>
      <c r="G3642" s="42" t="n"/>
      <c r="H3642" s="42" t="n"/>
      <c r="I3642" s="42" t="n"/>
      <c r="J3642" s="42" t="n"/>
      <c r="K3642" s="42" t="n"/>
      <c r="L3642" s="42" t="n"/>
      <c r="M3642" s="42" t="n"/>
      <c r="N3642" s="42" t="n"/>
      <c r="O3642" s="42" t="n"/>
    </row>
    <row r="3643">
      <c r="A3643" s="40" t="n"/>
      <c r="B3643" s="41" t="n"/>
      <c r="C3643" s="42" t="n"/>
      <c r="D3643" s="42" t="n"/>
      <c r="E3643" s="42" t="n"/>
      <c r="F3643" s="42" t="n"/>
      <c r="G3643" s="42" t="n"/>
      <c r="H3643" s="42" t="n"/>
      <c r="I3643" s="42" t="n"/>
      <c r="J3643" s="42" t="n"/>
      <c r="K3643" s="42" t="n"/>
      <c r="L3643" s="42" t="n"/>
      <c r="M3643" s="42" t="n"/>
      <c r="N3643" s="42" t="n"/>
      <c r="O3643" s="42" t="n"/>
    </row>
    <row r="3644">
      <c r="A3644" s="40" t="n"/>
      <c r="B3644" s="41" t="n"/>
      <c r="C3644" s="42" t="n"/>
      <c r="D3644" s="42" t="n"/>
      <c r="E3644" s="42" t="n"/>
      <c r="F3644" s="42" t="n"/>
      <c r="G3644" s="42" t="n"/>
      <c r="H3644" s="42" t="n"/>
      <c r="I3644" s="42" t="n"/>
      <c r="J3644" s="42" t="n"/>
      <c r="K3644" s="42" t="n"/>
      <c r="L3644" s="42" t="n"/>
      <c r="M3644" s="42" t="n"/>
      <c r="N3644" s="42" t="n"/>
      <c r="O3644" s="42" t="n"/>
    </row>
    <row r="3645">
      <c r="A3645" s="40" t="n"/>
      <c r="B3645" s="41" t="n"/>
      <c r="C3645" s="42" t="n"/>
      <c r="D3645" s="42" t="n"/>
      <c r="E3645" s="42" t="n"/>
      <c r="F3645" s="42" t="n"/>
      <c r="G3645" s="42" t="n"/>
      <c r="H3645" s="42" t="n"/>
      <c r="I3645" s="42" t="n"/>
      <c r="J3645" s="42" t="n"/>
      <c r="K3645" s="42" t="n"/>
      <c r="L3645" s="42" t="n"/>
      <c r="M3645" s="42" t="n"/>
      <c r="N3645" s="42" t="n"/>
      <c r="O3645" s="42" t="n"/>
    </row>
    <row r="3646">
      <c r="A3646" s="40" t="n"/>
      <c r="B3646" s="41" t="n"/>
      <c r="C3646" s="42" t="n"/>
      <c r="D3646" s="42" t="n"/>
      <c r="E3646" s="42" t="n"/>
      <c r="F3646" s="42" t="n"/>
      <c r="G3646" s="42" t="n"/>
      <c r="H3646" s="42" t="n"/>
      <c r="I3646" s="42" t="n"/>
      <c r="J3646" s="42" t="n"/>
      <c r="K3646" s="42" t="n"/>
      <c r="L3646" s="42" t="n"/>
      <c r="M3646" s="42" t="n"/>
      <c r="N3646" s="42" t="n"/>
      <c r="O3646" s="42" t="n"/>
    </row>
    <row r="3647">
      <c r="A3647" s="40" t="n"/>
      <c r="B3647" s="41" t="n"/>
      <c r="C3647" s="42" t="n"/>
      <c r="D3647" s="42" t="n"/>
      <c r="E3647" s="42" t="n"/>
      <c r="F3647" s="42" t="n"/>
      <c r="G3647" s="42" t="n"/>
      <c r="H3647" s="42" t="n"/>
      <c r="I3647" s="42" t="n"/>
      <c r="J3647" s="42" t="n"/>
      <c r="K3647" s="42" t="n"/>
      <c r="L3647" s="42" t="n"/>
      <c r="M3647" s="42" t="n"/>
      <c r="N3647" s="42" t="n"/>
      <c r="O3647" s="42" t="n"/>
    </row>
    <row r="3648">
      <c r="A3648" s="40" t="n"/>
      <c r="B3648" s="41" t="n"/>
      <c r="C3648" s="42" t="n"/>
      <c r="D3648" s="42" t="n"/>
      <c r="E3648" s="42" t="n"/>
      <c r="F3648" s="42" t="n"/>
      <c r="G3648" s="42" t="n"/>
      <c r="H3648" s="42" t="n"/>
      <c r="I3648" s="42" t="n"/>
      <c r="J3648" s="42" t="n"/>
      <c r="K3648" s="42" t="n"/>
      <c r="L3648" s="42" t="n"/>
      <c r="M3648" s="42" t="n"/>
      <c r="N3648" s="42" t="n"/>
      <c r="O3648" s="42" t="n"/>
    </row>
    <row r="3649">
      <c r="A3649" s="40" t="n"/>
      <c r="B3649" s="41" t="n"/>
      <c r="C3649" s="42" t="n"/>
      <c r="D3649" s="42" t="n"/>
      <c r="E3649" s="42" t="n"/>
      <c r="F3649" s="42" t="n"/>
      <c r="G3649" s="42" t="n"/>
      <c r="H3649" s="42" t="n"/>
      <c r="I3649" s="42" t="n"/>
      <c r="J3649" s="42" t="n"/>
      <c r="K3649" s="42" t="n"/>
      <c r="L3649" s="42" t="n"/>
      <c r="M3649" s="42" t="n"/>
      <c r="N3649" s="42" t="n"/>
      <c r="O3649" s="42" t="n"/>
    </row>
    <row r="3650">
      <c r="A3650" s="40" t="n"/>
      <c r="B3650" s="41" t="n"/>
      <c r="C3650" s="42" t="n"/>
      <c r="D3650" s="42" t="n"/>
      <c r="E3650" s="42" t="n"/>
      <c r="F3650" s="42" t="n"/>
      <c r="G3650" s="42" t="n"/>
      <c r="H3650" s="42" t="n"/>
      <c r="I3650" s="42" t="n"/>
      <c r="J3650" s="42" t="n"/>
      <c r="K3650" s="42" t="n"/>
      <c r="L3650" s="42" t="n"/>
      <c r="M3650" s="42" t="n"/>
      <c r="N3650" s="42" t="n"/>
      <c r="O3650" s="42" t="n"/>
    </row>
    <row r="3651">
      <c r="A3651" s="40" t="n"/>
      <c r="B3651" s="41" t="n"/>
      <c r="C3651" s="42" t="n"/>
      <c r="D3651" s="42" t="n"/>
      <c r="E3651" s="42" t="n"/>
      <c r="F3651" s="42" t="n"/>
      <c r="G3651" s="42" t="n"/>
      <c r="H3651" s="42" t="n"/>
      <c r="I3651" s="42" t="n"/>
      <c r="J3651" s="42" t="n"/>
      <c r="K3651" s="42" t="n"/>
      <c r="L3651" s="42" t="n"/>
      <c r="M3651" s="42" t="n"/>
      <c r="N3651" s="42" t="n"/>
      <c r="O3651" s="42" t="n"/>
    </row>
    <row r="3652">
      <c r="A3652" s="40" t="n"/>
      <c r="B3652" s="41" t="n"/>
      <c r="C3652" s="42" t="n"/>
      <c r="D3652" s="42" t="n"/>
      <c r="E3652" s="42" t="n"/>
      <c r="F3652" s="42" t="n"/>
      <c r="G3652" s="42" t="n"/>
      <c r="H3652" s="42" t="n"/>
      <c r="I3652" s="42" t="n"/>
      <c r="J3652" s="42" t="n"/>
      <c r="K3652" s="42" t="n"/>
      <c r="L3652" s="42" t="n"/>
      <c r="M3652" s="42" t="n"/>
      <c r="N3652" s="42" t="n"/>
      <c r="O3652" s="42" t="n"/>
    </row>
    <row r="3653">
      <c r="A3653" s="40" t="n"/>
      <c r="B3653" s="41" t="n"/>
      <c r="C3653" s="42" t="n"/>
      <c r="D3653" s="42" t="n"/>
      <c r="E3653" s="42" t="n"/>
      <c r="F3653" s="42" t="n"/>
      <c r="G3653" s="42" t="n"/>
      <c r="H3653" s="42" t="n"/>
      <c r="I3653" s="42" t="n"/>
      <c r="J3653" s="42" t="n"/>
      <c r="K3653" s="42" t="n"/>
      <c r="L3653" s="42" t="n"/>
      <c r="M3653" s="42" t="n"/>
      <c r="N3653" s="42" t="n"/>
      <c r="O3653" s="42" t="n"/>
    </row>
    <row r="3654">
      <c r="A3654" s="40" t="n"/>
      <c r="B3654" s="41" t="n"/>
      <c r="C3654" s="42" t="n"/>
      <c r="D3654" s="42" t="n"/>
      <c r="E3654" s="42" t="n"/>
      <c r="F3654" s="42" t="n"/>
      <c r="G3654" s="42" t="n"/>
      <c r="H3654" s="42" t="n"/>
      <c r="I3654" s="42" t="n"/>
      <c r="J3654" s="42" t="n"/>
      <c r="K3654" s="42" t="n"/>
      <c r="L3654" s="42" t="n"/>
      <c r="M3654" s="42" t="n"/>
      <c r="N3654" s="42" t="n"/>
      <c r="O3654" s="42" t="n"/>
    </row>
    <row r="3655">
      <c r="A3655" s="40" t="n"/>
      <c r="B3655" s="41" t="n"/>
      <c r="C3655" s="42" t="n"/>
      <c r="D3655" s="42" t="n"/>
      <c r="E3655" s="42" t="n"/>
      <c r="F3655" s="42" t="n"/>
      <c r="G3655" s="42" t="n"/>
      <c r="H3655" s="42" t="n"/>
      <c r="I3655" s="42" t="n"/>
      <c r="J3655" s="42" t="n"/>
      <c r="K3655" s="42" t="n"/>
      <c r="L3655" s="42" t="n"/>
      <c r="M3655" s="42" t="n"/>
      <c r="N3655" s="42" t="n"/>
      <c r="O3655" s="42" t="n"/>
    </row>
    <row r="3656">
      <c r="A3656" s="40" t="n"/>
      <c r="B3656" s="41" t="n"/>
      <c r="C3656" s="42" t="n"/>
      <c r="D3656" s="42" t="n"/>
      <c r="E3656" s="42" t="n"/>
      <c r="F3656" s="42" t="n"/>
      <c r="G3656" s="42" t="n"/>
      <c r="H3656" s="42" t="n"/>
      <c r="I3656" s="42" t="n"/>
      <c r="J3656" s="42" t="n"/>
      <c r="K3656" s="42" t="n"/>
      <c r="L3656" s="42" t="n"/>
      <c r="M3656" s="42" t="n"/>
      <c r="N3656" s="42" t="n"/>
      <c r="O3656" s="42" t="n"/>
    </row>
    <row r="3657">
      <c r="A3657" s="40" t="n"/>
      <c r="B3657" s="41" t="n"/>
      <c r="C3657" s="42" t="n"/>
      <c r="D3657" s="42" t="n"/>
      <c r="E3657" s="42" t="n"/>
      <c r="F3657" s="42" t="n"/>
      <c r="G3657" s="42" t="n"/>
      <c r="H3657" s="42" t="n"/>
      <c r="I3657" s="42" t="n"/>
      <c r="J3657" s="42" t="n"/>
      <c r="K3657" s="42" t="n"/>
      <c r="L3657" s="42" t="n"/>
      <c r="M3657" s="42" t="n"/>
      <c r="N3657" s="42" t="n"/>
      <c r="O3657" s="42" t="n"/>
    </row>
    <row r="3658">
      <c r="A3658" s="40" t="n"/>
      <c r="B3658" s="41" t="n"/>
      <c r="C3658" s="42" t="n"/>
      <c r="D3658" s="42" t="n"/>
      <c r="E3658" s="42" t="n"/>
      <c r="F3658" s="42" t="n"/>
      <c r="G3658" s="42" t="n"/>
      <c r="H3658" s="42" t="n"/>
      <c r="I3658" s="42" t="n"/>
      <c r="J3658" s="42" t="n"/>
      <c r="K3658" s="42" t="n"/>
      <c r="L3658" s="42" t="n"/>
      <c r="M3658" s="42" t="n"/>
      <c r="N3658" s="42" t="n"/>
      <c r="O3658" s="42" t="n"/>
    </row>
    <row r="3659">
      <c r="A3659" s="40" t="n"/>
      <c r="B3659" s="41" t="n"/>
      <c r="C3659" s="42" t="n"/>
      <c r="D3659" s="42" t="n"/>
      <c r="E3659" s="42" t="n"/>
      <c r="F3659" s="42" t="n"/>
      <c r="G3659" s="42" t="n"/>
      <c r="H3659" s="42" t="n"/>
      <c r="I3659" s="42" t="n"/>
      <c r="J3659" s="42" t="n"/>
      <c r="K3659" s="42" t="n"/>
      <c r="L3659" s="42" t="n"/>
      <c r="M3659" s="42" t="n"/>
      <c r="N3659" s="42" t="n"/>
      <c r="O3659" s="42" t="n"/>
    </row>
    <row r="3660">
      <c r="A3660" s="40" t="n"/>
      <c r="B3660" s="41" t="n"/>
      <c r="C3660" s="42" t="n"/>
      <c r="D3660" s="42" t="n"/>
      <c r="E3660" s="42" t="n"/>
      <c r="F3660" s="42" t="n"/>
      <c r="G3660" s="42" t="n"/>
      <c r="H3660" s="42" t="n"/>
      <c r="I3660" s="42" t="n"/>
      <c r="J3660" s="42" t="n"/>
      <c r="K3660" s="42" t="n"/>
      <c r="L3660" s="42" t="n"/>
      <c r="M3660" s="42" t="n"/>
      <c r="N3660" s="42" t="n"/>
      <c r="O3660" s="42" t="n"/>
    </row>
    <row r="3661">
      <c r="A3661" s="40" t="n"/>
      <c r="B3661" s="41" t="n"/>
      <c r="C3661" s="42" t="n"/>
      <c r="D3661" s="42" t="n"/>
      <c r="E3661" s="42" t="n"/>
      <c r="F3661" s="42" t="n"/>
      <c r="G3661" s="42" t="n"/>
      <c r="H3661" s="42" t="n"/>
      <c r="I3661" s="42" t="n"/>
      <c r="J3661" s="42" t="n"/>
      <c r="K3661" s="42" t="n"/>
      <c r="L3661" s="42" t="n"/>
      <c r="M3661" s="42" t="n"/>
      <c r="N3661" s="42" t="n"/>
      <c r="O3661" s="42" t="n"/>
    </row>
    <row r="3662">
      <c r="A3662" s="40" t="n"/>
      <c r="B3662" s="41" t="n"/>
      <c r="C3662" s="42" t="n"/>
      <c r="D3662" s="42" t="n"/>
      <c r="E3662" s="42" t="n"/>
      <c r="F3662" s="42" t="n"/>
      <c r="G3662" s="42" t="n"/>
      <c r="H3662" s="42" t="n"/>
      <c r="I3662" s="42" t="n"/>
      <c r="J3662" s="42" t="n"/>
      <c r="K3662" s="42" t="n"/>
      <c r="L3662" s="42" t="n"/>
      <c r="M3662" s="42" t="n"/>
      <c r="N3662" s="42" t="n"/>
      <c r="O3662" s="42" t="n"/>
    </row>
    <row r="3663">
      <c r="A3663" s="40" t="n"/>
      <c r="B3663" s="41" t="n"/>
      <c r="C3663" s="42" t="n"/>
      <c r="D3663" s="42" t="n"/>
      <c r="E3663" s="42" t="n"/>
      <c r="F3663" s="42" t="n"/>
      <c r="G3663" s="42" t="n"/>
      <c r="H3663" s="42" t="n"/>
      <c r="I3663" s="42" t="n"/>
      <c r="J3663" s="42" t="n"/>
      <c r="K3663" s="42" t="n"/>
      <c r="L3663" s="42" t="n"/>
      <c r="M3663" s="42" t="n"/>
      <c r="N3663" s="42" t="n"/>
      <c r="O3663" s="42" t="n"/>
    </row>
    <row r="3664">
      <c r="A3664" s="40" t="n"/>
      <c r="B3664" s="41" t="n"/>
      <c r="C3664" s="42" t="n"/>
      <c r="D3664" s="42" t="n"/>
      <c r="E3664" s="42" t="n"/>
      <c r="F3664" s="42" t="n"/>
      <c r="G3664" s="42" t="n"/>
      <c r="H3664" s="42" t="n"/>
      <c r="I3664" s="42" t="n"/>
      <c r="J3664" s="42" t="n"/>
      <c r="K3664" s="42" t="n"/>
      <c r="L3664" s="42" t="n"/>
      <c r="M3664" s="42" t="n"/>
      <c r="N3664" s="42" t="n"/>
      <c r="O3664" s="42" t="n"/>
    </row>
    <row r="3665">
      <c r="A3665" s="40" t="n"/>
      <c r="B3665" s="41" t="n"/>
      <c r="C3665" s="42" t="n"/>
      <c r="D3665" s="42" t="n"/>
      <c r="E3665" s="42" t="n"/>
      <c r="F3665" s="42" t="n"/>
      <c r="G3665" s="42" t="n"/>
      <c r="H3665" s="42" t="n"/>
      <c r="I3665" s="42" t="n"/>
      <c r="J3665" s="42" t="n"/>
      <c r="K3665" s="42" t="n"/>
      <c r="L3665" s="42" t="n"/>
      <c r="M3665" s="42" t="n"/>
      <c r="N3665" s="42" t="n"/>
      <c r="O3665" s="42" t="n"/>
    </row>
    <row r="3666">
      <c r="A3666" s="40" t="n"/>
      <c r="B3666" s="41" t="n"/>
      <c r="C3666" s="42" t="n"/>
      <c r="D3666" s="42" t="n"/>
      <c r="E3666" s="42" t="n"/>
      <c r="F3666" s="42" t="n"/>
      <c r="G3666" s="42" t="n"/>
      <c r="H3666" s="42" t="n"/>
      <c r="I3666" s="42" t="n"/>
      <c r="J3666" s="42" t="n"/>
      <c r="K3666" s="42" t="n"/>
      <c r="L3666" s="42" t="n"/>
      <c r="M3666" s="42" t="n"/>
      <c r="N3666" s="42" t="n"/>
      <c r="O3666" s="42" t="n"/>
    </row>
    <row r="3667">
      <c r="A3667" s="40" t="n"/>
      <c r="B3667" s="41" t="n"/>
      <c r="C3667" s="42" t="n"/>
      <c r="D3667" s="42" t="n"/>
      <c r="E3667" s="42" t="n"/>
      <c r="F3667" s="42" t="n"/>
      <c r="G3667" s="42" t="n"/>
      <c r="H3667" s="42" t="n"/>
      <c r="I3667" s="42" t="n"/>
      <c r="J3667" s="42" t="n"/>
      <c r="K3667" s="42" t="n"/>
      <c r="L3667" s="42" t="n"/>
      <c r="M3667" s="42" t="n"/>
      <c r="N3667" s="42" t="n"/>
      <c r="O3667" s="42" t="n"/>
    </row>
    <row r="3668">
      <c r="A3668" s="40" t="n"/>
      <c r="B3668" s="41" t="n"/>
      <c r="C3668" s="42" t="n"/>
      <c r="D3668" s="42" t="n"/>
      <c r="E3668" s="42" t="n"/>
      <c r="F3668" s="42" t="n"/>
      <c r="G3668" s="42" t="n"/>
      <c r="H3668" s="42" t="n"/>
      <c r="I3668" s="42" t="n"/>
      <c r="J3668" s="42" t="n"/>
      <c r="K3668" s="42" t="n"/>
      <c r="L3668" s="42" t="n"/>
      <c r="M3668" s="42" t="n"/>
      <c r="N3668" s="42" t="n"/>
      <c r="O3668" s="42" t="n"/>
    </row>
    <row r="3669">
      <c r="A3669" s="40" t="n"/>
      <c r="B3669" s="41" t="n"/>
      <c r="C3669" s="42" t="n"/>
      <c r="D3669" s="42" t="n"/>
      <c r="E3669" s="42" t="n"/>
      <c r="F3669" s="42" t="n"/>
      <c r="G3669" s="42" t="n"/>
      <c r="H3669" s="42" t="n"/>
      <c r="I3669" s="42" t="n"/>
      <c r="J3669" s="42" t="n"/>
      <c r="K3669" s="42" t="n"/>
      <c r="L3669" s="42" t="n"/>
      <c r="M3669" s="42" t="n"/>
      <c r="N3669" s="42" t="n"/>
      <c r="O3669" s="42" t="n"/>
    </row>
    <row r="3670">
      <c r="A3670" s="40" t="n"/>
      <c r="B3670" s="41" t="n"/>
      <c r="C3670" s="42" t="n"/>
      <c r="D3670" s="42" t="n"/>
      <c r="E3670" s="42" t="n"/>
      <c r="F3670" s="42" t="n"/>
      <c r="G3670" s="42" t="n"/>
      <c r="H3670" s="42" t="n"/>
      <c r="I3670" s="42" t="n"/>
      <c r="J3670" s="42" t="n"/>
      <c r="K3670" s="42" t="n"/>
      <c r="L3670" s="42" t="n"/>
      <c r="M3670" s="42" t="n"/>
      <c r="N3670" s="42" t="n"/>
      <c r="O3670" s="42" t="n"/>
    </row>
    <row r="3671">
      <c r="A3671" s="40" t="n"/>
      <c r="B3671" s="41" t="n"/>
      <c r="C3671" s="42" t="n"/>
      <c r="D3671" s="42" t="n"/>
      <c r="E3671" s="42" t="n"/>
      <c r="F3671" s="42" t="n"/>
      <c r="G3671" s="42" t="n"/>
      <c r="H3671" s="42" t="n"/>
      <c r="I3671" s="42" t="n"/>
      <c r="J3671" s="42" t="n"/>
      <c r="K3671" s="42" t="n"/>
      <c r="L3671" s="42" t="n"/>
      <c r="M3671" s="42" t="n"/>
      <c r="N3671" s="42" t="n"/>
      <c r="O3671" s="42" t="n"/>
    </row>
    <row r="3672">
      <c r="A3672" s="40" t="n"/>
      <c r="B3672" s="41" t="n"/>
      <c r="C3672" s="42" t="n"/>
      <c r="D3672" s="42" t="n"/>
      <c r="E3672" s="42" t="n"/>
      <c r="F3672" s="42" t="n"/>
      <c r="G3672" s="42" t="n"/>
      <c r="H3672" s="42" t="n"/>
      <c r="I3672" s="42" t="n"/>
      <c r="J3672" s="42" t="n"/>
      <c r="K3672" s="42" t="n"/>
      <c r="L3672" s="42" t="n"/>
      <c r="M3672" s="42" t="n"/>
      <c r="N3672" s="42" t="n"/>
      <c r="O3672" s="42" t="n"/>
    </row>
    <row r="3673">
      <c r="A3673" s="40" t="n"/>
      <c r="B3673" s="41" t="n"/>
      <c r="C3673" s="42" t="n"/>
      <c r="D3673" s="42" t="n"/>
      <c r="E3673" s="42" t="n"/>
      <c r="F3673" s="42" t="n"/>
      <c r="G3673" s="42" t="n"/>
      <c r="H3673" s="42" t="n"/>
      <c r="I3673" s="42" t="n"/>
      <c r="J3673" s="42" t="n"/>
      <c r="K3673" s="42" t="n"/>
      <c r="L3673" s="42" t="n"/>
      <c r="M3673" s="42" t="n"/>
      <c r="N3673" s="42" t="n"/>
      <c r="O3673" s="42" t="n"/>
    </row>
    <row r="3674">
      <c r="A3674" s="40" t="n"/>
      <c r="B3674" s="41" t="n"/>
      <c r="C3674" s="42" t="n"/>
      <c r="D3674" s="42" t="n"/>
      <c r="E3674" s="42" t="n"/>
      <c r="F3674" s="42" t="n"/>
      <c r="G3674" s="42" t="n"/>
      <c r="H3674" s="42" t="n"/>
      <c r="I3674" s="42" t="n"/>
      <c r="J3674" s="42" t="n"/>
      <c r="K3674" s="42" t="n"/>
      <c r="L3674" s="42" t="n"/>
      <c r="M3674" s="42" t="n"/>
      <c r="N3674" s="42" t="n"/>
      <c r="O3674" s="42" t="n"/>
    </row>
    <row r="3675">
      <c r="A3675" s="40" t="n"/>
      <c r="B3675" s="41" t="n"/>
      <c r="C3675" s="42" t="n"/>
      <c r="D3675" s="42" t="n"/>
      <c r="E3675" s="42" t="n"/>
      <c r="F3675" s="42" t="n"/>
      <c r="G3675" s="42" t="n"/>
      <c r="H3675" s="42" t="n"/>
      <c r="I3675" s="42" t="n"/>
      <c r="J3675" s="42" t="n"/>
      <c r="K3675" s="42" t="n"/>
      <c r="L3675" s="42" t="n"/>
      <c r="M3675" s="42" t="n"/>
      <c r="N3675" s="42" t="n"/>
      <c r="O3675" s="42" t="n"/>
    </row>
    <row r="3676">
      <c r="A3676" s="40" t="n"/>
      <c r="B3676" s="41" t="n"/>
      <c r="C3676" s="42" t="n"/>
      <c r="D3676" s="42" t="n"/>
      <c r="E3676" s="42" t="n"/>
      <c r="F3676" s="42" t="n"/>
      <c r="G3676" s="42" t="n"/>
      <c r="H3676" s="42" t="n"/>
      <c r="I3676" s="42" t="n"/>
      <c r="J3676" s="42" t="n"/>
      <c r="K3676" s="42" t="n"/>
      <c r="L3676" s="42" t="n"/>
      <c r="M3676" s="42" t="n"/>
      <c r="N3676" s="42" t="n"/>
      <c r="O3676" s="42" t="n"/>
    </row>
    <row r="3677">
      <c r="A3677" s="40" t="n"/>
      <c r="B3677" s="41" t="n"/>
      <c r="C3677" s="42" t="n"/>
      <c r="D3677" s="42" t="n"/>
      <c r="E3677" s="42" t="n"/>
      <c r="F3677" s="42" t="n"/>
      <c r="G3677" s="42" t="n"/>
      <c r="H3677" s="42" t="n"/>
      <c r="I3677" s="42" t="n"/>
      <c r="J3677" s="42" t="n"/>
      <c r="K3677" s="42" t="n"/>
      <c r="L3677" s="42" t="n"/>
      <c r="M3677" s="42" t="n"/>
      <c r="N3677" s="42" t="n"/>
      <c r="O3677" s="42" t="n"/>
    </row>
    <row r="3678">
      <c r="A3678" s="40" t="n"/>
      <c r="B3678" s="41" t="n"/>
      <c r="C3678" s="42" t="n"/>
      <c r="D3678" s="42" t="n"/>
      <c r="E3678" s="42" t="n"/>
      <c r="F3678" s="42" t="n"/>
      <c r="G3678" s="42" t="n"/>
      <c r="H3678" s="42" t="n"/>
      <c r="I3678" s="42" t="n"/>
      <c r="J3678" s="42" t="n"/>
      <c r="K3678" s="42" t="n"/>
      <c r="L3678" s="42" t="n"/>
      <c r="M3678" s="42" t="n"/>
      <c r="N3678" s="42" t="n"/>
      <c r="O3678" s="42" t="n"/>
    </row>
    <row r="3679">
      <c r="A3679" s="40" t="n"/>
      <c r="B3679" s="41" t="n"/>
      <c r="C3679" s="42" t="n"/>
      <c r="D3679" s="42" t="n"/>
      <c r="E3679" s="42" t="n"/>
      <c r="F3679" s="42" t="n"/>
      <c r="G3679" s="42" t="n"/>
      <c r="H3679" s="42" t="n"/>
      <c r="I3679" s="42" t="n"/>
      <c r="J3679" s="42" t="n"/>
      <c r="K3679" s="42" t="n"/>
      <c r="L3679" s="42" t="n"/>
      <c r="M3679" s="42" t="n"/>
      <c r="N3679" s="42" t="n"/>
      <c r="O3679" s="42" t="n"/>
    </row>
    <row r="3680">
      <c r="A3680" s="40" t="n"/>
      <c r="B3680" s="41" t="n"/>
      <c r="C3680" s="42" t="n"/>
      <c r="D3680" s="42" t="n"/>
      <c r="E3680" s="42" t="n"/>
      <c r="F3680" s="42" t="n"/>
      <c r="G3680" s="42" t="n"/>
      <c r="H3680" s="42" t="n"/>
      <c r="I3680" s="42" t="n"/>
      <c r="J3680" s="42" t="n"/>
      <c r="K3680" s="42" t="n"/>
      <c r="L3680" s="42" t="n"/>
      <c r="M3680" s="42" t="n"/>
      <c r="N3680" s="42" t="n"/>
      <c r="O3680" s="42" t="n"/>
    </row>
    <row r="3681">
      <c r="A3681" s="40" t="n"/>
      <c r="B3681" s="41" t="n"/>
      <c r="C3681" s="42" t="n"/>
      <c r="D3681" s="42" t="n"/>
      <c r="E3681" s="42" t="n"/>
      <c r="F3681" s="42" t="n"/>
      <c r="G3681" s="42" t="n"/>
      <c r="H3681" s="42" t="n"/>
      <c r="I3681" s="42" t="n"/>
      <c r="J3681" s="42" t="n"/>
      <c r="K3681" s="42" t="n"/>
      <c r="L3681" s="42" t="n"/>
      <c r="M3681" s="42" t="n"/>
      <c r="N3681" s="42" t="n"/>
      <c r="O3681" s="42" t="n"/>
    </row>
    <row r="3682">
      <c r="A3682" s="40" t="n"/>
      <c r="B3682" s="41" t="n"/>
      <c r="C3682" s="42" t="n"/>
      <c r="D3682" s="42" t="n"/>
      <c r="E3682" s="42" t="n"/>
      <c r="F3682" s="42" t="n"/>
      <c r="G3682" s="42" t="n"/>
      <c r="H3682" s="42" t="n"/>
      <c r="I3682" s="42" t="n"/>
      <c r="J3682" s="42" t="n"/>
      <c r="K3682" s="42" t="n"/>
      <c r="L3682" s="42" t="n"/>
      <c r="M3682" s="42" t="n"/>
      <c r="N3682" s="42" t="n"/>
      <c r="O3682" s="42" t="n"/>
    </row>
    <row r="3683">
      <c r="A3683" s="40" t="n"/>
      <c r="B3683" s="41" t="n"/>
      <c r="C3683" s="42" t="n"/>
      <c r="D3683" s="42" t="n"/>
      <c r="E3683" s="42" t="n"/>
      <c r="F3683" s="42" t="n"/>
      <c r="G3683" s="42" t="n"/>
      <c r="H3683" s="42" t="n"/>
      <c r="I3683" s="42" t="n"/>
      <c r="J3683" s="42" t="n"/>
      <c r="K3683" s="42" t="n"/>
      <c r="L3683" s="42" t="n"/>
      <c r="M3683" s="42" t="n"/>
      <c r="N3683" s="42" t="n"/>
      <c r="O3683" s="42" t="n"/>
    </row>
    <row r="3684">
      <c r="A3684" s="40" t="n"/>
      <c r="B3684" s="41" t="n"/>
      <c r="C3684" s="42" t="n"/>
      <c r="D3684" s="42" t="n"/>
      <c r="E3684" s="42" t="n"/>
      <c r="F3684" s="42" t="n"/>
      <c r="G3684" s="42" t="n"/>
      <c r="H3684" s="42" t="n"/>
      <c r="I3684" s="42" t="n"/>
      <c r="J3684" s="42" t="n"/>
      <c r="K3684" s="42" t="n"/>
      <c r="L3684" s="42" t="n"/>
      <c r="M3684" s="42" t="n"/>
      <c r="N3684" s="42" t="n"/>
      <c r="O3684" s="42" t="n"/>
    </row>
    <row r="3685">
      <c r="A3685" s="40" t="n"/>
      <c r="B3685" s="41" t="n"/>
      <c r="C3685" s="42" t="n"/>
      <c r="D3685" s="42" t="n"/>
      <c r="E3685" s="42" t="n"/>
      <c r="F3685" s="42" t="n"/>
      <c r="G3685" s="42" t="n"/>
      <c r="H3685" s="42" t="n"/>
      <c r="I3685" s="42" t="n"/>
      <c r="J3685" s="42" t="n"/>
      <c r="K3685" s="42" t="n"/>
      <c r="L3685" s="42" t="n"/>
      <c r="M3685" s="42" t="n"/>
      <c r="N3685" s="42" t="n"/>
      <c r="O3685" s="42" t="n"/>
    </row>
    <row r="3686">
      <c r="A3686" s="40" t="n"/>
      <c r="B3686" s="41" t="n"/>
      <c r="C3686" s="42" t="n"/>
      <c r="D3686" s="42" t="n"/>
      <c r="E3686" s="42" t="n"/>
      <c r="F3686" s="42" t="n"/>
      <c r="G3686" s="42" t="n"/>
      <c r="H3686" s="42" t="n"/>
      <c r="I3686" s="42" t="n"/>
      <c r="J3686" s="42" t="n"/>
      <c r="K3686" s="42" t="n"/>
      <c r="L3686" s="42" t="n"/>
      <c r="M3686" s="42" t="n"/>
      <c r="N3686" s="42" t="n"/>
      <c r="O3686" s="42" t="n"/>
    </row>
    <row r="3687">
      <c r="A3687" s="40" t="n"/>
      <c r="B3687" s="41" t="n"/>
      <c r="C3687" s="42" t="n"/>
      <c r="D3687" s="42" t="n"/>
      <c r="E3687" s="42" t="n"/>
      <c r="F3687" s="42" t="n"/>
      <c r="G3687" s="42" t="n"/>
      <c r="H3687" s="42" t="n"/>
      <c r="I3687" s="42" t="n"/>
      <c r="J3687" s="42" t="n"/>
      <c r="K3687" s="42" t="n"/>
      <c r="L3687" s="42" t="n"/>
      <c r="M3687" s="42" t="n"/>
      <c r="N3687" s="42" t="n"/>
      <c r="O3687" s="42" t="n"/>
    </row>
    <row r="3688">
      <c r="A3688" s="40" t="n"/>
      <c r="B3688" s="41" t="n"/>
      <c r="C3688" s="42" t="n"/>
      <c r="D3688" s="42" t="n"/>
      <c r="E3688" s="42" t="n"/>
      <c r="F3688" s="42" t="n"/>
      <c r="G3688" s="42" t="n"/>
      <c r="H3688" s="42" t="n"/>
      <c r="I3688" s="42" t="n"/>
      <c r="J3688" s="42" t="n"/>
      <c r="K3688" s="42" t="n"/>
      <c r="L3688" s="42" t="n"/>
      <c r="M3688" s="42" t="n"/>
      <c r="N3688" s="42" t="n"/>
      <c r="O3688" s="42" t="n"/>
    </row>
    <row r="3689">
      <c r="A3689" s="40" t="n"/>
      <c r="B3689" s="41" t="n"/>
      <c r="C3689" s="42" t="n"/>
      <c r="D3689" s="42" t="n"/>
      <c r="E3689" s="42" t="n"/>
      <c r="F3689" s="42" t="n"/>
      <c r="G3689" s="42" t="n"/>
      <c r="H3689" s="42" t="n"/>
      <c r="I3689" s="42" t="n"/>
      <c r="J3689" s="42" t="n"/>
      <c r="K3689" s="42" t="n"/>
      <c r="L3689" s="42" t="n"/>
      <c r="M3689" s="42" t="n"/>
      <c r="N3689" s="42" t="n"/>
      <c r="O3689" s="42" t="n"/>
    </row>
    <row r="3690">
      <c r="A3690" s="40" t="n"/>
      <c r="B3690" s="41" t="n"/>
      <c r="C3690" s="42" t="n"/>
      <c r="D3690" s="42" t="n"/>
      <c r="E3690" s="42" t="n"/>
      <c r="F3690" s="42" t="n"/>
      <c r="G3690" s="42" t="n"/>
      <c r="H3690" s="42" t="n"/>
      <c r="I3690" s="42" t="n"/>
      <c r="J3690" s="42" t="n"/>
      <c r="K3690" s="42" t="n"/>
      <c r="L3690" s="42" t="n"/>
      <c r="M3690" s="42" t="n"/>
      <c r="N3690" s="42" t="n"/>
      <c r="O3690" s="42" t="n"/>
    </row>
    <row r="3691">
      <c r="A3691" s="40" t="n"/>
      <c r="B3691" s="41" t="n"/>
      <c r="C3691" s="42" t="n"/>
      <c r="D3691" s="42" t="n"/>
      <c r="E3691" s="42" t="n"/>
      <c r="F3691" s="42" t="n"/>
      <c r="G3691" s="42" t="n"/>
      <c r="H3691" s="42" t="n"/>
      <c r="I3691" s="42" t="n"/>
      <c r="J3691" s="42" t="n"/>
      <c r="K3691" s="42" t="n"/>
      <c r="L3691" s="42" t="n"/>
      <c r="M3691" s="42" t="n"/>
      <c r="N3691" s="42" t="n"/>
      <c r="O3691" s="42" t="n"/>
    </row>
    <row r="3692">
      <c r="A3692" s="40" t="n"/>
      <c r="B3692" s="41" t="n"/>
      <c r="C3692" s="42" t="n"/>
      <c r="D3692" s="42" t="n"/>
      <c r="E3692" s="42" t="n"/>
      <c r="F3692" s="42" t="n"/>
      <c r="G3692" s="42" t="n"/>
      <c r="H3692" s="42" t="n"/>
      <c r="I3692" s="42" t="n"/>
      <c r="J3692" s="42" t="n"/>
      <c r="K3692" s="42" t="n"/>
      <c r="L3692" s="42" t="n"/>
      <c r="M3692" s="42" t="n"/>
      <c r="N3692" s="42" t="n"/>
      <c r="O3692" s="42" t="n"/>
    </row>
    <row r="3693">
      <c r="A3693" s="40" t="n"/>
      <c r="B3693" s="41" t="n"/>
      <c r="C3693" s="42" t="n"/>
      <c r="D3693" s="42" t="n"/>
      <c r="E3693" s="42" t="n"/>
      <c r="F3693" s="42" t="n"/>
      <c r="G3693" s="42" t="n"/>
      <c r="H3693" s="42" t="n"/>
      <c r="I3693" s="42" t="n"/>
      <c r="J3693" s="42" t="n"/>
      <c r="K3693" s="42" t="n"/>
      <c r="L3693" s="42" t="n"/>
      <c r="M3693" s="42" t="n"/>
      <c r="N3693" s="42" t="n"/>
      <c r="O3693" s="42" t="n"/>
    </row>
    <row r="3694">
      <c r="A3694" s="40" t="n"/>
      <c r="B3694" s="41" t="n"/>
      <c r="C3694" s="42" t="n"/>
      <c r="D3694" s="42" t="n"/>
      <c r="E3694" s="42" t="n"/>
      <c r="F3694" s="42" t="n"/>
      <c r="G3694" s="42" t="n"/>
      <c r="H3694" s="42" t="n"/>
      <c r="I3694" s="42" t="n"/>
      <c r="J3694" s="42" t="n"/>
      <c r="K3694" s="42" t="n"/>
      <c r="L3694" s="42" t="n"/>
      <c r="M3694" s="42" t="n"/>
      <c r="N3694" s="42" t="n"/>
      <c r="O3694" s="42" t="n"/>
    </row>
    <row r="3695">
      <c r="A3695" s="40" t="n"/>
      <c r="B3695" s="41" t="n"/>
      <c r="C3695" s="42" t="n"/>
      <c r="D3695" s="42" t="n"/>
      <c r="E3695" s="42" t="n"/>
      <c r="F3695" s="42" t="n"/>
      <c r="G3695" s="42" t="n"/>
      <c r="H3695" s="42" t="n"/>
      <c r="I3695" s="42" t="n"/>
      <c r="J3695" s="42" t="n"/>
      <c r="K3695" s="42" t="n"/>
      <c r="L3695" s="42" t="n"/>
      <c r="M3695" s="42" t="n"/>
      <c r="N3695" s="42" t="n"/>
      <c r="O3695" s="42" t="n"/>
    </row>
    <row r="3696">
      <c r="A3696" s="40" t="n"/>
      <c r="B3696" s="41" t="n"/>
      <c r="C3696" s="42" t="n"/>
      <c r="D3696" s="42" t="n"/>
      <c r="E3696" s="42" t="n"/>
      <c r="F3696" s="42" t="n"/>
      <c r="G3696" s="42" t="n"/>
      <c r="H3696" s="42" t="n"/>
      <c r="I3696" s="42" t="n"/>
      <c r="J3696" s="42" t="n"/>
      <c r="K3696" s="42" t="n"/>
      <c r="L3696" s="42" t="n"/>
      <c r="M3696" s="42" t="n"/>
      <c r="N3696" s="42" t="n"/>
      <c r="O3696" s="42" t="n"/>
    </row>
    <row r="3697">
      <c r="A3697" s="40" t="n"/>
      <c r="B3697" s="41" t="n"/>
      <c r="C3697" s="42" t="n"/>
      <c r="D3697" s="42" t="n"/>
      <c r="E3697" s="42" t="n"/>
      <c r="F3697" s="42" t="n"/>
      <c r="G3697" s="42" t="n"/>
      <c r="H3697" s="42" t="n"/>
      <c r="I3697" s="42" t="n"/>
      <c r="J3697" s="42" t="n"/>
      <c r="K3697" s="42" t="n"/>
      <c r="L3697" s="42" t="n"/>
      <c r="M3697" s="42" t="n"/>
      <c r="N3697" s="42" t="n"/>
      <c r="O3697" s="42" t="n"/>
    </row>
    <row r="3698">
      <c r="A3698" s="40" t="n"/>
      <c r="B3698" s="41" t="n"/>
      <c r="C3698" s="42" t="n"/>
      <c r="D3698" s="42" t="n"/>
      <c r="E3698" s="42" t="n"/>
      <c r="F3698" s="42" t="n"/>
      <c r="G3698" s="42" t="n"/>
      <c r="H3698" s="42" t="n"/>
      <c r="I3698" s="42" t="n"/>
      <c r="J3698" s="42" t="n"/>
      <c r="K3698" s="42" t="n"/>
      <c r="L3698" s="42" t="n"/>
      <c r="M3698" s="42" t="n"/>
      <c r="N3698" s="42" t="n"/>
      <c r="O3698" s="42" t="n"/>
    </row>
    <row r="3699">
      <c r="A3699" s="40" t="n"/>
      <c r="B3699" s="41" t="n"/>
      <c r="C3699" s="42" t="n"/>
      <c r="D3699" s="42" t="n"/>
      <c r="E3699" s="42" t="n"/>
      <c r="F3699" s="42" t="n"/>
      <c r="G3699" s="42" t="n"/>
      <c r="H3699" s="42" t="n"/>
      <c r="I3699" s="42" t="n"/>
      <c r="J3699" s="42" t="n"/>
      <c r="K3699" s="42" t="n"/>
      <c r="L3699" s="42" t="n"/>
      <c r="M3699" s="42" t="n"/>
      <c r="N3699" s="42" t="n"/>
      <c r="O3699" s="42" t="n"/>
    </row>
    <row r="3700">
      <c r="A3700" s="40" t="n"/>
      <c r="B3700" s="41" t="n"/>
      <c r="C3700" s="42" t="n"/>
      <c r="D3700" s="42" t="n"/>
      <c r="E3700" s="42" t="n"/>
      <c r="F3700" s="42" t="n"/>
      <c r="G3700" s="42" t="n"/>
      <c r="H3700" s="42" t="n"/>
      <c r="I3700" s="42" t="n"/>
      <c r="J3700" s="42" t="n"/>
      <c r="K3700" s="42" t="n"/>
      <c r="L3700" s="42" t="n"/>
      <c r="M3700" s="42" t="n"/>
      <c r="N3700" s="42" t="n"/>
      <c r="O3700" s="42" t="n"/>
    </row>
    <row r="3701">
      <c r="A3701" s="40" t="n"/>
      <c r="B3701" s="41" t="n"/>
      <c r="C3701" s="42" t="n"/>
      <c r="D3701" s="42" t="n"/>
      <c r="E3701" s="42" t="n"/>
      <c r="F3701" s="42" t="n"/>
      <c r="G3701" s="42" t="n"/>
      <c r="H3701" s="42" t="n"/>
      <c r="I3701" s="42" t="n"/>
      <c r="J3701" s="42" t="n"/>
      <c r="K3701" s="42" t="n"/>
      <c r="L3701" s="42" t="n"/>
      <c r="M3701" s="42" t="n"/>
      <c r="N3701" s="42" t="n"/>
      <c r="O3701" s="42" t="n"/>
    </row>
    <row r="3702">
      <c r="A3702" s="40" t="n"/>
      <c r="B3702" s="41" t="n"/>
      <c r="C3702" s="42" t="n"/>
      <c r="D3702" s="42" t="n"/>
      <c r="E3702" s="42" t="n"/>
      <c r="F3702" s="42" t="n"/>
      <c r="G3702" s="42" t="n"/>
      <c r="H3702" s="42" t="n"/>
      <c r="I3702" s="42" t="n"/>
      <c r="J3702" s="42" t="n"/>
      <c r="K3702" s="42" t="n"/>
      <c r="L3702" s="42" t="n"/>
      <c r="M3702" s="42" t="n"/>
      <c r="N3702" s="42" t="n"/>
      <c r="O3702" s="42" t="n"/>
    </row>
    <row r="3703">
      <c r="A3703" s="40" t="n"/>
      <c r="B3703" s="41" t="n"/>
      <c r="C3703" s="42" t="n"/>
      <c r="D3703" s="42" t="n"/>
      <c r="E3703" s="42" t="n"/>
      <c r="F3703" s="42" t="n"/>
      <c r="G3703" s="42" t="n"/>
      <c r="H3703" s="42" t="n"/>
      <c r="I3703" s="42" t="n"/>
      <c r="J3703" s="42" t="n"/>
      <c r="K3703" s="42" t="n"/>
      <c r="L3703" s="42" t="n"/>
      <c r="M3703" s="42" t="n"/>
      <c r="N3703" s="42" t="n"/>
      <c r="O3703" s="42" t="n"/>
    </row>
    <row r="3704">
      <c r="A3704" s="40" t="n"/>
      <c r="B3704" s="41" t="n"/>
      <c r="C3704" s="42" t="n"/>
      <c r="D3704" s="42" t="n"/>
      <c r="E3704" s="42" t="n"/>
      <c r="F3704" s="42" t="n"/>
      <c r="G3704" s="42" t="n"/>
      <c r="H3704" s="42" t="n"/>
      <c r="I3704" s="42" t="n"/>
      <c r="J3704" s="42" t="n"/>
      <c r="K3704" s="42" t="n"/>
      <c r="L3704" s="42" t="n"/>
      <c r="M3704" s="42" t="n"/>
      <c r="N3704" s="42" t="n"/>
      <c r="O3704" s="42" t="n"/>
    </row>
    <row r="3705">
      <c r="A3705" s="40" t="n"/>
      <c r="B3705" s="41" t="n"/>
      <c r="C3705" s="42" t="n"/>
      <c r="D3705" s="42" t="n"/>
      <c r="E3705" s="42" t="n"/>
      <c r="F3705" s="42" t="n"/>
      <c r="G3705" s="42" t="n"/>
      <c r="H3705" s="42" t="n"/>
      <c r="I3705" s="42" t="n"/>
      <c r="J3705" s="42" t="n"/>
      <c r="K3705" s="42" t="n"/>
      <c r="L3705" s="42" t="n"/>
      <c r="M3705" s="42" t="n"/>
      <c r="N3705" s="42" t="n"/>
      <c r="O3705" s="42" t="n"/>
    </row>
    <row r="3706">
      <c r="A3706" s="40" t="n"/>
      <c r="B3706" s="41" t="n"/>
      <c r="C3706" s="42" t="n"/>
      <c r="D3706" s="42" t="n"/>
      <c r="E3706" s="42" t="n"/>
      <c r="F3706" s="42" t="n"/>
      <c r="G3706" s="42" t="n"/>
      <c r="H3706" s="42" t="n"/>
      <c r="I3706" s="42" t="n"/>
      <c r="J3706" s="42" t="n"/>
      <c r="K3706" s="42" t="n"/>
      <c r="L3706" s="42" t="n"/>
      <c r="M3706" s="42" t="n"/>
      <c r="N3706" s="42" t="n"/>
      <c r="O3706" s="42" t="n"/>
    </row>
    <row r="3707">
      <c r="A3707" s="40" t="n"/>
      <c r="B3707" s="41" t="n"/>
      <c r="C3707" s="42" t="n"/>
      <c r="D3707" s="42" t="n"/>
      <c r="E3707" s="42" t="n"/>
      <c r="F3707" s="42" t="n"/>
      <c r="G3707" s="42" t="n"/>
      <c r="H3707" s="42" t="n"/>
      <c r="I3707" s="42" t="n"/>
      <c r="J3707" s="42" t="n"/>
      <c r="K3707" s="42" t="n"/>
      <c r="L3707" s="42" t="n"/>
      <c r="M3707" s="42" t="n"/>
      <c r="N3707" s="42" t="n"/>
      <c r="O3707" s="42" t="n"/>
    </row>
    <row r="3708">
      <c r="A3708" s="40" t="n"/>
      <c r="B3708" s="41" t="n"/>
      <c r="C3708" s="42" t="n"/>
      <c r="D3708" s="42" t="n"/>
      <c r="E3708" s="42" t="n"/>
      <c r="F3708" s="42" t="n"/>
      <c r="G3708" s="42" t="n"/>
      <c r="H3708" s="42" t="n"/>
      <c r="I3708" s="42" t="n"/>
      <c r="J3708" s="42" t="n"/>
      <c r="K3708" s="42" t="n"/>
      <c r="L3708" s="42" t="n"/>
      <c r="M3708" s="42" t="n"/>
      <c r="N3708" s="42" t="n"/>
      <c r="O3708" s="42" t="n"/>
    </row>
    <row r="3709">
      <c r="A3709" s="40" t="n"/>
      <c r="B3709" s="41" t="n"/>
      <c r="C3709" s="42" t="n"/>
      <c r="D3709" s="42" t="n"/>
      <c r="E3709" s="42" t="n"/>
      <c r="F3709" s="42" t="n"/>
      <c r="G3709" s="42" t="n"/>
      <c r="H3709" s="42" t="n"/>
      <c r="I3709" s="42" t="n"/>
      <c r="J3709" s="42" t="n"/>
      <c r="K3709" s="42" t="n"/>
      <c r="L3709" s="42" t="n"/>
      <c r="M3709" s="42" t="n"/>
      <c r="N3709" s="42" t="n"/>
      <c r="O3709" s="42" t="n"/>
    </row>
    <row r="3710">
      <c r="A3710" s="40" t="n"/>
      <c r="B3710" s="41" t="n"/>
      <c r="C3710" s="42" t="n"/>
      <c r="D3710" s="42" t="n"/>
      <c r="E3710" s="42" t="n"/>
      <c r="F3710" s="42" t="n"/>
      <c r="G3710" s="42" t="n"/>
      <c r="H3710" s="42" t="n"/>
      <c r="I3710" s="42" t="n"/>
      <c r="J3710" s="42" t="n"/>
      <c r="K3710" s="42" t="n"/>
      <c r="L3710" s="42" t="n"/>
      <c r="M3710" s="42" t="n"/>
      <c r="N3710" s="42" t="n"/>
      <c r="O3710" s="42" t="n"/>
    </row>
    <row r="3711">
      <c r="A3711" s="40" t="n"/>
      <c r="B3711" s="41" t="n"/>
      <c r="C3711" s="42" t="n"/>
      <c r="D3711" s="42" t="n"/>
      <c r="E3711" s="42" t="n"/>
      <c r="F3711" s="42" t="n"/>
      <c r="G3711" s="42" t="n"/>
      <c r="H3711" s="42" t="n"/>
      <c r="I3711" s="42" t="n"/>
      <c r="J3711" s="42" t="n"/>
      <c r="K3711" s="42" t="n"/>
      <c r="L3711" s="42" t="n"/>
      <c r="M3711" s="42" t="n"/>
      <c r="N3711" s="42" t="n"/>
      <c r="O3711" s="42" t="n"/>
    </row>
    <row r="3712">
      <c r="A3712" s="40" t="n"/>
      <c r="B3712" s="41" t="n"/>
      <c r="C3712" s="42" t="n"/>
      <c r="D3712" s="42" t="n"/>
      <c r="E3712" s="42" t="n"/>
      <c r="F3712" s="42" t="n"/>
      <c r="G3712" s="42" t="n"/>
      <c r="H3712" s="42" t="n"/>
      <c r="I3712" s="42" t="n"/>
      <c r="J3712" s="42" t="n"/>
      <c r="K3712" s="42" t="n"/>
      <c r="L3712" s="42" t="n"/>
      <c r="M3712" s="42" t="n"/>
      <c r="N3712" s="42" t="n"/>
      <c r="O3712" s="42" t="n"/>
    </row>
    <row r="3713">
      <c r="A3713" s="40" t="n"/>
      <c r="B3713" s="41" t="n"/>
      <c r="C3713" s="42" t="n"/>
      <c r="D3713" s="42" t="n"/>
      <c r="E3713" s="42" t="n"/>
      <c r="F3713" s="42" t="n"/>
      <c r="G3713" s="42" t="n"/>
      <c r="H3713" s="42" t="n"/>
      <c r="I3713" s="42" t="n"/>
      <c r="J3713" s="42" t="n"/>
      <c r="K3713" s="42" t="n"/>
      <c r="L3713" s="42" t="n"/>
      <c r="M3713" s="42" t="n"/>
      <c r="N3713" s="42" t="n"/>
      <c r="O3713" s="42" t="n"/>
    </row>
    <row r="3714">
      <c r="A3714" s="40" t="n"/>
      <c r="B3714" s="41" t="n"/>
      <c r="C3714" s="42" t="n"/>
      <c r="D3714" s="42" t="n"/>
      <c r="E3714" s="42" t="n"/>
      <c r="F3714" s="42" t="n"/>
      <c r="G3714" s="42" t="n"/>
      <c r="H3714" s="42" t="n"/>
      <c r="I3714" s="42" t="n"/>
      <c r="J3714" s="42" t="n"/>
      <c r="K3714" s="42" t="n"/>
      <c r="L3714" s="42" t="n"/>
      <c r="M3714" s="42" t="n"/>
      <c r="N3714" s="42" t="n"/>
      <c r="O3714" s="42" t="n"/>
    </row>
    <row r="3715">
      <c r="A3715" s="40" t="n"/>
      <c r="B3715" s="41" t="n"/>
      <c r="C3715" s="42" t="n"/>
      <c r="D3715" s="42" t="n"/>
      <c r="E3715" s="42" t="n"/>
      <c r="F3715" s="42" t="n"/>
      <c r="G3715" s="42" t="n"/>
      <c r="H3715" s="42" t="n"/>
      <c r="I3715" s="42" t="n"/>
      <c r="J3715" s="42" t="n"/>
      <c r="K3715" s="42" t="n"/>
      <c r="L3715" s="42" t="n"/>
      <c r="M3715" s="42" t="n"/>
      <c r="N3715" s="42" t="n"/>
      <c r="O3715" s="42" t="n"/>
    </row>
    <row r="3716">
      <c r="A3716" s="40" t="n"/>
      <c r="B3716" s="41" t="n"/>
      <c r="C3716" s="42" t="n"/>
      <c r="D3716" s="42" t="n"/>
      <c r="E3716" s="42" t="n"/>
      <c r="F3716" s="42" t="n"/>
      <c r="G3716" s="42" t="n"/>
      <c r="H3716" s="42" t="n"/>
      <c r="I3716" s="42" t="n"/>
      <c r="J3716" s="42" t="n"/>
      <c r="K3716" s="42" t="n"/>
      <c r="L3716" s="42" t="n"/>
      <c r="M3716" s="42" t="n"/>
      <c r="N3716" s="42" t="n"/>
      <c r="O3716" s="42" t="n"/>
    </row>
    <row r="3717">
      <c r="A3717" s="40" t="n"/>
      <c r="B3717" s="41" t="n"/>
      <c r="C3717" s="42" t="n"/>
      <c r="D3717" s="42" t="n"/>
      <c r="E3717" s="42" t="n"/>
      <c r="F3717" s="42" t="n"/>
      <c r="G3717" s="42" t="n"/>
      <c r="H3717" s="42" t="n"/>
      <c r="I3717" s="42" t="n"/>
      <c r="J3717" s="42" t="n"/>
      <c r="K3717" s="42" t="n"/>
      <c r="L3717" s="42" t="n"/>
      <c r="M3717" s="42" t="n"/>
      <c r="N3717" s="42" t="n"/>
      <c r="O3717" s="42" t="n"/>
    </row>
    <row r="3718">
      <c r="A3718" s="40" t="n"/>
      <c r="B3718" s="41" t="n"/>
      <c r="C3718" s="42" t="n"/>
      <c r="D3718" s="42" t="n"/>
      <c r="E3718" s="42" t="n"/>
      <c r="F3718" s="42" t="n"/>
      <c r="G3718" s="42" t="n"/>
      <c r="H3718" s="42" t="n"/>
      <c r="I3718" s="42" t="n"/>
      <c r="J3718" s="42" t="n"/>
      <c r="K3718" s="42" t="n"/>
      <c r="L3718" s="42" t="n"/>
      <c r="M3718" s="42" t="n"/>
      <c r="N3718" s="42" t="n"/>
      <c r="O3718" s="42" t="n"/>
    </row>
    <row r="3719">
      <c r="A3719" s="40" t="n"/>
      <c r="B3719" s="41" t="n"/>
      <c r="C3719" s="42" t="n"/>
      <c r="D3719" s="42" t="n"/>
      <c r="E3719" s="42" t="n"/>
      <c r="F3719" s="42" t="n"/>
      <c r="G3719" s="42" t="n"/>
      <c r="H3719" s="42" t="n"/>
      <c r="I3719" s="42" t="n"/>
      <c r="J3719" s="42" t="n"/>
      <c r="K3719" s="42" t="n"/>
      <c r="L3719" s="42" t="n"/>
      <c r="M3719" s="42" t="n"/>
      <c r="N3719" s="42" t="n"/>
      <c r="O3719" s="42" t="n"/>
    </row>
    <row r="3720">
      <c r="A3720" s="40" t="n"/>
      <c r="B3720" s="41" t="n"/>
      <c r="C3720" s="42" t="n"/>
      <c r="D3720" s="42" t="n"/>
      <c r="E3720" s="42" t="n"/>
      <c r="F3720" s="42" t="n"/>
      <c r="G3720" s="42" t="n"/>
      <c r="H3720" s="42" t="n"/>
      <c r="I3720" s="42" t="n"/>
      <c r="J3720" s="42" t="n"/>
      <c r="K3720" s="42" t="n"/>
      <c r="L3720" s="42" t="n"/>
      <c r="M3720" s="42" t="n"/>
      <c r="N3720" s="42" t="n"/>
      <c r="O3720" s="42" t="n"/>
    </row>
    <row r="3721">
      <c r="A3721" s="40" t="n"/>
      <c r="B3721" s="41" t="n"/>
      <c r="C3721" s="42" t="n"/>
      <c r="D3721" s="42" t="n"/>
      <c r="E3721" s="42" t="n"/>
      <c r="F3721" s="42" t="n"/>
      <c r="G3721" s="42" t="n"/>
      <c r="H3721" s="42" t="n"/>
      <c r="I3721" s="42" t="n"/>
      <c r="J3721" s="42" t="n"/>
      <c r="K3721" s="42" t="n"/>
      <c r="L3721" s="42" t="n"/>
      <c r="M3721" s="42" t="n"/>
      <c r="N3721" s="42" t="n"/>
      <c r="O3721" s="42" t="n"/>
    </row>
    <row r="3722">
      <c r="A3722" s="40" t="n"/>
      <c r="B3722" s="41" t="n"/>
      <c r="C3722" s="42" t="n"/>
      <c r="D3722" s="42" t="n"/>
      <c r="E3722" s="42" t="n"/>
      <c r="F3722" s="42" t="n"/>
      <c r="G3722" s="42" t="n"/>
      <c r="H3722" s="42" t="n"/>
      <c r="I3722" s="42" t="n"/>
      <c r="J3722" s="42" t="n"/>
      <c r="K3722" s="42" t="n"/>
      <c r="L3722" s="42" t="n"/>
      <c r="M3722" s="42" t="n"/>
      <c r="N3722" s="42" t="n"/>
      <c r="O3722" s="42" t="n"/>
    </row>
    <row r="3723">
      <c r="A3723" s="40" t="n"/>
      <c r="B3723" s="41" t="n"/>
      <c r="C3723" s="42" t="n"/>
      <c r="D3723" s="42" t="n"/>
      <c r="E3723" s="42" t="n"/>
      <c r="F3723" s="42" t="n"/>
      <c r="G3723" s="42" t="n"/>
      <c r="H3723" s="42" t="n"/>
      <c r="I3723" s="42" t="n"/>
      <c r="J3723" s="42" t="n"/>
      <c r="K3723" s="42" t="n"/>
      <c r="L3723" s="42" t="n"/>
      <c r="M3723" s="42" t="n"/>
      <c r="N3723" s="42" t="n"/>
      <c r="O3723" s="42" t="n"/>
    </row>
    <row r="3724">
      <c r="A3724" s="40" t="n"/>
      <c r="B3724" s="41" t="n"/>
      <c r="C3724" s="42" t="n"/>
      <c r="D3724" s="42" t="n"/>
      <c r="E3724" s="42" t="n"/>
      <c r="F3724" s="42" t="n"/>
      <c r="G3724" s="42" t="n"/>
      <c r="H3724" s="42" t="n"/>
      <c r="I3724" s="42" t="n"/>
      <c r="J3724" s="42" t="n"/>
      <c r="K3724" s="42" t="n"/>
      <c r="L3724" s="42" t="n"/>
      <c r="M3724" s="42" t="n"/>
      <c r="N3724" s="42" t="n"/>
      <c r="O3724" s="42" t="n"/>
    </row>
    <row r="3725">
      <c r="A3725" s="40" t="n"/>
      <c r="B3725" s="41" t="n"/>
      <c r="C3725" s="42" t="n"/>
      <c r="D3725" s="42" t="n"/>
      <c r="E3725" s="42" t="n"/>
      <c r="F3725" s="42" t="n"/>
      <c r="G3725" s="42" t="n"/>
      <c r="H3725" s="42" t="n"/>
      <c r="I3725" s="42" t="n"/>
      <c r="J3725" s="42" t="n"/>
      <c r="K3725" s="42" t="n"/>
      <c r="L3725" s="42" t="n"/>
      <c r="M3725" s="42" t="n"/>
      <c r="N3725" s="42" t="n"/>
      <c r="O3725" s="42" t="n"/>
    </row>
    <row r="3726">
      <c r="A3726" s="40" t="n"/>
      <c r="B3726" s="41" t="n"/>
      <c r="C3726" s="42" t="n"/>
      <c r="D3726" s="42" t="n"/>
      <c r="E3726" s="42" t="n"/>
      <c r="F3726" s="42" t="n"/>
      <c r="G3726" s="42" t="n"/>
      <c r="H3726" s="42" t="n"/>
      <c r="I3726" s="42" t="n"/>
      <c r="J3726" s="42" t="n"/>
      <c r="K3726" s="42" t="n"/>
      <c r="L3726" s="42" t="n"/>
      <c r="M3726" s="42" t="n"/>
      <c r="N3726" s="42" t="n"/>
      <c r="O3726" s="42" t="n"/>
    </row>
    <row r="3727">
      <c r="A3727" s="40" t="n"/>
      <c r="B3727" s="41" t="n"/>
      <c r="C3727" s="42" t="n"/>
      <c r="D3727" s="42" t="n"/>
      <c r="E3727" s="42" t="n"/>
      <c r="F3727" s="42" t="n"/>
      <c r="G3727" s="42" t="n"/>
      <c r="H3727" s="42" t="n"/>
      <c r="I3727" s="42" t="n"/>
      <c r="J3727" s="42" t="n"/>
      <c r="K3727" s="42" t="n"/>
      <c r="L3727" s="42" t="n"/>
      <c r="M3727" s="42" t="n"/>
      <c r="N3727" s="42" t="n"/>
      <c r="O3727" s="42" t="n"/>
    </row>
    <row r="3728">
      <c r="A3728" s="40" t="n"/>
      <c r="B3728" s="41" t="n"/>
      <c r="C3728" s="42" t="n"/>
      <c r="D3728" s="42" t="n"/>
      <c r="E3728" s="42" t="n"/>
      <c r="F3728" s="42" t="n"/>
      <c r="G3728" s="42" t="n"/>
      <c r="H3728" s="42" t="n"/>
      <c r="I3728" s="42" t="n"/>
      <c r="J3728" s="42" t="n"/>
      <c r="K3728" s="42" t="n"/>
      <c r="L3728" s="42" t="n"/>
      <c r="M3728" s="42" t="n"/>
      <c r="N3728" s="42" t="n"/>
      <c r="O3728" s="42" t="n"/>
    </row>
    <row r="3729">
      <c r="A3729" s="40" t="n"/>
      <c r="B3729" s="41" t="n"/>
      <c r="C3729" s="42" t="n"/>
      <c r="D3729" s="42" t="n"/>
      <c r="E3729" s="42" t="n"/>
      <c r="F3729" s="42" t="n"/>
      <c r="G3729" s="42" t="n"/>
      <c r="H3729" s="42" t="n"/>
      <c r="I3729" s="42" t="n"/>
      <c r="J3729" s="42" t="n"/>
      <c r="K3729" s="42" t="n"/>
      <c r="L3729" s="42" t="n"/>
      <c r="M3729" s="42" t="n"/>
      <c r="N3729" s="42" t="n"/>
      <c r="O3729" s="42" t="n"/>
    </row>
    <row r="3730">
      <c r="A3730" s="40" t="n"/>
      <c r="B3730" s="41" t="n"/>
      <c r="C3730" s="42" t="n"/>
      <c r="D3730" s="42" t="n"/>
      <c r="E3730" s="42" t="n"/>
      <c r="F3730" s="42" t="n"/>
      <c r="G3730" s="42" t="n"/>
      <c r="H3730" s="42" t="n"/>
      <c r="I3730" s="42" t="n"/>
      <c r="J3730" s="42" t="n"/>
      <c r="K3730" s="42" t="n"/>
      <c r="L3730" s="42" t="n"/>
      <c r="M3730" s="42" t="n"/>
      <c r="N3730" s="42" t="n"/>
      <c r="O3730" s="42" t="n"/>
    </row>
    <row r="3731">
      <c r="A3731" s="40" t="n"/>
      <c r="B3731" s="41" t="n"/>
      <c r="C3731" s="42" t="n"/>
      <c r="D3731" s="42" t="n"/>
      <c r="E3731" s="42" t="n"/>
      <c r="F3731" s="42" t="n"/>
      <c r="G3731" s="42" t="n"/>
      <c r="H3731" s="42" t="n"/>
      <c r="I3731" s="42" t="n"/>
      <c r="J3731" s="42" t="n"/>
      <c r="K3731" s="42" t="n"/>
      <c r="L3731" s="42" t="n"/>
      <c r="M3731" s="42" t="n"/>
      <c r="N3731" s="42" t="n"/>
      <c r="O3731" s="42" t="n"/>
    </row>
    <row r="3732">
      <c r="A3732" s="40" t="n"/>
      <c r="B3732" s="41" t="n"/>
      <c r="C3732" s="42" t="n"/>
      <c r="D3732" s="42" t="n"/>
      <c r="E3732" s="42" t="n"/>
      <c r="F3732" s="42" t="n"/>
      <c r="G3732" s="42" t="n"/>
      <c r="H3732" s="42" t="n"/>
      <c r="I3732" s="42" t="n"/>
      <c r="J3732" s="42" t="n"/>
      <c r="K3732" s="42" t="n"/>
      <c r="L3732" s="42" t="n"/>
      <c r="M3732" s="42" t="n"/>
      <c r="N3732" s="42" t="n"/>
      <c r="O3732" s="42" t="n"/>
    </row>
    <row r="3733">
      <c r="A3733" s="40" t="n"/>
      <c r="B3733" s="41" t="n"/>
      <c r="C3733" s="42" t="n"/>
      <c r="D3733" s="42" t="n"/>
      <c r="E3733" s="42" t="n"/>
      <c r="F3733" s="42" t="n"/>
      <c r="G3733" s="42" t="n"/>
      <c r="H3733" s="42" t="n"/>
      <c r="I3733" s="42" t="n"/>
      <c r="J3733" s="42" t="n"/>
      <c r="K3733" s="42" t="n"/>
      <c r="L3733" s="42" t="n"/>
      <c r="M3733" s="42" t="n"/>
      <c r="N3733" s="42" t="n"/>
      <c r="O3733" s="42" t="n"/>
    </row>
    <row r="3734">
      <c r="A3734" s="40" t="n"/>
      <c r="B3734" s="41" t="n"/>
      <c r="C3734" s="42" t="n"/>
      <c r="D3734" s="42" t="n"/>
      <c r="E3734" s="42" t="n"/>
      <c r="F3734" s="42" t="n"/>
      <c r="G3734" s="42" t="n"/>
      <c r="H3734" s="42" t="n"/>
      <c r="I3734" s="42" t="n"/>
      <c r="J3734" s="42" t="n"/>
      <c r="K3734" s="42" t="n"/>
      <c r="L3734" s="42" t="n"/>
      <c r="M3734" s="42" t="n"/>
      <c r="N3734" s="42" t="n"/>
      <c r="O3734" s="42" t="n"/>
    </row>
    <row r="3735">
      <c r="A3735" s="40" t="n"/>
      <c r="B3735" s="41" t="n"/>
      <c r="C3735" s="42" t="n"/>
      <c r="D3735" s="42" t="n"/>
      <c r="E3735" s="42" t="n"/>
      <c r="F3735" s="42" t="n"/>
      <c r="G3735" s="42" t="n"/>
      <c r="H3735" s="42" t="n"/>
      <c r="I3735" s="42" t="n"/>
      <c r="J3735" s="42" t="n"/>
      <c r="K3735" s="42" t="n"/>
      <c r="L3735" s="42" t="n"/>
      <c r="M3735" s="42" t="n"/>
      <c r="N3735" s="42" t="n"/>
      <c r="O3735" s="42" t="n"/>
    </row>
    <row r="3736">
      <c r="A3736" s="40" t="n"/>
      <c r="B3736" s="41" t="n"/>
      <c r="C3736" s="42" t="n"/>
      <c r="D3736" s="42" t="n"/>
      <c r="E3736" s="42" t="n"/>
      <c r="F3736" s="42" t="n"/>
      <c r="G3736" s="42" t="n"/>
      <c r="H3736" s="42" t="n"/>
      <c r="I3736" s="42" t="n"/>
      <c r="J3736" s="42" t="n"/>
      <c r="K3736" s="42" t="n"/>
      <c r="L3736" s="42" t="n"/>
      <c r="M3736" s="42" t="n"/>
      <c r="N3736" s="42" t="n"/>
      <c r="O3736" s="42" t="n"/>
    </row>
    <row r="3737">
      <c r="A3737" s="40" t="n"/>
      <c r="B3737" s="41" t="n"/>
      <c r="C3737" s="42" t="n"/>
      <c r="D3737" s="42" t="n"/>
      <c r="E3737" s="42" t="n"/>
      <c r="F3737" s="42" t="n"/>
      <c r="G3737" s="42" t="n"/>
      <c r="H3737" s="42" t="n"/>
      <c r="I3737" s="42" t="n"/>
      <c r="J3737" s="42" t="n"/>
      <c r="K3737" s="42" t="n"/>
      <c r="L3737" s="42" t="n"/>
      <c r="M3737" s="42" t="n"/>
      <c r="N3737" s="42" t="n"/>
      <c r="O3737" s="42" t="n"/>
    </row>
    <row r="3738">
      <c r="A3738" s="40" t="n"/>
      <c r="B3738" s="41" t="n"/>
      <c r="C3738" s="42" t="n"/>
      <c r="D3738" s="42" t="n"/>
      <c r="E3738" s="42" t="n"/>
      <c r="F3738" s="42" t="n"/>
      <c r="G3738" s="42" t="n"/>
      <c r="H3738" s="42" t="n"/>
      <c r="I3738" s="42" t="n"/>
      <c r="J3738" s="42" t="n"/>
      <c r="K3738" s="42" t="n"/>
      <c r="L3738" s="42" t="n"/>
      <c r="M3738" s="42" t="n"/>
      <c r="N3738" s="42" t="n"/>
      <c r="O3738" s="42" t="n"/>
    </row>
    <row r="3739">
      <c r="A3739" s="40" t="n"/>
      <c r="B3739" s="41" t="n"/>
      <c r="C3739" s="42" t="n"/>
      <c r="D3739" s="42" t="n"/>
      <c r="E3739" s="42" t="n"/>
      <c r="F3739" s="42" t="n"/>
      <c r="G3739" s="42" t="n"/>
      <c r="H3739" s="42" t="n"/>
      <c r="I3739" s="42" t="n"/>
      <c r="J3739" s="42" t="n"/>
      <c r="K3739" s="42" t="n"/>
      <c r="L3739" s="42" t="n"/>
      <c r="M3739" s="42" t="n"/>
      <c r="N3739" s="42" t="n"/>
      <c r="O3739" s="42" t="n"/>
    </row>
    <row r="3740">
      <c r="A3740" s="40" t="n"/>
      <c r="B3740" s="41" t="n"/>
      <c r="C3740" s="42" t="n"/>
      <c r="D3740" s="42" t="n"/>
      <c r="E3740" s="42" t="n"/>
      <c r="F3740" s="42" t="n"/>
      <c r="G3740" s="42" t="n"/>
      <c r="H3740" s="42" t="n"/>
      <c r="I3740" s="42" t="n"/>
      <c r="J3740" s="42" t="n"/>
      <c r="K3740" s="42" t="n"/>
      <c r="L3740" s="42" t="n"/>
      <c r="M3740" s="42" t="n"/>
      <c r="N3740" s="42" t="n"/>
      <c r="O3740" s="42" t="n"/>
    </row>
    <row r="3741">
      <c r="A3741" s="40" t="n"/>
      <c r="B3741" s="41" t="n"/>
      <c r="C3741" s="42" t="n"/>
      <c r="D3741" s="42" t="n"/>
      <c r="E3741" s="42" t="n"/>
      <c r="F3741" s="42" t="n"/>
      <c r="G3741" s="42" t="n"/>
      <c r="H3741" s="42" t="n"/>
      <c r="I3741" s="42" t="n"/>
      <c r="J3741" s="42" t="n"/>
      <c r="K3741" s="42" t="n"/>
      <c r="L3741" s="42" t="n"/>
      <c r="M3741" s="42" t="n"/>
      <c r="N3741" s="42" t="n"/>
      <c r="O3741" s="42" t="n"/>
    </row>
    <row r="3742">
      <c r="A3742" s="40" t="n"/>
      <c r="B3742" s="41" t="n"/>
      <c r="C3742" s="42" t="n"/>
      <c r="D3742" s="42" t="n"/>
      <c r="E3742" s="42" t="n"/>
      <c r="F3742" s="42" t="n"/>
      <c r="G3742" s="42" t="n"/>
      <c r="H3742" s="42" t="n"/>
      <c r="I3742" s="42" t="n"/>
      <c r="J3742" s="42" t="n"/>
      <c r="K3742" s="42" t="n"/>
      <c r="L3742" s="42" t="n"/>
      <c r="M3742" s="42" t="n"/>
      <c r="N3742" s="42" t="n"/>
      <c r="O3742" s="42" t="n"/>
    </row>
    <row r="3743">
      <c r="A3743" s="40" t="n"/>
      <c r="B3743" s="41" t="n"/>
      <c r="C3743" s="42" t="n"/>
      <c r="D3743" s="42" t="n"/>
      <c r="E3743" s="42" t="n"/>
      <c r="F3743" s="42" t="n"/>
      <c r="G3743" s="42" t="n"/>
      <c r="H3743" s="42" t="n"/>
      <c r="I3743" s="42" t="n"/>
      <c r="J3743" s="42" t="n"/>
      <c r="K3743" s="42" t="n"/>
      <c r="L3743" s="42" t="n"/>
      <c r="M3743" s="42" t="n"/>
      <c r="N3743" s="42" t="n"/>
      <c r="O3743" s="42" t="n"/>
    </row>
    <row r="3744">
      <c r="A3744" s="40" t="n"/>
      <c r="B3744" s="41" t="n"/>
      <c r="C3744" s="42" t="n"/>
      <c r="D3744" s="42" t="n"/>
      <c r="E3744" s="42" t="n"/>
      <c r="F3744" s="42" t="n"/>
      <c r="G3744" s="42" t="n"/>
      <c r="H3744" s="42" t="n"/>
      <c r="I3744" s="42" t="n"/>
      <c r="J3744" s="42" t="n"/>
      <c r="K3744" s="42" t="n"/>
      <c r="L3744" s="42" t="n"/>
      <c r="M3744" s="42" t="n"/>
      <c r="N3744" s="42" t="n"/>
      <c r="O3744" s="42" t="n"/>
    </row>
    <row r="3745">
      <c r="A3745" s="40" t="n"/>
      <c r="B3745" s="41" t="n"/>
      <c r="C3745" s="42" t="n"/>
      <c r="D3745" s="42" t="n"/>
      <c r="E3745" s="42" t="n"/>
      <c r="F3745" s="42" t="n"/>
      <c r="G3745" s="42" t="n"/>
      <c r="H3745" s="42" t="n"/>
      <c r="I3745" s="42" t="n"/>
      <c r="J3745" s="42" t="n"/>
      <c r="K3745" s="42" t="n"/>
      <c r="L3745" s="42" t="n"/>
      <c r="M3745" s="42" t="n"/>
      <c r="N3745" s="42" t="n"/>
      <c r="O3745" s="42" t="n"/>
    </row>
    <row r="3746">
      <c r="A3746" s="40" t="n"/>
      <c r="B3746" s="41" t="n"/>
      <c r="C3746" s="42" t="n"/>
      <c r="D3746" s="42" t="n"/>
      <c r="E3746" s="42" t="n"/>
      <c r="F3746" s="42" t="n"/>
      <c r="G3746" s="42" t="n"/>
      <c r="H3746" s="42" t="n"/>
      <c r="I3746" s="42" t="n"/>
      <c r="J3746" s="42" t="n"/>
      <c r="K3746" s="42" t="n"/>
      <c r="L3746" s="42" t="n"/>
      <c r="M3746" s="42" t="n"/>
      <c r="N3746" s="42" t="n"/>
      <c r="O3746" s="42" t="n"/>
    </row>
    <row r="3747">
      <c r="A3747" s="40" t="n"/>
      <c r="B3747" s="41" t="n"/>
      <c r="C3747" s="42" t="n"/>
      <c r="D3747" s="42" t="n"/>
      <c r="E3747" s="42" t="n"/>
      <c r="F3747" s="42" t="n"/>
      <c r="G3747" s="42" t="n"/>
      <c r="H3747" s="42" t="n"/>
      <c r="I3747" s="42" t="n"/>
      <c r="J3747" s="42" t="n"/>
      <c r="K3747" s="42" t="n"/>
      <c r="L3747" s="42" t="n"/>
      <c r="M3747" s="42" t="n"/>
      <c r="N3747" s="42" t="n"/>
      <c r="O3747" s="42" t="n"/>
    </row>
    <row r="3748">
      <c r="A3748" s="40" t="n"/>
      <c r="B3748" s="41" t="n"/>
      <c r="C3748" s="42" t="n"/>
      <c r="D3748" s="42" t="n"/>
      <c r="E3748" s="42" t="n"/>
      <c r="F3748" s="42" t="n"/>
      <c r="G3748" s="42" t="n"/>
      <c r="H3748" s="42" t="n"/>
      <c r="I3748" s="42" t="n"/>
      <c r="J3748" s="42" t="n"/>
      <c r="K3748" s="42" t="n"/>
      <c r="L3748" s="42" t="n"/>
      <c r="M3748" s="42" t="n"/>
      <c r="N3748" s="42" t="n"/>
      <c r="O3748" s="42" t="n"/>
    </row>
    <row r="3749">
      <c r="A3749" s="40" t="n"/>
      <c r="B3749" s="41" t="n"/>
      <c r="C3749" s="42" t="n"/>
      <c r="D3749" s="42" t="n"/>
      <c r="E3749" s="42" t="n"/>
      <c r="F3749" s="42" t="n"/>
      <c r="G3749" s="42" t="n"/>
      <c r="H3749" s="42" t="n"/>
      <c r="I3749" s="42" t="n"/>
      <c r="J3749" s="42" t="n"/>
      <c r="K3749" s="42" t="n"/>
      <c r="L3749" s="42" t="n"/>
      <c r="M3749" s="42" t="n"/>
      <c r="N3749" s="42" t="n"/>
      <c r="O3749" s="42" t="n"/>
    </row>
    <row r="3750">
      <c r="A3750" s="40" t="n"/>
      <c r="B3750" s="41" t="n"/>
      <c r="C3750" s="42" t="n"/>
      <c r="D3750" s="42" t="n"/>
      <c r="E3750" s="42" t="n"/>
      <c r="F3750" s="42" t="n"/>
      <c r="G3750" s="42" t="n"/>
      <c r="H3750" s="42" t="n"/>
      <c r="I3750" s="42" t="n"/>
      <c r="J3750" s="42" t="n"/>
      <c r="K3750" s="42" t="n"/>
      <c r="L3750" s="42" t="n"/>
      <c r="M3750" s="42" t="n"/>
      <c r="N3750" s="42" t="n"/>
      <c r="O3750" s="42" t="n"/>
    </row>
    <row r="3751">
      <c r="A3751" s="40" t="n"/>
      <c r="B3751" s="41" t="n"/>
      <c r="C3751" s="42" t="n"/>
      <c r="D3751" s="42" t="n"/>
      <c r="E3751" s="42" t="n"/>
      <c r="F3751" s="42" t="n"/>
      <c r="G3751" s="42" t="n"/>
      <c r="H3751" s="42" t="n"/>
      <c r="I3751" s="42" t="n"/>
      <c r="J3751" s="42" t="n"/>
      <c r="K3751" s="42" t="n"/>
      <c r="L3751" s="42" t="n"/>
      <c r="M3751" s="42" t="n"/>
      <c r="N3751" s="42" t="n"/>
      <c r="O3751" s="42" t="n"/>
    </row>
    <row r="3752">
      <c r="A3752" s="40" t="n"/>
      <c r="B3752" s="41" t="n"/>
      <c r="C3752" s="42" t="n"/>
      <c r="D3752" s="42" t="n"/>
      <c r="E3752" s="42" t="n"/>
      <c r="F3752" s="42" t="n"/>
      <c r="G3752" s="42" t="n"/>
      <c r="H3752" s="42" t="n"/>
      <c r="I3752" s="42" t="n"/>
      <c r="J3752" s="42" t="n"/>
      <c r="K3752" s="42" t="n"/>
      <c r="L3752" s="42" t="n"/>
      <c r="M3752" s="42" t="n"/>
      <c r="N3752" s="42" t="n"/>
      <c r="O3752" s="42" t="n"/>
    </row>
    <row r="3753">
      <c r="A3753" s="40" t="n"/>
      <c r="B3753" s="41" t="n"/>
      <c r="C3753" s="42" t="n"/>
      <c r="D3753" s="42" t="n"/>
      <c r="E3753" s="42" t="n"/>
      <c r="F3753" s="42" t="n"/>
      <c r="G3753" s="42" t="n"/>
      <c r="H3753" s="42" t="n"/>
      <c r="I3753" s="42" t="n"/>
      <c r="J3753" s="42" t="n"/>
      <c r="K3753" s="42" t="n"/>
      <c r="L3753" s="42" t="n"/>
      <c r="M3753" s="42" t="n"/>
      <c r="N3753" s="42" t="n"/>
      <c r="O3753" s="42" t="n"/>
    </row>
    <row r="3754">
      <c r="A3754" s="40" t="n"/>
      <c r="B3754" s="41" t="n"/>
      <c r="C3754" s="42" t="n"/>
      <c r="D3754" s="42" t="n"/>
      <c r="E3754" s="42" t="n"/>
      <c r="F3754" s="42" t="n"/>
      <c r="G3754" s="42" t="n"/>
      <c r="H3754" s="42" t="n"/>
      <c r="I3754" s="42" t="n"/>
      <c r="J3754" s="42" t="n"/>
      <c r="K3754" s="42" t="n"/>
      <c r="L3754" s="42" t="n"/>
      <c r="M3754" s="42" t="n"/>
      <c r="N3754" s="42" t="n"/>
      <c r="O3754" s="42" t="n"/>
    </row>
    <row r="3755">
      <c r="A3755" s="40" t="n"/>
      <c r="B3755" s="41" t="n"/>
      <c r="C3755" s="42" t="n"/>
      <c r="D3755" s="42" t="n"/>
      <c r="E3755" s="42" t="n"/>
      <c r="F3755" s="42" t="n"/>
      <c r="G3755" s="42" t="n"/>
      <c r="H3755" s="42" t="n"/>
      <c r="I3755" s="42" t="n"/>
      <c r="J3755" s="42" t="n"/>
      <c r="K3755" s="42" t="n"/>
      <c r="L3755" s="42" t="n"/>
      <c r="M3755" s="42" t="n"/>
      <c r="N3755" s="42" t="n"/>
      <c r="O3755" s="42" t="n"/>
    </row>
    <row r="3756">
      <c r="A3756" s="40" t="n"/>
      <c r="B3756" s="41" t="n"/>
      <c r="C3756" s="42" t="n"/>
      <c r="D3756" s="42" t="n"/>
      <c r="E3756" s="42" t="n"/>
      <c r="F3756" s="42" t="n"/>
      <c r="G3756" s="42" t="n"/>
      <c r="H3756" s="42" t="n"/>
      <c r="I3756" s="42" t="n"/>
      <c r="J3756" s="42" t="n"/>
      <c r="K3756" s="42" t="n"/>
      <c r="L3756" s="42" t="n"/>
      <c r="M3756" s="42" t="n"/>
      <c r="N3756" s="42" t="n"/>
      <c r="O3756" s="42" t="n"/>
    </row>
    <row r="3757">
      <c r="A3757" s="40" t="n"/>
      <c r="B3757" s="41" t="n"/>
      <c r="C3757" s="42" t="n"/>
      <c r="D3757" s="42" t="n"/>
      <c r="E3757" s="42" t="n"/>
      <c r="F3757" s="42" t="n"/>
      <c r="G3757" s="42" t="n"/>
      <c r="H3757" s="42" t="n"/>
      <c r="I3757" s="42" t="n"/>
      <c r="J3757" s="42" t="n"/>
      <c r="K3757" s="42" t="n"/>
      <c r="L3757" s="42" t="n"/>
      <c r="M3757" s="42" t="n"/>
      <c r="N3757" s="42" t="n"/>
      <c r="O3757" s="42" t="n"/>
    </row>
    <row r="3758">
      <c r="A3758" s="40" t="n"/>
      <c r="B3758" s="41" t="n"/>
      <c r="C3758" s="42" t="n"/>
      <c r="D3758" s="42" t="n"/>
      <c r="E3758" s="42" t="n"/>
      <c r="F3758" s="42" t="n"/>
      <c r="G3758" s="42" t="n"/>
      <c r="H3758" s="42" t="n"/>
      <c r="I3758" s="42" t="n"/>
      <c r="J3758" s="42" t="n"/>
      <c r="K3758" s="42" t="n"/>
      <c r="L3758" s="42" t="n"/>
      <c r="M3758" s="42" t="n"/>
      <c r="N3758" s="42" t="n"/>
      <c r="O3758" s="42" t="n"/>
    </row>
    <row r="3759">
      <c r="A3759" s="40" t="n"/>
      <c r="B3759" s="41" t="n"/>
      <c r="C3759" s="42" t="n"/>
      <c r="D3759" s="42" t="n"/>
      <c r="E3759" s="42" t="n"/>
      <c r="F3759" s="42" t="n"/>
      <c r="G3759" s="42" t="n"/>
      <c r="H3759" s="42" t="n"/>
      <c r="I3759" s="42" t="n"/>
      <c r="J3759" s="42" t="n"/>
      <c r="K3759" s="42" t="n"/>
      <c r="L3759" s="42" t="n"/>
      <c r="M3759" s="42" t="n"/>
      <c r="N3759" s="42" t="n"/>
      <c r="O3759" s="42" t="n"/>
    </row>
    <row r="3760">
      <c r="A3760" s="40" t="n"/>
      <c r="B3760" s="41" t="n"/>
      <c r="C3760" s="42" t="n"/>
      <c r="D3760" s="42" t="n"/>
      <c r="E3760" s="42" t="n"/>
      <c r="F3760" s="42" t="n"/>
      <c r="G3760" s="42" t="n"/>
      <c r="H3760" s="42" t="n"/>
      <c r="I3760" s="42" t="n"/>
      <c r="J3760" s="42" t="n"/>
      <c r="K3760" s="42" t="n"/>
      <c r="L3760" s="42" t="n"/>
      <c r="M3760" s="42" t="n"/>
      <c r="N3760" s="42" t="n"/>
      <c r="O3760" s="42" t="n"/>
    </row>
    <row r="3761">
      <c r="A3761" s="40" t="n"/>
      <c r="B3761" s="41" t="n"/>
      <c r="C3761" s="42" t="n"/>
      <c r="D3761" s="42" t="n"/>
      <c r="E3761" s="42" t="n"/>
      <c r="F3761" s="42" t="n"/>
      <c r="G3761" s="42" t="n"/>
      <c r="H3761" s="42" t="n"/>
      <c r="I3761" s="42" t="n"/>
      <c r="J3761" s="42" t="n"/>
      <c r="K3761" s="42" t="n"/>
      <c r="L3761" s="42" t="n"/>
      <c r="M3761" s="42" t="n"/>
      <c r="N3761" s="42" t="n"/>
      <c r="O3761" s="42" t="n"/>
    </row>
    <row r="3762">
      <c r="A3762" s="40" t="n"/>
      <c r="B3762" s="41" t="n"/>
      <c r="C3762" s="42" t="n"/>
      <c r="D3762" s="42" t="n"/>
      <c r="E3762" s="42" t="n"/>
      <c r="F3762" s="42" t="n"/>
      <c r="G3762" s="42" t="n"/>
      <c r="H3762" s="42" t="n"/>
      <c r="I3762" s="42" t="n"/>
      <c r="J3762" s="42" t="n"/>
      <c r="K3762" s="42" t="n"/>
      <c r="L3762" s="42" t="n"/>
      <c r="M3762" s="42" t="n"/>
      <c r="N3762" s="42" t="n"/>
      <c r="O3762" s="42" t="n"/>
    </row>
    <row r="3763">
      <c r="A3763" s="40" t="n"/>
      <c r="B3763" s="41" t="n"/>
      <c r="C3763" s="42" t="n"/>
      <c r="D3763" s="42" t="n"/>
      <c r="E3763" s="42" t="n"/>
      <c r="F3763" s="42" t="n"/>
      <c r="G3763" s="42" t="n"/>
      <c r="H3763" s="42" t="n"/>
      <c r="I3763" s="42" t="n"/>
      <c r="J3763" s="42" t="n"/>
      <c r="K3763" s="42" t="n"/>
      <c r="L3763" s="42" t="n"/>
      <c r="M3763" s="42" t="n"/>
      <c r="N3763" s="42" t="n"/>
      <c r="O3763" s="42" t="n"/>
    </row>
    <row r="3764">
      <c r="A3764" s="40" t="n"/>
      <c r="B3764" s="41" t="n"/>
      <c r="C3764" s="42" t="n"/>
      <c r="D3764" s="42" t="n"/>
      <c r="E3764" s="42" t="n"/>
      <c r="F3764" s="42" t="n"/>
      <c r="G3764" s="42" t="n"/>
      <c r="H3764" s="42" t="n"/>
      <c r="I3764" s="42" t="n"/>
      <c r="J3764" s="42" t="n"/>
      <c r="K3764" s="42" t="n"/>
      <c r="L3764" s="42" t="n"/>
      <c r="M3764" s="42" t="n"/>
      <c r="N3764" s="42" t="n"/>
      <c r="O3764" s="42" t="n"/>
    </row>
    <row r="3765">
      <c r="A3765" s="40" t="n"/>
      <c r="B3765" s="41" t="n"/>
      <c r="C3765" s="42" t="n"/>
      <c r="D3765" s="42" t="n"/>
      <c r="E3765" s="42" t="n"/>
      <c r="F3765" s="42" t="n"/>
      <c r="G3765" s="42" t="n"/>
      <c r="H3765" s="42" t="n"/>
      <c r="I3765" s="42" t="n"/>
      <c r="J3765" s="42" t="n"/>
      <c r="K3765" s="42" t="n"/>
      <c r="L3765" s="42" t="n"/>
      <c r="M3765" s="42" t="n"/>
      <c r="N3765" s="42" t="n"/>
      <c r="O3765" s="42" t="n"/>
    </row>
    <row r="3766">
      <c r="A3766" s="40" t="n"/>
      <c r="B3766" s="41" t="n"/>
      <c r="C3766" s="42" t="n"/>
      <c r="D3766" s="42" t="n"/>
      <c r="E3766" s="42" t="n"/>
      <c r="F3766" s="42" t="n"/>
      <c r="G3766" s="42" t="n"/>
      <c r="H3766" s="42" t="n"/>
      <c r="I3766" s="42" t="n"/>
      <c r="J3766" s="42" t="n"/>
      <c r="K3766" s="42" t="n"/>
      <c r="L3766" s="42" t="n"/>
      <c r="M3766" s="42" t="n"/>
      <c r="N3766" s="42" t="n"/>
      <c r="O3766" s="42" t="n"/>
    </row>
    <row r="3767">
      <c r="A3767" s="40" t="n"/>
      <c r="B3767" s="41" t="n"/>
      <c r="C3767" s="42" t="n"/>
      <c r="D3767" s="42" t="n"/>
      <c r="E3767" s="42" t="n"/>
      <c r="F3767" s="42" t="n"/>
      <c r="G3767" s="42" t="n"/>
      <c r="H3767" s="42" t="n"/>
      <c r="I3767" s="42" t="n"/>
      <c r="J3767" s="42" t="n"/>
      <c r="K3767" s="42" t="n"/>
      <c r="L3767" s="42" t="n"/>
      <c r="M3767" s="42" t="n"/>
      <c r="N3767" s="42" t="n"/>
      <c r="O3767" s="42" t="n"/>
    </row>
    <row r="3768">
      <c r="A3768" s="40" t="n"/>
      <c r="B3768" s="41" t="n"/>
      <c r="C3768" s="42" t="n"/>
      <c r="D3768" s="42" t="n"/>
      <c r="E3768" s="42" t="n"/>
      <c r="F3768" s="42" t="n"/>
      <c r="G3768" s="42" t="n"/>
      <c r="H3768" s="42" t="n"/>
      <c r="I3768" s="42" t="n"/>
      <c r="J3768" s="42" t="n"/>
      <c r="K3768" s="42" t="n"/>
      <c r="L3768" s="42" t="n"/>
      <c r="M3768" s="42" t="n"/>
      <c r="N3768" s="42" t="n"/>
      <c r="O3768" s="42" t="n"/>
    </row>
    <row r="3769">
      <c r="A3769" s="40" t="n"/>
      <c r="B3769" s="41" t="n"/>
      <c r="C3769" s="42" t="n"/>
      <c r="D3769" s="42" t="n"/>
      <c r="E3769" s="42" t="n"/>
      <c r="F3769" s="42" t="n"/>
      <c r="G3769" s="42" t="n"/>
      <c r="H3769" s="42" t="n"/>
      <c r="I3769" s="42" t="n"/>
      <c r="J3769" s="42" t="n"/>
      <c r="K3769" s="42" t="n"/>
      <c r="L3769" s="42" t="n"/>
      <c r="M3769" s="42" t="n"/>
      <c r="N3769" s="42" t="n"/>
      <c r="O3769" s="42" t="n"/>
    </row>
    <row r="3770">
      <c r="A3770" s="40" t="n"/>
      <c r="B3770" s="41" t="n"/>
      <c r="C3770" s="42" t="n"/>
      <c r="D3770" s="42" t="n"/>
      <c r="E3770" s="42" t="n"/>
      <c r="F3770" s="42" t="n"/>
      <c r="G3770" s="42" t="n"/>
      <c r="H3770" s="42" t="n"/>
      <c r="I3770" s="42" t="n"/>
      <c r="J3770" s="42" t="n"/>
      <c r="K3770" s="42" t="n"/>
      <c r="L3770" s="42" t="n"/>
      <c r="M3770" s="42" t="n"/>
      <c r="N3770" s="42" t="n"/>
      <c r="O3770" s="42" t="n"/>
    </row>
    <row r="3771">
      <c r="A3771" s="40" t="n"/>
      <c r="B3771" s="41" t="n"/>
      <c r="C3771" s="42" t="n"/>
      <c r="D3771" s="42" t="n"/>
      <c r="E3771" s="42" t="n"/>
      <c r="F3771" s="42" t="n"/>
      <c r="G3771" s="42" t="n"/>
      <c r="H3771" s="42" t="n"/>
      <c r="I3771" s="42" t="n"/>
      <c r="J3771" s="42" t="n"/>
      <c r="K3771" s="42" t="n"/>
      <c r="L3771" s="42" t="n"/>
      <c r="M3771" s="42" t="n"/>
      <c r="N3771" s="42" t="n"/>
      <c r="O3771" s="42" t="n"/>
    </row>
    <row r="3772">
      <c r="A3772" s="40" t="n"/>
      <c r="B3772" s="41" t="n"/>
      <c r="C3772" s="42" t="n"/>
      <c r="D3772" s="42" t="n"/>
      <c r="E3772" s="42" t="n"/>
      <c r="F3772" s="42" t="n"/>
      <c r="G3772" s="42" t="n"/>
      <c r="H3772" s="42" t="n"/>
      <c r="I3772" s="42" t="n"/>
      <c r="J3772" s="42" t="n"/>
      <c r="K3772" s="42" t="n"/>
      <c r="L3772" s="42" t="n"/>
      <c r="M3772" s="42" t="n"/>
      <c r="N3772" s="42" t="n"/>
      <c r="O3772" s="42" t="n"/>
    </row>
    <row r="3773">
      <c r="A3773" s="40" t="n"/>
      <c r="B3773" s="41" t="n"/>
      <c r="C3773" s="42" t="n"/>
      <c r="D3773" s="42" t="n"/>
      <c r="E3773" s="42" t="n"/>
      <c r="F3773" s="42" t="n"/>
      <c r="G3773" s="42" t="n"/>
      <c r="H3773" s="42" t="n"/>
      <c r="I3773" s="42" t="n"/>
      <c r="J3773" s="42" t="n"/>
      <c r="K3773" s="42" t="n"/>
      <c r="L3773" s="42" t="n"/>
      <c r="M3773" s="42" t="n"/>
      <c r="N3773" s="42" t="n"/>
      <c r="O3773" s="42" t="n"/>
    </row>
    <row r="3774">
      <c r="A3774" s="40" t="n"/>
      <c r="B3774" s="41" t="n"/>
      <c r="C3774" s="42" t="n"/>
      <c r="D3774" s="42" t="n"/>
      <c r="E3774" s="42" t="n"/>
      <c r="F3774" s="42" t="n"/>
      <c r="G3774" s="42" t="n"/>
      <c r="H3774" s="42" t="n"/>
      <c r="I3774" s="42" t="n"/>
      <c r="J3774" s="42" t="n"/>
      <c r="K3774" s="42" t="n"/>
      <c r="L3774" s="42" t="n"/>
      <c r="M3774" s="42" t="n"/>
      <c r="N3774" s="42" t="n"/>
      <c r="O3774" s="42" t="n"/>
    </row>
    <row r="3775">
      <c r="A3775" s="40" t="n"/>
      <c r="B3775" s="41" t="n"/>
      <c r="C3775" s="42" t="n"/>
      <c r="D3775" s="42" t="n"/>
      <c r="E3775" s="42" t="n"/>
      <c r="F3775" s="42" t="n"/>
      <c r="G3775" s="42" t="n"/>
      <c r="H3775" s="42" t="n"/>
      <c r="I3775" s="42" t="n"/>
      <c r="J3775" s="42" t="n"/>
      <c r="K3775" s="42" t="n"/>
      <c r="L3775" s="42" t="n"/>
      <c r="M3775" s="42" t="n"/>
      <c r="N3775" s="42" t="n"/>
      <c r="O3775" s="42" t="n"/>
    </row>
    <row r="3776">
      <c r="A3776" s="40" t="n"/>
      <c r="B3776" s="41" t="n"/>
      <c r="C3776" s="42" t="n"/>
      <c r="D3776" s="42" t="n"/>
      <c r="E3776" s="42" t="n"/>
      <c r="F3776" s="42" t="n"/>
      <c r="G3776" s="42" t="n"/>
      <c r="H3776" s="42" t="n"/>
      <c r="I3776" s="42" t="n"/>
      <c r="J3776" s="42" t="n"/>
      <c r="K3776" s="42" t="n"/>
      <c r="L3776" s="42" t="n"/>
      <c r="M3776" s="42" t="n"/>
      <c r="N3776" s="42" t="n"/>
      <c r="O3776" s="42" t="n"/>
    </row>
    <row r="3777">
      <c r="A3777" s="40" t="n"/>
      <c r="B3777" s="41" t="n"/>
      <c r="C3777" s="42" t="n"/>
      <c r="D3777" s="42" t="n"/>
      <c r="E3777" s="42" t="n"/>
      <c r="F3777" s="42" t="n"/>
      <c r="G3777" s="42" t="n"/>
      <c r="H3777" s="42" t="n"/>
      <c r="I3777" s="42" t="n"/>
      <c r="J3777" s="42" t="n"/>
      <c r="K3777" s="42" t="n"/>
      <c r="L3777" s="42" t="n"/>
      <c r="M3777" s="42" t="n"/>
      <c r="N3777" s="42" t="n"/>
      <c r="O3777" s="42" t="n"/>
    </row>
    <row r="3778">
      <c r="A3778" s="40" t="n"/>
      <c r="B3778" s="41" t="n"/>
      <c r="C3778" s="42" t="n"/>
      <c r="D3778" s="42" t="n"/>
      <c r="E3778" s="42" t="n"/>
      <c r="F3778" s="42" t="n"/>
      <c r="G3778" s="42" t="n"/>
      <c r="H3778" s="42" t="n"/>
      <c r="I3778" s="42" t="n"/>
      <c r="J3778" s="42" t="n"/>
      <c r="K3778" s="42" t="n"/>
      <c r="L3778" s="42" t="n"/>
      <c r="M3778" s="42" t="n"/>
      <c r="N3778" s="42" t="n"/>
      <c r="O3778" s="42" t="n"/>
    </row>
    <row r="3779">
      <c r="A3779" s="40" t="n"/>
      <c r="B3779" s="41" t="n"/>
      <c r="C3779" s="42" t="n"/>
      <c r="D3779" s="42" t="n"/>
      <c r="E3779" s="42" t="n"/>
      <c r="F3779" s="42" t="n"/>
      <c r="G3779" s="42" t="n"/>
      <c r="H3779" s="42" t="n"/>
      <c r="I3779" s="42" t="n"/>
      <c r="J3779" s="42" t="n"/>
      <c r="K3779" s="42" t="n"/>
      <c r="L3779" s="42" t="n"/>
      <c r="M3779" s="42" t="n"/>
      <c r="N3779" s="42" t="n"/>
      <c r="O3779" s="42" t="n"/>
    </row>
    <row r="3780">
      <c r="A3780" s="40" t="n"/>
      <c r="B3780" s="41" t="n"/>
      <c r="C3780" s="42" t="n"/>
      <c r="D3780" s="42" t="n"/>
      <c r="E3780" s="42" t="n"/>
      <c r="F3780" s="42" t="n"/>
      <c r="G3780" s="42" t="n"/>
      <c r="H3780" s="42" t="n"/>
      <c r="I3780" s="42" t="n"/>
      <c r="J3780" s="42" t="n"/>
      <c r="K3780" s="42" t="n"/>
      <c r="L3780" s="42" t="n"/>
      <c r="M3780" s="42" t="n"/>
      <c r="N3780" s="42" t="n"/>
      <c r="O3780" s="42" t="n"/>
    </row>
    <row r="3781">
      <c r="A3781" s="40" t="n"/>
      <c r="B3781" s="41" t="n"/>
      <c r="C3781" s="42" t="n"/>
      <c r="D3781" s="42" t="n"/>
      <c r="E3781" s="42" t="n"/>
      <c r="F3781" s="42" t="n"/>
      <c r="G3781" s="42" t="n"/>
      <c r="H3781" s="42" t="n"/>
      <c r="I3781" s="42" t="n"/>
      <c r="J3781" s="42" t="n"/>
      <c r="K3781" s="42" t="n"/>
      <c r="L3781" s="42" t="n"/>
      <c r="M3781" s="42" t="n"/>
      <c r="N3781" s="42" t="n"/>
      <c r="O3781" s="42" t="n"/>
    </row>
    <row r="3782">
      <c r="A3782" s="40" t="n"/>
      <c r="B3782" s="41" t="n"/>
      <c r="C3782" s="42" t="n"/>
      <c r="D3782" s="42" t="n"/>
      <c r="E3782" s="42" t="n"/>
      <c r="F3782" s="42" t="n"/>
      <c r="G3782" s="42" t="n"/>
      <c r="H3782" s="42" t="n"/>
      <c r="I3782" s="42" t="n"/>
      <c r="J3782" s="42" t="n"/>
      <c r="K3782" s="42" t="n"/>
      <c r="L3782" s="42" t="n"/>
      <c r="M3782" s="42" t="n"/>
      <c r="N3782" s="42" t="n"/>
      <c r="O3782" s="42" t="n"/>
    </row>
    <row r="3783">
      <c r="A3783" s="40" t="n"/>
      <c r="B3783" s="41" t="n"/>
      <c r="C3783" s="42" t="n"/>
      <c r="D3783" s="42" t="n"/>
      <c r="E3783" s="42" t="n"/>
      <c r="F3783" s="42" t="n"/>
      <c r="G3783" s="42" t="n"/>
      <c r="H3783" s="42" t="n"/>
      <c r="I3783" s="42" t="n"/>
      <c r="J3783" s="42" t="n"/>
      <c r="K3783" s="42" t="n"/>
      <c r="L3783" s="42" t="n"/>
      <c r="M3783" s="42" t="n"/>
      <c r="N3783" s="42" t="n"/>
      <c r="O3783" s="42" t="n"/>
    </row>
    <row r="3784">
      <c r="A3784" s="40" t="n"/>
      <c r="B3784" s="41" t="n"/>
      <c r="C3784" s="42" t="n"/>
      <c r="D3784" s="42" t="n"/>
      <c r="E3784" s="42" t="n"/>
      <c r="F3784" s="42" t="n"/>
      <c r="G3784" s="42" t="n"/>
      <c r="H3784" s="42" t="n"/>
      <c r="I3784" s="42" t="n"/>
      <c r="J3784" s="42" t="n"/>
      <c r="K3784" s="42" t="n"/>
      <c r="L3784" s="42" t="n"/>
      <c r="M3784" s="42" t="n"/>
      <c r="N3784" s="42" t="n"/>
      <c r="O3784" s="42" t="n"/>
    </row>
    <row r="3785">
      <c r="A3785" s="40" t="n"/>
      <c r="B3785" s="41" t="n"/>
      <c r="C3785" s="42" t="n"/>
      <c r="D3785" s="42" t="n"/>
      <c r="E3785" s="42" t="n"/>
      <c r="F3785" s="42" t="n"/>
      <c r="G3785" s="42" t="n"/>
      <c r="H3785" s="42" t="n"/>
      <c r="I3785" s="42" t="n"/>
      <c r="J3785" s="42" t="n"/>
      <c r="K3785" s="42" t="n"/>
      <c r="L3785" s="42" t="n"/>
      <c r="M3785" s="42" t="n"/>
      <c r="N3785" s="42" t="n"/>
      <c r="O3785" s="42" t="n"/>
    </row>
    <row r="3786">
      <c r="A3786" s="40" t="n"/>
      <c r="B3786" s="41" t="n"/>
      <c r="C3786" s="42" t="n"/>
      <c r="D3786" s="42" t="n"/>
      <c r="E3786" s="42" t="n"/>
      <c r="F3786" s="42" t="n"/>
      <c r="G3786" s="42" t="n"/>
      <c r="H3786" s="42" t="n"/>
      <c r="I3786" s="42" t="n"/>
      <c r="J3786" s="42" t="n"/>
      <c r="K3786" s="42" t="n"/>
      <c r="L3786" s="42" t="n"/>
      <c r="M3786" s="42" t="n"/>
      <c r="N3786" s="42" t="n"/>
      <c r="O3786" s="42" t="n"/>
    </row>
    <row r="3787">
      <c r="A3787" s="40" t="n"/>
      <c r="B3787" s="41" t="n"/>
      <c r="C3787" s="42" t="n"/>
      <c r="D3787" s="42" t="n"/>
      <c r="E3787" s="42" t="n"/>
      <c r="F3787" s="42" t="n"/>
      <c r="G3787" s="42" t="n"/>
      <c r="H3787" s="42" t="n"/>
      <c r="I3787" s="42" t="n"/>
      <c r="J3787" s="42" t="n"/>
      <c r="K3787" s="42" t="n"/>
      <c r="L3787" s="42" t="n"/>
      <c r="M3787" s="42" t="n"/>
      <c r="N3787" s="42" t="n"/>
      <c r="O3787" s="42" t="n"/>
    </row>
    <row r="3788">
      <c r="A3788" s="40" t="n"/>
      <c r="B3788" s="41" t="n"/>
      <c r="C3788" s="42" t="n"/>
      <c r="D3788" s="42" t="n"/>
      <c r="E3788" s="42" t="n"/>
      <c r="F3788" s="42" t="n"/>
      <c r="G3788" s="42" t="n"/>
      <c r="H3788" s="42" t="n"/>
      <c r="I3788" s="42" t="n"/>
      <c r="J3788" s="42" t="n"/>
      <c r="K3788" s="42" t="n"/>
      <c r="L3788" s="42" t="n"/>
      <c r="M3788" s="42" t="n"/>
      <c r="N3788" s="42" t="n"/>
      <c r="O3788" s="42" t="n"/>
    </row>
    <row r="3789">
      <c r="A3789" s="40" t="n"/>
      <c r="B3789" s="41" t="n"/>
      <c r="C3789" s="42" t="n"/>
      <c r="D3789" s="42" t="n"/>
      <c r="E3789" s="42" t="n"/>
      <c r="F3789" s="42" t="n"/>
      <c r="G3789" s="42" t="n"/>
      <c r="H3789" s="42" t="n"/>
      <c r="I3789" s="42" t="n"/>
      <c r="J3789" s="42" t="n"/>
      <c r="K3789" s="42" t="n"/>
      <c r="L3789" s="42" t="n"/>
      <c r="M3789" s="42" t="n"/>
      <c r="N3789" s="42" t="n"/>
      <c r="O3789" s="42" t="n"/>
    </row>
    <row r="3790">
      <c r="A3790" s="40" t="n"/>
      <c r="B3790" s="41" t="n"/>
      <c r="C3790" s="42" t="n"/>
      <c r="D3790" s="42" t="n"/>
      <c r="E3790" s="42" t="n"/>
      <c r="F3790" s="42" t="n"/>
      <c r="G3790" s="42" t="n"/>
      <c r="H3790" s="42" t="n"/>
      <c r="I3790" s="42" t="n"/>
      <c r="J3790" s="42" t="n"/>
      <c r="K3790" s="42" t="n"/>
      <c r="L3790" s="42" t="n"/>
      <c r="M3790" s="42" t="n"/>
      <c r="N3790" s="42" t="n"/>
      <c r="O3790" s="42" t="n"/>
    </row>
    <row r="3791">
      <c r="A3791" s="40" t="n"/>
      <c r="B3791" s="41" t="n"/>
      <c r="C3791" s="42" t="n"/>
      <c r="D3791" s="42" t="n"/>
      <c r="E3791" s="42" t="n"/>
      <c r="F3791" s="42" t="n"/>
      <c r="G3791" s="42" t="n"/>
      <c r="H3791" s="42" t="n"/>
      <c r="I3791" s="42" t="n"/>
      <c r="J3791" s="42" t="n"/>
      <c r="K3791" s="42" t="n"/>
      <c r="L3791" s="42" t="n"/>
      <c r="M3791" s="42" t="n"/>
      <c r="N3791" s="42" t="n"/>
      <c r="O3791" s="42" t="n"/>
    </row>
    <row r="3792">
      <c r="A3792" s="40" t="n"/>
      <c r="B3792" s="41" t="n"/>
      <c r="C3792" s="42" t="n"/>
      <c r="D3792" s="42" t="n"/>
      <c r="E3792" s="42" t="n"/>
      <c r="F3792" s="42" t="n"/>
      <c r="G3792" s="42" t="n"/>
      <c r="H3792" s="42" t="n"/>
      <c r="I3792" s="42" t="n"/>
      <c r="J3792" s="42" t="n"/>
      <c r="K3792" s="42" t="n"/>
      <c r="L3792" s="42" t="n"/>
      <c r="M3792" s="42" t="n"/>
      <c r="N3792" s="42" t="n"/>
      <c r="O3792" s="42" t="n"/>
    </row>
    <row r="3793">
      <c r="A3793" s="40" t="n"/>
      <c r="B3793" s="41" t="n"/>
      <c r="C3793" s="42" t="n"/>
      <c r="D3793" s="42" t="n"/>
      <c r="E3793" s="42" t="n"/>
      <c r="F3793" s="42" t="n"/>
      <c r="G3793" s="42" t="n"/>
      <c r="H3793" s="42" t="n"/>
      <c r="I3793" s="42" t="n"/>
      <c r="J3793" s="42" t="n"/>
      <c r="K3793" s="42" t="n"/>
      <c r="L3793" s="42" t="n"/>
      <c r="M3793" s="42" t="n"/>
      <c r="N3793" s="42" t="n"/>
      <c r="O3793" s="42" t="n"/>
    </row>
    <row r="3794">
      <c r="A3794" s="40" t="n"/>
      <c r="B3794" s="41" t="n"/>
      <c r="C3794" s="42" t="n"/>
      <c r="D3794" s="42" t="n"/>
      <c r="E3794" s="42" t="n"/>
      <c r="F3794" s="42" t="n"/>
      <c r="G3794" s="42" t="n"/>
      <c r="H3794" s="42" t="n"/>
      <c r="I3794" s="42" t="n"/>
      <c r="J3794" s="42" t="n"/>
      <c r="K3794" s="42" t="n"/>
      <c r="L3794" s="42" t="n"/>
      <c r="M3794" s="42" t="n"/>
      <c r="N3794" s="42" t="n"/>
      <c r="O3794" s="42" t="n"/>
    </row>
    <row r="3795">
      <c r="A3795" s="40" t="n"/>
      <c r="B3795" s="41" t="n"/>
      <c r="C3795" s="42" t="n"/>
      <c r="D3795" s="42" t="n"/>
      <c r="E3795" s="42" t="n"/>
      <c r="F3795" s="42" t="n"/>
      <c r="G3795" s="42" t="n"/>
      <c r="H3795" s="42" t="n"/>
      <c r="I3795" s="42" t="n"/>
      <c r="J3795" s="42" t="n"/>
      <c r="K3795" s="42" t="n"/>
      <c r="L3795" s="42" t="n"/>
      <c r="M3795" s="42" t="n"/>
      <c r="N3795" s="42" t="n"/>
      <c r="O3795" s="42" t="n"/>
    </row>
    <row r="3796">
      <c r="A3796" s="40" t="n"/>
      <c r="B3796" s="41" t="n"/>
      <c r="C3796" s="42" t="n"/>
      <c r="D3796" s="42" t="n"/>
      <c r="E3796" s="42" t="n"/>
      <c r="F3796" s="42" t="n"/>
      <c r="G3796" s="42" t="n"/>
      <c r="H3796" s="42" t="n"/>
      <c r="I3796" s="42" t="n"/>
      <c r="J3796" s="42" t="n"/>
      <c r="K3796" s="42" t="n"/>
      <c r="L3796" s="42" t="n"/>
      <c r="M3796" s="42" t="n"/>
      <c r="N3796" s="42" t="n"/>
      <c r="O3796" s="42" t="n"/>
    </row>
    <row r="3797">
      <c r="A3797" s="40" t="n"/>
      <c r="B3797" s="41" t="n"/>
      <c r="C3797" s="42" t="n"/>
      <c r="D3797" s="42" t="n"/>
      <c r="E3797" s="42" t="n"/>
      <c r="F3797" s="42" t="n"/>
      <c r="G3797" s="42" t="n"/>
      <c r="H3797" s="42" t="n"/>
      <c r="I3797" s="42" t="n"/>
      <c r="J3797" s="42" t="n"/>
      <c r="K3797" s="42" t="n"/>
      <c r="L3797" s="42" t="n"/>
      <c r="M3797" s="42" t="n"/>
      <c r="N3797" s="42" t="n"/>
      <c r="O3797" s="42" t="n"/>
    </row>
    <row r="3798">
      <c r="A3798" s="40" t="n"/>
      <c r="B3798" s="41" t="n"/>
      <c r="C3798" s="42" t="n"/>
      <c r="D3798" s="42" t="n"/>
      <c r="E3798" s="42" t="n"/>
      <c r="F3798" s="42" t="n"/>
      <c r="G3798" s="42" t="n"/>
      <c r="H3798" s="42" t="n"/>
      <c r="I3798" s="42" t="n"/>
      <c r="J3798" s="42" t="n"/>
      <c r="K3798" s="42" t="n"/>
      <c r="L3798" s="42" t="n"/>
      <c r="M3798" s="42" t="n"/>
      <c r="N3798" s="42" t="n"/>
      <c r="O3798" s="42" t="n"/>
    </row>
    <row r="3799">
      <c r="A3799" s="40" t="n"/>
      <c r="B3799" s="41" t="n"/>
      <c r="C3799" s="42" t="n"/>
      <c r="D3799" s="42" t="n"/>
      <c r="E3799" s="42" t="n"/>
      <c r="F3799" s="42" t="n"/>
      <c r="G3799" s="42" t="n"/>
      <c r="H3799" s="42" t="n"/>
      <c r="I3799" s="42" t="n"/>
      <c r="J3799" s="42" t="n"/>
      <c r="K3799" s="42" t="n"/>
      <c r="L3799" s="42" t="n"/>
      <c r="M3799" s="42" t="n"/>
      <c r="N3799" s="42" t="n"/>
      <c r="O3799" s="42" t="n"/>
    </row>
    <row r="3800">
      <c r="A3800" s="40" t="n"/>
      <c r="B3800" s="41" t="n"/>
      <c r="C3800" s="42" t="n"/>
      <c r="D3800" s="42" t="n"/>
      <c r="E3800" s="42" t="n"/>
      <c r="F3800" s="42" t="n"/>
      <c r="G3800" s="42" t="n"/>
      <c r="H3800" s="42" t="n"/>
      <c r="I3800" s="42" t="n"/>
      <c r="J3800" s="42" t="n"/>
      <c r="K3800" s="42" t="n"/>
      <c r="L3800" s="42" t="n"/>
      <c r="M3800" s="42" t="n"/>
      <c r="N3800" s="42" t="n"/>
      <c r="O3800" s="42" t="n"/>
    </row>
    <row r="3801">
      <c r="A3801" s="40" t="n"/>
      <c r="B3801" s="41" t="n"/>
      <c r="C3801" s="42" t="n"/>
      <c r="D3801" s="42" t="n"/>
      <c r="E3801" s="42" t="n"/>
      <c r="F3801" s="42" t="n"/>
      <c r="G3801" s="42" t="n"/>
      <c r="H3801" s="42" t="n"/>
      <c r="I3801" s="42" t="n"/>
      <c r="J3801" s="42" t="n"/>
      <c r="K3801" s="42" t="n"/>
      <c r="L3801" s="42" t="n"/>
      <c r="M3801" s="42" t="n"/>
      <c r="N3801" s="42" t="n"/>
      <c r="O3801" s="42" t="n"/>
    </row>
    <row r="3802">
      <c r="A3802" s="40" t="n"/>
      <c r="B3802" s="41" t="n"/>
      <c r="C3802" s="42" t="n"/>
      <c r="D3802" s="42" t="n"/>
      <c r="E3802" s="42" t="n"/>
      <c r="F3802" s="42" t="n"/>
      <c r="G3802" s="42" t="n"/>
      <c r="H3802" s="42" t="n"/>
      <c r="I3802" s="42" t="n"/>
      <c r="J3802" s="42" t="n"/>
      <c r="K3802" s="42" t="n"/>
      <c r="L3802" s="42" t="n"/>
      <c r="M3802" s="42" t="n"/>
      <c r="N3802" s="42" t="n"/>
      <c r="O3802" s="42" t="n"/>
    </row>
    <row r="3803">
      <c r="A3803" s="40" t="n"/>
      <c r="B3803" s="41" t="n"/>
      <c r="C3803" s="42" t="n"/>
      <c r="D3803" s="42" t="n"/>
      <c r="E3803" s="42" t="n"/>
      <c r="F3803" s="42" t="n"/>
      <c r="G3803" s="42" t="n"/>
      <c r="H3803" s="42" t="n"/>
      <c r="I3803" s="42" t="n"/>
      <c r="J3803" s="42" t="n"/>
      <c r="K3803" s="42" t="n"/>
      <c r="L3803" s="42" t="n"/>
      <c r="M3803" s="42" t="n"/>
      <c r="N3803" s="42" t="n"/>
      <c r="O3803" s="42" t="n"/>
    </row>
    <row r="3804">
      <c r="A3804" s="40" t="n"/>
      <c r="B3804" s="41" t="n"/>
      <c r="C3804" s="42" t="n"/>
      <c r="D3804" s="42" t="n"/>
      <c r="E3804" s="42" t="n"/>
      <c r="F3804" s="42" t="n"/>
      <c r="G3804" s="42" t="n"/>
      <c r="H3804" s="42" t="n"/>
      <c r="I3804" s="42" t="n"/>
      <c r="J3804" s="42" t="n"/>
      <c r="K3804" s="42" t="n"/>
      <c r="L3804" s="42" t="n"/>
      <c r="M3804" s="42" t="n"/>
      <c r="N3804" s="42" t="n"/>
      <c r="O3804" s="42" t="n"/>
    </row>
    <row r="3805">
      <c r="A3805" s="40" t="n"/>
      <c r="B3805" s="41" t="n"/>
      <c r="C3805" s="42" t="n"/>
      <c r="D3805" s="42" t="n"/>
      <c r="E3805" s="42" t="n"/>
      <c r="F3805" s="42" t="n"/>
      <c r="G3805" s="42" t="n"/>
      <c r="H3805" s="42" t="n"/>
      <c r="I3805" s="42" t="n"/>
      <c r="J3805" s="42" t="n"/>
      <c r="K3805" s="42" t="n"/>
      <c r="L3805" s="42" t="n"/>
      <c r="M3805" s="42" t="n"/>
      <c r="N3805" s="42" t="n"/>
      <c r="O3805" s="42" t="n"/>
    </row>
    <row r="3806">
      <c r="A3806" s="40" t="n"/>
      <c r="B3806" s="41" t="n"/>
      <c r="C3806" s="42" t="n"/>
      <c r="D3806" s="42" t="n"/>
      <c r="E3806" s="42" t="n"/>
      <c r="F3806" s="42" t="n"/>
      <c r="G3806" s="42" t="n"/>
      <c r="H3806" s="42" t="n"/>
      <c r="I3806" s="42" t="n"/>
      <c r="J3806" s="42" t="n"/>
      <c r="K3806" s="42" t="n"/>
      <c r="L3806" s="42" t="n"/>
      <c r="M3806" s="42" t="n"/>
      <c r="N3806" s="42" t="n"/>
      <c r="O3806" s="42" t="n"/>
    </row>
    <row r="3807">
      <c r="A3807" s="40" t="n"/>
      <c r="B3807" s="41" t="n"/>
      <c r="C3807" s="42" t="n"/>
      <c r="D3807" s="42" t="n"/>
      <c r="E3807" s="42" t="n"/>
      <c r="F3807" s="42" t="n"/>
      <c r="G3807" s="42" t="n"/>
      <c r="H3807" s="42" t="n"/>
      <c r="I3807" s="42" t="n"/>
      <c r="J3807" s="42" t="n"/>
      <c r="K3807" s="42" t="n"/>
      <c r="L3807" s="42" t="n"/>
      <c r="M3807" s="42" t="n"/>
      <c r="N3807" s="42" t="n"/>
      <c r="O3807" s="42" t="n"/>
    </row>
    <row r="3808">
      <c r="A3808" s="40" t="n"/>
      <c r="B3808" s="41" t="n"/>
      <c r="C3808" s="42" t="n"/>
      <c r="D3808" s="42" t="n"/>
      <c r="E3808" s="42" t="n"/>
      <c r="F3808" s="42" t="n"/>
      <c r="G3808" s="42" t="n"/>
      <c r="H3808" s="42" t="n"/>
      <c r="I3808" s="42" t="n"/>
      <c r="J3808" s="42" t="n"/>
      <c r="K3808" s="42" t="n"/>
      <c r="L3808" s="42" t="n"/>
      <c r="M3808" s="42" t="n"/>
      <c r="N3808" s="42" t="n"/>
      <c r="O3808" s="42" t="n"/>
    </row>
    <row r="3809">
      <c r="A3809" s="40" t="n"/>
      <c r="B3809" s="41" t="n"/>
      <c r="C3809" s="42" t="n"/>
      <c r="D3809" s="42" t="n"/>
      <c r="E3809" s="42" t="n"/>
      <c r="F3809" s="42" t="n"/>
      <c r="G3809" s="42" t="n"/>
      <c r="H3809" s="42" t="n"/>
      <c r="I3809" s="42" t="n"/>
      <c r="J3809" s="42" t="n"/>
      <c r="K3809" s="42" t="n"/>
      <c r="L3809" s="42" t="n"/>
      <c r="M3809" s="42" t="n"/>
      <c r="N3809" s="42" t="n"/>
      <c r="O3809" s="42" t="n"/>
    </row>
    <row r="3810">
      <c r="A3810" s="40" t="n"/>
      <c r="B3810" s="41" t="n"/>
      <c r="C3810" s="42" t="n"/>
      <c r="D3810" s="42" t="n"/>
      <c r="E3810" s="42" t="n"/>
      <c r="F3810" s="42" t="n"/>
      <c r="G3810" s="42" t="n"/>
      <c r="H3810" s="42" t="n"/>
      <c r="I3810" s="42" t="n"/>
      <c r="J3810" s="42" t="n"/>
      <c r="K3810" s="42" t="n"/>
      <c r="L3810" s="42" t="n"/>
      <c r="M3810" s="42" t="n"/>
      <c r="N3810" s="42" t="n"/>
      <c r="O3810" s="42" t="n"/>
    </row>
    <row r="3811">
      <c r="A3811" s="40" t="n"/>
      <c r="B3811" s="41" t="n"/>
      <c r="C3811" s="42" t="n"/>
      <c r="D3811" s="42" t="n"/>
      <c r="E3811" s="42" t="n"/>
      <c r="F3811" s="42" t="n"/>
      <c r="G3811" s="42" t="n"/>
      <c r="H3811" s="42" t="n"/>
      <c r="I3811" s="42" t="n"/>
      <c r="J3811" s="42" t="n"/>
      <c r="K3811" s="42" t="n"/>
      <c r="L3811" s="42" t="n"/>
      <c r="M3811" s="42" t="n"/>
      <c r="N3811" s="42" t="n"/>
      <c r="O3811" s="42" t="n"/>
    </row>
    <row r="3812">
      <c r="A3812" s="40" t="n"/>
      <c r="B3812" s="41" t="n"/>
      <c r="C3812" s="42" t="n"/>
      <c r="D3812" s="42" t="n"/>
      <c r="E3812" s="42" t="n"/>
      <c r="F3812" s="42" t="n"/>
      <c r="G3812" s="42" t="n"/>
      <c r="H3812" s="42" t="n"/>
      <c r="I3812" s="42" t="n"/>
      <c r="J3812" s="42" t="n"/>
      <c r="K3812" s="42" t="n"/>
      <c r="L3812" s="42" t="n"/>
      <c r="M3812" s="42" t="n"/>
      <c r="N3812" s="42" t="n"/>
      <c r="O3812" s="42" t="n"/>
    </row>
    <row r="3813">
      <c r="A3813" s="40" t="n"/>
      <c r="B3813" s="41" t="n"/>
      <c r="C3813" s="42" t="n"/>
      <c r="D3813" s="42" t="n"/>
      <c r="E3813" s="42" t="n"/>
      <c r="F3813" s="42" t="n"/>
      <c r="G3813" s="42" t="n"/>
      <c r="H3813" s="42" t="n"/>
      <c r="I3813" s="42" t="n"/>
      <c r="J3813" s="42" t="n"/>
      <c r="K3813" s="42" t="n"/>
      <c r="L3813" s="42" t="n"/>
      <c r="M3813" s="42" t="n"/>
      <c r="N3813" s="42" t="n"/>
      <c r="O3813" s="42" t="n"/>
    </row>
    <row r="3814">
      <c r="A3814" s="40" t="n"/>
      <c r="B3814" s="41" t="n"/>
      <c r="C3814" s="42" t="n"/>
      <c r="D3814" s="42" t="n"/>
      <c r="E3814" s="42" t="n"/>
      <c r="F3814" s="42" t="n"/>
      <c r="G3814" s="42" t="n"/>
      <c r="H3814" s="42" t="n"/>
      <c r="I3814" s="42" t="n"/>
      <c r="J3814" s="42" t="n"/>
      <c r="K3814" s="42" t="n"/>
      <c r="L3814" s="42" t="n"/>
      <c r="M3814" s="42" t="n"/>
      <c r="N3814" s="42" t="n"/>
      <c r="O3814" s="42" t="n"/>
    </row>
    <row r="3815">
      <c r="A3815" s="40" t="n"/>
      <c r="B3815" s="41" t="n"/>
      <c r="C3815" s="42" t="n"/>
      <c r="D3815" s="42" t="n"/>
      <c r="E3815" s="42" t="n"/>
      <c r="F3815" s="42" t="n"/>
      <c r="G3815" s="42" t="n"/>
      <c r="H3815" s="42" t="n"/>
      <c r="I3815" s="42" t="n"/>
      <c r="J3815" s="42" t="n"/>
      <c r="K3815" s="42" t="n"/>
      <c r="L3815" s="42" t="n"/>
      <c r="M3815" s="42" t="n"/>
      <c r="N3815" s="42" t="n"/>
      <c r="O3815" s="42" t="n"/>
    </row>
    <row r="3816">
      <c r="A3816" s="40" t="n"/>
      <c r="B3816" s="41" t="n"/>
      <c r="C3816" s="42" t="n"/>
      <c r="D3816" s="42" t="n"/>
      <c r="E3816" s="42" t="n"/>
      <c r="F3816" s="42" t="n"/>
      <c r="G3816" s="42" t="n"/>
      <c r="H3816" s="42" t="n"/>
      <c r="I3816" s="42" t="n"/>
      <c r="J3816" s="42" t="n"/>
      <c r="K3816" s="42" t="n"/>
      <c r="L3816" s="42" t="n"/>
      <c r="M3816" s="42" t="n"/>
      <c r="N3816" s="42" t="n"/>
      <c r="O3816" s="42" t="n"/>
    </row>
    <row r="3817">
      <c r="A3817" s="40" t="n"/>
      <c r="B3817" s="41" t="n"/>
      <c r="C3817" s="42" t="n"/>
      <c r="D3817" s="42" t="n"/>
      <c r="E3817" s="42" t="n"/>
      <c r="F3817" s="42" t="n"/>
      <c r="G3817" s="42" t="n"/>
      <c r="H3817" s="42" t="n"/>
      <c r="I3817" s="42" t="n"/>
      <c r="J3817" s="42" t="n"/>
      <c r="K3817" s="42" t="n"/>
      <c r="L3817" s="42" t="n"/>
      <c r="M3817" s="42" t="n"/>
      <c r="N3817" s="42" t="n"/>
      <c r="O3817" s="42" t="n"/>
    </row>
    <row r="3818">
      <c r="A3818" s="40" t="n"/>
      <c r="B3818" s="41" t="n"/>
      <c r="C3818" s="42" t="n"/>
      <c r="D3818" s="42" t="n"/>
      <c r="E3818" s="42" t="n"/>
      <c r="F3818" s="42" t="n"/>
      <c r="G3818" s="42" t="n"/>
      <c r="H3818" s="42" t="n"/>
      <c r="I3818" s="42" t="n"/>
      <c r="J3818" s="42" t="n"/>
      <c r="K3818" s="42" t="n"/>
      <c r="L3818" s="42" t="n"/>
      <c r="M3818" s="42" t="n"/>
      <c r="N3818" s="42" t="n"/>
      <c r="O3818" s="42" t="n"/>
    </row>
    <row r="3819">
      <c r="A3819" s="40" t="n"/>
      <c r="B3819" s="41" t="n"/>
      <c r="C3819" s="42" t="n"/>
      <c r="D3819" s="42" t="n"/>
      <c r="E3819" s="42" t="n"/>
      <c r="F3819" s="42" t="n"/>
      <c r="G3819" s="42" t="n"/>
      <c r="H3819" s="42" t="n"/>
      <c r="I3819" s="42" t="n"/>
      <c r="J3819" s="42" t="n"/>
      <c r="K3819" s="42" t="n"/>
      <c r="L3819" s="42" t="n"/>
      <c r="M3819" s="42" t="n"/>
      <c r="N3819" s="42" t="n"/>
      <c r="O3819" s="42" t="n"/>
    </row>
    <row r="3820">
      <c r="A3820" s="40" t="n"/>
      <c r="B3820" s="41" t="n"/>
      <c r="C3820" s="42" t="n"/>
      <c r="D3820" s="42" t="n"/>
      <c r="E3820" s="42" t="n"/>
      <c r="F3820" s="42" t="n"/>
      <c r="G3820" s="42" t="n"/>
      <c r="H3820" s="42" t="n"/>
      <c r="I3820" s="42" t="n"/>
      <c r="J3820" s="42" t="n"/>
      <c r="K3820" s="42" t="n"/>
      <c r="L3820" s="42" t="n"/>
      <c r="M3820" s="42" t="n"/>
      <c r="N3820" s="42" t="n"/>
      <c r="O3820" s="42" t="n"/>
    </row>
    <row r="3821">
      <c r="A3821" s="40" t="n"/>
      <c r="B3821" s="41" t="n"/>
      <c r="C3821" s="42" t="n"/>
      <c r="D3821" s="42" t="n"/>
      <c r="E3821" s="42" t="n"/>
      <c r="F3821" s="42" t="n"/>
      <c r="G3821" s="42" t="n"/>
      <c r="H3821" s="42" t="n"/>
      <c r="I3821" s="42" t="n"/>
      <c r="J3821" s="42" t="n"/>
      <c r="K3821" s="42" t="n"/>
      <c r="L3821" s="42" t="n"/>
      <c r="M3821" s="42" t="n"/>
      <c r="N3821" s="42" t="n"/>
      <c r="O3821" s="42" t="n"/>
    </row>
    <row r="3822">
      <c r="A3822" s="40" t="n"/>
      <c r="B3822" s="41" t="n"/>
      <c r="C3822" s="42" t="n"/>
      <c r="D3822" s="42" t="n"/>
      <c r="E3822" s="42" t="n"/>
      <c r="F3822" s="42" t="n"/>
      <c r="G3822" s="42" t="n"/>
      <c r="H3822" s="42" t="n"/>
      <c r="I3822" s="42" t="n"/>
      <c r="J3822" s="42" t="n"/>
      <c r="K3822" s="42" t="n"/>
      <c r="L3822" s="42" t="n"/>
      <c r="M3822" s="42" t="n"/>
      <c r="N3822" s="42" t="n"/>
      <c r="O3822" s="42" t="n"/>
    </row>
    <row r="3823">
      <c r="A3823" s="40" t="n"/>
      <c r="B3823" s="41" t="n"/>
      <c r="C3823" s="42" t="n"/>
      <c r="D3823" s="42" t="n"/>
      <c r="E3823" s="42" t="n"/>
      <c r="F3823" s="42" t="n"/>
      <c r="G3823" s="42" t="n"/>
      <c r="H3823" s="42" t="n"/>
      <c r="I3823" s="42" t="n"/>
      <c r="J3823" s="42" t="n"/>
      <c r="K3823" s="42" t="n"/>
      <c r="L3823" s="42" t="n"/>
      <c r="M3823" s="42" t="n"/>
      <c r="N3823" s="42" t="n"/>
      <c r="O3823" s="42" t="n"/>
    </row>
    <row r="3824">
      <c r="A3824" s="40" t="n"/>
      <c r="B3824" s="41" t="n"/>
      <c r="C3824" s="42" t="n"/>
      <c r="D3824" s="42" t="n"/>
      <c r="E3824" s="42" t="n"/>
      <c r="F3824" s="42" t="n"/>
      <c r="G3824" s="42" t="n"/>
      <c r="H3824" s="42" t="n"/>
      <c r="I3824" s="42" t="n"/>
      <c r="J3824" s="42" t="n"/>
      <c r="K3824" s="42" t="n"/>
      <c r="L3824" s="42" t="n"/>
      <c r="M3824" s="42" t="n"/>
      <c r="N3824" s="42" t="n"/>
      <c r="O3824" s="42" t="n"/>
    </row>
    <row r="3825">
      <c r="A3825" s="40" t="n"/>
      <c r="B3825" s="41" t="n"/>
      <c r="C3825" s="42" t="n"/>
      <c r="D3825" s="42" t="n"/>
      <c r="E3825" s="42" t="n"/>
      <c r="F3825" s="42" t="n"/>
      <c r="G3825" s="42" t="n"/>
      <c r="H3825" s="42" t="n"/>
      <c r="I3825" s="42" t="n"/>
      <c r="J3825" s="42" t="n"/>
      <c r="K3825" s="42" t="n"/>
      <c r="L3825" s="42" t="n"/>
      <c r="M3825" s="42" t="n"/>
      <c r="N3825" s="42" t="n"/>
      <c r="O3825" s="42" t="n"/>
    </row>
    <row r="3826">
      <c r="A3826" s="40" t="n"/>
      <c r="B3826" s="41" t="n"/>
      <c r="C3826" s="42" t="n"/>
      <c r="D3826" s="42" t="n"/>
      <c r="E3826" s="42" t="n"/>
      <c r="F3826" s="42" t="n"/>
      <c r="G3826" s="42" t="n"/>
      <c r="H3826" s="42" t="n"/>
      <c r="I3826" s="42" t="n"/>
      <c r="J3826" s="42" t="n"/>
      <c r="K3826" s="42" t="n"/>
      <c r="L3826" s="42" t="n"/>
      <c r="M3826" s="42" t="n"/>
      <c r="N3826" s="42" t="n"/>
      <c r="O3826" s="42" t="n"/>
    </row>
    <row r="3827">
      <c r="A3827" s="40" t="n"/>
      <c r="B3827" s="41" t="n"/>
      <c r="C3827" s="42" t="n"/>
      <c r="D3827" s="42" t="n"/>
      <c r="E3827" s="42" t="n"/>
      <c r="F3827" s="42" t="n"/>
      <c r="G3827" s="42" t="n"/>
      <c r="H3827" s="42" t="n"/>
      <c r="I3827" s="42" t="n"/>
      <c r="J3827" s="42" t="n"/>
      <c r="K3827" s="42" t="n"/>
      <c r="L3827" s="42" t="n"/>
      <c r="M3827" s="42" t="n"/>
      <c r="N3827" s="42" t="n"/>
      <c r="O3827" s="42" t="n"/>
    </row>
    <row r="3828">
      <c r="A3828" s="40" t="n"/>
      <c r="B3828" s="41" t="n"/>
      <c r="C3828" s="42" t="n"/>
      <c r="D3828" s="42" t="n"/>
      <c r="E3828" s="42" t="n"/>
      <c r="F3828" s="42" t="n"/>
      <c r="G3828" s="42" t="n"/>
      <c r="H3828" s="42" t="n"/>
      <c r="I3828" s="42" t="n"/>
      <c r="J3828" s="42" t="n"/>
      <c r="K3828" s="42" t="n"/>
      <c r="L3828" s="42" t="n"/>
      <c r="M3828" s="42" t="n"/>
      <c r="N3828" s="42" t="n"/>
      <c r="O3828" s="42" t="n"/>
    </row>
    <row r="3829">
      <c r="A3829" s="40" t="n"/>
      <c r="B3829" s="41" t="n"/>
      <c r="C3829" s="42" t="n"/>
      <c r="D3829" s="42" t="n"/>
      <c r="E3829" s="42" t="n"/>
      <c r="F3829" s="42" t="n"/>
      <c r="G3829" s="42" t="n"/>
      <c r="H3829" s="42" t="n"/>
      <c r="I3829" s="42" t="n"/>
      <c r="J3829" s="42" t="n"/>
      <c r="K3829" s="42" t="n"/>
      <c r="L3829" s="42" t="n"/>
      <c r="M3829" s="42" t="n"/>
      <c r="N3829" s="42" t="n"/>
      <c r="O3829" s="42" t="n"/>
    </row>
    <row r="3830">
      <c r="A3830" s="40" t="n"/>
      <c r="B3830" s="41" t="n"/>
      <c r="C3830" s="42" t="n"/>
      <c r="D3830" s="42" t="n"/>
      <c r="E3830" s="42" t="n"/>
      <c r="F3830" s="42" t="n"/>
      <c r="G3830" s="42" t="n"/>
      <c r="H3830" s="42" t="n"/>
      <c r="I3830" s="42" t="n"/>
      <c r="J3830" s="42" t="n"/>
      <c r="K3830" s="42" t="n"/>
      <c r="L3830" s="42" t="n"/>
      <c r="M3830" s="42" t="n"/>
      <c r="N3830" s="42" t="n"/>
      <c r="O3830" s="42" t="n"/>
    </row>
    <row r="3831">
      <c r="A3831" s="40" t="n"/>
      <c r="B3831" s="41" t="n"/>
      <c r="C3831" s="42" t="n"/>
      <c r="D3831" s="42" t="n"/>
      <c r="E3831" s="42" t="n"/>
      <c r="F3831" s="42" t="n"/>
      <c r="G3831" s="42" t="n"/>
      <c r="H3831" s="42" t="n"/>
      <c r="I3831" s="42" t="n"/>
      <c r="J3831" s="42" t="n"/>
      <c r="K3831" s="42" t="n"/>
      <c r="L3831" s="42" t="n"/>
      <c r="M3831" s="42" t="n"/>
      <c r="N3831" s="42" t="n"/>
      <c r="O3831" s="42" t="n"/>
    </row>
    <row r="3832">
      <c r="A3832" s="40" t="n"/>
      <c r="B3832" s="41" t="n"/>
      <c r="C3832" s="42" t="n"/>
      <c r="D3832" s="42" t="n"/>
      <c r="E3832" s="42" t="n"/>
      <c r="F3832" s="42" t="n"/>
      <c r="G3832" s="42" t="n"/>
      <c r="H3832" s="42" t="n"/>
      <c r="I3832" s="42" t="n"/>
      <c r="J3832" s="42" t="n"/>
      <c r="K3832" s="42" t="n"/>
      <c r="L3832" s="42" t="n"/>
      <c r="M3832" s="42" t="n"/>
      <c r="N3832" s="42" t="n"/>
      <c r="O3832" s="42" t="n"/>
    </row>
    <row r="3833">
      <c r="A3833" s="40" t="n"/>
      <c r="B3833" s="41" t="n"/>
      <c r="C3833" s="42" t="n"/>
      <c r="D3833" s="42" t="n"/>
      <c r="E3833" s="42" t="n"/>
      <c r="F3833" s="42" t="n"/>
      <c r="G3833" s="42" t="n"/>
      <c r="H3833" s="42" t="n"/>
      <c r="I3833" s="42" t="n"/>
      <c r="J3833" s="42" t="n"/>
      <c r="K3833" s="42" t="n"/>
      <c r="L3833" s="42" t="n"/>
      <c r="M3833" s="42" t="n"/>
      <c r="N3833" s="42" t="n"/>
      <c r="O3833" s="42" t="n"/>
    </row>
    <row r="3834">
      <c r="A3834" s="40" t="n"/>
      <c r="B3834" s="41" t="n"/>
      <c r="C3834" s="42" t="n"/>
      <c r="D3834" s="42" t="n"/>
      <c r="E3834" s="42" t="n"/>
      <c r="F3834" s="42" t="n"/>
      <c r="G3834" s="42" t="n"/>
      <c r="H3834" s="42" t="n"/>
      <c r="I3834" s="42" t="n"/>
      <c r="J3834" s="42" t="n"/>
      <c r="K3834" s="42" t="n"/>
      <c r="L3834" s="42" t="n"/>
      <c r="M3834" s="42" t="n"/>
      <c r="N3834" s="42" t="n"/>
      <c r="O3834" s="42" t="n"/>
    </row>
    <row r="3835">
      <c r="A3835" s="40" t="n"/>
      <c r="B3835" s="41" t="n"/>
      <c r="C3835" s="42" t="n"/>
      <c r="D3835" s="42" t="n"/>
      <c r="E3835" s="42" t="n"/>
      <c r="F3835" s="42" t="n"/>
      <c r="G3835" s="42" t="n"/>
      <c r="H3835" s="42" t="n"/>
      <c r="I3835" s="42" t="n"/>
      <c r="J3835" s="42" t="n"/>
      <c r="K3835" s="42" t="n"/>
      <c r="L3835" s="42" t="n"/>
      <c r="M3835" s="42" t="n"/>
      <c r="N3835" s="42" t="n"/>
      <c r="O3835" s="42" t="n"/>
    </row>
    <row r="3836">
      <c r="A3836" s="40" t="n"/>
      <c r="B3836" s="41" t="n"/>
      <c r="C3836" s="42" t="n"/>
      <c r="D3836" s="42" t="n"/>
      <c r="E3836" s="42" t="n"/>
      <c r="F3836" s="42" t="n"/>
      <c r="G3836" s="42" t="n"/>
      <c r="H3836" s="42" t="n"/>
      <c r="I3836" s="42" t="n"/>
      <c r="J3836" s="42" t="n"/>
      <c r="K3836" s="42" t="n"/>
      <c r="L3836" s="42" t="n"/>
      <c r="M3836" s="42" t="n"/>
      <c r="N3836" s="42" t="n"/>
      <c r="O3836" s="42" t="n"/>
    </row>
    <row r="3837">
      <c r="A3837" s="40" t="n"/>
      <c r="B3837" s="41" t="n"/>
      <c r="C3837" s="42" t="n"/>
      <c r="D3837" s="42" t="n"/>
      <c r="E3837" s="42" t="n"/>
      <c r="F3837" s="42" t="n"/>
      <c r="G3837" s="42" t="n"/>
      <c r="H3837" s="42" t="n"/>
      <c r="I3837" s="42" t="n"/>
      <c r="J3837" s="42" t="n"/>
      <c r="K3837" s="42" t="n"/>
      <c r="L3837" s="42" t="n"/>
      <c r="M3837" s="42" t="n"/>
      <c r="N3837" s="42" t="n"/>
      <c r="O3837" s="42" t="n"/>
    </row>
    <row r="3838">
      <c r="A3838" s="40" t="n"/>
      <c r="B3838" s="41" t="n"/>
      <c r="C3838" s="42" t="n"/>
      <c r="D3838" s="42" t="n"/>
      <c r="E3838" s="42" t="n"/>
      <c r="F3838" s="42" t="n"/>
      <c r="G3838" s="42" t="n"/>
      <c r="H3838" s="42" t="n"/>
      <c r="I3838" s="42" t="n"/>
      <c r="J3838" s="42" t="n"/>
      <c r="K3838" s="42" t="n"/>
      <c r="L3838" s="42" t="n"/>
      <c r="M3838" s="42" t="n"/>
      <c r="N3838" s="42" t="n"/>
      <c r="O3838" s="42" t="n"/>
    </row>
    <row r="3839">
      <c r="A3839" s="40" t="n"/>
      <c r="B3839" s="41" t="n"/>
      <c r="C3839" s="42" t="n"/>
      <c r="D3839" s="42" t="n"/>
      <c r="E3839" s="42" t="n"/>
      <c r="F3839" s="42" t="n"/>
      <c r="G3839" s="42" t="n"/>
      <c r="H3839" s="42" t="n"/>
      <c r="I3839" s="42" t="n"/>
      <c r="J3839" s="42" t="n"/>
      <c r="K3839" s="42" t="n"/>
      <c r="L3839" s="42" t="n"/>
      <c r="M3839" s="42" t="n"/>
      <c r="N3839" s="42" t="n"/>
      <c r="O3839" s="42" t="n"/>
    </row>
    <row r="3840">
      <c r="A3840" s="40" t="n"/>
      <c r="B3840" s="41" t="n"/>
      <c r="C3840" s="42" t="n"/>
      <c r="D3840" s="42" t="n"/>
      <c r="E3840" s="42" t="n"/>
      <c r="F3840" s="42" t="n"/>
      <c r="G3840" s="42" t="n"/>
      <c r="H3840" s="42" t="n"/>
      <c r="I3840" s="42" t="n"/>
      <c r="J3840" s="42" t="n"/>
      <c r="K3840" s="42" t="n"/>
      <c r="L3840" s="42" t="n"/>
      <c r="M3840" s="42" t="n"/>
      <c r="N3840" s="42" t="n"/>
      <c r="O3840" s="42" t="n"/>
    </row>
    <row r="3841">
      <c r="A3841" s="40" t="n"/>
      <c r="B3841" s="41" t="n"/>
      <c r="C3841" s="42" t="n"/>
      <c r="D3841" s="42" t="n"/>
      <c r="E3841" s="42" t="n"/>
      <c r="F3841" s="42" t="n"/>
      <c r="G3841" s="42" t="n"/>
      <c r="H3841" s="42" t="n"/>
      <c r="I3841" s="42" t="n"/>
      <c r="J3841" s="42" t="n"/>
      <c r="K3841" s="42" t="n"/>
      <c r="L3841" s="42" t="n"/>
      <c r="M3841" s="42" t="n"/>
      <c r="N3841" s="42" t="n"/>
      <c r="O3841" s="42" t="n"/>
    </row>
    <row r="3842">
      <c r="A3842" s="40" t="n"/>
      <c r="B3842" s="41" t="n"/>
      <c r="C3842" s="42" t="n"/>
      <c r="D3842" s="42" t="n"/>
      <c r="E3842" s="42" t="n"/>
      <c r="F3842" s="42" t="n"/>
      <c r="G3842" s="42" t="n"/>
      <c r="H3842" s="42" t="n"/>
      <c r="I3842" s="42" t="n"/>
      <c r="J3842" s="42" t="n"/>
      <c r="K3842" s="42" t="n"/>
      <c r="L3842" s="42" t="n"/>
      <c r="M3842" s="42" t="n"/>
      <c r="N3842" s="42" t="n"/>
      <c r="O3842" s="42" t="n"/>
    </row>
    <row r="3843">
      <c r="A3843" s="40" t="n"/>
      <c r="B3843" s="41" t="n"/>
      <c r="C3843" s="42" t="n"/>
      <c r="D3843" s="42" t="n"/>
      <c r="E3843" s="42" t="n"/>
      <c r="F3843" s="42" t="n"/>
      <c r="G3843" s="42" t="n"/>
      <c r="H3843" s="42" t="n"/>
      <c r="I3843" s="42" t="n"/>
      <c r="J3843" s="42" t="n"/>
      <c r="K3843" s="42" t="n"/>
      <c r="L3843" s="42" t="n"/>
      <c r="M3843" s="42" t="n"/>
      <c r="N3843" s="42" t="n"/>
      <c r="O3843" s="42" t="n"/>
    </row>
    <row r="3844">
      <c r="A3844" s="40" t="n"/>
      <c r="B3844" s="41" t="n"/>
      <c r="C3844" s="42" t="n"/>
      <c r="D3844" s="42" t="n"/>
      <c r="E3844" s="42" t="n"/>
      <c r="F3844" s="42" t="n"/>
      <c r="G3844" s="42" t="n"/>
      <c r="H3844" s="42" t="n"/>
      <c r="I3844" s="42" t="n"/>
      <c r="J3844" s="42" t="n"/>
      <c r="K3844" s="42" t="n"/>
      <c r="L3844" s="42" t="n"/>
      <c r="M3844" s="42" t="n"/>
      <c r="N3844" s="42" t="n"/>
      <c r="O3844" s="42" t="n"/>
    </row>
    <row r="3845">
      <c r="A3845" s="40" t="n"/>
      <c r="B3845" s="41" t="n"/>
      <c r="C3845" s="42" t="n"/>
      <c r="D3845" s="42" t="n"/>
      <c r="E3845" s="42" t="n"/>
      <c r="F3845" s="42" t="n"/>
      <c r="G3845" s="42" t="n"/>
      <c r="H3845" s="42" t="n"/>
      <c r="I3845" s="42" t="n"/>
      <c r="J3845" s="42" t="n"/>
      <c r="K3845" s="42" t="n"/>
      <c r="L3845" s="42" t="n"/>
      <c r="M3845" s="42" t="n"/>
      <c r="N3845" s="42" t="n"/>
      <c r="O3845" s="42" t="n"/>
    </row>
    <row r="3846">
      <c r="A3846" s="40" t="n"/>
      <c r="B3846" s="41" t="n"/>
      <c r="C3846" s="42" t="n"/>
      <c r="D3846" s="42" t="n"/>
      <c r="E3846" s="42" t="n"/>
      <c r="F3846" s="42" t="n"/>
      <c r="G3846" s="42" t="n"/>
      <c r="H3846" s="42" t="n"/>
      <c r="I3846" s="42" t="n"/>
      <c r="J3846" s="42" t="n"/>
      <c r="K3846" s="42" t="n"/>
      <c r="L3846" s="42" t="n"/>
      <c r="M3846" s="42" t="n"/>
      <c r="N3846" s="42" t="n"/>
      <c r="O3846" s="42" t="n"/>
    </row>
    <row r="3847">
      <c r="A3847" s="40" t="n"/>
      <c r="B3847" s="41" t="n"/>
      <c r="C3847" s="42" t="n"/>
      <c r="D3847" s="42" t="n"/>
      <c r="E3847" s="42" t="n"/>
      <c r="F3847" s="42" t="n"/>
      <c r="G3847" s="42" t="n"/>
      <c r="H3847" s="42" t="n"/>
      <c r="I3847" s="42" t="n"/>
      <c r="J3847" s="42" t="n"/>
      <c r="K3847" s="42" t="n"/>
      <c r="L3847" s="42" t="n"/>
      <c r="M3847" s="42" t="n"/>
      <c r="N3847" s="42" t="n"/>
      <c r="O3847" s="42" t="n"/>
    </row>
    <row r="3848">
      <c r="A3848" s="40" t="n"/>
      <c r="B3848" s="41" t="n"/>
      <c r="C3848" s="42" t="n"/>
      <c r="D3848" s="42" t="n"/>
      <c r="E3848" s="42" t="n"/>
      <c r="F3848" s="42" t="n"/>
      <c r="G3848" s="42" t="n"/>
      <c r="H3848" s="42" t="n"/>
      <c r="I3848" s="42" t="n"/>
      <c r="J3848" s="42" t="n"/>
      <c r="K3848" s="42" t="n"/>
      <c r="L3848" s="42" t="n"/>
      <c r="M3848" s="42" t="n"/>
      <c r="N3848" s="42" t="n"/>
      <c r="O3848" s="42" t="n"/>
    </row>
    <row r="3849">
      <c r="A3849" s="40" t="n"/>
      <c r="B3849" s="41" t="n"/>
      <c r="C3849" s="42" t="n"/>
      <c r="D3849" s="42" t="n"/>
      <c r="E3849" s="42" t="n"/>
      <c r="F3849" s="42" t="n"/>
      <c r="G3849" s="42" t="n"/>
      <c r="H3849" s="42" t="n"/>
      <c r="I3849" s="42" t="n"/>
      <c r="J3849" s="42" t="n"/>
      <c r="K3849" s="42" t="n"/>
      <c r="L3849" s="42" t="n"/>
      <c r="M3849" s="42" t="n"/>
      <c r="N3849" s="42" t="n"/>
      <c r="O3849" s="42" t="n"/>
    </row>
    <row r="3850">
      <c r="A3850" s="40" t="n"/>
      <c r="B3850" s="41" t="n"/>
      <c r="C3850" s="42" t="n"/>
      <c r="D3850" s="42" t="n"/>
      <c r="E3850" s="42" t="n"/>
      <c r="F3850" s="42" t="n"/>
      <c r="G3850" s="42" t="n"/>
      <c r="H3850" s="42" t="n"/>
      <c r="I3850" s="42" t="n"/>
      <c r="J3850" s="42" t="n"/>
      <c r="K3850" s="42" t="n"/>
      <c r="L3850" s="42" t="n"/>
      <c r="M3850" s="42" t="n"/>
      <c r="N3850" s="42" t="n"/>
      <c r="O3850" s="42" t="n"/>
    </row>
    <row r="3851">
      <c r="A3851" s="40" t="n"/>
      <c r="B3851" s="41" t="n"/>
      <c r="C3851" s="42" t="n"/>
      <c r="D3851" s="42" t="n"/>
      <c r="E3851" s="42" t="n"/>
      <c r="F3851" s="42" t="n"/>
      <c r="G3851" s="42" t="n"/>
      <c r="H3851" s="42" t="n"/>
      <c r="I3851" s="42" t="n"/>
      <c r="J3851" s="42" t="n"/>
      <c r="K3851" s="42" t="n"/>
      <c r="L3851" s="42" t="n"/>
      <c r="M3851" s="42" t="n"/>
      <c r="N3851" s="42" t="n"/>
      <c r="O3851" s="42" t="n"/>
    </row>
    <row r="3852">
      <c r="A3852" s="40" t="n"/>
      <c r="B3852" s="41" t="n"/>
      <c r="C3852" s="42" t="n"/>
      <c r="D3852" s="42" t="n"/>
      <c r="E3852" s="42" t="n"/>
      <c r="F3852" s="42" t="n"/>
      <c r="G3852" s="42" t="n"/>
      <c r="H3852" s="42" t="n"/>
      <c r="I3852" s="42" t="n"/>
      <c r="J3852" s="42" t="n"/>
      <c r="K3852" s="42" t="n"/>
      <c r="L3852" s="42" t="n"/>
      <c r="M3852" s="42" t="n"/>
      <c r="N3852" s="42" t="n"/>
      <c r="O3852" s="42" t="n"/>
    </row>
    <row r="3853">
      <c r="A3853" s="40" t="n"/>
      <c r="B3853" s="41" t="n"/>
      <c r="C3853" s="42" t="n"/>
      <c r="D3853" s="42" t="n"/>
      <c r="E3853" s="42" t="n"/>
      <c r="F3853" s="42" t="n"/>
      <c r="G3853" s="42" t="n"/>
      <c r="H3853" s="42" t="n"/>
      <c r="I3853" s="42" t="n"/>
      <c r="J3853" s="42" t="n"/>
      <c r="K3853" s="42" t="n"/>
      <c r="L3853" s="42" t="n"/>
      <c r="M3853" s="42" t="n"/>
      <c r="N3853" s="42" t="n"/>
      <c r="O3853" s="42" t="n"/>
    </row>
    <row r="3854">
      <c r="A3854" s="40" t="n"/>
      <c r="B3854" s="41" t="n"/>
      <c r="C3854" s="42" t="n"/>
      <c r="D3854" s="42" t="n"/>
      <c r="E3854" s="42" t="n"/>
      <c r="F3854" s="42" t="n"/>
      <c r="G3854" s="42" t="n"/>
      <c r="H3854" s="42" t="n"/>
      <c r="I3854" s="42" t="n"/>
      <c r="J3854" s="42" t="n"/>
      <c r="K3854" s="42" t="n"/>
      <c r="L3854" s="42" t="n"/>
      <c r="M3854" s="42" t="n"/>
      <c r="N3854" s="42" t="n"/>
      <c r="O3854" s="42" t="n"/>
    </row>
    <row r="3855">
      <c r="A3855" s="40" t="n"/>
      <c r="B3855" s="41" t="n"/>
      <c r="C3855" s="42" t="n"/>
      <c r="D3855" s="42" t="n"/>
      <c r="E3855" s="42" t="n"/>
      <c r="F3855" s="42" t="n"/>
      <c r="G3855" s="42" t="n"/>
      <c r="H3855" s="42" t="n"/>
      <c r="I3855" s="42" t="n"/>
      <c r="J3855" s="42" t="n"/>
      <c r="K3855" s="42" t="n"/>
      <c r="L3855" s="42" t="n"/>
      <c r="M3855" s="42" t="n"/>
      <c r="N3855" s="42" t="n"/>
      <c r="O3855" s="42" t="n"/>
    </row>
    <row r="3856">
      <c r="A3856" s="40" t="n"/>
      <c r="B3856" s="41" t="n"/>
      <c r="C3856" s="42" t="n"/>
      <c r="D3856" s="42" t="n"/>
      <c r="E3856" s="42" t="n"/>
      <c r="F3856" s="42" t="n"/>
      <c r="G3856" s="42" t="n"/>
      <c r="H3856" s="42" t="n"/>
      <c r="I3856" s="42" t="n"/>
      <c r="J3856" s="42" t="n"/>
      <c r="K3856" s="42" t="n"/>
      <c r="L3856" s="42" t="n"/>
      <c r="M3856" s="42" t="n"/>
      <c r="N3856" s="42" t="n"/>
      <c r="O3856" s="42" t="n"/>
    </row>
    <row r="3857">
      <c r="A3857" s="40" t="n"/>
      <c r="B3857" s="41" t="n"/>
      <c r="C3857" s="42" t="n"/>
      <c r="D3857" s="42" t="n"/>
      <c r="E3857" s="42" t="n"/>
      <c r="F3857" s="42" t="n"/>
      <c r="G3857" s="42" t="n"/>
      <c r="H3857" s="42" t="n"/>
      <c r="I3857" s="42" t="n"/>
      <c r="J3857" s="42" t="n"/>
      <c r="K3857" s="42" t="n"/>
      <c r="L3857" s="42" t="n"/>
      <c r="M3857" s="42" t="n"/>
      <c r="N3857" s="42" t="n"/>
      <c r="O3857" s="42" t="n"/>
    </row>
    <row r="3858">
      <c r="A3858" s="40" t="n"/>
      <c r="B3858" s="41" t="n"/>
      <c r="C3858" s="42" t="n"/>
      <c r="D3858" s="42" t="n"/>
      <c r="E3858" s="42" t="n"/>
      <c r="F3858" s="42" t="n"/>
      <c r="G3858" s="42" t="n"/>
      <c r="H3858" s="42" t="n"/>
      <c r="I3858" s="42" t="n"/>
      <c r="J3858" s="42" t="n"/>
      <c r="K3858" s="42" t="n"/>
      <c r="L3858" s="42" t="n"/>
      <c r="M3858" s="42" t="n"/>
      <c r="N3858" s="42" t="n"/>
      <c r="O3858" s="42" t="n"/>
    </row>
    <row r="3859">
      <c r="A3859" s="40" t="n"/>
      <c r="B3859" s="41" t="n"/>
      <c r="C3859" s="42" t="n"/>
      <c r="D3859" s="42" t="n"/>
      <c r="E3859" s="42" t="n"/>
      <c r="F3859" s="42" t="n"/>
      <c r="G3859" s="42" t="n"/>
      <c r="H3859" s="42" t="n"/>
      <c r="I3859" s="42" t="n"/>
      <c r="J3859" s="42" t="n"/>
      <c r="K3859" s="42" t="n"/>
      <c r="L3859" s="42" t="n"/>
      <c r="M3859" s="42" t="n"/>
      <c r="N3859" s="42" t="n"/>
      <c r="O3859" s="42" t="n"/>
    </row>
    <row r="3860">
      <c r="A3860" s="40" t="n"/>
      <c r="B3860" s="41" t="n"/>
      <c r="C3860" s="42" t="n"/>
      <c r="D3860" s="42" t="n"/>
      <c r="E3860" s="42" t="n"/>
      <c r="F3860" s="42" t="n"/>
      <c r="G3860" s="42" t="n"/>
      <c r="H3860" s="42" t="n"/>
      <c r="I3860" s="42" t="n"/>
      <c r="J3860" s="42" t="n"/>
      <c r="K3860" s="42" t="n"/>
      <c r="L3860" s="42" t="n"/>
      <c r="M3860" s="42" t="n"/>
      <c r="N3860" s="42" t="n"/>
      <c r="O3860" s="42" t="n"/>
    </row>
    <row r="3861">
      <c r="A3861" s="40" t="n"/>
      <c r="B3861" s="41" t="n"/>
      <c r="C3861" s="42" t="n"/>
      <c r="D3861" s="42" t="n"/>
      <c r="E3861" s="42" t="n"/>
      <c r="F3861" s="42" t="n"/>
      <c r="G3861" s="42" t="n"/>
      <c r="H3861" s="42" t="n"/>
      <c r="I3861" s="42" t="n"/>
      <c r="J3861" s="42" t="n"/>
      <c r="K3861" s="42" t="n"/>
      <c r="L3861" s="42" t="n"/>
      <c r="M3861" s="42" t="n"/>
      <c r="N3861" s="42" t="n"/>
      <c r="O3861" s="42" t="n"/>
    </row>
    <row r="3862">
      <c r="A3862" s="40" t="n"/>
      <c r="B3862" s="41" t="n"/>
      <c r="C3862" s="42" t="n"/>
      <c r="D3862" s="42" t="n"/>
      <c r="E3862" s="42" t="n"/>
      <c r="F3862" s="42" t="n"/>
      <c r="G3862" s="42" t="n"/>
      <c r="H3862" s="42" t="n"/>
      <c r="I3862" s="42" t="n"/>
      <c r="J3862" s="42" t="n"/>
      <c r="K3862" s="42" t="n"/>
      <c r="L3862" s="42" t="n"/>
      <c r="M3862" s="42" t="n"/>
      <c r="N3862" s="42" t="n"/>
      <c r="O3862" s="42" t="n"/>
    </row>
    <row r="3863">
      <c r="A3863" s="40" t="n"/>
      <c r="B3863" s="41" t="n"/>
      <c r="C3863" s="42" t="n"/>
      <c r="D3863" s="42" t="n"/>
      <c r="E3863" s="42" t="n"/>
      <c r="F3863" s="42" t="n"/>
      <c r="G3863" s="42" t="n"/>
      <c r="H3863" s="42" t="n"/>
      <c r="I3863" s="42" t="n"/>
      <c r="J3863" s="42" t="n"/>
      <c r="K3863" s="42" t="n"/>
      <c r="L3863" s="42" t="n"/>
      <c r="M3863" s="42" t="n"/>
      <c r="N3863" s="42" t="n"/>
      <c r="O3863" s="42" t="n"/>
    </row>
    <row r="3864">
      <c r="A3864" s="40" t="n"/>
      <c r="B3864" s="41" t="n"/>
      <c r="C3864" s="42" t="n"/>
      <c r="D3864" s="42" t="n"/>
      <c r="E3864" s="42" t="n"/>
      <c r="F3864" s="42" t="n"/>
      <c r="G3864" s="42" t="n"/>
      <c r="H3864" s="42" t="n"/>
      <c r="I3864" s="42" t="n"/>
      <c r="J3864" s="42" t="n"/>
      <c r="K3864" s="42" t="n"/>
      <c r="L3864" s="42" t="n"/>
      <c r="M3864" s="42" t="n"/>
      <c r="N3864" s="42" t="n"/>
      <c r="O3864" s="42" t="n"/>
    </row>
    <row r="3865">
      <c r="A3865" s="40" t="n"/>
      <c r="B3865" s="41" t="n"/>
      <c r="C3865" s="42" t="n"/>
      <c r="D3865" s="42" t="n"/>
      <c r="E3865" s="42" t="n"/>
      <c r="F3865" s="42" t="n"/>
      <c r="G3865" s="42" t="n"/>
      <c r="H3865" s="42" t="n"/>
      <c r="I3865" s="42" t="n"/>
      <c r="J3865" s="42" t="n"/>
      <c r="K3865" s="42" t="n"/>
      <c r="L3865" s="42" t="n"/>
      <c r="M3865" s="42" t="n"/>
      <c r="N3865" s="42" t="n"/>
      <c r="O3865" s="42" t="n"/>
    </row>
    <row r="3866">
      <c r="A3866" s="40" t="n"/>
      <c r="B3866" s="41" t="n"/>
      <c r="C3866" s="42" t="n"/>
      <c r="D3866" s="42" t="n"/>
      <c r="E3866" s="42" t="n"/>
      <c r="F3866" s="42" t="n"/>
      <c r="G3866" s="42" t="n"/>
      <c r="H3866" s="42" t="n"/>
      <c r="I3866" s="42" t="n"/>
      <c r="J3866" s="42" t="n"/>
      <c r="K3866" s="42" t="n"/>
      <c r="L3866" s="42" t="n"/>
      <c r="M3866" s="42" t="n"/>
      <c r="N3866" s="42" t="n"/>
      <c r="O3866" s="42" t="n"/>
    </row>
    <row r="3867">
      <c r="A3867" s="40" t="n"/>
      <c r="B3867" s="41" t="n"/>
      <c r="C3867" s="42" t="n"/>
      <c r="D3867" s="42" t="n"/>
      <c r="E3867" s="42" t="n"/>
      <c r="F3867" s="42" t="n"/>
      <c r="G3867" s="42" t="n"/>
      <c r="H3867" s="42" t="n"/>
      <c r="I3867" s="42" t="n"/>
      <c r="J3867" s="42" t="n"/>
      <c r="K3867" s="42" t="n"/>
      <c r="L3867" s="42" t="n"/>
      <c r="M3867" s="42" t="n"/>
      <c r="N3867" s="42" t="n"/>
      <c r="O3867" s="42" t="n"/>
    </row>
    <row r="3868">
      <c r="A3868" s="40" t="n"/>
      <c r="B3868" s="41" t="n"/>
      <c r="C3868" s="42" t="n"/>
      <c r="D3868" s="42" t="n"/>
      <c r="E3868" s="42" t="n"/>
      <c r="F3868" s="42" t="n"/>
      <c r="G3868" s="42" t="n"/>
      <c r="H3868" s="42" t="n"/>
      <c r="I3868" s="42" t="n"/>
      <c r="J3868" s="42" t="n"/>
      <c r="K3868" s="42" t="n"/>
      <c r="L3868" s="42" t="n"/>
      <c r="M3868" s="42" t="n"/>
      <c r="N3868" s="42" t="n"/>
      <c r="O3868" s="42" t="n"/>
    </row>
    <row r="3869">
      <c r="A3869" s="40" t="n"/>
      <c r="B3869" s="41" t="n"/>
      <c r="C3869" s="42" t="n"/>
      <c r="D3869" s="42" t="n"/>
      <c r="E3869" s="42" t="n"/>
      <c r="F3869" s="42" t="n"/>
      <c r="G3869" s="42" t="n"/>
      <c r="H3869" s="42" t="n"/>
      <c r="I3869" s="42" t="n"/>
      <c r="J3869" s="42" t="n"/>
      <c r="K3869" s="42" t="n"/>
      <c r="L3869" s="42" t="n"/>
      <c r="M3869" s="42" t="n"/>
      <c r="N3869" s="42" t="n"/>
      <c r="O3869" s="42" t="n"/>
    </row>
    <row r="3870">
      <c r="A3870" s="40" t="n"/>
      <c r="B3870" s="41" t="n"/>
      <c r="C3870" s="42" t="n"/>
      <c r="D3870" s="42" t="n"/>
      <c r="E3870" s="42" t="n"/>
      <c r="F3870" s="42" t="n"/>
      <c r="G3870" s="42" t="n"/>
      <c r="H3870" s="42" t="n"/>
      <c r="I3870" s="42" t="n"/>
      <c r="J3870" s="42" t="n"/>
      <c r="K3870" s="42" t="n"/>
      <c r="L3870" s="42" t="n"/>
      <c r="M3870" s="42" t="n"/>
      <c r="N3870" s="42" t="n"/>
      <c r="O3870" s="42" t="n"/>
    </row>
    <row r="3871">
      <c r="A3871" s="40" t="n"/>
      <c r="B3871" s="41" t="n"/>
      <c r="C3871" s="42" t="n"/>
      <c r="D3871" s="42" t="n"/>
      <c r="E3871" s="42" t="n"/>
      <c r="F3871" s="42" t="n"/>
      <c r="G3871" s="42" t="n"/>
      <c r="H3871" s="42" t="n"/>
      <c r="I3871" s="42" t="n"/>
      <c r="J3871" s="42" t="n"/>
      <c r="K3871" s="42" t="n"/>
      <c r="L3871" s="42" t="n"/>
      <c r="M3871" s="42" t="n"/>
      <c r="N3871" s="42" t="n"/>
      <c r="O3871" s="42" t="n"/>
    </row>
    <row r="3872">
      <c r="A3872" s="40" t="n"/>
      <c r="B3872" s="41" t="n"/>
      <c r="C3872" s="42" t="n"/>
      <c r="D3872" s="42" t="n"/>
      <c r="E3872" s="42" t="n"/>
      <c r="F3872" s="42" t="n"/>
      <c r="G3872" s="42" t="n"/>
      <c r="H3872" s="42" t="n"/>
      <c r="I3872" s="42" t="n"/>
      <c r="J3872" s="42" t="n"/>
      <c r="K3872" s="42" t="n"/>
      <c r="L3872" s="42" t="n"/>
      <c r="M3872" s="42" t="n"/>
      <c r="N3872" s="42" t="n"/>
      <c r="O3872" s="42" t="n"/>
    </row>
    <row r="3873">
      <c r="A3873" s="40" t="n"/>
      <c r="B3873" s="41" t="n"/>
      <c r="C3873" s="42" t="n"/>
      <c r="D3873" s="42" t="n"/>
      <c r="E3873" s="42" t="n"/>
      <c r="F3873" s="42" t="n"/>
      <c r="G3873" s="42" t="n"/>
      <c r="H3873" s="42" t="n"/>
      <c r="I3873" s="42" t="n"/>
      <c r="J3873" s="42" t="n"/>
      <c r="K3873" s="42" t="n"/>
      <c r="L3873" s="42" t="n"/>
      <c r="M3873" s="42" t="n"/>
      <c r="N3873" s="42" t="n"/>
      <c r="O3873" s="42" t="n"/>
    </row>
    <row r="3874">
      <c r="A3874" s="40" t="n"/>
      <c r="B3874" s="41" t="n"/>
      <c r="C3874" s="42" t="n"/>
      <c r="D3874" s="42" t="n"/>
      <c r="E3874" s="42" t="n"/>
      <c r="F3874" s="42" t="n"/>
      <c r="G3874" s="42" t="n"/>
      <c r="H3874" s="42" t="n"/>
      <c r="I3874" s="42" t="n"/>
      <c r="J3874" s="42" t="n"/>
      <c r="K3874" s="42" t="n"/>
      <c r="L3874" s="42" t="n"/>
      <c r="M3874" s="42" t="n"/>
      <c r="N3874" s="42" t="n"/>
      <c r="O3874" s="42" t="n"/>
    </row>
    <row r="3875">
      <c r="A3875" s="40" t="n"/>
      <c r="B3875" s="41" t="n"/>
      <c r="C3875" s="42" t="n"/>
      <c r="D3875" s="42" t="n"/>
      <c r="E3875" s="42" t="n"/>
      <c r="F3875" s="42" t="n"/>
      <c r="G3875" s="42" t="n"/>
      <c r="H3875" s="42" t="n"/>
      <c r="I3875" s="42" t="n"/>
      <c r="J3875" s="42" t="n"/>
      <c r="K3875" s="42" t="n"/>
      <c r="L3875" s="42" t="n"/>
      <c r="M3875" s="42" t="n"/>
      <c r="N3875" s="42" t="n"/>
      <c r="O3875" s="42" t="n"/>
    </row>
    <row r="3876">
      <c r="A3876" s="40" t="n"/>
      <c r="B3876" s="41" t="n"/>
      <c r="C3876" s="42" t="n"/>
      <c r="D3876" s="42" t="n"/>
      <c r="E3876" s="42" t="n"/>
      <c r="F3876" s="42" t="n"/>
      <c r="G3876" s="42" t="n"/>
      <c r="H3876" s="42" t="n"/>
      <c r="I3876" s="42" t="n"/>
      <c r="J3876" s="42" t="n"/>
      <c r="K3876" s="42" t="n"/>
      <c r="L3876" s="42" t="n"/>
      <c r="M3876" s="42" t="n"/>
      <c r="N3876" s="42" t="n"/>
      <c r="O3876" s="42" t="n"/>
    </row>
    <row r="3877">
      <c r="A3877" s="40" t="n"/>
      <c r="B3877" s="41" t="n"/>
      <c r="C3877" s="42" t="n"/>
      <c r="D3877" s="42" t="n"/>
      <c r="E3877" s="42" t="n"/>
      <c r="F3877" s="42" t="n"/>
      <c r="G3877" s="42" t="n"/>
      <c r="H3877" s="42" t="n"/>
      <c r="I3877" s="42" t="n"/>
      <c r="J3877" s="42" t="n"/>
      <c r="K3877" s="42" t="n"/>
      <c r="L3877" s="42" t="n"/>
      <c r="M3877" s="42" t="n"/>
      <c r="N3877" s="42" t="n"/>
      <c r="O3877" s="42" t="n"/>
    </row>
    <row r="3878">
      <c r="A3878" s="40" t="n"/>
      <c r="B3878" s="41" t="n"/>
      <c r="C3878" s="42" t="n"/>
      <c r="D3878" s="42" t="n"/>
      <c r="E3878" s="42" t="n"/>
      <c r="F3878" s="42" t="n"/>
      <c r="G3878" s="42" t="n"/>
      <c r="H3878" s="42" t="n"/>
      <c r="I3878" s="42" t="n"/>
      <c r="J3878" s="42" t="n"/>
      <c r="K3878" s="42" t="n"/>
      <c r="L3878" s="42" t="n"/>
      <c r="M3878" s="42" t="n"/>
      <c r="N3878" s="42" t="n"/>
      <c r="O3878" s="42" t="n"/>
    </row>
    <row r="3879">
      <c r="A3879" s="40" t="n"/>
      <c r="B3879" s="41" t="n"/>
      <c r="C3879" s="42" t="n"/>
      <c r="D3879" s="42" t="n"/>
      <c r="E3879" s="42" t="n"/>
      <c r="F3879" s="42" t="n"/>
      <c r="G3879" s="42" t="n"/>
      <c r="H3879" s="42" t="n"/>
      <c r="I3879" s="42" t="n"/>
      <c r="J3879" s="42" t="n"/>
      <c r="K3879" s="42" t="n"/>
      <c r="L3879" s="42" t="n"/>
      <c r="M3879" s="42" t="n"/>
      <c r="N3879" s="42" t="n"/>
      <c r="O3879" s="42" t="n"/>
    </row>
    <row r="3880">
      <c r="A3880" s="40" t="n"/>
      <c r="B3880" s="41" t="n"/>
      <c r="C3880" s="42" t="n"/>
      <c r="D3880" s="42" t="n"/>
      <c r="E3880" s="42" t="n"/>
      <c r="F3880" s="42" t="n"/>
      <c r="G3880" s="42" t="n"/>
      <c r="H3880" s="42" t="n"/>
      <c r="I3880" s="42" t="n"/>
      <c r="J3880" s="42" t="n"/>
      <c r="K3880" s="42" t="n"/>
      <c r="L3880" s="42" t="n"/>
      <c r="M3880" s="42" t="n"/>
      <c r="N3880" s="42" t="n"/>
      <c r="O3880" s="42" t="n"/>
    </row>
    <row r="3881">
      <c r="A3881" s="40" t="n"/>
      <c r="B3881" s="41" t="n"/>
      <c r="C3881" s="42" t="n"/>
      <c r="D3881" s="42" t="n"/>
      <c r="E3881" s="42" t="n"/>
      <c r="F3881" s="42" t="n"/>
      <c r="G3881" s="42" t="n"/>
      <c r="H3881" s="42" t="n"/>
      <c r="I3881" s="42" t="n"/>
      <c r="J3881" s="42" t="n"/>
      <c r="K3881" s="42" t="n"/>
      <c r="L3881" s="42" t="n"/>
      <c r="M3881" s="42" t="n"/>
      <c r="N3881" s="42" t="n"/>
      <c r="O3881" s="42" t="n"/>
    </row>
    <row r="3882">
      <c r="A3882" s="40" t="n"/>
      <c r="B3882" s="41" t="n"/>
      <c r="C3882" s="42" t="n"/>
      <c r="D3882" s="42" t="n"/>
      <c r="E3882" s="42" t="n"/>
      <c r="F3882" s="42" t="n"/>
      <c r="G3882" s="42" t="n"/>
      <c r="H3882" s="42" t="n"/>
      <c r="I3882" s="42" t="n"/>
      <c r="J3882" s="42" t="n"/>
      <c r="K3882" s="42" t="n"/>
      <c r="L3882" s="42" t="n"/>
      <c r="M3882" s="42" t="n"/>
      <c r="N3882" s="42" t="n"/>
      <c r="O3882" s="42" t="n"/>
    </row>
    <row r="3883">
      <c r="A3883" s="40" t="n"/>
      <c r="B3883" s="41" t="n"/>
      <c r="C3883" s="42" t="n"/>
      <c r="D3883" s="42" t="n"/>
      <c r="E3883" s="42" t="n"/>
      <c r="F3883" s="42" t="n"/>
      <c r="G3883" s="42" t="n"/>
      <c r="H3883" s="42" t="n"/>
      <c r="I3883" s="42" t="n"/>
      <c r="J3883" s="42" t="n"/>
      <c r="K3883" s="42" t="n"/>
      <c r="L3883" s="42" t="n"/>
      <c r="M3883" s="42" t="n"/>
      <c r="N3883" s="42" t="n"/>
      <c r="O3883" s="42" t="n"/>
    </row>
    <row r="3884">
      <c r="A3884" s="40" t="n"/>
      <c r="B3884" s="41" t="n"/>
      <c r="C3884" s="42" t="n"/>
      <c r="D3884" s="42" t="n"/>
      <c r="E3884" s="42" t="n"/>
      <c r="F3884" s="42" t="n"/>
      <c r="G3884" s="42" t="n"/>
      <c r="H3884" s="42" t="n"/>
      <c r="I3884" s="42" t="n"/>
      <c r="J3884" s="42" t="n"/>
      <c r="K3884" s="42" t="n"/>
      <c r="L3884" s="42" t="n"/>
      <c r="M3884" s="42" t="n"/>
      <c r="N3884" s="42" t="n"/>
      <c r="O3884" s="42" t="n"/>
    </row>
    <row r="3885">
      <c r="A3885" s="40" t="n"/>
      <c r="B3885" s="41" t="n"/>
      <c r="C3885" s="42" t="n"/>
      <c r="D3885" s="42" t="n"/>
      <c r="E3885" s="42" t="n"/>
      <c r="F3885" s="42" t="n"/>
      <c r="G3885" s="42" t="n"/>
      <c r="H3885" s="42" t="n"/>
      <c r="I3885" s="42" t="n"/>
      <c r="J3885" s="42" t="n"/>
      <c r="K3885" s="42" t="n"/>
      <c r="L3885" s="42" t="n"/>
      <c r="M3885" s="42" t="n"/>
      <c r="N3885" s="42" t="n"/>
      <c r="O3885" s="42" t="n"/>
    </row>
    <row r="3886">
      <c r="A3886" s="40" t="n"/>
      <c r="B3886" s="41" t="n"/>
      <c r="C3886" s="42" t="n"/>
      <c r="D3886" s="42" t="n"/>
      <c r="E3886" s="42" t="n"/>
      <c r="F3886" s="42" t="n"/>
      <c r="G3886" s="42" t="n"/>
      <c r="H3886" s="42" t="n"/>
      <c r="I3886" s="42" t="n"/>
      <c r="J3886" s="42" t="n"/>
      <c r="K3886" s="42" t="n"/>
      <c r="L3886" s="42" t="n"/>
      <c r="M3886" s="42" t="n"/>
      <c r="N3886" s="42" t="n"/>
      <c r="O3886" s="42" t="n"/>
    </row>
    <row r="3887">
      <c r="A3887" s="40" t="n"/>
      <c r="B3887" s="41" t="n"/>
      <c r="C3887" s="42" t="n"/>
      <c r="D3887" s="42" t="n"/>
      <c r="E3887" s="42" t="n"/>
      <c r="F3887" s="42" t="n"/>
      <c r="G3887" s="42" t="n"/>
      <c r="H3887" s="42" t="n"/>
      <c r="I3887" s="42" t="n"/>
      <c r="J3887" s="42" t="n"/>
      <c r="K3887" s="42" t="n"/>
      <c r="L3887" s="42" t="n"/>
      <c r="M3887" s="42" t="n"/>
      <c r="N3887" s="42" t="n"/>
      <c r="O3887" s="42" t="n"/>
    </row>
    <row r="3888">
      <c r="A3888" s="40" t="n"/>
      <c r="B3888" s="41" t="n"/>
      <c r="C3888" s="42" t="n"/>
      <c r="D3888" s="42" t="n"/>
      <c r="E3888" s="42" t="n"/>
      <c r="F3888" s="42" t="n"/>
      <c r="G3888" s="42" t="n"/>
      <c r="H3888" s="42" t="n"/>
      <c r="I3888" s="42" t="n"/>
      <c r="J3888" s="42" t="n"/>
      <c r="K3888" s="42" t="n"/>
      <c r="L3888" s="42" t="n"/>
      <c r="M3888" s="42" t="n"/>
      <c r="N3888" s="42" t="n"/>
      <c r="O3888" s="42" t="n"/>
    </row>
    <row r="3889">
      <c r="A3889" s="40" t="n"/>
      <c r="B3889" s="41" t="n"/>
      <c r="C3889" s="42" t="n"/>
      <c r="D3889" s="42" t="n"/>
      <c r="E3889" s="42" t="n"/>
      <c r="F3889" s="42" t="n"/>
      <c r="G3889" s="42" t="n"/>
      <c r="H3889" s="42" t="n"/>
      <c r="I3889" s="42" t="n"/>
      <c r="J3889" s="42" t="n"/>
      <c r="K3889" s="42" t="n"/>
      <c r="L3889" s="42" t="n"/>
      <c r="M3889" s="42" t="n"/>
      <c r="N3889" s="42" t="n"/>
      <c r="O3889" s="42" t="n"/>
    </row>
    <row r="3890">
      <c r="A3890" s="40" t="n"/>
      <c r="B3890" s="41" t="n"/>
      <c r="C3890" s="42" t="n"/>
      <c r="D3890" s="42" t="n"/>
      <c r="E3890" s="42" t="n"/>
      <c r="F3890" s="42" t="n"/>
      <c r="G3890" s="42" t="n"/>
      <c r="H3890" s="42" t="n"/>
      <c r="I3890" s="42" t="n"/>
      <c r="J3890" s="42" t="n"/>
      <c r="K3890" s="42" t="n"/>
      <c r="L3890" s="42" t="n"/>
      <c r="M3890" s="42" t="n"/>
      <c r="N3890" s="42" t="n"/>
      <c r="O3890" s="42" t="n"/>
    </row>
    <row r="3891">
      <c r="A3891" s="40" t="n"/>
      <c r="B3891" s="41" t="n"/>
      <c r="C3891" s="42" t="n"/>
      <c r="D3891" s="42" t="n"/>
      <c r="E3891" s="42" t="n"/>
      <c r="F3891" s="42" t="n"/>
      <c r="G3891" s="42" t="n"/>
      <c r="H3891" s="42" t="n"/>
      <c r="I3891" s="42" t="n"/>
      <c r="J3891" s="42" t="n"/>
      <c r="K3891" s="42" t="n"/>
      <c r="L3891" s="42" t="n"/>
      <c r="M3891" s="42" t="n"/>
      <c r="N3891" s="42" t="n"/>
      <c r="O3891" s="42" t="n"/>
    </row>
    <row r="3892">
      <c r="A3892" s="40" t="n"/>
      <c r="B3892" s="41" t="n"/>
      <c r="C3892" s="42" t="n"/>
      <c r="D3892" s="42" t="n"/>
      <c r="E3892" s="42" t="n"/>
      <c r="F3892" s="42" t="n"/>
      <c r="G3892" s="42" t="n"/>
      <c r="H3892" s="42" t="n"/>
      <c r="I3892" s="42" t="n"/>
      <c r="J3892" s="42" t="n"/>
      <c r="K3892" s="42" t="n"/>
      <c r="L3892" s="42" t="n"/>
      <c r="M3892" s="42" t="n"/>
      <c r="N3892" s="42" t="n"/>
      <c r="O3892" s="42" t="n"/>
    </row>
    <row r="3893">
      <c r="A3893" s="40" t="n"/>
      <c r="B3893" s="41" t="n"/>
      <c r="C3893" s="42" t="n"/>
      <c r="D3893" s="42" t="n"/>
      <c r="E3893" s="42" t="n"/>
      <c r="F3893" s="42" t="n"/>
      <c r="G3893" s="42" t="n"/>
      <c r="H3893" s="42" t="n"/>
      <c r="I3893" s="42" t="n"/>
      <c r="J3893" s="42" t="n"/>
      <c r="K3893" s="42" t="n"/>
      <c r="L3893" s="42" t="n"/>
      <c r="M3893" s="42" t="n"/>
      <c r="N3893" s="42" t="n"/>
      <c r="O3893" s="42" t="n"/>
    </row>
    <row r="3894">
      <c r="A3894" s="40" t="n"/>
      <c r="B3894" s="41" t="n"/>
      <c r="C3894" s="42" t="n"/>
      <c r="D3894" s="42" t="n"/>
      <c r="E3894" s="42" t="n"/>
      <c r="F3894" s="42" t="n"/>
      <c r="G3894" s="42" t="n"/>
      <c r="H3894" s="42" t="n"/>
      <c r="I3894" s="42" t="n"/>
      <c r="J3894" s="42" t="n"/>
      <c r="K3894" s="42" t="n"/>
      <c r="L3894" s="42" t="n"/>
      <c r="M3894" s="42" t="n"/>
      <c r="N3894" s="42" t="n"/>
      <c r="O3894" s="42" t="n"/>
    </row>
    <row r="3895">
      <c r="A3895" s="40" t="n"/>
      <c r="B3895" s="41" t="n"/>
      <c r="C3895" s="42" t="n"/>
      <c r="D3895" s="42" t="n"/>
      <c r="E3895" s="42" t="n"/>
      <c r="F3895" s="42" t="n"/>
      <c r="G3895" s="42" t="n"/>
      <c r="H3895" s="42" t="n"/>
      <c r="I3895" s="42" t="n"/>
      <c r="J3895" s="42" t="n"/>
      <c r="K3895" s="42" t="n"/>
      <c r="L3895" s="42" t="n"/>
      <c r="M3895" s="42" t="n"/>
      <c r="N3895" s="42" t="n"/>
      <c r="O3895" s="42" t="n"/>
    </row>
    <row r="3896">
      <c r="A3896" s="40" t="n"/>
      <c r="B3896" s="41" t="n"/>
      <c r="C3896" s="42" t="n"/>
      <c r="D3896" s="42" t="n"/>
      <c r="E3896" s="42" t="n"/>
      <c r="F3896" s="42" t="n"/>
      <c r="G3896" s="42" t="n"/>
      <c r="H3896" s="42" t="n"/>
      <c r="I3896" s="42" t="n"/>
      <c r="J3896" s="42" t="n"/>
      <c r="K3896" s="42" t="n"/>
      <c r="L3896" s="42" t="n"/>
      <c r="M3896" s="42" t="n"/>
      <c r="N3896" s="42" t="n"/>
      <c r="O3896" s="42" t="n"/>
    </row>
    <row r="3897">
      <c r="A3897" s="40" t="n"/>
      <c r="B3897" s="41" t="n"/>
      <c r="C3897" s="42" t="n"/>
      <c r="D3897" s="42" t="n"/>
      <c r="E3897" s="42" t="n"/>
      <c r="F3897" s="42" t="n"/>
      <c r="G3897" s="42" t="n"/>
      <c r="H3897" s="42" t="n"/>
      <c r="I3897" s="42" t="n"/>
      <c r="J3897" s="42" t="n"/>
      <c r="K3897" s="42" t="n"/>
      <c r="L3897" s="42" t="n"/>
      <c r="M3897" s="42" t="n"/>
      <c r="N3897" s="42" t="n"/>
      <c r="O3897" s="42" t="n"/>
    </row>
    <row r="3898">
      <c r="A3898" s="40" t="n"/>
      <c r="B3898" s="41" t="n"/>
      <c r="C3898" s="42" t="n"/>
      <c r="D3898" s="42" t="n"/>
      <c r="E3898" s="42" t="n"/>
      <c r="F3898" s="42" t="n"/>
      <c r="G3898" s="42" t="n"/>
      <c r="H3898" s="42" t="n"/>
      <c r="I3898" s="42" t="n"/>
      <c r="J3898" s="42" t="n"/>
      <c r="K3898" s="42" t="n"/>
      <c r="L3898" s="42" t="n"/>
      <c r="M3898" s="42" t="n"/>
      <c r="N3898" s="42" t="n"/>
      <c r="O3898" s="42" t="n"/>
    </row>
    <row r="3899">
      <c r="A3899" s="40" t="n"/>
      <c r="B3899" s="41" t="n"/>
      <c r="C3899" s="42" t="n"/>
      <c r="D3899" s="42" t="n"/>
      <c r="E3899" s="42" t="n"/>
      <c r="F3899" s="42" t="n"/>
      <c r="G3899" s="42" t="n"/>
      <c r="H3899" s="42" t="n"/>
      <c r="I3899" s="42" t="n"/>
      <c r="J3899" s="42" t="n"/>
      <c r="K3899" s="42" t="n"/>
      <c r="L3899" s="42" t="n"/>
      <c r="M3899" s="42" t="n"/>
      <c r="N3899" s="42" t="n"/>
      <c r="O3899" s="42" t="n"/>
    </row>
    <row r="3900">
      <c r="A3900" s="40" t="n"/>
      <c r="B3900" s="41" t="n"/>
      <c r="C3900" s="42" t="n"/>
      <c r="D3900" s="42" t="n"/>
      <c r="E3900" s="42" t="n"/>
      <c r="F3900" s="42" t="n"/>
      <c r="G3900" s="42" t="n"/>
      <c r="H3900" s="42" t="n"/>
      <c r="I3900" s="42" t="n"/>
      <c r="J3900" s="42" t="n"/>
      <c r="K3900" s="42" t="n"/>
      <c r="L3900" s="42" t="n"/>
      <c r="M3900" s="42" t="n"/>
      <c r="N3900" s="42" t="n"/>
      <c r="O3900" s="42" t="n"/>
    </row>
    <row r="3901">
      <c r="A3901" s="40" t="n"/>
      <c r="B3901" s="41" t="n"/>
      <c r="C3901" s="42" t="n"/>
      <c r="D3901" s="42" t="n"/>
      <c r="E3901" s="42" t="n"/>
      <c r="F3901" s="42" t="n"/>
      <c r="G3901" s="42" t="n"/>
      <c r="H3901" s="42" t="n"/>
      <c r="I3901" s="42" t="n"/>
      <c r="J3901" s="42" t="n"/>
      <c r="K3901" s="42" t="n"/>
      <c r="L3901" s="42" t="n"/>
      <c r="M3901" s="42" t="n"/>
      <c r="N3901" s="42" t="n"/>
      <c r="O3901" s="42" t="n"/>
    </row>
    <row r="3902">
      <c r="A3902" s="40" t="n"/>
      <c r="B3902" s="41" t="n"/>
      <c r="C3902" s="42" t="n"/>
      <c r="D3902" s="42" t="n"/>
      <c r="E3902" s="42" t="n"/>
      <c r="F3902" s="42" t="n"/>
      <c r="G3902" s="42" t="n"/>
      <c r="H3902" s="42" t="n"/>
      <c r="I3902" s="42" t="n"/>
      <c r="J3902" s="42" t="n"/>
      <c r="K3902" s="42" t="n"/>
      <c r="L3902" s="42" t="n"/>
      <c r="M3902" s="42" t="n"/>
      <c r="N3902" s="42" t="n"/>
      <c r="O3902" s="42" t="n"/>
    </row>
    <row r="3903">
      <c r="A3903" s="40" t="n"/>
      <c r="B3903" s="41" t="n"/>
      <c r="C3903" s="42" t="n"/>
      <c r="D3903" s="42" t="n"/>
      <c r="E3903" s="42" t="n"/>
      <c r="F3903" s="42" t="n"/>
      <c r="G3903" s="42" t="n"/>
      <c r="H3903" s="42" t="n"/>
      <c r="I3903" s="42" t="n"/>
      <c r="J3903" s="42" t="n"/>
      <c r="K3903" s="42" t="n"/>
      <c r="L3903" s="42" t="n"/>
      <c r="M3903" s="42" t="n"/>
      <c r="N3903" s="42" t="n"/>
      <c r="O3903" s="42" t="n"/>
    </row>
    <row r="3904">
      <c r="A3904" s="40" t="n"/>
      <c r="B3904" s="41" t="n"/>
      <c r="C3904" s="42" t="n"/>
      <c r="D3904" s="42" t="n"/>
      <c r="E3904" s="42" t="n"/>
      <c r="F3904" s="42" t="n"/>
      <c r="G3904" s="42" t="n"/>
      <c r="H3904" s="42" t="n"/>
      <c r="I3904" s="42" t="n"/>
      <c r="J3904" s="42" t="n"/>
      <c r="K3904" s="42" t="n"/>
      <c r="L3904" s="42" t="n"/>
      <c r="M3904" s="42" t="n"/>
      <c r="N3904" s="42" t="n"/>
      <c r="O3904" s="42" t="n"/>
    </row>
    <row r="3905">
      <c r="A3905" s="40" t="n"/>
      <c r="B3905" s="41" t="n"/>
      <c r="C3905" s="42" t="n"/>
      <c r="D3905" s="42" t="n"/>
      <c r="E3905" s="42" t="n"/>
      <c r="F3905" s="42" t="n"/>
      <c r="G3905" s="42" t="n"/>
      <c r="H3905" s="42" t="n"/>
      <c r="I3905" s="42" t="n"/>
      <c r="J3905" s="42" t="n"/>
      <c r="K3905" s="42" t="n"/>
      <c r="L3905" s="42" t="n"/>
      <c r="M3905" s="42" t="n"/>
      <c r="N3905" s="42" t="n"/>
      <c r="O3905" s="42" t="n"/>
    </row>
    <row r="3906">
      <c r="A3906" s="40" t="n"/>
      <c r="B3906" s="41" t="n"/>
      <c r="C3906" s="42" t="n"/>
      <c r="D3906" s="42" t="n"/>
      <c r="E3906" s="42" t="n"/>
      <c r="F3906" s="42" t="n"/>
      <c r="G3906" s="42" t="n"/>
      <c r="H3906" s="42" t="n"/>
      <c r="I3906" s="42" t="n"/>
      <c r="J3906" s="42" t="n"/>
      <c r="K3906" s="42" t="n"/>
      <c r="L3906" s="42" t="n"/>
      <c r="M3906" s="42" t="n"/>
      <c r="N3906" s="42" t="n"/>
      <c r="O3906" s="42" t="n"/>
    </row>
    <row r="3907">
      <c r="A3907" s="40" t="n"/>
      <c r="B3907" s="41" t="n"/>
      <c r="C3907" s="42" t="n"/>
      <c r="D3907" s="42" t="n"/>
      <c r="E3907" s="42" t="n"/>
      <c r="F3907" s="42" t="n"/>
      <c r="G3907" s="42" t="n"/>
      <c r="H3907" s="42" t="n"/>
      <c r="I3907" s="42" t="n"/>
      <c r="J3907" s="42" t="n"/>
      <c r="K3907" s="42" t="n"/>
      <c r="L3907" s="42" t="n"/>
      <c r="M3907" s="42" t="n"/>
      <c r="N3907" s="42" t="n"/>
      <c r="O3907" s="42" t="n"/>
    </row>
    <row r="3908">
      <c r="A3908" s="40" t="n"/>
      <c r="B3908" s="41" t="n"/>
      <c r="C3908" s="42" t="n"/>
      <c r="D3908" s="42" t="n"/>
      <c r="E3908" s="42" t="n"/>
      <c r="F3908" s="42" t="n"/>
      <c r="G3908" s="42" t="n"/>
      <c r="H3908" s="42" t="n"/>
      <c r="I3908" s="42" t="n"/>
      <c r="J3908" s="42" t="n"/>
      <c r="K3908" s="42" t="n"/>
      <c r="L3908" s="42" t="n"/>
      <c r="M3908" s="42" t="n"/>
      <c r="N3908" s="42" t="n"/>
      <c r="O3908" s="42" t="n"/>
    </row>
    <row r="3909">
      <c r="A3909" s="40" t="n"/>
      <c r="B3909" s="41" t="n"/>
      <c r="C3909" s="42" t="n"/>
      <c r="D3909" s="42" t="n"/>
      <c r="E3909" s="42" t="n"/>
      <c r="F3909" s="42" t="n"/>
      <c r="G3909" s="42" t="n"/>
      <c r="H3909" s="42" t="n"/>
      <c r="I3909" s="42" t="n"/>
      <c r="J3909" s="42" t="n"/>
      <c r="K3909" s="42" t="n"/>
      <c r="L3909" s="42" t="n"/>
      <c r="M3909" s="42" t="n"/>
      <c r="N3909" s="42" t="n"/>
      <c r="O3909" s="42" t="n"/>
    </row>
    <row r="3910">
      <c r="A3910" s="40" t="n"/>
      <c r="B3910" s="41" t="n"/>
      <c r="C3910" s="42" t="n"/>
      <c r="D3910" s="42" t="n"/>
      <c r="E3910" s="42" t="n"/>
      <c r="F3910" s="42" t="n"/>
      <c r="G3910" s="42" t="n"/>
      <c r="H3910" s="42" t="n"/>
      <c r="I3910" s="42" t="n"/>
      <c r="J3910" s="42" t="n"/>
      <c r="K3910" s="42" t="n"/>
      <c r="L3910" s="42" t="n"/>
      <c r="M3910" s="42" t="n"/>
      <c r="N3910" s="42" t="n"/>
      <c r="O3910" s="42" t="n"/>
    </row>
    <row r="3911">
      <c r="A3911" s="40" t="n"/>
      <c r="B3911" s="41" t="n"/>
      <c r="C3911" s="42" t="n"/>
      <c r="D3911" s="42" t="n"/>
      <c r="E3911" s="42" t="n"/>
      <c r="F3911" s="42" t="n"/>
      <c r="G3911" s="42" t="n"/>
      <c r="H3911" s="42" t="n"/>
      <c r="I3911" s="42" t="n"/>
      <c r="J3911" s="42" t="n"/>
      <c r="K3911" s="42" t="n"/>
      <c r="L3911" s="42" t="n"/>
      <c r="M3911" s="42" t="n"/>
      <c r="N3911" s="42" t="n"/>
      <c r="O3911" s="42" t="n"/>
    </row>
    <row r="3912">
      <c r="A3912" s="40" t="n"/>
      <c r="B3912" s="41" t="n"/>
      <c r="C3912" s="42" t="n"/>
      <c r="D3912" s="42" t="n"/>
      <c r="E3912" s="42" t="n"/>
      <c r="F3912" s="42" t="n"/>
      <c r="G3912" s="42" t="n"/>
      <c r="H3912" s="42" t="n"/>
      <c r="I3912" s="42" t="n"/>
      <c r="J3912" s="42" t="n"/>
      <c r="K3912" s="42" t="n"/>
      <c r="L3912" s="42" t="n"/>
      <c r="M3912" s="42" t="n"/>
      <c r="N3912" s="42" t="n"/>
      <c r="O3912" s="42" t="n"/>
    </row>
    <row r="3913">
      <c r="A3913" s="40" t="n"/>
      <c r="B3913" s="41" t="n"/>
      <c r="C3913" s="42" t="n"/>
      <c r="D3913" s="42" t="n"/>
      <c r="E3913" s="42" t="n"/>
      <c r="F3913" s="42" t="n"/>
      <c r="G3913" s="42" t="n"/>
      <c r="H3913" s="42" t="n"/>
      <c r="I3913" s="42" t="n"/>
      <c r="J3913" s="42" t="n"/>
      <c r="K3913" s="42" t="n"/>
      <c r="L3913" s="42" t="n"/>
      <c r="M3913" s="42" t="n"/>
      <c r="N3913" s="42" t="n"/>
      <c r="O3913" s="42" t="n"/>
    </row>
    <row r="3914">
      <c r="A3914" s="40" t="n"/>
      <c r="B3914" s="41" t="n"/>
      <c r="C3914" s="42" t="n"/>
      <c r="D3914" s="42" t="n"/>
      <c r="E3914" s="42" t="n"/>
      <c r="F3914" s="42" t="n"/>
      <c r="G3914" s="42" t="n"/>
      <c r="H3914" s="42" t="n"/>
      <c r="I3914" s="42" t="n"/>
      <c r="J3914" s="42" t="n"/>
      <c r="K3914" s="42" t="n"/>
      <c r="L3914" s="42" t="n"/>
      <c r="M3914" s="42" t="n"/>
      <c r="N3914" s="42" t="n"/>
      <c r="O3914" s="42" t="n"/>
    </row>
    <row r="3915">
      <c r="A3915" s="40" t="n"/>
      <c r="B3915" s="41" t="n"/>
      <c r="C3915" s="42" t="n"/>
      <c r="D3915" s="42" t="n"/>
      <c r="E3915" s="42" t="n"/>
      <c r="F3915" s="42" t="n"/>
      <c r="G3915" s="42" t="n"/>
      <c r="H3915" s="42" t="n"/>
      <c r="I3915" s="42" t="n"/>
      <c r="J3915" s="42" t="n"/>
      <c r="K3915" s="42" t="n"/>
      <c r="L3915" s="42" t="n"/>
      <c r="M3915" s="42" t="n"/>
      <c r="N3915" s="42" t="n"/>
      <c r="O3915" s="42" t="n"/>
    </row>
    <row r="3916">
      <c r="A3916" s="40" t="n"/>
      <c r="B3916" s="41" t="n"/>
      <c r="C3916" s="42" t="n"/>
      <c r="D3916" s="42" t="n"/>
      <c r="E3916" s="42" t="n"/>
      <c r="F3916" s="42" t="n"/>
      <c r="G3916" s="42" t="n"/>
      <c r="H3916" s="42" t="n"/>
      <c r="I3916" s="42" t="n"/>
      <c r="J3916" s="42" t="n"/>
      <c r="K3916" s="42" t="n"/>
      <c r="L3916" s="42" t="n"/>
      <c r="M3916" s="42" t="n"/>
      <c r="N3916" s="42" t="n"/>
      <c r="O3916" s="42" t="n"/>
    </row>
    <row r="3917">
      <c r="A3917" s="40" t="n"/>
      <c r="B3917" s="41" t="n"/>
      <c r="C3917" s="42" t="n"/>
      <c r="D3917" s="42" t="n"/>
      <c r="E3917" s="42" t="n"/>
      <c r="F3917" s="42" t="n"/>
      <c r="G3917" s="42" t="n"/>
      <c r="H3917" s="42" t="n"/>
      <c r="I3917" s="42" t="n"/>
      <c r="J3917" s="42" t="n"/>
      <c r="K3917" s="42" t="n"/>
      <c r="L3917" s="42" t="n"/>
      <c r="M3917" s="42" t="n"/>
      <c r="N3917" s="42" t="n"/>
      <c r="O3917" s="42" t="n"/>
    </row>
    <row r="3918">
      <c r="A3918" s="40" t="n"/>
      <c r="B3918" s="41" t="n"/>
      <c r="C3918" s="42" t="n"/>
      <c r="D3918" s="42" t="n"/>
      <c r="E3918" s="42" t="n"/>
      <c r="F3918" s="42" t="n"/>
      <c r="G3918" s="42" t="n"/>
      <c r="H3918" s="42" t="n"/>
      <c r="I3918" s="42" t="n"/>
      <c r="J3918" s="42" t="n"/>
      <c r="K3918" s="42" t="n"/>
      <c r="L3918" s="42" t="n"/>
      <c r="M3918" s="42" t="n"/>
      <c r="N3918" s="42" t="n"/>
      <c r="O3918" s="42" t="n"/>
    </row>
    <row r="3919">
      <c r="A3919" s="40" t="n"/>
      <c r="B3919" s="41" t="n"/>
      <c r="C3919" s="42" t="n"/>
      <c r="D3919" s="42" t="n"/>
      <c r="E3919" s="42" t="n"/>
      <c r="F3919" s="42" t="n"/>
      <c r="G3919" s="42" t="n"/>
      <c r="H3919" s="42" t="n"/>
      <c r="I3919" s="42" t="n"/>
      <c r="J3919" s="42" t="n"/>
      <c r="K3919" s="42" t="n"/>
      <c r="L3919" s="42" t="n"/>
      <c r="M3919" s="42" t="n"/>
      <c r="N3919" s="42" t="n"/>
      <c r="O3919" s="42" t="n"/>
    </row>
    <row r="3920">
      <c r="A3920" s="40" t="n"/>
      <c r="B3920" s="41" t="n"/>
      <c r="C3920" s="42" t="n"/>
      <c r="D3920" s="42" t="n"/>
      <c r="E3920" s="42" t="n"/>
      <c r="F3920" s="42" t="n"/>
      <c r="G3920" s="42" t="n"/>
      <c r="H3920" s="42" t="n"/>
      <c r="I3920" s="42" t="n"/>
      <c r="J3920" s="42" t="n"/>
      <c r="K3920" s="42" t="n"/>
      <c r="L3920" s="42" t="n"/>
      <c r="M3920" s="42" t="n"/>
      <c r="N3920" s="42" t="n"/>
      <c r="O3920" s="42" t="n"/>
    </row>
    <row r="3921">
      <c r="A3921" s="40" t="n"/>
      <c r="B3921" s="41" t="n"/>
      <c r="C3921" s="42" t="n"/>
      <c r="D3921" s="42" t="n"/>
      <c r="E3921" s="42" t="n"/>
      <c r="F3921" s="42" t="n"/>
      <c r="G3921" s="42" t="n"/>
      <c r="H3921" s="42" t="n"/>
      <c r="I3921" s="42" t="n"/>
      <c r="J3921" s="42" t="n"/>
      <c r="K3921" s="42" t="n"/>
      <c r="L3921" s="42" t="n"/>
      <c r="M3921" s="42" t="n"/>
      <c r="N3921" s="42" t="n"/>
      <c r="O3921" s="42" t="n"/>
    </row>
    <row r="3922">
      <c r="A3922" s="40" t="n"/>
      <c r="B3922" s="41" t="n"/>
      <c r="C3922" s="42" t="n"/>
      <c r="D3922" s="42" t="n"/>
      <c r="E3922" s="42" t="n"/>
      <c r="F3922" s="42" t="n"/>
      <c r="G3922" s="42" t="n"/>
      <c r="H3922" s="42" t="n"/>
      <c r="I3922" s="42" t="n"/>
      <c r="J3922" s="42" t="n"/>
      <c r="K3922" s="42" t="n"/>
      <c r="L3922" s="42" t="n"/>
      <c r="M3922" s="42" t="n"/>
      <c r="N3922" s="42" t="n"/>
      <c r="O3922" s="42" t="n"/>
    </row>
    <row r="3923">
      <c r="A3923" s="40" t="n"/>
      <c r="B3923" s="41" t="n"/>
      <c r="C3923" s="42" t="n"/>
      <c r="D3923" s="42" t="n"/>
      <c r="E3923" s="42" t="n"/>
      <c r="F3923" s="42" t="n"/>
      <c r="G3923" s="42" t="n"/>
      <c r="H3923" s="42" t="n"/>
      <c r="I3923" s="42" t="n"/>
      <c r="J3923" s="42" t="n"/>
      <c r="K3923" s="42" t="n"/>
      <c r="L3923" s="42" t="n"/>
      <c r="M3923" s="42" t="n"/>
      <c r="N3923" s="42" t="n"/>
      <c r="O3923" s="42" t="n"/>
    </row>
    <row r="3924">
      <c r="A3924" s="40" t="n"/>
      <c r="B3924" s="41" t="n"/>
      <c r="C3924" s="42" t="n"/>
      <c r="D3924" s="42" t="n"/>
      <c r="E3924" s="42" t="n"/>
      <c r="F3924" s="42" t="n"/>
      <c r="G3924" s="42" t="n"/>
      <c r="H3924" s="42" t="n"/>
      <c r="I3924" s="42" t="n"/>
      <c r="J3924" s="42" t="n"/>
      <c r="K3924" s="42" t="n"/>
      <c r="L3924" s="42" t="n"/>
      <c r="M3924" s="42" t="n"/>
      <c r="N3924" s="42" t="n"/>
      <c r="O3924" s="42" t="n"/>
    </row>
    <row r="3925">
      <c r="A3925" s="40" t="n"/>
      <c r="B3925" s="41" t="n"/>
      <c r="C3925" s="42" t="n"/>
      <c r="D3925" s="42" t="n"/>
      <c r="E3925" s="42" t="n"/>
      <c r="F3925" s="42" t="n"/>
      <c r="G3925" s="42" t="n"/>
      <c r="H3925" s="42" t="n"/>
      <c r="I3925" s="42" t="n"/>
      <c r="J3925" s="42" t="n"/>
      <c r="K3925" s="42" t="n"/>
      <c r="L3925" s="42" t="n"/>
      <c r="M3925" s="42" t="n"/>
      <c r="N3925" s="42" t="n"/>
      <c r="O3925" s="42" t="n"/>
    </row>
    <row r="3926">
      <c r="A3926" s="40" t="n"/>
      <c r="B3926" s="41" t="n"/>
      <c r="C3926" s="42" t="n"/>
      <c r="D3926" s="42" t="n"/>
      <c r="E3926" s="42" t="n"/>
      <c r="F3926" s="42" t="n"/>
      <c r="G3926" s="42" t="n"/>
      <c r="H3926" s="42" t="n"/>
      <c r="I3926" s="42" t="n"/>
      <c r="J3926" s="42" t="n"/>
      <c r="K3926" s="42" t="n"/>
      <c r="L3926" s="42" t="n"/>
      <c r="M3926" s="42" t="n"/>
      <c r="N3926" s="42" t="n"/>
      <c r="O3926" s="42" t="n"/>
    </row>
    <row r="3927">
      <c r="A3927" s="40" t="n"/>
      <c r="B3927" s="41" t="n"/>
      <c r="C3927" s="42" t="n"/>
      <c r="D3927" s="42" t="n"/>
      <c r="E3927" s="42" t="n"/>
      <c r="F3927" s="42" t="n"/>
      <c r="G3927" s="42" t="n"/>
      <c r="H3927" s="42" t="n"/>
      <c r="I3927" s="42" t="n"/>
      <c r="J3927" s="42" t="n"/>
      <c r="K3927" s="42" t="n"/>
      <c r="L3927" s="42" t="n"/>
      <c r="M3927" s="42" t="n"/>
      <c r="N3927" s="42" t="n"/>
      <c r="O3927" s="42" t="n"/>
    </row>
    <row r="3928">
      <c r="A3928" s="40" t="n"/>
      <c r="B3928" s="41" t="n"/>
      <c r="C3928" s="42" t="n"/>
      <c r="D3928" s="42" t="n"/>
      <c r="E3928" s="42" t="n"/>
      <c r="F3928" s="42" t="n"/>
      <c r="G3928" s="42" t="n"/>
      <c r="H3928" s="42" t="n"/>
      <c r="I3928" s="42" t="n"/>
      <c r="J3928" s="42" t="n"/>
      <c r="K3928" s="42" t="n"/>
      <c r="L3928" s="42" t="n"/>
      <c r="M3928" s="42" t="n"/>
      <c r="N3928" s="42" t="n"/>
      <c r="O3928" s="42" t="n"/>
    </row>
    <row r="3929">
      <c r="A3929" s="40" t="n"/>
      <c r="B3929" s="41" t="n"/>
      <c r="C3929" s="42" t="n"/>
      <c r="D3929" s="42" t="n"/>
      <c r="E3929" s="42" t="n"/>
      <c r="F3929" s="42" t="n"/>
      <c r="G3929" s="42" t="n"/>
      <c r="H3929" s="42" t="n"/>
      <c r="I3929" s="42" t="n"/>
      <c r="J3929" s="42" t="n"/>
      <c r="K3929" s="42" t="n"/>
      <c r="L3929" s="42" t="n"/>
      <c r="M3929" s="42" t="n"/>
      <c r="N3929" s="42" t="n"/>
      <c r="O3929" s="42" t="n"/>
    </row>
    <row r="3930">
      <c r="A3930" s="40" t="n"/>
      <c r="B3930" s="41" t="n"/>
      <c r="C3930" s="42" t="n"/>
      <c r="D3930" s="42" t="n"/>
      <c r="E3930" s="42" t="n"/>
      <c r="F3930" s="42" t="n"/>
      <c r="G3930" s="42" t="n"/>
      <c r="H3930" s="42" t="n"/>
      <c r="I3930" s="42" t="n"/>
      <c r="J3930" s="42" t="n"/>
      <c r="K3930" s="42" t="n"/>
      <c r="L3930" s="42" t="n"/>
      <c r="M3930" s="42" t="n"/>
      <c r="N3930" s="42" t="n"/>
      <c r="O3930" s="42" t="n"/>
    </row>
    <row r="3931">
      <c r="A3931" s="40" t="n"/>
      <c r="B3931" s="41" t="n"/>
      <c r="C3931" s="42" t="n"/>
      <c r="D3931" s="42" t="n"/>
      <c r="E3931" s="42" t="n"/>
      <c r="F3931" s="42" t="n"/>
      <c r="G3931" s="42" t="n"/>
      <c r="H3931" s="42" t="n"/>
      <c r="I3931" s="42" t="n"/>
      <c r="J3931" s="42" t="n"/>
      <c r="K3931" s="42" t="n"/>
      <c r="L3931" s="42" t="n"/>
      <c r="M3931" s="42" t="n"/>
      <c r="N3931" s="42" t="n"/>
      <c r="O3931" s="42" t="n"/>
    </row>
    <row r="3932">
      <c r="A3932" s="40" t="n"/>
      <c r="B3932" s="41" t="n"/>
      <c r="C3932" s="42" t="n"/>
      <c r="D3932" s="42" t="n"/>
      <c r="E3932" s="42" t="n"/>
      <c r="F3932" s="42" t="n"/>
      <c r="G3932" s="42" t="n"/>
      <c r="H3932" s="42" t="n"/>
      <c r="I3932" s="42" t="n"/>
      <c r="J3932" s="42" t="n"/>
      <c r="K3932" s="42" t="n"/>
      <c r="L3932" s="42" t="n"/>
      <c r="M3932" s="42" t="n"/>
      <c r="N3932" s="42" t="n"/>
      <c r="O3932" s="42" t="n"/>
    </row>
    <row r="3933">
      <c r="A3933" s="40" t="n"/>
      <c r="B3933" s="41" t="n"/>
      <c r="C3933" s="42" t="n"/>
      <c r="D3933" s="42" t="n"/>
      <c r="E3933" s="42" t="n"/>
      <c r="F3933" s="42" t="n"/>
      <c r="G3933" s="42" t="n"/>
      <c r="H3933" s="42" t="n"/>
      <c r="I3933" s="42" t="n"/>
      <c r="J3933" s="42" t="n"/>
      <c r="K3933" s="42" t="n"/>
      <c r="L3933" s="42" t="n"/>
      <c r="M3933" s="42" t="n"/>
      <c r="N3933" s="42" t="n"/>
      <c r="O3933" s="42" t="n"/>
    </row>
    <row r="3934">
      <c r="A3934" s="40" t="n"/>
      <c r="B3934" s="41" t="n"/>
      <c r="C3934" s="42" t="n"/>
      <c r="D3934" s="42" t="n"/>
      <c r="E3934" s="42" t="n"/>
      <c r="F3934" s="42" t="n"/>
      <c r="G3934" s="42" t="n"/>
      <c r="H3934" s="42" t="n"/>
      <c r="I3934" s="42" t="n"/>
      <c r="J3934" s="42" t="n"/>
      <c r="K3934" s="42" t="n"/>
      <c r="L3934" s="42" t="n"/>
      <c r="M3934" s="42" t="n"/>
      <c r="N3934" s="42" t="n"/>
      <c r="O3934" s="42" t="n"/>
    </row>
    <row r="3935">
      <c r="A3935" s="40" t="n"/>
      <c r="B3935" s="41" t="n"/>
      <c r="C3935" s="42" t="n"/>
      <c r="D3935" s="42" t="n"/>
      <c r="E3935" s="42" t="n"/>
      <c r="F3935" s="42" t="n"/>
      <c r="G3935" s="42" t="n"/>
      <c r="H3935" s="42" t="n"/>
      <c r="I3935" s="42" t="n"/>
      <c r="J3935" s="42" t="n"/>
      <c r="K3935" s="42" t="n"/>
      <c r="L3935" s="42" t="n"/>
      <c r="M3935" s="42" t="n"/>
      <c r="N3935" s="42" t="n"/>
      <c r="O3935" s="42" t="n"/>
    </row>
    <row r="3936">
      <c r="A3936" s="40" t="n"/>
      <c r="B3936" s="41" t="n"/>
      <c r="C3936" s="42" t="n"/>
      <c r="D3936" s="42" t="n"/>
      <c r="E3936" s="42" t="n"/>
      <c r="F3936" s="42" t="n"/>
      <c r="G3936" s="42" t="n"/>
      <c r="H3936" s="42" t="n"/>
      <c r="I3936" s="42" t="n"/>
      <c r="J3936" s="42" t="n"/>
      <c r="K3936" s="42" t="n"/>
      <c r="L3936" s="42" t="n"/>
      <c r="M3936" s="42" t="n"/>
      <c r="N3936" s="42" t="n"/>
      <c r="O3936" s="42" t="n"/>
    </row>
    <row r="3937">
      <c r="A3937" s="40" t="n"/>
      <c r="B3937" s="41" t="n"/>
      <c r="C3937" s="42" t="n"/>
      <c r="D3937" s="42" t="n"/>
      <c r="E3937" s="42" t="n"/>
      <c r="F3937" s="42" t="n"/>
      <c r="G3937" s="42" t="n"/>
      <c r="H3937" s="42" t="n"/>
      <c r="I3937" s="42" t="n"/>
      <c r="J3937" s="42" t="n"/>
      <c r="K3937" s="42" t="n"/>
      <c r="L3937" s="42" t="n"/>
      <c r="M3937" s="42" t="n"/>
      <c r="N3937" s="42" t="n"/>
      <c r="O3937" s="42" t="n"/>
    </row>
    <row r="3938">
      <c r="A3938" s="40" t="n"/>
      <c r="B3938" s="41" t="n"/>
      <c r="C3938" s="42" t="n"/>
      <c r="D3938" s="42" t="n"/>
      <c r="E3938" s="42" t="n"/>
      <c r="F3938" s="42" t="n"/>
      <c r="G3938" s="42" t="n"/>
      <c r="H3938" s="42" t="n"/>
      <c r="I3938" s="42" t="n"/>
      <c r="J3938" s="42" t="n"/>
      <c r="K3938" s="42" t="n"/>
      <c r="L3938" s="42" t="n"/>
      <c r="M3938" s="42" t="n"/>
      <c r="N3938" s="42" t="n"/>
      <c r="O3938" s="42" t="n"/>
    </row>
    <row r="3939">
      <c r="A3939" s="40" t="n"/>
      <c r="B3939" s="41" t="n"/>
      <c r="C3939" s="42" t="n"/>
      <c r="D3939" s="42" t="n"/>
      <c r="E3939" s="42" t="n"/>
      <c r="F3939" s="42" t="n"/>
      <c r="G3939" s="42" t="n"/>
      <c r="H3939" s="42" t="n"/>
      <c r="I3939" s="42" t="n"/>
      <c r="J3939" s="42" t="n"/>
      <c r="K3939" s="42" t="n"/>
      <c r="L3939" s="42" t="n"/>
      <c r="M3939" s="42" t="n"/>
      <c r="N3939" s="42" t="n"/>
      <c r="O3939" s="42" t="n"/>
    </row>
    <row r="3940">
      <c r="A3940" s="40" t="n"/>
      <c r="B3940" s="41" t="n"/>
      <c r="C3940" s="42" t="n"/>
      <c r="D3940" s="42" t="n"/>
      <c r="E3940" s="42" t="n"/>
      <c r="F3940" s="42" t="n"/>
      <c r="G3940" s="42" t="n"/>
      <c r="H3940" s="42" t="n"/>
      <c r="I3940" s="42" t="n"/>
      <c r="J3940" s="42" t="n"/>
      <c r="K3940" s="42" t="n"/>
      <c r="L3940" s="42" t="n"/>
      <c r="M3940" s="42" t="n"/>
      <c r="N3940" s="42" t="n"/>
      <c r="O3940" s="42" t="n"/>
    </row>
    <row r="3941">
      <c r="A3941" s="40" t="n"/>
      <c r="B3941" s="41" t="n"/>
      <c r="C3941" s="42" t="n"/>
      <c r="D3941" s="42" t="n"/>
      <c r="E3941" s="42" t="n"/>
      <c r="F3941" s="42" t="n"/>
      <c r="G3941" s="42" t="n"/>
      <c r="H3941" s="42" t="n"/>
      <c r="I3941" s="42" t="n"/>
      <c r="J3941" s="42" t="n"/>
      <c r="K3941" s="42" t="n"/>
      <c r="L3941" s="42" t="n"/>
      <c r="M3941" s="42" t="n"/>
      <c r="N3941" s="42" t="n"/>
      <c r="O3941" s="42" t="n"/>
    </row>
    <row r="3942">
      <c r="A3942" s="40" t="n"/>
      <c r="B3942" s="41" t="n"/>
      <c r="C3942" s="42" t="n"/>
      <c r="D3942" s="42" t="n"/>
      <c r="E3942" s="42" t="n"/>
      <c r="F3942" s="42" t="n"/>
      <c r="G3942" s="42" t="n"/>
      <c r="H3942" s="42" t="n"/>
      <c r="I3942" s="42" t="n"/>
      <c r="J3942" s="42" t="n"/>
      <c r="K3942" s="42" t="n"/>
      <c r="L3942" s="42" t="n"/>
      <c r="M3942" s="42" t="n"/>
      <c r="N3942" s="42" t="n"/>
      <c r="O3942" s="42" t="n"/>
    </row>
    <row r="3943">
      <c r="A3943" s="40" t="n"/>
      <c r="B3943" s="41" t="n"/>
      <c r="C3943" s="42" t="n"/>
      <c r="D3943" s="42" t="n"/>
      <c r="E3943" s="42" t="n"/>
      <c r="F3943" s="42" t="n"/>
      <c r="G3943" s="42" t="n"/>
      <c r="H3943" s="42" t="n"/>
      <c r="I3943" s="42" t="n"/>
      <c r="J3943" s="42" t="n"/>
      <c r="K3943" s="42" t="n"/>
      <c r="L3943" s="42" t="n"/>
      <c r="M3943" s="42" t="n"/>
      <c r="N3943" s="42" t="n"/>
      <c r="O3943" s="42" t="n"/>
    </row>
    <row r="3944">
      <c r="A3944" s="40" t="n"/>
      <c r="B3944" s="41" t="n"/>
      <c r="C3944" s="42" t="n"/>
      <c r="D3944" s="42" t="n"/>
      <c r="E3944" s="42" t="n"/>
      <c r="F3944" s="42" t="n"/>
      <c r="G3944" s="42" t="n"/>
      <c r="H3944" s="42" t="n"/>
      <c r="I3944" s="42" t="n"/>
      <c r="J3944" s="42" t="n"/>
      <c r="K3944" s="42" t="n"/>
      <c r="L3944" s="42" t="n"/>
      <c r="M3944" s="42" t="n"/>
      <c r="N3944" s="42" t="n"/>
      <c r="O3944" s="42" t="n"/>
    </row>
    <row r="3945">
      <c r="A3945" s="40" t="n"/>
      <c r="B3945" s="41" t="n"/>
      <c r="C3945" s="42" t="n"/>
      <c r="D3945" s="42" t="n"/>
      <c r="E3945" s="42" t="n"/>
      <c r="F3945" s="42" t="n"/>
      <c r="G3945" s="42" t="n"/>
      <c r="H3945" s="42" t="n"/>
      <c r="I3945" s="42" t="n"/>
      <c r="J3945" s="42" t="n"/>
      <c r="K3945" s="42" t="n"/>
      <c r="L3945" s="42" t="n"/>
      <c r="M3945" s="42" t="n"/>
      <c r="N3945" s="42" t="n"/>
      <c r="O3945" s="42" t="n"/>
    </row>
    <row r="3946">
      <c r="A3946" s="40" t="n"/>
      <c r="B3946" s="41" t="n"/>
      <c r="C3946" s="42" t="n"/>
      <c r="D3946" s="42" t="n"/>
      <c r="E3946" s="42" t="n"/>
      <c r="F3946" s="42" t="n"/>
      <c r="G3946" s="42" t="n"/>
      <c r="H3946" s="42" t="n"/>
      <c r="I3946" s="42" t="n"/>
      <c r="J3946" s="42" t="n"/>
      <c r="K3946" s="42" t="n"/>
      <c r="L3946" s="42" t="n"/>
      <c r="M3946" s="42" t="n"/>
      <c r="N3946" s="42" t="n"/>
      <c r="O3946" s="42" t="n"/>
    </row>
    <row r="3947">
      <c r="A3947" s="40" t="n"/>
      <c r="B3947" s="41" t="n"/>
      <c r="C3947" s="42" t="n"/>
      <c r="D3947" s="42" t="n"/>
      <c r="E3947" s="42" t="n"/>
      <c r="F3947" s="42" t="n"/>
      <c r="G3947" s="42" t="n"/>
      <c r="H3947" s="42" t="n"/>
      <c r="I3947" s="42" t="n"/>
      <c r="J3947" s="42" t="n"/>
      <c r="K3947" s="42" t="n"/>
      <c r="L3947" s="42" t="n"/>
      <c r="M3947" s="42" t="n"/>
      <c r="N3947" s="42" t="n"/>
      <c r="O3947" s="42" t="n"/>
    </row>
    <row r="3948">
      <c r="A3948" s="40" t="n"/>
      <c r="B3948" s="41" t="n"/>
      <c r="C3948" s="42" t="n"/>
      <c r="D3948" s="42" t="n"/>
      <c r="E3948" s="42" t="n"/>
      <c r="F3948" s="42" t="n"/>
      <c r="G3948" s="42" t="n"/>
      <c r="H3948" s="42" t="n"/>
      <c r="I3948" s="42" t="n"/>
      <c r="J3948" s="42" t="n"/>
      <c r="K3948" s="42" t="n"/>
      <c r="L3948" s="42" t="n"/>
      <c r="M3948" s="42" t="n"/>
      <c r="N3948" s="42" t="n"/>
      <c r="O3948" s="42" t="n"/>
    </row>
    <row r="3949">
      <c r="A3949" s="40" t="n"/>
      <c r="B3949" s="41" t="n"/>
      <c r="C3949" s="42" t="n"/>
      <c r="D3949" s="42" t="n"/>
      <c r="E3949" s="42" t="n"/>
      <c r="F3949" s="42" t="n"/>
      <c r="G3949" s="42" t="n"/>
      <c r="H3949" s="42" t="n"/>
      <c r="I3949" s="42" t="n"/>
      <c r="J3949" s="42" t="n"/>
      <c r="K3949" s="42" t="n"/>
      <c r="L3949" s="42" t="n"/>
      <c r="M3949" s="42" t="n"/>
      <c r="N3949" s="42" t="n"/>
      <c r="O3949" s="42" t="n"/>
    </row>
    <row r="3950">
      <c r="A3950" s="40" t="n"/>
      <c r="B3950" s="41" t="n"/>
      <c r="C3950" s="42" t="n"/>
      <c r="D3950" s="42" t="n"/>
      <c r="E3950" s="42" t="n"/>
      <c r="F3950" s="42" t="n"/>
      <c r="G3950" s="42" t="n"/>
      <c r="H3950" s="42" t="n"/>
      <c r="I3950" s="42" t="n"/>
      <c r="J3950" s="42" t="n"/>
      <c r="K3950" s="42" t="n"/>
      <c r="L3950" s="42" t="n"/>
      <c r="M3950" s="42" t="n"/>
      <c r="N3950" s="42" t="n"/>
      <c r="O3950" s="42" t="n"/>
    </row>
    <row r="3951">
      <c r="A3951" s="40" t="n"/>
      <c r="B3951" s="41" t="n"/>
      <c r="C3951" s="42" t="n"/>
      <c r="D3951" s="42" t="n"/>
      <c r="E3951" s="42" t="n"/>
      <c r="F3951" s="42" t="n"/>
      <c r="G3951" s="42" t="n"/>
      <c r="H3951" s="42" t="n"/>
      <c r="I3951" s="42" t="n"/>
      <c r="J3951" s="42" t="n"/>
      <c r="K3951" s="42" t="n"/>
      <c r="L3951" s="42" t="n"/>
      <c r="M3951" s="42" t="n"/>
      <c r="N3951" s="42" t="n"/>
      <c r="O3951" s="42" t="n"/>
    </row>
    <row r="3952">
      <c r="A3952" s="40" t="n"/>
      <c r="B3952" s="41" t="n"/>
      <c r="C3952" s="42" t="n"/>
      <c r="D3952" s="42" t="n"/>
      <c r="E3952" s="42" t="n"/>
      <c r="F3952" s="42" t="n"/>
      <c r="G3952" s="42" t="n"/>
      <c r="H3952" s="42" t="n"/>
      <c r="I3952" s="42" t="n"/>
      <c r="J3952" s="42" t="n"/>
      <c r="K3952" s="42" t="n"/>
      <c r="L3952" s="42" t="n"/>
      <c r="M3952" s="42" t="n"/>
      <c r="N3952" s="42" t="n"/>
      <c r="O3952" s="42" t="n"/>
    </row>
    <row r="3953">
      <c r="A3953" s="40" t="n"/>
      <c r="B3953" s="41" t="n"/>
      <c r="C3953" s="42" t="n"/>
      <c r="D3953" s="42" t="n"/>
      <c r="E3953" s="42" t="n"/>
      <c r="F3953" s="42" t="n"/>
      <c r="G3953" s="42" t="n"/>
      <c r="H3953" s="42" t="n"/>
      <c r="I3953" s="42" t="n"/>
      <c r="J3953" s="42" t="n"/>
      <c r="K3953" s="42" t="n"/>
      <c r="L3953" s="42" t="n"/>
      <c r="M3953" s="42" t="n"/>
      <c r="N3953" s="42" t="n"/>
      <c r="O3953" s="42" t="n"/>
    </row>
    <row r="3954">
      <c r="A3954" s="40" t="n"/>
      <c r="B3954" s="41" t="n"/>
      <c r="C3954" s="42" t="n"/>
      <c r="D3954" s="42" t="n"/>
      <c r="E3954" s="42" t="n"/>
      <c r="F3954" s="42" t="n"/>
      <c r="G3954" s="42" t="n"/>
      <c r="H3954" s="42" t="n"/>
      <c r="I3954" s="42" t="n"/>
      <c r="J3954" s="42" t="n"/>
      <c r="K3954" s="42" t="n"/>
      <c r="L3954" s="42" t="n"/>
      <c r="M3954" s="42" t="n"/>
      <c r="N3954" s="42" t="n"/>
      <c r="O3954" s="42" t="n"/>
    </row>
    <row r="3955">
      <c r="A3955" s="40" t="n"/>
      <c r="B3955" s="41" t="n"/>
      <c r="C3955" s="42" t="n"/>
      <c r="D3955" s="42" t="n"/>
      <c r="E3955" s="42" t="n"/>
      <c r="F3955" s="42" t="n"/>
      <c r="G3955" s="42" t="n"/>
      <c r="H3955" s="42" t="n"/>
      <c r="I3955" s="42" t="n"/>
      <c r="J3955" s="42" t="n"/>
      <c r="K3955" s="42" t="n"/>
      <c r="L3955" s="42" t="n"/>
      <c r="M3955" s="42" t="n"/>
      <c r="N3955" s="42" t="n"/>
      <c r="O3955" s="42" t="n"/>
    </row>
    <row r="3956">
      <c r="A3956" s="40" t="n"/>
      <c r="B3956" s="41" t="n"/>
      <c r="C3956" s="42" t="n"/>
      <c r="D3956" s="42" t="n"/>
      <c r="E3956" s="42" t="n"/>
      <c r="F3956" s="42" t="n"/>
      <c r="G3956" s="42" t="n"/>
      <c r="H3956" s="42" t="n"/>
      <c r="I3956" s="42" t="n"/>
      <c r="J3956" s="42" t="n"/>
      <c r="K3956" s="42" t="n"/>
      <c r="L3956" s="42" t="n"/>
      <c r="M3956" s="42" t="n"/>
      <c r="N3956" s="42" t="n"/>
      <c r="O3956" s="42" t="n"/>
    </row>
    <row r="3957">
      <c r="A3957" s="40" t="n"/>
      <c r="B3957" s="41" t="n"/>
      <c r="C3957" s="42" t="n"/>
      <c r="D3957" s="42" t="n"/>
      <c r="E3957" s="42" t="n"/>
      <c r="F3957" s="42" t="n"/>
      <c r="G3957" s="42" t="n"/>
      <c r="H3957" s="42" t="n"/>
      <c r="I3957" s="42" t="n"/>
      <c r="J3957" s="42" t="n"/>
      <c r="K3957" s="42" t="n"/>
      <c r="L3957" s="42" t="n"/>
      <c r="M3957" s="42" t="n"/>
      <c r="N3957" s="42" t="n"/>
      <c r="O3957" s="42" t="n"/>
    </row>
    <row r="3958">
      <c r="A3958" s="40" t="n"/>
      <c r="B3958" s="41" t="n"/>
      <c r="C3958" s="42" t="n"/>
      <c r="D3958" s="42" t="n"/>
      <c r="E3958" s="42" t="n"/>
      <c r="F3958" s="42" t="n"/>
      <c r="G3958" s="42" t="n"/>
      <c r="H3958" s="42" t="n"/>
      <c r="I3958" s="42" t="n"/>
      <c r="J3958" s="42" t="n"/>
      <c r="K3958" s="42" t="n"/>
      <c r="L3958" s="42" t="n"/>
      <c r="M3958" s="42" t="n"/>
      <c r="N3958" s="42" t="n"/>
      <c r="O3958" s="42" t="n"/>
    </row>
    <row r="3959">
      <c r="A3959" s="40" t="n"/>
      <c r="B3959" s="41" t="n"/>
      <c r="C3959" s="42" t="n"/>
      <c r="D3959" s="42" t="n"/>
      <c r="E3959" s="42" t="n"/>
      <c r="F3959" s="42" t="n"/>
      <c r="G3959" s="42" t="n"/>
      <c r="H3959" s="42" t="n"/>
      <c r="I3959" s="42" t="n"/>
      <c r="J3959" s="42" t="n"/>
      <c r="K3959" s="42" t="n"/>
      <c r="L3959" s="42" t="n"/>
      <c r="M3959" s="42" t="n"/>
      <c r="N3959" s="42" t="n"/>
      <c r="O3959" s="42" t="n"/>
    </row>
    <row r="3960">
      <c r="A3960" s="40" t="n"/>
      <c r="B3960" s="41" t="n"/>
      <c r="C3960" s="42" t="n"/>
      <c r="D3960" s="42" t="n"/>
      <c r="E3960" s="42" t="n"/>
      <c r="F3960" s="42" t="n"/>
      <c r="G3960" s="42" t="n"/>
      <c r="H3960" s="42" t="n"/>
      <c r="I3960" s="42" t="n"/>
      <c r="J3960" s="42" t="n"/>
      <c r="K3960" s="42" t="n"/>
      <c r="L3960" s="42" t="n"/>
      <c r="M3960" s="42" t="n"/>
      <c r="N3960" s="42" t="n"/>
      <c r="O3960" s="42" t="n"/>
    </row>
    <row r="3961">
      <c r="A3961" s="40" t="n"/>
      <c r="B3961" s="41" t="n"/>
      <c r="C3961" s="42" t="n"/>
      <c r="D3961" s="42" t="n"/>
      <c r="E3961" s="42" t="n"/>
      <c r="F3961" s="42" t="n"/>
      <c r="G3961" s="42" t="n"/>
      <c r="H3961" s="42" t="n"/>
      <c r="I3961" s="42" t="n"/>
      <c r="J3961" s="42" t="n"/>
      <c r="K3961" s="42" t="n"/>
      <c r="L3961" s="42" t="n"/>
      <c r="M3961" s="42" t="n"/>
      <c r="N3961" s="42" t="n"/>
      <c r="O3961" s="42" t="n"/>
    </row>
    <row r="3962">
      <c r="A3962" s="40" t="n"/>
      <c r="B3962" s="41" t="n"/>
      <c r="C3962" s="42" t="n"/>
      <c r="D3962" s="42" t="n"/>
      <c r="E3962" s="42" t="n"/>
      <c r="F3962" s="42" t="n"/>
      <c r="G3962" s="42" t="n"/>
      <c r="H3962" s="42" t="n"/>
      <c r="I3962" s="42" t="n"/>
      <c r="J3962" s="42" t="n"/>
      <c r="K3962" s="42" t="n"/>
      <c r="L3962" s="42" t="n"/>
      <c r="M3962" s="42" t="n"/>
      <c r="N3962" s="42" t="n"/>
      <c r="O3962" s="42" t="n"/>
    </row>
    <row r="3963">
      <c r="A3963" s="40" t="n"/>
      <c r="B3963" s="41" t="n"/>
      <c r="C3963" s="42" t="n"/>
      <c r="D3963" s="42" t="n"/>
      <c r="E3963" s="42" t="n"/>
      <c r="F3963" s="42" t="n"/>
      <c r="G3963" s="42" t="n"/>
      <c r="H3963" s="42" t="n"/>
      <c r="I3963" s="42" t="n"/>
      <c r="J3963" s="42" t="n"/>
      <c r="K3963" s="42" t="n"/>
      <c r="L3963" s="42" t="n"/>
      <c r="M3963" s="42" t="n"/>
      <c r="N3963" s="42" t="n"/>
      <c r="O3963" s="42" t="n"/>
    </row>
    <row r="3964">
      <c r="A3964" s="40" t="n"/>
      <c r="B3964" s="41" t="n"/>
      <c r="C3964" s="42" t="n"/>
      <c r="D3964" s="42" t="n"/>
      <c r="E3964" s="42" t="n"/>
      <c r="F3964" s="42" t="n"/>
      <c r="G3964" s="42" t="n"/>
      <c r="H3964" s="42" t="n"/>
      <c r="I3964" s="42" t="n"/>
      <c r="J3964" s="42" t="n"/>
      <c r="K3964" s="42" t="n"/>
      <c r="L3964" s="42" t="n"/>
      <c r="M3964" s="42" t="n"/>
      <c r="N3964" s="42" t="n"/>
      <c r="O3964" s="42" t="n"/>
    </row>
    <row r="3965">
      <c r="A3965" s="40" t="n"/>
      <c r="B3965" s="41" t="n"/>
      <c r="C3965" s="42" t="n"/>
      <c r="D3965" s="42" t="n"/>
      <c r="E3965" s="42" t="n"/>
      <c r="F3965" s="42" t="n"/>
      <c r="G3965" s="42" t="n"/>
      <c r="H3965" s="42" t="n"/>
      <c r="I3965" s="42" t="n"/>
      <c r="J3965" s="42" t="n"/>
      <c r="K3965" s="42" t="n"/>
      <c r="L3965" s="42" t="n"/>
      <c r="M3965" s="42" t="n"/>
      <c r="N3965" s="42" t="n"/>
      <c r="O3965" s="42" t="n"/>
    </row>
    <row r="3966">
      <c r="A3966" s="40" t="n"/>
      <c r="B3966" s="41" t="n"/>
      <c r="C3966" s="42" t="n"/>
      <c r="D3966" s="42" t="n"/>
      <c r="E3966" s="42" t="n"/>
      <c r="F3966" s="42" t="n"/>
      <c r="G3966" s="42" t="n"/>
      <c r="H3966" s="42" t="n"/>
      <c r="I3966" s="42" t="n"/>
      <c r="J3966" s="42" t="n"/>
      <c r="K3966" s="42" t="n"/>
      <c r="L3966" s="42" t="n"/>
      <c r="M3966" s="42" t="n"/>
      <c r="N3966" s="42" t="n"/>
      <c r="O3966" s="42" t="n"/>
    </row>
    <row r="3967">
      <c r="A3967" s="40" t="n"/>
      <c r="B3967" s="41" t="n"/>
      <c r="C3967" s="42" t="n"/>
      <c r="D3967" s="42" t="n"/>
      <c r="E3967" s="42" t="n"/>
      <c r="F3967" s="42" t="n"/>
      <c r="G3967" s="42" t="n"/>
      <c r="H3967" s="42" t="n"/>
      <c r="I3967" s="42" t="n"/>
      <c r="J3967" s="42" t="n"/>
      <c r="K3967" s="42" t="n"/>
      <c r="L3967" s="42" t="n"/>
      <c r="M3967" s="42" t="n"/>
      <c r="N3967" s="42" t="n"/>
      <c r="O3967" s="42" t="n"/>
    </row>
    <row r="3968">
      <c r="A3968" s="40" t="n"/>
      <c r="B3968" s="41" t="n"/>
      <c r="C3968" s="42" t="n"/>
      <c r="D3968" s="42" t="n"/>
      <c r="E3968" s="42" t="n"/>
      <c r="F3968" s="42" t="n"/>
      <c r="G3968" s="42" t="n"/>
      <c r="H3968" s="42" t="n"/>
      <c r="I3968" s="42" t="n"/>
      <c r="J3968" s="42" t="n"/>
      <c r="K3968" s="42" t="n"/>
      <c r="L3968" s="42" t="n"/>
      <c r="M3968" s="42" t="n"/>
      <c r="N3968" s="42" t="n"/>
      <c r="O3968" s="42" t="n"/>
    </row>
    <row r="3969">
      <c r="A3969" s="40" t="n"/>
      <c r="B3969" s="41" t="n"/>
      <c r="C3969" s="42" t="n"/>
      <c r="D3969" s="42" t="n"/>
      <c r="E3969" s="42" t="n"/>
      <c r="F3969" s="42" t="n"/>
      <c r="G3969" s="42" t="n"/>
      <c r="H3969" s="42" t="n"/>
      <c r="I3969" s="42" t="n"/>
      <c r="J3969" s="42" t="n"/>
      <c r="K3969" s="42" t="n"/>
      <c r="L3969" s="42" t="n"/>
      <c r="M3969" s="42" t="n"/>
      <c r="N3969" s="42" t="n"/>
      <c r="O3969" s="42" t="n"/>
    </row>
    <row r="3970">
      <c r="A3970" s="40" t="n"/>
      <c r="B3970" s="41" t="n"/>
      <c r="C3970" s="42" t="n"/>
      <c r="D3970" s="42" t="n"/>
      <c r="E3970" s="42" t="n"/>
      <c r="F3970" s="42" t="n"/>
      <c r="G3970" s="42" t="n"/>
      <c r="H3970" s="42" t="n"/>
      <c r="I3970" s="42" t="n"/>
      <c r="J3970" s="42" t="n"/>
      <c r="K3970" s="42" t="n"/>
      <c r="L3970" s="42" t="n"/>
      <c r="M3970" s="42" t="n"/>
      <c r="N3970" s="42" t="n"/>
      <c r="O3970" s="42" t="n"/>
    </row>
    <row r="3971">
      <c r="A3971" s="40" t="n"/>
      <c r="B3971" s="41" t="n"/>
      <c r="C3971" s="42" t="n"/>
      <c r="D3971" s="42" t="n"/>
      <c r="E3971" s="42" t="n"/>
      <c r="F3971" s="42" t="n"/>
      <c r="G3971" s="42" t="n"/>
      <c r="H3971" s="42" t="n"/>
      <c r="I3971" s="42" t="n"/>
      <c r="J3971" s="42" t="n"/>
      <c r="K3971" s="42" t="n"/>
      <c r="L3971" s="42" t="n"/>
      <c r="M3971" s="42" t="n"/>
      <c r="N3971" s="42" t="n"/>
      <c r="O3971" s="42" t="n"/>
    </row>
    <row r="3972">
      <c r="A3972" s="40" t="n"/>
      <c r="B3972" s="41" t="n"/>
      <c r="C3972" s="42" t="n"/>
      <c r="D3972" s="42" t="n"/>
      <c r="E3972" s="42" t="n"/>
      <c r="F3972" s="42" t="n"/>
      <c r="G3972" s="42" t="n"/>
      <c r="H3972" s="42" t="n"/>
      <c r="I3972" s="42" t="n"/>
      <c r="J3972" s="42" t="n"/>
      <c r="K3972" s="42" t="n"/>
      <c r="L3972" s="42" t="n"/>
      <c r="M3972" s="42" t="n"/>
      <c r="N3972" s="42" t="n"/>
      <c r="O3972" s="42" t="n"/>
    </row>
    <row r="3973">
      <c r="A3973" s="40" t="n"/>
      <c r="B3973" s="41" t="n"/>
      <c r="C3973" s="42" t="n"/>
      <c r="D3973" s="42" t="n"/>
      <c r="E3973" s="42" t="n"/>
      <c r="F3973" s="42" t="n"/>
      <c r="G3973" s="42" t="n"/>
      <c r="H3973" s="42" t="n"/>
      <c r="I3973" s="42" t="n"/>
      <c r="J3973" s="42" t="n"/>
      <c r="K3973" s="42" t="n"/>
      <c r="L3973" s="42" t="n"/>
      <c r="M3973" s="42" t="n"/>
      <c r="N3973" s="42" t="n"/>
      <c r="O3973" s="42" t="n"/>
    </row>
    <row r="3974">
      <c r="A3974" s="40" t="n"/>
      <c r="B3974" s="41" t="n"/>
      <c r="C3974" s="42" t="n"/>
      <c r="D3974" s="42" t="n"/>
      <c r="E3974" s="42" t="n"/>
      <c r="F3974" s="42" t="n"/>
      <c r="G3974" s="42" t="n"/>
      <c r="H3974" s="42" t="n"/>
      <c r="I3974" s="42" t="n"/>
      <c r="J3974" s="42" t="n"/>
      <c r="K3974" s="42" t="n"/>
      <c r="L3974" s="42" t="n"/>
      <c r="M3974" s="42" t="n"/>
      <c r="N3974" s="42" t="n"/>
      <c r="O3974" s="42" t="n"/>
    </row>
    <row r="3975">
      <c r="A3975" s="40" t="n"/>
      <c r="B3975" s="41" t="n"/>
      <c r="C3975" s="42" t="n"/>
      <c r="D3975" s="42" t="n"/>
      <c r="E3975" s="42" t="n"/>
      <c r="F3975" s="42" t="n"/>
      <c r="G3975" s="42" t="n"/>
      <c r="H3975" s="42" t="n"/>
      <c r="I3975" s="42" t="n"/>
      <c r="J3975" s="42" t="n"/>
      <c r="K3975" s="42" t="n"/>
      <c r="L3975" s="42" t="n"/>
      <c r="M3975" s="42" t="n"/>
      <c r="N3975" s="42" t="n"/>
      <c r="O3975" s="42" t="n"/>
    </row>
    <row r="3976">
      <c r="A3976" s="40" t="n"/>
      <c r="B3976" s="41" t="n"/>
      <c r="C3976" s="42" t="n"/>
      <c r="D3976" s="42" t="n"/>
      <c r="E3976" s="42" t="n"/>
      <c r="F3976" s="42" t="n"/>
      <c r="G3976" s="42" t="n"/>
      <c r="H3976" s="42" t="n"/>
      <c r="I3976" s="42" t="n"/>
      <c r="J3976" s="42" t="n"/>
      <c r="K3976" s="42" t="n"/>
      <c r="L3976" s="42" t="n"/>
      <c r="M3976" s="42" t="n"/>
      <c r="N3976" s="42" t="n"/>
      <c r="O3976" s="42" t="n"/>
    </row>
    <row r="3977">
      <c r="A3977" s="40" t="n"/>
      <c r="B3977" s="41" t="n"/>
      <c r="C3977" s="42" t="n"/>
      <c r="D3977" s="42" t="n"/>
      <c r="E3977" s="42" t="n"/>
      <c r="F3977" s="42" t="n"/>
      <c r="G3977" s="42" t="n"/>
      <c r="H3977" s="42" t="n"/>
      <c r="I3977" s="42" t="n"/>
      <c r="J3977" s="42" t="n"/>
      <c r="K3977" s="42" t="n"/>
      <c r="L3977" s="42" t="n"/>
      <c r="M3977" s="42" t="n"/>
      <c r="N3977" s="42" t="n"/>
      <c r="O3977" s="42" t="n"/>
    </row>
    <row r="3978">
      <c r="A3978" s="40" t="n"/>
      <c r="B3978" s="41" t="n"/>
      <c r="C3978" s="42" t="n"/>
      <c r="D3978" s="42" t="n"/>
      <c r="E3978" s="42" t="n"/>
      <c r="F3978" s="42" t="n"/>
      <c r="G3978" s="42" t="n"/>
      <c r="H3978" s="42" t="n"/>
      <c r="I3978" s="42" t="n"/>
      <c r="J3978" s="42" t="n"/>
      <c r="K3978" s="42" t="n"/>
      <c r="L3978" s="42" t="n"/>
      <c r="M3978" s="42" t="n"/>
      <c r="N3978" s="42" t="n"/>
      <c r="O3978" s="42" t="n"/>
    </row>
    <row r="3979">
      <c r="A3979" s="40" t="n"/>
      <c r="B3979" s="41" t="n"/>
      <c r="C3979" s="42" t="n"/>
      <c r="D3979" s="42" t="n"/>
      <c r="E3979" s="42" t="n"/>
      <c r="F3979" s="42" t="n"/>
      <c r="G3979" s="42" t="n"/>
      <c r="H3979" s="42" t="n"/>
      <c r="I3979" s="42" t="n"/>
      <c r="J3979" s="42" t="n"/>
      <c r="K3979" s="42" t="n"/>
      <c r="L3979" s="42" t="n"/>
      <c r="M3979" s="42" t="n"/>
      <c r="N3979" s="42" t="n"/>
      <c r="O3979" s="42" t="n"/>
    </row>
    <row r="3980">
      <c r="A3980" s="40" t="n"/>
      <c r="B3980" s="41" t="n"/>
      <c r="C3980" s="42" t="n"/>
      <c r="D3980" s="42" t="n"/>
      <c r="E3980" s="42" t="n"/>
      <c r="F3980" s="42" t="n"/>
      <c r="G3980" s="42" t="n"/>
      <c r="H3980" s="42" t="n"/>
      <c r="I3980" s="42" t="n"/>
      <c r="J3980" s="42" t="n"/>
      <c r="K3980" s="42" t="n"/>
      <c r="L3980" s="42" t="n"/>
      <c r="M3980" s="42" t="n"/>
      <c r="N3980" s="42" t="n"/>
      <c r="O3980" s="42" t="n"/>
    </row>
    <row r="3981">
      <c r="A3981" s="40" t="n"/>
      <c r="B3981" s="41" t="n"/>
      <c r="C3981" s="42" t="n"/>
      <c r="D3981" s="42" t="n"/>
      <c r="E3981" s="42" t="n"/>
      <c r="F3981" s="42" t="n"/>
      <c r="G3981" s="42" t="n"/>
      <c r="H3981" s="42" t="n"/>
      <c r="I3981" s="42" t="n"/>
      <c r="J3981" s="42" t="n"/>
      <c r="K3981" s="42" t="n"/>
      <c r="L3981" s="42" t="n"/>
      <c r="M3981" s="42" t="n"/>
      <c r="N3981" s="42" t="n"/>
      <c r="O3981" s="42" t="n"/>
    </row>
    <row r="3982">
      <c r="A3982" s="40" t="n"/>
      <c r="B3982" s="41" t="n"/>
      <c r="C3982" s="42" t="n"/>
      <c r="D3982" s="42" t="n"/>
      <c r="E3982" s="42" t="n"/>
      <c r="F3982" s="42" t="n"/>
      <c r="G3982" s="42" t="n"/>
      <c r="H3982" s="42" t="n"/>
      <c r="I3982" s="42" t="n"/>
      <c r="J3982" s="42" t="n"/>
      <c r="K3982" s="42" t="n"/>
      <c r="L3982" s="42" t="n"/>
      <c r="M3982" s="42" t="n"/>
      <c r="N3982" s="42" t="n"/>
      <c r="O3982" s="42" t="n"/>
    </row>
    <row r="3983">
      <c r="A3983" s="40" t="n"/>
      <c r="B3983" s="41" t="n"/>
      <c r="C3983" s="42" t="n"/>
      <c r="D3983" s="42" t="n"/>
      <c r="E3983" s="42" t="n"/>
      <c r="F3983" s="42" t="n"/>
      <c r="G3983" s="42" t="n"/>
      <c r="H3983" s="42" t="n"/>
      <c r="I3983" s="42" t="n"/>
      <c r="J3983" s="42" t="n"/>
      <c r="K3983" s="42" t="n"/>
      <c r="L3983" s="42" t="n"/>
      <c r="M3983" s="42" t="n"/>
      <c r="N3983" s="42" t="n"/>
      <c r="O3983" s="42" t="n"/>
    </row>
    <row r="3984">
      <c r="A3984" s="40" t="n"/>
      <c r="B3984" s="41" t="n"/>
      <c r="C3984" s="42" t="n"/>
      <c r="D3984" s="42" t="n"/>
      <c r="E3984" s="42" t="n"/>
      <c r="F3984" s="42" t="n"/>
      <c r="G3984" s="42" t="n"/>
      <c r="H3984" s="42" t="n"/>
      <c r="I3984" s="42" t="n"/>
      <c r="J3984" s="42" t="n"/>
      <c r="K3984" s="42" t="n"/>
      <c r="L3984" s="42" t="n"/>
      <c r="M3984" s="42" t="n"/>
      <c r="N3984" s="42" t="n"/>
      <c r="O3984" s="42" t="n"/>
    </row>
    <row r="3985">
      <c r="A3985" s="40" t="n"/>
      <c r="B3985" s="41" t="n"/>
      <c r="C3985" s="42" t="n"/>
      <c r="D3985" s="42" t="n"/>
      <c r="E3985" s="42" t="n"/>
      <c r="F3985" s="42" t="n"/>
      <c r="G3985" s="42" t="n"/>
      <c r="H3985" s="42" t="n"/>
      <c r="I3985" s="42" t="n"/>
      <c r="J3985" s="42" t="n"/>
      <c r="K3985" s="42" t="n"/>
      <c r="L3985" s="42" t="n"/>
      <c r="M3985" s="42" t="n"/>
      <c r="N3985" s="42" t="n"/>
      <c r="O3985" s="42" t="n"/>
    </row>
    <row r="3986">
      <c r="A3986" s="40" t="n"/>
      <c r="B3986" s="41" t="n"/>
      <c r="C3986" s="42" t="n"/>
      <c r="D3986" s="42" t="n"/>
      <c r="E3986" s="42" t="n"/>
      <c r="F3986" s="42" t="n"/>
      <c r="G3986" s="42" t="n"/>
      <c r="H3986" s="42" t="n"/>
      <c r="I3986" s="42" t="n"/>
      <c r="J3986" s="42" t="n"/>
      <c r="K3986" s="42" t="n"/>
      <c r="L3986" s="42" t="n"/>
      <c r="M3986" s="42" t="n"/>
      <c r="N3986" s="42" t="n"/>
      <c r="O3986" s="42" t="n"/>
    </row>
    <row r="3987">
      <c r="A3987" s="40" t="n"/>
      <c r="B3987" s="41" t="n"/>
      <c r="C3987" s="42" t="n"/>
      <c r="D3987" s="42" t="n"/>
      <c r="E3987" s="42" t="n"/>
      <c r="F3987" s="42" t="n"/>
      <c r="G3987" s="42" t="n"/>
      <c r="H3987" s="42" t="n"/>
      <c r="I3987" s="42" t="n"/>
      <c r="J3987" s="42" t="n"/>
      <c r="K3987" s="42" t="n"/>
      <c r="L3987" s="42" t="n"/>
      <c r="M3987" s="42" t="n"/>
      <c r="N3987" s="42" t="n"/>
      <c r="O3987" s="42" t="n"/>
    </row>
    <row r="3988">
      <c r="A3988" s="40" t="n"/>
      <c r="B3988" s="41" t="n"/>
      <c r="C3988" s="42" t="n"/>
      <c r="D3988" s="42" t="n"/>
      <c r="E3988" s="42" t="n"/>
      <c r="F3988" s="42" t="n"/>
      <c r="G3988" s="42" t="n"/>
      <c r="H3988" s="42" t="n"/>
      <c r="I3988" s="42" t="n"/>
      <c r="J3988" s="42" t="n"/>
      <c r="K3988" s="42" t="n"/>
      <c r="L3988" s="42" t="n"/>
      <c r="M3988" s="42" t="n"/>
      <c r="N3988" s="42" t="n"/>
      <c r="O3988" s="42" t="n"/>
    </row>
    <row r="3989">
      <c r="A3989" s="40" t="n"/>
      <c r="B3989" s="41" t="n"/>
      <c r="C3989" s="42" t="n"/>
      <c r="D3989" s="42" t="n"/>
      <c r="E3989" s="42" t="n"/>
      <c r="F3989" s="42" t="n"/>
      <c r="G3989" s="42" t="n"/>
      <c r="H3989" s="42" t="n"/>
      <c r="I3989" s="42" t="n"/>
      <c r="J3989" s="42" t="n"/>
      <c r="K3989" s="42" t="n"/>
      <c r="L3989" s="42" t="n"/>
      <c r="M3989" s="42" t="n"/>
      <c r="N3989" s="42" t="n"/>
      <c r="O3989" s="42" t="n"/>
    </row>
    <row r="3990">
      <c r="A3990" s="40" t="n"/>
      <c r="B3990" s="41" t="n"/>
      <c r="C3990" s="42" t="n"/>
      <c r="D3990" s="42" t="n"/>
      <c r="E3990" s="42" t="n"/>
      <c r="F3990" s="42" t="n"/>
      <c r="G3990" s="42" t="n"/>
      <c r="H3990" s="42" t="n"/>
      <c r="I3990" s="42" t="n"/>
      <c r="J3990" s="42" t="n"/>
      <c r="K3990" s="42" t="n"/>
      <c r="L3990" s="42" t="n"/>
      <c r="M3990" s="42" t="n"/>
      <c r="N3990" s="42" t="n"/>
      <c r="O3990" s="42" t="n"/>
    </row>
    <row r="3991">
      <c r="A3991" s="40" t="n"/>
      <c r="B3991" s="41" t="n"/>
      <c r="C3991" s="42" t="n"/>
      <c r="D3991" s="42" t="n"/>
      <c r="E3991" s="42" t="n"/>
      <c r="F3991" s="42" t="n"/>
      <c r="G3991" s="42" t="n"/>
      <c r="H3991" s="42" t="n"/>
      <c r="I3991" s="42" t="n"/>
      <c r="J3991" s="42" t="n"/>
      <c r="K3991" s="42" t="n"/>
      <c r="L3991" s="42" t="n"/>
      <c r="M3991" s="42" t="n"/>
      <c r="N3991" s="42" t="n"/>
      <c r="O3991" s="42" t="n"/>
    </row>
    <row r="3992">
      <c r="A3992" s="40" t="n"/>
      <c r="B3992" s="41" t="n"/>
      <c r="C3992" s="42" t="n"/>
      <c r="D3992" s="42" t="n"/>
      <c r="E3992" s="42" t="n"/>
      <c r="F3992" s="42" t="n"/>
      <c r="G3992" s="42" t="n"/>
      <c r="H3992" s="42" t="n"/>
      <c r="I3992" s="42" t="n"/>
      <c r="J3992" s="42" t="n"/>
      <c r="K3992" s="42" t="n"/>
      <c r="L3992" s="42" t="n"/>
      <c r="M3992" s="42" t="n"/>
      <c r="N3992" s="42" t="n"/>
      <c r="O3992" s="42" t="n"/>
    </row>
    <row r="3993">
      <c r="A3993" s="40" t="n"/>
      <c r="B3993" s="41" t="n"/>
      <c r="C3993" s="42" t="n"/>
      <c r="D3993" s="42" t="n"/>
      <c r="E3993" s="42" t="n"/>
      <c r="F3993" s="42" t="n"/>
      <c r="G3993" s="42" t="n"/>
      <c r="H3993" s="42" t="n"/>
      <c r="I3993" s="42" t="n"/>
      <c r="J3993" s="42" t="n"/>
      <c r="K3993" s="42" t="n"/>
      <c r="L3993" s="42" t="n"/>
      <c r="M3993" s="42" t="n"/>
      <c r="N3993" s="42" t="n"/>
      <c r="O3993" s="42" t="n"/>
    </row>
    <row r="3994">
      <c r="A3994" s="40" t="n"/>
      <c r="B3994" s="41" t="n"/>
      <c r="C3994" s="42" t="n"/>
      <c r="D3994" s="42" t="n"/>
      <c r="E3994" s="42" t="n"/>
      <c r="F3994" s="42" t="n"/>
      <c r="G3994" s="42" t="n"/>
      <c r="H3994" s="42" t="n"/>
      <c r="I3994" s="42" t="n"/>
      <c r="J3994" s="42" t="n"/>
      <c r="K3994" s="42" t="n"/>
      <c r="L3994" s="42" t="n"/>
      <c r="M3994" s="42" t="n"/>
      <c r="N3994" s="42" t="n"/>
      <c r="O3994" s="42" t="n"/>
    </row>
    <row r="3995">
      <c r="A3995" s="40" t="n"/>
      <c r="B3995" s="41" t="n"/>
      <c r="C3995" s="42" t="n"/>
      <c r="D3995" s="42" t="n"/>
      <c r="E3995" s="42" t="n"/>
      <c r="F3995" s="42" t="n"/>
      <c r="G3995" s="42" t="n"/>
      <c r="H3995" s="42" t="n"/>
      <c r="I3995" s="42" t="n"/>
      <c r="J3995" s="42" t="n"/>
      <c r="K3995" s="42" t="n"/>
      <c r="L3995" s="42" t="n"/>
      <c r="M3995" s="42" t="n"/>
      <c r="N3995" s="42" t="n"/>
      <c r="O3995" s="42" t="n"/>
    </row>
    <row r="3996">
      <c r="A3996" s="40" t="n"/>
      <c r="B3996" s="41" t="n"/>
      <c r="C3996" s="42" t="n"/>
      <c r="D3996" s="42" t="n"/>
      <c r="E3996" s="42" t="n"/>
      <c r="F3996" s="42" t="n"/>
      <c r="G3996" s="42" t="n"/>
      <c r="H3996" s="42" t="n"/>
      <c r="I3996" s="42" t="n"/>
      <c r="J3996" s="42" t="n"/>
      <c r="K3996" s="42" t="n"/>
      <c r="L3996" s="42" t="n"/>
      <c r="M3996" s="42" t="n"/>
      <c r="N3996" s="42" t="n"/>
      <c r="O3996" s="42" t="n"/>
    </row>
    <row r="3997">
      <c r="A3997" s="40" t="n"/>
      <c r="B3997" s="41" t="n"/>
      <c r="C3997" s="42" t="n"/>
      <c r="D3997" s="42" t="n"/>
      <c r="E3997" s="42" t="n"/>
      <c r="F3997" s="42" t="n"/>
      <c r="G3997" s="42" t="n"/>
      <c r="H3997" s="42" t="n"/>
      <c r="I3997" s="42" t="n"/>
      <c r="J3997" s="42" t="n"/>
      <c r="K3997" s="42" t="n"/>
      <c r="L3997" s="42" t="n"/>
      <c r="M3997" s="42" t="n"/>
      <c r="N3997" s="42" t="n"/>
      <c r="O3997" s="42" t="n"/>
    </row>
    <row r="3998">
      <c r="A3998" s="40" t="n"/>
      <c r="B3998" s="41" t="n"/>
      <c r="C3998" s="42" t="n"/>
      <c r="D3998" s="42" t="n"/>
      <c r="E3998" s="42" t="n"/>
      <c r="F3998" s="42" t="n"/>
      <c r="G3998" s="42" t="n"/>
      <c r="H3998" s="42" t="n"/>
      <c r="I3998" s="42" t="n"/>
      <c r="J3998" s="42" t="n"/>
      <c r="K3998" s="42" t="n"/>
      <c r="L3998" s="42" t="n"/>
      <c r="M3998" s="42" t="n"/>
      <c r="N3998" s="42" t="n"/>
      <c r="O3998" s="42" t="n"/>
    </row>
    <row r="3999">
      <c r="A3999" s="40" t="n"/>
      <c r="B3999" s="41" t="n"/>
      <c r="C3999" s="42" t="n"/>
      <c r="D3999" s="42" t="n"/>
      <c r="E3999" s="42" t="n"/>
      <c r="F3999" s="42" t="n"/>
      <c r="G3999" s="42" t="n"/>
      <c r="H3999" s="42" t="n"/>
      <c r="I3999" s="42" t="n"/>
      <c r="J3999" s="42" t="n"/>
      <c r="K3999" s="42" t="n"/>
      <c r="L3999" s="42" t="n"/>
      <c r="M3999" s="42" t="n"/>
      <c r="N3999" s="42" t="n"/>
      <c r="O3999" s="42" t="n"/>
    </row>
    <row r="4000">
      <c r="A4000" s="40" t="n"/>
      <c r="B4000" s="41" t="n"/>
      <c r="C4000" s="42" t="n"/>
      <c r="D4000" s="42" t="n"/>
      <c r="E4000" s="42" t="n"/>
      <c r="F4000" s="42" t="n"/>
      <c r="G4000" s="42" t="n"/>
      <c r="H4000" s="42" t="n"/>
      <c r="I4000" s="42" t="n"/>
      <c r="J4000" s="42" t="n"/>
      <c r="K4000" s="42" t="n"/>
      <c r="L4000" s="42" t="n"/>
      <c r="M4000" s="42" t="n"/>
      <c r="N4000" s="42" t="n"/>
      <c r="O4000" s="42" t="n"/>
    </row>
    <row r="4001">
      <c r="A4001" s="40" t="n"/>
      <c r="B4001" s="41" t="n"/>
      <c r="C4001" s="42" t="n"/>
      <c r="D4001" s="42" t="n"/>
      <c r="E4001" s="42" t="n"/>
      <c r="F4001" s="42" t="n"/>
      <c r="G4001" s="42" t="n"/>
      <c r="H4001" s="42" t="n"/>
      <c r="I4001" s="42" t="n"/>
      <c r="J4001" s="42" t="n"/>
      <c r="K4001" s="42" t="n"/>
      <c r="L4001" s="42" t="n"/>
      <c r="M4001" s="42" t="n"/>
      <c r="N4001" s="42" t="n"/>
      <c r="O4001" s="42" t="n"/>
    </row>
    <row r="4002">
      <c r="A4002" s="40" t="n"/>
      <c r="B4002" s="41" t="n"/>
      <c r="C4002" s="42" t="n"/>
      <c r="D4002" s="42" t="n"/>
      <c r="E4002" s="42" t="n"/>
      <c r="F4002" s="42" t="n"/>
      <c r="G4002" s="42" t="n"/>
      <c r="H4002" s="42" t="n"/>
      <c r="I4002" s="42" t="n"/>
      <c r="J4002" s="42" t="n"/>
      <c r="K4002" s="42" t="n"/>
      <c r="L4002" s="42" t="n"/>
      <c r="M4002" s="42" t="n"/>
      <c r="N4002" s="42" t="n"/>
      <c r="O4002" s="42" t="n"/>
    </row>
    <row r="4003">
      <c r="A4003" s="40" t="n"/>
      <c r="B4003" s="41" t="n"/>
      <c r="C4003" s="42" t="n"/>
      <c r="D4003" s="42" t="n"/>
      <c r="E4003" s="42" t="n"/>
      <c r="F4003" s="42" t="n"/>
      <c r="G4003" s="42" t="n"/>
      <c r="H4003" s="42" t="n"/>
      <c r="I4003" s="42" t="n"/>
      <c r="J4003" s="42" t="n"/>
      <c r="K4003" s="42" t="n"/>
      <c r="L4003" s="42" t="n"/>
      <c r="M4003" s="42" t="n"/>
      <c r="N4003" s="42" t="n"/>
      <c r="O4003" s="42" t="n"/>
    </row>
    <row r="4004">
      <c r="A4004" s="40" t="n"/>
      <c r="B4004" s="41" t="n"/>
      <c r="C4004" s="42" t="n"/>
      <c r="D4004" s="42" t="n"/>
      <c r="E4004" s="42" t="n"/>
      <c r="F4004" s="42" t="n"/>
      <c r="G4004" s="42" t="n"/>
      <c r="H4004" s="42" t="n"/>
      <c r="I4004" s="42" t="n"/>
      <c r="J4004" s="42" t="n"/>
      <c r="K4004" s="42" t="n"/>
      <c r="L4004" s="42" t="n"/>
      <c r="M4004" s="42" t="n"/>
      <c r="N4004" s="42" t="n"/>
      <c r="O4004" s="42" t="n"/>
    </row>
    <row r="4005">
      <c r="A4005" s="40" t="n"/>
      <c r="B4005" s="41" t="n"/>
      <c r="C4005" s="42" t="n"/>
      <c r="D4005" s="42" t="n"/>
      <c r="E4005" s="42" t="n"/>
      <c r="F4005" s="42" t="n"/>
      <c r="G4005" s="42" t="n"/>
      <c r="H4005" s="42" t="n"/>
      <c r="I4005" s="42" t="n"/>
      <c r="J4005" s="42" t="n"/>
      <c r="K4005" s="42" t="n"/>
      <c r="L4005" s="42" t="n"/>
      <c r="M4005" s="42" t="n"/>
      <c r="N4005" s="42" t="n"/>
      <c r="O4005" s="42" t="n"/>
    </row>
    <row r="4006">
      <c r="A4006" s="40" t="n"/>
      <c r="B4006" s="41" t="n"/>
      <c r="C4006" s="42" t="n"/>
      <c r="D4006" s="42" t="n"/>
      <c r="E4006" s="42" t="n"/>
      <c r="F4006" s="42" t="n"/>
      <c r="G4006" s="42" t="n"/>
      <c r="H4006" s="42" t="n"/>
      <c r="I4006" s="42" t="n"/>
      <c r="J4006" s="42" t="n"/>
      <c r="K4006" s="42" t="n"/>
      <c r="L4006" s="42" t="n"/>
      <c r="M4006" s="42" t="n"/>
      <c r="N4006" s="42" t="n"/>
      <c r="O4006" s="42" t="n"/>
    </row>
    <row r="4007">
      <c r="A4007" s="40" t="n"/>
      <c r="B4007" s="41" t="n"/>
      <c r="C4007" s="42" t="n"/>
      <c r="D4007" s="42" t="n"/>
      <c r="E4007" s="42" t="n"/>
      <c r="F4007" s="42" t="n"/>
      <c r="G4007" s="42" t="n"/>
      <c r="H4007" s="42" t="n"/>
      <c r="I4007" s="42" t="n"/>
      <c r="J4007" s="42" t="n"/>
      <c r="K4007" s="42" t="n"/>
      <c r="L4007" s="42" t="n"/>
      <c r="M4007" s="42" t="n"/>
      <c r="N4007" s="42" t="n"/>
      <c r="O4007" s="42" t="n"/>
    </row>
    <row r="4008">
      <c r="A4008" s="40" t="n"/>
      <c r="B4008" s="41" t="n"/>
      <c r="C4008" s="42" t="n"/>
      <c r="D4008" s="42" t="n"/>
      <c r="E4008" s="42" t="n"/>
      <c r="F4008" s="42" t="n"/>
      <c r="G4008" s="42" t="n"/>
      <c r="H4008" s="42" t="n"/>
      <c r="I4008" s="42" t="n"/>
      <c r="J4008" s="42" t="n"/>
      <c r="K4008" s="42" t="n"/>
      <c r="L4008" s="42" t="n"/>
      <c r="M4008" s="42" t="n"/>
      <c r="N4008" s="42" t="n"/>
      <c r="O4008" s="42" t="n"/>
    </row>
    <row r="4009">
      <c r="A4009" s="40" t="n"/>
      <c r="B4009" s="41" t="n"/>
      <c r="C4009" s="42" t="n"/>
      <c r="D4009" s="42" t="n"/>
      <c r="E4009" s="42" t="n"/>
      <c r="F4009" s="42" t="n"/>
      <c r="G4009" s="42" t="n"/>
      <c r="H4009" s="42" t="n"/>
      <c r="I4009" s="42" t="n"/>
      <c r="J4009" s="42" t="n"/>
      <c r="K4009" s="42" t="n"/>
      <c r="L4009" s="42" t="n"/>
      <c r="M4009" s="42" t="n"/>
      <c r="N4009" s="42" t="n"/>
      <c r="O4009" s="42" t="n"/>
    </row>
    <row r="4010">
      <c r="A4010" s="40" t="n"/>
      <c r="B4010" s="41" t="n"/>
      <c r="C4010" s="42" t="n"/>
      <c r="D4010" s="42" t="n"/>
      <c r="E4010" s="42" t="n"/>
      <c r="F4010" s="42" t="n"/>
      <c r="G4010" s="42" t="n"/>
      <c r="H4010" s="42" t="n"/>
      <c r="I4010" s="42" t="n"/>
      <c r="J4010" s="42" t="n"/>
      <c r="K4010" s="42" t="n"/>
      <c r="L4010" s="42" t="n"/>
      <c r="M4010" s="42" t="n"/>
      <c r="N4010" s="42" t="n"/>
      <c r="O4010" s="42" t="n"/>
    </row>
    <row r="4011">
      <c r="A4011" s="40" t="n"/>
      <c r="B4011" s="41" t="n"/>
      <c r="C4011" s="42" t="n"/>
      <c r="D4011" s="42" t="n"/>
      <c r="E4011" s="42" t="n"/>
      <c r="F4011" s="42" t="n"/>
      <c r="G4011" s="42" t="n"/>
      <c r="H4011" s="42" t="n"/>
      <c r="I4011" s="42" t="n"/>
      <c r="J4011" s="42" t="n"/>
      <c r="K4011" s="42" t="n"/>
      <c r="L4011" s="42" t="n"/>
      <c r="M4011" s="42" t="n"/>
      <c r="N4011" s="42" t="n"/>
      <c r="O4011" s="42" t="n"/>
    </row>
    <row r="4012">
      <c r="A4012" s="40" t="n"/>
      <c r="B4012" s="41" t="n"/>
      <c r="C4012" s="42" t="n"/>
      <c r="D4012" s="42" t="n"/>
      <c r="E4012" s="42" t="n"/>
      <c r="F4012" s="42" t="n"/>
      <c r="G4012" s="42" t="n"/>
      <c r="H4012" s="42" t="n"/>
      <c r="I4012" s="42" t="n"/>
      <c r="J4012" s="42" t="n"/>
      <c r="K4012" s="42" t="n"/>
      <c r="L4012" s="42" t="n"/>
      <c r="M4012" s="42" t="n"/>
      <c r="N4012" s="42" t="n"/>
      <c r="O4012" s="42" t="n"/>
    </row>
    <row r="4013">
      <c r="A4013" s="40" t="n"/>
      <c r="B4013" s="41" t="n"/>
      <c r="C4013" s="42" t="n"/>
      <c r="D4013" s="42" t="n"/>
      <c r="E4013" s="42" t="n"/>
      <c r="F4013" s="42" t="n"/>
      <c r="G4013" s="42" t="n"/>
      <c r="H4013" s="42" t="n"/>
      <c r="I4013" s="42" t="n"/>
      <c r="J4013" s="42" t="n"/>
      <c r="K4013" s="42" t="n"/>
      <c r="L4013" s="42" t="n"/>
      <c r="M4013" s="42" t="n"/>
      <c r="N4013" s="42" t="n"/>
      <c r="O4013" s="42" t="n"/>
    </row>
    <row r="4014">
      <c r="A4014" s="40" t="n"/>
      <c r="B4014" s="41" t="n"/>
      <c r="C4014" s="42" t="n"/>
      <c r="D4014" s="42" t="n"/>
      <c r="E4014" s="42" t="n"/>
      <c r="F4014" s="42" t="n"/>
      <c r="G4014" s="42" t="n"/>
      <c r="H4014" s="42" t="n"/>
      <c r="I4014" s="42" t="n"/>
      <c r="J4014" s="42" t="n"/>
      <c r="K4014" s="42" t="n"/>
      <c r="L4014" s="42" t="n"/>
      <c r="M4014" s="42" t="n"/>
      <c r="N4014" s="42" t="n"/>
      <c r="O4014" s="42" t="n"/>
    </row>
    <row r="4015">
      <c r="A4015" s="40" t="n"/>
      <c r="B4015" s="41" t="n"/>
      <c r="C4015" s="42" t="n"/>
      <c r="D4015" s="42" t="n"/>
      <c r="E4015" s="42" t="n"/>
      <c r="F4015" s="42" t="n"/>
      <c r="G4015" s="42" t="n"/>
      <c r="H4015" s="42" t="n"/>
      <c r="I4015" s="42" t="n"/>
      <c r="J4015" s="42" t="n"/>
      <c r="K4015" s="42" t="n"/>
      <c r="L4015" s="42" t="n"/>
      <c r="M4015" s="42" t="n"/>
      <c r="N4015" s="42" t="n"/>
      <c r="O4015" s="42" t="n"/>
    </row>
    <row r="4016">
      <c r="A4016" s="40" t="n"/>
      <c r="B4016" s="41" t="n"/>
      <c r="C4016" s="42" t="n"/>
      <c r="D4016" s="42" t="n"/>
      <c r="E4016" s="42" t="n"/>
      <c r="F4016" s="42" t="n"/>
      <c r="G4016" s="42" t="n"/>
      <c r="H4016" s="42" t="n"/>
      <c r="I4016" s="42" t="n"/>
      <c r="J4016" s="42" t="n"/>
      <c r="K4016" s="42" t="n"/>
      <c r="L4016" s="42" t="n"/>
      <c r="M4016" s="42" t="n"/>
      <c r="N4016" s="42" t="n"/>
      <c r="O4016" s="42" t="n"/>
    </row>
    <row r="4017">
      <c r="A4017" s="40" t="n"/>
      <c r="B4017" s="41" t="n"/>
      <c r="C4017" s="42" t="n"/>
      <c r="D4017" s="42" t="n"/>
      <c r="E4017" s="42" t="n"/>
      <c r="F4017" s="42" t="n"/>
      <c r="G4017" s="42" t="n"/>
      <c r="H4017" s="42" t="n"/>
      <c r="I4017" s="42" t="n"/>
      <c r="J4017" s="42" t="n"/>
      <c r="K4017" s="42" t="n"/>
      <c r="L4017" s="42" t="n"/>
      <c r="M4017" s="42" t="n"/>
      <c r="N4017" s="42" t="n"/>
      <c r="O4017" s="42" t="n"/>
    </row>
    <row r="4018">
      <c r="A4018" s="40" t="n"/>
      <c r="B4018" s="41" t="n"/>
      <c r="C4018" s="42" t="n"/>
      <c r="D4018" s="42" t="n"/>
      <c r="E4018" s="42" t="n"/>
      <c r="F4018" s="42" t="n"/>
      <c r="G4018" s="42" t="n"/>
      <c r="H4018" s="42" t="n"/>
      <c r="I4018" s="42" t="n"/>
      <c r="J4018" s="42" t="n"/>
      <c r="K4018" s="42" t="n"/>
      <c r="L4018" s="42" t="n"/>
      <c r="M4018" s="42" t="n"/>
      <c r="N4018" s="42" t="n"/>
      <c r="O4018" s="42" t="n"/>
    </row>
    <row r="4019">
      <c r="A4019" s="40" t="n"/>
      <c r="B4019" s="41" t="n"/>
      <c r="C4019" s="42" t="n"/>
      <c r="D4019" s="42" t="n"/>
      <c r="E4019" s="42" t="n"/>
      <c r="F4019" s="42" t="n"/>
      <c r="G4019" s="42" t="n"/>
      <c r="H4019" s="42" t="n"/>
      <c r="I4019" s="42" t="n"/>
      <c r="J4019" s="42" t="n"/>
      <c r="K4019" s="42" t="n"/>
      <c r="L4019" s="42" t="n"/>
      <c r="M4019" s="42" t="n"/>
      <c r="N4019" s="42" t="n"/>
      <c r="O4019" s="42" t="n"/>
    </row>
    <row r="4020">
      <c r="A4020" s="40" t="n"/>
      <c r="B4020" s="41" t="n"/>
      <c r="C4020" s="42" t="n"/>
      <c r="D4020" s="42" t="n"/>
      <c r="E4020" s="42" t="n"/>
      <c r="F4020" s="42" t="n"/>
      <c r="G4020" s="42" t="n"/>
      <c r="H4020" s="42" t="n"/>
      <c r="I4020" s="42" t="n"/>
      <c r="J4020" s="42" t="n"/>
      <c r="K4020" s="42" t="n"/>
      <c r="L4020" s="42" t="n"/>
      <c r="M4020" s="42" t="n"/>
      <c r="N4020" s="42" t="n"/>
      <c r="O4020" s="42" t="n"/>
    </row>
    <row r="4021">
      <c r="A4021" s="40" t="n"/>
      <c r="B4021" s="41" t="n"/>
      <c r="C4021" s="42" t="n"/>
      <c r="D4021" s="42" t="n"/>
      <c r="E4021" s="42" t="n"/>
      <c r="F4021" s="42" t="n"/>
      <c r="G4021" s="42" t="n"/>
      <c r="H4021" s="42" t="n"/>
      <c r="I4021" s="42" t="n"/>
      <c r="J4021" s="42" t="n"/>
      <c r="K4021" s="42" t="n"/>
      <c r="L4021" s="42" t="n"/>
      <c r="M4021" s="42" t="n"/>
      <c r="N4021" s="42" t="n"/>
      <c r="O4021" s="42" t="n"/>
    </row>
    <row r="4022">
      <c r="A4022" s="40" t="n"/>
      <c r="B4022" s="41" t="n"/>
      <c r="C4022" s="42" t="n"/>
      <c r="D4022" s="42" t="n"/>
      <c r="E4022" s="42" t="n"/>
      <c r="F4022" s="42" t="n"/>
      <c r="G4022" s="42" t="n"/>
      <c r="H4022" s="42" t="n"/>
      <c r="I4022" s="42" t="n"/>
      <c r="J4022" s="42" t="n"/>
      <c r="K4022" s="42" t="n"/>
      <c r="L4022" s="42" t="n"/>
      <c r="M4022" s="42" t="n"/>
      <c r="N4022" s="42" t="n"/>
      <c r="O4022" s="42" t="n"/>
    </row>
    <row r="4023">
      <c r="A4023" s="40" t="n"/>
      <c r="B4023" s="41" t="n"/>
      <c r="C4023" s="42" t="n"/>
      <c r="D4023" s="42" t="n"/>
      <c r="E4023" s="42" t="n"/>
      <c r="F4023" s="42" t="n"/>
      <c r="G4023" s="42" t="n"/>
      <c r="H4023" s="42" t="n"/>
      <c r="I4023" s="42" t="n"/>
      <c r="J4023" s="42" t="n"/>
      <c r="K4023" s="42" t="n"/>
      <c r="L4023" s="42" t="n"/>
      <c r="M4023" s="42" t="n"/>
      <c r="N4023" s="42" t="n"/>
      <c r="O4023" s="42" t="n"/>
    </row>
    <row r="4024">
      <c r="A4024" s="40" t="n"/>
      <c r="B4024" s="41" t="n"/>
      <c r="C4024" s="42" t="n"/>
      <c r="D4024" s="42" t="n"/>
      <c r="E4024" s="42" t="n"/>
      <c r="F4024" s="42" t="n"/>
      <c r="G4024" s="42" t="n"/>
      <c r="H4024" s="42" t="n"/>
      <c r="I4024" s="42" t="n"/>
      <c r="J4024" s="42" t="n"/>
      <c r="K4024" s="42" t="n"/>
      <c r="L4024" s="42" t="n"/>
      <c r="M4024" s="42" t="n"/>
      <c r="N4024" s="42" t="n"/>
      <c r="O4024" s="42" t="n"/>
    </row>
    <row r="4025">
      <c r="A4025" s="40" t="n"/>
      <c r="B4025" s="41" t="n"/>
      <c r="C4025" s="42" t="n"/>
      <c r="D4025" s="42" t="n"/>
      <c r="E4025" s="42" t="n"/>
      <c r="F4025" s="42" t="n"/>
      <c r="G4025" s="42" t="n"/>
      <c r="H4025" s="42" t="n"/>
      <c r="I4025" s="42" t="n"/>
      <c r="J4025" s="42" t="n"/>
      <c r="K4025" s="42" t="n"/>
      <c r="L4025" s="42" t="n"/>
      <c r="M4025" s="42" t="n"/>
      <c r="N4025" s="42" t="n"/>
      <c r="O4025" s="42" t="n"/>
    </row>
    <row r="4026">
      <c r="A4026" s="40" t="n"/>
      <c r="B4026" s="41" t="n"/>
      <c r="C4026" s="42" t="n"/>
      <c r="D4026" s="42" t="n"/>
      <c r="E4026" s="42" t="n"/>
      <c r="F4026" s="42" t="n"/>
      <c r="G4026" s="42" t="n"/>
      <c r="H4026" s="42" t="n"/>
      <c r="I4026" s="42" t="n"/>
      <c r="J4026" s="42" t="n"/>
      <c r="K4026" s="42" t="n"/>
      <c r="L4026" s="42" t="n"/>
      <c r="M4026" s="42" t="n"/>
      <c r="N4026" s="42" t="n"/>
      <c r="O4026" s="42" t="n"/>
    </row>
    <row r="4027">
      <c r="A4027" s="40" t="n"/>
      <c r="B4027" s="41" t="n"/>
      <c r="C4027" s="42" t="n"/>
      <c r="D4027" s="42" t="n"/>
      <c r="E4027" s="42" t="n"/>
      <c r="F4027" s="42" t="n"/>
      <c r="G4027" s="42" t="n"/>
      <c r="H4027" s="42" t="n"/>
      <c r="I4027" s="42" t="n"/>
      <c r="J4027" s="42" t="n"/>
      <c r="K4027" s="42" t="n"/>
      <c r="L4027" s="42" t="n"/>
      <c r="M4027" s="42" t="n"/>
      <c r="N4027" s="42" t="n"/>
      <c r="O4027" s="42" t="n"/>
    </row>
    <row r="4028">
      <c r="A4028" s="40" t="n"/>
      <c r="B4028" s="41" t="n"/>
      <c r="C4028" s="42" t="n"/>
      <c r="D4028" s="42" t="n"/>
      <c r="E4028" s="42" t="n"/>
      <c r="F4028" s="42" t="n"/>
      <c r="G4028" s="42" t="n"/>
      <c r="H4028" s="42" t="n"/>
      <c r="I4028" s="42" t="n"/>
      <c r="J4028" s="42" t="n"/>
      <c r="K4028" s="42" t="n"/>
      <c r="L4028" s="42" t="n"/>
      <c r="M4028" s="42" t="n"/>
      <c r="N4028" s="42" t="n"/>
      <c r="O4028" s="42" t="n"/>
    </row>
    <row r="4029">
      <c r="A4029" s="40" t="n"/>
      <c r="B4029" s="41" t="n"/>
      <c r="C4029" s="42" t="n"/>
      <c r="D4029" s="42" t="n"/>
      <c r="E4029" s="42" t="n"/>
      <c r="F4029" s="42" t="n"/>
      <c r="G4029" s="42" t="n"/>
      <c r="H4029" s="42" t="n"/>
      <c r="I4029" s="42" t="n"/>
      <c r="J4029" s="42" t="n"/>
      <c r="K4029" s="42" t="n"/>
      <c r="L4029" s="42" t="n"/>
      <c r="M4029" s="42" t="n"/>
      <c r="N4029" s="42" t="n"/>
      <c r="O4029" s="42" t="n"/>
    </row>
    <row r="4030">
      <c r="A4030" s="40" t="n"/>
      <c r="B4030" s="41" t="n"/>
      <c r="C4030" s="42" t="n"/>
      <c r="D4030" s="42" t="n"/>
      <c r="E4030" s="42" t="n"/>
      <c r="F4030" s="42" t="n"/>
      <c r="G4030" s="42" t="n"/>
      <c r="H4030" s="42" t="n"/>
      <c r="I4030" s="42" t="n"/>
      <c r="J4030" s="42" t="n"/>
      <c r="K4030" s="42" t="n"/>
      <c r="L4030" s="42" t="n"/>
      <c r="M4030" s="42" t="n"/>
      <c r="N4030" s="42" t="n"/>
      <c r="O4030" s="42" t="n"/>
    </row>
    <row r="4031">
      <c r="A4031" s="40" t="n"/>
      <c r="B4031" s="41" t="n"/>
      <c r="C4031" s="42" t="n"/>
      <c r="D4031" s="42" t="n"/>
      <c r="E4031" s="42" t="n"/>
      <c r="F4031" s="42" t="n"/>
      <c r="G4031" s="42" t="n"/>
      <c r="H4031" s="42" t="n"/>
      <c r="I4031" s="42" t="n"/>
      <c r="J4031" s="42" t="n"/>
      <c r="K4031" s="42" t="n"/>
      <c r="L4031" s="42" t="n"/>
      <c r="M4031" s="42" t="n"/>
      <c r="N4031" s="42" t="n"/>
      <c r="O4031" s="42" t="n"/>
    </row>
    <row r="4032">
      <c r="A4032" s="40" t="n"/>
      <c r="B4032" s="41" t="n"/>
      <c r="C4032" s="42" t="n"/>
      <c r="D4032" s="42" t="n"/>
      <c r="E4032" s="42" t="n"/>
      <c r="F4032" s="42" t="n"/>
      <c r="G4032" s="42" t="n"/>
      <c r="H4032" s="42" t="n"/>
      <c r="I4032" s="42" t="n"/>
      <c r="J4032" s="42" t="n"/>
      <c r="K4032" s="42" t="n"/>
      <c r="L4032" s="42" t="n"/>
      <c r="M4032" s="42" t="n"/>
      <c r="N4032" s="42" t="n"/>
      <c r="O4032" s="42" t="n"/>
    </row>
    <row r="4033">
      <c r="A4033" s="40" t="n"/>
      <c r="B4033" s="41" t="n"/>
      <c r="C4033" s="42" t="n"/>
      <c r="D4033" s="42" t="n"/>
      <c r="E4033" s="42" t="n"/>
      <c r="F4033" s="42" t="n"/>
      <c r="G4033" s="42" t="n"/>
      <c r="H4033" s="42" t="n"/>
      <c r="I4033" s="42" t="n"/>
      <c r="J4033" s="42" t="n"/>
      <c r="K4033" s="42" t="n"/>
      <c r="L4033" s="42" t="n"/>
      <c r="M4033" s="42" t="n"/>
      <c r="N4033" s="42" t="n"/>
      <c r="O4033" s="42" t="n"/>
    </row>
    <row r="4034">
      <c r="A4034" s="40" t="n"/>
      <c r="B4034" s="41" t="n"/>
      <c r="C4034" s="42" t="n"/>
      <c r="D4034" s="42" t="n"/>
      <c r="E4034" s="42" t="n"/>
      <c r="F4034" s="42" t="n"/>
      <c r="G4034" s="42" t="n"/>
      <c r="H4034" s="42" t="n"/>
      <c r="I4034" s="42" t="n"/>
      <c r="J4034" s="42" t="n"/>
      <c r="K4034" s="42" t="n"/>
      <c r="L4034" s="42" t="n"/>
      <c r="M4034" s="42" t="n"/>
      <c r="N4034" s="42" t="n"/>
      <c r="O4034" s="42" t="n"/>
    </row>
    <row r="4035">
      <c r="A4035" s="40" t="n"/>
      <c r="B4035" s="41" t="n"/>
      <c r="C4035" s="42" t="n"/>
      <c r="D4035" s="42" t="n"/>
      <c r="E4035" s="42" t="n"/>
      <c r="F4035" s="42" t="n"/>
      <c r="G4035" s="42" t="n"/>
      <c r="H4035" s="42" t="n"/>
      <c r="I4035" s="42" t="n"/>
      <c r="J4035" s="42" t="n"/>
      <c r="K4035" s="42" t="n"/>
      <c r="L4035" s="42" t="n"/>
      <c r="M4035" s="42" t="n"/>
      <c r="N4035" s="42" t="n"/>
      <c r="O4035" s="42" t="n"/>
    </row>
    <row r="4036">
      <c r="A4036" s="40" t="n"/>
      <c r="B4036" s="41" t="n"/>
      <c r="C4036" s="42" t="n"/>
      <c r="D4036" s="42" t="n"/>
      <c r="E4036" s="42" t="n"/>
      <c r="F4036" s="42" t="n"/>
      <c r="G4036" s="42" t="n"/>
      <c r="H4036" s="42" t="n"/>
      <c r="I4036" s="42" t="n"/>
      <c r="J4036" s="42" t="n"/>
      <c r="K4036" s="42" t="n"/>
      <c r="L4036" s="42" t="n"/>
      <c r="M4036" s="42" t="n"/>
      <c r="N4036" s="42" t="n"/>
      <c r="O4036" s="42" t="n"/>
    </row>
    <row r="4037">
      <c r="A4037" s="40" t="n"/>
      <c r="B4037" s="41" t="n"/>
      <c r="C4037" s="42" t="n"/>
      <c r="D4037" s="42" t="n"/>
      <c r="E4037" s="42" t="n"/>
      <c r="F4037" s="42" t="n"/>
      <c r="G4037" s="42" t="n"/>
      <c r="H4037" s="42" t="n"/>
      <c r="I4037" s="42" t="n"/>
      <c r="J4037" s="42" t="n"/>
      <c r="K4037" s="42" t="n"/>
      <c r="L4037" s="42" t="n"/>
      <c r="M4037" s="42" t="n"/>
      <c r="N4037" s="42" t="n"/>
      <c r="O4037" s="42" t="n"/>
    </row>
    <row r="4038">
      <c r="A4038" s="40" t="n"/>
      <c r="B4038" s="41" t="n"/>
      <c r="C4038" s="42" t="n"/>
      <c r="D4038" s="42" t="n"/>
      <c r="E4038" s="42" t="n"/>
      <c r="F4038" s="42" t="n"/>
      <c r="G4038" s="42" t="n"/>
      <c r="H4038" s="42" t="n"/>
      <c r="I4038" s="42" t="n"/>
      <c r="J4038" s="42" t="n"/>
      <c r="K4038" s="42" t="n"/>
      <c r="L4038" s="42" t="n"/>
      <c r="M4038" s="42" t="n"/>
      <c r="N4038" s="42" t="n"/>
      <c r="O4038" s="42" t="n"/>
    </row>
    <row r="4039">
      <c r="A4039" s="40" t="n"/>
      <c r="B4039" s="41" t="n"/>
      <c r="C4039" s="42" t="n"/>
      <c r="D4039" s="42" t="n"/>
      <c r="E4039" s="42" t="n"/>
      <c r="F4039" s="42" t="n"/>
      <c r="G4039" s="42" t="n"/>
      <c r="H4039" s="42" t="n"/>
      <c r="I4039" s="42" t="n"/>
      <c r="J4039" s="42" t="n"/>
      <c r="K4039" s="42" t="n"/>
      <c r="L4039" s="42" t="n"/>
      <c r="M4039" s="42" t="n"/>
      <c r="N4039" s="42" t="n"/>
      <c r="O4039" s="42" t="n"/>
    </row>
    <row r="4040">
      <c r="A4040" s="40" t="n"/>
      <c r="B4040" s="41" t="n"/>
      <c r="C4040" s="42" t="n"/>
      <c r="D4040" s="42" t="n"/>
      <c r="E4040" s="42" t="n"/>
      <c r="F4040" s="42" t="n"/>
      <c r="G4040" s="42" t="n"/>
      <c r="H4040" s="42" t="n"/>
      <c r="I4040" s="42" t="n"/>
      <c r="J4040" s="42" t="n"/>
      <c r="K4040" s="42" t="n"/>
      <c r="L4040" s="42" t="n"/>
      <c r="M4040" s="42" t="n"/>
      <c r="N4040" s="42" t="n"/>
      <c r="O4040" s="42" t="n"/>
    </row>
    <row r="4041">
      <c r="A4041" s="40" t="n"/>
      <c r="B4041" s="41" t="n"/>
      <c r="C4041" s="42" t="n"/>
      <c r="D4041" s="42" t="n"/>
      <c r="E4041" s="42" t="n"/>
      <c r="F4041" s="42" t="n"/>
      <c r="G4041" s="42" t="n"/>
      <c r="H4041" s="42" t="n"/>
      <c r="I4041" s="42" t="n"/>
      <c r="J4041" s="42" t="n"/>
      <c r="K4041" s="42" t="n"/>
      <c r="L4041" s="42" t="n"/>
      <c r="M4041" s="42" t="n"/>
      <c r="N4041" s="42" t="n"/>
      <c r="O4041" s="42" t="n"/>
    </row>
    <row r="4042">
      <c r="A4042" s="40" t="n"/>
      <c r="B4042" s="41" t="n"/>
      <c r="C4042" s="42" t="n"/>
      <c r="D4042" s="42" t="n"/>
      <c r="E4042" s="42" t="n"/>
      <c r="F4042" s="42" t="n"/>
      <c r="G4042" s="42" t="n"/>
      <c r="H4042" s="42" t="n"/>
      <c r="I4042" s="42" t="n"/>
      <c r="J4042" s="42" t="n"/>
      <c r="K4042" s="42" t="n"/>
      <c r="L4042" s="42" t="n"/>
      <c r="M4042" s="42" t="n"/>
      <c r="N4042" s="42" t="n"/>
      <c r="O4042" s="42" t="n"/>
    </row>
    <row r="4043">
      <c r="A4043" s="40" t="n"/>
      <c r="B4043" s="41" t="n"/>
      <c r="C4043" s="42" t="n"/>
      <c r="D4043" s="42" t="n"/>
      <c r="E4043" s="42" t="n"/>
      <c r="F4043" s="42" t="n"/>
      <c r="G4043" s="42" t="n"/>
      <c r="H4043" s="42" t="n"/>
      <c r="I4043" s="42" t="n"/>
      <c r="J4043" s="42" t="n"/>
      <c r="K4043" s="42" t="n"/>
      <c r="L4043" s="42" t="n"/>
      <c r="M4043" s="42" t="n"/>
      <c r="N4043" s="42" t="n"/>
      <c r="O4043" s="42" t="n"/>
    </row>
    <row r="4044">
      <c r="A4044" s="40" t="n"/>
      <c r="B4044" s="41" t="n"/>
      <c r="C4044" s="42" t="n"/>
      <c r="D4044" s="42" t="n"/>
      <c r="E4044" s="42" t="n"/>
      <c r="F4044" s="42" t="n"/>
      <c r="G4044" s="42" t="n"/>
      <c r="H4044" s="42" t="n"/>
      <c r="I4044" s="42" t="n"/>
      <c r="J4044" s="42" t="n"/>
      <c r="K4044" s="42" t="n"/>
      <c r="L4044" s="42" t="n"/>
      <c r="M4044" s="42" t="n"/>
      <c r="N4044" s="42" t="n"/>
      <c r="O4044" s="42" t="n"/>
    </row>
    <row r="4045">
      <c r="A4045" s="40" t="n"/>
      <c r="B4045" s="41" t="n"/>
      <c r="C4045" s="42" t="n"/>
      <c r="D4045" s="42" t="n"/>
      <c r="E4045" s="42" t="n"/>
      <c r="F4045" s="42" t="n"/>
      <c r="G4045" s="42" t="n"/>
      <c r="H4045" s="42" t="n"/>
      <c r="I4045" s="42" t="n"/>
      <c r="J4045" s="42" t="n"/>
      <c r="K4045" s="42" t="n"/>
      <c r="L4045" s="42" t="n"/>
      <c r="M4045" s="42" t="n"/>
      <c r="N4045" s="42" t="n"/>
      <c r="O4045" s="42" t="n"/>
    </row>
    <row r="4046">
      <c r="A4046" s="40" t="n"/>
      <c r="B4046" s="41" t="n"/>
      <c r="C4046" s="42" t="n"/>
      <c r="D4046" s="42" t="n"/>
      <c r="E4046" s="42" t="n"/>
      <c r="F4046" s="42" t="n"/>
      <c r="G4046" s="42" t="n"/>
      <c r="H4046" s="42" t="n"/>
      <c r="I4046" s="42" t="n"/>
      <c r="J4046" s="42" t="n"/>
      <c r="K4046" s="42" t="n"/>
      <c r="L4046" s="42" t="n"/>
      <c r="M4046" s="42" t="n"/>
      <c r="N4046" s="42" t="n"/>
      <c r="O4046" s="42" t="n"/>
    </row>
    <row r="4047">
      <c r="A4047" s="40" t="n"/>
      <c r="B4047" s="41" t="n"/>
      <c r="C4047" s="42" t="n"/>
      <c r="D4047" s="42" t="n"/>
      <c r="E4047" s="42" t="n"/>
      <c r="F4047" s="42" t="n"/>
      <c r="G4047" s="42" t="n"/>
      <c r="H4047" s="42" t="n"/>
      <c r="I4047" s="42" t="n"/>
      <c r="J4047" s="42" t="n"/>
      <c r="K4047" s="42" t="n"/>
      <c r="L4047" s="42" t="n"/>
      <c r="M4047" s="42" t="n"/>
      <c r="N4047" s="42" t="n"/>
      <c r="O4047" s="42" t="n"/>
    </row>
    <row r="4048">
      <c r="A4048" s="40" t="n"/>
      <c r="B4048" s="41" t="n"/>
      <c r="C4048" s="42" t="n"/>
      <c r="D4048" s="42" t="n"/>
      <c r="E4048" s="42" t="n"/>
      <c r="F4048" s="42" t="n"/>
      <c r="G4048" s="42" t="n"/>
      <c r="H4048" s="42" t="n"/>
      <c r="I4048" s="42" t="n"/>
      <c r="J4048" s="42" t="n"/>
      <c r="K4048" s="42" t="n"/>
      <c r="L4048" s="42" t="n"/>
      <c r="M4048" s="42" t="n"/>
      <c r="N4048" s="42" t="n"/>
      <c r="O4048" s="42" t="n"/>
    </row>
    <row r="4049">
      <c r="A4049" s="40" t="n"/>
      <c r="B4049" s="41" t="n"/>
      <c r="C4049" s="42" t="n"/>
      <c r="D4049" s="42" t="n"/>
      <c r="E4049" s="42" t="n"/>
      <c r="F4049" s="42" t="n"/>
      <c r="G4049" s="42" t="n"/>
      <c r="H4049" s="42" t="n"/>
      <c r="I4049" s="42" t="n"/>
      <c r="J4049" s="42" t="n"/>
      <c r="K4049" s="42" t="n"/>
      <c r="L4049" s="42" t="n"/>
      <c r="M4049" s="42" t="n"/>
      <c r="N4049" s="42" t="n"/>
      <c r="O4049" s="42" t="n"/>
    </row>
    <row r="4050">
      <c r="A4050" s="40" t="n"/>
      <c r="B4050" s="41" t="n"/>
      <c r="C4050" s="42" t="n"/>
      <c r="D4050" s="42" t="n"/>
      <c r="E4050" s="42" t="n"/>
      <c r="F4050" s="42" t="n"/>
      <c r="G4050" s="42" t="n"/>
      <c r="H4050" s="42" t="n"/>
      <c r="I4050" s="42" t="n"/>
      <c r="J4050" s="42" t="n"/>
      <c r="K4050" s="42" t="n"/>
      <c r="L4050" s="42" t="n"/>
      <c r="M4050" s="42" t="n"/>
      <c r="N4050" s="42" t="n"/>
      <c r="O4050" s="42" t="n"/>
    </row>
    <row r="4051">
      <c r="A4051" s="40" t="n"/>
      <c r="B4051" s="41" t="n"/>
      <c r="C4051" s="42" t="n"/>
      <c r="D4051" s="42" t="n"/>
      <c r="E4051" s="42" t="n"/>
      <c r="F4051" s="42" t="n"/>
      <c r="G4051" s="42" t="n"/>
      <c r="H4051" s="42" t="n"/>
      <c r="I4051" s="42" t="n"/>
      <c r="J4051" s="42" t="n"/>
      <c r="K4051" s="42" t="n"/>
      <c r="L4051" s="42" t="n"/>
      <c r="M4051" s="42" t="n"/>
      <c r="N4051" s="42" t="n"/>
      <c r="O4051" s="42" t="n"/>
    </row>
    <row r="4052">
      <c r="A4052" s="40" t="n"/>
      <c r="B4052" s="41" t="n"/>
      <c r="C4052" s="42" t="n"/>
      <c r="D4052" s="42" t="n"/>
      <c r="E4052" s="42" t="n"/>
      <c r="F4052" s="42" t="n"/>
      <c r="G4052" s="42" t="n"/>
      <c r="H4052" s="42" t="n"/>
      <c r="I4052" s="42" t="n"/>
      <c r="J4052" s="42" t="n"/>
      <c r="K4052" s="42" t="n"/>
      <c r="L4052" s="42" t="n"/>
      <c r="M4052" s="42" t="n"/>
      <c r="N4052" s="42" t="n"/>
      <c r="O4052" s="42" t="n"/>
    </row>
    <row r="4053">
      <c r="A4053" s="40" t="n"/>
      <c r="B4053" s="41" t="n"/>
      <c r="C4053" s="42" t="n"/>
      <c r="D4053" s="42" t="n"/>
      <c r="E4053" s="42" t="n"/>
      <c r="F4053" s="42" t="n"/>
      <c r="G4053" s="42" t="n"/>
      <c r="H4053" s="42" t="n"/>
      <c r="I4053" s="42" t="n"/>
      <c r="J4053" s="42" t="n"/>
      <c r="K4053" s="42" t="n"/>
      <c r="L4053" s="42" t="n"/>
      <c r="M4053" s="42" t="n"/>
      <c r="N4053" s="42" t="n"/>
      <c r="O4053" s="42" t="n"/>
    </row>
    <row r="4054">
      <c r="A4054" s="40" t="n"/>
      <c r="B4054" s="41" t="n"/>
      <c r="C4054" s="42" t="n"/>
      <c r="D4054" s="42" t="n"/>
      <c r="E4054" s="42" t="n"/>
      <c r="F4054" s="42" t="n"/>
      <c r="G4054" s="42" t="n"/>
      <c r="H4054" s="42" t="n"/>
      <c r="I4054" s="42" t="n"/>
      <c r="J4054" s="42" t="n"/>
      <c r="K4054" s="42" t="n"/>
      <c r="L4054" s="42" t="n"/>
      <c r="M4054" s="42" t="n"/>
      <c r="N4054" s="42" t="n"/>
      <c r="O4054" s="42" t="n"/>
    </row>
    <row r="4055">
      <c r="A4055" s="40" t="n"/>
      <c r="B4055" s="41" t="n"/>
      <c r="C4055" s="42" t="n"/>
      <c r="D4055" s="42" t="n"/>
      <c r="E4055" s="42" t="n"/>
      <c r="F4055" s="42" t="n"/>
      <c r="G4055" s="42" t="n"/>
      <c r="H4055" s="42" t="n"/>
      <c r="I4055" s="42" t="n"/>
      <c r="J4055" s="42" t="n"/>
      <c r="K4055" s="42" t="n"/>
      <c r="L4055" s="42" t="n"/>
      <c r="M4055" s="42" t="n"/>
      <c r="N4055" s="42" t="n"/>
      <c r="O4055" s="42" t="n"/>
    </row>
    <row r="4056">
      <c r="A4056" s="40" t="n"/>
      <c r="B4056" s="41" t="n"/>
      <c r="C4056" s="42" t="n"/>
      <c r="D4056" s="42" t="n"/>
      <c r="E4056" s="42" t="n"/>
      <c r="F4056" s="42" t="n"/>
      <c r="G4056" s="42" t="n"/>
      <c r="H4056" s="42" t="n"/>
      <c r="I4056" s="42" t="n"/>
      <c r="J4056" s="42" t="n"/>
      <c r="K4056" s="42" t="n"/>
      <c r="L4056" s="42" t="n"/>
      <c r="M4056" s="42" t="n"/>
      <c r="N4056" s="42" t="n"/>
      <c r="O4056" s="42" t="n"/>
    </row>
    <row r="4057">
      <c r="A4057" s="40" t="n"/>
      <c r="B4057" s="41" t="n"/>
      <c r="C4057" s="42" t="n"/>
      <c r="D4057" s="42" t="n"/>
      <c r="E4057" s="42" t="n"/>
      <c r="F4057" s="42" t="n"/>
      <c r="G4057" s="42" t="n"/>
      <c r="H4057" s="42" t="n"/>
      <c r="I4057" s="42" t="n"/>
      <c r="J4057" s="42" t="n"/>
      <c r="K4057" s="42" t="n"/>
      <c r="L4057" s="42" t="n"/>
      <c r="M4057" s="42" t="n"/>
      <c r="N4057" s="42" t="n"/>
      <c r="O4057" s="42" t="n"/>
    </row>
    <row r="4058">
      <c r="A4058" s="40" t="n"/>
      <c r="B4058" s="41" t="n"/>
      <c r="C4058" s="42" t="n"/>
      <c r="D4058" s="42" t="n"/>
      <c r="E4058" s="42" t="n"/>
      <c r="F4058" s="42" t="n"/>
      <c r="G4058" s="42" t="n"/>
      <c r="H4058" s="42" t="n"/>
      <c r="I4058" s="42" t="n"/>
      <c r="J4058" s="42" t="n"/>
      <c r="K4058" s="42" t="n"/>
      <c r="L4058" s="42" t="n"/>
      <c r="M4058" s="42" t="n"/>
      <c r="N4058" s="42" t="n"/>
      <c r="O4058" s="42" t="n"/>
    </row>
    <row r="4059">
      <c r="A4059" s="40" t="n"/>
      <c r="B4059" s="41" t="n"/>
      <c r="C4059" s="42" t="n"/>
      <c r="D4059" s="42" t="n"/>
      <c r="E4059" s="42" t="n"/>
      <c r="F4059" s="42" t="n"/>
      <c r="G4059" s="42" t="n"/>
      <c r="H4059" s="42" t="n"/>
      <c r="I4059" s="42" t="n"/>
      <c r="J4059" s="42" t="n"/>
      <c r="K4059" s="42" t="n"/>
      <c r="L4059" s="42" t="n"/>
      <c r="M4059" s="42" t="n"/>
      <c r="N4059" s="42" t="n"/>
      <c r="O4059" s="42" t="n"/>
    </row>
    <row r="4060">
      <c r="A4060" s="40" t="n"/>
      <c r="B4060" s="41" t="n"/>
      <c r="C4060" s="42" t="n"/>
      <c r="D4060" s="42" t="n"/>
      <c r="E4060" s="42" t="n"/>
      <c r="F4060" s="42" t="n"/>
      <c r="G4060" s="42" t="n"/>
      <c r="H4060" s="42" t="n"/>
      <c r="I4060" s="42" t="n"/>
      <c r="J4060" s="42" t="n"/>
      <c r="K4060" s="42" t="n"/>
      <c r="L4060" s="42" t="n"/>
      <c r="M4060" s="42" t="n"/>
      <c r="N4060" s="42" t="n"/>
      <c r="O4060" s="42" t="n"/>
    </row>
    <row r="4061">
      <c r="A4061" s="40" t="n"/>
      <c r="B4061" s="41" t="n"/>
      <c r="C4061" s="42" t="n"/>
      <c r="D4061" s="42" t="n"/>
      <c r="E4061" s="42" t="n"/>
      <c r="F4061" s="42" t="n"/>
      <c r="G4061" s="42" t="n"/>
      <c r="H4061" s="42" t="n"/>
      <c r="I4061" s="42" t="n"/>
      <c r="J4061" s="42" t="n"/>
      <c r="K4061" s="42" t="n"/>
      <c r="L4061" s="42" t="n"/>
      <c r="M4061" s="42" t="n"/>
      <c r="N4061" s="42" t="n"/>
      <c r="O4061" s="42" t="n"/>
    </row>
    <row r="4062">
      <c r="A4062" s="40" t="n"/>
      <c r="B4062" s="41" t="n"/>
      <c r="C4062" s="42" t="n"/>
      <c r="D4062" s="42" t="n"/>
      <c r="E4062" s="42" t="n"/>
      <c r="F4062" s="42" t="n"/>
      <c r="G4062" s="42" t="n"/>
      <c r="H4062" s="42" t="n"/>
      <c r="I4062" s="42" t="n"/>
      <c r="J4062" s="42" t="n"/>
      <c r="K4062" s="42" t="n"/>
      <c r="L4062" s="42" t="n"/>
      <c r="M4062" s="42" t="n"/>
      <c r="N4062" s="42" t="n"/>
      <c r="O4062" s="42" t="n"/>
    </row>
    <row r="4063">
      <c r="A4063" s="40" t="n"/>
      <c r="B4063" s="41" t="n"/>
      <c r="C4063" s="42" t="n"/>
      <c r="D4063" s="42" t="n"/>
      <c r="E4063" s="42" t="n"/>
      <c r="F4063" s="42" t="n"/>
      <c r="G4063" s="42" t="n"/>
      <c r="H4063" s="42" t="n"/>
      <c r="I4063" s="42" t="n"/>
      <c r="J4063" s="42" t="n"/>
      <c r="K4063" s="42" t="n"/>
      <c r="L4063" s="42" t="n"/>
      <c r="M4063" s="42" t="n"/>
      <c r="N4063" s="42" t="n"/>
      <c r="O4063" s="42" t="n"/>
    </row>
    <row r="4064">
      <c r="A4064" s="40" t="n"/>
      <c r="B4064" s="41" t="n"/>
      <c r="C4064" s="42" t="n"/>
      <c r="D4064" s="42" t="n"/>
      <c r="E4064" s="42" t="n"/>
      <c r="F4064" s="42" t="n"/>
      <c r="G4064" s="42" t="n"/>
      <c r="H4064" s="42" t="n"/>
      <c r="I4064" s="42" t="n"/>
      <c r="J4064" s="42" t="n"/>
      <c r="K4064" s="42" t="n"/>
      <c r="L4064" s="42" t="n"/>
      <c r="M4064" s="42" t="n"/>
      <c r="N4064" s="42" t="n"/>
      <c r="O4064" s="42" t="n"/>
    </row>
    <row r="4065">
      <c r="A4065" s="40" t="n"/>
      <c r="B4065" s="41" t="n"/>
      <c r="C4065" s="42" t="n"/>
      <c r="D4065" s="42" t="n"/>
      <c r="E4065" s="42" t="n"/>
      <c r="F4065" s="42" t="n"/>
      <c r="G4065" s="42" t="n"/>
      <c r="H4065" s="42" t="n"/>
      <c r="I4065" s="42" t="n"/>
      <c r="J4065" s="42" t="n"/>
      <c r="K4065" s="42" t="n"/>
      <c r="L4065" s="42" t="n"/>
      <c r="M4065" s="42" t="n"/>
      <c r="N4065" s="42" t="n"/>
      <c r="O4065" s="42" t="n"/>
    </row>
    <row r="4066">
      <c r="A4066" s="40" t="n"/>
      <c r="B4066" s="41" t="n"/>
      <c r="C4066" s="42" t="n"/>
      <c r="D4066" s="42" t="n"/>
      <c r="E4066" s="42" t="n"/>
      <c r="F4066" s="42" t="n"/>
      <c r="G4066" s="42" t="n"/>
      <c r="H4066" s="42" t="n"/>
      <c r="I4066" s="42" t="n"/>
      <c r="J4066" s="42" t="n"/>
      <c r="K4066" s="42" t="n"/>
      <c r="L4066" s="42" t="n"/>
      <c r="M4066" s="42" t="n"/>
      <c r="N4066" s="42" t="n"/>
      <c r="O4066" s="42" t="n"/>
    </row>
    <row r="4067">
      <c r="A4067" s="40" t="n"/>
      <c r="B4067" s="41" t="n"/>
      <c r="C4067" s="42" t="n"/>
      <c r="D4067" s="42" t="n"/>
      <c r="E4067" s="42" t="n"/>
      <c r="F4067" s="42" t="n"/>
      <c r="G4067" s="42" t="n"/>
      <c r="H4067" s="42" t="n"/>
      <c r="I4067" s="42" t="n"/>
      <c r="J4067" s="42" t="n"/>
      <c r="K4067" s="42" t="n"/>
      <c r="L4067" s="42" t="n"/>
      <c r="M4067" s="42" t="n"/>
      <c r="N4067" s="42" t="n"/>
      <c r="O4067" s="42" t="n"/>
    </row>
    <row r="4068">
      <c r="A4068" s="40" t="n"/>
      <c r="B4068" s="41" t="n"/>
      <c r="C4068" s="42" t="n"/>
      <c r="D4068" s="42" t="n"/>
      <c r="E4068" s="42" t="n"/>
      <c r="F4068" s="42" t="n"/>
      <c r="G4068" s="42" t="n"/>
      <c r="H4068" s="42" t="n"/>
      <c r="I4068" s="42" t="n"/>
      <c r="J4068" s="42" t="n"/>
      <c r="K4068" s="42" t="n"/>
      <c r="L4068" s="42" t="n"/>
      <c r="M4068" s="42" t="n"/>
      <c r="N4068" s="42" t="n"/>
      <c r="O4068" s="42" t="n"/>
    </row>
    <row r="4069">
      <c r="A4069" s="40" t="n"/>
      <c r="B4069" s="41" t="n"/>
      <c r="C4069" s="42" t="n"/>
      <c r="D4069" s="42" t="n"/>
      <c r="E4069" s="42" t="n"/>
      <c r="F4069" s="42" t="n"/>
      <c r="G4069" s="42" t="n"/>
      <c r="H4069" s="42" t="n"/>
      <c r="I4069" s="42" t="n"/>
      <c r="J4069" s="42" t="n"/>
      <c r="K4069" s="42" t="n"/>
      <c r="L4069" s="42" t="n"/>
      <c r="M4069" s="42" t="n"/>
      <c r="N4069" s="42" t="n"/>
      <c r="O4069" s="42" t="n"/>
    </row>
    <row r="4070">
      <c r="A4070" s="40" t="n"/>
      <c r="B4070" s="41" t="n"/>
      <c r="C4070" s="42" t="n"/>
      <c r="D4070" s="42" t="n"/>
      <c r="E4070" s="42" t="n"/>
      <c r="F4070" s="42" t="n"/>
      <c r="G4070" s="42" t="n"/>
      <c r="H4070" s="42" t="n"/>
      <c r="I4070" s="42" t="n"/>
      <c r="J4070" s="42" t="n"/>
      <c r="K4070" s="42" t="n"/>
      <c r="L4070" s="42" t="n"/>
      <c r="M4070" s="42" t="n"/>
      <c r="N4070" s="42" t="n"/>
      <c r="O4070" s="42" t="n"/>
    </row>
    <row r="4071">
      <c r="A4071" s="40" t="n"/>
      <c r="B4071" s="41" t="n"/>
      <c r="C4071" s="42" t="n"/>
      <c r="D4071" s="42" t="n"/>
      <c r="E4071" s="42" t="n"/>
      <c r="F4071" s="42" t="n"/>
      <c r="G4071" s="42" t="n"/>
      <c r="H4071" s="42" t="n"/>
      <c r="I4071" s="42" t="n"/>
      <c r="J4071" s="42" t="n"/>
      <c r="K4071" s="42" t="n"/>
      <c r="L4071" s="42" t="n"/>
      <c r="M4071" s="42" t="n"/>
      <c r="N4071" s="42" t="n"/>
      <c r="O4071" s="42" t="n"/>
    </row>
    <row r="4072">
      <c r="A4072" s="40" t="n"/>
      <c r="B4072" s="41" t="n"/>
      <c r="C4072" s="42" t="n"/>
      <c r="D4072" s="42" t="n"/>
      <c r="E4072" s="42" t="n"/>
      <c r="F4072" s="42" t="n"/>
      <c r="G4072" s="42" t="n"/>
      <c r="H4072" s="42" t="n"/>
      <c r="I4072" s="42" t="n"/>
      <c r="J4072" s="42" t="n"/>
      <c r="K4072" s="42" t="n"/>
      <c r="L4072" s="42" t="n"/>
      <c r="M4072" s="42" t="n"/>
      <c r="N4072" s="42" t="n"/>
      <c r="O4072" s="42" t="n"/>
    </row>
    <row r="4073">
      <c r="A4073" s="40" t="n"/>
      <c r="B4073" s="41" t="n"/>
      <c r="C4073" s="42" t="n"/>
      <c r="D4073" s="42" t="n"/>
      <c r="E4073" s="42" t="n"/>
      <c r="F4073" s="42" t="n"/>
      <c r="G4073" s="42" t="n"/>
      <c r="H4073" s="42" t="n"/>
      <c r="I4073" s="42" t="n"/>
      <c r="J4073" s="42" t="n"/>
      <c r="K4073" s="42" t="n"/>
      <c r="L4073" s="42" t="n"/>
      <c r="M4073" s="42" t="n"/>
      <c r="N4073" s="42" t="n"/>
      <c r="O4073" s="42" t="n"/>
    </row>
    <row r="4074">
      <c r="A4074" s="40" t="n"/>
      <c r="B4074" s="41" t="n"/>
      <c r="C4074" s="42" t="n"/>
      <c r="D4074" s="42" t="n"/>
      <c r="E4074" s="42" t="n"/>
      <c r="F4074" s="42" t="n"/>
      <c r="G4074" s="42" t="n"/>
      <c r="H4074" s="42" t="n"/>
      <c r="I4074" s="42" t="n"/>
      <c r="J4074" s="42" t="n"/>
      <c r="K4074" s="42" t="n"/>
      <c r="L4074" s="42" t="n"/>
      <c r="M4074" s="42" t="n"/>
      <c r="N4074" s="42" t="n"/>
      <c r="O4074" s="42" t="n"/>
    </row>
    <row r="4075">
      <c r="A4075" s="40" t="n"/>
      <c r="B4075" s="41" t="n"/>
      <c r="C4075" s="42" t="n"/>
      <c r="D4075" s="42" t="n"/>
      <c r="E4075" s="42" t="n"/>
      <c r="F4075" s="42" t="n"/>
      <c r="G4075" s="42" t="n"/>
      <c r="H4075" s="42" t="n"/>
      <c r="I4075" s="42" t="n"/>
      <c r="J4075" s="42" t="n"/>
      <c r="K4075" s="42" t="n"/>
      <c r="L4075" s="42" t="n"/>
      <c r="M4075" s="42" t="n"/>
      <c r="N4075" s="42" t="n"/>
      <c r="O4075" s="42" t="n"/>
    </row>
    <row r="4076">
      <c r="A4076" s="40" t="n"/>
      <c r="B4076" s="41" t="n"/>
      <c r="C4076" s="42" t="n"/>
      <c r="D4076" s="42" t="n"/>
      <c r="E4076" s="42" t="n"/>
      <c r="F4076" s="42" t="n"/>
      <c r="G4076" s="42" t="n"/>
      <c r="H4076" s="42" t="n"/>
      <c r="I4076" s="42" t="n"/>
      <c r="J4076" s="42" t="n"/>
      <c r="K4076" s="42" t="n"/>
      <c r="L4076" s="42" t="n"/>
      <c r="M4076" s="42" t="n"/>
      <c r="N4076" s="42" t="n"/>
      <c r="O4076" s="42" t="n"/>
    </row>
    <row r="4077">
      <c r="A4077" s="40" t="n"/>
      <c r="B4077" s="41" t="n"/>
      <c r="C4077" s="42" t="n"/>
      <c r="D4077" s="42" t="n"/>
      <c r="E4077" s="42" t="n"/>
      <c r="F4077" s="42" t="n"/>
      <c r="G4077" s="42" t="n"/>
      <c r="H4077" s="42" t="n"/>
      <c r="I4077" s="42" t="n"/>
      <c r="J4077" s="42" t="n"/>
      <c r="K4077" s="42" t="n"/>
      <c r="L4077" s="42" t="n"/>
      <c r="M4077" s="42" t="n"/>
      <c r="N4077" s="42" t="n"/>
      <c r="O4077" s="42" t="n"/>
    </row>
    <row r="4078">
      <c r="A4078" s="40" t="n"/>
      <c r="B4078" s="41" t="n"/>
      <c r="C4078" s="42" t="n"/>
      <c r="D4078" s="42" t="n"/>
      <c r="E4078" s="42" t="n"/>
      <c r="F4078" s="42" t="n"/>
      <c r="G4078" s="42" t="n"/>
      <c r="H4078" s="42" t="n"/>
      <c r="I4078" s="42" t="n"/>
      <c r="J4078" s="42" t="n"/>
      <c r="K4078" s="42" t="n"/>
      <c r="L4078" s="42" t="n"/>
      <c r="M4078" s="42" t="n"/>
      <c r="N4078" s="42" t="n"/>
      <c r="O4078" s="42" t="n"/>
    </row>
    <row r="4079">
      <c r="A4079" s="40" t="n"/>
      <c r="B4079" s="41" t="n"/>
      <c r="C4079" s="42" t="n"/>
      <c r="D4079" s="42" t="n"/>
      <c r="E4079" s="42" t="n"/>
      <c r="F4079" s="42" t="n"/>
      <c r="G4079" s="42" t="n"/>
      <c r="H4079" s="42" t="n"/>
      <c r="I4079" s="42" t="n"/>
      <c r="J4079" s="42" t="n"/>
      <c r="K4079" s="42" t="n"/>
      <c r="L4079" s="42" t="n"/>
      <c r="M4079" s="42" t="n"/>
      <c r="N4079" s="42" t="n"/>
      <c r="O4079" s="42" t="n"/>
    </row>
    <row r="4080">
      <c r="A4080" s="40" t="n"/>
      <c r="B4080" s="41" t="n"/>
      <c r="C4080" s="42" t="n"/>
      <c r="D4080" s="42" t="n"/>
      <c r="E4080" s="42" t="n"/>
      <c r="F4080" s="42" t="n"/>
      <c r="G4080" s="42" t="n"/>
      <c r="H4080" s="42" t="n"/>
      <c r="I4080" s="42" t="n"/>
      <c r="J4080" s="42" t="n"/>
      <c r="K4080" s="42" t="n"/>
      <c r="L4080" s="42" t="n"/>
      <c r="M4080" s="42" t="n"/>
      <c r="N4080" s="42" t="n"/>
      <c r="O4080" s="42" t="n"/>
    </row>
    <row r="4081">
      <c r="A4081" s="40" t="n"/>
      <c r="B4081" s="41" t="n"/>
      <c r="C4081" s="42" t="n"/>
      <c r="D4081" s="42" t="n"/>
      <c r="E4081" s="42" t="n"/>
      <c r="F4081" s="42" t="n"/>
      <c r="G4081" s="42" t="n"/>
      <c r="H4081" s="42" t="n"/>
      <c r="I4081" s="42" t="n"/>
      <c r="J4081" s="42" t="n"/>
      <c r="K4081" s="42" t="n"/>
      <c r="L4081" s="42" t="n"/>
      <c r="M4081" s="42" t="n"/>
      <c r="N4081" s="42" t="n"/>
      <c r="O4081" s="42" t="n"/>
    </row>
    <row r="4082">
      <c r="A4082" s="40" t="n"/>
      <c r="B4082" s="41" t="n"/>
      <c r="C4082" s="42" t="n"/>
      <c r="D4082" s="42" t="n"/>
      <c r="E4082" s="42" t="n"/>
      <c r="F4082" s="42" t="n"/>
      <c r="G4082" s="42" t="n"/>
      <c r="H4082" s="42" t="n"/>
      <c r="I4082" s="42" t="n"/>
      <c r="J4082" s="42" t="n"/>
      <c r="K4082" s="42" t="n"/>
      <c r="L4082" s="42" t="n"/>
      <c r="M4082" s="42" t="n"/>
      <c r="N4082" s="42" t="n"/>
      <c r="O4082" s="42" t="n"/>
    </row>
    <row r="4083">
      <c r="A4083" s="40" t="n"/>
      <c r="B4083" s="41" t="n"/>
      <c r="C4083" s="42" t="n"/>
      <c r="D4083" s="42" t="n"/>
      <c r="E4083" s="42" t="n"/>
      <c r="F4083" s="42" t="n"/>
      <c r="G4083" s="42" t="n"/>
      <c r="H4083" s="42" t="n"/>
      <c r="I4083" s="42" t="n"/>
      <c r="J4083" s="42" t="n"/>
      <c r="K4083" s="42" t="n"/>
      <c r="L4083" s="42" t="n"/>
      <c r="M4083" s="42" t="n"/>
      <c r="N4083" s="42" t="n"/>
      <c r="O4083" s="42" t="n"/>
    </row>
    <row r="4084">
      <c r="A4084" s="40" t="n"/>
      <c r="B4084" s="41" t="n"/>
      <c r="C4084" s="42" t="n"/>
      <c r="D4084" s="42" t="n"/>
      <c r="E4084" s="42" t="n"/>
      <c r="F4084" s="42" t="n"/>
      <c r="G4084" s="42" t="n"/>
      <c r="H4084" s="42" t="n"/>
      <c r="I4084" s="42" t="n"/>
      <c r="J4084" s="42" t="n"/>
      <c r="K4084" s="42" t="n"/>
      <c r="L4084" s="42" t="n"/>
      <c r="M4084" s="42" t="n"/>
      <c r="N4084" s="42" t="n"/>
      <c r="O4084" s="42" t="n"/>
    </row>
    <row r="4085">
      <c r="A4085" s="40" t="n"/>
      <c r="B4085" s="41" t="n"/>
      <c r="C4085" s="42" t="n"/>
      <c r="D4085" s="42" t="n"/>
      <c r="E4085" s="42" t="n"/>
      <c r="F4085" s="42" t="n"/>
      <c r="G4085" s="42" t="n"/>
      <c r="H4085" s="42" t="n"/>
      <c r="I4085" s="42" t="n"/>
      <c r="J4085" s="42" t="n"/>
      <c r="K4085" s="42" t="n"/>
      <c r="L4085" s="42" t="n"/>
      <c r="M4085" s="42" t="n"/>
      <c r="N4085" s="42" t="n"/>
      <c r="O4085" s="42" t="n"/>
    </row>
    <row r="4086">
      <c r="A4086" s="40" t="n"/>
      <c r="B4086" s="41" t="n"/>
      <c r="C4086" s="42" t="n"/>
      <c r="D4086" s="42" t="n"/>
      <c r="E4086" s="42" t="n"/>
      <c r="F4086" s="42" t="n"/>
      <c r="G4086" s="42" t="n"/>
      <c r="H4086" s="42" t="n"/>
      <c r="I4086" s="42" t="n"/>
      <c r="J4086" s="42" t="n"/>
      <c r="K4086" s="42" t="n"/>
      <c r="L4086" s="42" t="n"/>
      <c r="M4086" s="42" t="n"/>
      <c r="N4086" s="42" t="n"/>
      <c r="O4086" s="42" t="n"/>
    </row>
    <row r="4087">
      <c r="A4087" s="40" t="n"/>
      <c r="B4087" s="41" t="n"/>
      <c r="C4087" s="42" t="n"/>
      <c r="D4087" s="42" t="n"/>
      <c r="E4087" s="42" t="n"/>
      <c r="F4087" s="42" t="n"/>
      <c r="G4087" s="42" t="n"/>
      <c r="H4087" s="42" t="n"/>
      <c r="I4087" s="42" t="n"/>
      <c r="J4087" s="42" t="n"/>
      <c r="K4087" s="42" t="n"/>
      <c r="L4087" s="42" t="n"/>
      <c r="M4087" s="42" t="n"/>
      <c r="N4087" s="42" t="n"/>
      <c r="O4087" s="42" t="n"/>
    </row>
    <row r="4088">
      <c r="A4088" s="40" t="n"/>
      <c r="B4088" s="41" t="n"/>
      <c r="C4088" s="42" t="n"/>
      <c r="D4088" s="42" t="n"/>
      <c r="E4088" s="42" t="n"/>
      <c r="F4088" s="42" t="n"/>
      <c r="G4088" s="42" t="n"/>
      <c r="H4088" s="42" t="n"/>
      <c r="I4088" s="42" t="n"/>
      <c r="J4088" s="42" t="n"/>
      <c r="K4088" s="42" t="n"/>
      <c r="L4088" s="42" t="n"/>
      <c r="M4088" s="42" t="n"/>
      <c r="N4088" s="42" t="n"/>
      <c r="O4088" s="42" t="n"/>
    </row>
    <row r="4089">
      <c r="A4089" s="40" t="n"/>
      <c r="B4089" s="41" t="n"/>
      <c r="C4089" s="42" t="n"/>
      <c r="D4089" s="42" t="n"/>
      <c r="E4089" s="42" t="n"/>
      <c r="F4089" s="42" t="n"/>
      <c r="G4089" s="42" t="n"/>
      <c r="H4089" s="42" t="n"/>
      <c r="I4089" s="42" t="n"/>
      <c r="J4089" s="42" t="n"/>
      <c r="K4089" s="42" t="n"/>
      <c r="L4089" s="42" t="n"/>
      <c r="M4089" s="42" t="n"/>
      <c r="N4089" s="42" t="n"/>
      <c r="O4089" s="42" t="n"/>
    </row>
    <row r="4090">
      <c r="A4090" s="40" t="n"/>
      <c r="B4090" s="41" t="n"/>
      <c r="C4090" s="42" t="n"/>
      <c r="D4090" s="42" t="n"/>
      <c r="E4090" s="42" t="n"/>
      <c r="F4090" s="42" t="n"/>
      <c r="G4090" s="42" t="n"/>
      <c r="H4090" s="42" t="n"/>
      <c r="I4090" s="42" t="n"/>
      <c r="J4090" s="42" t="n"/>
      <c r="K4090" s="42" t="n"/>
      <c r="L4090" s="42" t="n"/>
      <c r="M4090" s="42" t="n"/>
      <c r="N4090" s="42" t="n"/>
      <c r="O4090" s="42" t="n"/>
    </row>
    <row r="4091">
      <c r="A4091" s="40" t="n"/>
      <c r="B4091" s="41" t="n"/>
      <c r="C4091" s="42" t="n"/>
      <c r="D4091" s="42" t="n"/>
      <c r="E4091" s="42" t="n"/>
      <c r="F4091" s="42" t="n"/>
      <c r="G4091" s="42" t="n"/>
      <c r="H4091" s="42" t="n"/>
      <c r="I4091" s="42" t="n"/>
      <c r="J4091" s="42" t="n"/>
      <c r="K4091" s="42" t="n"/>
      <c r="L4091" s="42" t="n"/>
      <c r="M4091" s="42" t="n"/>
      <c r="N4091" s="42" t="n"/>
      <c r="O4091" s="42" t="n"/>
    </row>
    <row r="4092">
      <c r="A4092" s="40" t="n"/>
      <c r="B4092" s="41" t="n"/>
      <c r="C4092" s="42" t="n"/>
      <c r="D4092" s="42" t="n"/>
      <c r="E4092" s="42" t="n"/>
      <c r="F4092" s="42" t="n"/>
      <c r="G4092" s="42" t="n"/>
      <c r="H4092" s="42" t="n"/>
      <c r="I4092" s="42" t="n"/>
      <c r="J4092" s="42" t="n"/>
      <c r="K4092" s="42" t="n"/>
      <c r="L4092" s="42" t="n"/>
      <c r="M4092" s="42" t="n"/>
      <c r="N4092" s="42" t="n"/>
      <c r="O4092" s="42" t="n"/>
    </row>
    <row r="4093">
      <c r="A4093" s="40" t="n"/>
      <c r="B4093" s="41" t="n"/>
      <c r="C4093" s="42" t="n"/>
      <c r="D4093" s="42" t="n"/>
      <c r="E4093" s="42" t="n"/>
      <c r="F4093" s="42" t="n"/>
      <c r="G4093" s="42" t="n"/>
      <c r="H4093" s="42" t="n"/>
      <c r="I4093" s="42" t="n"/>
      <c r="J4093" s="42" t="n"/>
      <c r="K4093" s="42" t="n"/>
      <c r="L4093" s="42" t="n"/>
      <c r="M4093" s="42" t="n"/>
      <c r="N4093" s="42" t="n"/>
      <c r="O4093" s="42" t="n"/>
    </row>
    <row r="4094">
      <c r="A4094" s="40" t="n"/>
      <c r="B4094" s="41" t="n"/>
      <c r="C4094" s="42" t="n"/>
      <c r="D4094" s="42" t="n"/>
      <c r="E4094" s="42" t="n"/>
      <c r="F4094" s="42" t="n"/>
      <c r="G4094" s="42" t="n"/>
      <c r="H4094" s="42" t="n"/>
      <c r="I4094" s="42" t="n"/>
      <c r="J4094" s="42" t="n"/>
      <c r="K4094" s="42" t="n"/>
      <c r="L4094" s="42" t="n"/>
      <c r="M4094" s="42" t="n"/>
      <c r="N4094" s="42" t="n"/>
      <c r="O4094" s="42" t="n"/>
    </row>
    <row r="4095">
      <c r="A4095" s="40" t="n"/>
      <c r="B4095" s="41" t="n"/>
      <c r="C4095" s="42" t="n"/>
      <c r="D4095" s="42" t="n"/>
      <c r="E4095" s="42" t="n"/>
      <c r="F4095" s="42" t="n"/>
      <c r="G4095" s="42" t="n"/>
      <c r="H4095" s="42" t="n"/>
      <c r="I4095" s="42" t="n"/>
      <c r="J4095" s="42" t="n"/>
      <c r="K4095" s="42" t="n"/>
      <c r="L4095" s="42" t="n"/>
      <c r="M4095" s="42" t="n"/>
      <c r="N4095" s="42" t="n"/>
      <c r="O4095" s="42" t="n"/>
    </row>
    <row r="4096">
      <c r="A4096" s="40" t="n"/>
      <c r="B4096" s="41" t="n"/>
      <c r="C4096" s="42" t="n"/>
      <c r="D4096" s="42" t="n"/>
      <c r="E4096" s="42" t="n"/>
      <c r="F4096" s="42" t="n"/>
      <c r="G4096" s="42" t="n"/>
      <c r="H4096" s="42" t="n"/>
      <c r="I4096" s="42" t="n"/>
      <c r="J4096" s="42" t="n"/>
      <c r="K4096" s="42" t="n"/>
      <c r="L4096" s="42" t="n"/>
      <c r="M4096" s="42" t="n"/>
      <c r="N4096" s="42" t="n"/>
      <c r="O4096" s="42" t="n"/>
    </row>
    <row r="4097">
      <c r="A4097" s="40" t="n"/>
      <c r="B4097" s="41" t="n"/>
      <c r="C4097" s="42" t="n"/>
      <c r="D4097" s="42" t="n"/>
      <c r="E4097" s="42" t="n"/>
      <c r="F4097" s="42" t="n"/>
      <c r="G4097" s="42" t="n"/>
      <c r="H4097" s="42" t="n"/>
      <c r="I4097" s="42" t="n"/>
      <c r="J4097" s="42" t="n"/>
      <c r="K4097" s="42" t="n"/>
      <c r="L4097" s="42" t="n"/>
      <c r="M4097" s="42" t="n"/>
      <c r="N4097" s="42" t="n"/>
      <c r="O4097" s="42" t="n"/>
    </row>
    <row r="4098">
      <c r="A4098" s="40" t="n"/>
      <c r="B4098" s="41" t="n"/>
      <c r="C4098" s="42" t="n"/>
      <c r="D4098" s="42" t="n"/>
      <c r="E4098" s="42" t="n"/>
      <c r="F4098" s="42" t="n"/>
      <c r="G4098" s="42" t="n"/>
      <c r="H4098" s="42" t="n"/>
      <c r="I4098" s="42" t="n"/>
      <c r="J4098" s="42" t="n"/>
      <c r="K4098" s="42" t="n"/>
      <c r="L4098" s="42" t="n"/>
      <c r="M4098" s="42" t="n"/>
      <c r="N4098" s="42" t="n"/>
      <c r="O4098" s="42" t="n"/>
    </row>
    <row r="4099">
      <c r="A4099" s="40" t="n"/>
      <c r="B4099" s="41" t="n"/>
      <c r="C4099" s="42" t="n"/>
      <c r="D4099" s="42" t="n"/>
      <c r="E4099" s="42" t="n"/>
      <c r="F4099" s="42" t="n"/>
      <c r="G4099" s="42" t="n"/>
      <c r="H4099" s="42" t="n"/>
      <c r="I4099" s="42" t="n"/>
      <c r="J4099" s="42" t="n"/>
      <c r="K4099" s="42" t="n"/>
      <c r="L4099" s="42" t="n"/>
      <c r="M4099" s="42" t="n"/>
      <c r="N4099" s="42" t="n"/>
      <c r="O4099" s="42" t="n"/>
    </row>
    <row r="4100">
      <c r="A4100" s="40" t="n"/>
      <c r="B4100" s="41" t="n"/>
      <c r="C4100" s="42" t="n"/>
      <c r="D4100" s="42" t="n"/>
      <c r="E4100" s="42" t="n"/>
      <c r="F4100" s="42" t="n"/>
      <c r="G4100" s="42" t="n"/>
      <c r="H4100" s="42" t="n"/>
      <c r="I4100" s="42" t="n"/>
      <c r="J4100" s="42" t="n"/>
      <c r="K4100" s="42" t="n"/>
      <c r="L4100" s="42" t="n"/>
      <c r="M4100" s="42" t="n"/>
      <c r="N4100" s="42" t="n"/>
      <c r="O4100" s="42" t="n"/>
    </row>
    <row r="4101">
      <c r="A4101" s="40" t="n"/>
      <c r="B4101" s="41" t="n"/>
      <c r="C4101" s="42" t="n"/>
      <c r="D4101" s="42" t="n"/>
      <c r="E4101" s="42" t="n"/>
      <c r="F4101" s="42" t="n"/>
      <c r="G4101" s="42" t="n"/>
      <c r="H4101" s="42" t="n"/>
      <c r="I4101" s="42" t="n"/>
      <c r="J4101" s="42" t="n"/>
      <c r="K4101" s="42" t="n"/>
      <c r="L4101" s="42" t="n"/>
      <c r="M4101" s="42" t="n"/>
      <c r="N4101" s="42" t="n"/>
      <c r="O4101" s="42" t="n"/>
    </row>
    <row r="4102">
      <c r="A4102" s="40" t="n"/>
      <c r="B4102" s="41" t="n"/>
      <c r="C4102" s="42" t="n"/>
      <c r="D4102" s="42" t="n"/>
      <c r="E4102" s="42" t="n"/>
      <c r="F4102" s="42" t="n"/>
      <c r="G4102" s="42" t="n"/>
      <c r="H4102" s="42" t="n"/>
      <c r="I4102" s="42" t="n"/>
      <c r="J4102" s="42" t="n"/>
      <c r="K4102" s="42" t="n"/>
      <c r="L4102" s="42" t="n"/>
      <c r="M4102" s="42" t="n"/>
      <c r="N4102" s="42" t="n"/>
      <c r="O4102" s="42" t="n"/>
    </row>
    <row r="4103">
      <c r="A4103" s="40" t="n"/>
      <c r="B4103" s="41" t="n"/>
      <c r="C4103" s="42" t="n"/>
      <c r="D4103" s="42" t="n"/>
      <c r="E4103" s="42" t="n"/>
      <c r="F4103" s="42" t="n"/>
      <c r="G4103" s="42" t="n"/>
      <c r="H4103" s="42" t="n"/>
      <c r="I4103" s="42" t="n"/>
      <c r="J4103" s="42" t="n"/>
      <c r="K4103" s="42" t="n"/>
      <c r="L4103" s="42" t="n"/>
      <c r="M4103" s="42" t="n"/>
      <c r="N4103" s="42" t="n"/>
      <c r="O4103" s="42" t="n"/>
    </row>
    <row r="4104">
      <c r="A4104" s="40" t="n"/>
      <c r="B4104" s="41" t="n"/>
      <c r="C4104" s="42" t="n"/>
      <c r="D4104" s="42" t="n"/>
      <c r="E4104" s="42" t="n"/>
      <c r="F4104" s="42" t="n"/>
      <c r="G4104" s="42" t="n"/>
      <c r="H4104" s="42" t="n"/>
      <c r="I4104" s="42" t="n"/>
      <c r="J4104" s="42" t="n"/>
      <c r="K4104" s="42" t="n"/>
      <c r="L4104" s="42" t="n"/>
      <c r="M4104" s="42" t="n"/>
      <c r="N4104" s="42" t="n"/>
      <c r="O4104" s="42" t="n"/>
    </row>
    <row r="4105">
      <c r="A4105" s="40" t="n"/>
      <c r="B4105" s="41" t="n"/>
      <c r="C4105" s="42" t="n"/>
      <c r="D4105" s="42" t="n"/>
      <c r="E4105" s="42" t="n"/>
      <c r="F4105" s="42" t="n"/>
      <c r="G4105" s="42" t="n"/>
      <c r="H4105" s="42" t="n"/>
      <c r="I4105" s="42" t="n"/>
      <c r="J4105" s="42" t="n"/>
      <c r="K4105" s="42" t="n"/>
      <c r="L4105" s="42" t="n"/>
      <c r="M4105" s="42" t="n"/>
      <c r="N4105" s="42" t="n"/>
      <c r="O4105" s="42" t="n"/>
    </row>
    <row r="4106">
      <c r="A4106" s="40" t="n"/>
      <c r="B4106" s="41" t="n"/>
      <c r="C4106" s="42" t="n"/>
      <c r="D4106" s="42" t="n"/>
      <c r="E4106" s="42" t="n"/>
      <c r="F4106" s="42" t="n"/>
      <c r="G4106" s="42" t="n"/>
      <c r="H4106" s="42" t="n"/>
      <c r="I4106" s="42" t="n"/>
      <c r="J4106" s="42" t="n"/>
      <c r="K4106" s="42" t="n"/>
      <c r="L4106" s="42" t="n"/>
      <c r="M4106" s="42" t="n"/>
      <c r="N4106" s="42" t="n"/>
      <c r="O4106" s="42" t="n"/>
    </row>
    <row r="4107">
      <c r="A4107" s="40" t="n"/>
      <c r="B4107" s="41" t="n"/>
      <c r="C4107" s="42" t="n"/>
      <c r="D4107" s="42" t="n"/>
      <c r="E4107" s="42" t="n"/>
      <c r="F4107" s="42" t="n"/>
      <c r="G4107" s="42" t="n"/>
      <c r="H4107" s="42" t="n"/>
      <c r="I4107" s="42" t="n"/>
      <c r="J4107" s="42" t="n"/>
      <c r="K4107" s="42" t="n"/>
      <c r="L4107" s="42" t="n"/>
      <c r="M4107" s="42" t="n"/>
      <c r="N4107" s="42" t="n"/>
      <c r="O4107" s="42" t="n"/>
    </row>
    <row r="4108">
      <c r="A4108" s="40" t="n"/>
      <c r="B4108" s="41" t="n"/>
      <c r="C4108" s="42" t="n"/>
      <c r="D4108" s="42" t="n"/>
      <c r="E4108" s="42" t="n"/>
      <c r="F4108" s="42" t="n"/>
      <c r="G4108" s="42" t="n"/>
      <c r="H4108" s="42" t="n"/>
      <c r="I4108" s="42" t="n"/>
      <c r="J4108" s="42" t="n"/>
      <c r="K4108" s="42" t="n"/>
      <c r="L4108" s="42" t="n"/>
      <c r="M4108" s="42" t="n"/>
      <c r="N4108" s="42" t="n"/>
      <c r="O4108" s="42" t="n"/>
    </row>
    <row r="4109">
      <c r="A4109" s="40" t="n"/>
      <c r="B4109" s="41" t="n"/>
      <c r="C4109" s="42" t="n"/>
      <c r="D4109" s="42" t="n"/>
      <c r="E4109" s="42" t="n"/>
      <c r="F4109" s="42" t="n"/>
      <c r="G4109" s="42" t="n"/>
      <c r="H4109" s="42" t="n"/>
      <c r="I4109" s="42" t="n"/>
      <c r="J4109" s="42" t="n"/>
      <c r="K4109" s="42" t="n"/>
      <c r="L4109" s="42" t="n"/>
      <c r="M4109" s="42" t="n"/>
      <c r="N4109" s="42" t="n"/>
      <c r="O4109" s="42" t="n"/>
    </row>
    <row r="4110">
      <c r="A4110" s="40" t="n"/>
      <c r="B4110" s="41" t="n"/>
      <c r="C4110" s="42" t="n"/>
      <c r="D4110" s="42" t="n"/>
      <c r="E4110" s="42" t="n"/>
      <c r="F4110" s="42" t="n"/>
      <c r="G4110" s="42" t="n"/>
      <c r="H4110" s="42" t="n"/>
      <c r="I4110" s="42" t="n"/>
      <c r="J4110" s="42" t="n"/>
      <c r="K4110" s="42" t="n"/>
      <c r="L4110" s="42" t="n"/>
      <c r="M4110" s="42" t="n"/>
      <c r="N4110" s="42" t="n"/>
      <c r="O4110" s="42" t="n"/>
    </row>
    <row r="4111">
      <c r="A4111" s="40" t="n"/>
      <c r="B4111" s="41" t="n"/>
      <c r="C4111" s="42" t="n"/>
      <c r="D4111" s="42" t="n"/>
      <c r="E4111" s="42" t="n"/>
      <c r="F4111" s="42" t="n"/>
      <c r="G4111" s="42" t="n"/>
      <c r="H4111" s="42" t="n"/>
      <c r="I4111" s="42" t="n"/>
      <c r="J4111" s="42" t="n"/>
      <c r="K4111" s="42" t="n"/>
      <c r="L4111" s="42" t="n"/>
      <c r="M4111" s="42" t="n"/>
      <c r="N4111" s="42" t="n"/>
      <c r="O4111" s="42" t="n"/>
    </row>
    <row r="4112">
      <c r="A4112" s="40" t="n"/>
      <c r="B4112" s="41" t="n"/>
      <c r="C4112" s="42" t="n"/>
      <c r="D4112" s="42" t="n"/>
      <c r="E4112" s="42" t="n"/>
      <c r="F4112" s="42" t="n"/>
      <c r="G4112" s="42" t="n"/>
      <c r="H4112" s="42" t="n"/>
      <c r="I4112" s="42" t="n"/>
      <c r="J4112" s="42" t="n"/>
      <c r="K4112" s="42" t="n"/>
      <c r="L4112" s="42" t="n"/>
      <c r="M4112" s="42" t="n"/>
      <c r="N4112" s="42" t="n"/>
      <c r="O4112" s="42" t="n"/>
    </row>
    <row r="4113">
      <c r="A4113" s="40" t="n"/>
      <c r="B4113" s="41" t="n"/>
      <c r="C4113" s="42" t="n"/>
      <c r="D4113" s="42" t="n"/>
      <c r="E4113" s="42" t="n"/>
      <c r="F4113" s="42" t="n"/>
      <c r="G4113" s="42" t="n"/>
      <c r="H4113" s="42" t="n"/>
      <c r="I4113" s="42" t="n"/>
      <c r="J4113" s="42" t="n"/>
      <c r="K4113" s="42" t="n"/>
      <c r="L4113" s="42" t="n"/>
      <c r="M4113" s="42" t="n"/>
      <c r="N4113" s="42" t="n"/>
      <c r="O4113" s="42" t="n"/>
    </row>
    <row r="4114">
      <c r="A4114" s="40" t="n"/>
      <c r="B4114" s="41" t="n"/>
      <c r="C4114" s="42" t="n"/>
      <c r="D4114" s="42" t="n"/>
      <c r="E4114" s="42" t="n"/>
      <c r="F4114" s="42" t="n"/>
      <c r="G4114" s="42" t="n"/>
      <c r="H4114" s="42" t="n"/>
      <c r="I4114" s="42" t="n"/>
      <c r="J4114" s="42" t="n"/>
      <c r="K4114" s="42" t="n"/>
      <c r="L4114" s="42" t="n"/>
      <c r="M4114" s="42" t="n"/>
      <c r="N4114" s="42" t="n"/>
      <c r="O4114" s="42" t="n"/>
    </row>
    <row r="4115">
      <c r="A4115" s="40" t="n"/>
      <c r="B4115" s="41" t="n"/>
      <c r="C4115" s="42" t="n"/>
      <c r="D4115" s="42" t="n"/>
      <c r="E4115" s="42" t="n"/>
      <c r="F4115" s="42" t="n"/>
      <c r="G4115" s="42" t="n"/>
      <c r="H4115" s="42" t="n"/>
      <c r="I4115" s="42" t="n"/>
      <c r="J4115" s="42" t="n"/>
      <c r="K4115" s="42" t="n"/>
      <c r="L4115" s="42" t="n"/>
      <c r="M4115" s="42" t="n"/>
      <c r="N4115" s="42" t="n"/>
      <c r="O4115" s="42" t="n"/>
    </row>
    <row r="4116">
      <c r="A4116" s="40" t="n"/>
      <c r="B4116" s="41" t="n"/>
      <c r="C4116" s="42" t="n"/>
      <c r="D4116" s="42" t="n"/>
      <c r="E4116" s="42" t="n"/>
      <c r="F4116" s="42" t="n"/>
      <c r="G4116" s="42" t="n"/>
      <c r="H4116" s="42" t="n"/>
      <c r="I4116" s="42" t="n"/>
      <c r="J4116" s="42" t="n"/>
      <c r="K4116" s="42" t="n"/>
      <c r="L4116" s="42" t="n"/>
      <c r="M4116" s="42" t="n"/>
      <c r="N4116" s="42" t="n"/>
      <c r="O4116" s="42" t="n"/>
    </row>
    <row r="4117">
      <c r="A4117" s="40" t="n"/>
      <c r="B4117" s="41" t="n"/>
      <c r="C4117" s="42" t="n"/>
      <c r="D4117" s="42" t="n"/>
      <c r="E4117" s="42" t="n"/>
      <c r="F4117" s="42" t="n"/>
      <c r="G4117" s="42" t="n"/>
      <c r="H4117" s="42" t="n"/>
      <c r="I4117" s="42" t="n"/>
      <c r="J4117" s="42" t="n"/>
      <c r="K4117" s="42" t="n"/>
      <c r="L4117" s="42" t="n"/>
      <c r="M4117" s="42" t="n"/>
      <c r="N4117" s="42" t="n"/>
      <c r="O4117" s="42" t="n"/>
    </row>
    <row r="4118">
      <c r="A4118" s="40" t="n"/>
      <c r="B4118" s="41" t="n"/>
      <c r="C4118" s="42" t="n"/>
      <c r="D4118" s="42" t="n"/>
      <c r="E4118" s="42" t="n"/>
      <c r="F4118" s="42" t="n"/>
      <c r="G4118" s="42" t="n"/>
      <c r="H4118" s="42" t="n"/>
      <c r="I4118" s="42" t="n"/>
      <c r="J4118" s="42" t="n"/>
      <c r="K4118" s="42" t="n"/>
      <c r="L4118" s="42" t="n"/>
      <c r="M4118" s="42" t="n"/>
      <c r="N4118" s="42" t="n"/>
      <c r="O4118" s="42" t="n"/>
    </row>
    <row r="4119">
      <c r="A4119" s="40" t="n"/>
      <c r="B4119" s="41" t="n"/>
      <c r="C4119" s="42" t="n"/>
      <c r="D4119" s="42" t="n"/>
      <c r="E4119" s="42" t="n"/>
      <c r="F4119" s="42" t="n"/>
      <c r="G4119" s="42" t="n"/>
      <c r="H4119" s="42" t="n"/>
      <c r="I4119" s="42" t="n"/>
      <c r="J4119" s="42" t="n"/>
      <c r="K4119" s="42" t="n"/>
      <c r="L4119" s="42" t="n"/>
      <c r="M4119" s="42" t="n"/>
      <c r="N4119" s="42" t="n"/>
      <c r="O4119" s="42" t="n"/>
    </row>
    <row r="4120">
      <c r="A4120" s="40" t="n"/>
      <c r="B4120" s="41" t="n"/>
      <c r="C4120" s="42" t="n"/>
      <c r="D4120" s="42" t="n"/>
      <c r="E4120" s="42" t="n"/>
      <c r="F4120" s="42" t="n"/>
      <c r="G4120" s="42" t="n"/>
      <c r="H4120" s="42" t="n"/>
      <c r="I4120" s="42" t="n"/>
      <c r="J4120" s="42" t="n"/>
      <c r="K4120" s="42" t="n"/>
      <c r="L4120" s="42" t="n"/>
      <c r="M4120" s="42" t="n"/>
      <c r="N4120" s="42" t="n"/>
      <c r="O4120" s="42" t="n"/>
    </row>
    <row r="4121">
      <c r="A4121" s="40" t="n"/>
      <c r="B4121" s="41" t="n"/>
      <c r="C4121" s="42" t="n"/>
      <c r="D4121" s="42" t="n"/>
      <c r="E4121" s="42" t="n"/>
      <c r="F4121" s="42" t="n"/>
      <c r="G4121" s="42" t="n"/>
      <c r="H4121" s="42" t="n"/>
      <c r="I4121" s="42" t="n"/>
      <c r="J4121" s="42" t="n"/>
      <c r="K4121" s="42" t="n"/>
      <c r="L4121" s="42" t="n"/>
      <c r="M4121" s="42" t="n"/>
      <c r="N4121" s="42" t="n"/>
      <c r="O4121" s="42" t="n"/>
    </row>
    <row r="4122">
      <c r="A4122" s="40" t="n"/>
      <c r="B4122" s="41" t="n"/>
      <c r="C4122" s="42" t="n"/>
      <c r="D4122" s="42" t="n"/>
      <c r="E4122" s="42" t="n"/>
      <c r="F4122" s="42" t="n"/>
      <c r="G4122" s="42" t="n"/>
      <c r="H4122" s="42" t="n"/>
      <c r="I4122" s="42" t="n"/>
      <c r="J4122" s="42" t="n"/>
      <c r="K4122" s="42" t="n"/>
      <c r="L4122" s="42" t="n"/>
      <c r="M4122" s="42" t="n"/>
      <c r="N4122" s="42" t="n"/>
      <c r="O4122" s="42" t="n"/>
    </row>
    <row r="4123">
      <c r="A4123" s="40" t="n"/>
      <c r="B4123" s="41" t="n"/>
      <c r="C4123" s="42" t="n"/>
      <c r="D4123" s="42" t="n"/>
      <c r="E4123" s="42" t="n"/>
      <c r="F4123" s="42" t="n"/>
      <c r="G4123" s="42" t="n"/>
      <c r="H4123" s="42" t="n"/>
      <c r="I4123" s="42" t="n"/>
      <c r="J4123" s="42" t="n"/>
      <c r="K4123" s="42" t="n"/>
      <c r="L4123" s="42" t="n"/>
      <c r="M4123" s="42" t="n"/>
      <c r="N4123" s="42" t="n"/>
      <c r="O4123" s="42" t="n"/>
    </row>
    <row r="4124">
      <c r="A4124" s="40" t="n"/>
      <c r="B4124" s="41" t="n"/>
      <c r="C4124" s="42" t="n"/>
      <c r="D4124" s="42" t="n"/>
      <c r="E4124" s="42" t="n"/>
      <c r="F4124" s="42" t="n"/>
      <c r="G4124" s="42" t="n"/>
      <c r="H4124" s="42" t="n"/>
      <c r="I4124" s="42" t="n"/>
      <c r="J4124" s="42" t="n"/>
      <c r="K4124" s="42" t="n"/>
      <c r="L4124" s="42" t="n"/>
      <c r="M4124" s="42" t="n"/>
      <c r="N4124" s="42" t="n"/>
      <c r="O4124" s="42" t="n"/>
    </row>
    <row r="4125">
      <c r="A4125" s="40" t="n"/>
      <c r="B4125" s="41" t="n"/>
      <c r="C4125" s="42" t="n"/>
      <c r="D4125" s="42" t="n"/>
      <c r="E4125" s="42" t="n"/>
      <c r="F4125" s="42" t="n"/>
      <c r="G4125" s="42" t="n"/>
      <c r="H4125" s="42" t="n"/>
      <c r="I4125" s="42" t="n"/>
      <c r="J4125" s="42" t="n"/>
      <c r="K4125" s="42" t="n"/>
      <c r="L4125" s="42" t="n"/>
      <c r="M4125" s="42" t="n"/>
      <c r="N4125" s="42" t="n"/>
      <c r="O4125" s="42" t="n"/>
    </row>
    <row r="4126">
      <c r="A4126" s="40" t="n"/>
      <c r="B4126" s="41" t="n"/>
      <c r="C4126" s="42" t="n"/>
      <c r="D4126" s="42" t="n"/>
      <c r="E4126" s="42" t="n"/>
      <c r="F4126" s="42" t="n"/>
      <c r="G4126" s="42" t="n"/>
      <c r="H4126" s="42" t="n"/>
      <c r="I4126" s="42" t="n"/>
      <c r="J4126" s="42" t="n"/>
      <c r="K4126" s="42" t="n"/>
      <c r="L4126" s="42" t="n"/>
      <c r="M4126" s="42" t="n"/>
      <c r="N4126" s="42" t="n"/>
      <c r="O4126" s="42" t="n"/>
    </row>
    <row r="4127">
      <c r="A4127" s="40" t="n"/>
      <c r="B4127" s="41" t="n"/>
      <c r="C4127" s="42" t="n"/>
      <c r="D4127" s="42" t="n"/>
      <c r="E4127" s="42" t="n"/>
      <c r="F4127" s="42" t="n"/>
      <c r="G4127" s="42" t="n"/>
      <c r="H4127" s="42" t="n"/>
      <c r="I4127" s="42" t="n"/>
      <c r="J4127" s="42" t="n"/>
      <c r="K4127" s="42" t="n"/>
      <c r="L4127" s="42" t="n"/>
      <c r="M4127" s="42" t="n"/>
      <c r="N4127" s="42" t="n"/>
      <c r="O4127" s="42" t="n"/>
    </row>
    <row r="4128">
      <c r="A4128" s="40" t="n"/>
      <c r="B4128" s="41" t="n"/>
      <c r="C4128" s="42" t="n"/>
      <c r="D4128" s="42" t="n"/>
      <c r="E4128" s="42" t="n"/>
      <c r="F4128" s="42" t="n"/>
      <c r="G4128" s="42" t="n"/>
      <c r="H4128" s="42" t="n"/>
      <c r="I4128" s="42" t="n"/>
      <c r="J4128" s="42" t="n"/>
      <c r="K4128" s="42" t="n"/>
      <c r="L4128" s="42" t="n"/>
      <c r="M4128" s="42" t="n"/>
      <c r="N4128" s="42" t="n"/>
      <c r="O4128" s="42" t="n"/>
    </row>
    <row r="4129">
      <c r="A4129" s="40" t="n"/>
      <c r="B4129" s="41" t="n"/>
      <c r="C4129" s="42" t="n"/>
      <c r="D4129" s="42" t="n"/>
      <c r="E4129" s="42" t="n"/>
      <c r="F4129" s="42" t="n"/>
      <c r="G4129" s="42" t="n"/>
      <c r="H4129" s="42" t="n"/>
      <c r="I4129" s="42" t="n"/>
      <c r="J4129" s="42" t="n"/>
      <c r="K4129" s="42" t="n"/>
      <c r="L4129" s="42" t="n"/>
      <c r="M4129" s="42" t="n"/>
      <c r="N4129" s="42" t="n"/>
      <c r="O4129" s="42" t="n"/>
    </row>
    <row r="4130">
      <c r="A4130" s="40" t="n"/>
      <c r="B4130" s="41" t="n"/>
      <c r="C4130" s="42" t="n"/>
      <c r="D4130" s="42" t="n"/>
      <c r="E4130" s="42" t="n"/>
      <c r="F4130" s="42" t="n"/>
      <c r="G4130" s="42" t="n"/>
      <c r="H4130" s="42" t="n"/>
      <c r="I4130" s="42" t="n"/>
      <c r="J4130" s="42" t="n"/>
      <c r="K4130" s="42" t="n"/>
      <c r="L4130" s="42" t="n"/>
      <c r="M4130" s="42" t="n"/>
      <c r="N4130" s="42" t="n"/>
      <c r="O4130" s="42" t="n"/>
    </row>
    <row r="4131">
      <c r="A4131" s="40" t="n"/>
      <c r="B4131" s="41" t="n"/>
      <c r="C4131" s="42" t="n"/>
      <c r="D4131" s="42" t="n"/>
      <c r="E4131" s="42" t="n"/>
      <c r="F4131" s="42" t="n"/>
      <c r="G4131" s="42" t="n"/>
      <c r="H4131" s="42" t="n"/>
      <c r="I4131" s="42" t="n"/>
      <c r="J4131" s="42" t="n"/>
      <c r="K4131" s="42" t="n"/>
      <c r="L4131" s="42" t="n"/>
      <c r="M4131" s="42" t="n"/>
      <c r="N4131" s="42" t="n"/>
      <c r="O4131" s="42" t="n"/>
    </row>
    <row r="4132">
      <c r="A4132" s="40" t="n"/>
      <c r="B4132" s="41" t="n"/>
      <c r="C4132" s="42" t="n"/>
      <c r="D4132" s="42" t="n"/>
      <c r="E4132" s="42" t="n"/>
      <c r="F4132" s="42" t="n"/>
      <c r="G4132" s="42" t="n"/>
      <c r="H4132" s="42" t="n"/>
      <c r="I4132" s="42" t="n"/>
      <c r="J4132" s="42" t="n"/>
      <c r="K4132" s="42" t="n"/>
      <c r="L4132" s="42" t="n"/>
      <c r="M4132" s="42" t="n"/>
      <c r="N4132" s="42" t="n"/>
      <c r="O4132" s="42" t="n"/>
    </row>
    <row r="4133">
      <c r="A4133" s="40" t="n"/>
      <c r="B4133" s="41" t="n"/>
      <c r="C4133" s="42" t="n"/>
      <c r="D4133" s="42" t="n"/>
      <c r="E4133" s="42" t="n"/>
      <c r="F4133" s="42" t="n"/>
      <c r="G4133" s="42" t="n"/>
      <c r="H4133" s="42" t="n"/>
      <c r="I4133" s="42" t="n"/>
      <c r="J4133" s="42" t="n"/>
      <c r="K4133" s="42" t="n"/>
      <c r="L4133" s="42" t="n"/>
      <c r="M4133" s="42" t="n"/>
      <c r="N4133" s="42" t="n"/>
      <c r="O4133" s="42" t="n"/>
    </row>
    <row r="4134">
      <c r="A4134" s="40" t="n"/>
      <c r="B4134" s="41" t="n"/>
      <c r="C4134" s="42" t="n"/>
      <c r="D4134" s="42" t="n"/>
      <c r="E4134" s="42" t="n"/>
      <c r="F4134" s="42" t="n"/>
      <c r="G4134" s="42" t="n"/>
      <c r="H4134" s="42" t="n"/>
      <c r="I4134" s="42" t="n"/>
      <c r="J4134" s="42" t="n"/>
      <c r="K4134" s="42" t="n"/>
      <c r="L4134" s="42" t="n"/>
      <c r="M4134" s="42" t="n"/>
      <c r="N4134" s="42" t="n"/>
      <c r="O4134" s="42" t="n"/>
    </row>
    <row r="4135">
      <c r="A4135" s="40" t="n"/>
      <c r="B4135" s="41" t="n"/>
      <c r="C4135" s="42" t="n"/>
      <c r="D4135" s="42" t="n"/>
      <c r="E4135" s="42" t="n"/>
      <c r="F4135" s="42" t="n"/>
      <c r="G4135" s="42" t="n"/>
      <c r="H4135" s="42" t="n"/>
      <c r="I4135" s="42" t="n"/>
      <c r="J4135" s="42" t="n"/>
      <c r="K4135" s="42" t="n"/>
      <c r="L4135" s="42" t="n"/>
      <c r="M4135" s="42" t="n"/>
      <c r="N4135" s="42" t="n"/>
      <c r="O4135" s="42" t="n"/>
    </row>
    <row r="4136">
      <c r="A4136" s="40" t="n"/>
      <c r="B4136" s="41" t="n"/>
      <c r="C4136" s="42" t="n"/>
      <c r="D4136" s="42" t="n"/>
      <c r="E4136" s="42" t="n"/>
      <c r="F4136" s="42" t="n"/>
      <c r="G4136" s="42" t="n"/>
      <c r="H4136" s="42" t="n"/>
      <c r="I4136" s="42" t="n"/>
      <c r="J4136" s="42" t="n"/>
      <c r="K4136" s="42" t="n"/>
      <c r="L4136" s="42" t="n"/>
      <c r="M4136" s="42" t="n"/>
      <c r="N4136" s="42" t="n"/>
      <c r="O4136" s="42" t="n"/>
    </row>
    <row r="4137">
      <c r="A4137" s="40" t="n"/>
      <c r="B4137" s="41" t="n"/>
      <c r="C4137" s="42" t="n"/>
      <c r="D4137" s="42" t="n"/>
      <c r="E4137" s="42" t="n"/>
      <c r="F4137" s="42" t="n"/>
      <c r="G4137" s="42" t="n"/>
      <c r="H4137" s="42" t="n"/>
      <c r="I4137" s="42" t="n"/>
      <c r="J4137" s="42" t="n"/>
      <c r="K4137" s="42" t="n"/>
      <c r="L4137" s="42" t="n"/>
      <c r="M4137" s="42" t="n"/>
      <c r="N4137" s="42" t="n"/>
      <c r="O4137" s="42" t="n"/>
    </row>
    <row r="4138">
      <c r="A4138" s="40" t="n"/>
      <c r="B4138" s="41" t="n"/>
      <c r="C4138" s="42" t="n"/>
      <c r="D4138" s="42" t="n"/>
      <c r="E4138" s="42" t="n"/>
      <c r="F4138" s="42" t="n"/>
      <c r="G4138" s="42" t="n"/>
      <c r="H4138" s="42" t="n"/>
      <c r="I4138" s="42" t="n"/>
      <c r="J4138" s="42" t="n"/>
      <c r="K4138" s="42" t="n"/>
      <c r="L4138" s="42" t="n"/>
      <c r="M4138" s="42" t="n"/>
      <c r="N4138" s="42" t="n"/>
      <c r="O4138" s="42" t="n"/>
    </row>
    <row r="4139">
      <c r="A4139" s="40" t="n"/>
      <c r="B4139" s="41" t="n"/>
      <c r="C4139" s="42" t="n"/>
      <c r="D4139" s="42" t="n"/>
      <c r="E4139" s="42" t="n"/>
      <c r="F4139" s="42" t="n"/>
      <c r="G4139" s="42" t="n"/>
      <c r="H4139" s="42" t="n"/>
      <c r="I4139" s="42" t="n"/>
      <c r="J4139" s="42" t="n"/>
      <c r="K4139" s="42" t="n"/>
      <c r="L4139" s="42" t="n"/>
      <c r="M4139" s="42" t="n"/>
      <c r="N4139" s="42" t="n"/>
      <c r="O4139" s="42" t="n"/>
    </row>
    <row r="4140">
      <c r="A4140" s="40" t="n"/>
      <c r="B4140" s="41" t="n"/>
      <c r="C4140" s="42" t="n"/>
      <c r="D4140" s="42" t="n"/>
      <c r="E4140" s="42" t="n"/>
      <c r="F4140" s="42" t="n"/>
      <c r="G4140" s="42" t="n"/>
      <c r="H4140" s="42" t="n"/>
      <c r="I4140" s="42" t="n"/>
      <c r="J4140" s="42" t="n"/>
      <c r="K4140" s="42" t="n"/>
      <c r="L4140" s="42" t="n"/>
      <c r="M4140" s="42" t="n"/>
      <c r="N4140" s="42" t="n"/>
      <c r="O4140" s="42" t="n"/>
    </row>
    <row r="4141">
      <c r="A4141" s="40" t="n"/>
      <c r="B4141" s="41" t="n"/>
      <c r="C4141" s="42" t="n"/>
      <c r="D4141" s="42" t="n"/>
      <c r="E4141" s="42" t="n"/>
      <c r="F4141" s="42" t="n"/>
      <c r="G4141" s="42" t="n"/>
      <c r="H4141" s="42" t="n"/>
      <c r="I4141" s="42" t="n"/>
      <c r="J4141" s="42" t="n"/>
      <c r="K4141" s="42" t="n"/>
      <c r="L4141" s="42" t="n"/>
      <c r="M4141" s="42" t="n"/>
      <c r="N4141" s="42" t="n"/>
      <c r="O4141" s="42" t="n"/>
    </row>
    <row r="4142">
      <c r="A4142" s="40" t="n"/>
      <c r="B4142" s="41" t="n"/>
      <c r="C4142" s="42" t="n"/>
      <c r="D4142" s="42" t="n"/>
      <c r="E4142" s="42" t="n"/>
      <c r="F4142" s="42" t="n"/>
      <c r="G4142" s="42" t="n"/>
      <c r="H4142" s="42" t="n"/>
      <c r="I4142" s="42" t="n"/>
      <c r="J4142" s="42" t="n"/>
      <c r="K4142" s="42" t="n"/>
      <c r="L4142" s="42" t="n"/>
      <c r="M4142" s="42" t="n"/>
      <c r="N4142" s="42" t="n"/>
      <c r="O4142" s="42" t="n"/>
    </row>
    <row r="4143">
      <c r="A4143" s="40" t="n"/>
      <c r="B4143" s="41" t="n"/>
      <c r="C4143" s="42" t="n"/>
      <c r="D4143" s="42" t="n"/>
      <c r="E4143" s="42" t="n"/>
      <c r="F4143" s="42" t="n"/>
      <c r="G4143" s="42" t="n"/>
      <c r="H4143" s="42" t="n"/>
      <c r="I4143" s="42" t="n"/>
      <c r="J4143" s="42" t="n"/>
      <c r="K4143" s="42" t="n"/>
      <c r="L4143" s="42" t="n"/>
      <c r="M4143" s="42" t="n"/>
      <c r="N4143" s="42" t="n"/>
      <c r="O4143" s="42" t="n"/>
    </row>
    <row r="4144">
      <c r="A4144" s="40" t="n"/>
      <c r="B4144" s="41" t="n"/>
      <c r="C4144" s="42" t="n"/>
      <c r="D4144" s="42" t="n"/>
      <c r="E4144" s="42" t="n"/>
      <c r="F4144" s="42" t="n"/>
      <c r="G4144" s="42" t="n"/>
      <c r="H4144" s="42" t="n"/>
      <c r="I4144" s="42" t="n"/>
      <c r="J4144" s="42" t="n"/>
      <c r="K4144" s="42" t="n"/>
      <c r="L4144" s="42" t="n"/>
      <c r="M4144" s="42" t="n"/>
      <c r="N4144" s="42" t="n"/>
      <c r="O4144" s="42" t="n"/>
    </row>
    <row r="4145">
      <c r="A4145" s="40" t="n"/>
      <c r="B4145" s="41" t="n"/>
      <c r="C4145" s="42" t="n"/>
      <c r="D4145" s="42" t="n"/>
      <c r="E4145" s="42" t="n"/>
      <c r="F4145" s="42" t="n"/>
      <c r="G4145" s="42" t="n"/>
      <c r="H4145" s="42" t="n"/>
      <c r="I4145" s="42" t="n"/>
      <c r="J4145" s="42" t="n"/>
      <c r="K4145" s="42" t="n"/>
      <c r="L4145" s="42" t="n"/>
      <c r="M4145" s="42" t="n"/>
      <c r="N4145" s="42" t="n"/>
      <c r="O4145" s="42" t="n"/>
    </row>
    <row r="4146">
      <c r="A4146" s="40" t="n"/>
      <c r="B4146" s="41" t="n"/>
      <c r="C4146" s="42" t="n"/>
      <c r="D4146" s="42" t="n"/>
      <c r="E4146" s="42" t="n"/>
      <c r="F4146" s="42" t="n"/>
      <c r="G4146" s="42" t="n"/>
      <c r="H4146" s="42" t="n"/>
      <c r="I4146" s="42" t="n"/>
      <c r="J4146" s="42" t="n"/>
      <c r="K4146" s="42" t="n"/>
      <c r="L4146" s="42" t="n"/>
      <c r="M4146" s="42" t="n"/>
      <c r="N4146" s="42" t="n"/>
      <c r="O4146" s="42" t="n"/>
    </row>
    <row r="4147">
      <c r="A4147" s="40" t="n"/>
      <c r="B4147" s="41" t="n"/>
      <c r="C4147" s="42" t="n"/>
      <c r="D4147" s="42" t="n"/>
      <c r="E4147" s="42" t="n"/>
      <c r="F4147" s="42" t="n"/>
      <c r="G4147" s="42" t="n"/>
      <c r="H4147" s="42" t="n"/>
      <c r="I4147" s="42" t="n"/>
      <c r="J4147" s="42" t="n"/>
      <c r="K4147" s="42" t="n"/>
      <c r="L4147" s="42" t="n"/>
      <c r="M4147" s="42" t="n"/>
      <c r="N4147" s="42" t="n"/>
      <c r="O4147" s="42" t="n"/>
    </row>
    <row r="4148">
      <c r="A4148" s="40" t="n"/>
      <c r="B4148" s="41" t="n"/>
      <c r="C4148" s="42" t="n"/>
      <c r="D4148" s="42" t="n"/>
      <c r="E4148" s="42" t="n"/>
      <c r="F4148" s="42" t="n"/>
      <c r="G4148" s="42" t="n"/>
      <c r="H4148" s="42" t="n"/>
      <c r="I4148" s="42" t="n"/>
      <c r="J4148" s="42" t="n"/>
      <c r="K4148" s="42" t="n"/>
      <c r="L4148" s="42" t="n"/>
      <c r="M4148" s="42" t="n"/>
      <c r="N4148" s="42" t="n"/>
      <c r="O4148" s="42" t="n"/>
    </row>
    <row r="4149">
      <c r="A4149" s="40" t="n"/>
      <c r="B4149" s="41" t="n"/>
      <c r="C4149" s="42" t="n"/>
      <c r="D4149" s="42" t="n"/>
      <c r="E4149" s="42" t="n"/>
      <c r="F4149" s="42" t="n"/>
      <c r="G4149" s="42" t="n"/>
      <c r="H4149" s="42" t="n"/>
      <c r="I4149" s="42" t="n"/>
      <c r="J4149" s="42" t="n"/>
      <c r="K4149" s="42" t="n"/>
      <c r="L4149" s="42" t="n"/>
      <c r="M4149" s="42" t="n"/>
      <c r="N4149" s="42" t="n"/>
      <c r="O4149" s="42" t="n"/>
    </row>
    <row r="4150">
      <c r="A4150" s="40" t="n"/>
      <c r="B4150" s="41" t="n"/>
      <c r="C4150" s="42" t="n"/>
      <c r="D4150" s="42" t="n"/>
      <c r="E4150" s="42" t="n"/>
      <c r="F4150" s="42" t="n"/>
      <c r="G4150" s="42" t="n"/>
      <c r="H4150" s="42" t="n"/>
      <c r="I4150" s="42" t="n"/>
      <c r="J4150" s="42" t="n"/>
      <c r="K4150" s="42" t="n"/>
      <c r="L4150" s="42" t="n"/>
      <c r="M4150" s="42" t="n"/>
      <c r="N4150" s="42" t="n"/>
      <c r="O4150" s="42" t="n"/>
    </row>
    <row r="4151">
      <c r="A4151" s="40" t="n"/>
      <c r="B4151" s="41" t="n"/>
      <c r="C4151" s="42" t="n"/>
      <c r="D4151" s="42" t="n"/>
      <c r="E4151" s="42" t="n"/>
      <c r="F4151" s="42" t="n"/>
      <c r="G4151" s="42" t="n"/>
      <c r="H4151" s="42" t="n"/>
      <c r="I4151" s="42" t="n"/>
      <c r="J4151" s="42" t="n"/>
      <c r="K4151" s="42" t="n"/>
      <c r="L4151" s="42" t="n"/>
      <c r="M4151" s="42" t="n"/>
      <c r="N4151" s="42" t="n"/>
      <c r="O4151" s="42" t="n"/>
    </row>
    <row r="4152">
      <c r="A4152" s="40" t="n"/>
      <c r="B4152" s="41" t="n"/>
      <c r="C4152" s="42" t="n"/>
      <c r="D4152" s="42" t="n"/>
      <c r="E4152" s="42" t="n"/>
      <c r="F4152" s="42" t="n"/>
      <c r="G4152" s="42" t="n"/>
      <c r="H4152" s="42" t="n"/>
      <c r="I4152" s="42" t="n"/>
      <c r="J4152" s="42" t="n"/>
      <c r="K4152" s="42" t="n"/>
      <c r="L4152" s="42" t="n"/>
      <c r="M4152" s="42" t="n"/>
      <c r="N4152" s="42" t="n"/>
      <c r="O4152" s="42" t="n"/>
    </row>
    <row r="4153">
      <c r="A4153" s="40" t="n"/>
      <c r="B4153" s="41" t="n"/>
      <c r="C4153" s="42" t="n"/>
      <c r="D4153" s="42" t="n"/>
      <c r="E4153" s="42" t="n"/>
      <c r="F4153" s="42" t="n"/>
      <c r="G4153" s="42" t="n"/>
      <c r="H4153" s="42" t="n"/>
      <c r="I4153" s="42" t="n"/>
      <c r="J4153" s="42" t="n"/>
      <c r="K4153" s="42" t="n"/>
      <c r="L4153" s="42" t="n"/>
      <c r="M4153" s="42" t="n"/>
      <c r="N4153" s="42" t="n"/>
      <c r="O4153" s="42" t="n"/>
    </row>
    <row r="4154">
      <c r="A4154" s="40" t="n"/>
      <c r="B4154" s="41" t="n"/>
      <c r="C4154" s="42" t="n"/>
      <c r="D4154" s="42" t="n"/>
      <c r="E4154" s="42" t="n"/>
      <c r="F4154" s="42" t="n"/>
      <c r="G4154" s="42" t="n"/>
      <c r="H4154" s="42" t="n"/>
      <c r="I4154" s="42" t="n"/>
      <c r="J4154" s="42" t="n"/>
      <c r="K4154" s="42" t="n"/>
      <c r="L4154" s="42" t="n"/>
      <c r="M4154" s="42" t="n"/>
      <c r="N4154" s="42" t="n"/>
      <c r="O4154" s="42" t="n"/>
    </row>
    <row r="4155">
      <c r="A4155" s="40" t="n"/>
      <c r="B4155" s="41" t="n"/>
      <c r="C4155" s="42" t="n"/>
      <c r="D4155" s="42" t="n"/>
      <c r="E4155" s="42" t="n"/>
      <c r="F4155" s="42" t="n"/>
      <c r="G4155" s="42" t="n"/>
      <c r="H4155" s="42" t="n"/>
      <c r="I4155" s="42" t="n"/>
      <c r="J4155" s="42" t="n"/>
      <c r="K4155" s="42" t="n"/>
      <c r="L4155" s="42" t="n"/>
      <c r="M4155" s="42" t="n"/>
      <c r="N4155" s="42" t="n"/>
      <c r="O4155" s="42" t="n"/>
    </row>
    <row r="4156">
      <c r="A4156" s="40" t="n"/>
      <c r="B4156" s="41" t="n"/>
      <c r="C4156" s="42" t="n"/>
      <c r="D4156" s="42" t="n"/>
      <c r="E4156" s="42" t="n"/>
      <c r="F4156" s="42" t="n"/>
      <c r="G4156" s="42" t="n"/>
      <c r="H4156" s="42" t="n"/>
      <c r="I4156" s="42" t="n"/>
      <c r="J4156" s="42" t="n"/>
      <c r="K4156" s="42" t="n"/>
      <c r="L4156" s="42" t="n"/>
      <c r="M4156" s="42" t="n"/>
      <c r="N4156" s="42" t="n"/>
      <c r="O4156" s="42" t="n"/>
    </row>
    <row r="4157">
      <c r="A4157" s="40" t="n"/>
      <c r="B4157" s="41" t="n"/>
      <c r="C4157" s="42" t="n"/>
      <c r="D4157" s="42" t="n"/>
      <c r="E4157" s="42" t="n"/>
      <c r="F4157" s="42" t="n"/>
      <c r="G4157" s="42" t="n"/>
      <c r="H4157" s="42" t="n"/>
      <c r="I4157" s="42" t="n"/>
      <c r="J4157" s="42" t="n"/>
      <c r="K4157" s="42" t="n"/>
      <c r="L4157" s="42" t="n"/>
      <c r="M4157" s="42" t="n"/>
      <c r="N4157" s="42" t="n"/>
      <c r="O4157" s="42" t="n"/>
    </row>
    <row r="4158">
      <c r="A4158" s="40" t="n"/>
      <c r="B4158" s="41" t="n"/>
      <c r="C4158" s="42" t="n"/>
      <c r="D4158" s="42" t="n"/>
      <c r="E4158" s="42" t="n"/>
      <c r="F4158" s="42" t="n"/>
      <c r="G4158" s="42" t="n"/>
      <c r="H4158" s="42" t="n"/>
      <c r="I4158" s="42" t="n"/>
      <c r="J4158" s="42" t="n"/>
      <c r="K4158" s="42" t="n"/>
      <c r="L4158" s="42" t="n"/>
      <c r="M4158" s="42" t="n"/>
      <c r="N4158" s="42" t="n"/>
      <c r="O4158" s="42" t="n"/>
    </row>
    <row r="4159">
      <c r="A4159" s="40" t="n"/>
      <c r="B4159" s="41" t="n"/>
      <c r="C4159" s="42" t="n"/>
      <c r="D4159" s="42" t="n"/>
      <c r="E4159" s="42" t="n"/>
      <c r="F4159" s="42" t="n"/>
      <c r="G4159" s="42" t="n"/>
      <c r="H4159" s="42" t="n"/>
      <c r="I4159" s="42" t="n"/>
      <c r="J4159" s="42" t="n"/>
      <c r="K4159" s="42" t="n"/>
      <c r="L4159" s="42" t="n"/>
      <c r="M4159" s="42" t="n"/>
      <c r="N4159" s="42" t="n"/>
      <c r="O4159" s="42" t="n"/>
    </row>
    <row r="4160">
      <c r="A4160" s="40" t="n"/>
      <c r="B4160" s="41" t="n"/>
      <c r="C4160" s="42" t="n"/>
      <c r="D4160" s="42" t="n"/>
      <c r="E4160" s="42" t="n"/>
      <c r="F4160" s="42" t="n"/>
      <c r="G4160" s="42" t="n"/>
      <c r="H4160" s="42" t="n"/>
      <c r="I4160" s="42" t="n"/>
      <c r="J4160" s="42" t="n"/>
      <c r="K4160" s="42" t="n"/>
      <c r="L4160" s="42" t="n"/>
      <c r="M4160" s="42" t="n"/>
      <c r="N4160" s="42" t="n"/>
      <c r="O4160" s="42" t="n"/>
    </row>
    <row r="4161">
      <c r="A4161" s="40" t="n"/>
      <c r="B4161" s="41" t="n"/>
      <c r="C4161" s="42" t="n"/>
      <c r="D4161" s="42" t="n"/>
      <c r="E4161" s="42" t="n"/>
      <c r="F4161" s="42" t="n"/>
      <c r="G4161" s="42" t="n"/>
      <c r="H4161" s="42" t="n"/>
      <c r="I4161" s="42" t="n"/>
      <c r="J4161" s="42" t="n"/>
      <c r="K4161" s="42" t="n"/>
      <c r="L4161" s="42" t="n"/>
      <c r="M4161" s="42" t="n"/>
      <c r="N4161" s="42" t="n"/>
      <c r="O4161" s="42" t="n"/>
    </row>
    <row r="4162">
      <c r="A4162" s="40" t="n"/>
      <c r="B4162" s="41" t="n"/>
      <c r="C4162" s="42" t="n"/>
      <c r="D4162" s="42" t="n"/>
      <c r="E4162" s="42" t="n"/>
      <c r="F4162" s="42" t="n"/>
      <c r="G4162" s="42" t="n"/>
      <c r="H4162" s="42" t="n"/>
      <c r="I4162" s="42" t="n"/>
      <c r="J4162" s="42" t="n"/>
      <c r="K4162" s="42" t="n"/>
      <c r="L4162" s="42" t="n"/>
      <c r="M4162" s="42" t="n"/>
      <c r="N4162" s="42" t="n"/>
      <c r="O4162" s="42" t="n"/>
    </row>
    <row r="4163">
      <c r="A4163" s="40" t="n"/>
      <c r="B4163" s="41" t="n"/>
      <c r="C4163" s="42" t="n"/>
      <c r="D4163" s="42" t="n"/>
      <c r="E4163" s="42" t="n"/>
      <c r="F4163" s="42" t="n"/>
      <c r="G4163" s="42" t="n"/>
      <c r="H4163" s="42" t="n"/>
      <c r="I4163" s="42" t="n"/>
      <c r="J4163" s="42" t="n"/>
      <c r="K4163" s="42" t="n"/>
      <c r="L4163" s="42" t="n"/>
      <c r="M4163" s="42" t="n"/>
      <c r="N4163" s="42" t="n"/>
      <c r="O4163" s="42" t="n"/>
    </row>
    <row r="4164">
      <c r="A4164" s="40" t="n"/>
      <c r="B4164" s="41" t="n"/>
      <c r="C4164" s="42" t="n"/>
      <c r="D4164" s="42" t="n"/>
      <c r="E4164" s="42" t="n"/>
      <c r="F4164" s="42" t="n"/>
      <c r="G4164" s="42" t="n"/>
      <c r="H4164" s="42" t="n"/>
      <c r="I4164" s="42" t="n"/>
      <c r="J4164" s="42" t="n"/>
      <c r="K4164" s="42" t="n"/>
      <c r="L4164" s="42" t="n"/>
      <c r="M4164" s="42" t="n"/>
      <c r="N4164" s="42" t="n"/>
      <c r="O4164" s="42" t="n"/>
    </row>
    <row r="4165">
      <c r="A4165" s="40" t="n"/>
      <c r="B4165" s="41" t="n"/>
      <c r="C4165" s="42" t="n"/>
      <c r="D4165" s="42" t="n"/>
      <c r="E4165" s="42" t="n"/>
      <c r="F4165" s="42" t="n"/>
      <c r="G4165" s="42" t="n"/>
      <c r="H4165" s="42" t="n"/>
      <c r="I4165" s="42" t="n"/>
      <c r="J4165" s="42" t="n"/>
      <c r="K4165" s="42" t="n"/>
      <c r="L4165" s="42" t="n"/>
      <c r="M4165" s="42" t="n"/>
      <c r="N4165" s="42" t="n"/>
      <c r="O4165" s="42" t="n"/>
    </row>
    <row r="4166">
      <c r="A4166" s="40" t="n"/>
      <c r="B4166" s="41" t="n"/>
      <c r="C4166" s="42" t="n"/>
      <c r="D4166" s="42" t="n"/>
      <c r="E4166" s="42" t="n"/>
      <c r="F4166" s="42" t="n"/>
      <c r="G4166" s="42" t="n"/>
      <c r="H4166" s="42" t="n"/>
      <c r="I4166" s="42" t="n"/>
      <c r="J4166" s="42" t="n"/>
      <c r="K4166" s="42" t="n"/>
      <c r="L4166" s="42" t="n"/>
      <c r="M4166" s="42" t="n"/>
      <c r="N4166" s="42" t="n"/>
      <c r="O4166" s="42" t="n"/>
    </row>
    <row r="4167">
      <c r="A4167" s="40" t="n"/>
      <c r="B4167" s="41" t="n"/>
      <c r="C4167" s="42" t="n"/>
      <c r="D4167" s="42" t="n"/>
      <c r="E4167" s="42" t="n"/>
      <c r="F4167" s="42" t="n"/>
      <c r="G4167" s="42" t="n"/>
      <c r="H4167" s="42" t="n"/>
      <c r="I4167" s="42" t="n"/>
      <c r="J4167" s="42" t="n"/>
      <c r="K4167" s="42" t="n"/>
      <c r="L4167" s="42" t="n"/>
      <c r="M4167" s="42" t="n"/>
      <c r="N4167" s="42" t="n"/>
      <c r="O4167" s="42" t="n"/>
    </row>
    <row r="4168">
      <c r="A4168" s="40" t="n"/>
      <c r="B4168" s="41" t="n"/>
      <c r="C4168" s="42" t="n"/>
      <c r="D4168" s="42" t="n"/>
      <c r="E4168" s="42" t="n"/>
      <c r="F4168" s="42" t="n"/>
      <c r="G4168" s="42" t="n"/>
      <c r="H4168" s="42" t="n"/>
      <c r="I4168" s="42" t="n"/>
      <c r="J4168" s="42" t="n"/>
      <c r="K4168" s="42" t="n"/>
      <c r="L4168" s="42" t="n"/>
      <c r="M4168" s="42" t="n"/>
      <c r="N4168" s="42" t="n"/>
      <c r="O4168" s="42" t="n"/>
    </row>
    <row r="4169">
      <c r="A4169" s="40" t="n"/>
      <c r="B4169" s="41" t="n"/>
      <c r="C4169" s="42" t="n"/>
      <c r="D4169" s="42" t="n"/>
      <c r="E4169" s="42" t="n"/>
      <c r="F4169" s="42" t="n"/>
      <c r="G4169" s="42" t="n"/>
      <c r="H4169" s="42" t="n"/>
      <c r="I4169" s="42" t="n"/>
      <c r="J4169" s="42" t="n"/>
      <c r="K4169" s="42" t="n"/>
      <c r="L4169" s="42" t="n"/>
      <c r="M4169" s="42" t="n"/>
      <c r="N4169" s="42" t="n"/>
      <c r="O4169" s="42" t="n"/>
    </row>
    <row r="4170">
      <c r="A4170" s="40" t="n"/>
      <c r="B4170" s="41" t="n"/>
      <c r="C4170" s="42" t="n"/>
      <c r="D4170" s="42" t="n"/>
      <c r="E4170" s="42" t="n"/>
      <c r="F4170" s="42" t="n"/>
      <c r="G4170" s="42" t="n"/>
      <c r="H4170" s="42" t="n"/>
      <c r="I4170" s="42" t="n"/>
      <c r="J4170" s="42" t="n"/>
      <c r="K4170" s="42" t="n"/>
      <c r="L4170" s="42" t="n"/>
      <c r="M4170" s="42" t="n"/>
      <c r="N4170" s="42" t="n"/>
      <c r="O4170" s="42" t="n"/>
    </row>
    <row r="4171">
      <c r="A4171" s="40" t="n"/>
      <c r="B4171" s="41" t="n"/>
      <c r="C4171" s="42" t="n"/>
      <c r="D4171" s="42" t="n"/>
      <c r="E4171" s="42" t="n"/>
      <c r="F4171" s="42" t="n"/>
      <c r="G4171" s="42" t="n"/>
      <c r="H4171" s="42" t="n"/>
      <c r="I4171" s="42" t="n"/>
      <c r="J4171" s="42" t="n"/>
      <c r="K4171" s="42" t="n"/>
      <c r="L4171" s="42" t="n"/>
      <c r="M4171" s="42" t="n"/>
      <c r="N4171" s="42" t="n"/>
      <c r="O4171" s="42" t="n"/>
    </row>
    <row r="4172">
      <c r="A4172" s="40" t="n"/>
      <c r="B4172" s="41" t="n"/>
      <c r="C4172" s="42" t="n"/>
      <c r="D4172" s="42" t="n"/>
      <c r="E4172" s="42" t="n"/>
      <c r="F4172" s="42" t="n"/>
      <c r="G4172" s="42" t="n"/>
      <c r="H4172" s="42" t="n"/>
      <c r="I4172" s="42" t="n"/>
      <c r="J4172" s="42" t="n"/>
      <c r="K4172" s="42" t="n"/>
      <c r="L4172" s="42" t="n"/>
      <c r="M4172" s="42" t="n"/>
      <c r="N4172" s="42" t="n"/>
      <c r="O4172" s="42" t="n"/>
    </row>
    <row r="4173">
      <c r="A4173" s="40" t="n"/>
      <c r="B4173" s="41" t="n"/>
      <c r="C4173" s="42" t="n"/>
      <c r="D4173" s="42" t="n"/>
      <c r="E4173" s="42" t="n"/>
      <c r="F4173" s="42" t="n"/>
      <c r="G4173" s="42" t="n"/>
      <c r="H4173" s="42" t="n"/>
      <c r="I4173" s="42" t="n"/>
      <c r="J4173" s="42" t="n"/>
      <c r="K4173" s="42" t="n"/>
      <c r="L4173" s="42" t="n"/>
      <c r="M4173" s="42" t="n"/>
      <c r="N4173" s="42" t="n"/>
      <c r="O4173" s="42" t="n"/>
    </row>
    <row r="4174">
      <c r="A4174" s="40" t="n"/>
      <c r="B4174" s="41" t="n"/>
      <c r="C4174" s="42" t="n"/>
      <c r="D4174" s="42" t="n"/>
      <c r="E4174" s="42" t="n"/>
      <c r="F4174" s="42" t="n"/>
      <c r="G4174" s="42" t="n"/>
      <c r="H4174" s="42" t="n"/>
      <c r="I4174" s="42" t="n"/>
      <c r="J4174" s="42" t="n"/>
      <c r="K4174" s="42" t="n"/>
      <c r="L4174" s="42" t="n"/>
      <c r="M4174" s="42" t="n"/>
      <c r="N4174" s="42" t="n"/>
      <c r="O4174" s="42" t="n"/>
    </row>
    <row r="4175">
      <c r="A4175" s="40" t="n"/>
      <c r="B4175" s="41" t="n"/>
      <c r="C4175" s="42" t="n"/>
      <c r="D4175" s="42" t="n"/>
      <c r="E4175" s="42" t="n"/>
      <c r="F4175" s="42" t="n"/>
      <c r="G4175" s="42" t="n"/>
      <c r="H4175" s="42" t="n"/>
      <c r="I4175" s="42" t="n"/>
      <c r="J4175" s="42" t="n"/>
      <c r="K4175" s="42" t="n"/>
      <c r="L4175" s="42" t="n"/>
      <c r="M4175" s="42" t="n"/>
      <c r="N4175" s="42" t="n"/>
      <c r="O4175" s="42" t="n"/>
    </row>
    <row r="4176">
      <c r="A4176" s="40" t="n"/>
      <c r="B4176" s="41" t="n"/>
      <c r="C4176" s="42" t="n"/>
      <c r="D4176" s="42" t="n"/>
      <c r="E4176" s="42" t="n"/>
      <c r="F4176" s="42" t="n"/>
      <c r="G4176" s="42" t="n"/>
      <c r="H4176" s="42" t="n"/>
      <c r="I4176" s="42" t="n"/>
      <c r="J4176" s="42" t="n"/>
      <c r="K4176" s="42" t="n"/>
      <c r="L4176" s="42" t="n"/>
      <c r="M4176" s="42" t="n"/>
      <c r="N4176" s="42" t="n"/>
      <c r="O4176" s="42" t="n"/>
    </row>
    <row r="4177">
      <c r="A4177" s="40" t="n"/>
      <c r="B4177" s="41" t="n"/>
      <c r="C4177" s="42" t="n"/>
      <c r="D4177" s="42" t="n"/>
      <c r="E4177" s="42" t="n"/>
      <c r="F4177" s="42" t="n"/>
      <c r="G4177" s="42" t="n"/>
      <c r="H4177" s="42" t="n"/>
      <c r="I4177" s="42" t="n"/>
      <c r="J4177" s="42" t="n"/>
      <c r="K4177" s="42" t="n"/>
      <c r="L4177" s="42" t="n"/>
      <c r="M4177" s="42" t="n"/>
      <c r="N4177" s="42" t="n"/>
      <c r="O4177" s="42" t="n"/>
    </row>
    <row r="4178">
      <c r="A4178" s="40" t="n"/>
      <c r="B4178" s="41" t="n"/>
      <c r="C4178" s="42" t="n"/>
      <c r="D4178" s="42" t="n"/>
      <c r="E4178" s="42" t="n"/>
      <c r="F4178" s="42" t="n"/>
      <c r="G4178" s="42" t="n"/>
      <c r="H4178" s="42" t="n"/>
      <c r="I4178" s="42" t="n"/>
      <c r="J4178" s="42" t="n"/>
      <c r="K4178" s="42" t="n"/>
      <c r="L4178" s="42" t="n"/>
      <c r="M4178" s="42" t="n"/>
      <c r="N4178" s="42" t="n"/>
      <c r="O4178" s="42" t="n"/>
    </row>
    <row r="4179">
      <c r="A4179" s="40" t="n"/>
      <c r="B4179" s="41" t="n"/>
      <c r="C4179" s="42" t="n"/>
      <c r="D4179" s="42" t="n"/>
      <c r="E4179" s="42" t="n"/>
      <c r="F4179" s="42" t="n"/>
      <c r="G4179" s="42" t="n"/>
      <c r="H4179" s="42" t="n"/>
      <c r="I4179" s="42" t="n"/>
      <c r="J4179" s="42" t="n"/>
      <c r="K4179" s="42" t="n"/>
      <c r="L4179" s="42" t="n"/>
      <c r="M4179" s="42" t="n"/>
      <c r="N4179" s="42" t="n"/>
      <c r="O4179" s="42" t="n"/>
    </row>
    <row r="4180">
      <c r="A4180" s="40" t="n"/>
      <c r="B4180" s="41" t="n"/>
      <c r="C4180" s="42" t="n"/>
      <c r="D4180" s="42" t="n"/>
      <c r="E4180" s="42" t="n"/>
      <c r="F4180" s="42" t="n"/>
      <c r="G4180" s="42" t="n"/>
      <c r="H4180" s="42" t="n"/>
      <c r="I4180" s="42" t="n"/>
      <c r="J4180" s="42" t="n"/>
      <c r="K4180" s="42" t="n"/>
      <c r="L4180" s="42" t="n"/>
      <c r="M4180" s="42" t="n"/>
      <c r="N4180" s="42" t="n"/>
      <c r="O4180" s="42" t="n"/>
    </row>
    <row r="4181">
      <c r="A4181" s="40" t="n"/>
      <c r="B4181" s="41" t="n"/>
      <c r="C4181" s="42" t="n"/>
      <c r="D4181" s="42" t="n"/>
      <c r="E4181" s="42" t="n"/>
      <c r="F4181" s="42" t="n"/>
      <c r="G4181" s="42" t="n"/>
      <c r="H4181" s="42" t="n"/>
      <c r="I4181" s="42" t="n"/>
      <c r="J4181" s="42" t="n"/>
      <c r="K4181" s="42" t="n"/>
      <c r="L4181" s="42" t="n"/>
      <c r="M4181" s="42" t="n"/>
      <c r="N4181" s="42" t="n"/>
      <c r="O4181" s="42" t="n"/>
    </row>
    <row r="4182">
      <c r="A4182" s="40" t="n"/>
      <c r="B4182" s="41" t="n"/>
      <c r="C4182" s="42" t="n"/>
      <c r="D4182" s="42" t="n"/>
      <c r="E4182" s="42" t="n"/>
      <c r="F4182" s="42" t="n"/>
      <c r="G4182" s="42" t="n"/>
      <c r="H4182" s="42" t="n"/>
      <c r="I4182" s="42" t="n"/>
      <c r="J4182" s="42" t="n"/>
      <c r="K4182" s="42" t="n"/>
      <c r="L4182" s="42" t="n"/>
      <c r="M4182" s="42" t="n"/>
      <c r="N4182" s="42" t="n"/>
      <c r="O4182" s="42" t="n"/>
    </row>
    <row r="4183">
      <c r="A4183" s="40" t="n"/>
      <c r="B4183" s="41" t="n"/>
      <c r="C4183" s="42" t="n"/>
      <c r="D4183" s="42" t="n"/>
      <c r="E4183" s="42" t="n"/>
      <c r="F4183" s="42" t="n"/>
      <c r="G4183" s="42" t="n"/>
      <c r="H4183" s="42" t="n"/>
      <c r="I4183" s="42" t="n"/>
      <c r="J4183" s="42" t="n"/>
      <c r="K4183" s="42" t="n"/>
      <c r="L4183" s="42" t="n"/>
      <c r="M4183" s="42" t="n"/>
      <c r="N4183" s="42" t="n"/>
      <c r="O4183" s="42" t="n"/>
    </row>
    <row r="4184">
      <c r="A4184" s="40" t="n"/>
      <c r="B4184" s="41" t="n"/>
      <c r="C4184" s="42" t="n"/>
      <c r="D4184" s="42" t="n"/>
      <c r="E4184" s="42" t="n"/>
      <c r="F4184" s="42" t="n"/>
      <c r="G4184" s="42" t="n"/>
      <c r="H4184" s="42" t="n"/>
      <c r="I4184" s="42" t="n"/>
      <c r="J4184" s="42" t="n"/>
      <c r="K4184" s="42" t="n"/>
      <c r="L4184" s="42" t="n"/>
      <c r="M4184" s="42" t="n"/>
      <c r="N4184" s="42" t="n"/>
      <c r="O4184" s="42" t="n"/>
    </row>
    <row r="4185">
      <c r="A4185" s="40" t="n"/>
      <c r="B4185" s="41" t="n"/>
      <c r="C4185" s="42" t="n"/>
      <c r="D4185" s="42" t="n"/>
      <c r="E4185" s="42" t="n"/>
      <c r="F4185" s="42" t="n"/>
      <c r="G4185" s="42" t="n"/>
      <c r="H4185" s="42" t="n"/>
      <c r="I4185" s="42" t="n"/>
      <c r="J4185" s="42" t="n"/>
      <c r="K4185" s="42" t="n"/>
      <c r="L4185" s="42" t="n"/>
      <c r="M4185" s="42" t="n"/>
      <c r="N4185" s="42" t="n"/>
      <c r="O4185" s="42" t="n"/>
    </row>
    <row r="4186">
      <c r="A4186" s="40" t="n"/>
      <c r="B4186" s="41" t="n"/>
      <c r="C4186" s="42" t="n"/>
      <c r="D4186" s="42" t="n"/>
      <c r="E4186" s="42" t="n"/>
      <c r="F4186" s="42" t="n"/>
      <c r="G4186" s="42" t="n"/>
      <c r="H4186" s="42" t="n"/>
      <c r="I4186" s="42" t="n"/>
      <c r="J4186" s="42" t="n"/>
      <c r="K4186" s="42" t="n"/>
      <c r="L4186" s="42" t="n"/>
      <c r="M4186" s="42" t="n"/>
      <c r="N4186" s="42" t="n"/>
      <c r="O4186" s="42" t="n"/>
    </row>
    <row r="4187">
      <c r="A4187" s="40" t="n"/>
      <c r="B4187" s="41" t="n"/>
      <c r="C4187" s="42" t="n"/>
      <c r="D4187" s="42" t="n"/>
      <c r="E4187" s="42" t="n"/>
      <c r="F4187" s="42" t="n"/>
      <c r="G4187" s="42" t="n"/>
      <c r="H4187" s="42" t="n"/>
      <c r="I4187" s="42" t="n"/>
      <c r="J4187" s="42" t="n"/>
      <c r="K4187" s="42" t="n"/>
      <c r="L4187" s="42" t="n"/>
      <c r="M4187" s="42" t="n"/>
      <c r="N4187" s="42" t="n"/>
      <c r="O4187" s="42" t="n"/>
    </row>
    <row r="4188">
      <c r="A4188" s="40" t="n"/>
      <c r="B4188" s="41" t="n"/>
      <c r="C4188" s="42" t="n"/>
      <c r="D4188" s="42" t="n"/>
      <c r="E4188" s="42" t="n"/>
      <c r="F4188" s="42" t="n"/>
      <c r="G4188" s="42" t="n"/>
      <c r="H4188" s="42" t="n"/>
      <c r="I4188" s="42" t="n"/>
      <c r="J4188" s="42" t="n"/>
      <c r="K4188" s="42" t="n"/>
      <c r="L4188" s="42" t="n"/>
      <c r="M4188" s="42" t="n"/>
      <c r="N4188" s="42" t="n"/>
      <c r="O4188" s="42" t="n"/>
    </row>
    <row r="4189">
      <c r="A4189" s="40" t="n"/>
      <c r="B4189" s="41" t="n"/>
      <c r="C4189" s="42" t="n"/>
      <c r="D4189" s="42" t="n"/>
      <c r="E4189" s="42" t="n"/>
      <c r="F4189" s="42" t="n"/>
      <c r="G4189" s="42" t="n"/>
      <c r="H4189" s="42" t="n"/>
      <c r="I4189" s="42" t="n"/>
      <c r="J4189" s="42" t="n"/>
      <c r="K4189" s="42" t="n"/>
      <c r="L4189" s="42" t="n"/>
      <c r="M4189" s="42" t="n"/>
      <c r="N4189" s="42" t="n"/>
      <c r="O4189" s="42" t="n"/>
    </row>
    <row r="4190">
      <c r="A4190" s="40" t="n"/>
      <c r="B4190" s="41" t="n"/>
      <c r="C4190" s="42" t="n"/>
      <c r="D4190" s="42" t="n"/>
      <c r="E4190" s="42" t="n"/>
      <c r="F4190" s="42" t="n"/>
      <c r="G4190" s="42" t="n"/>
      <c r="H4190" s="42" t="n"/>
      <c r="I4190" s="42" t="n"/>
      <c r="J4190" s="42" t="n"/>
      <c r="K4190" s="42" t="n"/>
      <c r="L4190" s="42" t="n"/>
      <c r="M4190" s="42" t="n"/>
      <c r="N4190" s="42" t="n"/>
      <c r="O4190" s="42" t="n"/>
    </row>
    <row r="4191">
      <c r="A4191" s="40" t="n"/>
      <c r="B4191" s="41" t="n"/>
      <c r="C4191" s="42" t="n"/>
      <c r="D4191" s="42" t="n"/>
      <c r="E4191" s="42" t="n"/>
      <c r="F4191" s="42" t="n"/>
      <c r="G4191" s="42" t="n"/>
      <c r="H4191" s="42" t="n"/>
      <c r="I4191" s="42" t="n"/>
      <c r="J4191" s="42" t="n"/>
      <c r="K4191" s="42" t="n"/>
      <c r="L4191" s="42" t="n"/>
      <c r="M4191" s="42" t="n"/>
      <c r="N4191" s="42" t="n"/>
      <c r="O4191" s="42" t="n"/>
    </row>
    <row r="4192">
      <c r="A4192" s="40" t="n"/>
      <c r="B4192" s="41" t="n"/>
      <c r="C4192" s="42" t="n"/>
      <c r="D4192" s="42" t="n"/>
      <c r="E4192" s="42" t="n"/>
      <c r="F4192" s="42" t="n"/>
      <c r="G4192" s="42" t="n"/>
      <c r="H4192" s="42" t="n"/>
      <c r="I4192" s="42" t="n"/>
      <c r="J4192" s="42" t="n"/>
      <c r="K4192" s="42" t="n"/>
      <c r="L4192" s="42" t="n"/>
      <c r="M4192" s="42" t="n"/>
      <c r="N4192" s="42" t="n"/>
      <c r="O4192" s="42" t="n"/>
    </row>
    <row r="4193">
      <c r="A4193" s="40" t="n"/>
      <c r="B4193" s="41" t="n"/>
      <c r="C4193" s="42" t="n"/>
      <c r="D4193" s="42" t="n"/>
      <c r="E4193" s="42" t="n"/>
      <c r="F4193" s="42" t="n"/>
      <c r="G4193" s="42" t="n"/>
      <c r="H4193" s="42" t="n"/>
      <c r="I4193" s="42" t="n"/>
      <c r="J4193" s="42" t="n"/>
      <c r="K4193" s="42" t="n"/>
      <c r="L4193" s="42" t="n"/>
      <c r="M4193" s="42" t="n"/>
      <c r="N4193" s="42" t="n"/>
      <c r="O4193" s="42" t="n"/>
    </row>
    <row r="4194">
      <c r="A4194" s="40" t="n"/>
      <c r="B4194" s="41" t="n"/>
      <c r="C4194" s="42" t="n"/>
      <c r="D4194" s="42" t="n"/>
      <c r="E4194" s="42" t="n"/>
      <c r="F4194" s="42" t="n"/>
      <c r="G4194" s="42" t="n"/>
      <c r="H4194" s="42" t="n"/>
      <c r="I4194" s="42" t="n"/>
      <c r="J4194" s="42" t="n"/>
      <c r="K4194" s="42" t="n"/>
      <c r="L4194" s="42" t="n"/>
      <c r="M4194" s="42" t="n"/>
      <c r="N4194" s="42" t="n"/>
      <c r="O4194" s="42" t="n"/>
    </row>
    <row r="4195">
      <c r="A4195" s="40" t="n"/>
      <c r="B4195" s="41" t="n"/>
      <c r="C4195" s="42" t="n"/>
      <c r="D4195" s="42" t="n"/>
      <c r="E4195" s="42" t="n"/>
      <c r="F4195" s="42" t="n"/>
      <c r="G4195" s="42" t="n"/>
      <c r="H4195" s="42" t="n"/>
      <c r="I4195" s="42" t="n"/>
      <c r="J4195" s="42" t="n"/>
      <c r="K4195" s="42" t="n"/>
      <c r="L4195" s="42" t="n"/>
      <c r="M4195" s="42" t="n"/>
      <c r="N4195" s="42" t="n"/>
      <c r="O4195" s="42" t="n"/>
    </row>
    <row r="4196">
      <c r="A4196" s="40" t="n"/>
      <c r="B4196" s="41" t="n"/>
      <c r="C4196" s="42" t="n"/>
      <c r="D4196" s="42" t="n"/>
      <c r="E4196" s="42" t="n"/>
      <c r="F4196" s="42" t="n"/>
      <c r="G4196" s="42" t="n"/>
      <c r="H4196" s="42" t="n"/>
      <c r="I4196" s="42" t="n"/>
      <c r="J4196" s="42" t="n"/>
      <c r="K4196" s="42" t="n"/>
      <c r="L4196" s="42" t="n"/>
      <c r="M4196" s="42" t="n"/>
      <c r="N4196" s="42" t="n"/>
      <c r="O4196" s="42" t="n"/>
    </row>
    <row r="4197">
      <c r="A4197" s="40" t="n"/>
      <c r="B4197" s="41" t="n"/>
      <c r="C4197" s="42" t="n"/>
      <c r="D4197" s="42" t="n"/>
      <c r="E4197" s="42" t="n"/>
      <c r="F4197" s="42" t="n"/>
      <c r="G4197" s="42" t="n"/>
      <c r="H4197" s="42" t="n"/>
      <c r="I4197" s="42" t="n"/>
      <c r="J4197" s="42" t="n"/>
      <c r="K4197" s="42" t="n"/>
      <c r="L4197" s="42" t="n"/>
      <c r="M4197" s="42" t="n"/>
      <c r="N4197" s="42" t="n"/>
      <c r="O4197" s="42" t="n"/>
    </row>
    <row r="4198">
      <c r="A4198" s="40" t="n"/>
      <c r="B4198" s="41" t="n"/>
      <c r="C4198" s="42" t="n"/>
      <c r="D4198" s="42" t="n"/>
      <c r="E4198" s="42" t="n"/>
      <c r="F4198" s="42" t="n"/>
      <c r="G4198" s="42" t="n"/>
      <c r="H4198" s="42" t="n"/>
      <c r="I4198" s="42" t="n"/>
      <c r="J4198" s="42" t="n"/>
      <c r="K4198" s="42" t="n"/>
      <c r="L4198" s="42" t="n"/>
      <c r="M4198" s="42" t="n"/>
      <c r="N4198" s="42" t="n"/>
      <c r="O4198" s="42" t="n"/>
    </row>
    <row r="4199">
      <c r="A4199" s="40" t="n"/>
      <c r="B4199" s="41" t="n"/>
      <c r="C4199" s="42" t="n"/>
      <c r="D4199" s="42" t="n"/>
      <c r="E4199" s="42" t="n"/>
      <c r="F4199" s="42" t="n"/>
      <c r="G4199" s="42" t="n"/>
      <c r="H4199" s="42" t="n"/>
      <c r="I4199" s="42" t="n"/>
      <c r="J4199" s="42" t="n"/>
      <c r="K4199" s="42" t="n"/>
      <c r="L4199" s="42" t="n"/>
      <c r="M4199" s="42" t="n"/>
      <c r="N4199" s="42" t="n"/>
      <c r="O4199" s="42" t="n"/>
    </row>
    <row r="4200">
      <c r="A4200" s="40" t="n"/>
      <c r="B4200" s="41" t="n"/>
      <c r="C4200" s="42" t="n"/>
      <c r="D4200" s="42" t="n"/>
      <c r="E4200" s="42" t="n"/>
      <c r="F4200" s="42" t="n"/>
      <c r="G4200" s="42" t="n"/>
      <c r="H4200" s="42" t="n"/>
      <c r="I4200" s="42" t="n"/>
      <c r="J4200" s="42" t="n"/>
      <c r="K4200" s="42" t="n"/>
      <c r="L4200" s="42" t="n"/>
      <c r="M4200" s="42" t="n"/>
      <c r="N4200" s="42" t="n"/>
      <c r="O4200" s="42" t="n"/>
    </row>
    <row r="4201">
      <c r="A4201" s="40" t="n"/>
      <c r="B4201" s="41" t="n"/>
      <c r="C4201" s="42" t="n"/>
      <c r="D4201" s="42" t="n"/>
      <c r="E4201" s="42" t="n"/>
      <c r="F4201" s="42" t="n"/>
      <c r="G4201" s="42" t="n"/>
      <c r="H4201" s="42" t="n"/>
      <c r="I4201" s="42" t="n"/>
      <c r="J4201" s="42" t="n"/>
      <c r="K4201" s="42" t="n"/>
      <c r="L4201" s="42" t="n"/>
      <c r="M4201" s="42" t="n"/>
      <c r="N4201" s="42" t="n"/>
      <c r="O4201" s="42" t="n"/>
    </row>
    <row r="4202">
      <c r="A4202" s="40" t="n"/>
      <c r="B4202" s="41" t="n"/>
      <c r="C4202" s="42" t="n"/>
      <c r="D4202" s="42" t="n"/>
      <c r="E4202" s="42" t="n"/>
      <c r="F4202" s="42" t="n"/>
      <c r="G4202" s="42" t="n"/>
      <c r="H4202" s="42" t="n"/>
      <c r="I4202" s="42" t="n"/>
      <c r="J4202" s="42" t="n"/>
      <c r="K4202" s="42" t="n"/>
      <c r="L4202" s="42" t="n"/>
      <c r="M4202" s="42" t="n"/>
      <c r="N4202" s="42" t="n"/>
      <c r="O4202" s="42" t="n"/>
    </row>
    <row r="4203">
      <c r="A4203" s="40" t="n"/>
      <c r="B4203" s="41" t="n"/>
      <c r="C4203" s="42" t="n"/>
      <c r="D4203" s="42" t="n"/>
      <c r="E4203" s="42" t="n"/>
      <c r="F4203" s="42" t="n"/>
      <c r="G4203" s="42" t="n"/>
      <c r="H4203" s="42" t="n"/>
      <c r="I4203" s="42" t="n"/>
      <c r="J4203" s="42" t="n"/>
      <c r="K4203" s="42" t="n"/>
      <c r="L4203" s="42" t="n"/>
      <c r="M4203" s="42" t="n"/>
      <c r="N4203" s="42" t="n"/>
      <c r="O4203" s="42" t="n"/>
    </row>
    <row r="4204">
      <c r="A4204" s="40" t="n"/>
      <c r="B4204" s="41" t="n"/>
      <c r="C4204" s="42" t="n"/>
      <c r="D4204" s="42" t="n"/>
      <c r="E4204" s="42" t="n"/>
      <c r="F4204" s="42" t="n"/>
      <c r="G4204" s="42" t="n"/>
      <c r="H4204" s="42" t="n"/>
      <c r="I4204" s="42" t="n"/>
      <c r="J4204" s="42" t="n"/>
      <c r="K4204" s="42" t="n"/>
      <c r="L4204" s="42" t="n"/>
      <c r="M4204" s="42" t="n"/>
      <c r="N4204" s="42" t="n"/>
      <c r="O4204" s="42" t="n"/>
    </row>
    <row r="4205">
      <c r="A4205" s="40" t="n"/>
      <c r="B4205" s="41" t="n"/>
      <c r="C4205" s="42" t="n"/>
      <c r="D4205" s="42" t="n"/>
      <c r="E4205" s="42" t="n"/>
      <c r="F4205" s="42" t="n"/>
      <c r="G4205" s="42" t="n"/>
      <c r="H4205" s="42" t="n"/>
      <c r="I4205" s="42" t="n"/>
      <c r="J4205" s="42" t="n"/>
      <c r="K4205" s="42" t="n"/>
      <c r="L4205" s="42" t="n"/>
      <c r="M4205" s="42" t="n"/>
      <c r="N4205" s="42" t="n"/>
      <c r="O4205" s="42" t="n"/>
    </row>
    <row r="4206">
      <c r="A4206" s="40" t="n"/>
      <c r="B4206" s="41" t="n"/>
      <c r="C4206" s="42" t="n"/>
      <c r="D4206" s="42" t="n"/>
      <c r="E4206" s="42" t="n"/>
      <c r="F4206" s="42" t="n"/>
      <c r="G4206" s="42" t="n"/>
      <c r="H4206" s="42" t="n"/>
      <c r="I4206" s="42" t="n"/>
      <c r="J4206" s="42" t="n"/>
      <c r="K4206" s="42" t="n"/>
      <c r="L4206" s="42" t="n"/>
      <c r="M4206" s="42" t="n"/>
      <c r="N4206" s="42" t="n"/>
      <c r="O4206" s="42" t="n"/>
    </row>
    <row r="4207">
      <c r="A4207" s="40" t="n"/>
      <c r="B4207" s="41" t="n"/>
      <c r="C4207" s="42" t="n"/>
      <c r="D4207" s="42" t="n"/>
      <c r="E4207" s="42" t="n"/>
      <c r="F4207" s="42" t="n"/>
      <c r="G4207" s="42" t="n"/>
      <c r="H4207" s="42" t="n"/>
      <c r="I4207" s="42" t="n"/>
      <c r="J4207" s="42" t="n"/>
      <c r="K4207" s="42" t="n"/>
      <c r="L4207" s="42" t="n"/>
      <c r="M4207" s="42" t="n"/>
      <c r="N4207" s="42" t="n"/>
      <c r="O4207" s="42" t="n"/>
    </row>
    <row r="4208">
      <c r="A4208" s="40" t="n"/>
      <c r="B4208" s="41" t="n"/>
      <c r="C4208" s="42" t="n"/>
      <c r="D4208" s="42" t="n"/>
      <c r="E4208" s="42" t="n"/>
      <c r="F4208" s="42" t="n"/>
      <c r="G4208" s="42" t="n"/>
      <c r="H4208" s="42" t="n"/>
      <c r="I4208" s="42" t="n"/>
      <c r="J4208" s="42" t="n"/>
      <c r="K4208" s="42" t="n"/>
      <c r="L4208" s="42" t="n"/>
      <c r="M4208" s="42" t="n"/>
      <c r="N4208" s="42" t="n"/>
      <c r="O4208" s="42" t="n"/>
    </row>
    <row r="4209">
      <c r="A4209" s="40" t="n"/>
      <c r="B4209" s="41" t="n"/>
      <c r="C4209" s="42" t="n"/>
      <c r="D4209" s="42" t="n"/>
      <c r="E4209" s="42" t="n"/>
      <c r="F4209" s="42" t="n"/>
      <c r="G4209" s="42" t="n"/>
      <c r="H4209" s="42" t="n"/>
      <c r="I4209" s="42" t="n"/>
      <c r="J4209" s="42" t="n"/>
      <c r="K4209" s="42" t="n"/>
      <c r="L4209" s="42" t="n"/>
      <c r="M4209" s="42" t="n"/>
      <c r="N4209" s="42" t="n"/>
      <c r="O4209" s="42" t="n"/>
    </row>
    <row r="4210">
      <c r="A4210" s="40" t="n"/>
      <c r="B4210" s="41" t="n"/>
      <c r="C4210" s="42" t="n"/>
      <c r="D4210" s="42" t="n"/>
      <c r="E4210" s="42" t="n"/>
      <c r="F4210" s="42" t="n"/>
      <c r="G4210" s="42" t="n"/>
      <c r="H4210" s="42" t="n"/>
      <c r="I4210" s="42" t="n"/>
      <c r="J4210" s="42" t="n"/>
      <c r="K4210" s="42" t="n"/>
      <c r="L4210" s="42" t="n"/>
      <c r="M4210" s="42" t="n"/>
      <c r="N4210" s="42" t="n"/>
      <c r="O4210" s="42" t="n"/>
    </row>
    <row r="4211">
      <c r="A4211" s="40" t="n"/>
      <c r="B4211" s="41" t="n"/>
      <c r="C4211" s="42" t="n"/>
      <c r="D4211" s="42" t="n"/>
      <c r="E4211" s="42" t="n"/>
      <c r="F4211" s="42" t="n"/>
      <c r="G4211" s="42" t="n"/>
      <c r="H4211" s="42" t="n"/>
      <c r="I4211" s="42" t="n"/>
      <c r="J4211" s="42" t="n"/>
      <c r="K4211" s="42" t="n"/>
      <c r="L4211" s="42" t="n"/>
      <c r="M4211" s="42" t="n"/>
      <c r="N4211" s="42" t="n"/>
      <c r="O4211" s="42" t="n"/>
    </row>
    <row r="4212">
      <c r="A4212" s="40" t="n"/>
      <c r="B4212" s="41" t="n"/>
      <c r="C4212" s="42" t="n"/>
      <c r="D4212" s="42" t="n"/>
      <c r="E4212" s="42" t="n"/>
      <c r="F4212" s="42" t="n"/>
      <c r="G4212" s="42" t="n"/>
      <c r="H4212" s="42" t="n"/>
      <c r="I4212" s="42" t="n"/>
      <c r="J4212" s="42" t="n"/>
      <c r="K4212" s="42" t="n"/>
      <c r="L4212" s="42" t="n"/>
      <c r="M4212" s="42" t="n"/>
      <c r="N4212" s="42" t="n"/>
      <c r="O4212" s="42" t="n"/>
    </row>
    <row r="4213">
      <c r="A4213" s="40" t="n"/>
      <c r="B4213" s="41" t="n"/>
      <c r="C4213" s="42" t="n"/>
      <c r="D4213" s="42" t="n"/>
      <c r="E4213" s="42" t="n"/>
      <c r="F4213" s="42" t="n"/>
      <c r="G4213" s="42" t="n"/>
      <c r="H4213" s="42" t="n"/>
      <c r="I4213" s="42" t="n"/>
      <c r="J4213" s="42" t="n"/>
      <c r="K4213" s="42" t="n"/>
      <c r="L4213" s="42" t="n"/>
      <c r="M4213" s="42" t="n"/>
      <c r="N4213" s="42" t="n"/>
      <c r="O4213" s="42" t="n"/>
    </row>
    <row r="4214">
      <c r="A4214" s="40" t="n"/>
      <c r="B4214" s="41" t="n"/>
      <c r="C4214" s="42" t="n"/>
      <c r="D4214" s="42" t="n"/>
      <c r="E4214" s="42" t="n"/>
      <c r="F4214" s="42" t="n"/>
      <c r="G4214" s="42" t="n"/>
      <c r="H4214" s="42" t="n"/>
      <c r="I4214" s="42" t="n"/>
      <c r="J4214" s="42" t="n"/>
      <c r="K4214" s="42" t="n"/>
      <c r="L4214" s="42" t="n"/>
      <c r="M4214" s="42" t="n"/>
      <c r="N4214" s="42" t="n"/>
      <c r="O4214" s="42" t="n"/>
    </row>
    <row r="4215">
      <c r="A4215" s="40" t="n"/>
      <c r="B4215" s="41" t="n"/>
      <c r="C4215" s="42" t="n"/>
      <c r="D4215" s="42" t="n"/>
      <c r="E4215" s="42" t="n"/>
      <c r="F4215" s="42" t="n"/>
      <c r="G4215" s="42" t="n"/>
      <c r="H4215" s="42" t="n"/>
      <c r="I4215" s="42" t="n"/>
      <c r="J4215" s="42" t="n"/>
      <c r="K4215" s="42" t="n"/>
      <c r="L4215" s="42" t="n"/>
      <c r="M4215" s="42" t="n"/>
      <c r="N4215" s="42" t="n"/>
      <c r="O4215" s="42" t="n"/>
    </row>
    <row r="4216">
      <c r="A4216" s="40" t="n"/>
      <c r="B4216" s="41" t="n"/>
      <c r="C4216" s="42" t="n"/>
      <c r="D4216" s="42" t="n"/>
      <c r="E4216" s="42" t="n"/>
      <c r="F4216" s="42" t="n"/>
      <c r="G4216" s="42" t="n"/>
      <c r="H4216" s="42" t="n"/>
      <c r="I4216" s="42" t="n"/>
      <c r="J4216" s="42" t="n"/>
      <c r="K4216" s="42" t="n"/>
      <c r="L4216" s="42" t="n"/>
      <c r="M4216" s="42" t="n"/>
      <c r="N4216" s="42" t="n"/>
      <c r="O4216" s="42" t="n"/>
    </row>
    <row r="4217">
      <c r="A4217" s="40" t="n"/>
      <c r="B4217" s="41" t="n"/>
      <c r="C4217" s="42" t="n"/>
      <c r="D4217" s="42" t="n"/>
      <c r="E4217" s="42" t="n"/>
      <c r="F4217" s="42" t="n"/>
      <c r="G4217" s="42" t="n"/>
      <c r="H4217" s="42" t="n"/>
      <c r="I4217" s="42" t="n"/>
      <c r="J4217" s="42" t="n"/>
      <c r="K4217" s="42" t="n"/>
      <c r="L4217" s="42" t="n"/>
      <c r="M4217" s="42" t="n"/>
      <c r="N4217" s="42" t="n"/>
      <c r="O4217" s="42" t="n"/>
    </row>
    <row r="4218">
      <c r="A4218" s="40" t="n"/>
      <c r="B4218" s="41" t="n"/>
      <c r="C4218" s="42" t="n"/>
      <c r="D4218" s="42" t="n"/>
      <c r="E4218" s="42" t="n"/>
      <c r="F4218" s="42" t="n"/>
      <c r="G4218" s="42" t="n"/>
      <c r="H4218" s="42" t="n"/>
      <c r="I4218" s="42" t="n"/>
      <c r="J4218" s="42" t="n"/>
      <c r="K4218" s="42" t="n"/>
      <c r="L4218" s="42" t="n"/>
      <c r="M4218" s="42" t="n"/>
      <c r="N4218" s="42" t="n"/>
      <c r="O4218" s="42" t="n"/>
    </row>
    <row r="4219">
      <c r="A4219" s="40" t="n"/>
      <c r="B4219" s="41" t="n"/>
      <c r="C4219" s="42" t="n"/>
      <c r="D4219" s="42" t="n"/>
      <c r="E4219" s="42" t="n"/>
      <c r="F4219" s="42" t="n"/>
      <c r="G4219" s="42" t="n"/>
      <c r="H4219" s="42" t="n"/>
      <c r="I4219" s="42" t="n"/>
      <c r="J4219" s="42" t="n"/>
      <c r="K4219" s="42" t="n"/>
      <c r="L4219" s="42" t="n"/>
      <c r="M4219" s="42" t="n"/>
      <c r="N4219" s="42" t="n"/>
      <c r="O4219" s="42" t="n"/>
    </row>
    <row r="4220">
      <c r="A4220" s="40" t="n"/>
      <c r="B4220" s="41" t="n"/>
      <c r="C4220" s="42" t="n"/>
      <c r="D4220" s="42" t="n"/>
      <c r="E4220" s="42" t="n"/>
      <c r="F4220" s="42" t="n"/>
      <c r="G4220" s="42" t="n"/>
      <c r="H4220" s="42" t="n"/>
      <c r="I4220" s="42" t="n"/>
      <c r="J4220" s="42" t="n"/>
      <c r="K4220" s="42" t="n"/>
      <c r="L4220" s="42" t="n"/>
      <c r="M4220" s="42" t="n"/>
      <c r="N4220" s="42" t="n"/>
      <c r="O4220" s="42" t="n"/>
    </row>
    <row r="4221">
      <c r="A4221" s="40" t="n"/>
      <c r="B4221" s="41" t="n"/>
      <c r="C4221" s="42" t="n"/>
      <c r="D4221" s="42" t="n"/>
      <c r="E4221" s="42" t="n"/>
      <c r="F4221" s="42" t="n"/>
      <c r="G4221" s="42" t="n"/>
      <c r="H4221" s="42" t="n"/>
      <c r="I4221" s="42" t="n"/>
      <c r="J4221" s="42" t="n"/>
      <c r="K4221" s="42" t="n"/>
      <c r="L4221" s="42" t="n"/>
      <c r="M4221" s="42" t="n"/>
      <c r="N4221" s="42" t="n"/>
      <c r="O4221" s="42" t="n"/>
    </row>
    <row r="4222">
      <c r="A4222" s="40" t="n"/>
      <c r="B4222" s="41" t="n"/>
      <c r="C4222" s="42" t="n"/>
      <c r="D4222" s="42" t="n"/>
      <c r="E4222" s="42" t="n"/>
      <c r="F4222" s="42" t="n"/>
      <c r="G4222" s="42" t="n"/>
      <c r="H4222" s="42" t="n"/>
      <c r="I4222" s="42" t="n"/>
      <c r="J4222" s="42" t="n"/>
      <c r="K4222" s="42" t="n"/>
      <c r="L4222" s="42" t="n"/>
      <c r="M4222" s="42" t="n"/>
      <c r="N4222" s="42" t="n"/>
      <c r="O4222" s="42" t="n"/>
    </row>
    <row r="4223">
      <c r="A4223" s="40" t="n"/>
      <c r="B4223" s="41" t="n"/>
      <c r="C4223" s="42" t="n"/>
      <c r="D4223" s="42" t="n"/>
      <c r="E4223" s="42" t="n"/>
      <c r="F4223" s="42" t="n"/>
      <c r="G4223" s="42" t="n"/>
      <c r="H4223" s="42" t="n"/>
      <c r="I4223" s="42" t="n"/>
      <c r="J4223" s="42" t="n"/>
      <c r="K4223" s="42" t="n"/>
      <c r="L4223" s="42" t="n"/>
      <c r="M4223" s="42" t="n"/>
      <c r="N4223" s="42" t="n"/>
      <c r="O4223" s="42" t="n"/>
    </row>
    <row r="4224">
      <c r="A4224" s="40" t="n"/>
      <c r="B4224" s="41" t="n"/>
      <c r="C4224" s="42" t="n"/>
      <c r="D4224" s="42" t="n"/>
      <c r="E4224" s="42" t="n"/>
      <c r="F4224" s="42" t="n"/>
      <c r="G4224" s="42" t="n"/>
      <c r="H4224" s="42" t="n"/>
      <c r="I4224" s="42" t="n"/>
      <c r="J4224" s="42" t="n"/>
      <c r="K4224" s="42" t="n"/>
      <c r="L4224" s="42" t="n"/>
      <c r="M4224" s="42" t="n"/>
      <c r="N4224" s="42" t="n"/>
      <c r="O4224" s="42" t="n"/>
    </row>
    <row r="4225">
      <c r="A4225" s="40" t="n"/>
      <c r="B4225" s="41" t="n"/>
      <c r="C4225" s="42" t="n"/>
      <c r="D4225" s="42" t="n"/>
      <c r="E4225" s="42" t="n"/>
      <c r="F4225" s="42" t="n"/>
      <c r="G4225" s="42" t="n"/>
      <c r="H4225" s="42" t="n"/>
      <c r="I4225" s="42" t="n"/>
      <c r="J4225" s="42" t="n"/>
      <c r="K4225" s="42" t="n"/>
      <c r="L4225" s="42" t="n"/>
      <c r="M4225" s="42" t="n"/>
      <c r="N4225" s="42" t="n"/>
      <c r="O4225" s="42" t="n"/>
    </row>
    <row r="4226">
      <c r="A4226" s="40" t="n"/>
      <c r="B4226" s="41" t="n"/>
      <c r="C4226" s="42" t="n"/>
      <c r="D4226" s="42" t="n"/>
      <c r="E4226" s="42" t="n"/>
      <c r="F4226" s="42" t="n"/>
      <c r="G4226" s="42" t="n"/>
      <c r="H4226" s="42" t="n"/>
      <c r="I4226" s="42" t="n"/>
      <c r="J4226" s="42" t="n"/>
      <c r="K4226" s="42" t="n"/>
      <c r="L4226" s="42" t="n"/>
      <c r="M4226" s="42" t="n"/>
      <c r="N4226" s="42" t="n"/>
      <c r="O4226" s="42" t="n"/>
    </row>
    <row r="4227">
      <c r="A4227" s="40" t="n"/>
      <c r="B4227" s="41" t="n"/>
      <c r="C4227" s="42" t="n"/>
      <c r="D4227" s="42" t="n"/>
      <c r="E4227" s="42" t="n"/>
      <c r="F4227" s="42" t="n"/>
      <c r="G4227" s="42" t="n"/>
      <c r="H4227" s="42" t="n"/>
      <c r="I4227" s="42" t="n"/>
      <c r="J4227" s="42" t="n"/>
      <c r="K4227" s="42" t="n"/>
      <c r="L4227" s="42" t="n"/>
      <c r="M4227" s="42" t="n"/>
      <c r="N4227" s="42" t="n"/>
      <c r="O4227" s="42" t="n"/>
    </row>
    <row r="4228">
      <c r="A4228" s="40" t="n"/>
      <c r="B4228" s="41" t="n"/>
      <c r="C4228" s="42" t="n"/>
      <c r="D4228" s="42" t="n"/>
      <c r="E4228" s="42" t="n"/>
      <c r="F4228" s="42" t="n"/>
      <c r="G4228" s="42" t="n"/>
      <c r="H4228" s="42" t="n"/>
      <c r="I4228" s="42" t="n"/>
      <c r="J4228" s="42" t="n"/>
      <c r="K4228" s="42" t="n"/>
      <c r="L4228" s="42" t="n"/>
      <c r="M4228" s="42" t="n"/>
      <c r="N4228" s="42" t="n"/>
      <c r="O4228" s="42" t="n"/>
    </row>
    <row r="4229">
      <c r="A4229" s="40" t="n"/>
      <c r="B4229" s="41" t="n"/>
      <c r="C4229" s="42" t="n"/>
      <c r="D4229" s="42" t="n"/>
      <c r="E4229" s="42" t="n"/>
      <c r="F4229" s="42" t="n"/>
      <c r="G4229" s="42" t="n"/>
      <c r="H4229" s="42" t="n"/>
      <c r="I4229" s="42" t="n"/>
      <c r="J4229" s="42" t="n"/>
      <c r="K4229" s="42" t="n"/>
      <c r="L4229" s="42" t="n"/>
      <c r="M4229" s="42" t="n"/>
      <c r="N4229" s="42" t="n"/>
      <c r="O4229" s="42" t="n"/>
    </row>
    <row r="4230">
      <c r="A4230" s="40" t="n"/>
      <c r="B4230" s="41" t="n"/>
      <c r="C4230" s="42" t="n"/>
      <c r="D4230" s="42" t="n"/>
      <c r="E4230" s="42" t="n"/>
      <c r="F4230" s="42" t="n"/>
      <c r="G4230" s="42" t="n"/>
      <c r="H4230" s="42" t="n"/>
      <c r="I4230" s="42" t="n"/>
      <c r="J4230" s="42" t="n"/>
      <c r="K4230" s="42" t="n"/>
      <c r="L4230" s="42" t="n"/>
      <c r="M4230" s="42" t="n"/>
      <c r="N4230" s="42" t="n"/>
      <c r="O4230" s="42" t="n"/>
    </row>
    <row r="4231">
      <c r="A4231" s="40" t="n"/>
      <c r="B4231" s="41" t="n"/>
      <c r="C4231" s="42" t="n"/>
      <c r="D4231" s="42" t="n"/>
      <c r="E4231" s="42" t="n"/>
      <c r="F4231" s="42" t="n"/>
      <c r="G4231" s="42" t="n"/>
      <c r="H4231" s="42" t="n"/>
      <c r="I4231" s="42" t="n"/>
      <c r="J4231" s="42" t="n"/>
      <c r="K4231" s="42" t="n"/>
      <c r="L4231" s="42" t="n"/>
      <c r="M4231" s="42" t="n"/>
      <c r="N4231" s="42" t="n"/>
      <c r="O4231" s="42" t="n"/>
    </row>
    <row r="4232">
      <c r="A4232" s="40" t="n"/>
      <c r="B4232" s="41" t="n"/>
      <c r="C4232" s="42" t="n"/>
      <c r="D4232" s="42" t="n"/>
      <c r="E4232" s="42" t="n"/>
      <c r="F4232" s="42" t="n"/>
      <c r="G4232" s="42" t="n"/>
      <c r="H4232" s="42" t="n"/>
      <c r="I4232" s="42" t="n"/>
      <c r="J4232" s="42" t="n"/>
      <c r="K4232" s="42" t="n"/>
      <c r="L4232" s="42" t="n"/>
      <c r="M4232" s="42" t="n"/>
      <c r="N4232" s="42" t="n"/>
      <c r="O4232" s="42" t="n"/>
    </row>
    <row r="4233">
      <c r="A4233" s="40" t="n"/>
      <c r="B4233" s="41" t="n"/>
      <c r="C4233" s="42" t="n"/>
      <c r="D4233" s="42" t="n"/>
      <c r="E4233" s="42" t="n"/>
      <c r="F4233" s="42" t="n"/>
      <c r="G4233" s="42" t="n"/>
      <c r="H4233" s="42" t="n"/>
      <c r="I4233" s="42" t="n"/>
      <c r="J4233" s="42" t="n"/>
      <c r="K4233" s="42" t="n"/>
      <c r="L4233" s="42" t="n"/>
      <c r="M4233" s="42" t="n"/>
      <c r="N4233" s="42" t="n"/>
      <c r="O4233" s="42" t="n"/>
    </row>
    <row r="4234">
      <c r="A4234" s="40" t="n"/>
      <c r="B4234" s="41" t="n"/>
      <c r="C4234" s="42" t="n"/>
      <c r="D4234" s="42" t="n"/>
      <c r="E4234" s="42" t="n"/>
      <c r="F4234" s="42" t="n"/>
      <c r="G4234" s="42" t="n"/>
      <c r="H4234" s="42" t="n"/>
      <c r="I4234" s="42" t="n"/>
      <c r="J4234" s="42" t="n"/>
      <c r="K4234" s="42" t="n"/>
      <c r="L4234" s="42" t="n"/>
      <c r="M4234" s="42" t="n"/>
      <c r="N4234" s="42" t="n"/>
      <c r="O4234" s="42" t="n"/>
    </row>
    <row r="4235">
      <c r="A4235" s="40" t="n"/>
      <c r="B4235" s="41" t="n"/>
      <c r="C4235" s="42" t="n"/>
      <c r="D4235" s="42" t="n"/>
      <c r="E4235" s="42" t="n"/>
      <c r="F4235" s="42" t="n"/>
      <c r="G4235" s="42" t="n"/>
      <c r="H4235" s="42" t="n"/>
      <c r="I4235" s="42" t="n"/>
      <c r="J4235" s="42" t="n"/>
      <c r="K4235" s="42" t="n"/>
      <c r="L4235" s="42" t="n"/>
      <c r="M4235" s="42" t="n"/>
      <c r="N4235" s="42" t="n"/>
      <c r="O4235" s="42" t="n"/>
    </row>
    <row r="4236">
      <c r="A4236" s="40" t="n"/>
      <c r="B4236" s="41" t="n"/>
      <c r="C4236" s="42" t="n"/>
      <c r="D4236" s="42" t="n"/>
      <c r="E4236" s="42" t="n"/>
      <c r="F4236" s="42" t="n"/>
      <c r="G4236" s="42" t="n"/>
      <c r="H4236" s="42" t="n"/>
      <c r="I4236" s="42" t="n"/>
      <c r="J4236" s="42" t="n"/>
      <c r="K4236" s="42" t="n"/>
      <c r="L4236" s="42" t="n"/>
      <c r="M4236" s="42" t="n"/>
      <c r="N4236" s="42" t="n"/>
      <c r="O4236" s="42" t="n"/>
    </row>
    <row r="4237">
      <c r="A4237" s="40" t="n"/>
      <c r="B4237" s="41" t="n"/>
      <c r="C4237" s="42" t="n"/>
      <c r="D4237" s="42" t="n"/>
      <c r="E4237" s="42" t="n"/>
      <c r="F4237" s="42" t="n"/>
      <c r="G4237" s="42" t="n"/>
      <c r="H4237" s="42" t="n"/>
      <c r="I4237" s="42" t="n"/>
      <c r="J4237" s="42" t="n"/>
      <c r="K4237" s="42" t="n"/>
      <c r="L4237" s="42" t="n"/>
      <c r="M4237" s="42" t="n"/>
      <c r="N4237" s="42" t="n"/>
      <c r="O4237" s="42" t="n"/>
    </row>
    <row r="4238">
      <c r="A4238" s="40" t="n"/>
      <c r="B4238" s="41" t="n"/>
      <c r="C4238" s="42" t="n"/>
      <c r="D4238" s="42" t="n"/>
      <c r="E4238" s="42" t="n"/>
      <c r="F4238" s="42" t="n"/>
      <c r="G4238" s="42" t="n"/>
      <c r="H4238" s="42" t="n"/>
      <c r="I4238" s="42" t="n"/>
      <c r="J4238" s="42" t="n"/>
      <c r="K4238" s="42" t="n"/>
      <c r="L4238" s="42" t="n"/>
      <c r="M4238" s="42" t="n"/>
      <c r="N4238" s="42" t="n"/>
      <c r="O4238" s="42" t="n"/>
    </row>
    <row r="4239">
      <c r="A4239" s="40" t="n"/>
      <c r="B4239" s="41" t="n"/>
      <c r="C4239" s="42" t="n"/>
      <c r="D4239" s="42" t="n"/>
      <c r="E4239" s="42" t="n"/>
      <c r="F4239" s="42" t="n"/>
      <c r="G4239" s="42" t="n"/>
      <c r="H4239" s="42" t="n"/>
      <c r="I4239" s="42" t="n"/>
      <c r="J4239" s="42" t="n"/>
      <c r="K4239" s="42" t="n"/>
      <c r="L4239" s="42" t="n"/>
      <c r="M4239" s="42" t="n"/>
      <c r="N4239" s="42" t="n"/>
      <c r="O4239" s="42" t="n"/>
    </row>
    <row r="4240">
      <c r="A4240" s="40" t="n"/>
      <c r="B4240" s="41" t="n"/>
      <c r="C4240" s="42" t="n"/>
      <c r="D4240" s="42" t="n"/>
      <c r="E4240" s="42" t="n"/>
      <c r="F4240" s="42" t="n"/>
      <c r="G4240" s="42" t="n"/>
      <c r="H4240" s="42" t="n"/>
      <c r="I4240" s="42" t="n"/>
      <c r="J4240" s="42" t="n"/>
      <c r="K4240" s="42" t="n"/>
      <c r="L4240" s="42" t="n"/>
      <c r="M4240" s="42" t="n"/>
      <c r="N4240" s="42" t="n"/>
      <c r="O4240" s="42" t="n"/>
    </row>
    <row r="4241">
      <c r="A4241" s="40" t="n"/>
      <c r="B4241" s="41" t="n"/>
      <c r="C4241" s="42" t="n"/>
      <c r="D4241" s="42" t="n"/>
      <c r="E4241" s="42" t="n"/>
      <c r="F4241" s="42" t="n"/>
      <c r="G4241" s="42" t="n"/>
      <c r="H4241" s="42" t="n"/>
      <c r="I4241" s="42" t="n"/>
      <c r="J4241" s="42" t="n"/>
      <c r="K4241" s="42" t="n"/>
      <c r="L4241" s="42" t="n"/>
      <c r="M4241" s="42" t="n"/>
      <c r="N4241" s="42" t="n"/>
      <c r="O4241" s="42" t="n"/>
    </row>
    <row r="4242">
      <c r="A4242" s="40" t="n"/>
      <c r="B4242" s="41" t="n"/>
      <c r="C4242" s="42" t="n"/>
      <c r="D4242" s="42" t="n"/>
      <c r="E4242" s="42" t="n"/>
      <c r="F4242" s="42" t="n"/>
      <c r="G4242" s="42" t="n"/>
      <c r="H4242" s="42" t="n"/>
      <c r="I4242" s="42" t="n"/>
      <c r="J4242" s="42" t="n"/>
      <c r="K4242" s="42" t="n"/>
      <c r="L4242" s="42" t="n"/>
      <c r="M4242" s="42" t="n"/>
      <c r="N4242" s="42" t="n"/>
      <c r="O4242" s="42" t="n"/>
    </row>
    <row r="4243">
      <c r="A4243" s="40" t="n"/>
      <c r="B4243" s="41" t="n"/>
      <c r="C4243" s="42" t="n"/>
      <c r="D4243" s="42" t="n"/>
      <c r="E4243" s="42" t="n"/>
      <c r="F4243" s="42" t="n"/>
      <c r="G4243" s="42" t="n"/>
      <c r="H4243" s="42" t="n"/>
      <c r="I4243" s="42" t="n"/>
      <c r="J4243" s="42" t="n"/>
      <c r="K4243" s="42" t="n"/>
      <c r="L4243" s="42" t="n"/>
      <c r="M4243" s="42" t="n"/>
      <c r="N4243" s="42" t="n"/>
      <c r="O4243" s="42" t="n"/>
    </row>
    <row r="4244">
      <c r="A4244" s="40" t="n"/>
      <c r="B4244" s="41" t="n"/>
      <c r="C4244" s="42" t="n"/>
      <c r="D4244" s="42" t="n"/>
      <c r="E4244" s="42" t="n"/>
      <c r="F4244" s="42" t="n"/>
      <c r="G4244" s="42" t="n"/>
      <c r="H4244" s="42" t="n"/>
      <c r="I4244" s="42" t="n"/>
      <c r="J4244" s="42" t="n"/>
      <c r="K4244" s="42" t="n"/>
      <c r="L4244" s="42" t="n"/>
      <c r="M4244" s="42" t="n"/>
      <c r="N4244" s="42" t="n"/>
      <c r="O4244" s="42" t="n"/>
    </row>
    <row r="4245">
      <c r="A4245" s="40" t="n"/>
      <c r="B4245" s="41" t="n"/>
      <c r="C4245" s="42" t="n"/>
      <c r="D4245" s="42" t="n"/>
      <c r="E4245" s="42" t="n"/>
      <c r="F4245" s="42" t="n"/>
      <c r="G4245" s="42" t="n"/>
      <c r="H4245" s="42" t="n"/>
      <c r="I4245" s="42" t="n"/>
      <c r="J4245" s="42" t="n"/>
      <c r="K4245" s="42" t="n"/>
      <c r="L4245" s="42" t="n"/>
      <c r="M4245" s="42" t="n"/>
      <c r="N4245" s="42" t="n"/>
      <c r="O4245" s="42" t="n"/>
    </row>
    <row r="4246">
      <c r="A4246" s="40" t="n"/>
      <c r="B4246" s="41" t="n"/>
      <c r="C4246" s="42" t="n"/>
      <c r="D4246" s="42" t="n"/>
      <c r="E4246" s="42" t="n"/>
      <c r="F4246" s="42" t="n"/>
      <c r="G4246" s="42" t="n"/>
      <c r="H4246" s="42" t="n"/>
      <c r="I4246" s="42" t="n"/>
      <c r="J4246" s="42" t="n"/>
      <c r="K4246" s="42" t="n"/>
      <c r="L4246" s="42" t="n"/>
      <c r="M4246" s="42" t="n"/>
      <c r="N4246" s="42" t="n"/>
      <c r="O4246" s="42" t="n"/>
    </row>
    <row r="4247">
      <c r="A4247" s="40" t="n"/>
      <c r="B4247" s="41" t="n"/>
      <c r="C4247" s="42" t="n"/>
      <c r="D4247" s="42" t="n"/>
      <c r="E4247" s="42" t="n"/>
      <c r="F4247" s="42" t="n"/>
      <c r="G4247" s="42" t="n"/>
      <c r="H4247" s="42" t="n"/>
      <c r="I4247" s="42" t="n"/>
      <c r="J4247" s="42" t="n"/>
      <c r="K4247" s="42" t="n"/>
      <c r="L4247" s="42" t="n"/>
      <c r="M4247" s="42" t="n"/>
      <c r="N4247" s="42" t="n"/>
      <c r="O4247" s="42" t="n"/>
    </row>
    <row r="4248">
      <c r="A4248" s="40" t="n"/>
      <c r="B4248" s="41" t="n"/>
      <c r="C4248" s="42" t="n"/>
      <c r="D4248" s="42" t="n"/>
      <c r="E4248" s="42" t="n"/>
      <c r="F4248" s="42" t="n"/>
      <c r="G4248" s="42" t="n"/>
      <c r="H4248" s="42" t="n"/>
      <c r="I4248" s="42" t="n"/>
      <c r="J4248" s="42" t="n"/>
      <c r="K4248" s="42" t="n"/>
      <c r="L4248" s="42" t="n"/>
      <c r="M4248" s="42" t="n"/>
      <c r="N4248" s="42" t="n"/>
      <c r="O4248" s="42" t="n"/>
    </row>
    <row r="4249">
      <c r="A4249" s="40" t="n"/>
      <c r="B4249" s="41" t="n"/>
      <c r="C4249" s="42" t="n"/>
      <c r="D4249" s="42" t="n"/>
      <c r="E4249" s="42" t="n"/>
      <c r="F4249" s="42" t="n"/>
      <c r="G4249" s="42" t="n"/>
      <c r="H4249" s="42" t="n"/>
      <c r="I4249" s="42" t="n"/>
      <c r="J4249" s="42" t="n"/>
      <c r="K4249" s="42" t="n"/>
      <c r="L4249" s="42" t="n"/>
      <c r="M4249" s="42" t="n"/>
      <c r="N4249" s="42" t="n"/>
      <c r="O4249" s="42" t="n"/>
    </row>
    <row r="4250">
      <c r="A4250" s="40" t="n"/>
      <c r="B4250" s="41" t="n"/>
      <c r="C4250" s="42" t="n"/>
      <c r="D4250" s="42" t="n"/>
      <c r="E4250" s="42" t="n"/>
      <c r="F4250" s="42" t="n"/>
      <c r="G4250" s="42" t="n"/>
      <c r="H4250" s="42" t="n"/>
      <c r="I4250" s="42" t="n"/>
      <c r="J4250" s="42" t="n"/>
      <c r="K4250" s="42" t="n"/>
      <c r="L4250" s="42" t="n"/>
      <c r="M4250" s="42" t="n"/>
      <c r="N4250" s="42" t="n"/>
      <c r="O4250" s="42" t="n"/>
    </row>
    <row r="4251">
      <c r="A4251" s="40" t="n"/>
      <c r="B4251" s="41" t="n"/>
      <c r="C4251" s="42" t="n"/>
      <c r="D4251" s="42" t="n"/>
      <c r="E4251" s="42" t="n"/>
      <c r="F4251" s="42" t="n"/>
      <c r="G4251" s="42" t="n"/>
      <c r="H4251" s="42" t="n"/>
      <c r="I4251" s="42" t="n"/>
      <c r="J4251" s="42" t="n"/>
      <c r="K4251" s="42" t="n"/>
      <c r="L4251" s="42" t="n"/>
      <c r="M4251" s="42" t="n"/>
      <c r="N4251" s="42" t="n"/>
      <c r="O4251" s="42" t="n"/>
    </row>
    <row r="4252">
      <c r="A4252" s="40" t="n"/>
      <c r="B4252" s="41" t="n"/>
      <c r="C4252" s="42" t="n"/>
      <c r="D4252" s="42" t="n"/>
      <c r="E4252" s="42" t="n"/>
      <c r="F4252" s="42" t="n"/>
      <c r="G4252" s="42" t="n"/>
      <c r="H4252" s="42" t="n"/>
      <c r="I4252" s="42" t="n"/>
      <c r="J4252" s="42" t="n"/>
      <c r="K4252" s="42" t="n"/>
      <c r="L4252" s="42" t="n"/>
      <c r="M4252" s="42" t="n"/>
      <c r="N4252" s="42" t="n"/>
      <c r="O4252" s="42" t="n"/>
    </row>
    <row r="4253">
      <c r="A4253" s="40" t="n"/>
      <c r="B4253" s="41" t="n"/>
      <c r="C4253" s="42" t="n"/>
      <c r="D4253" s="42" t="n"/>
      <c r="E4253" s="42" t="n"/>
      <c r="F4253" s="42" t="n"/>
      <c r="G4253" s="42" t="n"/>
      <c r="H4253" s="42" t="n"/>
      <c r="I4253" s="42" t="n"/>
      <c r="J4253" s="42" t="n"/>
      <c r="K4253" s="42" t="n"/>
      <c r="L4253" s="42" t="n"/>
      <c r="M4253" s="42" t="n"/>
      <c r="N4253" s="42" t="n"/>
      <c r="O4253" s="42" t="n"/>
    </row>
    <row r="4254">
      <c r="A4254" s="40" t="n"/>
      <c r="B4254" s="41" t="n"/>
      <c r="C4254" s="42" t="n"/>
      <c r="D4254" s="42" t="n"/>
      <c r="E4254" s="42" t="n"/>
      <c r="F4254" s="42" t="n"/>
      <c r="G4254" s="42" t="n"/>
      <c r="H4254" s="42" t="n"/>
      <c r="I4254" s="42" t="n"/>
      <c r="J4254" s="42" t="n"/>
      <c r="K4254" s="42" t="n"/>
      <c r="L4254" s="42" t="n"/>
      <c r="M4254" s="42" t="n"/>
      <c r="N4254" s="42" t="n"/>
      <c r="O4254" s="42" t="n"/>
    </row>
    <row r="4255">
      <c r="A4255" s="40" t="n"/>
      <c r="B4255" s="41" t="n"/>
      <c r="C4255" s="42" t="n"/>
      <c r="D4255" s="42" t="n"/>
      <c r="E4255" s="42" t="n"/>
      <c r="F4255" s="42" t="n"/>
      <c r="G4255" s="42" t="n"/>
      <c r="H4255" s="42" t="n"/>
      <c r="I4255" s="42" t="n"/>
      <c r="J4255" s="42" t="n"/>
      <c r="K4255" s="42" t="n"/>
      <c r="L4255" s="42" t="n"/>
      <c r="M4255" s="42" t="n"/>
      <c r="N4255" s="42" t="n"/>
      <c r="O4255" s="42" t="n"/>
    </row>
    <row r="4256">
      <c r="A4256" s="40" t="n"/>
      <c r="B4256" s="41" t="n"/>
      <c r="C4256" s="42" t="n"/>
      <c r="D4256" s="42" t="n"/>
      <c r="E4256" s="42" t="n"/>
      <c r="F4256" s="42" t="n"/>
      <c r="G4256" s="42" t="n"/>
      <c r="H4256" s="42" t="n"/>
      <c r="I4256" s="42" t="n"/>
      <c r="J4256" s="42" t="n"/>
      <c r="K4256" s="42" t="n"/>
      <c r="L4256" s="42" t="n"/>
      <c r="M4256" s="42" t="n"/>
      <c r="N4256" s="42" t="n"/>
      <c r="O4256" s="42" t="n"/>
    </row>
    <row r="4257">
      <c r="A4257" s="40" t="n"/>
      <c r="B4257" s="41" t="n"/>
      <c r="C4257" s="42" t="n"/>
      <c r="D4257" s="42" t="n"/>
      <c r="E4257" s="42" t="n"/>
      <c r="F4257" s="42" t="n"/>
      <c r="G4257" s="42" t="n"/>
      <c r="H4257" s="42" t="n"/>
      <c r="I4257" s="42" t="n"/>
      <c r="J4257" s="42" t="n"/>
      <c r="K4257" s="42" t="n"/>
      <c r="L4257" s="42" t="n"/>
      <c r="M4257" s="42" t="n"/>
      <c r="N4257" s="42" t="n"/>
      <c r="O4257" s="42" t="n"/>
    </row>
    <row r="4258">
      <c r="A4258" s="40" t="n"/>
      <c r="B4258" s="41" t="n"/>
      <c r="C4258" s="42" t="n"/>
      <c r="D4258" s="42" t="n"/>
      <c r="E4258" s="42" t="n"/>
      <c r="F4258" s="42" t="n"/>
      <c r="G4258" s="42" t="n"/>
      <c r="H4258" s="42" t="n"/>
      <c r="I4258" s="42" t="n"/>
      <c r="J4258" s="42" t="n"/>
      <c r="K4258" s="42" t="n"/>
      <c r="L4258" s="42" t="n"/>
      <c r="M4258" s="42" t="n"/>
      <c r="N4258" s="42" t="n"/>
      <c r="O4258" s="42" t="n"/>
    </row>
    <row r="4259">
      <c r="A4259" s="40" t="n"/>
      <c r="B4259" s="41" t="n"/>
      <c r="C4259" s="42" t="n"/>
      <c r="D4259" s="42" t="n"/>
      <c r="E4259" s="42" t="n"/>
      <c r="F4259" s="42" t="n"/>
      <c r="G4259" s="42" t="n"/>
      <c r="H4259" s="42" t="n"/>
      <c r="I4259" s="42" t="n"/>
      <c r="J4259" s="42" t="n"/>
      <c r="K4259" s="42" t="n"/>
      <c r="L4259" s="42" t="n"/>
      <c r="M4259" s="42" t="n"/>
      <c r="N4259" s="42" t="n"/>
      <c r="O4259" s="42" t="n"/>
    </row>
    <row r="4260">
      <c r="A4260" s="40" t="n"/>
      <c r="B4260" s="41" t="n"/>
      <c r="C4260" s="42" t="n"/>
      <c r="D4260" s="42" t="n"/>
      <c r="E4260" s="42" t="n"/>
      <c r="F4260" s="42" t="n"/>
      <c r="G4260" s="42" t="n"/>
      <c r="H4260" s="42" t="n"/>
      <c r="I4260" s="42" t="n"/>
      <c r="J4260" s="42" t="n"/>
      <c r="K4260" s="42" t="n"/>
      <c r="L4260" s="42" t="n"/>
      <c r="M4260" s="42" t="n"/>
      <c r="N4260" s="42" t="n"/>
      <c r="O4260" s="42" t="n"/>
    </row>
    <row r="4261">
      <c r="A4261" s="40" t="n"/>
      <c r="B4261" s="41" t="n"/>
      <c r="C4261" s="42" t="n"/>
      <c r="D4261" s="42" t="n"/>
      <c r="E4261" s="42" t="n"/>
      <c r="F4261" s="42" t="n"/>
      <c r="G4261" s="42" t="n"/>
      <c r="H4261" s="42" t="n"/>
      <c r="I4261" s="42" t="n"/>
      <c r="J4261" s="42" t="n"/>
      <c r="K4261" s="42" t="n"/>
      <c r="L4261" s="42" t="n"/>
      <c r="M4261" s="42" t="n"/>
      <c r="N4261" s="42" t="n"/>
      <c r="O4261" s="42" t="n"/>
    </row>
    <row r="4262">
      <c r="A4262" s="40" t="n"/>
      <c r="B4262" s="41" t="n"/>
      <c r="C4262" s="42" t="n"/>
      <c r="D4262" s="42" t="n"/>
      <c r="E4262" s="42" t="n"/>
      <c r="F4262" s="42" t="n"/>
      <c r="G4262" s="42" t="n"/>
      <c r="H4262" s="42" t="n"/>
      <c r="I4262" s="42" t="n"/>
      <c r="J4262" s="42" t="n"/>
      <c r="K4262" s="42" t="n"/>
      <c r="L4262" s="42" t="n"/>
      <c r="M4262" s="42" t="n"/>
      <c r="N4262" s="42" t="n"/>
      <c r="O4262" s="42" t="n"/>
    </row>
    <row r="4263">
      <c r="A4263" s="40" t="n"/>
      <c r="B4263" s="41" t="n"/>
      <c r="C4263" s="42" t="n"/>
      <c r="D4263" s="42" t="n"/>
      <c r="E4263" s="42" t="n"/>
      <c r="F4263" s="42" t="n"/>
      <c r="G4263" s="42" t="n"/>
      <c r="H4263" s="42" t="n"/>
      <c r="I4263" s="42" t="n"/>
      <c r="J4263" s="42" t="n"/>
      <c r="K4263" s="42" t="n"/>
      <c r="L4263" s="42" t="n"/>
      <c r="M4263" s="42" t="n"/>
      <c r="N4263" s="42" t="n"/>
      <c r="O4263" s="42" t="n"/>
    </row>
    <row r="4264">
      <c r="A4264" s="40" t="n"/>
      <c r="B4264" s="41" t="n"/>
      <c r="C4264" s="42" t="n"/>
      <c r="D4264" s="42" t="n"/>
      <c r="E4264" s="42" t="n"/>
      <c r="F4264" s="42" t="n"/>
      <c r="G4264" s="42" t="n"/>
      <c r="H4264" s="42" t="n"/>
      <c r="I4264" s="42" t="n"/>
      <c r="J4264" s="42" t="n"/>
      <c r="K4264" s="42" t="n"/>
      <c r="L4264" s="42" t="n"/>
      <c r="M4264" s="42" t="n"/>
      <c r="N4264" s="42" t="n"/>
      <c r="O4264" s="42" t="n"/>
    </row>
    <row r="4265">
      <c r="A4265" s="40" t="n"/>
      <c r="B4265" s="41" t="n"/>
      <c r="C4265" s="42" t="n"/>
      <c r="D4265" s="42" t="n"/>
      <c r="E4265" s="42" t="n"/>
      <c r="F4265" s="42" t="n"/>
      <c r="G4265" s="42" t="n"/>
      <c r="H4265" s="42" t="n"/>
      <c r="I4265" s="42" t="n"/>
      <c r="J4265" s="42" t="n"/>
      <c r="K4265" s="42" t="n"/>
      <c r="L4265" s="42" t="n"/>
      <c r="M4265" s="42" t="n"/>
      <c r="N4265" s="42" t="n"/>
      <c r="O4265" s="42" t="n"/>
    </row>
    <row r="4266">
      <c r="A4266" s="40" t="n"/>
      <c r="B4266" s="41" t="n"/>
      <c r="C4266" s="42" t="n"/>
      <c r="D4266" s="42" t="n"/>
      <c r="E4266" s="42" t="n"/>
      <c r="F4266" s="42" t="n"/>
      <c r="G4266" s="42" t="n"/>
      <c r="H4266" s="42" t="n"/>
      <c r="I4266" s="42" t="n"/>
      <c r="J4266" s="42" t="n"/>
      <c r="K4266" s="42" t="n"/>
      <c r="L4266" s="42" t="n"/>
      <c r="M4266" s="42" t="n"/>
      <c r="N4266" s="42" t="n"/>
      <c r="O4266" s="42" t="n"/>
    </row>
    <row r="4267">
      <c r="A4267" s="40" t="n"/>
      <c r="B4267" s="41" t="n"/>
      <c r="C4267" s="42" t="n"/>
      <c r="D4267" s="42" t="n"/>
      <c r="E4267" s="42" t="n"/>
      <c r="F4267" s="42" t="n"/>
      <c r="G4267" s="42" t="n"/>
      <c r="H4267" s="42" t="n"/>
      <c r="I4267" s="42" t="n"/>
      <c r="J4267" s="42" t="n"/>
      <c r="K4267" s="42" t="n"/>
      <c r="L4267" s="42" t="n"/>
      <c r="M4267" s="42" t="n"/>
      <c r="N4267" s="42" t="n"/>
      <c r="O4267" s="42" t="n"/>
    </row>
    <row r="4268">
      <c r="A4268" s="40" t="n"/>
      <c r="B4268" s="41" t="n"/>
      <c r="C4268" s="42" t="n"/>
      <c r="D4268" s="42" t="n"/>
      <c r="E4268" s="42" t="n"/>
      <c r="F4268" s="42" t="n"/>
      <c r="G4268" s="42" t="n"/>
      <c r="H4268" s="42" t="n"/>
      <c r="I4268" s="42" t="n"/>
      <c r="J4268" s="42" t="n"/>
      <c r="K4268" s="42" t="n"/>
      <c r="L4268" s="42" t="n"/>
      <c r="M4268" s="42" t="n"/>
      <c r="N4268" s="42" t="n"/>
      <c r="O4268" s="42" t="n"/>
    </row>
    <row r="4269">
      <c r="A4269" s="40" t="n"/>
      <c r="B4269" s="41" t="n"/>
      <c r="C4269" s="42" t="n"/>
      <c r="D4269" s="42" t="n"/>
      <c r="E4269" s="42" t="n"/>
      <c r="F4269" s="42" t="n"/>
      <c r="G4269" s="42" t="n"/>
      <c r="H4269" s="42" t="n"/>
      <c r="I4269" s="42" t="n"/>
      <c r="J4269" s="42" t="n"/>
      <c r="K4269" s="42" t="n"/>
      <c r="L4269" s="42" t="n"/>
      <c r="M4269" s="42" t="n"/>
      <c r="N4269" s="42" t="n"/>
      <c r="O4269" s="42" t="n"/>
    </row>
    <row r="4270">
      <c r="A4270" s="40" t="n"/>
      <c r="B4270" s="41" t="n"/>
      <c r="C4270" s="42" t="n"/>
      <c r="D4270" s="42" t="n"/>
      <c r="E4270" s="42" t="n"/>
      <c r="F4270" s="42" t="n"/>
      <c r="G4270" s="42" t="n"/>
      <c r="H4270" s="42" t="n"/>
      <c r="I4270" s="42" t="n"/>
      <c r="J4270" s="42" t="n"/>
      <c r="K4270" s="42" t="n"/>
      <c r="L4270" s="42" t="n"/>
      <c r="M4270" s="42" t="n"/>
      <c r="N4270" s="42" t="n"/>
      <c r="O4270" s="42" t="n"/>
    </row>
    <row r="4271">
      <c r="A4271" s="40" t="n"/>
      <c r="B4271" s="41" t="n"/>
      <c r="C4271" s="42" t="n"/>
      <c r="D4271" s="42" t="n"/>
      <c r="E4271" s="42" t="n"/>
      <c r="F4271" s="42" t="n"/>
      <c r="G4271" s="42" t="n"/>
      <c r="H4271" s="42" t="n"/>
      <c r="I4271" s="42" t="n"/>
      <c r="J4271" s="42" t="n"/>
      <c r="K4271" s="42" t="n"/>
      <c r="L4271" s="42" t="n"/>
      <c r="M4271" s="42" t="n"/>
      <c r="N4271" s="42" t="n"/>
      <c r="O4271" s="42" t="n"/>
    </row>
    <row r="4272">
      <c r="A4272" s="40" t="n"/>
      <c r="B4272" s="41" t="n"/>
      <c r="C4272" s="42" t="n"/>
      <c r="D4272" s="42" t="n"/>
      <c r="E4272" s="42" t="n"/>
      <c r="F4272" s="42" t="n"/>
      <c r="G4272" s="42" t="n"/>
      <c r="H4272" s="42" t="n"/>
      <c r="I4272" s="42" t="n"/>
      <c r="J4272" s="42" t="n"/>
      <c r="K4272" s="42" t="n"/>
      <c r="L4272" s="42" t="n"/>
      <c r="M4272" s="42" t="n"/>
      <c r="N4272" s="42" t="n"/>
      <c r="O4272" s="42" t="n"/>
    </row>
    <row r="4273">
      <c r="A4273" s="40" t="n"/>
      <c r="B4273" s="41" t="n"/>
      <c r="C4273" s="42" t="n"/>
      <c r="D4273" s="42" t="n"/>
      <c r="E4273" s="42" t="n"/>
      <c r="F4273" s="42" t="n"/>
      <c r="G4273" s="42" t="n"/>
      <c r="H4273" s="42" t="n"/>
      <c r="I4273" s="42" t="n"/>
      <c r="J4273" s="42" t="n"/>
      <c r="K4273" s="42" t="n"/>
      <c r="L4273" s="42" t="n"/>
      <c r="M4273" s="42" t="n"/>
      <c r="N4273" s="42" t="n"/>
      <c r="O4273" s="42" t="n"/>
    </row>
    <row r="4274">
      <c r="A4274" s="40" t="n"/>
      <c r="B4274" s="41" t="n"/>
      <c r="C4274" s="42" t="n"/>
      <c r="D4274" s="42" t="n"/>
      <c r="E4274" s="42" t="n"/>
      <c r="F4274" s="42" t="n"/>
      <c r="G4274" s="42" t="n"/>
      <c r="H4274" s="42" t="n"/>
      <c r="I4274" s="42" t="n"/>
      <c r="J4274" s="42" t="n"/>
      <c r="K4274" s="42" t="n"/>
      <c r="L4274" s="42" t="n"/>
      <c r="M4274" s="42" t="n"/>
      <c r="N4274" s="42" t="n"/>
      <c r="O4274" s="42" t="n"/>
    </row>
    <row r="4275">
      <c r="A4275" s="40" t="n"/>
      <c r="B4275" s="41" t="n"/>
      <c r="C4275" s="42" t="n"/>
      <c r="D4275" s="42" t="n"/>
      <c r="E4275" s="42" t="n"/>
      <c r="F4275" s="42" t="n"/>
      <c r="G4275" s="42" t="n"/>
      <c r="H4275" s="42" t="n"/>
      <c r="I4275" s="42" t="n"/>
      <c r="J4275" s="42" t="n"/>
      <c r="K4275" s="42" t="n"/>
      <c r="L4275" s="42" t="n"/>
      <c r="M4275" s="42" t="n"/>
      <c r="N4275" s="42" t="n"/>
      <c r="O4275" s="42" t="n"/>
    </row>
    <row r="4276">
      <c r="A4276" s="40" t="n"/>
      <c r="B4276" s="41" t="n"/>
      <c r="C4276" s="42" t="n"/>
      <c r="D4276" s="42" t="n"/>
      <c r="E4276" s="42" t="n"/>
      <c r="F4276" s="42" t="n"/>
      <c r="G4276" s="42" t="n"/>
      <c r="H4276" s="42" t="n"/>
      <c r="I4276" s="42" t="n"/>
      <c r="J4276" s="42" t="n"/>
      <c r="K4276" s="42" t="n"/>
      <c r="L4276" s="42" t="n"/>
      <c r="M4276" s="42" t="n"/>
      <c r="N4276" s="42" t="n"/>
      <c r="O4276" s="42" t="n"/>
    </row>
    <row r="4277">
      <c r="A4277" s="40" t="n"/>
      <c r="B4277" s="41" t="n"/>
      <c r="C4277" s="42" t="n"/>
      <c r="D4277" s="42" t="n"/>
      <c r="E4277" s="42" t="n"/>
      <c r="F4277" s="42" t="n"/>
      <c r="G4277" s="42" t="n"/>
      <c r="H4277" s="42" t="n"/>
      <c r="I4277" s="42" t="n"/>
      <c r="J4277" s="42" t="n"/>
      <c r="K4277" s="42" t="n"/>
      <c r="L4277" s="42" t="n"/>
      <c r="M4277" s="42" t="n"/>
      <c r="N4277" s="42" t="n"/>
      <c r="O4277" s="42" t="n"/>
    </row>
    <row r="4278">
      <c r="A4278" s="40" t="n"/>
      <c r="B4278" s="41" t="n"/>
      <c r="C4278" s="42" t="n"/>
      <c r="D4278" s="42" t="n"/>
      <c r="E4278" s="42" t="n"/>
      <c r="F4278" s="42" t="n"/>
      <c r="G4278" s="42" t="n"/>
      <c r="H4278" s="42" t="n"/>
      <c r="I4278" s="42" t="n"/>
      <c r="J4278" s="42" t="n"/>
      <c r="K4278" s="42" t="n"/>
      <c r="L4278" s="42" t="n"/>
      <c r="M4278" s="42" t="n"/>
      <c r="N4278" s="42" t="n"/>
      <c r="O4278" s="42" t="n"/>
    </row>
    <row r="4279">
      <c r="A4279" s="40" t="n"/>
      <c r="B4279" s="41" t="n"/>
      <c r="C4279" s="42" t="n"/>
      <c r="D4279" s="42" t="n"/>
      <c r="E4279" s="42" t="n"/>
      <c r="F4279" s="42" t="n"/>
      <c r="G4279" s="42" t="n"/>
      <c r="H4279" s="42" t="n"/>
      <c r="I4279" s="42" t="n"/>
      <c r="J4279" s="42" t="n"/>
      <c r="K4279" s="42" t="n"/>
      <c r="L4279" s="42" t="n"/>
      <c r="M4279" s="42" t="n"/>
      <c r="N4279" s="42" t="n"/>
      <c r="O4279" s="42" t="n"/>
    </row>
    <row r="4280">
      <c r="A4280" s="40" t="n"/>
      <c r="B4280" s="41" t="n"/>
      <c r="C4280" s="42" t="n"/>
      <c r="D4280" s="42" t="n"/>
      <c r="E4280" s="42" t="n"/>
      <c r="F4280" s="42" t="n"/>
      <c r="G4280" s="42" t="n"/>
      <c r="H4280" s="42" t="n"/>
      <c r="I4280" s="42" t="n"/>
      <c r="J4280" s="42" t="n"/>
      <c r="K4280" s="42" t="n"/>
      <c r="L4280" s="42" t="n"/>
      <c r="M4280" s="42" t="n"/>
      <c r="N4280" s="42" t="n"/>
      <c r="O4280" s="42" t="n"/>
    </row>
    <row r="4281">
      <c r="A4281" s="40" t="n"/>
      <c r="B4281" s="41" t="n"/>
      <c r="C4281" s="42" t="n"/>
      <c r="D4281" s="42" t="n"/>
      <c r="E4281" s="42" t="n"/>
      <c r="F4281" s="42" t="n"/>
      <c r="G4281" s="42" t="n"/>
      <c r="H4281" s="42" t="n"/>
      <c r="I4281" s="42" t="n"/>
      <c r="J4281" s="42" t="n"/>
      <c r="K4281" s="42" t="n"/>
      <c r="L4281" s="42" t="n"/>
      <c r="M4281" s="42" t="n"/>
      <c r="N4281" s="42" t="n"/>
      <c r="O4281" s="42" t="n"/>
    </row>
    <row r="4282">
      <c r="A4282" s="40" t="n"/>
      <c r="B4282" s="41" t="n"/>
      <c r="C4282" s="42" t="n"/>
      <c r="D4282" s="42" t="n"/>
      <c r="E4282" s="42" t="n"/>
      <c r="F4282" s="42" t="n"/>
      <c r="G4282" s="42" t="n"/>
      <c r="H4282" s="42" t="n"/>
      <c r="I4282" s="42" t="n"/>
      <c r="J4282" s="42" t="n"/>
      <c r="K4282" s="42" t="n"/>
      <c r="L4282" s="42" t="n"/>
      <c r="M4282" s="42" t="n"/>
      <c r="N4282" s="42" t="n"/>
      <c r="O4282" s="42" t="n"/>
    </row>
    <row r="4283">
      <c r="A4283" s="40" t="n"/>
      <c r="B4283" s="41" t="n"/>
      <c r="C4283" s="42" t="n"/>
      <c r="D4283" s="42" t="n"/>
      <c r="E4283" s="42" t="n"/>
      <c r="F4283" s="42" t="n"/>
      <c r="G4283" s="42" t="n"/>
      <c r="H4283" s="42" t="n"/>
      <c r="I4283" s="42" t="n"/>
      <c r="J4283" s="42" t="n"/>
      <c r="K4283" s="42" t="n"/>
      <c r="L4283" s="42" t="n"/>
      <c r="M4283" s="42" t="n"/>
      <c r="N4283" s="42" t="n"/>
      <c r="O4283" s="42" t="n"/>
    </row>
    <row r="4284">
      <c r="A4284" s="40" t="n"/>
      <c r="B4284" s="41" t="n"/>
      <c r="C4284" s="42" t="n"/>
      <c r="D4284" s="42" t="n"/>
      <c r="E4284" s="42" t="n"/>
      <c r="F4284" s="42" t="n"/>
      <c r="G4284" s="42" t="n"/>
      <c r="H4284" s="42" t="n"/>
      <c r="I4284" s="42" t="n"/>
      <c r="J4284" s="42" t="n"/>
      <c r="K4284" s="42" t="n"/>
      <c r="L4284" s="42" t="n"/>
      <c r="M4284" s="42" t="n"/>
      <c r="N4284" s="42" t="n"/>
      <c r="O4284" s="42" t="n"/>
    </row>
    <row r="4285">
      <c r="A4285" s="40" t="n"/>
      <c r="B4285" s="41" t="n"/>
      <c r="C4285" s="42" t="n"/>
      <c r="D4285" s="42" t="n"/>
      <c r="E4285" s="42" t="n"/>
      <c r="F4285" s="42" t="n"/>
      <c r="G4285" s="42" t="n"/>
      <c r="H4285" s="42" t="n"/>
      <c r="I4285" s="42" t="n"/>
      <c r="J4285" s="42" t="n"/>
      <c r="K4285" s="42" t="n"/>
      <c r="L4285" s="42" t="n"/>
      <c r="M4285" s="42" t="n"/>
      <c r="N4285" s="42" t="n"/>
      <c r="O4285" s="42" t="n"/>
    </row>
    <row r="4286">
      <c r="A4286" s="40" t="n"/>
      <c r="B4286" s="41" t="n"/>
      <c r="C4286" s="42" t="n"/>
      <c r="D4286" s="42" t="n"/>
      <c r="E4286" s="42" t="n"/>
      <c r="F4286" s="42" t="n"/>
      <c r="G4286" s="42" t="n"/>
      <c r="H4286" s="42" t="n"/>
      <c r="I4286" s="42" t="n"/>
      <c r="J4286" s="42" t="n"/>
      <c r="K4286" s="42" t="n"/>
      <c r="L4286" s="42" t="n"/>
      <c r="M4286" s="42" t="n"/>
      <c r="N4286" s="42" t="n"/>
      <c r="O4286" s="42" t="n"/>
    </row>
    <row r="4287">
      <c r="A4287" s="40" t="n"/>
      <c r="B4287" s="41" t="n"/>
      <c r="C4287" s="42" t="n"/>
      <c r="D4287" s="42" t="n"/>
      <c r="E4287" s="42" t="n"/>
      <c r="F4287" s="42" t="n"/>
      <c r="G4287" s="42" t="n"/>
      <c r="H4287" s="42" t="n"/>
      <c r="I4287" s="42" t="n"/>
      <c r="J4287" s="42" t="n"/>
      <c r="K4287" s="42" t="n"/>
      <c r="L4287" s="42" t="n"/>
      <c r="M4287" s="42" t="n"/>
      <c r="N4287" s="42" t="n"/>
      <c r="O4287" s="42" t="n"/>
    </row>
    <row r="4288">
      <c r="A4288" s="40" t="n"/>
      <c r="B4288" s="41" t="n"/>
      <c r="C4288" s="42" t="n"/>
      <c r="D4288" s="42" t="n"/>
      <c r="E4288" s="42" t="n"/>
      <c r="F4288" s="42" t="n"/>
      <c r="G4288" s="42" t="n"/>
      <c r="H4288" s="42" t="n"/>
      <c r="I4288" s="42" t="n"/>
      <c r="J4288" s="42" t="n"/>
      <c r="K4288" s="42" t="n"/>
      <c r="L4288" s="42" t="n"/>
      <c r="M4288" s="42" t="n"/>
      <c r="N4288" s="42" t="n"/>
      <c r="O4288" s="42" t="n"/>
    </row>
    <row r="4289">
      <c r="A4289" s="40" t="n"/>
      <c r="B4289" s="41" t="n"/>
      <c r="C4289" s="42" t="n"/>
      <c r="D4289" s="42" t="n"/>
      <c r="E4289" s="42" t="n"/>
      <c r="F4289" s="42" t="n"/>
      <c r="G4289" s="42" t="n"/>
      <c r="H4289" s="42" t="n"/>
      <c r="I4289" s="42" t="n"/>
      <c r="J4289" s="42" t="n"/>
      <c r="K4289" s="42" t="n"/>
      <c r="L4289" s="42" t="n"/>
      <c r="M4289" s="42" t="n"/>
      <c r="N4289" s="42" t="n"/>
      <c r="O4289" s="42" t="n"/>
    </row>
    <row r="4290">
      <c r="A4290" s="40" t="n"/>
      <c r="B4290" s="41" t="n"/>
      <c r="C4290" s="42" t="n"/>
      <c r="D4290" s="42" t="n"/>
      <c r="E4290" s="42" t="n"/>
      <c r="F4290" s="42" t="n"/>
      <c r="G4290" s="42" t="n"/>
      <c r="H4290" s="42" t="n"/>
      <c r="I4290" s="42" t="n"/>
      <c r="J4290" s="42" t="n"/>
      <c r="K4290" s="42" t="n"/>
      <c r="L4290" s="42" t="n"/>
      <c r="M4290" s="42" t="n"/>
      <c r="N4290" s="42" t="n"/>
      <c r="O4290" s="42" t="n"/>
    </row>
    <row r="4291">
      <c r="A4291" s="40" t="n"/>
      <c r="B4291" s="41" t="n"/>
      <c r="C4291" s="42" t="n"/>
      <c r="D4291" s="42" t="n"/>
      <c r="E4291" s="42" t="n"/>
      <c r="F4291" s="42" t="n"/>
      <c r="G4291" s="42" t="n"/>
      <c r="H4291" s="42" t="n"/>
      <c r="I4291" s="42" t="n"/>
      <c r="J4291" s="42" t="n"/>
      <c r="K4291" s="42" t="n"/>
      <c r="L4291" s="42" t="n"/>
      <c r="M4291" s="42" t="n"/>
      <c r="N4291" s="42" t="n"/>
      <c r="O4291" s="42" t="n"/>
    </row>
    <row r="4292">
      <c r="A4292" s="40" t="n"/>
      <c r="B4292" s="41" t="n"/>
      <c r="C4292" s="42" t="n"/>
      <c r="D4292" s="42" t="n"/>
      <c r="E4292" s="42" t="n"/>
      <c r="F4292" s="42" t="n"/>
      <c r="G4292" s="42" t="n"/>
      <c r="H4292" s="42" t="n"/>
      <c r="I4292" s="42" t="n"/>
      <c r="J4292" s="42" t="n"/>
      <c r="K4292" s="42" t="n"/>
      <c r="L4292" s="42" t="n"/>
      <c r="M4292" s="42" t="n"/>
      <c r="N4292" s="42" t="n"/>
      <c r="O4292" s="42" t="n"/>
    </row>
    <row r="4293">
      <c r="A4293" s="40" t="n"/>
      <c r="B4293" s="41" t="n"/>
      <c r="C4293" s="42" t="n"/>
      <c r="D4293" s="42" t="n"/>
      <c r="E4293" s="42" t="n"/>
      <c r="F4293" s="42" t="n"/>
      <c r="G4293" s="42" t="n"/>
      <c r="H4293" s="42" t="n"/>
      <c r="I4293" s="42" t="n"/>
      <c r="J4293" s="42" t="n"/>
      <c r="K4293" s="42" t="n"/>
      <c r="L4293" s="42" t="n"/>
      <c r="M4293" s="42" t="n"/>
      <c r="N4293" s="42" t="n"/>
      <c r="O4293" s="42" t="n"/>
    </row>
    <row r="4294">
      <c r="A4294" s="40" t="n"/>
      <c r="B4294" s="41" t="n"/>
      <c r="C4294" s="42" t="n"/>
      <c r="D4294" s="42" t="n"/>
      <c r="E4294" s="42" t="n"/>
      <c r="F4294" s="42" t="n"/>
      <c r="G4294" s="42" t="n"/>
      <c r="H4294" s="42" t="n"/>
      <c r="I4294" s="42" t="n"/>
      <c r="J4294" s="42" t="n"/>
      <c r="K4294" s="42" t="n"/>
      <c r="L4294" s="42" t="n"/>
      <c r="M4294" s="42" t="n"/>
      <c r="N4294" s="42" t="n"/>
      <c r="O4294" s="42" t="n"/>
    </row>
    <row r="4295">
      <c r="A4295" s="40" t="n"/>
      <c r="B4295" s="41" t="n"/>
      <c r="C4295" s="42" t="n"/>
      <c r="D4295" s="42" t="n"/>
      <c r="E4295" s="42" t="n"/>
      <c r="F4295" s="42" t="n"/>
      <c r="G4295" s="42" t="n"/>
      <c r="H4295" s="42" t="n"/>
      <c r="I4295" s="42" t="n"/>
      <c r="J4295" s="42" t="n"/>
      <c r="K4295" s="42" t="n"/>
      <c r="L4295" s="42" t="n"/>
      <c r="M4295" s="42" t="n"/>
      <c r="N4295" s="42" t="n"/>
      <c r="O4295" s="42" t="n"/>
    </row>
    <row r="4296">
      <c r="A4296" s="40" t="n"/>
      <c r="B4296" s="41" t="n"/>
      <c r="C4296" s="42" t="n"/>
      <c r="D4296" s="42" t="n"/>
      <c r="E4296" s="42" t="n"/>
      <c r="F4296" s="42" t="n"/>
      <c r="G4296" s="42" t="n"/>
      <c r="H4296" s="42" t="n"/>
      <c r="I4296" s="42" t="n"/>
      <c r="J4296" s="42" t="n"/>
      <c r="K4296" s="42" t="n"/>
      <c r="L4296" s="42" t="n"/>
      <c r="M4296" s="42" t="n"/>
      <c r="N4296" s="42" t="n"/>
      <c r="O4296" s="42" t="n"/>
    </row>
    <row r="4297">
      <c r="A4297" s="40" t="n"/>
      <c r="B4297" s="41" t="n"/>
      <c r="C4297" s="42" t="n"/>
      <c r="D4297" s="42" t="n"/>
      <c r="E4297" s="42" t="n"/>
      <c r="F4297" s="42" t="n"/>
      <c r="G4297" s="42" t="n"/>
      <c r="H4297" s="42" t="n"/>
      <c r="I4297" s="42" t="n"/>
      <c r="J4297" s="42" t="n"/>
      <c r="K4297" s="42" t="n"/>
      <c r="L4297" s="42" t="n"/>
      <c r="M4297" s="42" t="n"/>
      <c r="N4297" s="42" t="n"/>
      <c r="O4297" s="42" t="n"/>
    </row>
    <row r="4298">
      <c r="A4298" s="40" t="n"/>
      <c r="B4298" s="41" t="n"/>
      <c r="C4298" s="42" t="n"/>
      <c r="D4298" s="42" t="n"/>
      <c r="E4298" s="42" t="n"/>
      <c r="F4298" s="42" t="n"/>
      <c r="G4298" s="42" t="n"/>
      <c r="H4298" s="42" t="n"/>
      <c r="I4298" s="42" t="n"/>
      <c r="J4298" s="42" t="n"/>
      <c r="K4298" s="42" t="n"/>
      <c r="L4298" s="42" t="n"/>
      <c r="M4298" s="42" t="n"/>
      <c r="N4298" s="42" t="n"/>
      <c r="O4298" s="42" t="n"/>
    </row>
    <row r="4299">
      <c r="A4299" s="40" t="n"/>
      <c r="B4299" s="41" t="n"/>
      <c r="C4299" s="42" t="n"/>
      <c r="D4299" s="42" t="n"/>
      <c r="E4299" s="42" t="n"/>
      <c r="F4299" s="42" t="n"/>
      <c r="G4299" s="42" t="n"/>
      <c r="H4299" s="42" t="n"/>
      <c r="I4299" s="42" t="n"/>
      <c r="J4299" s="42" t="n"/>
      <c r="K4299" s="42" t="n"/>
      <c r="L4299" s="42" t="n"/>
      <c r="M4299" s="42" t="n"/>
      <c r="N4299" s="42" t="n"/>
      <c r="O4299" s="42" t="n"/>
    </row>
    <row r="4300">
      <c r="A4300" s="40" t="n"/>
      <c r="B4300" s="41" t="n"/>
      <c r="C4300" s="42" t="n"/>
      <c r="D4300" s="42" t="n"/>
      <c r="E4300" s="42" t="n"/>
      <c r="F4300" s="42" t="n"/>
      <c r="G4300" s="42" t="n"/>
      <c r="H4300" s="42" t="n"/>
      <c r="I4300" s="42" t="n"/>
      <c r="J4300" s="42" t="n"/>
      <c r="K4300" s="42" t="n"/>
      <c r="L4300" s="42" t="n"/>
      <c r="M4300" s="42" t="n"/>
      <c r="N4300" s="42" t="n"/>
      <c r="O4300" s="42" t="n"/>
    </row>
    <row r="4301">
      <c r="A4301" s="40" t="n"/>
      <c r="B4301" s="41" t="n"/>
      <c r="C4301" s="42" t="n"/>
      <c r="D4301" s="42" t="n"/>
      <c r="E4301" s="42" t="n"/>
      <c r="F4301" s="42" t="n"/>
      <c r="G4301" s="42" t="n"/>
      <c r="H4301" s="42" t="n"/>
      <c r="I4301" s="42" t="n"/>
      <c r="J4301" s="42" t="n"/>
      <c r="K4301" s="42" t="n"/>
      <c r="L4301" s="42" t="n"/>
      <c r="M4301" s="42" t="n"/>
      <c r="N4301" s="42" t="n"/>
      <c r="O4301" s="42" t="n"/>
    </row>
    <row r="4302">
      <c r="A4302" s="40" t="n"/>
      <c r="B4302" s="41" t="n"/>
      <c r="C4302" s="42" t="n"/>
      <c r="D4302" s="42" t="n"/>
      <c r="E4302" s="42" t="n"/>
      <c r="F4302" s="42" t="n"/>
      <c r="G4302" s="42" t="n"/>
      <c r="H4302" s="42" t="n"/>
      <c r="I4302" s="42" t="n"/>
      <c r="J4302" s="42" t="n"/>
      <c r="K4302" s="42" t="n"/>
      <c r="L4302" s="42" t="n"/>
      <c r="M4302" s="42" t="n"/>
      <c r="N4302" s="42" t="n"/>
      <c r="O4302" s="42" t="n"/>
    </row>
    <row r="4303">
      <c r="A4303" s="40" t="n"/>
      <c r="B4303" s="41" t="n"/>
      <c r="C4303" s="42" t="n"/>
      <c r="D4303" s="42" t="n"/>
      <c r="E4303" s="42" t="n"/>
      <c r="F4303" s="42" t="n"/>
      <c r="G4303" s="42" t="n"/>
      <c r="H4303" s="42" t="n"/>
      <c r="I4303" s="42" t="n"/>
      <c r="J4303" s="42" t="n"/>
      <c r="K4303" s="42" t="n"/>
      <c r="L4303" s="42" t="n"/>
      <c r="M4303" s="42" t="n"/>
      <c r="N4303" s="42" t="n"/>
      <c r="O4303" s="42" t="n"/>
    </row>
    <row r="4304">
      <c r="A4304" s="40" t="n"/>
      <c r="B4304" s="41" t="n"/>
      <c r="C4304" s="42" t="n"/>
      <c r="D4304" s="42" t="n"/>
      <c r="E4304" s="42" t="n"/>
      <c r="F4304" s="42" t="n"/>
      <c r="G4304" s="42" t="n"/>
      <c r="H4304" s="42" t="n"/>
      <c r="I4304" s="42" t="n"/>
      <c r="J4304" s="42" t="n"/>
      <c r="K4304" s="42" t="n"/>
      <c r="L4304" s="42" t="n"/>
      <c r="M4304" s="42" t="n"/>
      <c r="N4304" s="42" t="n"/>
      <c r="O4304" s="42" t="n"/>
    </row>
    <row r="4305">
      <c r="A4305" s="40" t="n"/>
      <c r="B4305" s="41" t="n"/>
      <c r="C4305" s="42" t="n"/>
      <c r="D4305" s="42" t="n"/>
      <c r="E4305" s="42" t="n"/>
      <c r="F4305" s="42" t="n"/>
      <c r="G4305" s="42" t="n"/>
      <c r="H4305" s="42" t="n"/>
      <c r="I4305" s="42" t="n"/>
      <c r="J4305" s="42" t="n"/>
      <c r="K4305" s="42" t="n"/>
      <c r="L4305" s="42" t="n"/>
      <c r="M4305" s="42" t="n"/>
      <c r="N4305" s="42" t="n"/>
      <c r="O4305" s="42" t="n"/>
    </row>
    <row r="4306">
      <c r="A4306" s="40" t="n"/>
      <c r="B4306" s="41" t="n"/>
      <c r="C4306" s="42" t="n"/>
      <c r="D4306" s="42" t="n"/>
      <c r="E4306" s="42" t="n"/>
      <c r="F4306" s="42" t="n"/>
      <c r="G4306" s="42" t="n"/>
      <c r="H4306" s="42" t="n"/>
      <c r="I4306" s="42" t="n"/>
      <c r="J4306" s="42" t="n"/>
      <c r="K4306" s="42" t="n"/>
      <c r="L4306" s="42" t="n"/>
      <c r="M4306" s="42" t="n"/>
      <c r="N4306" s="42" t="n"/>
      <c r="O4306" s="42" t="n"/>
    </row>
    <row r="4307">
      <c r="A4307" s="40" t="n"/>
      <c r="B4307" s="41" t="n"/>
      <c r="C4307" s="42" t="n"/>
      <c r="D4307" s="42" t="n"/>
      <c r="E4307" s="42" t="n"/>
      <c r="F4307" s="42" t="n"/>
      <c r="G4307" s="42" t="n"/>
      <c r="H4307" s="42" t="n"/>
      <c r="I4307" s="42" t="n"/>
      <c r="J4307" s="42" t="n"/>
      <c r="K4307" s="42" t="n"/>
      <c r="L4307" s="42" t="n"/>
      <c r="M4307" s="42" t="n"/>
      <c r="N4307" s="42" t="n"/>
      <c r="O4307" s="42" t="n"/>
    </row>
    <row r="4308">
      <c r="A4308" s="40" t="n"/>
      <c r="B4308" s="41" t="n"/>
      <c r="C4308" s="42" t="n"/>
      <c r="D4308" s="42" t="n"/>
      <c r="E4308" s="42" t="n"/>
      <c r="F4308" s="42" t="n"/>
      <c r="G4308" s="42" t="n"/>
      <c r="H4308" s="42" t="n"/>
      <c r="I4308" s="42" t="n"/>
      <c r="J4308" s="42" t="n"/>
      <c r="K4308" s="42" t="n"/>
      <c r="L4308" s="42" t="n"/>
      <c r="M4308" s="42" t="n"/>
      <c r="N4308" s="42" t="n"/>
      <c r="O4308" s="42" t="n"/>
    </row>
    <row r="4309">
      <c r="A4309" s="40" t="n"/>
      <c r="B4309" s="41" t="n"/>
      <c r="C4309" s="42" t="n"/>
      <c r="D4309" s="42" t="n"/>
      <c r="E4309" s="42" t="n"/>
      <c r="F4309" s="42" t="n"/>
      <c r="G4309" s="42" t="n"/>
      <c r="H4309" s="42" t="n"/>
      <c r="I4309" s="42" t="n"/>
      <c r="J4309" s="42" t="n"/>
      <c r="K4309" s="42" t="n"/>
      <c r="L4309" s="42" t="n"/>
      <c r="M4309" s="42" t="n"/>
      <c r="N4309" s="42" t="n"/>
      <c r="O4309" s="42" t="n"/>
    </row>
    <row r="4310">
      <c r="A4310" s="40" t="n"/>
      <c r="B4310" s="41" t="n"/>
      <c r="C4310" s="42" t="n"/>
      <c r="D4310" s="42" t="n"/>
      <c r="E4310" s="42" t="n"/>
      <c r="F4310" s="42" t="n"/>
      <c r="G4310" s="42" t="n"/>
      <c r="H4310" s="42" t="n"/>
      <c r="I4310" s="42" t="n"/>
      <c r="J4310" s="42" t="n"/>
      <c r="K4310" s="42" t="n"/>
      <c r="L4310" s="42" t="n"/>
      <c r="M4310" s="42" t="n"/>
      <c r="N4310" s="42" t="n"/>
      <c r="O4310" s="42" t="n"/>
    </row>
    <row r="4311">
      <c r="A4311" s="40" t="n"/>
      <c r="B4311" s="41" t="n"/>
      <c r="C4311" s="42" t="n"/>
      <c r="D4311" s="42" t="n"/>
      <c r="E4311" s="42" t="n"/>
      <c r="F4311" s="42" t="n"/>
      <c r="G4311" s="42" t="n"/>
      <c r="H4311" s="42" t="n"/>
      <c r="I4311" s="42" t="n"/>
      <c r="J4311" s="42" t="n"/>
      <c r="K4311" s="42" t="n"/>
      <c r="L4311" s="42" t="n"/>
      <c r="M4311" s="42" t="n"/>
      <c r="N4311" s="42" t="n"/>
      <c r="O4311" s="42" t="n"/>
    </row>
    <row r="4312">
      <c r="A4312" s="40" t="n"/>
      <c r="B4312" s="41" t="n"/>
      <c r="C4312" s="42" t="n"/>
      <c r="D4312" s="42" t="n"/>
      <c r="E4312" s="42" t="n"/>
      <c r="F4312" s="42" t="n"/>
      <c r="G4312" s="42" t="n"/>
      <c r="H4312" s="42" t="n"/>
      <c r="I4312" s="42" t="n"/>
      <c r="J4312" s="42" t="n"/>
      <c r="K4312" s="42" t="n"/>
      <c r="L4312" s="42" t="n"/>
      <c r="M4312" s="42" t="n"/>
      <c r="N4312" s="42" t="n"/>
      <c r="O4312" s="42" t="n"/>
    </row>
    <row r="4313">
      <c r="A4313" s="40" t="n"/>
      <c r="B4313" s="41" t="n"/>
      <c r="C4313" s="42" t="n"/>
      <c r="D4313" s="42" t="n"/>
      <c r="E4313" s="42" t="n"/>
      <c r="F4313" s="42" t="n"/>
      <c r="G4313" s="42" t="n"/>
      <c r="H4313" s="42" t="n"/>
      <c r="I4313" s="42" t="n"/>
      <c r="J4313" s="42" t="n"/>
      <c r="K4313" s="42" t="n"/>
      <c r="L4313" s="42" t="n"/>
      <c r="M4313" s="42" t="n"/>
      <c r="N4313" s="42" t="n"/>
      <c r="O4313" s="42" t="n"/>
    </row>
    <row r="4314">
      <c r="A4314" s="40" t="n"/>
      <c r="B4314" s="41" t="n"/>
      <c r="C4314" s="42" t="n"/>
      <c r="D4314" s="42" t="n"/>
      <c r="E4314" s="42" t="n"/>
      <c r="F4314" s="42" t="n"/>
      <c r="G4314" s="42" t="n"/>
      <c r="H4314" s="42" t="n"/>
      <c r="I4314" s="42" t="n"/>
      <c r="J4314" s="42" t="n"/>
      <c r="K4314" s="42" t="n"/>
      <c r="L4314" s="42" t="n"/>
      <c r="M4314" s="42" t="n"/>
      <c r="N4314" s="42" t="n"/>
      <c r="O4314" s="42" t="n"/>
    </row>
    <row r="4315">
      <c r="A4315" s="40" t="n"/>
      <c r="B4315" s="41" t="n"/>
      <c r="C4315" s="42" t="n"/>
      <c r="D4315" s="42" t="n"/>
      <c r="E4315" s="42" t="n"/>
      <c r="F4315" s="42" t="n"/>
      <c r="G4315" s="42" t="n"/>
      <c r="H4315" s="42" t="n"/>
      <c r="I4315" s="42" t="n"/>
      <c r="J4315" s="42" t="n"/>
      <c r="K4315" s="42" t="n"/>
      <c r="L4315" s="42" t="n"/>
      <c r="M4315" s="42" t="n"/>
      <c r="N4315" s="42" t="n"/>
      <c r="O4315" s="42" t="n"/>
    </row>
    <row r="4316">
      <c r="A4316" s="40" t="n"/>
      <c r="B4316" s="41" t="n"/>
      <c r="C4316" s="42" t="n"/>
      <c r="D4316" s="42" t="n"/>
      <c r="E4316" s="42" t="n"/>
      <c r="F4316" s="42" t="n"/>
      <c r="G4316" s="42" t="n"/>
      <c r="H4316" s="42" t="n"/>
      <c r="I4316" s="42" t="n"/>
      <c r="J4316" s="42" t="n"/>
      <c r="K4316" s="42" t="n"/>
      <c r="L4316" s="42" t="n"/>
      <c r="M4316" s="42" t="n"/>
      <c r="N4316" s="42" t="n"/>
      <c r="O4316" s="42" t="n"/>
    </row>
    <row r="4317">
      <c r="A4317" s="40" t="n"/>
      <c r="B4317" s="41" t="n"/>
      <c r="C4317" s="42" t="n"/>
      <c r="D4317" s="42" t="n"/>
      <c r="E4317" s="42" t="n"/>
      <c r="F4317" s="42" t="n"/>
      <c r="G4317" s="42" t="n"/>
      <c r="H4317" s="42" t="n"/>
      <c r="I4317" s="42" t="n"/>
      <c r="J4317" s="42" t="n"/>
      <c r="K4317" s="42" t="n"/>
      <c r="L4317" s="42" t="n"/>
      <c r="M4317" s="42" t="n"/>
      <c r="N4317" s="42" t="n"/>
      <c r="O4317" s="42" t="n"/>
    </row>
    <row r="4318">
      <c r="A4318" s="40" t="n"/>
      <c r="B4318" s="41" t="n"/>
      <c r="C4318" s="42" t="n"/>
      <c r="D4318" s="42" t="n"/>
      <c r="E4318" s="42" t="n"/>
      <c r="F4318" s="42" t="n"/>
      <c r="G4318" s="42" t="n"/>
      <c r="H4318" s="42" t="n"/>
      <c r="I4318" s="42" t="n"/>
      <c r="J4318" s="42" t="n"/>
      <c r="K4318" s="42" t="n"/>
      <c r="L4318" s="42" t="n"/>
      <c r="M4318" s="42" t="n"/>
      <c r="N4318" s="42" t="n"/>
      <c r="O4318" s="42" t="n"/>
    </row>
    <row r="4319">
      <c r="A4319" s="40" t="n"/>
      <c r="B4319" s="41" t="n"/>
      <c r="C4319" s="42" t="n"/>
      <c r="D4319" s="42" t="n"/>
      <c r="E4319" s="42" t="n"/>
      <c r="F4319" s="42" t="n"/>
      <c r="G4319" s="42" t="n"/>
      <c r="H4319" s="42" t="n"/>
      <c r="I4319" s="42" t="n"/>
      <c r="J4319" s="42" t="n"/>
      <c r="K4319" s="42" t="n"/>
      <c r="L4319" s="42" t="n"/>
      <c r="M4319" s="42" t="n"/>
      <c r="N4319" s="42" t="n"/>
      <c r="O4319" s="42" t="n"/>
    </row>
    <row r="4320">
      <c r="A4320" s="40" t="n"/>
      <c r="B4320" s="41" t="n"/>
      <c r="C4320" s="42" t="n"/>
      <c r="D4320" s="42" t="n"/>
      <c r="E4320" s="42" t="n"/>
      <c r="F4320" s="42" t="n"/>
      <c r="G4320" s="42" t="n"/>
      <c r="H4320" s="42" t="n"/>
      <c r="I4320" s="42" t="n"/>
      <c r="J4320" s="42" t="n"/>
      <c r="K4320" s="42" t="n"/>
      <c r="L4320" s="42" t="n"/>
      <c r="M4320" s="42" t="n"/>
      <c r="N4320" s="42" t="n"/>
      <c r="O4320" s="42" t="n"/>
    </row>
    <row r="4321">
      <c r="A4321" s="40" t="n"/>
      <c r="B4321" s="41" t="n"/>
      <c r="C4321" s="42" t="n"/>
      <c r="D4321" s="42" t="n"/>
      <c r="E4321" s="42" t="n"/>
      <c r="F4321" s="42" t="n"/>
      <c r="G4321" s="42" t="n"/>
      <c r="H4321" s="42" t="n"/>
      <c r="I4321" s="42" t="n"/>
      <c r="J4321" s="42" t="n"/>
      <c r="K4321" s="42" t="n"/>
      <c r="L4321" s="42" t="n"/>
      <c r="M4321" s="42" t="n"/>
      <c r="N4321" s="42" t="n"/>
      <c r="O4321" s="42" t="n"/>
    </row>
    <row r="4322">
      <c r="A4322" s="40" t="n"/>
      <c r="B4322" s="41" t="n"/>
      <c r="C4322" s="42" t="n"/>
      <c r="D4322" s="42" t="n"/>
      <c r="E4322" s="42" t="n"/>
      <c r="F4322" s="42" t="n"/>
      <c r="G4322" s="42" t="n"/>
      <c r="H4322" s="42" t="n"/>
      <c r="I4322" s="42" t="n"/>
      <c r="J4322" s="42" t="n"/>
      <c r="K4322" s="42" t="n"/>
      <c r="L4322" s="42" t="n"/>
      <c r="M4322" s="42" t="n"/>
      <c r="N4322" s="42" t="n"/>
      <c r="O4322" s="42" t="n"/>
    </row>
    <row r="4323">
      <c r="A4323" s="40" t="n"/>
      <c r="B4323" s="41" t="n"/>
      <c r="C4323" s="42" t="n"/>
      <c r="D4323" s="42" t="n"/>
      <c r="E4323" s="42" t="n"/>
      <c r="F4323" s="42" t="n"/>
      <c r="G4323" s="42" t="n"/>
      <c r="H4323" s="42" t="n"/>
      <c r="I4323" s="42" t="n"/>
      <c r="J4323" s="42" t="n"/>
      <c r="K4323" s="42" t="n"/>
      <c r="L4323" s="42" t="n"/>
      <c r="M4323" s="42" t="n"/>
      <c r="N4323" s="42" t="n"/>
      <c r="O4323" s="42" t="n"/>
    </row>
    <row r="4324">
      <c r="A4324" s="40" t="n"/>
      <c r="B4324" s="41" t="n"/>
      <c r="C4324" s="42" t="n"/>
      <c r="D4324" s="42" t="n"/>
      <c r="E4324" s="42" t="n"/>
      <c r="F4324" s="42" t="n"/>
      <c r="G4324" s="42" t="n"/>
      <c r="H4324" s="42" t="n"/>
      <c r="I4324" s="42" t="n"/>
      <c r="J4324" s="42" t="n"/>
      <c r="K4324" s="42" t="n"/>
      <c r="L4324" s="42" t="n"/>
      <c r="M4324" s="42" t="n"/>
      <c r="N4324" s="42" t="n"/>
      <c r="O4324" s="42" t="n"/>
    </row>
    <row r="4325">
      <c r="A4325" s="40" t="n"/>
      <c r="B4325" s="41" t="n"/>
      <c r="C4325" s="42" t="n"/>
      <c r="D4325" s="42" t="n"/>
      <c r="E4325" s="42" t="n"/>
      <c r="F4325" s="42" t="n"/>
      <c r="G4325" s="42" t="n"/>
      <c r="H4325" s="42" t="n"/>
      <c r="I4325" s="42" t="n"/>
      <c r="J4325" s="42" t="n"/>
      <c r="K4325" s="42" t="n"/>
      <c r="L4325" s="42" t="n"/>
      <c r="M4325" s="42" t="n"/>
      <c r="N4325" s="42" t="n"/>
      <c r="O4325" s="42" t="n"/>
    </row>
    <row r="4326">
      <c r="A4326" s="40" t="n"/>
      <c r="B4326" s="41" t="n"/>
      <c r="C4326" s="42" t="n"/>
      <c r="D4326" s="42" t="n"/>
      <c r="E4326" s="42" t="n"/>
      <c r="F4326" s="42" t="n"/>
      <c r="G4326" s="42" t="n"/>
      <c r="H4326" s="42" t="n"/>
      <c r="I4326" s="42" t="n"/>
      <c r="J4326" s="42" t="n"/>
      <c r="K4326" s="42" t="n"/>
      <c r="L4326" s="42" t="n"/>
      <c r="M4326" s="42" t="n"/>
      <c r="N4326" s="42" t="n"/>
      <c r="O4326" s="42" t="n"/>
    </row>
    <row r="4327">
      <c r="A4327" s="40" t="n"/>
      <c r="B4327" s="41" t="n"/>
      <c r="C4327" s="42" t="n"/>
      <c r="D4327" s="42" t="n"/>
      <c r="E4327" s="42" t="n"/>
      <c r="F4327" s="42" t="n"/>
      <c r="G4327" s="42" t="n"/>
      <c r="H4327" s="42" t="n"/>
      <c r="I4327" s="42" t="n"/>
      <c r="J4327" s="42" t="n"/>
      <c r="K4327" s="42" t="n"/>
      <c r="L4327" s="42" t="n"/>
      <c r="M4327" s="42" t="n"/>
      <c r="N4327" s="42" t="n"/>
      <c r="O4327" s="42" t="n"/>
    </row>
    <row r="4328">
      <c r="A4328" s="40" t="n"/>
      <c r="B4328" s="41" t="n"/>
      <c r="C4328" s="42" t="n"/>
      <c r="D4328" s="42" t="n"/>
      <c r="E4328" s="42" t="n"/>
      <c r="F4328" s="42" t="n"/>
      <c r="G4328" s="42" t="n"/>
      <c r="H4328" s="42" t="n"/>
      <c r="I4328" s="42" t="n"/>
      <c r="J4328" s="42" t="n"/>
      <c r="K4328" s="42" t="n"/>
      <c r="L4328" s="42" t="n"/>
      <c r="M4328" s="42" t="n"/>
      <c r="N4328" s="42" t="n"/>
      <c r="O4328" s="42" t="n"/>
    </row>
    <row r="4329">
      <c r="A4329" s="40" t="n"/>
      <c r="B4329" s="41" t="n"/>
      <c r="C4329" s="42" t="n"/>
      <c r="D4329" s="42" t="n"/>
      <c r="E4329" s="42" t="n"/>
      <c r="F4329" s="42" t="n"/>
      <c r="G4329" s="42" t="n"/>
      <c r="H4329" s="42" t="n"/>
      <c r="I4329" s="42" t="n"/>
      <c r="J4329" s="42" t="n"/>
      <c r="K4329" s="42" t="n"/>
      <c r="L4329" s="42" t="n"/>
      <c r="M4329" s="42" t="n"/>
      <c r="N4329" s="42" t="n"/>
      <c r="O4329" s="42" t="n"/>
    </row>
    <row r="4330">
      <c r="A4330" s="40" t="n"/>
      <c r="B4330" s="41" t="n"/>
      <c r="C4330" s="42" t="n"/>
      <c r="D4330" s="42" t="n"/>
      <c r="E4330" s="42" t="n"/>
      <c r="F4330" s="42" t="n"/>
      <c r="G4330" s="42" t="n"/>
      <c r="H4330" s="42" t="n"/>
      <c r="I4330" s="42" t="n"/>
      <c r="J4330" s="42" t="n"/>
      <c r="K4330" s="42" t="n"/>
      <c r="L4330" s="42" t="n"/>
      <c r="M4330" s="42" t="n"/>
      <c r="N4330" s="42" t="n"/>
      <c r="O4330" s="42" t="n"/>
    </row>
    <row r="4331">
      <c r="A4331" s="40" t="n"/>
      <c r="B4331" s="41" t="n"/>
      <c r="C4331" s="42" t="n"/>
      <c r="D4331" s="42" t="n"/>
      <c r="E4331" s="42" t="n"/>
      <c r="F4331" s="42" t="n"/>
      <c r="G4331" s="42" t="n"/>
      <c r="H4331" s="42" t="n"/>
      <c r="I4331" s="42" t="n"/>
      <c r="J4331" s="42" t="n"/>
      <c r="K4331" s="42" t="n"/>
      <c r="L4331" s="42" t="n"/>
      <c r="M4331" s="42" t="n"/>
      <c r="N4331" s="42" t="n"/>
      <c r="O4331" s="42" t="n"/>
    </row>
    <row r="4332">
      <c r="A4332" s="40" t="n"/>
      <c r="B4332" s="41" t="n"/>
      <c r="C4332" s="42" t="n"/>
      <c r="D4332" s="42" t="n"/>
      <c r="E4332" s="42" t="n"/>
      <c r="F4332" s="42" t="n"/>
      <c r="G4332" s="42" t="n"/>
      <c r="H4332" s="42" t="n"/>
      <c r="I4332" s="42" t="n"/>
      <c r="J4332" s="42" t="n"/>
      <c r="K4332" s="42" t="n"/>
      <c r="L4332" s="42" t="n"/>
      <c r="M4332" s="42" t="n"/>
      <c r="N4332" s="42" t="n"/>
      <c r="O4332" s="42" t="n"/>
    </row>
    <row r="4333">
      <c r="A4333" s="40" t="n"/>
      <c r="B4333" s="41" t="n"/>
      <c r="C4333" s="42" t="n"/>
      <c r="D4333" s="42" t="n"/>
      <c r="E4333" s="42" t="n"/>
      <c r="F4333" s="42" t="n"/>
      <c r="G4333" s="42" t="n"/>
      <c r="H4333" s="42" t="n"/>
      <c r="I4333" s="42" t="n"/>
      <c r="J4333" s="42" t="n"/>
      <c r="K4333" s="42" t="n"/>
      <c r="L4333" s="42" t="n"/>
      <c r="M4333" s="42" t="n"/>
      <c r="N4333" s="42" t="n"/>
      <c r="O4333" s="42" t="n"/>
    </row>
    <row r="4334">
      <c r="A4334" s="40" t="n"/>
      <c r="B4334" s="41" t="n"/>
      <c r="C4334" s="42" t="n"/>
      <c r="D4334" s="42" t="n"/>
      <c r="E4334" s="42" t="n"/>
      <c r="F4334" s="42" t="n"/>
      <c r="G4334" s="42" t="n"/>
      <c r="H4334" s="42" t="n"/>
      <c r="I4334" s="42" t="n"/>
      <c r="J4334" s="42" t="n"/>
      <c r="K4334" s="42" t="n"/>
      <c r="L4334" s="42" t="n"/>
      <c r="M4334" s="42" t="n"/>
      <c r="N4334" s="42" t="n"/>
      <c r="O4334" s="42" t="n"/>
    </row>
    <row r="4335">
      <c r="A4335" s="40" t="n"/>
      <c r="B4335" s="41" t="n"/>
      <c r="C4335" s="42" t="n"/>
      <c r="D4335" s="42" t="n"/>
      <c r="E4335" s="42" t="n"/>
      <c r="F4335" s="42" t="n"/>
      <c r="G4335" s="42" t="n"/>
      <c r="H4335" s="42" t="n"/>
      <c r="I4335" s="42" t="n"/>
      <c r="J4335" s="42" t="n"/>
      <c r="K4335" s="42" t="n"/>
      <c r="L4335" s="42" t="n"/>
      <c r="M4335" s="42" t="n"/>
      <c r="N4335" s="42" t="n"/>
      <c r="O4335" s="42" t="n"/>
    </row>
    <row r="4336">
      <c r="A4336" s="40" t="n"/>
      <c r="B4336" s="41" t="n"/>
      <c r="C4336" s="42" t="n"/>
      <c r="D4336" s="42" t="n"/>
      <c r="E4336" s="42" t="n"/>
      <c r="F4336" s="42" t="n"/>
      <c r="G4336" s="42" t="n"/>
      <c r="H4336" s="42" t="n"/>
      <c r="I4336" s="42" t="n"/>
      <c r="J4336" s="42" t="n"/>
      <c r="K4336" s="42" t="n"/>
      <c r="L4336" s="42" t="n"/>
      <c r="M4336" s="42" t="n"/>
      <c r="N4336" s="42" t="n"/>
      <c r="O4336" s="42" t="n"/>
    </row>
    <row r="4337">
      <c r="A4337" s="40" t="n"/>
      <c r="B4337" s="41" t="n"/>
      <c r="C4337" s="42" t="n"/>
      <c r="D4337" s="42" t="n"/>
      <c r="E4337" s="42" t="n"/>
      <c r="F4337" s="42" t="n"/>
      <c r="G4337" s="42" t="n"/>
      <c r="H4337" s="42" t="n"/>
      <c r="I4337" s="42" t="n"/>
      <c r="J4337" s="42" t="n"/>
      <c r="K4337" s="42" t="n"/>
      <c r="L4337" s="42" t="n"/>
      <c r="M4337" s="42" t="n"/>
      <c r="N4337" s="42" t="n"/>
      <c r="O4337" s="42" t="n"/>
    </row>
    <row r="4338">
      <c r="A4338" s="40" t="n"/>
      <c r="B4338" s="41" t="n"/>
      <c r="C4338" s="42" t="n"/>
      <c r="D4338" s="42" t="n"/>
      <c r="E4338" s="42" t="n"/>
      <c r="F4338" s="42" t="n"/>
      <c r="G4338" s="42" t="n"/>
      <c r="H4338" s="42" t="n"/>
      <c r="I4338" s="42" t="n"/>
      <c r="J4338" s="42" t="n"/>
      <c r="K4338" s="42" t="n"/>
      <c r="L4338" s="42" t="n"/>
      <c r="M4338" s="42" t="n"/>
      <c r="N4338" s="42" t="n"/>
      <c r="O4338" s="42" t="n"/>
    </row>
    <row r="4339">
      <c r="A4339" s="40" t="n"/>
      <c r="B4339" s="41" t="n"/>
      <c r="C4339" s="42" t="n"/>
      <c r="D4339" s="42" t="n"/>
      <c r="E4339" s="42" t="n"/>
      <c r="F4339" s="42" t="n"/>
      <c r="G4339" s="42" t="n"/>
      <c r="H4339" s="42" t="n"/>
      <c r="I4339" s="42" t="n"/>
      <c r="J4339" s="42" t="n"/>
      <c r="K4339" s="42" t="n"/>
      <c r="L4339" s="42" t="n"/>
      <c r="M4339" s="42" t="n"/>
      <c r="N4339" s="42" t="n"/>
      <c r="O4339" s="42" t="n"/>
    </row>
    <row r="4340">
      <c r="A4340" s="40" t="n"/>
      <c r="B4340" s="41" t="n"/>
      <c r="C4340" s="42" t="n"/>
      <c r="D4340" s="42" t="n"/>
      <c r="E4340" s="42" t="n"/>
      <c r="F4340" s="42" t="n"/>
      <c r="G4340" s="42" t="n"/>
      <c r="H4340" s="42" t="n"/>
      <c r="I4340" s="42" t="n"/>
      <c r="J4340" s="42" t="n"/>
      <c r="K4340" s="42" t="n"/>
      <c r="L4340" s="42" t="n"/>
      <c r="M4340" s="42" t="n"/>
      <c r="N4340" s="42" t="n"/>
      <c r="O4340" s="42" t="n"/>
    </row>
    <row r="4341">
      <c r="A4341" s="40" t="n"/>
      <c r="B4341" s="41" t="n"/>
      <c r="C4341" s="42" t="n"/>
      <c r="D4341" s="42" t="n"/>
      <c r="E4341" s="42" t="n"/>
      <c r="F4341" s="42" t="n"/>
      <c r="G4341" s="42" t="n"/>
      <c r="H4341" s="42" t="n"/>
      <c r="I4341" s="42" t="n"/>
      <c r="J4341" s="42" t="n"/>
      <c r="K4341" s="42" t="n"/>
      <c r="L4341" s="42" t="n"/>
      <c r="M4341" s="42" t="n"/>
      <c r="N4341" s="42" t="n"/>
      <c r="O4341" s="42" t="n"/>
    </row>
    <row r="4342">
      <c r="A4342" s="40" t="n"/>
      <c r="B4342" s="41" t="n"/>
      <c r="C4342" s="42" t="n"/>
      <c r="D4342" s="42" t="n"/>
      <c r="E4342" s="42" t="n"/>
      <c r="F4342" s="42" t="n"/>
      <c r="G4342" s="42" t="n"/>
      <c r="H4342" s="42" t="n"/>
      <c r="I4342" s="42" t="n"/>
      <c r="J4342" s="42" t="n"/>
      <c r="K4342" s="42" t="n"/>
      <c r="L4342" s="42" t="n"/>
      <c r="M4342" s="42" t="n"/>
      <c r="N4342" s="42" t="n"/>
      <c r="O4342" s="42" t="n"/>
    </row>
    <row r="4343">
      <c r="A4343" s="40" t="n"/>
      <c r="B4343" s="41" t="n"/>
      <c r="C4343" s="42" t="n"/>
      <c r="D4343" s="42" t="n"/>
      <c r="E4343" s="42" t="n"/>
      <c r="F4343" s="42" t="n"/>
      <c r="G4343" s="42" t="n"/>
      <c r="H4343" s="42" t="n"/>
      <c r="I4343" s="42" t="n"/>
      <c r="J4343" s="42" t="n"/>
      <c r="K4343" s="42" t="n"/>
      <c r="L4343" s="42" t="n"/>
      <c r="M4343" s="42" t="n"/>
      <c r="N4343" s="42" t="n"/>
      <c r="O4343" s="42" t="n"/>
    </row>
    <row r="4344">
      <c r="A4344" s="40" t="n"/>
      <c r="B4344" s="41" t="n"/>
      <c r="C4344" s="42" t="n"/>
      <c r="D4344" s="42" t="n"/>
      <c r="E4344" s="42" t="n"/>
      <c r="F4344" s="42" t="n"/>
      <c r="G4344" s="42" t="n"/>
      <c r="H4344" s="42" t="n"/>
      <c r="I4344" s="42" t="n"/>
      <c r="J4344" s="42" t="n"/>
      <c r="K4344" s="42" t="n"/>
      <c r="L4344" s="42" t="n"/>
      <c r="M4344" s="42" t="n"/>
      <c r="N4344" s="42" t="n"/>
      <c r="O4344" s="42" t="n"/>
    </row>
    <row r="4345">
      <c r="A4345" s="40" t="n"/>
      <c r="B4345" s="41" t="n"/>
      <c r="C4345" s="42" t="n"/>
      <c r="D4345" s="42" t="n"/>
      <c r="E4345" s="42" t="n"/>
      <c r="F4345" s="42" t="n"/>
      <c r="G4345" s="42" t="n"/>
      <c r="H4345" s="42" t="n"/>
      <c r="I4345" s="42" t="n"/>
      <c r="J4345" s="42" t="n"/>
      <c r="K4345" s="42" t="n"/>
      <c r="L4345" s="42" t="n"/>
      <c r="M4345" s="42" t="n"/>
      <c r="N4345" s="42" t="n"/>
      <c r="O4345" s="42" t="n"/>
    </row>
    <row r="4346">
      <c r="A4346" s="40" t="n"/>
      <c r="B4346" s="41" t="n"/>
      <c r="C4346" s="42" t="n"/>
      <c r="D4346" s="42" t="n"/>
      <c r="E4346" s="42" t="n"/>
      <c r="F4346" s="42" t="n"/>
      <c r="G4346" s="42" t="n"/>
      <c r="H4346" s="42" t="n"/>
      <c r="I4346" s="42" t="n"/>
      <c r="J4346" s="42" t="n"/>
      <c r="K4346" s="42" t="n"/>
      <c r="L4346" s="42" t="n"/>
      <c r="M4346" s="42" t="n"/>
      <c r="N4346" s="42" t="n"/>
      <c r="O4346" s="42" t="n"/>
    </row>
    <row r="4347">
      <c r="A4347" s="40" t="n"/>
      <c r="B4347" s="41" t="n"/>
      <c r="C4347" s="42" t="n"/>
      <c r="D4347" s="42" t="n"/>
      <c r="E4347" s="42" t="n"/>
      <c r="F4347" s="42" t="n"/>
      <c r="G4347" s="42" t="n"/>
      <c r="H4347" s="42" t="n"/>
      <c r="I4347" s="42" t="n"/>
      <c r="J4347" s="42" t="n"/>
      <c r="K4347" s="42" t="n"/>
      <c r="L4347" s="42" t="n"/>
      <c r="M4347" s="42" t="n"/>
      <c r="N4347" s="42" t="n"/>
      <c r="O4347" s="42" t="n"/>
    </row>
    <row r="4348">
      <c r="A4348" s="40" t="n"/>
      <c r="B4348" s="41" t="n"/>
      <c r="C4348" s="42" t="n"/>
      <c r="D4348" s="42" t="n"/>
      <c r="E4348" s="42" t="n"/>
      <c r="F4348" s="42" t="n"/>
      <c r="G4348" s="42" t="n"/>
      <c r="H4348" s="42" t="n"/>
      <c r="I4348" s="42" t="n"/>
      <c r="J4348" s="42" t="n"/>
      <c r="K4348" s="42" t="n"/>
      <c r="L4348" s="42" t="n"/>
      <c r="M4348" s="42" t="n"/>
      <c r="N4348" s="42" t="n"/>
      <c r="O4348" s="42" t="n"/>
    </row>
    <row r="4349">
      <c r="A4349" s="40" t="n"/>
      <c r="B4349" s="41" t="n"/>
      <c r="C4349" s="42" t="n"/>
      <c r="D4349" s="42" t="n"/>
      <c r="E4349" s="42" t="n"/>
      <c r="F4349" s="42" t="n"/>
      <c r="G4349" s="42" t="n"/>
      <c r="H4349" s="42" t="n"/>
      <c r="I4349" s="42" t="n"/>
      <c r="J4349" s="42" t="n"/>
      <c r="K4349" s="42" t="n"/>
      <c r="L4349" s="42" t="n"/>
      <c r="M4349" s="42" t="n"/>
      <c r="N4349" s="42" t="n"/>
      <c r="O4349" s="42" t="n"/>
    </row>
    <row r="4350">
      <c r="A4350" s="40" t="n"/>
      <c r="B4350" s="41" t="n"/>
      <c r="C4350" s="42" t="n"/>
      <c r="D4350" s="42" t="n"/>
      <c r="E4350" s="42" t="n"/>
      <c r="F4350" s="42" t="n"/>
      <c r="G4350" s="42" t="n"/>
      <c r="H4350" s="42" t="n"/>
      <c r="I4350" s="42" t="n"/>
      <c r="J4350" s="42" t="n"/>
      <c r="K4350" s="42" t="n"/>
      <c r="L4350" s="42" t="n"/>
      <c r="M4350" s="42" t="n"/>
      <c r="N4350" s="42" t="n"/>
      <c r="O4350" s="42" t="n"/>
    </row>
    <row r="4351">
      <c r="A4351" s="40" t="n"/>
      <c r="B4351" s="41" t="n"/>
      <c r="C4351" s="42" t="n"/>
      <c r="D4351" s="42" t="n"/>
      <c r="E4351" s="42" t="n"/>
      <c r="F4351" s="42" t="n"/>
      <c r="G4351" s="42" t="n"/>
      <c r="H4351" s="42" t="n"/>
      <c r="I4351" s="42" t="n"/>
      <c r="J4351" s="42" t="n"/>
      <c r="K4351" s="42" t="n"/>
      <c r="L4351" s="42" t="n"/>
      <c r="M4351" s="42" t="n"/>
      <c r="N4351" s="42" t="n"/>
      <c r="O4351" s="42" t="n"/>
    </row>
    <row r="4352">
      <c r="A4352" s="40" t="n"/>
      <c r="B4352" s="41" t="n"/>
      <c r="C4352" s="42" t="n"/>
      <c r="D4352" s="42" t="n"/>
      <c r="E4352" s="42" t="n"/>
      <c r="F4352" s="42" t="n"/>
      <c r="G4352" s="42" t="n"/>
      <c r="H4352" s="42" t="n"/>
      <c r="I4352" s="42" t="n"/>
      <c r="J4352" s="42" t="n"/>
      <c r="K4352" s="42" t="n"/>
      <c r="L4352" s="42" t="n"/>
      <c r="M4352" s="42" t="n"/>
      <c r="N4352" s="42" t="n"/>
      <c r="O4352" s="42" t="n"/>
    </row>
    <row r="4353">
      <c r="A4353" s="40" t="n"/>
      <c r="B4353" s="41" t="n"/>
      <c r="C4353" s="42" t="n"/>
      <c r="D4353" s="42" t="n"/>
      <c r="E4353" s="42" t="n"/>
      <c r="F4353" s="42" t="n"/>
      <c r="G4353" s="42" t="n"/>
      <c r="H4353" s="42" t="n"/>
      <c r="I4353" s="42" t="n"/>
      <c r="J4353" s="42" t="n"/>
      <c r="K4353" s="42" t="n"/>
      <c r="L4353" s="42" t="n"/>
      <c r="M4353" s="42" t="n"/>
      <c r="N4353" s="42" t="n"/>
      <c r="O4353" s="42" t="n"/>
    </row>
    <row r="4354">
      <c r="A4354" s="40" t="n"/>
      <c r="B4354" s="41" t="n"/>
      <c r="C4354" s="42" t="n"/>
      <c r="D4354" s="42" t="n"/>
      <c r="E4354" s="42" t="n"/>
      <c r="F4354" s="42" t="n"/>
      <c r="G4354" s="42" t="n"/>
      <c r="H4354" s="42" t="n"/>
      <c r="I4354" s="42" t="n"/>
      <c r="J4354" s="42" t="n"/>
      <c r="K4354" s="42" t="n"/>
      <c r="L4354" s="42" t="n"/>
      <c r="M4354" s="42" t="n"/>
      <c r="N4354" s="42" t="n"/>
      <c r="O4354" s="42" t="n"/>
    </row>
    <row r="4355">
      <c r="A4355" s="40" t="n"/>
      <c r="B4355" s="41" t="n"/>
      <c r="C4355" s="42" t="n"/>
      <c r="D4355" s="42" t="n"/>
      <c r="E4355" s="42" t="n"/>
      <c r="F4355" s="42" t="n"/>
      <c r="G4355" s="42" t="n"/>
      <c r="H4355" s="42" t="n"/>
      <c r="I4355" s="42" t="n"/>
      <c r="J4355" s="42" t="n"/>
      <c r="K4355" s="42" t="n"/>
      <c r="L4355" s="42" t="n"/>
      <c r="M4355" s="42" t="n"/>
      <c r="N4355" s="42" t="n"/>
      <c r="O4355" s="42" t="n"/>
    </row>
    <row r="4356">
      <c r="A4356" s="40" t="n"/>
      <c r="B4356" s="41" t="n"/>
      <c r="C4356" s="42" t="n"/>
      <c r="D4356" s="42" t="n"/>
      <c r="E4356" s="42" t="n"/>
      <c r="F4356" s="42" t="n"/>
      <c r="G4356" s="42" t="n"/>
      <c r="H4356" s="42" t="n"/>
      <c r="I4356" s="42" t="n"/>
      <c r="J4356" s="42" t="n"/>
      <c r="K4356" s="42" t="n"/>
      <c r="L4356" s="42" t="n"/>
      <c r="M4356" s="42" t="n"/>
      <c r="N4356" s="42" t="n"/>
      <c r="O4356" s="42" t="n"/>
    </row>
    <row r="4357">
      <c r="A4357" s="40" t="n"/>
      <c r="B4357" s="41" t="n"/>
      <c r="C4357" s="42" t="n"/>
      <c r="D4357" s="42" t="n"/>
      <c r="E4357" s="42" t="n"/>
      <c r="F4357" s="42" t="n"/>
      <c r="G4357" s="42" t="n"/>
      <c r="H4357" s="42" t="n"/>
      <c r="I4357" s="42" t="n"/>
      <c r="J4357" s="42" t="n"/>
      <c r="K4357" s="42" t="n"/>
      <c r="L4357" s="42" t="n"/>
      <c r="M4357" s="42" t="n"/>
      <c r="N4357" s="42" t="n"/>
      <c r="O4357" s="42" t="n"/>
    </row>
    <row r="4358">
      <c r="A4358" s="40" t="n"/>
      <c r="B4358" s="41" t="n"/>
      <c r="C4358" s="42" t="n"/>
      <c r="D4358" s="42" t="n"/>
      <c r="E4358" s="42" t="n"/>
      <c r="F4358" s="42" t="n"/>
      <c r="G4358" s="42" t="n"/>
      <c r="H4358" s="42" t="n"/>
      <c r="I4358" s="42" t="n"/>
      <c r="J4358" s="42" t="n"/>
      <c r="K4358" s="42" t="n"/>
      <c r="L4358" s="42" t="n"/>
      <c r="M4358" s="42" t="n"/>
      <c r="N4358" s="42" t="n"/>
      <c r="O4358" s="42" t="n"/>
    </row>
    <row r="4359">
      <c r="A4359" s="40" t="n"/>
      <c r="B4359" s="41" t="n"/>
      <c r="C4359" s="42" t="n"/>
      <c r="D4359" s="42" t="n"/>
      <c r="E4359" s="42" t="n"/>
      <c r="F4359" s="42" t="n"/>
      <c r="G4359" s="42" t="n"/>
      <c r="H4359" s="42" t="n"/>
      <c r="I4359" s="42" t="n"/>
      <c r="J4359" s="42" t="n"/>
      <c r="K4359" s="42" t="n"/>
      <c r="L4359" s="42" t="n"/>
      <c r="M4359" s="42" t="n"/>
      <c r="N4359" s="42" t="n"/>
      <c r="O4359" s="42" t="n"/>
    </row>
    <row r="4360">
      <c r="A4360" s="40" t="n"/>
      <c r="B4360" s="41" t="n"/>
      <c r="C4360" s="42" t="n"/>
      <c r="D4360" s="42" t="n"/>
      <c r="E4360" s="42" t="n"/>
      <c r="F4360" s="42" t="n"/>
      <c r="G4360" s="42" t="n"/>
      <c r="H4360" s="42" t="n"/>
      <c r="I4360" s="42" t="n"/>
      <c r="J4360" s="42" t="n"/>
      <c r="K4360" s="42" t="n"/>
      <c r="L4360" s="42" t="n"/>
      <c r="M4360" s="42" t="n"/>
      <c r="N4360" s="42" t="n"/>
      <c r="O4360" s="42" t="n"/>
    </row>
    <row r="4361">
      <c r="A4361" s="40" t="n"/>
      <c r="B4361" s="41" t="n"/>
      <c r="C4361" s="42" t="n"/>
      <c r="D4361" s="42" t="n"/>
      <c r="E4361" s="42" t="n"/>
      <c r="F4361" s="42" t="n"/>
      <c r="G4361" s="42" t="n"/>
      <c r="H4361" s="42" t="n"/>
      <c r="I4361" s="42" t="n"/>
      <c r="J4361" s="42" t="n"/>
      <c r="K4361" s="42" t="n"/>
      <c r="L4361" s="42" t="n"/>
      <c r="M4361" s="42" t="n"/>
      <c r="N4361" s="42" t="n"/>
      <c r="O4361" s="42" t="n"/>
    </row>
    <row r="4362">
      <c r="A4362" s="40" t="n"/>
      <c r="B4362" s="41" t="n"/>
      <c r="C4362" s="42" t="n"/>
      <c r="D4362" s="42" t="n"/>
      <c r="E4362" s="42" t="n"/>
      <c r="F4362" s="42" t="n"/>
      <c r="G4362" s="42" t="n"/>
      <c r="H4362" s="42" t="n"/>
      <c r="I4362" s="42" t="n"/>
      <c r="J4362" s="42" t="n"/>
      <c r="K4362" s="42" t="n"/>
      <c r="L4362" s="42" t="n"/>
      <c r="M4362" s="42" t="n"/>
      <c r="N4362" s="42" t="n"/>
      <c r="O4362" s="42" t="n"/>
    </row>
    <row r="4363">
      <c r="A4363" s="40" t="n"/>
      <c r="B4363" s="41" t="n"/>
      <c r="C4363" s="42" t="n"/>
      <c r="D4363" s="42" t="n"/>
      <c r="E4363" s="42" t="n"/>
      <c r="F4363" s="42" t="n"/>
      <c r="G4363" s="42" t="n"/>
      <c r="H4363" s="42" t="n"/>
      <c r="I4363" s="42" t="n"/>
      <c r="J4363" s="42" t="n"/>
      <c r="K4363" s="42" t="n"/>
      <c r="L4363" s="42" t="n"/>
      <c r="M4363" s="42" t="n"/>
      <c r="N4363" s="42" t="n"/>
      <c r="O4363" s="42" t="n"/>
    </row>
    <row r="4364">
      <c r="A4364" s="40" t="n"/>
      <c r="B4364" s="41" t="n"/>
      <c r="C4364" s="42" t="n"/>
      <c r="D4364" s="42" t="n"/>
      <c r="E4364" s="42" t="n"/>
      <c r="F4364" s="42" t="n"/>
      <c r="G4364" s="42" t="n"/>
      <c r="H4364" s="42" t="n"/>
      <c r="I4364" s="42" t="n"/>
      <c r="J4364" s="42" t="n"/>
      <c r="K4364" s="42" t="n"/>
      <c r="L4364" s="42" t="n"/>
      <c r="M4364" s="42" t="n"/>
      <c r="N4364" s="42" t="n"/>
      <c r="O4364" s="42" t="n"/>
    </row>
    <row r="4365">
      <c r="A4365" s="40" t="n"/>
      <c r="B4365" s="41" t="n"/>
      <c r="C4365" s="42" t="n"/>
      <c r="D4365" s="42" t="n"/>
      <c r="E4365" s="42" t="n"/>
      <c r="F4365" s="42" t="n"/>
      <c r="G4365" s="42" t="n"/>
      <c r="H4365" s="42" t="n"/>
      <c r="I4365" s="42" t="n"/>
      <c r="J4365" s="42" t="n"/>
      <c r="K4365" s="42" t="n"/>
      <c r="L4365" s="42" t="n"/>
      <c r="M4365" s="42" t="n"/>
      <c r="N4365" s="42" t="n"/>
      <c r="O4365" s="42" t="n"/>
    </row>
    <row r="4366">
      <c r="A4366" s="40" t="n"/>
      <c r="B4366" s="41" t="n"/>
      <c r="C4366" s="42" t="n"/>
      <c r="D4366" s="42" t="n"/>
      <c r="E4366" s="42" t="n"/>
      <c r="F4366" s="42" t="n"/>
      <c r="G4366" s="42" t="n"/>
      <c r="H4366" s="42" t="n"/>
      <c r="I4366" s="42" t="n"/>
      <c r="J4366" s="42" t="n"/>
      <c r="K4366" s="42" t="n"/>
      <c r="L4366" s="42" t="n"/>
      <c r="M4366" s="42" t="n"/>
      <c r="N4366" s="42" t="n"/>
      <c r="O4366" s="42" t="n"/>
    </row>
    <row r="4367">
      <c r="A4367" s="40" t="n"/>
      <c r="B4367" s="41" t="n"/>
      <c r="C4367" s="42" t="n"/>
      <c r="D4367" s="42" t="n"/>
      <c r="E4367" s="42" t="n"/>
      <c r="F4367" s="42" t="n"/>
      <c r="G4367" s="42" t="n"/>
      <c r="H4367" s="42" t="n"/>
      <c r="I4367" s="42" t="n"/>
      <c r="J4367" s="42" t="n"/>
      <c r="K4367" s="42" t="n"/>
      <c r="L4367" s="42" t="n"/>
      <c r="M4367" s="42" t="n"/>
      <c r="N4367" s="42" t="n"/>
      <c r="O4367" s="42" t="n"/>
    </row>
    <row r="4368">
      <c r="A4368" s="40" t="n"/>
      <c r="B4368" s="41" t="n"/>
      <c r="C4368" s="42" t="n"/>
      <c r="D4368" s="42" t="n"/>
      <c r="E4368" s="42" t="n"/>
      <c r="F4368" s="42" t="n"/>
      <c r="G4368" s="42" t="n"/>
      <c r="H4368" s="42" t="n"/>
      <c r="I4368" s="42" t="n"/>
      <c r="J4368" s="42" t="n"/>
      <c r="K4368" s="42" t="n"/>
      <c r="L4368" s="42" t="n"/>
      <c r="M4368" s="42" t="n"/>
      <c r="N4368" s="42" t="n"/>
      <c r="O4368" s="42" t="n"/>
    </row>
    <row r="4369">
      <c r="A4369" s="40" t="n"/>
      <c r="B4369" s="41" t="n"/>
      <c r="C4369" s="42" t="n"/>
      <c r="D4369" s="42" t="n"/>
      <c r="E4369" s="42" t="n"/>
      <c r="F4369" s="42" t="n"/>
      <c r="G4369" s="42" t="n"/>
      <c r="H4369" s="42" t="n"/>
      <c r="I4369" s="42" t="n"/>
      <c r="J4369" s="42" t="n"/>
      <c r="K4369" s="42" t="n"/>
      <c r="L4369" s="42" t="n"/>
      <c r="M4369" s="42" t="n"/>
      <c r="N4369" s="42" t="n"/>
      <c r="O4369" s="42" t="n"/>
    </row>
    <row r="4370">
      <c r="A4370" s="40" t="n"/>
      <c r="B4370" s="41" t="n"/>
      <c r="C4370" s="42" t="n"/>
      <c r="D4370" s="42" t="n"/>
      <c r="E4370" s="42" t="n"/>
      <c r="F4370" s="42" t="n"/>
      <c r="G4370" s="42" t="n"/>
      <c r="H4370" s="42" t="n"/>
      <c r="I4370" s="42" t="n"/>
      <c r="J4370" s="42" t="n"/>
      <c r="K4370" s="42" t="n"/>
      <c r="L4370" s="42" t="n"/>
      <c r="M4370" s="42" t="n"/>
      <c r="N4370" s="42" t="n"/>
      <c r="O4370" s="42" t="n"/>
    </row>
    <row r="4371">
      <c r="A4371" s="40" t="n"/>
      <c r="B4371" s="41" t="n"/>
      <c r="C4371" s="42" t="n"/>
      <c r="D4371" s="42" t="n"/>
      <c r="E4371" s="42" t="n"/>
      <c r="F4371" s="42" t="n"/>
      <c r="G4371" s="42" t="n"/>
      <c r="H4371" s="42" t="n"/>
      <c r="I4371" s="42" t="n"/>
      <c r="J4371" s="42" t="n"/>
      <c r="K4371" s="42" t="n"/>
      <c r="L4371" s="42" t="n"/>
      <c r="M4371" s="42" t="n"/>
      <c r="N4371" s="42" t="n"/>
      <c r="O4371" s="42" t="n"/>
    </row>
    <row r="4372">
      <c r="A4372" s="40" t="n"/>
      <c r="B4372" s="41" t="n"/>
      <c r="C4372" s="42" t="n"/>
      <c r="D4372" s="42" t="n"/>
      <c r="E4372" s="42" t="n"/>
      <c r="F4372" s="42" t="n"/>
      <c r="G4372" s="42" t="n"/>
      <c r="H4372" s="42" t="n"/>
      <c r="I4372" s="42" t="n"/>
      <c r="J4372" s="42" t="n"/>
      <c r="K4372" s="42" t="n"/>
      <c r="L4372" s="42" t="n"/>
      <c r="M4372" s="42" t="n"/>
      <c r="N4372" s="42" t="n"/>
      <c r="O4372" s="42" t="n"/>
    </row>
    <row r="4373">
      <c r="A4373" s="40" t="n"/>
      <c r="B4373" s="41" t="n"/>
      <c r="C4373" s="42" t="n"/>
      <c r="D4373" s="42" t="n"/>
      <c r="E4373" s="42" t="n"/>
      <c r="F4373" s="42" t="n"/>
      <c r="G4373" s="42" t="n"/>
      <c r="H4373" s="42" t="n"/>
      <c r="I4373" s="42" t="n"/>
      <c r="J4373" s="42" t="n"/>
      <c r="K4373" s="42" t="n"/>
      <c r="L4373" s="42" t="n"/>
      <c r="M4373" s="42" t="n"/>
      <c r="N4373" s="42" t="n"/>
      <c r="O4373" s="42" t="n"/>
    </row>
    <row r="4374">
      <c r="A4374" s="40" t="n"/>
      <c r="B4374" s="41" t="n"/>
      <c r="C4374" s="42" t="n"/>
      <c r="D4374" s="42" t="n"/>
      <c r="E4374" s="42" t="n"/>
      <c r="F4374" s="42" t="n"/>
      <c r="G4374" s="42" t="n"/>
      <c r="H4374" s="42" t="n"/>
      <c r="I4374" s="42" t="n"/>
      <c r="J4374" s="42" t="n"/>
      <c r="K4374" s="42" t="n"/>
      <c r="L4374" s="42" t="n"/>
      <c r="M4374" s="42" t="n"/>
      <c r="N4374" s="42" t="n"/>
      <c r="O4374" s="42" t="n"/>
    </row>
    <row r="4375">
      <c r="A4375" s="40" t="n"/>
      <c r="B4375" s="41" t="n"/>
      <c r="C4375" s="42" t="n"/>
      <c r="D4375" s="42" t="n"/>
      <c r="E4375" s="42" t="n"/>
      <c r="F4375" s="42" t="n"/>
      <c r="G4375" s="42" t="n"/>
      <c r="H4375" s="42" t="n"/>
      <c r="I4375" s="42" t="n"/>
      <c r="J4375" s="42" t="n"/>
      <c r="K4375" s="42" t="n"/>
      <c r="L4375" s="42" t="n"/>
      <c r="M4375" s="42" t="n"/>
      <c r="N4375" s="42" t="n"/>
      <c r="O4375" s="42" t="n"/>
    </row>
    <row r="4376">
      <c r="A4376" s="40" t="n"/>
      <c r="B4376" s="41" t="n"/>
      <c r="C4376" s="42" t="n"/>
      <c r="D4376" s="42" t="n"/>
      <c r="E4376" s="42" t="n"/>
      <c r="F4376" s="42" t="n"/>
      <c r="G4376" s="42" t="n"/>
      <c r="H4376" s="42" t="n"/>
      <c r="I4376" s="42" t="n"/>
      <c r="J4376" s="42" t="n"/>
      <c r="K4376" s="42" t="n"/>
      <c r="L4376" s="42" t="n"/>
      <c r="M4376" s="42" t="n"/>
      <c r="N4376" s="42" t="n"/>
      <c r="O4376" s="42" t="n"/>
    </row>
    <row r="4377">
      <c r="A4377" s="40" t="n"/>
      <c r="B4377" s="41" t="n"/>
      <c r="C4377" s="42" t="n"/>
      <c r="D4377" s="42" t="n"/>
      <c r="E4377" s="42" t="n"/>
      <c r="F4377" s="42" t="n"/>
      <c r="G4377" s="42" t="n"/>
      <c r="H4377" s="42" t="n"/>
      <c r="I4377" s="42" t="n"/>
      <c r="J4377" s="42" t="n"/>
      <c r="K4377" s="42" t="n"/>
      <c r="L4377" s="42" t="n"/>
      <c r="M4377" s="42" t="n"/>
      <c r="N4377" s="42" t="n"/>
      <c r="O4377" s="42" t="n"/>
    </row>
    <row r="4378">
      <c r="A4378" s="40" t="n"/>
      <c r="B4378" s="41" t="n"/>
      <c r="C4378" s="42" t="n"/>
      <c r="D4378" s="42" t="n"/>
      <c r="E4378" s="42" t="n"/>
      <c r="F4378" s="42" t="n"/>
      <c r="G4378" s="42" t="n"/>
      <c r="H4378" s="42" t="n"/>
      <c r="I4378" s="42" t="n"/>
      <c r="J4378" s="42" t="n"/>
      <c r="K4378" s="42" t="n"/>
      <c r="L4378" s="42" t="n"/>
      <c r="M4378" s="42" t="n"/>
      <c r="N4378" s="42" t="n"/>
      <c r="O4378" s="42" t="n"/>
    </row>
    <row r="4379">
      <c r="A4379" s="40" t="n"/>
      <c r="B4379" s="41" t="n"/>
      <c r="C4379" s="42" t="n"/>
      <c r="D4379" s="42" t="n"/>
      <c r="E4379" s="42" t="n"/>
      <c r="F4379" s="42" t="n"/>
      <c r="G4379" s="42" t="n"/>
      <c r="H4379" s="42" t="n"/>
      <c r="I4379" s="42" t="n"/>
      <c r="J4379" s="42" t="n"/>
      <c r="K4379" s="42" t="n"/>
      <c r="L4379" s="42" t="n"/>
      <c r="M4379" s="42" t="n"/>
      <c r="N4379" s="42" t="n"/>
      <c r="O4379" s="42" t="n"/>
    </row>
    <row r="4380">
      <c r="A4380" s="40" t="n"/>
      <c r="B4380" s="41" t="n"/>
      <c r="C4380" s="42" t="n"/>
      <c r="D4380" s="42" t="n"/>
      <c r="E4380" s="42" t="n"/>
      <c r="F4380" s="42" t="n"/>
      <c r="G4380" s="42" t="n"/>
      <c r="H4380" s="42" t="n"/>
      <c r="I4380" s="42" t="n"/>
      <c r="J4380" s="42" t="n"/>
      <c r="K4380" s="42" t="n"/>
      <c r="L4380" s="42" t="n"/>
      <c r="M4380" s="42" t="n"/>
      <c r="N4380" s="42" t="n"/>
      <c r="O4380" s="42" t="n"/>
    </row>
    <row r="4381">
      <c r="A4381" s="40" t="n"/>
      <c r="B4381" s="41" t="n"/>
      <c r="C4381" s="42" t="n"/>
      <c r="D4381" s="42" t="n"/>
      <c r="E4381" s="42" t="n"/>
      <c r="F4381" s="42" t="n"/>
      <c r="G4381" s="42" t="n"/>
      <c r="H4381" s="42" t="n"/>
      <c r="I4381" s="42" t="n"/>
      <c r="J4381" s="42" t="n"/>
      <c r="K4381" s="42" t="n"/>
      <c r="L4381" s="42" t="n"/>
      <c r="M4381" s="42" t="n"/>
      <c r="N4381" s="42" t="n"/>
      <c r="O4381" s="42" t="n"/>
    </row>
    <row r="4382">
      <c r="A4382" s="40" t="n"/>
      <c r="B4382" s="41" t="n"/>
      <c r="C4382" s="42" t="n"/>
      <c r="D4382" s="42" t="n"/>
      <c r="E4382" s="42" t="n"/>
      <c r="F4382" s="42" t="n"/>
      <c r="G4382" s="42" t="n"/>
      <c r="H4382" s="42" t="n"/>
      <c r="I4382" s="42" t="n"/>
      <c r="J4382" s="42" t="n"/>
      <c r="K4382" s="42" t="n"/>
      <c r="L4382" s="42" t="n"/>
      <c r="M4382" s="42" t="n"/>
      <c r="N4382" s="42" t="n"/>
      <c r="O4382" s="42" t="n"/>
    </row>
    <row r="4383">
      <c r="A4383" s="40" t="n"/>
      <c r="B4383" s="41" t="n"/>
      <c r="C4383" s="42" t="n"/>
      <c r="D4383" s="42" t="n"/>
      <c r="E4383" s="42" t="n"/>
      <c r="F4383" s="42" t="n"/>
      <c r="G4383" s="42" t="n"/>
      <c r="H4383" s="42" t="n"/>
      <c r="I4383" s="42" t="n"/>
      <c r="J4383" s="42" t="n"/>
      <c r="K4383" s="42" t="n"/>
      <c r="L4383" s="42" t="n"/>
      <c r="M4383" s="42" t="n"/>
      <c r="N4383" s="42" t="n"/>
      <c r="O4383" s="42" t="n"/>
    </row>
    <row r="4384">
      <c r="A4384" s="40" t="n"/>
      <c r="B4384" s="41" t="n"/>
      <c r="C4384" s="42" t="n"/>
      <c r="D4384" s="42" t="n"/>
      <c r="E4384" s="42" t="n"/>
      <c r="F4384" s="42" t="n"/>
      <c r="G4384" s="42" t="n"/>
      <c r="H4384" s="42" t="n"/>
      <c r="I4384" s="42" t="n"/>
      <c r="J4384" s="42" t="n"/>
      <c r="K4384" s="42" t="n"/>
      <c r="L4384" s="42" t="n"/>
      <c r="M4384" s="42" t="n"/>
      <c r="N4384" s="42" t="n"/>
      <c r="O4384" s="42" t="n"/>
    </row>
    <row r="4385">
      <c r="A4385" s="40" t="n"/>
      <c r="B4385" s="41" t="n"/>
      <c r="C4385" s="42" t="n"/>
      <c r="D4385" s="42" t="n"/>
      <c r="E4385" s="42" t="n"/>
      <c r="F4385" s="42" t="n"/>
      <c r="G4385" s="42" t="n"/>
      <c r="H4385" s="42" t="n"/>
      <c r="I4385" s="42" t="n"/>
      <c r="J4385" s="42" t="n"/>
      <c r="K4385" s="42" t="n"/>
      <c r="L4385" s="42" t="n"/>
      <c r="M4385" s="42" t="n"/>
      <c r="N4385" s="42" t="n"/>
      <c r="O4385" s="42" t="n"/>
    </row>
    <row r="4386">
      <c r="A4386" s="40" t="n"/>
      <c r="B4386" s="41" t="n"/>
      <c r="C4386" s="42" t="n"/>
      <c r="D4386" s="42" t="n"/>
      <c r="E4386" s="42" t="n"/>
      <c r="F4386" s="42" t="n"/>
      <c r="G4386" s="42" t="n"/>
      <c r="H4386" s="42" t="n"/>
      <c r="I4386" s="42" t="n"/>
      <c r="J4386" s="42" t="n"/>
      <c r="K4386" s="42" t="n"/>
      <c r="L4386" s="42" t="n"/>
      <c r="M4386" s="42" t="n"/>
      <c r="N4386" s="42" t="n"/>
      <c r="O4386" s="42" t="n"/>
    </row>
    <row r="4387">
      <c r="A4387" s="40" t="n"/>
      <c r="B4387" s="41" t="n"/>
      <c r="C4387" s="42" t="n"/>
      <c r="D4387" s="42" t="n"/>
      <c r="E4387" s="42" t="n"/>
      <c r="F4387" s="42" t="n"/>
      <c r="G4387" s="42" t="n"/>
      <c r="H4387" s="42" t="n"/>
      <c r="I4387" s="42" t="n"/>
      <c r="J4387" s="42" t="n"/>
      <c r="K4387" s="42" t="n"/>
      <c r="L4387" s="42" t="n"/>
      <c r="M4387" s="42" t="n"/>
      <c r="N4387" s="42" t="n"/>
      <c r="O4387" s="42" t="n"/>
    </row>
    <row r="4388">
      <c r="A4388" s="40" t="n"/>
      <c r="B4388" s="41" t="n"/>
      <c r="C4388" s="42" t="n"/>
      <c r="D4388" s="42" t="n"/>
      <c r="E4388" s="42" t="n"/>
      <c r="F4388" s="42" t="n"/>
      <c r="G4388" s="42" t="n"/>
      <c r="H4388" s="42" t="n"/>
      <c r="I4388" s="42" t="n"/>
      <c r="J4388" s="42" t="n"/>
      <c r="K4388" s="42" t="n"/>
      <c r="L4388" s="42" t="n"/>
      <c r="M4388" s="42" t="n"/>
      <c r="N4388" s="42" t="n"/>
      <c r="O4388" s="42" t="n"/>
    </row>
    <row r="4389">
      <c r="A4389" s="40" t="n"/>
      <c r="B4389" s="41" t="n"/>
      <c r="C4389" s="42" t="n"/>
      <c r="D4389" s="42" t="n"/>
      <c r="E4389" s="42" t="n"/>
      <c r="F4389" s="42" t="n"/>
      <c r="G4389" s="42" t="n"/>
      <c r="H4389" s="42" t="n"/>
      <c r="I4389" s="42" t="n"/>
      <c r="J4389" s="42" t="n"/>
      <c r="K4389" s="42" t="n"/>
      <c r="L4389" s="42" t="n"/>
      <c r="M4389" s="42" t="n"/>
      <c r="N4389" s="42" t="n"/>
      <c r="O4389" s="42" t="n"/>
    </row>
    <row r="4390">
      <c r="A4390" s="40" t="n"/>
      <c r="B4390" s="41" t="n"/>
      <c r="C4390" s="42" t="n"/>
      <c r="D4390" s="42" t="n"/>
      <c r="E4390" s="42" t="n"/>
      <c r="F4390" s="42" t="n"/>
      <c r="G4390" s="42" t="n"/>
      <c r="H4390" s="42" t="n"/>
      <c r="I4390" s="42" t="n"/>
      <c r="J4390" s="42" t="n"/>
      <c r="K4390" s="42" t="n"/>
      <c r="L4390" s="42" t="n"/>
      <c r="M4390" s="42" t="n"/>
      <c r="N4390" s="42" t="n"/>
      <c r="O4390" s="42" t="n"/>
    </row>
    <row r="4391">
      <c r="A4391" s="40" t="n"/>
      <c r="B4391" s="41" t="n"/>
      <c r="C4391" s="42" t="n"/>
      <c r="D4391" s="42" t="n"/>
      <c r="E4391" s="42" t="n"/>
      <c r="F4391" s="42" t="n"/>
      <c r="G4391" s="42" t="n"/>
      <c r="H4391" s="42" t="n"/>
      <c r="I4391" s="42" t="n"/>
      <c r="J4391" s="42" t="n"/>
      <c r="K4391" s="42" t="n"/>
      <c r="L4391" s="42" t="n"/>
      <c r="M4391" s="42" t="n"/>
      <c r="N4391" s="42" t="n"/>
      <c r="O4391" s="42" t="n"/>
    </row>
    <row r="4392">
      <c r="A4392" s="40" t="n"/>
      <c r="B4392" s="41" t="n"/>
      <c r="C4392" s="42" t="n"/>
      <c r="D4392" s="42" t="n"/>
      <c r="E4392" s="42" t="n"/>
      <c r="F4392" s="42" t="n"/>
      <c r="G4392" s="42" t="n"/>
      <c r="H4392" s="42" t="n"/>
      <c r="I4392" s="42" t="n"/>
      <c r="J4392" s="42" t="n"/>
      <c r="K4392" s="42" t="n"/>
      <c r="L4392" s="42" t="n"/>
      <c r="M4392" s="42" t="n"/>
      <c r="N4392" s="42" t="n"/>
      <c r="O4392" s="42" t="n"/>
    </row>
    <row r="4393">
      <c r="A4393" s="40" t="n"/>
      <c r="B4393" s="41" t="n"/>
      <c r="C4393" s="42" t="n"/>
      <c r="D4393" s="42" t="n"/>
      <c r="E4393" s="42" t="n"/>
      <c r="F4393" s="42" t="n"/>
      <c r="G4393" s="42" t="n"/>
      <c r="H4393" s="42" t="n"/>
      <c r="I4393" s="42" t="n"/>
      <c r="J4393" s="42" t="n"/>
      <c r="K4393" s="42" t="n"/>
      <c r="L4393" s="42" t="n"/>
      <c r="M4393" s="42" t="n"/>
      <c r="N4393" s="42" t="n"/>
      <c r="O4393" s="42" t="n"/>
    </row>
    <row r="4394">
      <c r="A4394" s="40" t="n"/>
      <c r="B4394" s="41" t="n"/>
      <c r="C4394" s="42" t="n"/>
      <c r="D4394" s="42" t="n"/>
      <c r="E4394" s="42" t="n"/>
      <c r="F4394" s="42" t="n"/>
      <c r="G4394" s="42" t="n"/>
      <c r="H4394" s="42" t="n"/>
      <c r="I4394" s="42" t="n"/>
      <c r="J4394" s="42" t="n"/>
      <c r="K4394" s="42" t="n"/>
      <c r="L4394" s="42" t="n"/>
      <c r="M4394" s="42" t="n"/>
      <c r="N4394" s="42" t="n"/>
      <c r="O4394" s="42" t="n"/>
    </row>
    <row r="4395">
      <c r="A4395" s="40" t="n"/>
      <c r="B4395" s="41" t="n"/>
      <c r="C4395" s="42" t="n"/>
      <c r="D4395" s="42" t="n"/>
      <c r="E4395" s="42" t="n"/>
      <c r="F4395" s="42" t="n"/>
      <c r="G4395" s="42" t="n"/>
      <c r="H4395" s="42" t="n"/>
      <c r="I4395" s="42" t="n"/>
      <c r="J4395" s="42" t="n"/>
      <c r="K4395" s="42" t="n"/>
      <c r="L4395" s="42" t="n"/>
      <c r="M4395" s="42" t="n"/>
      <c r="N4395" s="42" t="n"/>
      <c r="O4395" s="42" t="n"/>
    </row>
    <row r="4396">
      <c r="A4396" s="40" t="n"/>
      <c r="B4396" s="41" t="n"/>
      <c r="C4396" s="42" t="n"/>
      <c r="D4396" s="42" t="n"/>
      <c r="E4396" s="42" t="n"/>
      <c r="F4396" s="42" t="n"/>
      <c r="G4396" s="42" t="n"/>
      <c r="H4396" s="42" t="n"/>
      <c r="I4396" s="42" t="n"/>
      <c r="J4396" s="42" t="n"/>
      <c r="K4396" s="42" t="n"/>
      <c r="L4396" s="42" t="n"/>
      <c r="M4396" s="42" t="n"/>
      <c r="N4396" s="42" t="n"/>
      <c r="O4396" s="42" t="n"/>
    </row>
    <row r="4397">
      <c r="A4397" s="40" t="n"/>
      <c r="B4397" s="41" t="n"/>
      <c r="C4397" s="42" t="n"/>
      <c r="D4397" s="42" t="n"/>
      <c r="E4397" s="42" t="n"/>
      <c r="F4397" s="42" t="n"/>
      <c r="G4397" s="42" t="n"/>
      <c r="H4397" s="42" t="n"/>
      <c r="I4397" s="42" t="n"/>
      <c r="J4397" s="42" t="n"/>
      <c r="K4397" s="42" t="n"/>
      <c r="L4397" s="42" t="n"/>
      <c r="M4397" s="42" t="n"/>
      <c r="N4397" s="42" t="n"/>
      <c r="O4397" s="42" t="n"/>
    </row>
    <row r="4398">
      <c r="A4398" s="40" t="n"/>
      <c r="B4398" s="41" t="n"/>
      <c r="C4398" s="42" t="n"/>
      <c r="D4398" s="42" t="n"/>
      <c r="E4398" s="42" t="n"/>
      <c r="F4398" s="42" t="n"/>
      <c r="G4398" s="42" t="n"/>
      <c r="H4398" s="42" t="n"/>
      <c r="I4398" s="42" t="n"/>
      <c r="J4398" s="42" t="n"/>
      <c r="K4398" s="42" t="n"/>
      <c r="L4398" s="42" t="n"/>
      <c r="M4398" s="42" t="n"/>
      <c r="N4398" s="42" t="n"/>
      <c r="O4398" s="42" t="n"/>
    </row>
    <row r="4399">
      <c r="A4399" s="40" t="n"/>
      <c r="B4399" s="41" t="n"/>
      <c r="C4399" s="42" t="n"/>
      <c r="D4399" s="42" t="n"/>
      <c r="E4399" s="42" t="n"/>
      <c r="F4399" s="42" t="n"/>
      <c r="G4399" s="42" t="n"/>
      <c r="H4399" s="42" t="n"/>
      <c r="I4399" s="42" t="n"/>
      <c r="J4399" s="42" t="n"/>
      <c r="K4399" s="42" t="n"/>
      <c r="L4399" s="42" t="n"/>
      <c r="M4399" s="42" t="n"/>
      <c r="N4399" s="42" t="n"/>
      <c r="O4399" s="42" t="n"/>
    </row>
    <row r="4400">
      <c r="A4400" s="40" t="n"/>
      <c r="B4400" s="41" t="n"/>
      <c r="C4400" s="42" t="n"/>
      <c r="D4400" s="42" t="n"/>
      <c r="E4400" s="42" t="n"/>
      <c r="F4400" s="42" t="n"/>
      <c r="G4400" s="42" t="n"/>
      <c r="H4400" s="42" t="n"/>
      <c r="I4400" s="42" t="n"/>
      <c r="J4400" s="42" t="n"/>
      <c r="K4400" s="42" t="n"/>
      <c r="L4400" s="42" t="n"/>
      <c r="M4400" s="42" t="n"/>
      <c r="N4400" s="42" t="n"/>
      <c r="O4400" s="42" t="n"/>
    </row>
    <row r="4401">
      <c r="A4401" s="40" t="n"/>
      <c r="B4401" s="41" t="n"/>
      <c r="C4401" s="42" t="n"/>
      <c r="D4401" s="42" t="n"/>
      <c r="E4401" s="42" t="n"/>
      <c r="F4401" s="42" t="n"/>
      <c r="G4401" s="42" t="n"/>
      <c r="H4401" s="42" t="n"/>
      <c r="I4401" s="42" t="n"/>
      <c r="J4401" s="42" t="n"/>
      <c r="K4401" s="42" t="n"/>
      <c r="L4401" s="42" t="n"/>
      <c r="M4401" s="42" t="n"/>
      <c r="N4401" s="42" t="n"/>
      <c r="O4401" s="42" t="n"/>
    </row>
    <row r="4402">
      <c r="A4402" s="40" t="n"/>
      <c r="B4402" s="41" t="n"/>
      <c r="C4402" s="42" t="n"/>
      <c r="D4402" s="42" t="n"/>
      <c r="E4402" s="42" t="n"/>
      <c r="F4402" s="42" t="n"/>
      <c r="G4402" s="42" t="n"/>
      <c r="H4402" s="42" t="n"/>
      <c r="I4402" s="42" t="n"/>
      <c r="J4402" s="42" t="n"/>
      <c r="K4402" s="42" t="n"/>
      <c r="L4402" s="42" t="n"/>
      <c r="M4402" s="42" t="n"/>
      <c r="N4402" s="42" t="n"/>
      <c r="O4402" s="42" t="n"/>
    </row>
    <row r="4403">
      <c r="A4403" s="40" t="n"/>
      <c r="B4403" s="41" t="n"/>
      <c r="C4403" s="42" t="n"/>
      <c r="D4403" s="42" t="n"/>
      <c r="E4403" s="42" t="n"/>
      <c r="F4403" s="42" t="n"/>
      <c r="G4403" s="42" t="n"/>
      <c r="H4403" s="42" t="n"/>
      <c r="I4403" s="42" t="n"/>
      <c r="J4403" s="42" t="n"/>
      <c r="K4403" s="42" t="n"/>
      <c r="L4403" s="42" t="n"/>
      <c r="M4403" s="42" t="n"/>
      <c r="N4403" s="42" t="n"/>
      <c r="O4403" s="42" t="n"/>
    </row>
    <row r="4404">
      <c r="A4404" s="40" t="n"/>
      <c r="B4404" s="41" t="n"/>
      <c r="C4404" s="42" t="n"/>
      <c r="D4404" s="42" t="n"/>
      <c r="E4404" s="42" t="n"/>
      <c r="F4404" s="42" t="n"/>
      <c r="G4404" s="42" t="n"/>
      <c r="H4404" s="42" t="n"/>
      <c r="I4404" s="42" t="n"/>
      <c r="J4404" s="42" t="n"/>
      <c r="K4404" s="42" t="n"/>
      <c r="L4404" s="42" t="n"/>
      <c r="M4404" s="42" t="n"/>
      <c r="N4404" s="42" t="n"/>
      <c r="O4404" s="42" t="n"/>
    </row>
    <row r="4405">
      <c r="A4405" s="40" t="n"/>
      <c r="B4405" s="41" t="n"/>
      <c r="C4405" s="42" t="n"/>
      <c r="D4405" s="42" t="n"/>
      <c r="E4405" s="42" t="n"/>
      <c r="F4405" s="42" t="n"/>
      <c r="G4405" s="42" t="n"/>
      <c r="H4405" s="42" t="n"/>
      <c r="I4405" s="42" t="n"/>
      <c r="J4405" s="42" t="n"/>
      <c r="K4405" s="42" t="n"/>
      <c r="L4405" s="42" t="n"/>
      <c r="M4405" s="42" t="n"/>
      <c r="N4405" s="42" t="n"/>
      <c r="O4405" s="42" t="n"/>
    </row>
    <row r="4406">
      <c r="A4406" s="40" t="n"/>
      <c r="B4406" s="41" t="n"/>
      <c r="C4406" s="42" t="n"/>
      <c r="D4406" s="42" t="n"/>
      <c r="E4406" s="42" t="n"/>
      <c r="F4406" s="42" t="n"/>
      <c r="G4406" s="42" t="n"/>
      <c r="H4406" s="42" t="n"/>
      <c r="I4406" s="42" t="n"/>
      <c r="J4406" s="42" t="n"/>
      <c r="K4406" s="42" t="n"/>
      <c r="L4406" s="42" t="n"/>
      <c r="M4406" s="42" t="n"/>
      <c r="N4406" s="42" t="n"/>
      <c r="O4406" s="42" t="n"/>
    </row>
    <row r="4407">
      <c r="A4407" s="40" t="n"/>
      <c r="B4407" s="41" t="n"/>
      <c r="C4407" s="42" t="n"/>
      <c r="D4407" s="42" t="n"/>
      <c r="E4407" s="42" t="n"/>
      <c r="F4407" s="42" t="n"/>
      <c r="G4407" s="42" t="n"/>
      <c r="H4407" s="42" t="n"/>
      <c r="I4407" s="42" t="n"/>
      <c r="J4407" s="42" t="n"/>
      <c r="K4407" s="42" t="n"/>
      <c r="L4407" s="42" t="n"/>
      <c r="M4407" s="42" t="n"/>
      <c r="N4407" s="42" t="n"/>
      <c r="O4407" s="42" t="n"/>
    </row>
    <row r="4408">
      <c r="A4408" s="40" t="n"/>
      <c r="B4408" s="41" t="n"/>
      <c r="C4408" s="42" t="n"/>
      <c r="D4408" s="42" t="n"/>
      <c r="E4408" s="42" t="n"/>
      <c r="F4408" s="42" t="n"/>
      <c r="G4408" s="42" t="n"/>
      <c r="H4408" s="42" t="n"/>
      <c r="I4408" s="42" t="n"/>
      <c r="J4408" s="42" t="n"/>
      <c r="K4408" s="42" t="n"/>
      <c r="L4408" s="42" t="n"/>
      <c r="M4408" s="42" t="n"/>
      <c r="N4408" s="42" t="n"/>
      <c r="O4408" s="42" t="n"/>
    </row>
    <row r="4409">
      <c r="A4409" s="40" t="n"/>
      <c r="B4409" s="41" t="n"/>
      <c r="C4409" s="42" t="n"/>
      <c r="D4409" s="42" t="n"/>
      <c r="E4409" s="42" t="n"/>
      <c r="F4409" s="42" t="n"/>
      <c r="G4409" s="42" t="n"/>
      <c r="H4409" s="42" t="n"/>
      <c r="I4409" s="42" t="n"/>
      <c r="J4409" s="42" t="n"/>
      <c r="K4409" s="42" t="n"/>
      <c r="L4409" s="42" t="n"/>
      <c r="M4409" s="42" t="n"/>
      <c r="N4409" s="42" t="n"/>
      <c r="O4409" s="42" t="n"/>
    </row>
    <row r="4410">
      <c r="A4410" s="40" t="n"/>
      <c r="B4410" s="41" t="n"/>
      <c r="C4410" s="42" t="n"/>
      <c r="D4410" s="42" t="n"/>
      <c r="E4410" s="42" t="n"/>
      <c r="F4410" s="42" t="n"/>
      <c r="G4410" s="42" t="n"/>
      <c r="H4410" s="42" t="n"/>
      <c r="I4410" s="42" t="n"/>
      <c r="J4410" s="42" t="n"/>
      <c r="K4410" s="42" t="n"/>
      <c r="L4410" s="42" t="n"/>
      <c r="M4410" s="42" t="n"/>
      <c r="N4410" s="42" t="n"/>
      <c r="O4410" s="42" t="n"/>
    </row>
    <row r="4411">
      <c r="A4411" s="40" t="n"/>
      <c r="B4411" s="41" t="n"/>
      <c r="C4411" s="42" t="n"/>
      <c r="D4411" s="42" t="n"/>
      <c r="E4411" s="42" t="n"/>
      <c r="F4411" s="42" t="n"/>
      <c r="G4411" s="42" t="n"/>
      <c r="H4411" s="42" t="n"/>
      <c r="I4411" s="42" t="n"/>
      <c r="J4411" s="42" t="n"/>
      <c r="K4411" s="42" t="n"/>
      <c r="L4411" s="42" t="n"/>
      <c r="M4411" s="42" t="n"/>
      <c r="N4411" s="42" t="n"/>
      <c r="O4411" s="42" t="n"/>
    </row>
    <row r="4412">
      <c r="A4412" s="40" t="n"/>
      <c r="B4412" s="41" t="n"/>
      <c r="C4412" s="42" t="n"/>
      <c r="D4412" s="42" t="n"/>
      <c r="E4412" s="42" t="n"/>
      <c r="F4412" s="42" t="n"/>
      <c r="G4412" s="42" t="n"/>
      <c r="H4412" s="42" t="n"/>
      <c r="I4412" s="42" t="n"/>
      <c r="J4412" s="42" t="n"/>
      <c r="K4412" s="42" t="n"/>
      <c r="L4412" s="42" t="n"/>
      <c r="M4412" s="42" t="n"/>
      <c r="N4412" s="42" t="n"/>
      <c r="O4412" s="42" t="n"/>
    </row>
    <row r="4413">
      <c r="A4413" s="40" t="n"/>
      <c r="B4413" s="41" t="n"/>
      <c r="C4413" s="42" t="n"/>
      <c r="D4413" s="42" t="n"/>
      <c r="E4413" s="42" t="n"/>
      <c r="F4413" s="42" t="n"/>
      <c r="G4413" s="42" t="n"/>
      <c r="H4413" s="42" t="n"/>
      <c r="I4413" s="42" t="n"/>
      <c r="J4413" s="42" t="n"/>
      <c r="K4413" s="42" t="n"/>
      <c r="L4413" s="42" t="n"/>
      <c r="M4413" s="42" t="n"/>
      <c r="N4413" s="42" t="n"/>
      <c r="O4413" s="42" t="n"/>
    </row>
    <row r="4414">
      <c r="A4414" s="40" t="n"/>
      <c r="B4414" s="41" t="n"/>
      <c r="C4414" s="42" t="n"/>
      <c r="D4414" s="42" t="n"/>
      <c r="E4414" s="42" t="n"/>
      <c r="F4414" s="42" t="n"/>
      <c r="G4414" s="42" t="n"/>
      <c r="H4414" s="42" t="n"/>
      <c r="I4414" s="42" t="n"/>
      <c r="J4414" s="42" t="n"/>
      <c r="K4414" s="42" t="n"/>
      <c r="L4414" s="42" t="n"/>
      <c r="M4414" s="42" t="n"/>
      <c r="N4414" s="42" t="n"/>
      <c r="O4414" s="42" t="n"/>
    </row>
    <row r="4415">
      <c r="A4415" s="40" t="n"/>
      <c r="B4415" s="41" t="n"/>
      <c r="C4415" s="42" t="n"/>
      <c r="D4415" s="42" t="n"/>
      <c r="E4415" s="42" t="n"/>
      <c r="F4415" s="42" t="n"/>
      <c r="G4415" s="42" t="n"/>
      <c r="H4415" s="42" t="n"/>
      <c r="I4415" s="42" t="n"/>
      <c r="J4415" s="42" t="n"/>
      <c r="K4415" s="42" t="n"/>
      <c r="L4415" s="42" t="n"/>
      <c r="M4415" s="42" t="n"/>
      <c r="N4415" s="42" t="n"/>
      <c r="O4415" s="42" t="n"/>
    </row>
    <row r="4416">
      <c r="A4416" s="40" t="n"/>
      <c r="B4416" s="41" t="n"/>
      <c r="C4416" s="42" t="n"/>
      <c r="D4416" s="42" t="n"/>
      <c r="E4416" s="42" t="n"/>
      <c r="F4416" s="42" t="n"/>
      <c r="G4416" s="42" t="n"/>
      <c r="H4416" s="42" t="n"/>
      <c r="I4416" s="42" t="n"/>
      <c r="J4416" s="42" t="n"/>
      <c r="K4416" s="42" t="n"/>
      <c r="L4416" s="42" t="n"/>
      <c r="M4416" s="42" t="n"/>
      <c r="N4416" s="42" t="n"/>
      <c r="O4416" s="42" t="n"/>
    </row>
    <row r="4417">
      <c r="A4417" s="40" t="n"/>
      <c r="B4417" s="41" t="n"/>
      <c r="C4417" s="42" t="n"/>
      <c r="D4417" s="42" t="n"/>
      <c r="E4417" s="42" t="n"/>
      <c r="F4417" s="42" t="n"/>
      <c r="G4417" s="42" t="n"/>
      <c r="H4417" s="42" t="n"/>
      <c r="I4417" s="42" t="n"/>
      <c r="J4417" s="42" t="n"/>
      <c r="K4417" s="42" t="n"/>
      <c r="L4417" s="42" t="n"/>
      <c r="M4417" s="42" t="n"/>
      <c r="N4417" s="42" t="n"/>
      <c r="O4417" s="42" t="n"/>
    </row>
    <row r="4418">
      <c r="A4418" s="40" t="n"/>
      <c r="B4418" s="41" t="n"/>
      <c r="C4418" s="42" t="n"/>
      <c r="D4418" s="42" t="n"/>
      <c r="E4418" s="42" t="n"/>
      <c r="F4418" s="42" t="n"/>
      <c r="G4418" s="42" t="n"/>
      <c r="H4418" s="42" t="n"/>
      <c r="I4418" s="42" t="n"/>
      <c r="J4418" s="42" t="n"/>
      <c r="K4418" s="42" t="n"/>
      <c r="L4418" s="42" t="n"/>
      <c r="M4418" s="42" t="n"/>
      <c r="N4418" s="42" t="n"/>
      <c r="O4418" s="42" t="n"/>
    </row>
    <row r="4419">
      <c r="A4419" s="40" t="n"/>
      <c r="B4419" s="41" t="n"/>
      <c r="C4419" s="42" t="n"/>
      <c r="D4419" s="42" t="n"/>
      <c r="E4419" s="42" t="n"/>
      <c r="F4419" s="42" t="n"/>
      <c r="G4419" s="42" t="n"/>
      <c r="H4419" s="42" t="n"/>
      <c r="I4419" s="42" t="n"/>
      <c r="J4419" s="42" t="n"/>
      <c r="K4419" s="42" t="n"/>
      <c r="L4419" s="42" t="n"/>
      <c r="M4419" s="42" t="n"/>
      <c r="N4419" s="42" t="n"/>
      <c r="O4419" s="42" t="n"/>
    </row>
    <row r="4420">
      <c r="A4420" s="40" t="n"/>
      <c r="B4420" s="41" t="n"/>
      <c r="C4420" s="42" t="n"/>
      <c r="D4420" s="42" t="n"/>
      <c r="E4420" s="42" t="n"/>
      <c r="F4420" s="42" t="n"/>
      <c r="G4420" s="42" t="n"/>
      <c r="H4420" s="42" t="n"/>
      <c r="I4420" s="42" t="n"/>
      <c r="J4420" s="42" t="n"/>
      <c r="K4420" s="42" t="n"/>
      <c r="L4420" s="42" t="n"/>
      <c r="M4420" s="42" t="n"/>
      <c r="N4420" s="42" t="n"/>
      <c r="O4420" s="42" t="n"/>
    </row>
    <row r="4421">
      <c r="A4421" s="40" t="n"/>
      <c r="B4421" s="41" t="n"/>
      <c r="C4421" s="42" t="n"/>
      <c r="D4421" s="42" t="n"/>
      <c r="E4421" s="42" t="n"/>
      <c r="F4421" s="42" t="n"/>
      <c r="G4421" s="42" t="n"/>
      <c r="H4421" s="42" t="n"/>
      <c r="I4421" s="42" t="n"/>
      <c r="J4421" s="42" t="n"/>
      <c r="K4421" s="42" t="n"/>
      <c r="L4421" s="42" t="n"/>
      <c r="M4421" s="42" t="n"/>
      <c r="N4421" s="42" t="n"/>
      <c r="O4421" s="42" t="n"/>
    </row>
    <row r="4422">
      <c r="A4422" s="40" t="n"/>
      <c r="B4422" s="41" t="n"/>
      <c r="C4422" s="42" t="n"/>
      <c r="D4422" s="42" t="n"/>
      <c r="E4422" s="42" t="n"/>
      <c r="F4422" s="42" t="n"/>
      <c r="G4422" s="42" t="n"/>
      <c r="H4422" s="42" t="n"/>
      <c r="I4422" s="42" t="n"/>
      <c r="J4422" s="42" t="n"/>
      <c r="K4422" s="42" t="n"/>
      <c r="L4422" s="42" t="n"/>
      <c r="M4422" s="42" t="n"/>
      <c r="N4422" s="42" t="n"/>
      <c r="O4422" s="42" t="n"/>
    </row>
    <row r="4423">
      <c r="A4423" s="40" t="n"/>
      <c r="B4423" s="41" t="n"/>
      <c r="C4423" s="42" t="n"/>
      <c r="D4423" s="42" t="n"/>
      <c r="E4423" s="42" t="n"/>
      <c r="F4423" s="42" t="n"/>
      <c r="G4423" s="42" t="n"/>
      <c r="H4423" s="42" t="n"/>
      <c r="I4423" s="42" t="n"/>
      <c r="J4423" s="42" t="n"/>
      <c r="K4423" s="42" t="n"/>
      <c r="L4423" s="42" t="n"/>
      <c r="M4423" s="42" t="n"/>
      <c r="N4423" s="42" t="n"/>
      <c r="O4423" s="42" t="n"/>
    </row>
    <row r="4424">
      <c r="A4424" s="40" t="n"/>
      <c r="B4424" s="41" t="n"/>
      <c r="C4424" s="42" t="n"/>
      <c r="D4424" s="42" t="n"/>
      <c r="E4424" s="42" t="n"/>
      <c r="F4424" s="42" t="n"/>
      <c r="G4424" s="42" t="n"/>
      <c r="H4424" s="42" t="n"/>
      <c r="I4424" s="42" t="n"/>
      <c r="J4424" s="42" t="n"/>
      <c r="K4424" s="42" t="n"/>
      <c r="L4424" s="42" t="n"/>
      <c r="M4424" s="42" t="n"/>
      <c r="N4424" s="42" t="n"/>
      <c r="O4424" s="42" t="n"/>
    </row>
    <row r="4425">
      <c r="A4425" s="40" t="n"/>
      <c r="B4425" s="41" t="n"/>
      <c r="C4425" s="42" t="n"/>
      <c r="D4425" s="42" t="n"/>
      <c r="E4425" s="42" t="n"/>
      <c r="F4425" s="42" t="n"/>
      <c r="G4425" s="42" t="n"/>
      <c r="H4425" s="42" t="n"/>
      <c r="I4425" s="42" t="n"/>
      <c r="J4425" s="42" t="n"/>
      <c r="K4425" s="42" t="n"/>
      <c r="L4425" s="42" t="n"/>
      <c r="M4425" s="42" t="n"/>
      <c r="N4425" s="42" t="n"/>
      <c r="O4425" s="42" t="n"/>
    </row>
    <row r="4426">
      <c r="A4426" s="40" t="n"/>
      <c r="B4426" s="41" t="n"/>
      <c r="C4426" s="42" t="n"/>
      <c r="D4426" s="42" t="n"/>
      <c r="E4426" s="42" t="n"/>
      <c r="F4426" s="42" t="n"/>
      <c r="G4426" s="42" t="n"/>
      <c r="H4426" s="42" t="n"/>
      <c r="I4426" s="42" t="n"/>
      <c r="J4426" s="42" t="n"/>
      <c r="K4426" s="42" t="n"/>
      <c r="L4426" s="42" t="n"/>
      <c r="M4426" s="42" t="n"/>
      <c r="N4426" s="42" t="n"/>
      <c r="O4426" s="42" t="n"/>
    </row>
    <row r="4427">
      <c r="A4427" s="40" t="n"/>
      <c r="B4427" s="41" t="n"/>
      <c r="C4427" s="42" t="n"/>
      <c r="D4427" s="42" t="n"/>
      <c r="E4427" s="42" t="n"/>
      <c r="F4427" s="42" t="n"/>
      <c r="G4427" s="42" t="n"/>
      <c r="H4427" s="42" t="n"/>
      <c r="I4427" s="42" t="n"/>
      <c r="J4427" s="42" t="n"/>
      <c r="K4427" s="42" t="n"/>
      <c r="L4427" s="42" t="n"/>
      <c r="M4427" s="42" t="n"/>
      <c r="N4427" s="42" t="n"/>
      <c r="O4427" s="42" t="n"/>
    </row>
    <row r="4428">
      <c r="A4428" s="40" t="n"/>
      <c r="B4428" s="41" t="n"/>
      <c r="C4428" s="42" t="n"/>
      <c r="D4428" s="42" t="n"/>
      <c r="E4428" s="42" t="n"/>
      <c r="F4428" s="42" t="n"/>
      <c r="G4428" s="42" t="n"/>
      <c r="H4428" s="42" t="n"/>
      <c r="I4428" s="42" t="n"/>
      <c r="J4428" s="42" t="n"/>
      <c r="K4428" s="42" t="n"/>
      <c r="L4428" s="42" t="n"/>
      <c r="M4428" s="42" t="n"/>
      <c r="N4428" s="42" t="n"/>
      <c r="O4428" s="42" t="n"/>
    </row>
    <row r="4429">
      <c r="A4429" s="40" t="n"/>
      <c r="B4429" s="41" t="n"/>
      <c r="C4429" s="42" t="n"/>
      <c r="D4429" s="42" t="n"/>
      <c r="E4429" s="42" t="n"/>
      <c r="F4429" s="42" t="n"/>
      <c r="G4429" s="42" t="n"/>
      <c r="H4429" s="42" t="n"/>
      <c r="I4429" s="42" t="n"/>
      <c r="J4429" s="42" t="n"/>
      <c r="K4429" s="42" t="n"/>
      <c r="L4429" s="42" t="n"/>
      <c r="M4429" s="42" t="n"/>
      <c r="N4429" s="42" t="n"/>
      <c r="O4429" s="42" t="n"/>
    </row>
    <row r="4430">
      <c r="A4430" s="40" t="n"/>
      <c r="B4430" s="41" t="n"/>
      <c r="C4430" s="42" t="n"/>
      <c r="D4430" s="42" t="n"/>
      <c r="E4430" s="42" t="n"/>
      <c r="F4430" s="42" t="n"/>
      <c r="G4430" s="42" t="n"/>
      <c r="H4430" s="42" t="n"/>
      <c r="I4430" s="42" t="n"/>
      <c r="J4430" s="42" t="n"/>
      <c r="K4430" s="42" t="n"/>
      <c r="L4430" s="42" t="n"/>
      <c r="M4430" s="42" t="n"/>
      <c r="N4430" s="42" t="n"/>
      <c r="O4430" s="42" t="n"/>
    </row>
    <row r="4431">
      <c r="A4431" s="40" t="n"/>
      <c r="B4431" s="41" t="n"/>
      <c r="C4431" s="42" t="n"/>
      <c r="D4431" s="42" t="n"/>
      <c r="E4431" s="42" t="n"/>
      <c r="F4431" s="42" t="n"/>
      <c r="G4431" s="42" t="n"/>
      <c r="H4431" s="42" t="n"/>
      <c r="I4431" s="42" t="n"/>
      <c r="J4431" s="42" t="n"/>
      <c r="K4431" s="42" t="n"/>
      <c r="L4431" s="42" t="n"/>
      <c r="M4431" s="42" t="n"/>
      <c r="N4431" s="42" t="n"/>
      <c r="O4431" s="42" t="n"/>
    </row>
    <row r="4432">
      <c r="A4432" s="40" t="n"/>
      <c r="B4432" s="41" t="n"/>
      <c r="C4432" s="42" t="n"/>
      <c r="D4432" s="42" t="n"/>
      <c r="E4432" s="42" t="n"/>
      <c r="F4432" s="42" t="n"/>
      <c r="G4432" s="42" t="n"/>
      <c r="H4432" s="42" t="n"/>
      <c r="I4432" s="42" t="n"/>
      <c r="J4432" s="42" t="n"/>
      <c r="K4432" s="42" t="n"/>
      <c r="L4432" s="42" t="n"/>
      <c r="M4432" s="42" t="n"/>
      <c r="N4432" s="42" t="n"/>
      <c r="O4432" s="42" t="n"/>
    </row>
    <row r="4433">
      <c r="A4433" s="40" t="n"/>
      <c r="B4433" s="41" t="n"/>
      <c r="C4433" s="42" t="n"/>
      <c r="D4433" s="42" t="n"/>
      <c r="E4433" s="42" t="n"/>
      <c r="F4433" s="42" t="n"/>
      <c r="G4433" s="42" t="n"/>
      <c r="H4433" s="42" t="n"/>
      <c r="I4433" s="42" t="n"/>
      <c r="J4433" s="42" t="n"/>
      <c r="K4433" s="42" t="n"/>
      <c r="L4433" s="42" t="n"/>
      <c r="M4433" s="42" t="n"/>
      <c r="N4433" s="42" t="n"/>
      <c r="O4433" s="42" t="n"/>
    </row>
    <row r="4434">
      <c r="A4434" s="40" t="n"/>
      <c r="B4434" s="41" t="n"/>
      <c r="C4434" s="42" t="n"/>
      <c r="D4434" s="42" t="n"/>
      <c r="E4434" s="42" t="n"/>
      <c r="F4434" s="42" t="n"/>
      <c r="G4434" s="42" t="n"/>
      <c r="H4434" s="42" t="n"/>
      <c r="I4434" s="42" t="n"/>
      <c r="J4434" s="42" t="n"/>
      <c r="K4434" s="42" t="n"/>
      <c r="L4434" s="42" t="n"/>
      <c r="M4434" s="42" t="n"/>
      <c r="N4434" s="42" t="n"/>
      <c r="O4434" s="42" t="n"/>
    </row>
    <row r="4435">
      <c r="A4435" s="40" t="n"/>
      <c r="B4435" s="41" t="n"/>
      <c r="C4435" s="42" t="n"/>
      <c r="D4435" s="42" t="n"/>
      <c r="E4435" s="42" t="n"/>
      <c r="F4435" s="42" t="n"/>
      <c r="G4435" s="42" t="n"/>
      <c r="H4435" s="42" t="n"/>
      <c r="I4435" s="42" t="n"/>
      <c r="J4435" s="42" t="n"/>
      <c r="K4435" s="42" t="n"/>
      <c r="L4435" s="42" t="n"/>
      <c r="M4435" s="42" t="n"/>
      <c r="N4435" s="42" t="n"/>
      <c r="O4435" s="42" t="n"/>
    </row>
    <row r="4436">
      <c r="A4436" s="40" t="n"/>
      <c r="B4436" s="41" t="n"/>
      <c r="C4436" s="42" t="n"/>
      <c r="D4436" s="42" t="n"/>
      <c r="E4436" s="42" t="n"/>
      <c r="F4436" s="42" t="n"/>
      <c r="G4436" s="42" t="n"/>
      <c r="H4436" s="42" t="n"/>
      <c r="I4436" s="42" t="n"/>
      <c r="J4436" s="42" t="n"/>
      <c r="K4436" s="42" t="n"/>
      <c r="L4436" s="42" t="n"/>
      <c r="M4436" s="42" t="n"/>
      <c r="N4436" s="42" t="n"/>
      <c r="O4436" s="42" t="n"/>
    </row>
    <row r="4437">
      <c r="A4437" s="40" t="n"/>
      <c r="B4437" s="41" t="n"/>
      <c r="C4437" s="42" t="n"/>
      <c r="D4437" s="42" t="n"/>
      <c r="E4437" s="42" t="n"/>
      <c r="F4437" s="42" t="n"/>
      <c r="G4437" s="42" t="n"/>
      <c r="H4437" s="42" t="n"/>
      <c r="I4437" s="42" t="n"/>
      <c r="J4437" s="42" t="n"/>
      <c r="K4437" s="42" t="n"/>
      <c r="L4437" s="42" t="n"/>
      <c r="M4437" s="42" t="n"/>
      <c r="N4437" s="42" t="n"/>
      <c r="O4437" s="42" t="n"/>
    </row>
    <row r="4438">
      <c r="A4438" s="40" t="n"/>
      <c r="B4438" s="41" t="n"/>
      <c r="C4438" s="42" t="n"/>
      <c r="D4438" s="42" t="n"/>
      <c r="E4438" s="42" t="n"/>
      <c r="F4438" s="42" t="n"/>
      <c r="G4438" s="42" t="n"/>
      <c r="H4438" s="42" t="n"/>
      <c r="I4438" s="42" t="n"/>
      <c r="J4438" s="42" t="n"/>
      <c r="K4438" s="42" t="n"/>
      <c r="L4438" s="42" t="n"/>
      <c r="M4438" s="42" t="n"/>
      <c r="N4438" s="42" t="n"/>
      <c r="O4438" s="42" t="n"/>
    </row>
    <row r="4439">
      <c r="A4439" s="40" t="n"/>
      <c r="B4439" s="41" t="n"/>
      <c r="C4439" s="42" t="n"/>
      <c r="D4439" s="42" t="n"/>
      <c r="E4439" s="42" t="n"/>
      <c r="F4439" s="42" t="n"/>
      <c r="G4439" s="42" t="n"/>
      <c r="H4439" s="42" t="n"/>
      <c r="I4439" s="42" t="n"/>
      <c r="J4439" s="42" t="n"/>
      <c r="K4439" s="42" t="n"/>
      <c r="L4439" s="42" t="n"/>
      <c r="M4439" s="42" t="n"/>
      <c r="N4439" s="42" t="n"/>
      <c r="O4439" s="42" t="n"/>
    </row>
    <row r="4440">
      <c r="A4440" s="40" t="n"/>
      <c r="B4440" s="41" t="n"/>
      <c r="C4440" s="42" t="n"/>
      <c r="D4440" s="42" t="n"/>
      <c r="E4440" s="42" t="n"/>
      <c r="F4440" s="42" t="n"/>
      <c r="G4440" s="42" t="n"/>
      <c r="H4440" s="42" t="n"/>
      <c r="I4440" s="42" t="n"/>
      <c r="J4440" s="42" t="n"/>
      <c r="K4440" s="42" t="n"/>
      <c r="L4440" s="42" t="n"/>
      <c r="M4440" s="42" t="n"/>
      <c r="N4440" s="42" t="n"/>
      <c r="O4440" s="42" t="n"/>
    </row>
    <row r="4441">
      <c r="A4441" s="40" t="n"/>
      <c r="B4441" s="41" t="n"/>
      <c r="C4441" s="42" t="n"/>
      <c r="D4441" s="42" t="n"/>
      <c r="E4441" s="42" t="n"/>
      <c r="F4441" s="42" t="n"/>
      <c r="G4441" s="42" t="n"/>
      <c r="H4441" s="42" t="n"/>
      <c r="I4441" s="42" t="n"/>
      <c r="J4441" s="42" t="n"/>
      <c r="K4441" s="42" t="n"/>
      <c r="L4441" s="42" t="n"/>
      <c r="M4441" s="42" t="n"/>
      <c r="N4441" s="42" t="n"/>
      <c r="O4441" s="42" t="n"/>
    </row>
    <row r="4442">
      <c r="A4442" s="40" t="n"/>
      <c r="B4442" s="41" t="n"/>
      <c r="C4442" s="42" t="n"/>
      <c r="D4442" s="42" t="n"/>
      <c r="E4442" s="42" t="n"/>
      <c r="F4442" s="42" t="n"/>
      <c r="G4442" s="42" t="n"/>
      <c r="H4442" s="42" t="n"/>
      <c r="I4442" s="42" t="n"/>
      <c r="J4442" s="42" t="n"/>
      <c r="K4442" s="42" t="n"/>
      <c r="L4442" s="42" t="n"/>
      <c r="M4442" s="42" t="n"/>
      <c r="N4442" s="42" t="n"/>
      <c r="O4442" s="42" t="n"/>
    </row>
    <row r="4443">
      <c r="A4443" s="40" t="n"/>
      <c r="B4443" s="41" t="n"/>
      <c r="C4443" s="42" t="n"/>
      <c r="D4443" s="42" t="n"/>
      <c r="E4443" s="42" t="n"/>
      <c r="F4443" s="42" t="n"/>
      <c r="G4443" s="42" t="n"/>
      <c r="H4443" s="42" t="n"/>
      <c r="I4443" s="42" t="n"/>
      <c r="J4443" s="42" t="n"/>
      <c r="K4443" s="42" t="n"/>
      <c r="L4443" s="42" t="n"/>
      <c r="M4443" s="42" t="n"/>
      <c r="N4443" s="42" t="n"/>
      <c r="O4443" s="42" t="n"/>
    </row>
    <row r="4444">
      <c r="A4444" s="40" t="n"/>
      <c r="B4444" s="41" t="n"/>
      <c r="C4444" s="42" t="n"/>
      <c r="D4444" s="42" t="n"/>
      <c r="E4444" s="42" t="n"/>
      <c r="F4444" s="42" t="n"/>
      <c r="G4444" s="42" t="n"/>
      <c r="H4444" s="42" t="n"/>
      <c r="I4444" s="42" t="n"/>
      <c r="J4444" s="42" t="n"/>
      <c r="K4444" s="42" t="n"/>
      <c r="L4444" s="42" t="n"/>
      <c r="M4444" s="42" t="n"/>
      <c r="N4444" s="42" t="n"/>
      <c r="O4444" s="42" t="n"/>
    </row>
    <row r="4445">
      <c r="A4445" s="40" t="n"/>
      <c r="B4445" s="41" t="n"/>
      <c r="C4445" s="42" t="n"/>
      <c r="D4445" s="42" t="n"/>
      <c r="E4445" s="42" t="n"/>
      <c r="F4445" s="42" t="n"/>
      <c r="G4445" s="42" t="n"/>
      <c r="H4445" s="42" t="n"/>
      <c r="I4445" s="42" t="n"/>
      <c r="J4445" s="42" t="n"/>
      <c r="K4445" s="42" t="n"/>
      <c r="L4445" s="42" t="n"/>
      <c r="M4445" s="42" t="n"/>
      <c r="N4445" s="42" t="n"/>
      <c r="O4445" s="42" t="n"/>
    </row>
    <row r="4446">
      <c r="A4446" s="40" t="n"/>
      <c r="B4446" s="41" t="n"/>
      <c r="C4446" s="42" t="n"/>
      <c r="D4446" s="42" t="n"/>
      <c r="E4446" s="42" t="n"/>
      <c r="F4446" s="42" t="n"/>
      <c r="G4446" s="42" t="n"/>
      <c r="H4446" s="42" t="n"/>
      <c r="I4446" s="42" t="n"/>
      <c r="J4446" s="42" t="n"/>
      <c r="K4446" s="42" t="n"/>
      <c r="L4446" s="42" t="n"/>
      <c r="M4446" s="42" t="n"/>
      <c r="N4446" s="42" t="n"/>
      <c r="O4446" s="42" t="n"/>
    </row>
    <row r="4447">
      <c r="A4447" s="40" t="n"/>
      <c r="B4447" s="41" t="n"/>
      <c r="C4447" s="42" t="n"/>
      <c r="D4447" s="42" t="n"/>
      <c r="E4447" s="42" t="n"/>
      <c r="F4447" s="42" t="n"/>
      <c r="G4447" s="42" t="n"/>
      <c r="H4447" s="42" t="n"/>
      <c r="I4447" s="42" t="n"/>
      <c r="J4447" s="42" t="n"/>
      <c r="K4447" s="42" t="n"/>
      <c r="L4447" s="42" t="n"/>
      <c r="M4447" s="42" t="n"/>
      <c r="N4447" s="42" t="n"/>
      <c r="O4447" s="42" t="n"/>
    </row>
    <row r="4448">
      <c r="A4448" s="40" t="n"/>
      <c r="B4448" s="41" t="n"/>
      <c r="C4448" s="42" t="n"/>
      <c r="D4448" s="42" t="n"/>
      <c r="E4448" s="42" t="n"/>
      <c r="F4448" s="42" t="n"/>
      <c r="G4448" s="42" t="n"/>
      <c r="H4448" s="42" t="n"/>
      <c r="I4448" s="42" t="n"/>
      <c r="J4448" s="42" t="n"/>
      <c r="K4448" s="42" t="n"/>
      <c r="L4448" s="42" t="n"/>
      <c r="M4448" s="42" t="n"/>
      <c r="N4448" s="42" t="n"/>
      <c r="O4448" s="42" t="n"/>
    </row>
    <row r="4449">
      <c r="A4449" s="40" t="n"/>
      <c r="B4449" s="41" t="n"/>
      <c r="C4449" s="42" t="n"/>
      <c r="D4449" s="42" t="n"/>
      <c r="E4449" s="42" t="n"/>
      <c r="F4449" s="42" t="n"/>
      <c r="G4449" s="42" t="n"/>
      <c r="H4449" s="42" t="n"/>
      <c r="I4449" s="42" t="n"/>
      <c r="J4449" s="42" t="n"/>
      <c r="K4449" s="42" t="n"/>
      <c r="L4449" s="42" t="n"/>
      <c r="M4449" s="42" t="n"/>
      <c r="N4449" s="42" t="n"/>
      <c r="O4449" s="42" t="n"/>
    </row>
    <row r="4450">
      <c r="A4450" s="40" t="n"/>
      <c r="B4450" s="41" t="n"/>
      <c r="C4450" s="42" t="n"/>
      <c r="D4450" s="42" t="n"/>
      <c r="E4450" s="42" t="n"/>
      <c r="F4450" s="42" t="n"/>
      <c r="G4450" s="42" t="n"/>
      <c r="H4450" s="42" t="n"/>
      <c r="I4450" s="42" t="n"/>
      <c r="J4450" s="42" t="n"/>
      <c r="K4450" s="42" t="n"/>
      <c r="L4450" s="42" t="n"/>
      <c r="M4450" s="42" t="n"/>
      <c r="N4450" s="42" t="n"/>
      <c r="O4450" s="42" t="n"/>
    </row>
    <row r="4451">
      <c r="A4451" s="40" t="n"/>
      <c r="B4451" s="41" t="n"/>
      <c r="C4451" s="42" t="n"/>
      <c r="D4451" s="42" t="n"/>
      <c r="E4451" s="42" t="n"/>
      <c r="F4451" s="42" t="n"/>
      <c r="G4451" s="42" t="n"/>
      <c r="H4451" s="42" t="n"/>
      <c r="I4451" s="42" t="n"/>
      <c r="J4451" s="42" t="n"/>
      <c r="K4451" s="42" t="n"/>
      <c r="L4451" s="42" t="n"/>
      <c r="M4451" s="42" t="n"/>
      <c r="N4451" s="42" t="n"/>
      <c r="O4451" s="42" t="n"/>
    </row>
    <row r="4452">
      <c r="A4452" s="40" t="n"/>
      <c r="B4452" s="41" t="n"/>
      <c r="C4452" s="42" t="n"/>
      <c r="D4452" s="42" t="n"/>
      <c r="E4452" s="42" t="n"/>
      <c r="F4452" s="42" t="n"/>
      <c r="G4452" s="42" t="n"/>
      <c r="H4452" s="42" t="n"/>
      <c r="I4452" s="42" t="n"/>
      <c r="J4452" s="42" t="n"/>
      <c r="K4452" s="42" t="n"/>
      <c r="L4452" s="42" t="n"/>
      <c r="M4452" s="42" t="n"/>
      <c r="N4452" s="42" t="n"/>
      <c r="O4452" s="42" t="n"/>
    </row>
    <row r="4453">
      <c r="A4453" s="40" t="n"/>
      <c r="B4453" s="41" t="n"/>
      <c r="C4453" s="42" t="n"/>
      <c r="D4453" s="42" t="n"/>
      <c r="E4453" s="42" t="n"/>
      <c r="F4453" s="42" t="n"/>
      <c r="G4453" s="42" t="n"/>
      <c r="H4453" s="42" t="n"/>
      <c r="I4453" s="42" t="n"/>
      <c r="J4453" s="42" t="n"/>
      <c r="K4453" s="42" t="n"/>
      <c r="L4453" s="42" t="n"/>
      <c r="M4453" s="42" t="n"/>
      <c r="N4453" s="42" t="n"/>
      <c r="O4453" s="42" t="n"/>
    </row>
    <row r="4454">
      <c r="A4454" s="40" t="n"/>
      <c r="B4454" s="41" t="n"/>
      <c r="C4454" s="42" t="n"/>
      <c r="D4454" s="42" t="n"/>
      <c r="E4454" s="42" t="n"/>
      <c r="F4454" s="42" t="n"/>
      <c r="G4454" s="42" t="n"/>
      <c r="H4454" s="42" t="n"/>
      <c r="I4454" s="42" t="n"/>
      <c r="J4454" s="42" t="n"/>
      <c r="K4454" s="42" t="n"/>
      <c r="L4454" s="42" t="n"/>
      <c r="M4454" s="42" t="n"/>
      <c r="N4454" s="42" t="n"/>
      <c r="O4454" s="42" t="n"/>
    </row>
    <row r="4455">
      <c r="A4455" s="40" t="n"/>
      <c r="B4455" s="41" t="n"/>
      <c r="C4455" s="42" t="n"/>
      <c r="D4455" s="42" t="n"/>
      <c r="E4455" s="42" t="n"/>
      <c r="F4455" s="42" t="n"/>
      <c r="G4455" s="42" t="n"/>
      <c r="H4455" s="42" t="n"/>
      <c r="I4455" s="42" t="n"/>
      <c r="J4455" s="42" t="n"/>
      <c r="K4455" s="42" t="n"/>
      <c r="L4455" s="42" t="n"/>
      <c r="M4455" s="42" t="n"/>
      <c r="N4455" s="42" t="n"/>
      <c r="O4455" s="42" t="n"/>
    </row>
    <row r="4456">
      <c r="A4456" s="40" t="n"/>
      <c r="B4456" s="41" t="n"/>
      <c r="C4456" s="42" t="n"/>
      <c r="D4456" s="42" t="n"/>
      <c r="E4456" s="42" t="n"/>
      <c r="F4456" s="42" t="n"/>
      <c r="G4456" s="42" t="n"/>
      <c r="H4456" s="42" t="n"/>
      <c r="I4456" s="42" t="n"/>
      <c r="J4456" s="42" t="n"/>
      <c r="K4456" s="42" t="n"/>
      <c r="L4456" s="42" t="n"/>
      <c r="M4456" s="42" t="n"/>
      <c r="N4456" s="42" t="n"/>
      <c r="O4456" s="42" t="n"/>
    </row>
    <row r="4457">
      <c r="A4457" s="40" t="n"/>
      <c r="B4457" s="41" t="n"/>
      <c r="C4457" s="42" t="n"/>
      <c r="D4457" s="42" t="n"/>
      <c r="E4457" s="42" t="n"/>
      <c r="F4457" s="42" t="n"/>
      <c r="G4457" s="42" t="n"/>
      <c r="H4457" s="42" t="n"/>
      <c r="I4457" s="42" t="n"/>
      <c r="J4457" s="42" t="n"/>
      <c r="K4457" s="42" t="n"/>
      <c r="L4457" s="42" t="n"/>
      <c r="M4457" s="42" t="n"/>
      <c r="N4457" s="42" t="n"/>
      <c r="O4457" s="42" t="n"/>
    </row>
    <row r="4458">
      <c r="A4458" s="40" t="n"/>
      <c r="B4458" s="41" t="n"/>
      <c r="C4458" s="42" t="n"/>
      <c r="D4458" s="42" t="n"/>
      <c r="E4458" s="42" t="n"/>
      <c r="F4458" s="42" t="n"/>
      <c r="G4458" s="42" t="n"/>
      <c r="H4458" s="42" t="n"/>
      <c r="I4458" s="42" t="n"/>
      <c r="J4458" s="42" t="n"/>
      <c r="K4458" s="42" t="n"/>
      <c r="L4458" s="42" t="n"/>
      <c r="M4458" s="42" t="n"/>
      <c r="N4458" s="42" t="n"/>
      <c r="O4458" s="42" t="n"/>
    </row>
    <row r="4459">
      <c r="A4459" s="40" t="n"/>
      <c r="B4459" s="41" t="n"/>
      <c r="C4459" s="42" t="n"/>
      <c r="D4459" s="42" t="n"/>
      <c r="E4459" s="42" t="n"/>
      <c r="F4459" s="42" t="n"/>
      <c r="G4459" s="42" t="n"/>
      <c r="H4459" s="42" t="n"/>
      <c r="I4459" s="42" t="n"/>
      <c r="J4459" s="42" t="n"/>
      <c r="K4459" s="42" t="n"/>
      <c r="L4459" s="42" t="n"/>
      <c r="M4459" s="42" t="n"/>
      <c r="N4459" s="42" t="n"/>
      <c r="O4459" s="42" t="n"/>
    </row>
    <row r="4460">
      <c r="A4460" s="40" t="n"/>
      <c r="B4460" s="41" t="n"/>
      <c r="C4460" s="42" t="n"/>
      <c r="D4460" s="42" t="n"/>
      <c r="E4460" s="42" t="n"/>
      <c r="F4460" s="42" t="n"/>
      <c r="G4460" s="42" t="n"/>
      <c r="H4460" s="42" t="n"/>
      <c r="I4460" s="42" t="n"/>
      <c r="J4460" s="42" t="n"/>
      <c r="K4460" s="42" t="n"/>
      <c r="L4460" s="42" t="n"/>
      <c r="M4460" s="42" t="n"/>
      <c r="N4460" s="42" t="n"/>
      <c r="O4460" s="42" t="n"/>
    </row>
    <row r="4461">
      <c r="A4461" s="40" t="n"/>
      <c r="B4461" s="41" t="n"/>
      <c r="C4461" s="42" t="n"/>
      <c r="D4461" s="42" t="n"/>
      <c r="E4461" s="42" t="n"/>
      <c r="F4461" s="42" t="n"/>
      <c r="G4461" s="42" t="n"/>
      <c r="H4461" s="42" t="n"/>
      <c r="I4461" s="42" t="n"/>
      <c r="J4461" s="42" t="n"/>
      <c r="K4461" s="42" t="n"/>
      <c r="L4461" s="42" t="n"/>
      <c r="M4461" s="42" t="n"/>
      <c r="N4461" s="42" t="n"/>
      <c r="O4461" s="42" t="n"/>
    </row>
    <row r="4462">
      <c r="A4462" s="40" t="n"/>
      <c r="B4462" s="41" t="n"/>
      <c r="C4462" s="42" t="n"/>
      <c r="D4462" s="42" t="n"/>
      <c r="E4462" s="42" t="n"/>
      <c r="F4462" s="42" t="n"/>
      <c r="G4462" s="42" t="n"/>
      <c r="H4462" s="42" t="n"/>
      <c r="I4462" s="42" t="n"/>
      <c r="J4462" s="42" t="n"/>
      <c r="K4462" s="42" t="n"/>
      <c r="L4462" s="42" t="n"/>
      <c r="M4462" s="42" t="n"/>
      <c r="N4462" s="42" t="n"/>
      <c r="O4462" s="42" t="n"/>
    </row>
    <row r="4463">
      <c r="A4463" s="40" t="n"/>
      <c r="B4463" s="41" t="n"/>
      <c r="C4463" s="42" t="n"/>
      <c r="D4463" s="42" t="n"/>
      <c r="E4463" s="42" t="n"/>
      <c r="F4463" s="42" t="n"/>
      <c r="G4463" s="42" t="n"/>
      <c r="H4463" s="42" t="n"/>
      <c r="I4463" s="42" t="n"/>
      <c r="J4463" s="42" t="n"/>
      <c r="K4463" s="42" t="n"/>
      <c r="L4463" s="42" t="n"/>
      <c r="M4463" s="42" t="n"/>
      <c r="N4463" s="42" t="n"/>
      <c r="O4463" s="42" t="n"/>
    </row>
    <row r="4464">
      <c r="A4464" s="40" t="n"/>
      <c r="B4464" s="41" t="n"/>
      <c r="C4464" s="42" t="n"/>
      <c r="D4464" s="42" t="n"/>
      <c r="E4464" s="42" t="n"/>
      <c r="F4464" s="42" t="n"/>
      <c r="G4464" s="42" t="n"/>
      <c r="H4464" s="42" t="n"/>
      <c r="I4464" s="42" t="n"/>
      <c r="J4464" s="42" t="n"/>
      <c r="K4464" s="42" t="n"/>
      <c r="L4464" s="42" t="n"/>
      <c r="M4464" s="42" t="n"/>
      <c r="N4464" s="42" t="n"/>
      <c r="O4464" s="42" t="n"/>
    </row>
    <row r="4465">
      <c r="A4465" s="40" t="n"/>
      <c r="B4465" s="41" t="n"/>
      <c r="C4465" s="42" t="n"/>
      <c r="D4465" s="42" t="n"/>
      <c r="E4465" s="42" t="n"/>
      <c r="F4465" s="42" t="n"/>
      <c r="G4465" s="42" t="n"/>
      <c r="H4465" s="42" t="n"/>
      <c r="I4465" s="42" t="n"/>
      <c r="J4465" s="42" t="n"/>
      <c r="K4465" s="42" t="n"/>
      <c r="L4465" s="42" t="n"/>
      <c r="M4465" s="42" t="n"/>
      <c r="N4465" s="42" t="n"/>
      <c r="O4465" s="42" t="n"/>
    </row>
    <row r="4466">
      <c r="A4466" s="40" t="n"/>
      <c r="B4466" s="41" t="n"/>
      <c r="C4466" s="42" t="n"/>
      <c r="D4466" s="42" t="n"/>
      <c r="E4466" s="42" t="n"/>
      <c r="F4466" s="42" t="n"/>
      <c r="G4466" s="42" t="n"/>
      <c r="H4466" s="42" t="n"/>
      <c r="I4466" s="42" t="n"/>
      <c r="J4466" s="42" t="n"/>
      <c r="K4466" s="42" t="n"/>
      <c r="L4466" s="42" t="n"/>
      <c r="M4466" s="42" t="n"/>
      <c r="N4466" s="42" t="n"/>
      <c r="O4466" s="42" t="n"/>
    </row>
    <row r="4467">
      <c r="A4467" s="40" t="n"/>
      <c r="B4467" s="41" t="n"/>
      <c r="C4467" s="42" t="n"/>
      <c r="D4467" s="42" t="n"/>
      <c r="E4467" s="42" t="n"/>
      <c r="F4467" s="42" t="n"/>
      <c r="G4467" s="42" t="n"/>
      <c r="H4467" s="42" t="n"/>
      <c r="I4467" s="42" t="n"/>
      <c r="J4467" s="42" t="n"/>
      <c r="K4467" s="42" t="n"/>
      <c r="L4467" s="42" t="n"/>
      <c r="M4467" s="42" t="n"/>
      <c r="N4467" s="42" t="n"/>
      <c r="O4467" s="42" t="n"/>
    </row>
    <row r="4468">
      <c r="A4468" s="40" t="n"/>
      <c r="B4468" s="41" t="n"/>
      <c r="C4468" s="42" t="n"/>
      <c r="D4468" s="42" t="n"/>
      <c r="E4468" s="42" t="n"/>
      <c r="F4468" s="42" t="n"/>
      <c r="G4468" s="42" t="n"/>
      <c r="H4468" s="42" t="n"/>
      <c r="I4468" s="42" t="n"/>
      <c r="J4468" s="42" t="n"/>
      <c r="K4468" s="42" t="n"/>
      <c r="L4468" s="42" t="n"/>
      <c r="M4468" s="42" t="n"/>
      <c r="N4468" s="42" t="n"/>
      <c r="O4468" s="42" t="n"/>
    </row>
    <row r="4469">
      <c r="A4469" s="40" t="n"/>
      <c r="B4469" s="41" t="n"/>
      <c r="C4469" s="42" t="n"/>
      <c r="D4469" s="42" t="n"/>
      <c r="E4469" s="42" t="n"/>
      <c r="F4469" s="42" t="n"/>
      <c r="G4469" s="42" t="n"/>
      <c r="H4469" s="42" t="n"/>
      <c r="I4469" s="42" t="n"/>
      <c r="J4469" s="42" t="n"/>
      <c r="K4469" s="42" t="n"/>
      <c r="L4469" s="42" t="n"/>
      <c r="M4469" s="42" t="n"/>
      <c r="N4469" s="42" t="n"/>
      <c r="O4469" s="42" t="n"/>
    </row>
    <row r="4470">
      <c r="A4470" s="40" t="n"/>
      <c r="B4470" s="41" t="n"/>
      <c r="C4470" s="42" t="n"/>
      <c r="D4470" s="42" t="n"/>
      <c r="E4470" s="42" t="n"/>
      <c r="F4470" s="42" t="n"/>
      <c r="G4470" s="42" t="n"/>
      <c r="H4470" s="42" t="n"/>
      <c r="I4470" s="42" t="n"/>
      <c r="J4470" s="42" t="n"/>
      <c r="K4470" s="42" t="n"/>
      <c r="L4470" s="42" t="n"/>
      <c r="M4470" s="42" t="n"/>
      <c r="N4470" s="42" t="n"/>
      <c r="O4470" s="42" t="n"/>
    </row>
    <row r="4471">
      <c r="A4471" s="40" t="n"/>
      <c r="B4471" s="41" t="n"/>
      <c r="C4471" s="42" t="n"/>
      <c r="D4471" s="42" t="n"/>
      <c r="E4471" s="42" t="n"/>
      <c r="F4471" s="42" t="n"/>
      <c r="G4471" s="42" t="n"/>
      <c r="H4471" s="42" t="n"/>
      <c r="I4471" s="42" t="n"/>
      <c r="J4471" s="42" t="n"/>
      <c r="K4471" s="42" t="n"/>
      <c r="L4471" s="42" t="n"/>
      <c r="M4471" s="42" t="n"/>
      <c r="N4471" s="42" t="n"/>
      <c r="O4471" s="42" t="n"/>
    </row>
    <row r="4472">
      <c r="A4472" s="40" t="n"/>
      <c r="B4472" s="41" t="n"/>
      <c r="C4472" s="42" t="n"/>
      <c r="D4472" s="42" t="n"/>
      <c r="E4472" s="42" t="n"/>
      <c r="F4472" s="42" t="n"/>
      <c r="G4472" s="42" t="n"/>
      <c r="H4472" s="42" t="n"/>
      <c r="I4472" s="42" t="n"/>
      <c r="J4472" s="42" t="n"/>
      <c r="K4472" s="42" t="n"/>
      <c r="L4472" s="42" t="n"/>
      <c r="M4472" s="42" t="n"/>
      <c r="N4472" s="42" t="n"/>
      <c r="O4472" s="42" t="n"/>
    </row>
    <row r="4473">
      <c r="A4473" s="40" t="n"/>
      <c r="B4473" s="41" t="n"/>
      <c r="C4473" s="42" t="n"/>
      <c r="D4473" s="42" t="n"/>
      <c r="E4473" s="42" t="n"/>
      <c r="F4473" s="42" t="n"/>
      <c r="G4473" s="42" t="n"/>
      <c r="H4473" s="42" t="n"/>
      <c r="I4473" s="42" t="n"/>
      <c r="J4473" s="42" t="n"/>
      <c r="K4473" s="42" t="n"/>
      <c r="L4473" s="42" t="n"/>
      <c r="M4473" s="42" t="n"/>
      <c r="N4473" s="42" t="n"/>
      <c r="O4473" s="42" t="n"/>
    </row>
    <row r="4474">
      <c r="A4474" s="40" t="n"/>
      <c r="B4474" s="41" t="n"/>
      <c r="C4474" s="42" t="n"/>
      <c r="D4474" s="42" t="n"/>
      <c r="E4474" s="42" t="n"/>
      <c r="F4474" s="42" t="n"/>
      <c r="G4474" s="42" t="n"/>
      <c r="H4474" s="42" t="n"/>
      <c r="I4474" s="42" t="n"/>
      <c r="J4474" s="42" t="n"/>
      <c r="K4474" s="42" t="n"/>
      <c r="L4474" s="42" t="n"/>
      <c r="M4474" s="42" t="n"/>
      <c r="N4474" s="42" t="n"/>
      <c r="O4474" s="42" t="n"/>
    </row>
    <row r="4475">
      <c r="A4475" s="40" t="n"/>
      <c r="B4475" s="41" t="n"/>
      <c r="C4475" s="42" t="n"/>
      <c r="D4475" s="42" t="n"/>
      <c r="E4475" s="42" t="n"/>
      <c r="F4475" s="42" t="n"/>
      <c r="G4475" s="42" t="n"/>
      <c r="H4475" s="42" t="n"/>
      <c r="I4475" s="42" t="n"/>
      <c r="J4475" s="42" t="n"/>
      <c r="K4475" s="42" t="n"/>
      <c r="L4475" s="42" t="n"/>
      <c r="M4475" s="42" t="n"/>
      <c r="N4475" s="42" t="n"/>
      <c r="O4475" s="42" t="n"/>
    </row>
    <row r="4476">
      <c r="A4476" s="40" t="n"/>
      <c r="B4476" s="41" t="n"/>
      <c r="C4476" s="42" t="n"/>
      <c r="D4476" s="42" t="n"/>
      <c r="E4476" s="42" t="n"/>
      <c r="F4476" s="42" t="n"/>
      <c r="G4476" s="42" t="n"/>
      <c r="H4476" s="42" t="n"/>
      <c r="I4476" s="42" t="n"/>
      <c r="J4476" s="42" t="n"/>
      <c r="K4476" s="42" t="n"/>
      <c r="L4476" s="42" t="n"/>
      <c r="M4476" s="42" t="n"/>
      <c r="N4476" s="42" t="n"/>
      <c r="O4476" s="42" t="n"/>
    </row>
    <row r="4477">
      <c r="A4477" s="40" t="n"/>
      <c r="B4477" s="41" t="n"/>
      <c r="C4477" s="42" t="n"/>
      <c r="D4477" s="42" t="n"/>
      <c r="E4477" s="42" t="n"/>
      <c r="F4477" s="42" t="n"/>
      <c r="G4477" s="42" t="n"/>
      <c r="H4477" s="42" t="n"/>
      <c r="I4477" s="42" t="n"/>
      <c r="J4477" s="42" t="n"/>
      <c r="K4477" s="42" t="n"/>
      <c r="L4477" s="42" t="n"/>
      <c r="M4477" s="42" t="n"/>
      <c r="N4477" s="42" t="n"/>
      <c r="O4477" s="42" t="n"/>
    </row>
    <row r="4478">
      <c r="A4478" s="40" t="n"/>
      <c r="B4478" s="41" t="n"/>
      <c r="C4478" s="42" t="n"/>
      <c r="D4478" s="42" t="n"/>
      <c r="E4478" s="42" t="n"/>
      <c r="F4478" s="42" t="n"/>
      <c r="G4478" s="42" t="n"/>
      <c r="H4478" s="42" t="n"/>
      <c r="I4478" s="42" t="n"/>
      <c r="J4478" s="42" t="n"/>
      <c r="K4478" s="42" t="n"/>
      <c r="L4478" s="42" t="n"/>
      <c r="M4478" s="42" t="n"/>
      <c r="N4478" s="42" t="n"/>
      <c r="O4478" s="42" t="n"/>
    </row>
    <row r="4479">
      <c r="A4479" s="40" t="n"/>
      <c r="B4479" s="41" t="n"/>
      <c r="C4479" s="42" t="n"/>
      <c r="D4479" s="42" t="n"/>
      <c r="E4479" s="42" t="n"/>
      <c r="F4479" s="42" t="n"/>
      <c r="G4479" s="42" t="n"/>
      <c r="H4479" s="42" t="n"/>
      <c r="I4479" s="42" t="n"/>
      <c r="J4479" s="42" t="n"/>
      <c r="K4479" s="42" t="n"/>
      <c r="L4479" s="42" t="n"/>
      <c r="M4479" s="42" t="n"/>
      <c r="N4479" s="42" t="n"/>
      <c r="O4479" s="42" t="n"/>
    </row>
    <row r="4480">
      <c r="A4480" s="40" t="n"/>
      <c r="B4480" s="41" t="n"/>
      <c r="C4480" s="42" t="n"/>
      <c r="D4480" s="42" t="n"/>
      <c r="E4480" s="42" t="n"/>
      <c r="F4480" s="42" t="n"/>
      <c r="G4480" s="42" t="n"/>
      <c r="H4480" s="42" t="n"/>
      <c r="I4480" s="42" t="n"/>
      <c r="J4480" s="42" t="n"/>
      <c r="K4480" s="42" t="n"/>
      <c r="L4480" s="42" t="n"/>
      <c r="M4480" s="42" t="n"/>
      <c r="N4480" s="42" t="n"/>
      <c r="O4480" s="42" t="n"/>
    </row>
    <row r="4481">
      <c r="A4481" s="40" t="n"/>
      <c r="B4481" s="41" t="n"/>
      <c r="C4481" s="42" t="n"/>
      <c r="D4481" s="42" t="n"/>
      <c r="E4481" s="42" t="n"/>
      <c r="F4481" s="42" t="n"/>
      <c r="G4481" s="42" t="n"/>
      <c r="H4481" s="42" t="n"/>
      <c r="I4481" s="42" t="n"/>
      <c r="J4481" s="42" t="n"/>
      <c r="K4481" s="42" t="n"/>
      <c r="L4481" s="42" t="n"/>
      <c r="M4481" s="42" t="n"/>
      <c r="N4481" s="42" t="n"/>
      <c r="O4481" s="42" t="n"/>
    </row>
    <row r="4482">
      <c r="A4482" s="40" t="n"/>
      <c r="B4482" s="41" t="n"/>
      <c r="C4482" s="42" t="n"/>
      <c r="D4482" s="42" t="n"/>
      <c r="E4482" s="42" t="n"/>
      <c r="F4482" s="42" t="n"/>
      <c r="G4482" s="42" t="n"/>
      <c r="H4482" s="42" t="n"/>
      <c r="I4482" s="42" t="n"/>
      <c r="J4482" s="42" t="n"/>
      <c r="K4482" s="42" t="n"/>
      <c r="L4482" s="42" t="n"/>
      <c r="M4482" s="42" t="n"/>
      <c r="N4482" s="42" t="n"/>
      <c r="O4482" s="42" t="n"/>
    </row>
    <row r="4483">
      <c r="A4483" s="40" t="n"/>
      <c r="B4483" s="41" t="n"/>
      <c r="C4483" s="42" t="n"/>
      <c r="D4483" s="42" t="n"/>
      <c r="E4483" s="42" t="n"/>
      <c r="F4483" s="42" t="n"/>
      <c r="G4483" s="42" t="n"/>
      <c r="H4483" s="42" t="n"/>
      <c r="I4483" s="42" t="n"/>
      <c r="J4483" s="42" t="n"/>
      <c r="K4483" s="42" t="n"/>
      <c r="L4483" s="42" t="n"/>
      <c r="M4483" s="42" t="n"/>
      <c r="N4483" s="42" t="n"/>
      <c r="O4483" s="42" t="n"/>
    </row>
    <row r="4484">
      <c r="A4484" s="40" t="n"/>
      <c r="B4484" s="41" t="n"/>
      <c r="C4484" s="42" t="n"/>
      <c r="D4484" s="42" t="n"/>
      <c r="E4484" s="42" t="n"/>
      <c r="F4484" s="42" t="n"/>
      <c r="G4484" s="42" t="n"/>
      <c r="H4484" s="42" t="n"/>
      <c r="I4484" s="42" t="n"/>
      <c r="J4484" s="42" t="n"/>
      <c r="K4484" s="42" t="n"/>
      <c r="L4484" s="42" t="n"/>
      <c r="M4484" s="42" t="n"/>
      <c r="N4484" s="42" t="n"/>
      <c r="O4484" s="42" t="n"/>
    </row>
    <row r="4485">
      <c r="A4485" s="40" t="n"/>
      <c r="B4485" s="41" t="n"/>
      <c r="C4485" s="42" t="n"/>
      <c r="D4485" s="42" t="n"/>
      <c r="E4485" s="42" t="n"/>
      <c r="F4485" s="42" t="n"/>
      <c r="G4485" s="42" t="n"/>
      <c r="H4485" s="42" t="n"/>
      <c r="I4485" s="42" t="n"/>
      <c r="J4485" s="42" t="n"/>
      <c r="K4485" s="42" t="n"/>
      <c r="L4485" s="42" t="n"/>
      <c r="M4485" s="42" t="n"/>
      <c r="N4485" s="42" t="n"/>
      <c r="O4485" s="42" t="n"/>
    </row>
    <row r="4486">
      <c r="A4486" s="40" t="n"/>
      <c r="B4486" s="41" t="n"/>
      <c r="C4486" s="42" t="n"/>
      <c r="D4486" s="42" t="n"/>
      <c r="E4486" s="42" t="n"/>
      <c r="F4486" s="42" t="n"/>
      <c r="G4486" s="42" t="n"/>
      <c r="H4486" s="42" t="n"/>
      <c r="I4486" s="42" t="n"/>
      <c r="J4486" s="42" t="n"/>
      <c r="K4486" s="42" t="n"/>
      <c r="L4486" s="42" t="n"/>
      <c r="M4486" s="42" t="n"/>
      <c r="N4486" s="42" t="n"/>
      <c r="O4486" s="42" t="n"/>
    </row>
    <row r="4487">
      <c r="A4487" s="40" t="n"/>
      <c r="B4487" s="41" t="n"/>
      <c r="C4487" s="42" t="n"/>
      <c r="D4487" s="42" t="n"/>
      <c r="E4487" s="42" t="n"/>
      <c r="F4487" s="42" t="n"/>
      <c r="G4487" s="42" t="n"/>
      <c r="H4487" s="42" t="n"/>
      <c r="I4487" s="42" t="n"/>
      <c r="J4487" s="42" t="n"/>
      <c r="K4487" s="42" t="n"/>
      <c r="L4487" s="42" t="n"/>
      <c r="M4487" s="42" t="n"/>
      <c r="N4487" s="42" t="n"/>
      <c r="O4487" s="42" t="n"/>
    </row>
    <row r="4488">
      <c r="A4488" s="40" t="n"/>
      <c r="B4488" s="41" t="n"/>
      <c r="C4488" s="42" t="n"/>
      <c r="D4488" s="42" t="n"/>
      <c r="E4488" s="42" t="n"/>
      <c r="F4488" s="42" t="n"/>
      <c r="G4488" s="42" t="n"/>
      <c r="H4488" s="42" t="n"/>
      <c r="I4488" s="42" t="n"/>
      <c r="J4488" s="42" t="n"/>
      <c r="K4488" s="42" t="n"/>
      <c r="L4488" s="42" t="n"/>
      <c r="M4488" s="42" t="n"/>
      <c r="N4488" s="42" t="n"/>
      <c r="O4488" s="42" t="n"/>
    </row>
    <row r="4489">
      <c r="A4489" s="40" t="n"/>
      <c r="B4489" s="41" t="n"/>
      <c r="C4489" s="42" t="n"/>
      <c r="D4489" s="42" t="n"/>
      <c r="E4489" s="42" t="n"/>
      <c r="F4489" s="42" t="n"/>
      <c r="G4489" s="42" t="n"/>
      <c r="H4489" s="42" t="n"/>
      <c r="I4489" s="42" t="n"/>
      <c r="J4489" s="42" t="n"/>
      <c r="K4489" s="42" t="n"/>
      <c r="L4489" s="42" t="n"/>
      <c r="M4489" s="42" t="n"/>
      <c r="N4489" s="42" t="n"/>
      <c r="O4489" s="42" t="n"/>
    </row>
    <row r="4490">
      <c r="A4490" s="40" t="n"/>
      <c r="B4490" s="41" t="n"/>
      <c r="C4490" s="42" t="n"/>
      <c r="D4490" s="42" t="n"/>
      <c r="E4490" s="42" t="n"/>
      <c r="F4490" s="42" t="n"/>
      <c r="G4490" s="42" t="n"/>
      <c r="H4490" s="42" t="n"/>
      <c r="I4490" s="42" t="n"/>
      <c r="J4490" s="42" t="n"/>
      <c r="K4490" s="42" t="n"/>
      <c r="L4490" s="42" t="n"/>
      <c r="M4490" s="42" t="n"/>
      <c r="N4490" s="42" t="n"/>
      <c r="O4490" s="42" t="n"/>
    </row>
    <row r="4491">
      <c r="A4491" s="40" t="n"/>
      <c r="B4491" s="41" t="n"/>
      <c r="C4491" s="42" t="n"/>
      <c r="D4491" s="42" t="n"/>
      <c r="E4491" s="42" t="n"/>
      <c r="F4491" s="42" t="n"/>
      <c r="G4491" s="42" t="n"/>
      <c r="H4491" s="42" t="n"/>
      <c r="I4491" s="42" t="n"/>
      <c r="J4491" s="42" t="n"/>
      <c r="K4491" s="42" t="n"/>
      <c r="L4491" s="42" t="n"/>
      <c r="M4491" s="42" t="n"/>
      <c r="N4491" s="42" t="n"/>
      <c r="O4491" s="42" t="n"/>
    </row>
    <row r="4492">
      <c r="A4492" s="40" t="n"/>
      <c r="B4492" s="41" t="n"/>
      <c r="C4492" s="42" t="n"/>
      <c r="D4492" s="42" t="n"/>
      <c r="E4492" s="42" t="n"/>
      <c r="F4492" s="42" t="n"/>
      <c r="G4492" s="42" t="n"/>
      <c r="H4492" s="42" t="n"/>
      <c r="I4492" s="42" t="n"/>
      <c r="J4492" s="42" t="n"/>
      <c r="K4492" s="42" t="n"/>
      <c r="L4492" s="42" t="n"/>
      <c r="M4492" s="42" t="n"/>
      <c r="N4492" s="42" t="n"/>
      <c r="O4492" s="42" t="n"/>
    </row>
    <row r="4493">
      <c r="A4493" s="40" t="n"/>
      <c r="B4493" s="41" t="n"/>
      <c r="C4493" s="42" t="n"/>
      <c r="D4493" s="42" t="n"/>
      <c r="E4493" s="42" t="n"/>
      <c r="F4493" s="42" t="n"/>
      <c r="G4493" s="42" t="n"/>
      <c r="H4493" s="42" t="n"/>
      <c r="I4493" s="42" t="n"/>
      <c r="J4493" s="42" t="n"/>
      <c r="K4493" s="42" t="n"/>
      <c r="L4493" s="42" t="n"/>
      <c r="M4493" s="42" t="n"/>
      <c r="N4493" s="42" t="n"/>
      <c r="O4493" s="42" t="n"/>
    </row>
    <row r="4494">
      <c r="A4494" s="40" t="n"/>
      <c r="B4494" s="41" t="n"/>
      <c r="C4494" s="42" t="n"/>
      <c r="D4494" s="42" t="n"/>
      <c r="E4494" s="42" t="n"/>
      <c r="F4494" s="42" t="n"/>
      <c r="G4494" s="42" t="n"/>
      <c r="H4494" s="42" t="n"/>
      <c r="I4494" s="42" t="n"/>
      <c r="J4494" s="42" t="n"/>
      <c r="K4494" s="42" t="n"/>
      <c r="L4494" s="42" t="n"/>
      <c r="M4494" s="42" t="n"/>
      <c r="N4494" s="42" t="n"/>
      <c r="O4494" s="42" t="n"/>
    </row>
    <row r="4495">
      <c r="A4495" s="40" t="n"/>
      <c r="B4495" s="41" t="n"/>
      <c r="C4495" s="42" t="n"/>
      <c r="D4495" s="42" t="n"/>
      <c r="E4495" s="42" t="n"/>
      <c r="F4495" s="42" t="n"/>
      <c r="G4495" s="42" t="n"/>
      <c r="H4495" s="42" t="n"/>
      <c r="I4495" s="42" t="n"/>
      <c r="J4495" s="42" t="n"/>
      <c r="K4495" s="42" t="n"/>
      <c r="L4495" s="42" t="n"/>
      <c r="M4495" s="42" t="n"/>
      <c r="N4495" s="42" t="n"/>
      <c r="O4495" s="42" t="n"/>
    </row>
    <row r="4496">
      <c r="A4496" s="40" t="n"/>
      <c r="B4496" s="41" t="n"/>
      <c r="C4496" s="42" t="n"/>
      <c r="D4496" s="42" t="n"/>
      <c r="E4496" s="42" t="n"/>
      <c r="F4496" s="42" t="n"/>
      <c r="G4496" s="42" t="n"/>
      <c r="H4496" s="42" t="n"/>
      <c r="I4496" s="42" t="n"/>
      <c r="J4496" s="42" t="n"/>
      <c r="K4496" s="42" t="n"/>
      <c r="L4496" s="42" t="n"/>
      <c r="M4496" s="42" t="n"/>
      <c r="N4496" s="42" t="n"/>
      <c r="O4496" s="42" t="n"/>
    </row>
    <row r="4497">
      <c r="A4497" s="40" t="n"/>
      <c r="B4497" s="41" t="n"/>
      <c r="C4497" s="42" t="n"/>
      <c r="D4497" s="42" t="n"/>
      <c r="E4497" s="42" t="n"/>
      <c r="F4497" s="42" t="n"/>
      <c r="G4497" s="42" t="n"/>
      <c r="H4497" s="42" t="n"/>
      <c r="I4497" s="42" t="n"/>
      <c r="J4497" s="42" t="n"/>
      <c r="K4497" s="42" t="n"/>
      <c r="L4497" s="42" t="n"/>
      <c r="M4497" s="42" t="n"/>
      <c r="N4497" s="42" t="n"/>
      <c r="O4497" s="42" t="n"/>
    </row>
    <row r="4498">
      <c r="A4498" s="40" t="n"/>
      <c r="B4498" s="41" t="n"/>
      <c r="C4498" s="42" t="n"/>
      <c r="D4498" s="42" t="n"/>
      <c r="E4498" s="42" t="n"/>
      <c r="F4498" s="42" t="n"/>
      <c r="G4498" s="42" t="n"/>
      <c r="H4498" s="42" t="n"/>
      <c r="I4498" s="42" t="n"/>
      <c r="J4498" s="42" t="n"/>
      <c r="K4498" s="42" t="n"/>
      <c r="L4498" s="42" t="n"/>
      <c r="M4498" s="42" t="n"/>
      <c r="N4498" s="42" t="n"/>
      <c r="O4498" s="42" t="n"/>
    </row>
    <row r="4499">
      <c r="A4499" s="40" t="n"/>
      <c r="B4499" s="41" t="n"/>
      <c r="C4499" s="42" t="n"/>
      <c r="D4499" s="42" t="n"/>
      <c r="E4499" s="42" t="n"/>
      <c r="F4499" s="42" t="n"/>
      <c r="G4499" s="42" t="n"/>
      <c r="H4499" s="42" t="n"/>
      <c r="I4499" s="42" t="n"/>
      <c r="J4499" s="42" t="n"/>
      <c r="K4499" s="42" t="n"/>
      <c r="L4499" s="42" t="n"/>
      <c r="M4499" s="42" t="n"/>
      <c r="N4499" s="42" t="n"/>
      <c r="O4499" s="42" t="n"/>
    </row>
    <row r="4500">
      <c r="A4500" s="40" t="n"/>
      <c r="B4500" s="41" t="n"/>
      <c r="C4500" s="42" t="n"/>
      <c r="D4500" s="42" t="n"/>
      <c r="E4500" s="42" t="n"/>
      <c r="F4500" s="42" t="n"/>
      <c r="G4500" s="42" t="n"/>
      <c r="H4500" s="42" t="n"/>
      <c r="I4500" s="42" t="n"/>
      <c r="J4500" s="42" t="n"/>
      <c r="K4500" s="42" t="n"/>
      <c r="L4500" s="42" t="n"/>
      <c r="M4500" s="42" t="n"/>
      <c r="N4500" s="42" t="n"/>
      <c r="O4500" s="42" t="n"/>
    </row>
    <row r="4501">
      <c r="A4501" s="40" t="n"/>
      <c r="B4501" s="41" t="n"/>
      <c r="C4501" s="42" t="n"/>
      <c r="D4501" s="42" t="n"/>
      <c r="E4501" s="42" t="n"/>
      <c r="F4501" s="42" t="n"/>
      <c r="G4501" s="42" t="n"/>
      <c r="H4501" s="42" t="n"/>
      <c r="I4501" s="42" t="n"/>
      <c r="J4501" s="42" t="n"/>
      <c r="K4501" s="42" t="n"/>
      <c r="L4501" s="42" t="n"/>
      <c r="M4501" s="42" t="n"/>
      <c r="N4501" s="42" t="n"/>
      <c r="O4501" s="42" t="n"/>
    </row>
    <row r="4502">
      <c r="A4502" s="40" t="n"/>
      <c r="B4502" s="41" t="n"/>
      <c r="C4502" s="42" t="n"/>
      <c r="D4502" s="42" t="n"/>
      <c r="E4502" s="42" t="n"/>
      <c r="F4502" s="42" t="n"/>
      <c r="G4502" s="42" t="n"/>
      <c r="H4502" s="42" t="n"/>
      <c r="I4502" s="42" t="n"/>
      <c r="J4502" s="42" t="n"/>
      <c r="K4502" s="42" t="n"/>
      <c r="L4502" s="42" t="n"/>
      <c r="M4502" s="42" t="n"/>
      <c r="N4502" s="42" t="n"/>
      <c r="O4502" s="42" t="n"/>
    </row>
    <row r="4503">
      <c r="A4503" s="40" t="n"/>
      <c r="B4503" s="41" t="n"/>
      <c r="C4503" s="42" t="n"/>
      <c r="D4503" s="42" t="n"/>
      <c r="E4503" s="42" t="n"/>
      <c r="F4503" s="42" t="n"/>
      <c r="G4503" s="42" t="n"/>
      <c r="H4503" s="42" t="n"/>
      <c r="I4503" s="42" t="n"/>
      <c r="J4503" s="42" t="n"/>
      <c r="K4503" s="42" t="n"/>
      <c r="L4503" s="42" t="n"/>
      <c r="M4503" s="42" t="n"/>
      <c r="N4503" s="42" t="n"/>
      <c r="O4503" s="42" t="n"/>
    </row>
    <row r="4504">
      <c r="A4504" s="40" t="n"/>
      <c r="B4504" s="41" t="n"/>
      <c r="C4504" s="42" t="n"/>
      <c r="D4504" s="42" t="n"/>
      <c r="E4504" s="42" t="n"/>
      <c r="F4504" s="42" t="n"/>
      <c r="G4504" s="42" t="n"/>
      <c r="H4504" s="42" t="n"/>
      <c r="I4504" s="42" t="n"/>
      <c r="J4504" s="42" t="n"/>
      <c r="K4504" s="42" t="n"/>
      <c r="L4504" s="42" t="n"/>
      <c r="M4504" s="42" t="n"/>
      <c r="N4504" s="42" t="n"/>
      <c r="O4504" s="42" t="n"/>
    </row>
    <row r="4505">
      <c r="A4505" s="40" t="n"/>
      <c r="B4505" s="41" t="n"/>
      <c r="C4505" s="42" t="n"/>
      <c r="D4505" s="42" t="n"/>
      <c r="E4505" s="42" t="n"/>
      <c r="F4505" s="42" t="n"/>
      <c r="G4505" s="42" t="n"/>
      <c r="H4505" s="42" t="n"/>
      <c r="I4505" s="42" t="n"/>
      <c r="J4505" s="42" t="n"/>
      <c r="K4505" s="42" t="n"/>
      <c r="L4505" s="42" t="n"/>
      <c r="M4505" s="42" t="n"/>
      <c r="N4505" s="42" t="n"/>
      <c r="O4505" s="42" t="n"/>
    </row>
    <row r="4506">
      <c r="A4506" s="40" t="n"/>
      <c r="B4506" s="41" t="n"/>
      <c r="C4506" s="42" t="n"/>
      <c r="D4506" s="42" t="n"/>
      <c r="E4506" s="42" t="n"/>
      <c r="F4506" s="42" t="n"/>
      <c r="G4506" s="42" t="n"/>
      <c r="H4506" s="42" t="n"/>
      <c r="I4506" s="42" t="n"/>
      <c r="J4506" s="42" t="n"/>
      <c r="K4506" s="42" t="n"/>
      <c r="L4506" s="42" t="n"/>
      <c r="M4506" s="42" t="n"/>
      <c r="N4506" s="42" t="n"/>
      <c r="O4506" s="42" t="n"/>
    </row>
    <row r="4507">
      <c r="A4507" s="40" t="n"/>
      <c r="B4507" s="41" t="n"/>
      <c r="C4507" s="42" t="n"/>
      <c r="D4507" s="42" t="n"/>
      <c r="E4507" s="42" t="n"/>
      <c r="F4507" s="42" t="n"/>
      <c r="G4507" s="42" t="n"/>
      <c r="H4507" s="42" t="n"/>
      <c r="I4507" s="42" t="n"/>
      <c r="J4507" s="42" t="n"/>
      <c r="K4507" s="42" t="n"/>
      <c r="L4507" s="42" t="n"/>
      <c r="M4507" s="42" t="n"/>
      <c r="N4507" s="42" t="n"/>
      <c r="O4507" s="42" t="n"/>
    </row>
    <row r="4508">
      <c r="A4508" s="40" t="n"/>
      <c r="B4508" s="41" t="n"/>
      <c r="C4508" s="42" t="n"/>
      <c r="D4508" s="42" t="n"/>
      <c r="E4508" s="42" t="n"/>
      <c r="F4508" s="42" t="n"/>
      <c r="G4508" s="42" t="n"/>
      <c r="H4508" s="42" t="n"/>
      <c r="I4508" s="42" t="n"/>
      <c r="J4508" s="42" t="n"/>
      <c r="K4508" s="42" t="n"/>
      <c r="L4508" s="42" t="n"/>
      <c r="M4508" s="42" t="n"/>
      <c r="N4508" s="42" t="n"/>
      <c r="O4508" s="42" t="n"/>
    </row>
    <row r="4509">
      <c r="A4509" s="40" t="n"/>
      <c r="B4509" s="41" t="n"/>
      <c r="C4509" s="42" t="n"/>
      <c r="D4509" s="42" t="n"/>
      <c r="E4509" s="42" t="n"/>
      <c r="F4509" s="42" t="n"/>
      <c r="G4509" s="42" t="n"/>
      <c r="H4509" s="42" t="n"/>
      <c r="I4509" s="42" t="n"/>
      <c r="J4509" s="42" t="n"/>
      <c r="K4509" s="42" t="n"/>
      <c r="L4509" s="42" t="n"/>
      <c r="M4509" s="42" t="n"/>
      <c r="N4509" s="42" t="n"/>
      <c r="O4509" s="42" t="n"/>
    </row>
    <row r="4510">
      <c r="A4510" s="40" t="n"/>
      <c r="B4510" s="41" t="n"/>
      <c r="C4510" s="42" t="n"/>
      <c r="D4510" s="42" t="n"/>
      <c r="E4510" s="42" t="n"/>
      <c r="F4510" s="42" t="n"/>
      <c r="G4510" s="42" t="n"/>
      <c r="H4510" s="42" t="n"/>
      <c r="I4510" s="42" t="n"/>
      <c r="J4510" s="42" t="n"/>
      <c r="K4510" s="42" t="n"/>
      <c r="L4510" s="42" t="n"/>
      <c r="M4510" s="42" t="n"/>
      <c r="N4510" s="42" t="n"/>
      <c r="O4510" s="42" t="n"/>
    </row>
    <row r="4511">
      <c r="A4511" s="40" t="n"/>
      <c r="B4511" s="41" t="n"/>
      <c r="C4511" s="42" t="n"/>
      <c r="D4511" s="42" t="n"/>
      <c r="E4511" s="42" t="n"/>
      <c r="F4511" s="42" t="n"/>
      <c r="G4511" s="42" t="n"/>
      <c r="H4511" s="42" t="n"/>
      <c r="I4511" s="42" t="n"/>
      <c r="J4511" s="42" t="n"/>
      <c r="K4511" s="42" t="n"/>
      <c r="L4511" s="42" t="n"/>
      <c r="M4511" s="42" t="n"/>
      <c r="N4511" s="42" t="n"/>
      <c r="O4511" s="42" t="n"/>
    </row>
    <row r="4512">
      <c r="A4512" s="40" t="n"/>
      <c r="B4512" s="41" t="n"/>
      <c r="C4512" s="42" t="n"/>
      <c r="D4512" s="42" t="n"/>
      <c r="E4512" s="42" t="n"/>
      <c r="F4512" s="42" t="n"/>
      <c r="G4512" s="42" t="n"/>
      <c r="H4512" s="42" t="n"/>
      <c r="I4512" s="42" t="n"/>
      <c r="J4512" s="42" t="n"/>
      <c r="K4512" s="42" t="n"/>
      <c r="L4512" s="42" t="n"/>
      <c r="M4512" s="42" t="n"/>
      <c r="N4512" s="42" t="n"/>
      <c r="O4512" s="42" t="n"/>
    </row>
    <row r="4513">
      <c r="A4513" s="40" t="n"/>
      <c r="B4513" s="41" t="n"/>
      <c r="C4513" s="42" t="n"/>
      <c r="D4513" s="42" t="n"/>
      <c r="E4513" s="42" t="n"/>
      <c r="F4513" s="42" t="n"/>
      <c r="G4513" s="42" t="n"/>
      <c r="H4513" s="42" t="n"/>
      <c r="I4513" s="42" t="n"/>
      <c r="J4513" s="42" t="n"/>
      <c r="K4513" s="42" t="n"/>
      <c r="L4513" s="42" t="n"/>
      <c r="M4513" s="42" t="n"/>
      <c r="N4513" s="42" t="n"/>
      <c r="O4513" s="42" t="n"/>
    </row>
    <row r="4514">
      <c r="A4514" s="40" t="n"/>
      <c r="B4514" s="41" t="n"/>
      <c r="C4514" s="42" t="n"/>
      <c r="D4514" s="42" t="n"/>
      <c r="E4514" s="42" t="n"/>
      <c r="F4514" s="42" t="n"/>
      <c r="G4514" s="42" t="n"/>
      <c r="H4514" s="42" t="n"/>
      <c r="I4514" s="42" t="n"/>
      <c r="J4514" s="42" t="n"/>
      <c r="K4514" s="42" t="n"/>
      <c r="L4514" s="42" t="n"/>
      <c r="M4514" s="42" t="n"/>
      <c r="N4514" s="42" t="n"/>
      <c r="O4514" s="42" t="n"/>
    </row>
    <row r="4515">
      <c r="A4515" s="40" t="n"/>
      <c r="B4515" s="41" t="n"/>
      <c r="C4515" s="42" t="n"/>
      <c r="D4515" s="42" t="n"/>
      <c r="E4515" s="42" t="n"/>
      <c r="F4515" s="42" t="n"/>
      <c r="G4515" s="42" t="n"/>
      <c r="H4515" s="42" t="n"/>
      <c r="I4515" s="42" t="n"/>
      <c r="J4515" s="42" t="n"/>
      <c r="K4515" s="42" t="n"/>
      <c r="L4515" s="42" t="n"/>
      <c r="M4515" s="42" t="n"/>
      <c r="N4515" s="42" t="n"/>
      <c r="O4515" s="42" t="n"/>
    </row>
    <row r="4516">
      <c r="A4516" s="40" t="n"/>
      <c r="B4516" s="41" t="n"/>
      <c r="C4516" s="42" t="n"/>
      <c r="D4516" s="42" t="n"/>
      <c r="E4516" s="42" t="n"/>
      <c r="F4516" s="42" t="n"/>
      <c r="G4516" s="42" t="n"/>
      <c r="H4516" s="42" t="n"/>
      <c r="I4516" s="42" t="n"/>
      <c r="J4516" s="42" t="n"/>
      <c r="K4516" s="42" t="n"/>
      <c r="L4516" s="42" t="n"/>
      <c r="M4516" s="42" t="n"/>
      <c r="N4516" s="42" t="n"/>
      <c r="O4516" s="42" t="n"/>
    </row>
    <row r="4517">
      <c r="A4517" s="40" t="n"/>
      <c r="B4517" s="41" t="n"/>
      <c r="C4517" s="42" t="n"/>
      <c r="D4517" s="42" t="n"/>
      <c r="E4517" s="42" t="n"/>
      <c r="F4517" s="42" t="n"/>
      <c r="G4517" s="42" t="n"/>
      <c r="H4517" s="42" t="n"/>
      <c r="I4517" s="42" t="n"/>
      <c r="J4517" s="42" t="n"/>
      <c r="K4517" s="42" t="n"/>
      <c r="L4517" s="42" t="n"/>
      <c r="M4517" s="42" t="n"/>
      <c r="N4517" s="42" t="n"/>
      <c r="O4517" s="42" t="n"/>
    </row>
    <row r="4518">
      <c r="A4518" s="40" t="n"/>
      <c r="B4518" s="41" t="n"/>
      <c r="C4518" s="42" t="n"/>
      <c r="D4518" s="42" t="n"/>
      <c r="E4518" s="42" t="n"/>
      <c r="F4518" s="42" t="n"/>
      <c r="G4518" s="42" t="n"/>
      <c r="H4518" s="42" t="n"/>
      <c r="I4518" s="42" t="n"/>
      <c r="J4518" s="42" t="n"/>
      <c r="K4518" s="42" t="n"/>
      <c r="L4518" s="42" t="n"/>
      <c r="M4518" s="42" t="n"/>
      <c r="N4518" s="42" t="n"/>
      <c r="O4518" s="42" t="n"/>
    </row>
    <row r="4519">
      <c r="A4519" s="40" t="n"/>
      <c r="B4519" s="41" t="n"/>
      <c r="C4519" s="42" t="n"/>
      <c r="D4519" s="42" t="n"/>
      <c r="E4519" s="42" t="n"/>
      <c r="F4519" s="42" t="n"/>
      <c r="G4519" s="42" t="n"/>
      <c r="H4519" s="42" t="n"/>
      <c r="I4519" s="42" t="n"/>
      <c r="J4519" s="42" t="n"/>
      <c r="K4519" s="42" t="n"/>
      <c r="L4519" s="42" t="n"/>
      <c r="M4519" s="42" t="n"/>
      <c r="N4519" s="42" t="n"/>
      <c r="O4519" s="42" t="n"/>
    </row>
    <row r="4520">
      <c r="A4520" s="40" t="n"/>
      <c r="B4520" s="41" t="n"/>
      <c r="C4520" s="42" t="n"/>
      <c r="D4520" s="42" t="n"/>
      <c r="E4520" s="42" t="n"/>
      <c r="F4520" s="42" t="n"/>
      <c r="G4520" s="42" t="n"/>
      <c r="H4520" s="42" t="n"/>
      <c r="I4520" s="42" t="n"/>
      <c r="J4520" s="42" t="n"/>
      <c r="K4520" s="42" t="n"/>
      <c r="L4520" s="42" t="n"/>
      <c r="M4520" s="42" t="n"/>
      <c r="N4520" s="42" t="n"/>
      <c r="O4520" s="42" t="n"/>
    </row>
    <row r="4521">
      <c r="A4521" s="40" t="n"/>
      <c r="B4521" s="41" t="n"/>
      <c r="C4521" s="42" t="n"/>
      <c r="D4521" s="42" t="n"/>
      <c r="E4521" s="42" t="n"/>
      <c r="F4521" s="42" t="n"/>
      <c r="G4521" s="42" t="n"/>
      <c r="H4521" s="42" t="n"/>
      <c r="I4521" s="42" t="n"/>
      <c r="J4521" s="42" t="n"/>
      <c r="K4521" s="42" t="n"/>
      <c r="L4521" s="42" t="n"/>
      <c r="M4521" s="42" t="n"/>
      <c r="N4521" s="42" t="n"/>
      <c r="O4521" s="42" t="n"/>
    </row>
    <row r="4522">
      <c r="A4522" s="40" t="n"/>
      <c r="B4522" s="41" t="n"/>
      <c r="C4522" s="42" t="n"/>
      <c r="D4522" s="42" t="n"/>
      <c r="E4522" s="42" t="n"/>
      <c r="F4522" s="42" t="n"/>
      <c r="G4522" s="42" t="n"/>
      <c r="H4522" s="42" t="n"/>
      <c r="I4522" s="42" t="n"/>
      <c r="J4522" s="42" t="n"/>
      <c r="K4522" s="42" t="n"/>
      <c r="L4522" s="42" t="n"/>
      <c r="M4522" s="42" t="n"/>
      <c r="N4522" s="42" t="n"/>
      <c r="O4522" s="42" t="n"/>
    </row>
    <row r="4523">
      <c r="A4523" s="40" t="n"/>
      <c r="B4523" s="41" t="n"/>
      <c r="C4523" s="42" t="n"/>
      <c r="D4523" s="42" t="n"/>
      <c r="E4523" s="42" t="n"/>
      <c r="F4523" s="42" t="n"/>
      <c r="G4523" s="42" t="n"/>
      <c r="H4523" s="42" t="n"/>
      <c r="I4523" s="42" t="n"/>
      <c r="J4523" s="42" t="n"/>
      <c r="K4523" s="42" t="n"/>
      <c r="L4523" s="42" t="n"/>
      <c r="M4523" s="42" t="n"/>
      <c r="N4523" s="42" t="n"/>
      <c r="O4523" s="42" t="n"/>
    </row>
    <row r="4524">
      <c r="A4524" s="40" t="n"/>
      <c r="B4524" s="41" t="n"/>
      <c r="C4524" s="42" t="n"/>
      <c r="D4524" s="42" t="n"/>
      <c r="E4524" s="42" t="n"/>
      <c r="F4524" s="42" t="n"/>
      <c r="G4524" s="42" t="n"/>
      <c r="H4524" s="42" t="n"/>
      <c r="I4524" s="42" t="n"/>
      <c r="J4524" s="42" t="n"/>
      <c r="K4524" s="42" t="n"/>
      <c r="L4524" s="42" t="n"/>
      <c r="M4524" s="42" t="n"/>
      <c r="N4524" s="42" t="n"/>
      <c r="O4524" s="42" t="n"/>
    </row>
    <row r="4525">
      <c r="A4525" s="40" t="n"/>
      <c r="B4525" s="41" t="n"/>
      <c r="C4525" s="42" t="n"/>
      <c r="D4525" s="42" t="n"/>
      <c r="E4525" s="42" t="n"/>
      <c r="F4525" s="42" t="n"/>
      <c r="G4525" s="42" t="n"/>
      <c r="H4525" s="42" t="n"/>
      <c r="I4525" s="42" t="n"/>
      <c r="J4525" s="42" t="n"/>
      <c r="K4525" s="42" t="n"/>
      <c r="L4525" s="42" t="n"/>
      <c r="M4525" s="42" t="n"/>
      <c r="N4525" s="42" t="n"/>
      <c r="O4525" s="42" t="n"/>
    </row>
    <row r="4526">
      <c r="A4526" s="40" t="n"/>
      <c r="B4526" s="41" t="n"/>
      <c r="C4526" s="42" t="n"/>
      <c r="D4526" s="42" t="n"/>
      <c r="E4526" s="42" t="n"/>
      <c r="F4526" s="42" t="n"/>
      <c r="G4526" s="42" t="n"/>
      <c r="H4526" s="42" t="n"/>
      <c r="I4526" s="42" t="n"/>
      <c r="J4526" s="42" t="n"/>
      <c r="K4526" s="42" t="n"/>
      <c r="L4526" s="42" t="n"/>
      <c r="M4526" s="42" t="n"/>
      <c r="N4526" s="42" t="n"/>
      <c r="O4526" s="42" t="n"/>
    </row>
    <row r="4527">
      <c r="A4527" s="40" t="n"/>
      <c r="B4527" s="41" t="n"/>
      <c r="C4527" s="42" t="n"/>
      <c r="D4527" s="42" t="n"/>
      <c r="E4527" s="42" t="n"/>
      <c r="F4527" s="42" t="n"/>
      <c r="G4527" s="42" t="n"/>
      <c r="H4527" s="42" t="n"/>
      <c r="I4527" s="42" t="n"/>
      <c r="J4527" s="42" t="n"/>
      <c r="K4527" s="42" t="n"/>
      <c r="L4527" s="42" t="n"/>
      <c r="M4527" s="42" t="n"/>
      <c r="N4527" s="42" t="n"/>
      <c r="O4527" s="42" t="n"/>
    </row>
    <row r="4528">
      <c r="A4528" s="40" t="n"/>
      <c r="B4528" s="41" t="n"/>
      <c r="C4528" s="42" t="n"/>
      <c r="D4528" s="42" t="n"/>
      <c r="E4528" s="42" t="n"/>
      <c r="F4528" s="42" t="n"/>
      <c r="G4528" s="42" t="n"/>
      <c r="H4528" s="42" t="n"/>
      <c r="I4528" s="42" t="n"/>
      <c r="J4528" s="42" t="n"/>
      <c r="K4528" s="42" t="n"/>
      <c r="L4528" s="42" t="n"/>
      <c r="M4528" s="42" t="n"/>
      <c r="N4528" s="42" t="n"/>
      <c r="O4528" s="42" t="n"/>
    </row>
    <row r="4529">
      <c r="A4529" s="40" t="n"/>
      <c r="B4529" s="41" t="n"/>
      <c r="C4529" s="42" t="n"/>
      <c r="D4529" s="42" t="n"/>
      <c r="E4529" s="42" t="n"/>
      <c r="F4529" s="42" t="n"/>
      <c r="G4529" s="42" t="n"/>
      <c r="H4529" s="42" t="n"/>
      <c r="I4529" s="42" t="n"/>
      <c r="J4529" s="42" t="n"/>
      <c r="K4529" s="42" t="n"/>
      <c r="L4529" s="42" t="n"/>
      <c r="M4529" s="42" t="n"/>
      <c r="N4529" s="42" t="n"/>
      <c r="O4529" s="42" t="n"/>
    </row>
    <row r="4530">
      <c r="A4530" s="40" t="n"/>
      <c r="B4530" s="41" t="n"/>
      <c r="C4530" s="42" t="n"/>
      <c r="D4530" s="42" t="n"/>
      <c r="E4530" s="42" t="n"/>
      <c r="F4530" s="42" t="n"/>
      <c r="G4530" s="42" t="n"/>
      <c r="H4530" s="42" t="n"/>
      <c r="I4530" s="42" t="n"/>
      <c r="J4530" s="42" t="n"/>
      <c r="K4530" s="42" t="n"/>
      <c r="L4530" s="42" t="n"/>
      <c r="M4530" s="42" t="n"/>
      <c r="N4530" s="42" t="n"/>
      <c r="O4530" s="42" t="n"/>
    </row>
    <row r="4531">
      <c r="A4531" s="40" t="n"/>
      <c r="B4531" s="41" t="n"/>
      <c r="C4531" s="42" t="n"/>
      <c r="D4531" s="42" t="n"/>
      <c r="E4531" s="42" t="n"/>
      <c r="F4531" s="42" t="n"/>
      <c r="G4531" s="42" t="n"/>
      <c r="H4531" s="42" t="n"/>
      <c r="I4531" s="42" t="n"/>
      <c r="J4531" s="42" t="n"/>
      <c r="K4531" s="42" t="n"/>
      <c r="L4531" s="42" t="n"/>
      <c r="M4531" s="42" t="n"/>
      <c r="N4531" s="42" t="n"/>
      <c r="O4531" s="42" t="n"/>
    </row>
    <row r="4532">
      <c r="A4532" s="40" t="n"/>
      <c r="B4532" s="41" t="n"/>
      <c r="C4532" s="42" t="n"/>
      <c r="D4532" s="42" t="n"/>
      <c r="E4532" s="42" t="n"/>
      <c r="F4532" s="42" t="n"/>
      <c r="G4532" s="42" t="n"/>
      <c r="H4532" s="42" t="n"/>
      <c r="I4532" s="42" t="n"/>
      <c r="J4532" s="42" t="n"/>
      <c r="K4532" s="42" t="n"/>
      <c r="L4532" s="42" t="n"/>
      <c r="M4532" s="42" t="n"/>
      <c r="N4532" s="42" t="n"/>
      <c r="O4532" s="42" t="n"/>
    </row>
    <row r="4533">
      <c r="A4533" s="40" t="n"/>
      <c r="B4533" s="41" t="n"/>
      <c r="C4533" s="42" t="n"/>
      <c r="D4533" s="42" t="n"/>
      <c r="E4533" s="42" t="n"/>
      <c r="F4533" s="42" t="n"/>
      <c r="G4533" s="42" t="n"/>
      <c r="H4533" s="42" t="n"/>
      <c r="I4533" s="42" t="n"/>
      <c r="J4533" s="42" t="n"/>
      <c r="K4533" s="42" t="n"/>
      <c r="L4533" s="42" t="n"/>
      <c r="M4533" s="42" t="n"/>
      <c r="N4533" s="42" t="n"/>
      <c r="O4533" s="42" t="n"/>
    </row>
    <row r="4534">
      <c r="A4534" s="40" t="n"/>
      <c r="B4534" s="41" t="n"/>
      <c r="C4534" s="42" t="n"/>
      <c r="D4534" s="42" t="n"/>
      <c r="E4534" s="42" t="n"/>
      <c r="F4534" s="42" t="n"/>
      <c r="G4534" s="42" t="n"/>
      <c r="H4534" s="42" t="n"/>
      <c r="I4534" s="42" t="n"/>
      <c r="J4534" s="42" t="n"/>
      <c r="K4534" s="42" t="n"/>
      <c r="L4534" s="42" t="n"/>
      <c r="M4534" s="42" t="n"/>
      <c r="N4534" s="42" t="n"/>
      <c r="O4534" s="42" t="n"/>
    </row>
    <row r="4535">
      <c r="A4535" s="40" t="n"/>
      <c r="B4535" s="41" t="n"/>
      <c r="C4535" s="42" t="n"/>
      <c r="D4535" s="42" t="n"/>
      <c r="E4535" s="42" t="n"/>
      <c r="F4535" s="42" t="n"/>
      <c r="G4535" s="42" t="n"/>
      <c r="H4535" s="42" t="n"/>
      <c r="I4535" s="42" t="n"/>
      <c r="J4535" s="42" t="n"/>
      <c r="K4535" s="42" t="n"/>
      <c r="L4535" s="42" t="n"/>
      <c r="M4535" s="42" t="n"/>
      <c r="N4535" s="42" t="n"/>
      <c r="O4535" s="42" t="n"/>
    </row>
    <row r="4536">
      <c r="A4536" s="40" t="n"/>
      <c r="B4536" s="41" t="n"/>
      <c r="C4536" s="42" t="n"/>
      <c r="D4536" s="42" t="n"/>
      <c r="E4536" s="42" t="n"/>
      <c r="F4536" s="42" t="n"/>
      <c r="G4536" s="42" t="n"/>
      <c r="H4536" s="42" t="n"/>
      <c r="I4536" s="42" t="n"/>
      <c r="J4536" s="42" t="n"/>
      <c r="K4536" s="42" t="n"/>
      <c r="L4536" s="42" t="n"/>
      <c r="M4536" s="42" t="n"/>
      <c r="N4536" s="42" t="n"/>
      <c r="O4536" s="42" t="n"/>
    </row>
    <row r="4537">
      <c r="A4537" s="40" t="n"/>
      <c r="B4537" s="41" t="n"/>
      <c r="C4537" s="42" t="n"/>
      <c r="D4537" s="42" t="n"/>
      <c r="E4537" s="42" t="n"/>
      <c r="F4537" s="42" t="n"/>
      <c r="G4537" s="42" t="n"/>
      <c r="H4537" s="42" t="n"/>
      <c r="I4537" s="42" t="n"/>
      <c r="J4537" s="42" t="n"/>
      <c r="K4537" s="42" t="n"/>
      <c r="L4537" s="42" t="n"/>
      <c r="M4537" s="42" t="n"/>
      <c r="N4537" s="42" t="n"/>
      <c r="O4537" s="42" t="n"/>
    </row>
    <row r="4538">
      <c r="A4538" s="40" t="n"/>
      <c r="B4538" s="41" t="n"/>
      <c r="C4538" s="42" t="n"/>
      <c r="D4538" s="42" t="n"/>
      <c r="E4538" s="42" t="n"/>
      <c r="F4538" s="42" t="n"/>
      <c r="G4538" s="42" t="n"/>
      <c r="H4538" s="42" t="n"/>
      <c r="I4538" s="42" t="n"/>
      <c r="J4538" s="42" t="n"/>
      <c r="K4538" s="42" t="n"/>
      <c r="L4538" s="42" t="n"/>
      <c r="M4538" s="42" t="n"/>
      <c r="N4538" s="42" t="n"/>
      <c r="O4538" s="42" t="n"/>
    </row>
    <row r="4539">
      <c r="A4539" s="40" t="n"/>
      <c r="B4539" s="41" t="n"/>
      <c r="C4539" s="42" t="n"/>
      <c r="D4539" s="42" t="n"/>
      <c r="E4539" s="42" t="n"/>
      <c r="F4539" s="42" t="n"/>
      <c r="G4539" s="42" t="n"/>
      <c r="H4539" s="42" t="n"/>
      <c r="I4539" s="42" t="n"/>
      <c r="J4539" s="42" t="n"/>
      <c r="K4539" s="42" t="n"/>
      <c r="L4539" s="42" t="n"/>
      <c r="M4539" s="42" t="n"/>
      <c r="N4539" s="42" t="n"/>
      <c r="O4539" s="42" t="n"/>
    </row>
    <row r="4540">
      <c r="A4540" s="40" t="n"/>
      <c r="B4540" s="41" t="n"/>
      <c r="C4540" s="42" t="n"/>
      <c r="D4540" s="42" t="n"/>
      <c r="E4540" s="42" t="n"/>
      <c r="F4540" s="42" t="n"/>
      <c r="G4540" s="42" t="n"/>
      <c r="H4540" s="42" t="n"/>
      <c r="I4540" s="42" t="n"/>
      <c r="J4540" s="42" t="n"/>
      <c r="K4540" s="42" t="n"/>
      <c r="L4540" s="42" t="n"/>
      <c r="M4540" s="42" t="n"/>
      <c r="N4540" s="42" t="n"/>
      <c r="O4540" s="42" t="n"/>
    </row>
    <row r="4541">
      <c r="A4541" s="40" t="n"/>
      <c r="B4541" s="41" t="n"/>
      <c r="C4541" s="42" t="n"/>
      <c r="D4541" s="42" t="n"/>
      <c r="E4541" s="42" t="n"/>
      <c r="F4541" s="42" t="n"/>
      <c r="G4541" s="42" t="n"/>
      <c r="H4541" s="42" t="n"/>
      <c r="I4541" s="42" t="n"/>
      <c r="J4541" s="42" t="n"/>
      <c r="K4541" s="42" t="n"/>
      <c r="L4541" s="42" t="n"/>
      <c r="M4541" s="42" t="n"/>
      <c r="N4541" s="42" t="n"/>
      <c r="O4541" s="42" t="n"/>
    </row>
    <row r="4542">
      <c r="A4542" s="40" t="n"/>
      <c r="B4542" s="41" t="n"/>
      <c r="C4542" s="42" t="n"/>
      <c r="D4542" s="42" t="n"/>
      <c r="E4542" s="42" t="n"/>
      <c r="F4542" s="42" t="n"/>
      <c r="G4542" s="42" t="n"/>
      <c r="H4542" s="42" t="n"/>
      <c r="I4542" s="42" t="n"/>
      <c r="J4542" s="42" t="n"/>
      <c r="K4542" s="42" t="n"/>
      <c r="L4542" s="42" t="n"/>
      <c r="M4542" s="42" t="n"/>
      <c r="N4542" s="42" t="n"/>
      <c r="O4542" s="42" t="n"/>
    </row>
    <row r="4543">
      <c r="A4543" s="40" t="n"/>
      <c r="B4543" s="41" t="n"/>
      <c r="C4543" s="42" t="n"/>
      <c r="D4543" s="42" t="n"/>
      <c r="E4543" s="42" t="n"/>
      <c r="F4543" s="42" t="n"/>
      <c r="G4543" s="42" t="n"/>
      <c r="H4543" s="42" t="n"/>
      <c r="I4543" s="42" t="n"/>
      <c r="J4543" s="42" t="n"/>
      <c r="K4543" s="42" t="n"/>
      <c r="L4543" s="42" t="n"/>
      <c r="M4543" s="42" t="n"/>
      <c r="N4543" s="42" t="n"/>
      <c r="O4543" s="42" t="n"/>
    </row>
    <row r="4544">
      <c r="A4544" s="40" t="n"/>
      <c r="B4544" s="41" t="n"/>
      <c r="C4544" s="42" t="n"/>
      <c r="D4544" s="42" t="n"/>
      <c r="E4544" s="42" t="n"/>
      <c r="F4544" s="42" t="n"/>
      <c r="G4544" s="42" t="n"/>
      <c r="H4544" s="42" t="n"/>
      <c r="I4544" s="42" t="n"/>
      <c r="J4544" s="42" t="n"/>
      <c r="K4544" s="42" t="n"/>
      <c r="L4544" s="42" t="n"/>
      <c r="M4544" s="42" t="n"/>
      <c r="N4544" s="42" t="n"/>
      <c r="O4544" s="42" t="n"/>
    </row>
    <row r="4545">
      <c r="A4545" s="40" t="n"/>
      <c r="B4545" s="41" t="n"/>
      <c r="C4545" s="42" t="n"/>
      <c r="D4545" s="42" t="n"/>
      <c r="E4545" s="42" t="n"/>
      <c r="F4545" s="42" t="n"/>
      <c r="G4545" s="42" t="n"/>
      <c r="H4545" s="42" t="n"/>
      <c r="I4545" s="42" t="n"/>
      <c r="J4545" s="42" t="n"/>
      <c r="K4545" s="42" t="n"/>
      <c r="L4545" s="42" t="n"/>
      <c r="M4545" s="42" t="n"/>
      <c r="N4545" s="42" t="n"/>
      <c r="O4545" s="42" t="n"/>
    </row>
    <row r="4546">
      <c r="A4546" s="40" t="n"/>
      <c r="B4546" s="41" t="n"/>
      <c r="C4546" s="42" t="n"/>
      <c r="D4546" s="42" t="n"/>
      <c r="E4546" s="42" t="n"/>
      <c r="F4546" s="42" t="n"/>
      <c r="G4546" s="42" t="n"/>
      <c r="H4546" s="42" t="n"/>
      <c r="I4546" s="42" t="n"/>
      <c r="J4546" s="42" t="n"/>
      <c r="K4546" s="42" t="n"/>
      <c r="L4546" s="42" t="n"/>
      <c r="M4546" s="42" t="n"/>
      <c r="N4546" s="42" t="n"/>
      <c r="O4546" s="42" t="n"/>
    </row>
    <row r="4547">
      <c r="A4547" s="40" t="n"/>
      <c r="B4547" s="41" t="n"/>
      <c r="C4547" s="42" t="n"/>
      <c r="D4547" s="42" t="n"/>
      <c r="E4547" s="42" t="n"/>
      <c r="F4547" s="42" t="n"/>
      <c r="G4547" s="42" t="n"/>
      <c r="H4547" s="42" t="n"/>
      <c r="I4547" s="42" t="n"/>
      <c r="J4547" s="42" t="n"/>
      <c r="K4547" s="42" t="n"/>
      <c r="L4547" s="42" t="n"/>
      <c r="M4547" s="42" t="n"/>
      <c r="N4547" s="42" t="n"/>
      <c r="O4547" s="42" t="n"/>
    </row>
    <row r="4548">
      <c r="A4548" s="40" t="n"/>
      <c r="B4548" s="41" t="n"/>
      <c r="C4548" s="42" t="n"/>
      <c r="D4548" s="42" t="n"/>
      <c r="E4548" s="42" t="n"/>
      <c r="F4548" s="42" t="n"/>
      <c r="G4548" s="42" t="n"/>
      <c r="H4548" s="42" t="n"/>
      <c r="I4548" s="42" t="n"/>
      <c r="J4548" s="42" t="n"/>
      <c r="K4548" s="42" t="n"/>
      <c r="L4548" s="42" t="n"/>
      <c r="M4548" s="42" t="n"/>
      <c r="N4548" s="42" t="n"/>
      <c r="O4548" s="42" t="n"/>
    </row>
    <row r="4549">
      <c r="A4549" s="40" t="n"/>
      <c r="B4549" s="41" t="n"/>
      <c r="C4549" s="42" t="n"/>
      <c r="D4549" s="42" t="n"/>
      <c r="E4549" s="42" t="n"/>
      <c r="F4549" s="42" t="n"/>
      <c r="G4549" s="42" t="n"/>
      <c r="H4549" s="42" t="n"/>
      <c r="I4549" s="42" t="n"/>
      <c r="J4549" s="42" t="n"/>
      <c r="K4549" s="42" t="n"/>
      <c r="L4549" s="42" t="n"/>
      <c r="M4549" s="42" t="n"/>
      <c r="N4549" s="42" t="n"/>
      <c r="O4549" s="42" t="n"/>
    </row>
    <row r="4550">
      <c r="A4550" s="40" t="n"/>
      <c r="B4550" s="41" t="n"/>
      <c r="C4550" s="42" t="n"/>
      <c r="D4550" s="42" t="n"/>
      <c r="E4550" s="42" t="n"/>
      <c r="F4550" s="42" t="n"/>
      <c r="G4550" s="42" t="n"/>
      <c r="H4550" s="42" t="n"/>
      <c r="I4550" s="42" t="n"/>
      <c r="J4550" s="42" t="n"/>
      <c r="K4550" s="42" t="n"/>
      <c r="L4550" s="42" t="n"/>
      <c r="M4550" s="42" t="n"/>
      <c r="N4550" s="42" t="n"/>
      <c r="O4550" s="42" t="n"/>
    </row>
    <row r="4551">
      <c r="A4551" s="40" t="n"/>
      <c r="B4551" s="41" t="n"/>
      <c r="C4551" s="42" t="n"/>
      <c r="D4551" s="42" t="n"/>
      <c r="E4551" s="42" t="n"/>
      <c r="F4551" s="42" t="n"/>
      <c r="G4551" s="42" t="n"/>
      <c r="H4551" s="42" t="n"/>
      <c r="I4551" s="42" t="n"/>
      <c r="J4551" s="42" t="n"/>
      <c r="K4551" s="42" t="n"/>
      <c r="L4551" s="42" t="n"/>
      <c r="M4551" s="42" t="n"/>
      <c r="N4551" s="42" t="n"/>
      <c r="O4551" s="42" t="n"/>
    </row>
    <row r="4552">
      <c r="A4552" s="40" t="n"/>
      <c r="B4552" s="41" t="n"/>
      <c r="C4552" s="42" t="n"/>
      <c r="D4552" s="42" t="n"/>
      <c r="E4552" s="42" t="n"/>
      <c r="F4552" s="42" t="n"/>
      <c r="G4552" s="42" t="n"/>
      <c r="H4552" s="42" t="n"/>
      <c r="I4552" s="42" t="n"/>
      <c r="J4552" s="42" t="n"/>
      <c r="K4552" s="42" t="n"/>
      <c r="L4552" s="42" t="n"/>
      <c r="M4552" s="42" t="n"/>
      <c r="N4552" s="42" t="n"/>
      <c r="O4552" s="42" t="n"/>
    </row>
    <row r="4553">
      <c r="A4553" s="40" t="n"/>
      <c r="B4553" s="41" t="n"/>
      <c r="C4553" s="42" t="n"/>
      <c r="D4553" s="42" t="n"/>
      <c r="E4553" s="42" t="n"/>
      <c r="F4553" s="42" t="n"/>
      <c r="G4553" s="42" t="n"/>
      <c r="H4553" s="42" t="n"/>
      <c r="I4553" s="42" t="n"/>
      <c r="J4553" s="42" t="n"/>
      <c r="K4553" s="42" t="n"/>
      <c r="L4553" s="42" t="n"/>
      <c r="M4553" s="42" t="n"/>
      <c r="N4553" s="42" t="n"/>
      <c r="O4553" s="42" t="n"/>
    </row>
    <row r="4554">
      <c r="A4554" s="40" t="n"/>
      <c r="B4554" s="41" t="n"/>
      <c r="C4554" s="42" t="n"/>
      <c r="D4554" s="42" t="n"/>
      <c r="E4554" s="42" t="n"/>
      <c r="F4554" s="42" t="n"/>
      <c r="G4554" s="42" t="n"/>
      <c r="H4554" s="42" t="n"/>
      <c r="I4554" s="42" t="n"/>
      <c r="J4554" s="42" t="n"/>
      <c r="K4554" s="42" t="n"/>
      <c r="L4554" s="42" t="n"/>
      <c r="M4554" s="42" t="n"/>
      <c r="N4554" s="42" t="n"/>
      <c r="O4554" s="42" t="n"/>
    </row>
    <row r="4555">
      <c r="A4555" s="40" t="n"/>
      <c r="B4555" s="41" t="n"/>
      <c r="C4555" s="42" t="n"/>
      <c r="D4555" s="42" t="n"/>
      <c r="E4555" s="42" t="n"/>
      <c r="F4555" s="42" t="n"/>
      <c r="G4555" s="42" t="n"/>
      <c r="H4555" s="42" t="n"/>
      <c r="I4555" s="42" t="n"/>
      <c r="J4555" s="42" t="n"/>
      <c r="K4555" s="42" t="n"/>
      <c r="L4555" s="42" t="n"/>
      <c r="M4555" s="42" t="n"/>
      <c r="N4555" s="42" t="n"/>
      <c r="O4555" s="42" t="n"/>
    </row>
    <row r="4556">
      <c r="A4556" s="40" t="n"/>
      <c r="B4556" s="41" t="n"/>
      <c r="C4556" s="42" t="n"/>
      <c r="D4556" s="42" t="n"/>
      <c r="E4556" s="42" t="n"/>
      <c r="F4556" s="42" t="n"/>
      <c r="G4556" s="42" t="n"/>
      <c r="H4556" s="42" t="n"/>
      <c r="I4556" s="42" t="n"/>
      <c r="J4556" s="42" t="n"/>
      <c r="K4556" s="42" t="n"/>
      <c r="L4556" s="42" t="n"/>
      <c r="M4556" s="42" t="n"/>
      <c r="N4556" s="42" t="n"/>
      <c r="O4556" s="42" t="n"/>
    </row>
    <row r="4557">
      <c r="A4557" s="40" t="n"/>
      <c r="B4557" s="41" t="n"/>
      <c r="C4557" s="42" t="n"/>
      <c r="D4557" s="42" t="n"/>
      <c r="E4557" s="42" t="n"/>
      <c r="F4557" s="42" t="n"/>
      <c r="G4557" s="42" t="n"/>
      <c r="H4557" s="42" t="n"/>
      <c r="I4557" s="42" t="n"/>
      <c r="J4557" s="42" t="n"/>
      <c r="K4557" s="42" t="n"/>
      <c r="L4557" s="42" t="n"/>
      <c r="M4557" s="42" t="n"/>
      <c r="N4557" s="42" t="n"/>
      <c r="O4557" s="42" t="n"/>
    </row>
    <row r="4558">
      <c r="A4558" s="40" t="n"/>
      <c r="B4558" s="41" t="n"/>
      <c r="C4558" s="42" t="n"/>
      <c r="D4558" s="42" t="n"/>
      <c r="E4558" s="42" t="n"/>
      <c r="F4558" s="42" t="n"/>
      <c r="G4558" s="42" t="n"/>
      <c r="H4558" s="42" t="n"/>
      <c r="I4558" s="42" t="n"/>
      <c r="J4558" s="42" t="n"/>
      <c r="K4558" s="42" t="n"/>
      <c r="L4558" s="42" t="n"/>
      <c r="M4558" s="42" t="n"/>
      <c r="N4558" s="42" t="n"/>
      <c r="O4558" s="42" t="n"/>
    </row>
    <row r="4559">
      <c r="A4559" s="40" t="n"/>
      <c r="B4559" s="41" t="n"/>
      <c r="C4559" s="42" t="n"/>
      <c r="D4559" s="42" t="n"/>
      <c r="E4559" s="42" t="n"/>
      <c r="F4559" s="42" t="n"/>
      <c r="G4559" s="42" t="n"/>
      <c r="H4559" s="42" t="n"/>
      <c r="I4559" s="42" t="n"/>
      <c r="J4559" s="42" t="n"/>
      <c r="K4559" s="42" t="n"/>
      <c r="L4559" s="42" t="n"/>
      <c r="M4559" s="42" t="n"/>
      <c r="N4559" s="42" t="n"/>
      <c r="O4559" s="42" t="n"/>
    </row>
    <row r="4560">
      <c r="A4560" s="40" t="n"/>
      <c r="B4560" s="41" t="n"/>
      <c r="C4560" s="42" t="n"/>
      <c r="D4560" s="42" t="n"/>
      <c r="E4560" s="42" t="n"/>
      <c r="F4560" s="42" t="n"/>
      <c r="G4560" s="42" t="n"/>
      <c r="H4560" s="42" t="n"/>
      <c r="I4560" s="42" t="n"/>
      <c r="J4560" s="42" t="n"/>
      <c r="K4560" s="42" t="n"/>
      <c r="L4560" s="42" t="n"/>
      <c r="M4560" s="42" t="n"/>
      <c r="N4560" s="42" t="n"/>
      <c r="O4560" s="42" t="n"/>
    </row>
    <row r="4561">
      <c r="A4561" s="40" t="n"/>
      <c r="B4561" s="41" t="n"/>
      <c r="C4561" s="42" t="n"/>
      <c r="D4561" s="42" t="n"/>
      <c r="E4561" s="42" t="n"/>
      <c r="F4561" s="42" t="n"/>
      <c r="G4561" s="42" t="n"/>
      <c r="H4561" s="42" t="n"/>
      <c r="I4561" s="42" t="n"/>
      <c r="J4561" s="42" t="n"/>
      <c r="K4561" s="42" t="n"/>
      <c r="L4561" s="42" t="n"/>
      <c r="M4561" s="42" t="n"/>
      <c r="N4561" s="42" t="n"/>
      <c r="O4561" s="42" t="n"/>
    </row>
    <row r="4562">
      <c r="A4562" s="40" t="n"/>
      <c r="B4562" s="41" t="n"/>
      <c r="C4562" s="42" t="n"/>
      <c r="D4562" s="42" t="n"/>
      <c r="E4562" s="42" t="n"/>
      <c r="F4562" s="42" t="n"/>
      <c r="G4562" s="42" t="n"/>
      <c r="H4562" s="42" t="n"/>
      <c r="I4562" s="42" t="n"/>
      <c r="J4562" s="42" t="n"/>
      <c r="K4562" s="42" t="n"/>
      <c r="L4562" s="42" t="n"/>
      <c r="M4562" s="42" t="n"/>
      <c r="N4562" s="42" t="n"/>
      <c r="O4562" s="42" t="n"/>
    </row>
    <row r="4563">
      <c r="A4563" s="40" t="n"/>
      <c r="B4563" s="41" t="n"/>
      <c r="C4563" s="42" t="n"/>
      <c r="D4563" s="42" t="n"/>
      <c r="E4563" s="42" t="n"/>
      <c r="F4563" s="42" t="n"/>
      <c r="G4563" s="42" t="n"/>
      <c r="H4563" s="42" t="n"/>
      <c r="I4563" s="42" t="n"/>
      <c r="J4563" s="42" t="n"/>
      <c r="K4563" s="42" t="n"/>
      <c r="L4563" s="42" t="n"/>
      <c r="M4563" s="42" t="n"/>
      <c r="N4563" s="42" t="n"/>
      <c r="O4563" s="42" t="n"/>
    </row>
    <row r="4564">
      <c r="A4564" s="40" t="n"/>
      <c r="B4564" s="41" t="n"/>
      <c r="C4564" s="42" t="n"/>
      <c r="D4564" s="42" t="n"/>
      <c r="E4564" s="42" t="n"/>
      <c r="F4564" s="42" t="n"/>
      <c r="G4564" s="42" t="n"/>
      <c r="H4564" s="42" t="n"/>
      <c r="I4564" s="42" t="n"/>
      <c r="J4564" s="42" t="n"/>
      <c r="K4564" s="42" t="n"/>
      <c r="L4564" s="42" t="n"/>
      <c r="M4564" s="42" t="n"/>
      <c r="N4564" s="42" t="n"/>
      <c r="O4564" s="42" t="n"/>
    </row>
    <row r="4565">
      <c r="A4565" s="40" t="n"/>
      <c r="B4565" s="41" t="n"/>
      <c r="C4565" s="42" t="n"/>
      <c r="D4565" s="42" t="n"/>
      <c r="E4565" s="42" t="n"/>
      <c r="F4565" s="42" t="n"/>
      <c r="G4565" s="42" t="n"/>
      <c r="H4565" s="42" t="n"/>
      <c r="I4565" s="42" t="n"/>
      <c r="J4565" s="42" t="n"/>
      <c r="K4565" s="42" t="n"/>
      <c r="L4565" s="42" t="n"/>
      <c r="M4565" s="42" t="n"/>
      <c r="N4565" s="42" t="n"/>
      <c r="O4565" s="42" t="n"/>
    </row>
    <row r="4566">
      <c r="A4566" s="40" t="n"/>
      <c r="B4566" s="41" t="n"/>
      <c r="C4566" s="42" t="n"/>
      <c r="D4566" s="42" t="n"/>
      <c r="E4566" s="42" t="n"/>
      <c r="F4566" s="42" t="n"/>
      <c r="G4566" s="42" t="n"/>
      <c r="H4566" s="42" t="n"/>
      <c r="I4566" s="42" t="n"/>
      <c r="J4566" s="42" t="n"/>
      <c r="K4566" s="42" t="n"/>
      <c r="L4566" s="42" t="n"/>
      <c r="M4566" s="42" t="n"/>
      <c r="N4566" s="42" t="n"/>
      <c r="O4566" s="42" t="n"/>
    </row>
    <row r="4567">
      <c r="A4567" s="40" t="n"/>
      <c r="B4567" s="41" t="n"/>
      <c r="C4567" s="42" t="n"/>
      <c r="D4567" s="42" t="n"/>
      <c r="E4567" s="42" t="n"/>
      <c r="F4567" s="42" t="n"/>
      <c r="G4567" s="42" t="n"/>
      <c r="H4567" s="42" t="n"/>
      <c r="I4567" s="42" t="n"/>
      <c r="J4567" s="42" t="n"/>
      <c r="K4567" s="42" t="n"/>
      <c r="L4567" s="42" t="n"/>
      <c r="M4567" s="42" t="n"/>
      <c r="N4567" s="42" t="n"/>
      <c r="O4567" s="42" t="n"/>
    </row>
    <row r="4568">
      <c r="A4568" s="40" t="n"/>
      <c r="B4568" s="41" t="n"/>
      <c r="C4568" s="42" t="n"/>
      <c r="D4568" s="42" t="n"/>
      <c r="E4568" s="42" t="n"/>
      <c r="F4568" s="42" t="n"/>
      <c r="G4568" s="42" t="n"/>
      <c r="H4568" s="42" t="n"/>
      <c r="I4568" s="42" t="n"/>
      <c r="J4568" s="42" t="n"/>
      <c r="K4568" s="42" t="n"/>
      <c r="L4568" s="42" t="n"/>
      <c r="M4568" s="42" t="n"/>
      <c r="N4568" s="42" t="n"/>
      <c r="O4568" s="42" t="n"/>
    </row>
    <row r="4569">
      <c r="A4569" s="40" t="n"/>
      <c r="B4569" s="41" t="n"/>
      <c r="C4569" s="42" t="n"/>
      <c r="D4569" s="42" t="n"/>
      <c r="E4569" s="42" t="n"/>
      <c r="F4569" s="42" t="n"/>
      <c r="G4569" s="42" t="n"/>
      <c r="H4569" s="42" t="n"/>
      <c r="I4569" s="42" t="n"/>
      <c r="J4569" s="42" t="n"/>
      <c r="K4569" s="42" t="n"/>
      <c r="L4569" s="42" t="n"/>
      <c r="M4569" s="42" t="n"/>
      <c r="N4569" s="42" t="n"/>
      <c r="O4569" s="42" t="n"/>
    </row>
    <row r="4570">
      <c r="A4570" s="40" t="n"/>
      <c r="B4570" s="41" t="n"/>
      <c r="C4570" s="42" t="n"/>
      <c r="D4570" s="42" t="n"/>
      <c r="E4570" s="42" t="n"/>
      <c r="F4570" s="42" t="n"/>
      <c r="G4570" s="42" t="n"/>
      <c r="H4570" s="42" t="n"/>
      <c r="I4570" s="42" t="n"/>
      <c r="J4570" s="42" t="n"/>
      <c r="K4570" s="42" t="n"/>
      <c r="L4570" s="42" t="n"/>
      <c r="M4570" s="42" t="n"/>
      <c r="N4570" s="42" t="n"/>
      <c r="O4570" s="42" t="n"/>
    </row>
    <row r="4571">
      <c r="A4571" s="40" t="n"/>
      <c r="B4571" s="41" t="n"/>
      <c r="C4571" s="42" t="n"/>
      <c r="D4571" s="42" t="n"/>
      <c r="E4571" s="42" t="n"/>
      <c r="F4571" s="42" t="n"/>
      <c r="G4571" s="42" t="n"/>
      <c r="H4571" s="42" t="n"/>
      <c r="I4571" s="42" t="n"/>
      <c r="J4571" s="42" t="n"/>
      <c r="K4571" s="42" t="n"/>
      <c r="L4571" s="42" t="n"/>
      <c r="M4571" s="42" t="n"/>
      <c r="N4571" s="42" t="n"/>
      <c r="O4571" s="42" t="n"/>
    </row>
    <row r="4572">
      <c r="A4572" s="40" t="n"/>
      <c r="B4572" s="41" t="n"/>
      <c r="C4572" s="42" t="n"/>
      <c r="D4572" s="42" t="n"/>
      <c r="E4572" s="42" t="n"/>
      <c r="F4572" s="42" t="n"/>
      <c r="G4572" s="42" t="n"/>
      <c r="H4572" s="42" t="n"/>
      <c r="I4572" s="42" t="n"/>
      <c r="J4572" s="42" t="n"/>
      <c r="K4572" s="42" t="n"/>
      <c r="L4572" s="42" t="n"/>
      <c r="M4572" s="42" t="n"/>
      <c r="N4572" s="42" t="n"/>
      <c r="O4572" s="42" t="n"/>
    </row>
    <row r="4573">
      <c r="A4573" s="40" t="n"/>
      <c r="B4573" s="41" t="n"/>
      <c r="C4573" s="42" t="n"/>
      <c r="D4573" s="42" t="n"/>
      <c r="E4573" s="42" t="n"/>
      <c r="F4573" s="42" t="n"/>
      <c r="G4573" s="42" t="n"/>
      <c r="H4573" s="42" t="n"/>
      <c r="I4573" s="42" t="n"/>
      <c r="J4573" s="42" t="n"/>
      <c r="K4573" s="42" t="n"/>
      <c r="L4573" s="42" t="n"/>
      <c r="M4573" s="42" t="n"/>
      <c r="N4573" s="42" t="n"/>
      <c r="O4573" s="42" t="n"/>
    </row>
    <row r="4574">
      <c r="A4574" s="40" t="n"/>
      <c r="B4574" s="41" t="n"/>
      <c r="C4574" s="42" t="n"/>
      <c r="D4574" s="42" t="n"/>
      <c r="E4574" s="42" t="n"/>
      <c r="F4574" s="42" t="n"/>
      <c r="G4574" s="42" t="n"/>
      <c r="H4574" s="42" t="n"/>
      <c r="I4574" s="42" t="n"/>
      <c r="J4574" s="42" t="n"/>
      <c r="K4574" s="42" t="n"/>
      <c r="L4574" s="42" t="n"/>
      <c r="M4574" s="42" t="n"/>
      <c r="N4574" s="42" t="n"/>
      <c r="O4574" s="42" t="n"/>
    </row>
    <row r="4575">
      <c r="A4575" s="40" t="n"/>
      <c r="B4575" s="41" t="n"/>
      <c r="C4575" s="42" t="n"/>
      <c r="D4575" s="42" t="n"/>
      <c r="E4575" s="42" t="n"/>
      <c r="F4575" s="42" t="n"/>
      <c r="G4575" s="42" t="n"/>
      <c r="H4575" s="42" t="n"/>
      <c r="I4575" s="42" t="n"/>
      <c r="J4575" s="42" t="n"/>
      <c r="K4575" s="42" t="n"/>
      <c r="L4575" s="42" t="n"/>
      <c r="M4575" s="42" t="n"/>
      <c r="N4575" s="42" t="n"/>
      <c r="O4575" s="42" t="n"/>
    </row>
    <row r="4576">
      <c r="A4576" s="40" t="n"/>
      <c r="B4576" s="41" t="n"/>
      <c r="C4576" s="42" t="n"/>
      <c r="D4576" s="42" t="n"/>
      <c r="E4576" s="42" t="n"/>
      <c r="F4576" s="42" t="n"/>
      <c r="G4576" s="42" t="n"/>
      <c r="H4576" s="42" t="n"/>
      <c r="I4576" s="42" t="n"/>
      <c r="J4576" s="42" t="n"/>
      <c r="K4576" s="42" t="n"/>
      <c r="L4576" s="42" t="n"/>
      <c r="M4576" s="42" t="n"/>
      <c r="N4576" s="42" t="n"/>
      <c r="O4576" s="42" t="n"/>
    </row>
    <row r="4577">
      <c r="A4577" s="40" t="n"/>
      <c r="B4577" s="41" t="n"/>
      <c r="C4577" s="42" t="n"/>
      <c r="D4577" s="42" t="n"/>
      <c r="E4577" s="42" t="n"/>
      <c r="F4577" s="42" t="n"/>
      <c r="G4577" s="42" t="n"/>
      <c r="H4577" s="42" t="n"/>
      <c r="I4577" s="42" t="n"/>
      <c r="J4577" s="42" t="n"/>
      <c r="K4577" s="42" t="n"/>
      <c r="L4577" s="42" t="n"/>
      <c r="M4577" s="42" t="n"/>
      <c r="N4577" s="42" t="n"/>
      <c r="O4577" s="42" t="n"/>
    </row>
    <row r="4578">
      <c r="A4578" s="40" t="n"/>
      <c r="B4578" s="41" t="n"/>
      <c r="C4578" s="42" t="n"/>
      <c r="D4578" s="42" t="n"/>
      <c r="E4578" s="42" t="n"/>
      <c r="F4578" s="42" t="n"/>
      <c r="G4578" s="42" t="n"/>
      <c r="H4578" s="42" t="n"/>
      <c r="I4578" s="42" t="n"/>
      <c r="J4578" s="42" t="n"/>
      <c r="K4578" s="42" t="n"/>
      <c r="L4578" s="42" t="n"/>
      <c r="M4578" s="42" t="n"/>
      <c r="N4578" s="42" t="n"/>
      <c r="O4578" s="42" t="n"/>
    </row>
    <row r="4579">
      <c r="A4579" s="40" t="n"/>
      <c r="B4579" s="41" t="n"/>
      <c r="C4579" s="42" t="n"/>
      <c r="D4579" s="42" t="n"/>
      <c r="E4579" s="42" t="n"/>
      <c r="F4579" s="42" t="n"/>
      <c r="G4579" s="42" t="n"/>
      <c r="H4579" s="42" t="n"/>
      <c r="I4579" s="42" t="n"/>
      <c r="J4579" s="42" t="n"/>
      <c r="K4579" s="42" t="n"/>
      <c r="L4579" s="42" t="n"/>
      <c r="M4579" s="42" t="n"/>
      <c r="N4579" s="42" t="n"/>
      <c r="O4579" s="42" t="n"/>
    </row>
    <row r="4580">
      <c r="A4580" s="40" t="n"/>
      <c r="B4580" s="41" t="n"/>
      <c r="C4580" s="42" t="n"/>
      <c r="D4580" s="42" t="n"/>
      <c r="E4580" s="42" t="n"/>
      <c r="F4580" s="42" t="n"/>
      <c r="G4580" s="42" t="n"/>
      <c r="H4580" s="42" t="n"/>
      <c r="I4580" s="42" t="n"/>
      <c r="J4580" s="42" t="n"/>
      <c r="K4580" s="42" t="n"/>
      <c r="L4580" s="42" t="n"/>
      <c r="M4580" s="42" t="n"/>
      <c r="N4580" s="42" t="n"/>
      <c r="O4580" s="42" t="n"/>
    </row>
    <row r="4581">
      <c r="A4581" s="40" t="n"/>
      <c r="B4581" s="41" t="n"/>
      <c r="C4581" s="42" t="n"/>
      <c r="D4581" s="42" t="n"/>
      <c r="E4581" s="42" t="n"/>
      <c r="F4581" s="42" t="n"/>
      <c r="G4581" s="42" t="n"/>
      <c r="H4581" s="42" t="n"/>
      <c r="I4581" s="42" t="n"/>
      <c r="J4581" s="42" t="n"/>
      <c r="K4581" s="42" t="n"/>
      <c r="L4581" s="42" t="n"/>
      <c r="M4581" s="42" t="n"/>
      <c r="N4581" s="42" t="n"/>
      <c r="O4581" s="42" t="n"/>
    </row>
    <row r="4582">
      <c r="A4582" s="40" t="n"/>
      <c r="B4582" s="41" t="n"/>
      <c r="C4582" s="42" t="n"/>
      <c r="D4582" s="42" t="n"/>
      <c r="E4582" s="42" t="n"/>
      <c r="F4582" s="42" t="n"/>
      <c r="G4582" s="42" t="n"/>
      <c r="H4582" s="42" t="n"/>
      <c r="I4582" s="42" t="n"/>
      <c r="J4582" s="42" t="n"/>
      <c r="K4582" s="42" t="n"/>
      <c r="L4582" s="42" t="n"/>
      <c r="M4582" s="42" t="n"/>
      <c r="N4582" s="42" t="n"/>
      <c r="O4582" s="42" t="n"/>
    </row>
    <row r="4583">
      <c r="A4583" s="40" t="n"/>
      <c r="B4583" s="41" t="n"/>
      <c r="C4583" s="42" t="n"/>
      <c r="D4583" s="42" t="n"/>
      <c r="E4583" s="42" t="n"/>
      <c r="F4583" s="42" t="n"/>
      <c r="G4583" s="42" t="n"/>
      <c r="H4583" s="42" t="n"/>
      <c r="I4583" s="42" t="n"/>
      <c r="J4583" s="42" t="n"/>
      <c r="K4583" s="42" t="n"/>
      <c r="L4583" s="42" t="n"/>
      <c r="M4583" s="42" t="n"/>
      <c r="N4583" s="42" t="n"/>
      <c r="O4583" s="42" t="n"/>
    </row>
    <row r="4584">
      <c r="A4584" s="40" t="n"/>
      <c r="B4584" s="41" t="n"/>
      <c r="C4584" s="42" t="n"/>
      <c r="D4584" s="42" t="n"/>
      <c r="E4584" s="42" t="n"/>
      <c r="F4584" s="42" t="n"/>
      <c r="G4584" s="42" t="n"/>
      <c r="H4584" s="42" t="n"/>
      <c r="I4584" s="42" t="n"/>
      <c r="J4584" s="42" t="n"/>
      <c r="K4584" s="42" t="n"/>
      <c r="L4584" s="42" t="n"/>
      <c r="M4584" s="42" t="n"/>
      <c r="N4584" s="42" t="n"/>
      <c r="O4584" s="42" t="n"/>
    </row>
    <row r="4585">
      <c r="A4585" s="40" t="n"/>
      <c r="B4585" s="41" t="n"/>
      <c r="C4585" s="42" t="n"/>
      <c r="D4585" s="42" t="n"/>
      <c r="E4585" s="42" t="n"/>
      <c r="F4585" s="42" t="n"/>
      <c r="G4585" s="42" t="n"/>
      <c r="H4585" s="42" t="n"/>
      <c r="I4585" s="42" t="n"/>
      <c r="J4585" s="42" t="n"/>
      <c r="K4585" s="42" t="n"/>
      <c r="L4585" s="42" t="n"/>
      <c r="M4585" s="42" t="n"/>
      <c r="N4585" s="42" t="n"/>
      <c r="O4585" s="42" t="n"/>
    </row>
    <row r="4586">
      <c r="A4586" s="40" t="n"/>
      <c r="B4586" s="41" t="n"/>
      <c r="C4586" s="42" t="n"/>
      <c r="D4586" s="42" t="n"/>
      <c r="E4586" s="42" t="n"/>
      <c r="F4586" s="42" t="n"/>
      <c r="G4586" s="42" t="n"/>
      <c r="H4586" s="42" t="n"/>
      <c r="I4586" s="42" t="n"/>
      <c r="J4586" s="42" t="n"/>
      <c r="K4586" s="42" t="n"/>
      <c r="L4586" s="42" t="n"/>
      <c r="M4586" s="42" t="n"/>
      <c r="N4586" s="42" t="n"/>
      <c r="O4586" s="42" t="n"/>
    </row>
    <row r="4587">
      <c r="A4587" s="40" t="n"/>
      <c r="B4587" s="41" t="n"/>
      <c r="C4587" s="42" t="n"/>
      <c r="D4587" s="42" t="n"/>
      <c r="E4587" s="42" t="n"/>
      <c r="F4587" s="42" t="n"/>
      <c r="G4587" s="42" t="n"/>
      <c r="H4587" s="42" t="n"/>
      <c r="I4587" s="42" t="n"/>
      <c r="J4587" s="42" t="n"/>
      <c r="K4587" s="42" t="n"/>
      <c r="L4587" s="42" t="n"/>
      <c r="M4587" s="42" t="n"/>
      <c r="N4587" s="42" t="n"/>
      <c r="O4587" s="42" t="n"/>
    </row>
    <row r="4588">
      <c r="A4588" s="40" t="n"/>
      <c r="B4588" s="41" t="n"/>
      <c r="C4588" s="42" t="n"/>
      <c r="D4588" s="42" t="n"/>
      <c r="E4588" s="42" t="n"/>
      <c r="F4588" s="42" t="n"/>
      <c r="G4588" s="42" t="n"/>
      <c r="H4588" s="42" t="n"/>
      <c r="I4588" s="42" t="n"/>
      <c r="J4588" s="42" t="n"/>
      <c r="K4588" s="42" t="n"/>
      <c r="L4588" s="42" t="n"/>
      <c r="M4588" s="42" t="n"/>
      <c r="N4588" s="42" t="n"/>
      <c r="O4588" s="42" t="n"/>
    </row>
    <row r="4589">
      <c r="A4589" s="40" t="n"/>
      <c r="B4589" s="41" t="n"/>
      <c r="C4589" s="42" t="n"/>
      <c r="D4589" s="42" t="n"/>
      <c r="E4589" s="42" t="n"/>
      <c r="F4589" s="42" t="n"/>
      <c r="G4589" s="42" t="n"/>
      <c r="H4589" s="42" t="n"/>
      <c r="I4589" s="42" t="n"/>
      <c r="J4589" s="42" t="n"/>
      <c r="K4589" s="42" t="n"/>
      <c r="L4589" s="42" t="n"/>
      <c r="M4589" s="42" t="n"/>
      <c r="N4589" s="42" t="n"/>
      <c r="O4589" s="42" t="n"/>
    </row>
    <row r="4590">
      <c r="A4590" s="40" t="n"/>
      <c r="B4590" s="41" t="n"/>
      <c r="C4590" s="42" t="n"/>
      <c r="D4590" s="42" t="n"/>
      <c r="E4590" s="42" t="n"/>
      <c r="F4590" s="42" t="n"/>
      <c r="G4590" s="42" t="n"/>
      <c r="H4590" s="42" t="n"/>
      <c r="I4590" s="42" t="n"/>
      <c r="J4590" s="42" t="n"/>
      <c r="K4590" s="42" t="n"/>
      <c r="L4590" s="42" t="n"/>
      <c r="M4590" s="42" t="n"/>
      <c r="N4590" s="42" t="n"/>
      <c r="O4590" s="42" t="n"/>
    </row>
    <row r="4591">
      <c r="A4591" s="40" t="n"/>
      <c r="B4591" s="41" t="n"/>
      <c r="C4591" s="42" t="n"/>
      <c r="D4591" s="42" t="n"/>
      <c r="E4591" s="42" t="n"/>
      <c r="F4591" s="42" t="n"/>
      <c r="G4591" s="42" t="n"/>
      <c r="H4591" s="42" t="n"/>
      <c r="I4591" s="42" t="n"/>
      <c r="J4591" s="42" t="n"/>
      <c r="K4591" s="42" t="n"/>
      <c r="L4591" s="42" t="n"/>
      <c r="M4591" s="42" t="n"/>
      <c r="N4591" s="42" t="n"/>
      <c r="O4591" s="42" t="n"/>
    </row>
    <row r="4592">
      <c r="A4592" s="40" t="n"/>
      <c r="B4592" s="41" t="n"/>
      <c r="C4592" s="42" t="n"/>
      <c r="D4592" s="42" t="n"/>
      <c r="E4592" s="42" t="n"/>
      <c r="F4592" s="42" t="n"/>
      <c r="G4592" s="42" t="n"/>
      <c r="H4592" s="42" t="n"/>
      <c r="I4592" s="42" t="n"/>
      <c r="J4592" s="42" t="n"/>
      <c r="K4592" s="42" t="n"/>
      <c r="L4592" s="42" t="n"/>
      <c r="M4592" s="42" t="n"/>
      <c r="N4592" s="42" t="n"/>
      <c r="O4592" s="42" t="n"/>
    </row>
    <row r="4593">
      <c r="A4593" s="40" t="n"/>
      <c r="B4593" s="41" t="n"/>
      <c r="C4593" s="42" t="n"/>
      <c r="D4593" s="42" t="n"/>
      <c r="E4593" s="42" t="n"/>
      <c r="F4593" s="42" t="n"/>
      <c r="G4593" s="42" t="n"/>
      <c r="H4593" s="42" t="n"/>
      <c r="I4593" s="42" t="n"/>
      <c r="J4593" s="42" t="n"/>
      <c r="K4593" s="42" t="n"/>
      <c r="L4593" s="42" t="n"/>
      <c r="M4593" s="42" t="n"/>
      <c r="N4593" s="42" t="n"/>
      <c r="O4593" s="42" t="n"/>
    </row>
    <row r="4594">
      <c r="A4594" s="40" t="n"/>
      <c r="B4594" s="41" t="n"/>
      <c r="C4594" s="42" t="n"/>
      <c r="D4594" s="42" t="n"/>
      <c r="E4594" s="42" t="n"/>
      <c r="F4594" s="42" t="n"/>
      <c r="G4594" s="42" t="n"/>
      <c r="H4594" s="42" t="n"/>
      <c r="I4594" s="42" t="n"/>
      <c r="J4594" s="42" t="n"/>
      <c r="K4594" s="42" t="n"/>
      <c r="L4594" s="42" t="n"/>
      <c r="M4594" s="42" t="n"/>
      <c r="N4594" s="42" t="n"/>
      <c r="O4594" s="42" t="n"/>
    </row>
    <row r="4595">
      <c r="A4595" s="40" t="n"/>
      <c r="B4595" s="41" t="n"/>
      <c r="C4595" s="42" t="n"/>
      <c r="D4595" s="42" t="n"/>
      <c r="E4595" s="42" t="n"/>
      <c r="F4595" s="42" t="n"/>
      <c r="G4595" s="42" t="n"/>
      <c r="H4595" s="42" t="n"/>
      <c r="I4595" s="42" t="n"/>
      <c r="J4595" s="42" t="n"/>
      <c r="K4595" s="42" t="n"/>
      <c r="L4595" s="42" t="n"/>
      <c r="M4595" s="42" t="n"/>
      <c r="N4595" s="42" t="n"/>
      <c r="O4595" s="42" t="n"/>
    </row>
    <row r="4596">
      <c r="A4596" s="40" t="n"/>
      <c r="B4596" s="41" t="n"/>
      <c r="C4596" s="42" t="n"/>
      <c r="D4596" s="42" t="n"/>
      <c r="E4596" s="42" t="n"/>
      <c r="F4596" s="42" t="n"/>
      <c r="G4596" s="42" t="n"/>
      <c r="H4596" s="42" t="n"/>
      <c r="I4596" s="42" t="n"/>
      <c r="J4596" s="42" t="n"/>
      <c r="K4596" s="42" t="n"/>
      <c r="L4596" s="42" t="n"/>
      <c r="M4596" s="42" t="n"/>
      <c r="N4596" s="42" t="n"/>
      <c r="O4596" s="42" t="n"/>
    </row>
    <row r="4597">
      <c r="A4597" s="40" t="n"/>
      <c r="B4597" s="41" t="n"/>
      <c r="C4597" s="42" t="n"/>
      <c r="D4597" s="42" t="n"/>
      <c r="E4597" s="42" t="n"/>
      <c r="F4597" s="42" t="n"/>
      <c r="G4597" s="42" t="n"/>
      <c r="H4597" s="42" t="n"/>
      <c r="I4597" s="42" t="n"/>
      <c r="J4597" s="42" t="n"/>
      <c r="K4597" s="42" t="n"/>
      <c r="L4597" s="42" t="n"/>
      <c r="M4597" s="42" t="n"/>
      <c r="N4597" s="42" t="n"/>
      <c r="O4597" s="42" t="n"/>
    </row>
    <row r="4598">
      <c r="A4598" s="40" t="n"/>
      <c r="B4598" s="41" t="n"/>
      <c r="C4598" s="42" t="n"/>
      <c r="D4598" s="42" t="n"/>
      <c r="E4598" s="42" t="n"/>
      <c r="F4598" s="42" t="n"/>
      <c r="G4598" s="42" t="n"/>
      <c r="H4598" s="42" t="n"/>
      <c r="I4598" s="42" t="n"/>
      <c r="J4598" s="42" t="n"/>
      <c r="K4598" s="42" t="n"/>
      <c r="L4598" s="42" t="n"/>
      <c r="M4598" s="42" t="n"/>
      <c r="N4598" s="42" t="n"/>
      <c r="O4598" s="42" t="n"/>
    </row>
    <row r="4599">
      <c r="A4599" s="40" t="n"/>
      <c r="B4599" s="41" t="n"/>
      <c r="C4599" s="42" t="n"/>
      <c r="D4599" s="42" t="n"/>
      <c r="E4599" s="42" t="n"/>
      <c r="F4599" s="42" t="n"/>
      <c r="G4599" s="42" t="n"/>
      <c r="H4599" s="42" t="n"/>
      <c r="I4599" s="42" t="n"/>
      <c r="J4599" s="42" t="n"/>
      <c r="K4599" s="42" t="n"/>
      <c r="L4599" s="42" t="n"/>
      <c r="M4599" s="42" t="n"/>
      <c r="N4599" s="42" t="n"/>
      <c r="O4599" s="42" t="n"/>
    </row>
    <row r="4600">
      <c r="A4600" s="40" t="n"/>
      <c r="B4600" s="41" t="n"/>
      <c r="C4600" s="42" t="n"/>
      <c r="D4600" s="42" t="n"/>
      <c r="E4600" s="42" t="n"/>
      <c r="F4600" s="42" t="n"/>
      <c r="G4600" s="42" t="n"/>
      <c r="H4600" s="42" t="n"/>
      <c r="I4600" s="42" t="n"/>
      <c r="J4600" s="42" t="n"/>
      <c r="K4600" s="42" t="n"/>
      <c r="L4600" s="42" t="n"/>
      <c r="M4600" s="42" t="n"/>
      <c r="N4600" s="42" t="n"/>
      <c r="O4600" s="42" t="n"/>
    </row>
    <row r="4601">
      <c r="A4601" s="40" t="n"/>
      <c r="B4601" s="41" t="n"/>
      <c r="C4601" s="42" t="n"/>
      <c r="D4601" s="42" t="n"/>
      <c r="E4601" s="42" t="n"/>
      <c r="F4601" s="42" t="n"/>
      <c r="G4601" s="42" t="n"/>
      <c r="H4601" s="42" t="n"/>
      <c r="I4601" s="42" t="n"/>
      <c r="J4601" s="42" t="n"/>
      <c r="K4601" s="42" t="n"/>
      <c r="L4601" s="42" t="n"/>
      <c r="M4601" s="42" t="n"/>
      <c r="N4601" s="42" t="n"/>
      <c r="O4601" s="42" t="n"/>
    </row>
    <row r="4602">
      <c r="A4602" s="40" t="n"/>
      <c r="B4602" s="41" t="n"/>
      <c r="C4602" s="42" t="n"/>
      <c r="D4602" s="42" t="n"/>
      <c r="E4602" s="42" t="n"/>
      <c r="F4602" s="42" t="n"/>
      <c r="G4602" s="42" t="n"/>
      <c r="H4602" s="42" t="n"/>
      <c r="I4602" s="42" t="n"/>
      <c r="J4602" s="42" t="n"/>
      <c r="K4602" s="42" t="n"/>
      <c r="L4602" s="42" t="n"/>
      <c r="M4602" s="42" t="n"/>
      <c r="N4602" s="42" t="n"/>
      <c r="O4602" s="42" t="n"/>
    </row>
    <row r="4603">
      <c r="A4603" s="40" t="n"/>
      <c r="B4603" s="41" t="n"/>
      <c r="C4603" s="42" t="n"/>
      <c r="D4603" s="42" t="n"/>
      <c r="E4603" s="42" t="n"/>
      <c r="F4603" s="42" t="n"/>
      <c r="G4603" s="42" t="n"/>
      <c r="H4603" s="42" t="n"/>
      <c r="I4603" s="42" t="n"/>
      <c r="J4603" s="42" t="n"/>
      <c r="K4603" s="42" t="n"/>
      <c r="L4603" s="42" t="n"/>
      <c r="M4603" s="42" t="n"/>
      <c r="N4603" s="42" t="n"/>
      <c r="O4603" s="42" t="n"/>
    </row>
    <row r="4604">
      <c r="A4604" s="40" t="n"/>
      <c r="B4604" s="41" t="n"/>
      <c r="C4604" s="42" t="n"/>
      <c r="D4604" s="42" t="n"/>
      <c r="E4604" s="42" t="n"/>
      <c r="F4604" s="42" t="n"/>
      <c r="G4604" s="42" t="n"/>
      <c r="H4604" s="42" t="n"/>
      <c r="I4604" s="42" t="n"/>
      <c r="J4604" s="42" t="n"/>
      <c r="K4604" s="42" t="n"/>
      <c r="L4604" s="42" t="n"/>
      <c r="M4604" s="42" t="n"/>
      <c r="N4604" s="42" t="n"/>
      <c r="O4604" s="42" t="n"/>
    </row>
    <row r="4605">
      <c r="A4605" s="40" t="n"/>
      <c r="B4605" s="41" t="n"/>
      <c r="C4605" s="42" t="n"/>
      <c r="D4605" s="42" t="n"/>
      <c r="E4605" s="42" t="n"/>
      <c r="F4605" s="42" t="n"/>
      <c r="G4605" s="42" t="n"/>
      <c r="H4605" s="42" t="n"/>
      <c r="I4605" s="42" t="n"/>
      <c r="J4605" s="42" t="n"/>
      <c r="K4605" s="42" t="n"/>
      <c r="L4605" s="42" t="n"/>
      <c r="M4605" s="42" t="n"/>
      <c r="N4605" s="42" t="n"/>
      <c r="O4605" s="42" t="n"/>
    </row>
    <row r="4606">
      <c r="A4606" s="40" t="n"/>
      <c r="B4606" s="41" t="n"/>
      <c r="C4606" s="42" t="n"/>
      <c r="D4606" s="42" t="n"/>
      <c r="E4606" s="42" t="n"/>
      <c r="F4606" s="42" t="n"/>
      <c r="G4606" s="42" t="n"/>
      <c r="H4606" s="42" t="n"/>
      <c r="I4606" s="42" t="n"/>
      <c r="J4606" s="42" t="n"/>
      <c r="K4606" s="42" t="n"/>
      <c r="L4606" s="42" t="n"/>
      <c r="M4606" s="42" t="n"/>
      <c r="N4606" s="42" t="n"/>
      <c r="O4606" s="42" t="n"/>
    </row>
    <row r="4607">
      <c r="A4607" s="40" t="n"/>
      <c r="B4607" s="41" t="n"/>
      <c r="C4607" s="42" t="n"/>
      <c r="D4607" s="42" t="n"/>
      <c r="E4607" s="42" t="n"/>
      <c r="F4607" s="42" t="n"/>
      <c r="G4607" s="42" t="n"/>
      <c r="H4607" s="42" t="n"/>
      <c r="I4607" s="42" t="n"/>
      <c r="J4607" s="42" t="n"/>
      <c r="K4607" s="42" t="n"/>
      <c r="L4607" s="42" t="n"/>
      <c r="M4607" s="42" t="n"/>
      <c r="N4607" s="42" t="n"/>
      <c r="O4607" s="42" t="n"/>
    </row>
    <row r="4608">
      <c r="A4608" s="40" t="n"/>
      <c r="B4608" s="41" t="n"/>
      <c r="C4608" s="42" t="n"/>
      <c r="D4608" s="42" t="n"/>
      <c r="E4608" s="42" t="n"/>
      <c r="F4608" s="42" t="n"/>
      <c r="G4608" s="42" t="n"/>
      <c r="H4608" s="42" t="n"/>
      <c r="I4608" s="42" t="n"/>
      <c r="J4608" s="42" t="n"/>
      <c r="K4608" s="42" t="n"/>
      <c r="L4608" s="42" t="n"/>
      <c r="M4608" s="42" t="n"/>
      <c r="N4608" s="42" t="n"/>
      <c r="O4608" s="42" t="n"/>
    </row>
    <row r="4609">
      <c r="A4609" s="40" t="n"/>
      <c r="B4609" s="41" t="n"/>
      <c r="C4609" s="42" t="n"/>
      <c r="D4609" s="42" t="n"/>
      <c r="E4609" s="42" t="n"/>
      <c r="F4609" s="42" t="n"/>
      <c r="G4609" s="42" t="n"/>
      <c r="H4609" s="42" t="n"/>
      <c r="I4609" s="42" t="n"/>
      <c r="J4609" s="42" t="n"/>
      <c r="K4609" s="42" t="n"/>
      <c r="L4609" s="42" t="n"/>
      <c r="M4609" s="42" t="n"/>
      <c r="N4609" s="42" t="n"/>
      <c r="O4609" s="42" t="n"/>
    </row>
    <row r="4610">
      <c r="A4610" s="40" t="n"/>
      <c r="B4610" s="41" t="n"/>
      <c r="C4610" s="42" t="n"/>
      <c r="D4610" s="42" t="n"/>
      <c r="E4610" s="42" t="n"/>
      <c r="F4610" s="42" t="n"/>
      <c r="G4610" s="42" t="n"/>
      <c r="H4610" s="42" t="n"/>
      <c r="I4610" s="42" t="n"/>
      <c r="J4610" s="42" t="n"/>
      <c r="K4610" s="42" t="n"/>
      <c r="L4610" s="42" t="n"/>
      <c r="M4610" s="42" t="n"/>
      <c r="N4610" s="42" t="n"/>
      <c r="O4610" s="42" t="n"/>
    </row>
    <row r="4611">
      <c r="A4611" s="40" t="n"/>
      <c r="B4611" s="41" t="n"/>
      <c r="C4611" s="42" t="n"/>
      <c r="D4611" s="42" t="n"/>
      <c r="E4611" s="42" t="n"/>
      <c r="F4611" s="42" t="n"/>
      <c r="G4611" s="42" t="n"/>
      <c r="H4611" s="42" t="n"/>
      <c r="I4611" s="42" t="n"/>
      <c r="J4611" s="42" t="n"/>
      <c r="K4611" s="42" t="n"/>
      <c r="L4611" s="42" t="n"/>
      <c r="M4611" s="42" t="n"/>
      <c r="N4611" s="42" t="n"/>
      <c r="O4611" s="42" t="n"/>
    </row>
    <row r="4612">
      <c r="A4612" s="40" t="n"/>
      <c r="B4612" s="41" t="n"/>
      <c r="C4612" s="42" t="n"/>
      <c r="D4612" s="42" t="n"/>
      <c r="E4612" s="42" t="n"/>
      <c r="F4612" s="42" t="n"/>
      <c r="G4612" s="42" t="n"/>
      <c r="H4612" s="42" t="n"/>
      <c r="I4612" s="42" t="n"/>
      <c r="J4612" s="42" t="n"/>
      <c r="K4612" s="42" t="n"/>
      <c r="L4612" s="42" t="n"/>
      <c r="M4612" s="42" t="n"/>
      <c r="N4612" s="42" t="n"/>
      <c r="O4612" s="42" t="n"/>
    </row>
    <row r="4613">
      <c r="A4613" s="40" t="n"/>
      <c r="B4613" s="41" t="n"/>
      <c r="C4613" s="42" t="n"/>
      <c r="D4613" s="42" t="n"/>
      <c r="E4613" s="42" t="n"/>
      <c r="F4613" s="42" t="n"/>
      <c r="G4613" s="42" t="n"/>
      <c r="H4613" s="42" t="n"/>
      <c r="I4613" s="42" t="n"/>
      <c r="J4613" s="42" t="n"/>
      <c r="K4613" s="42" t="n"/>
      <c r="L4613" s="42" t="n"/>
      <c r="M4613" s="42" t="n"/>
      <c r="N4613" s="42" t="n"/>
      <c r="O4613" s="42" t="n"/>
    </row>
    <row r="4614">
      <c r="A4614" s="40" t="n"/>
      <c r="B4614" s="41" t="n"/>
      <c r="C4614" s="42" t="n"/>
      <c r="D4614" s="42" t="n"/>
      <c r="E4614" s="42" t="n"/>
      <c r="F4614" s="42" t="n"/>
      <c r="G4614" s="42" t="n"/>
      <c r="H4614" s="42" t="n"/>
      <c r="I4614" s="42" t="n"/>
      <c r="J4614" s="42" t="n"/>
      <c r="K4614" s="42" t="n"/>
      <c r="L4614" s="42" t="n"/>
      <c r="M4614" s="42" t="n"/>
      <c r="N4614" s="42" t="n"/>
      <c r="O4614" s="42" t="n"/>
    </row>
    <row r="4615">
      <c r="A4615" s="40" t="n"/>
      <c r="B4615" s="41" t="n"/>
      <c r="C4615" s="42" t="n"/>
      <c r="D4615" s="42" t="n"/>
      <c r="E4615" s="42" t="n"/>
      <c r="F4615" s="42" t="n"/>
      <c r="G4615" s="42" t="n"/>
      <c r="H4615" s="42" t="n"/>
      <c r="I4615" s="42" t="n"/>
      <c r="J4615" s="42" t="n"/>
      <c r="K4615" s="42" t="n"/>
      <c r="L4615" s="42" t="n"/>
      <c r="M4615" s="42" t="n"/>
      <c r="N4615" s="42" t="n"/>
      <c r="O4615" s="42" t="n"/>
    </row>
    <row r="4616">
      <c r="A4616" s="40" t="n"/>
      <c r="B4616" s="41" t="n"/>
      <c r="C4616" s="42" t="n"/>
      <c r="D4616" s="42" t="n"/>
      <c r="E4616" s="42" t="n"/>
      <c r="F4616" s="42" t="n"/>
      <c r="G4616" s="42" t="n"/>
      <c r="H4616" s="42" t="n"/>
      <c r="I4616" s="42" t="n"/>
      <c r="J4616" s="42" t="n"/>
      <c r="K4616" s="42" t="n"/>
      <c r="L4616" s="42" t="n"/>
      <c r="M4616" s="42" t="n"/>
      <c r="N4616" s="42" t="n"/>
      <c r="O4616" s="42" t="n"/>
    </row>
    <row r="4617">
      <c r="A4617" s="40" t="n"/>
      <c r="B4617" s="41" t="n"/>
      <c r="C4617" s="42" t="n"/>
      <c r="D4617" s="42" t="n"/>
      <c r="E4617" s="42" t="n"/>
      <c r="F4617" s="42" t="n"/>
      <c r="G4617" s="42" t="n"/>
      <c r="H4617" s="42" t="n"/>
      <c r="I4617" s="42" t="n"/>
      <c r="J4617" s="42" t="n"/>
      <c r="K4617" s="42" t="n"/>
      <c r="L4617" s="42" t="n"/>
      <c r="M4617" s="42" t="n"/>
      <c r="N4617" s="42" t="n"/>
      <c r="O4617" s="42" t="n"/>
    </row>
    <row r="4618">
      <c r="A4618" s="40" t="n"/>
      <c r="B4618" s="41" t="n"/>
      <c r="C4618" s="42" t="n"/>
      <c r="D4618" s="42" t="n"/>
      <c r="E4618" s="42" t="n"/>
      <c r="F4618" s="42" t="n"/>
      <c r="G4618" s="42" t="n"/>
      <c r="H4618" s="42" t="n"/>
      <c r="I4618" s="42" t="n"/>
      <c r="J4618" s="42" t="n"/>
      <c r="K4618" s="42" t="n"/>
      <c r="L4618" s="42" t="n"/>
      <c r="M4618" s="42" t="n"/>
      <c r="N4618" s="42" t="n"/>
      <c r="O4618" s="42" t="n"/>
    </row>
    <row r="4619">
      <c r="A4619" s="40" t="n"/>
      <c r="B4619" s="41" t="n"/>
      <c r="C4619" s="42" t="n"/>
      <c r="D4619" s="42" t="n"/>
      <c r="E4619" s="42" t="n"/>
      <c r="F4619" s="42" t="n"/>
      <c r="G4619" s="42" t="n"/>
      <c r="H4619" s="42" t="n"/>
      <c r="I4619" s="42" t="n"/>
      <c r="J4619" s="42" t="n"/>
      <c r="K4619" s="42" t="n"/>
      <c r="L4619" s="42" t="n"/>
      <c r="M4619" s="42" t="n"/>
      <c r="N4619" s="42" t="n"/>
      <c r="O4619" s="42" t="n"/>
    </row>
    <row r="4620">
      <c r="A4620" s="40" t="n"/>
      <c r="B4620" s="41" t="n"/>
      <c r="C4620" s="42" t="n"/>
      <c r="D4620" s="42" t="n"/>
      <c r="E4620" s="42" t="n"/>
      <c r="F4620" s="42" t="n"/>
      <c r="G4620" s="42" t="n"/>
      <c r="H4620" s="42" t="n"/>
      <c r="I4620" s="42" t="n"/>
      <c r="J4620" s="42" t="n"/>
      <c r="K4620" s="42" t="n"/>
      <c r="L4620" s="42" t="n"/>
      <c r="M4620" s="42" t="n"/>
      <c r="N4620" s="42" t="n"/>
      <c r="O4620" s="42" t="n"/>
    </row>
    <row r="4621">
      <c r="A4621" s="40" t="n"/>
      <c r="B4621" s="41" t="n"/>
      <c r="C4621" s="42" t="n"/>
      <c r="D4621" s="42" t="n"/>
      <c r="E4621" s="42" t="n"/>
      <c r="F4621" s="42" t="n"/>
      <c r="G4621" s="42" t="n"/>
      <c r="H4621" s="42" t="n"/>
      <c r="I4621" s="42" t="n"/>
      <c r="J4621" s="42" t="n"/>
      <c r="K4621" s="42" t="n"/>
      <c r="L4621" s="42" t="n"/>
      <c r="M4621" s="42" t="n"/>
      <c r="N4621" s="42" t="n"/>
      <c r="O4621" s="42" t="n"/>
    </row>
    <row r="4622">
      <c r="A4622" s="40" t="n"/>
      <c r="B4622" s="41" t="n"/>
      <c r="C4622" s="42" t="n"/>
      <c r="D4622" s="42" t="n"/>
      <c r="E4622" s="42" t="n"/>
      <c r="F4622" s="42" t="n"/>
      <c r="G4622" s="42" t="n"/>
      <c r="H4622" s="42" t="n"/>
      <c r="I4622" s="42" t="n"/>
      <c r="J4622" s="42" t="n"/>
      <c r="K4622" s="42" t="n"/>
      <c r="L4622" s="42" t="n"/>
      <c r="M4622" s="42" t="n"/>
      <c r="N4622" s="42" t="n"/>
      <c r="O4622" s="42" t="n"/>
    </row>
    <row r="4623">
      <c r="A4623" s="40" t="n"/>
      <c r="B4623" s="41" t="n"/>
      <c r="C4623" s="42" t="n"/>
      <c r="D4623" s="42" t="n"/>
      <c r="E4623" s="42" t="n"/>
      <c r="F4623" s="42" t="n"/>
      <c r="G4623" s="42" t="n"/>
      <c r="H4623" s="42" t="n"/>
      <c r="I4623" s="42" t="n"/>
      <c r="J4623" s="42" t="n"/>
      <c r="K4623" s="42" t="n"/>
      <c r="L4623" s="42" t="n"/>
      <c r="M4623" s="42" t="n"/>
      <c r="N4623" s="42" t="n"/>
      <c r="O4623" s="42" t="n"/>
    </row>
    <row r="4624">
      <c r="A4624" s="40" t="n"/>
      <c r="B4624" s="41" t="n"/>
      <c r="C4624" s="42" t="n"/>
      <c r="D4624" s="42" t="n"/>
      <c r="E4624" s="42" t="n"/>
      <c r="F4624" s="42" t="n"/>
      <c r="G4624" s="42" t="n"/>
      <c r="H4624" s="42" t="n"/>
      <c r="I4624" s="42" t="n"/>
      <c r="J4624" s="42" t="n"/>
      <c r="K4624" s="42" t="n"/>
      <c r="L4624" s="42" t="n"/>
      <c r="M4624" s="42" t="n"/>
      <c r="N4624" s="42" t="n"/>
      <c r="O4624" s="42" t="n"/>
    </row>
    <row r="4625">
      <c r="A4625" s="40" t="n"/>
      <c r="B4625" s="41" t="n"/>
      <c r="C4625" s="42" t="n"/>
      <c r="D4625" s="42" t="n"/>
      <c r="E4625" s="42" t="n"/>
      <c r="F4625" s="42" t="n"/>
      <c r="G4625" s="42" t="n"/>
      <c r="H4625" s="42" t="n"/>
      <c r="I4625" s="42" t="n"/>
      <c r="J4625" s="42" t="n"/>
      <c r="K4625" s="42" t="n"/>
      <c r="L4625" s="42" t="n"/>
      <c r="M4625" s="42" t="n"/>
      <c r="N4625" s="42" t="n"/>
      <c r="O4625" s="42" t="n"/>
    </row>
    <row r="4626">
      <c r="A4626" s="40" t="n"/>
      <c r="B4626" s="41" t="n"/>
      <c r="C4626" s="42" t="n"/>
      <c r="D4626" s="42" t="n"/>
      <c r="E4626" s="42" t="n"/>
      <c r="F4626" s="42" t="n"/>
      <c r="G4626" s="42" t="n"/>
      <c r="H4626" s="42" t="n"/>
      <c r="I4626" s="42" t="n"/>
      <c r="J4626" s="42" t="n"/>
      <c r="K4626" s="42" t="n"/>
      <c r="L4626" s="42" t="n"/>
      <c r="M4626" s="42" t="n"/>
      <c r="N4626" s="42" t="n"/>
      <c r="O4626" s="42" t="n"/>
    </row>
    <row r="4627">
      <c r="A4627" s="40" t="n"/>
      <c r="B4627" s="41" t="n"/>
      <c r="C4627" s="42" t="n"/>
      <c r="D4627" s="42" t="n"/>
      <c r="E4627" s="42" t="n"/>
      <c r="F4627" s="42" t="n"/>
      <c r="G4627" s="42" t="n"/>
      <c r="H4627" s="42" t="n"/>
      <c r="I4627" s="42" t="n"/>
      <c r="J4627" s="42" t="n"/>
      <c r="K4627" s="42" t="n"/>
      <c r="L4627" s="42" t="n"/>
      <c r="M4627" s="42" t="n"/>
      <c r="N4627" s="42" t="n"/>
      <c r="O4627" s="42" t="n"/>
    </row>
    <row r="4628">
      <c r="A4628" s="40" t="n"/>
      <c r="B4628" s="41" t="n"/>
      <c r="C4628" s="42" t="n"/>
      <c r="D4628" s="42" t="n"/>
      <c r="E4628" s="42" t="n"/>
      <c r="F4628" s="42" t="n"/>
      <c r="G4628" s="42" t="n"/>
      <c r="H4628" s="42" t="n"/>
      <c r="I4628" s="42" t="n"/>
      <c r="J4628" s="42" t="n"/>
      <c r="K4628" s="42" t="n"/>
      <c r="L4628" s="42" t="n"/>
      <c r="M4628" s="42" t="n"/>
      <c r="N4628" s="42" t="n"/>
      <c r="O4628" s="42" t="n"/>
    </row>
    <row r="4629">
      <c r="A4629" s="40" t="n"/>
      <c r="B4629" s="41" t="n"/>
      <c r="C4629" s="42" t="n"/>
      <c r="D4629" s="42" t="n"/>
      <c r="E4629" s="42" t="n"/>
      <c r="F4629" s="42" t="n"/>
      <c r="G4629" s="42" t="n"/>
      <c r="H4629" s="42" t="n"/>
      <c r="I4629" s="42" t="n"/>
      <c r="J4629" s="42" t="n"/>
      <c r="K4629" s="42" t="n"/>
      <c r="L4629" s="42" t="n"/>
      <c r="M4629" s="42" t="n"/>
      <c r="N4629" s="42" t="n"/>
      <c r="O4629" s="42" t="n"/>
    </row>
    <row r="4630">
      <c r="A4630" s="40" t="n"/>
      <c r="B4630" s="41" t="n"/>
      <c r="C4630" s="42" t="n"/>
      <c r="D4630" s="42" t="n"/>
      <c r="E4630" s="42" t="n"/>
      <c r="F4630" s="42" t="n"/>
      <c r="G4630" s="42" t="n"/>
      <c r="H4630" s="42" t="n"/>
      <c r="I4630" s="42" t="n"/>
      <c r="J4630" s="42" t="n"/>
      <c r="K4630" s="42" t="n"/>
      <c r="L4630" s="42" t="n"/>
      <c r="M4630" s="42" t="n"/>
      <c r="N4630" s="42" t="n"/>
      <c r="O4630" s="42" t="n"/>
    </row>
    <row r="4631">
      <c r="A4631" s="40" t="n"/>
      <c r="B4631" s="41" t="n"/>
      <c r="C4631" s="42" t="n"/>
      <c r="D4631" s="42" t="n"/>
      <c r="E4631" s="42" t="n"/>
      <c r="F4631" s="42" t="n"/>
      <c r="G4631" s="42" t="n"/>
      <c r="H4631" s="42" t="n"/>
      <c r="I4631" s="42" t="n"/>
      <c r="J4631" s="42" t="n"/>
      <c r="K4631" s="42" t="n"/>
      <c r="L4631" s="42" t="n"/>
      <c r="M4631" s="42" t="n"/>
      <c r="N4631" s="42" t="n"/>
      <c r="O4631" s="42" t="n"/>
    </row>
    <row r="4632">
      <c r="A4632" s="40" t="n"/>
      <c r="B4632" s="41" t="n"/>
      <c r="C4632" s="42" t="n"/>
      <c r="D4632" s="42" t="n"/>
      <c r="E4632" s="42" t="n"/>
      <c r="F4632" s="42" t="n"/>
      <c r="G4632" s="42" t="n"/>
      <c r="H4632" s="42" t="n"/>
      <c r="I4632" s="42" t="n"/>
      <c r="J4632" s="42" t="n"/>
      <c r="K4632" s="42" t="n"/>
      <c r="L4632" s="42" t="n"/>
      <c r="M4632" s="42" t="n"/>
      <c r="N4632" s="42" t="n"/>
      <c r="O4632" s="42" t="n"/>
    </row>
    <row r="4633">
      <c r="A4633" s="40" t="n"/>
      <c r="B4633" s="41" t="n"/>
      <c r="C4633" s="42" t="n"/>
      <c r="D4633" s="42" t="n"/>
      <c r="E4633" s="42" t="n"/>
      <c r="F4633" s="42" t="n"/>
      <c r="G4633" s="42" t="n"/>
      <c r="H4633" s="42" t="n"/>
      <c r="I4633" s="42" t="n"/>
      <c r="J4633" s="42" t="n"/>
      <c r="K4633" s="42" t="n"/>
      <c r="L4633" s="42" t="n"/>
      <c r="M4633" s="42" t="n"/>
      <c r="N4633" s="42" t="n"/>
      <c r="O4633" s="42" t="n"/>
    </row>
    <row r="4634">
      <c r="A4634" s="40" t="n"/>
      <c r="B4634" s="41" t="n"/>
      <c r="C4634" s="42" t="n"/>
      <c r="D4634" s="42" t="n"/>
      <c r="E4634" s="42" t="n"/>
      <c r="F4634" s="42" t="n"/>
      <c r="G4634" s="42" t="n"/>
      <c r="H4634" s="42" t="n"/>
      <c r="I4634" s="42" t="n"/>
      <c r="J4634" s="42" t="n"/>
      <c r="K4634" s="42" t="n"/>
      <c r="L4634" s="42" t="n"/>
      <c r="M4634" s="42" t="n"/>
      <c r="N4634" s="42" t="n"/>
      <c r="O4634" s="42" t="n"/>
    </row>
    <row r="4635">
      <c r="A4635" s="40" t="n"/>
      <c r="B4635" s="41" t="n"/>
      <c r="C4635" s="42" t="n"/>
      <c r="D4635" s="42" t="n"/>
      <c r="E4635" s="42" t="n"/>
      <c r="F4635" s="42" t="n"/>
      <c r="G4635" s="42" t="n"/>
      <c r="H4635" s="42" t="n"/>
      <c r="I4635" s="42" t="n"/>
      <c r="J4635" s="42" t="n"/>
      <c r="K4635" s="42" t="n"/>
      <c r="L4635" s="42" t="n"/>
      <c r="M4635" s="42" t="n"/>
      <c r="N4635" s="42" t="n"/>
      <c r="O4635" s="42" t="n"/>
    </row>
    <row r="4636">
      <c r="A4636" s="40" t="n"/>
      <c r="B4636" s="41" t="n"/>
      <c r="C4636" s="42" t="n"/>
      <c r="D4636" s="42" t="n"/>
      <c r="E4636" s="42" t="n"/>
      <c r="F4636" s="42" t="n"/>
      <c r="G4636" s="42" t="n"/>
      <c r="H4636" s="42" t="n"/>
      <c r="I4636" s="42" t="n"/>
      <c r="J4636" s="42" t="n"/>
      <c r="K4636" s="42" t="n"/>
      <c r="L4636" s="42" t="n"/>
      <c r="M4636" s="42" t="n"/>
      <c r="N4636" s="42" t="n"/>
      <c r="O4636" s="42" t="n"/>
    </row>
    <row r="4637">
      <c r="A4637" s="40" t="n"/>
      <c r="B4637" s="41" t="n"/>
      <c r="C4637" s="42" t="n"/>
      <c r="D4637" s="42" t="n"/>
      <c r="E4637" s="42" t="n"/>
      <c r="F4637" s="42" t="n"/>
      <c r="G4637" s="42" t="n"/>
      <c r="H4637" s="42" t="n"/>
      <c r="I4637" s="42" t="n"/>
      <c r="J4637" s="42" t="n"/>
      <c r="K4637" s="42" t="n"/>
      <c r="L4637" s="42" t="n"/>
      <c r="M4637" s="42" t="n"/>
      <c r="N4637" s="42" t="n"/>
      <c r="O4637" s="42" t="n"/>
    </row>
    <row r="4638">
      <c r="A4638" s="40" t="n"/>
      <c r="B4638" s="41" t="n"/>
      <c r="C4638" s="42" t="n"/>
      <c r="D4638" s="42" t="n"/>
      <c r="E4638" s="42" t="n"/>
      <c r="F4638" s="42" t="n"/>
      <c r="G4638" s="42" t="n"/>
      <c r="H4638" s="42" t="n"/>
      <c r="I4638" s="42" t="n"/>
      <c r="J4638" s="42" t="n"/>
      <c r="K4638" s="42" t="n"/>
      <c r="L4638" s="42" t="n"/>
      <c r="M4638" s="42" t="n"/>
      <c r="N4638" s="42" t="n"/>
      <c r="O4638" s="42" t="n"/>
    </row>
    <row r="4639">
      <c r="A4639" s="40" t="n"/>
      <c r="B4639" s="41" t="n"/>
      <c r="C4639" s="42" t="n"/>
      <c r="D4639" s="42" t="n"/>
      <c r="E4639" s="42" t="n"/>
      <c r="F4639" s="42" t="n"/>
      <c r="G4639" s="42" t="n"/>
      <c r="H4639" s="42" t="n"/>
      <c r="I4639" s="42" t="n"/>
      <c r="J4639" s="42" t="n"/>
      <c r="K4639" s="42" t="n"/>
      <c r="L4639" s="42" t="n"/>
      <c r="M4639" s="42" t="n"/>
      <c r="N4639" s="42" t="n"/>
      <c r="O4639" s="42" t="n"/>
    </row>
    <row r="4640">
      <c r="A4640" s="40" t="n"/>
      <c r="B4640" s="41" t="n"/>
      <c r="C4640" s="42" t="n"/>
      <c r="D4640" s="42" t="n"/>
      <c r="E4640" s="42" t="n"/>
      <c r="F4640" s="42" t="n"/>
      <c r="G4640" s="42" t="n"/>
      <c r="H4640" s="42" t="n"/>
      <c r="I4640" s="42" t="n"/>
      <c r="J4640" s="42" t="n"/>
      <c r="K4640" s="42" t="n"/>
      <c r="L4640" s="42" t="n"/>
      <c r="M4640" s="42" t="n"/>
      <c r="N4640" s="42" t="n"/>
      <c r="O4640" s="42" t="n"/>
    </row>
    <row r="4641">
      <c r="A4641" s="40" t="n"/>
      <c r="B4641" s="41" t="n"/>
      <c r="C4641" s="42" t="n"/>
      <c r="D4641" s="42" t="n"/>
      <c r="E4641" s="42" t="n"/>
      <c r="F4641" s="42" t="n"/>
      <c r="G4641" s="42" t="n"/>
      <c r="H4641" s="42" t="n"/>
      <c r="I4641" s="42" t="n"/>
      <c r="J4641" s="42" t="n"/>
      <c r="K4641" s="42" t="n"/>
      <c r="L4641" s="42" t="n"/>
      <c r="M4641" s="42" t="n"/>
      <c r="N4641" s="42" t="n"/>
      <c r="O4641" s="42" t="n"/>
    </row>
    <row r="4642">
      <c r="A4642" s="40" t="n"/>
      <c r="B4642" s="41" t="n"/>
      <c r="C4642" s="42" t="n"/>
      <c r="D4642" s="42" t="n"/>
      <c r="E4642" s="42" t="n"/>
      <c r="F4642" s="42" t="n"/>
      <c r="G4642" s="42" t="n"/>
      <c r="H4642" s="42" t="n"/>
      <c r="I4642" s="42" t="n"/>
      <c r="J4642" s="42" t="n"/>
      <c r="K4642" s="42" t="n"/>
      <c r="L4642" s="42" t="n"/>
      <c r="M4642" s="42" t="n"/>
      <c r="N4642" s="42" t="n"/>
      <c r="O4642" s="42" t="n"/>
    </row>
    <row r="4643">
      <c r="A4643" s="40" t="n"/>
      <c r="B4643" s="41" t="n"/>
      <c r="C4643" s="42" t="n"/>
      <c r="D4643" s="42" t="n"/>
      <c r="E4643" s="42" t="n"/>
      <c r="F4643" s="42" t="n"/>
      <c r="G4643" s="42" t="n"/>
      <c r="H4643" s="42" t="n"/>
      <c r="I4643" s="42" t="n"/>
      <c r="J4643" s="42" t="n"/>
      <c r="K4643" s="42" t="n"/>
      <c r="L4643" s="42" t="n"/>
      <c r="M4643" s="42" t="n"/>
      <c r="N4643" s="42" t="n"/>
      <c r="O4643" s="42" t="n"/>
    </row>
    <row r="4644">
      <c r="A4644" s="40" t="n"/>
      <c r="B4644" s="41" t="n"/>
      <c r="C4644" s="42" t="n"/>
      <c r="D4644" s="42" t="n"/>
      <c r="E4644" s="42" t="n"/>
      <c r="F4644" s="42" t="n"/>
      <c r="G4644" s="42" t="n"/>
      <c r="H4644" s="42" t="n"/>
      <c r="I4644" s="42" t="n"/>
      <c r="J4644" s="42" t="n"/>
      <c r="K4644" s="42" t="n"/>
      <c r="L4644" s="42" t="n"/>
      <c r="M4644" s="42" t="n"/>
      <c r="N4644" s="42" t="n"/>
      <c r="O4644" s="42" t="n"/>
    </row>
    <row r="4645">
      <c r="A4645" s="40" t="n"/>
      <c r="B4645" s="41" t="n"/>
      <c r="C4645" s="42" t="n"/>
      <c r="D4645" s="42" t="n"/>
      <c r="E4645" s="42" t="n"/>
      <c r="F4645" s="42" t="n"/>
      <c r="G4645" s="42" t="n"/>
      <c r="H4645" s="42" t="n"/>
      <c r="I4645" s="42" t="n"/>
      <c r="J4645" s="42" t="n"/>
      <c r="K4645" s="42" t="n"/>
      <c r="L4645" s="42" t="n"/>
      <c r="M4645" s="42" t="n"/>
      <c r="N4645" s="42" t="n"/>
      <c r="O4645" s="42" t="n"/>
    </row>
    <row r="4646">
      <c r="A4646" s="40" t="n"/>
      <c r="B4646" s="41" t="n"/>
      <c r="C4646" s="42" t="n"/>
      <c r="D4646" s="42" t="n"/>
      <c r="E4646" s="42" t="n"/>
      <c r="F4646" s="42" t="n"/>
      <c r="G4646" s="42" t="n"/>
      <c r="H4646" s="42" t="n"/>
      <c r="I4646" s="42" t="n"/>
      <c r="J4646" s="42" t="n"/>
      <c r="K4646" s="42" t="n"/>
      <c r="L4646" s="42" t="n"/>
      <c r="M4646" s="42" t="n"/>
      <c r="N4646" s="42" t="n"/>
      <c r="O4646" s="42" t="n"/>
    </row>
    <row r="4647">
      <c r="A4647" s="40" t="n"/>
      <c r="B4647" s="41" t="n"/>
      <c r="C4647" s="42" t="n"/>
      <c r="D4647" s="42" t="n"/>
      <c r="E4647" s="42" t="n"/>
      <c r="F4647" s="42" t="n"/>
      <c r="G4647" s="42" t="n"/>
      <c r="H4647" s="42" t="n"/>
      <c r="I4647" s="42" t="n"/>
      <c r="J4647" s="42" t="n"/>
      <c r="K4647" s="42" t="n"/>
      <c r="L4647" s="42" t="n"/>
      <c r="M4647" s="42" t="n"/>
      <c r="N4647" s="42" t="n"/>
      <c r="O4647" s="42" t="n"/>
    </row>
    <row r="4648">
      <c r="A4648" s="40" t="n"/>
      <c r="B4648" s="41" t="n"/>
      <c r="C4648" s="42" t="n"/>
      <c r="D4648" s="42" t="n"/>
      <c r="E4648" s="42" t="n"/>
      <c r="F4648" s="42" t="n"/>
      <c r="G4648" s="42" t="n"/>
      <c r="H4648" s="42" t="n"/>
      <c r="I4648" s="42" t="n"/>
      <c r="J4648" s="42" t="n"/>
      <c r="K4648" s="42" t="n"/>
      <c r="L4648" s="42" t="n"/>
      <c r="M4648" s="42" t="n"/>
      <c r="N4648" s="42" t="n"/>
      <c r="O4648" s="42" t="n"/>
    </row>
    <row r="4649">
      <c r="A4649" s="40" t="n"/>
      <c r="B4649" s="41" t="n"/>
      <c r="C4649" s="42" t="n"/>
      <c r="D4649" s="42" t="n"/>
      <c r="E4649" s="42" t="n"/>
      <c r="F4649" s="42" t="n"/>
      <c r="G4649" s="42" t="n"/>
      <c r="H4649" s="42" t="n"/>
      <c r="I4649" s="42" t="n"/>
      <c r="J4649" s="42" t="n"/>
      <c r="K4649" s="42" t="n"/>
      <c r="L4649" s="42" t="n"/>
      <c r="M4649" s="42" t="n"/>
      <c r="N4649" s="42" t="n"/>
      <c r="O4649" s="42" t="n"/>
    </row>
    <row r="4650">
      <c r="A4650" s="40" t="n"/>
      <c r="B4650" s="41" t="n"/>
      <c r="C4650" s="42" t="n"/>
      <c r="D4650" s="42" t="n"/>
      <c r="E4650" s="42" t="n"/>
      <c r="F4650" s="42" t="n"/>
      <c r="G4650" s="42" t="n"/>
      <c r="H4650" s="42" t="n"/>
      <c r="I4650" s="42" t="n"/>
      <c r="J4650" s="42" t="n"/>
      <c r="K4650" s="42" t="n"/>
      <c r="L4650" s="42" t="n"/>
      <c r="M4650" s="42" t="n"/>
      <c r="N4650" s="42" t="n"/>
      <c r="O4650" s="42" t="n"/>
    </row>
    <row r="4651">
      <c r="A4651" s="40" t="n"/>
      <c r="B4651" s="41" t="n"/>
      <c r="C4651" s="42" t="n"/>
      <c r="D4651" s="42" t="n"/>
      <c r="E4651" s="42" t="n"/>
      <c r="F4651" s="42" t="n"/>
      <c r="G4651" s="42" t="n"/>
      <c r="H4651" s="42" t="n"/>
      <c r="I4651" s="42" t="n"/>
      <c r="J4651" s="42" t="n"/>
      <c r="K4651" s="42" t="n"/>
      <c r="L4651" s="42" t="n"/>
      <c r="M4651" s="42" t="n"/>
      <c r="N4651" s="42" t="n"/>
      <c r="O4651" s="42" t="n"/>
    </row>
    <row r="4652">
      <c r="A4652" s="40" t="n"/>
      <c r="B4652" s="41" t="n"/>
      <c r="C4652" s="42" t="n"/>
      <c r="D4652" s="42" t="n"/>
      <c r="E4652" s="42" t="n"/>
      <c r="F4652" s="42" t="n"/>
      <c r="G4652" s="42" t="n"/>
      <c r="H4652" s="42" t="n"/>
      <c r="I4652" s="42" t="n"/>
      <c r="J4652" s="42" t="n"/>
      <c r="K4652" s="42" t="n"/>
      <c r="L4652" s="42" t="n"/>
      <c r="M4652" s="42" t="n"/>
      <c r="N4652" s="42" t="n"/>
      <c r="O4652" s="42" t="n"/>
    </row>
    <row r="4653">
      <c r="A4653" s="40" t="n"/>
      <c r="B4653" s="41" t="n"/>
      <c r="C4653" s="42" t="n"/>
      <c r="D4653" s="42" t="n"/>
      <c r="E4653" s="42" t="n"/>
      <c r="F4653" s="42" t="n"/>
      <c r="G4653" s="42" t="n"/>
      <c r="H4653" s="42" t="n"/>
      <c r="I4653" s="42" t="n"/>
      <c r="J4653" s="42" t="n"/>
      <c r="K4653" s="42" t="n"/>
      <c r="L4653" s="42" t="n"/>
      <c r="M4653" s="42" t="n"/>
      <c r="N4653" s="42" t="n"/>
      <c r="O4653" s="42" t="n"/>
    </row>
    <row r="4654">
      <c r="A4654" s="40" t="n"/>
      <c r="B4654" s="41" t="n"/>
      <c r="C4654" s="42" t="n"/>
      <c r="D4654" s="42" t="n"/>
      <c r="E4654" s="42" t="n"/>
      <c r="F4654" s="42" t="n"/>
      <c r="G4654" s="42" t="n"/>
      <c r="H4654" s="42" t="n"/>
      <c r="I4654" s="42" t="n"/>
      <c r="J4654" s="42" t="n"/>
      <c r="K4654" s="42" t="n"/>
      <c r="L4654" s="42" t="n"/>
      <c r="M4654" s="42" t="n"/>
      <c r="N4654" s="42" t="n"/>
      <c r="O4654" s="42" t="n"/>
    </row>
    <row r="4655">
      <c r="A4655" s="40" t="n"/>
      <c r="B4655" s="41" t="n"/>
      <c r="C4655" s="42" t="n"/>
      <c r="D4655" s="42" t="n"/>
      <c r="E4655" s="42" t="n"/>
      <c r="F4655" s="42" t="n"/>
      <c r="G4655" s="42" t="n"/>
      <c r="H4655" s="42" t="n"/>
      <c r="I4655" s="42" t="n"/>
      <c r="J4655" s="42" t="n"/>
      <c r="K4655" s="42" t="n"/>
      <c r="L4655" s="42" t="n"/>
      <c r="M4655" s="42" t="n"/>
      <c r="N4655" s="42" t="n"/>
      <c r="O4655" s="42" t="n"/>
    </row>
    <row r="4656">
      <c r="A4656" s="40" t="n"/>
      <c r="B4656" s="41" t="n"/>
      <c r="C4656" s="42" t="n"/>
      <c r="D4656" s="42" t="n"/>
      <c r="E4656" s="42" t="n"/>
      <c r="F4656" s="42" t="n"/>
      <c r="G4656" s="42" t="n"/>
      <c r="H4656" s="42" t="n"/>
      <c r="I4656" s="42" t="n"/>
      <c r="J4656" s="42" t="n"/>
      <c r="K4656" s="42" t="n"/>
      <c r="L4656" s="42" t="n"/>
      <c r="M4656" s="42" t="n"/>
      <c r="N4656" s="42" t="n"/>
      <c r="O4656" s="42" t="n"/>
    </row>
    <row r="4657">
      <c r="A4657" s="40" t="n"/>
      <c r="B4657" s="41" t="n"/>
      <c r="C4657" s="42" t="n"/>
      <c r="D4657" s="42" t="n"/>
      <c r="E4657" s="42" t="n"/>
      <c r="F4657" s="42" t="n"/>
      <c r="G4657" s="42" t="n"/>
      <c r="H4657" s="42" t="n"/>
      <c r="I4657" s="42" t="n"/>
      <c r="J4657" s="42" t="n"/>
      <c r="K4657" s="42" t="n"/>
      <c r="L4657" s="42" t="n"/>
      <c r="M4657" s="42" t="n"/>
      <c r="N4657" s="42" t="n"/>
      <c r="O4657" s="42" t="n"/>
    </row>
    <row r="4658">
      <c r="A4658" s="40" t="n"/>
      <c r="B4658" s="41" t="n"/>
      <c r="C4658" s="42" t="n"/>
      <c r="D4658" s="42" t="n"/>
      <c r="E4658" s="42" t="n"/>
      <c r="F4658" s="42" t="n"/>
      <c r="G4658" s="42" t="n"/>
      <c r="H4658" s="42" t="n"/>
      <c r="I4658" s="42" t="n"/>
      <c r="J4658" s="42" t="n"/>
      <c r="K4658" s="42" t="n"/>
      <c r="L4658" s="42" t="n"/>
      <c r="M4658" s="42" t="n"/>
      <c r="N4658" s="42" t="n"/>
      <c r="O4658" s="42" t="n"/>
    </row>
    <row r="4659">
      <c r="A4659" s="40" t="n"/>
      <c r="B4659" s="41" t="n"/>
      <c r="C4659" s="42" t="n"/>
      <c r="D4659" s="42" t="n"/>
      <c r="E4659" s="42" t="n"/>
      <c r="F4659" s="42" t="n"/>
      <c r="G4659" s="42" t="n"/>
      <c r="H4659" s="42" t="n"/>
      <c r="I4659" s="42" t="n"/>
      <c r="J4659" s="42" t="n"/>
      <c r="K4659" s="42" t="n"/>
      <c r="L4659" s="42" t="n"/>
      <c r="M4659" s="42" t="n"/>
      <c r="N4659" s="42" t="n"/>
      <c r="O4659" s="42" t="n"/>
    </row>
    <row r="4660">
      <c r="A4660" s="40" t="n"/>
      <c r="B4660" s="41" t="n"/>
      <c r="C4660" s="42" t="n"/>
      <c r="D4660" s="42" t="n"/>
      <c r="E4660" s="42" t="n"/>
      <c r="F4660" s="42" t="n"/>
      <c r="G4660" s="42" t="n"/>
      <c r="H4660" s="42" t="n"/>
      <c r="I4660" s="42" t="n"/>
      <c r="J4660" s="42" t="n"/>
      <c r="K4660" s="42" t="n"/>
      <c r="L4660" s="42" t="n"/>
      <c r="M4660" s="42" t="n"/>
      <c r="N4660" s="42" t="n"/>
      <c r="O4660" s="42" t="n"/>
    </row>
    <row r="4661">
      <c r="A4661" s="40" t="n"/>
      <c r="B4661" s="41" t="n"/>
      <c r="C4661" s="42" t="n"/>
      <c r="D4661" s="42" t="n"/>
      <c r="E4661" s="42" t="n"/>
      <c r="F4661" s="42" t="n"/>
      <c r="G4661" s="42" t="n"/>
      <c r="H4661" s="42" t="n"/>
      <c r="I4661" s="42" t="n"/>
      <c r="J4661" s="42" t="n"/>
      <c r="K4661" s="42" t="n"/>
      <c r="L4661" s="42" t="n"/>
      <c r="M4661" s="42" t="n"/>
      <c r="N4661" s="42" t="n"/>
      <c r="O4661" s="42" t="n"/>
    </row>
    <row r="4662">
      <c r="A4662" s="40" t="n"/>
      <c r="B4662" s="41" t="n"/>
      <c r="C4662" s="42" t="n"/>
      <c r="D4662" s="42" t="n"/>
      <c r="E4662" s="42" t="n"/>
      <c r="F4662" s="42" t="n"/>
      <c r="G4662" s="42" t="n"/>
      <c r="H4662" s="42" t="n"/>
      <c r="I4662" s="42" t="n"/>
      <c r="J4662" s="42" t="n"/>
      <c r="K4662" s="42" t="n"/>
      <c r="L4662" s="42" t="n"/>
      <c r="M4662" s="42" t="n"/>
      <c r="N4662" s="42" t="n"/>
      <c r="O4662" s="42" t="n"/>
    </row>
    <row r="4663">
      <c r="A4663" s="40" t="n"/>
      <c r="B4663" s="41" t="n"/>
      <c r="C4663" s="42" t="n"/>
      <c r="D4663" s="42" t="n"/>
      <c r="E4663" s="42" t="n"/>
      <c r="F4663" s="42" t="n"/>
      <c r="G4663" s="42" t="n"/>
      <c r="H4663" s="42" t="n"/>
      <c r="I4663" s="42" t="n"/>
      <c r="J4663" s="42" t="n"/>
      <c r="K4663" s="42" t="n"/>
      <c r="L4663" s="42" t="n"/>
      <c r="M4663" s="42" t="n"/>
      <c r="N4663" s="42" t="n"/>
      <c r="O4663" s="42" t="n"/>
    </row>
    <row r="4664">
      <c r="A4664" s="40" t="n"/>
      <c r="B4664" s="41" t="n"/>
      <c r="C4664" s="42" t="n"/>
      <c r="D4664" s="42" t="n"/>
      <c r="E4664" s="42" t="n"/>
      <c r="F4664" s="42" t="n"/>
      <c r="G4664" s="42" t="n"/>
      <c r="H4664" s="42" t="n"/>
      <c r="I4664" s="42" t="n"/>
      <c r="J4664" s="42" t="n"/>
      <c r="K4664" s="42" t="n"/>
      <c r="L4664" s="42" t="n"/>
      <c r="M4664" s="42" t="n"/>
      <c r="N4664" s="42" t="n"/>
      <c r="O4664" s="42" t="n"/>
    </row>
    <row r="4665">
      <c r="A4665" s="40" t="n"/>
      <c r="B4665" s="41" t="n"/>
      <c r="C4665" s="42" t="n"/>
      <c r="D4665" s="42" t="n"/>
      <c r="E4665" s="42" t="n"/>
      <c r="F4665" s="42" t="n"/>
      <c r="G4665" s="42" t="n"/>
      <c r="H4665" s="42" t="n"/>
      <c r="I4665" s="42" t="n"/>
      <c r="J4665" s="42" t="n"/>
      <c r="K4665" s="42" t="n"/>
      <c r="L4665" s="42" t="n"/>
      <c r="M4665" s="42" t="n"/>
      <c r="N4665" s="42" t="n"/>
      <c r="O4665" s="42" t="n"/>
    </row>
    <row r="4666">
      <c r="A4666" s="40" t="n"/>
      <c r="B4666" s="41" t="n"/>
      <c r="C4666" s="42" t="n"/>
      <c r="D4666" s="42" t="n"/>
      <c r="E4666" s="42" t="n"/>
      <c r="F4666" s="42" t="n"/>
      <c r="G4666" s="42" t="n"/>
      <c r="H4666" s="42" t="n"/>
      <c r="I4666" s="42" t="n"/>
      <c r="J4666" s="42" t="n"/>
      <c r="K4666" s="42" t="n"/>
      <c r="L4666" s="42" t="n"/>
      <c r="M4666" s="42" t="n"/>
      <c r="N4666" s="42" t="n"/>
      <c r="O4666" s="42" t="n"/>
    </row>
    <row r="4667">
      <c r="A4667" s="40" t="n"/>
      <c r="B4667" s="41" t="n"/>
      <c r="C4667" s="42" t="n"/>
      <c r="D4667" s="42" t="n"/>
      <c r="E4667" s="42" t="n"/>
      <c r="F4667" s="42" t="n"/>
      <c r="G4667" s="42" t="n"/>
      <c r="H4667" s="42" t="n"/>
      <c r="I4667" s="42" t="n"/>
      <c r="J4667" s="42" t="n"/>
      <c r="K4667" s="42" t="n"/>
      <c r="L4667" s="42" t="n"/>
      <c r="M4667" s="42" t="n"/>
      <c r="N4667" s="42" t="n"/>
      <c r="O4667" s="42" t="n"/>
    </row>
    <row r="4668">
      <c r="A4668" s="40" t="n"/>
      <c r="B4668" s="41" t="n"/>
      <c r="C4668" s="42" t="n"/>
      <c r="D4668" s="42" t="n"/>
      <c r="E4668" s="42" t="n"/>
      <c r="F4668" s="42" t="n"/>
      <c r="G4668" s="42" t="n"/>
      <c r="H4668" s="42" t="n"/>
      <c r="I4668" s="42" t="n"/>
      <c r="J4668" s="42" t="n"/>
      <c r="K4668" s="42" t="n"/>
      <c r="L4668" s="42" t="n"/>
      <c r="M4668" s="42" t="n"/>
      <c r="N4668" s="42" t="n"/>
      <c r="O4668" s="42" t="n"/>
    </row>
    <row r="4669">
      <c r="A4669" s="40" t="n"/>
      <c r="B4669" s="41" t="n"/>
      <c r="C4669" s="42" t="n"/>
      <c r="D4669" s="42" t="n"/>
      <c r="E4669" s="42" t="n"/>
      <c r="F4669" s="42" t="n"/>
      <c r="G4669" s="42" t="n"/>
      <c r="H4669" s="42" t="n"/>
      <c r="I4669" s="42" t="n"/>
      <c r="J4669" s="42" t="n"/>
      <c r="K4669" s="42" t="n"/>
      <c r="L4669" s="42" t="n"/>
      <c r="M4669" s="42" t="n"/>
      <c r="N4669" s="42" t="n"/>
      <c r="O4669" s="42" t="n"/>
    </row>
    <row r="4670">
      <c r="A4670" s="40" t="n"/>
      <c r="B4670" s="41" t="n"/>
      <c r="C4670" s="42" t="n"/>
      <c r="D4670" s="42" t="n"/>
      <c r="E4670" s="42" t="n"/>
      <c r="F4670" s="42" t="n"/>
      <c r="G4670" s="42" t="n"/>
      <c r="H4670" s="42" t="n"/>
      <c r="I4670" s="42" t="n"/>
      <c r="J4670" s="42" t="n"/>
      <c r="K4670" s="42" t="n"/>
      <c r="L4670" s="42" t="n"/>
      <c r="M4670" s="42" t="n"/>
      <c r="N4670" s="42" t="n"/>
      <c r="O4670" s="42" t="n"/>
    </row>
    <row r="4671">
      <c r="A4671" s="40" t="n"/>
      <c r="B4671" s="41" t="n"/>
      <c r="C4671" s="42" t="n"/>
      <c r="D4671" s="42" t="n"/>
      <c r="E4671" s="42" t="n"/>
      <c r="F4671" s="42" t="n"/>
      <c r="G4671" s="42" t="n"/>
      <c r="H4671" s="42" t="n"/>
      <c r="I4671" s="42" t="n"/>
      <c r="J4671" s="42" t="n"/>
      <c r="K4671" s="42" t="n"/>
      <c r="L4671" s="42" t="n"/>
      <c r="M4671" s="42" t="n"/>
      <c r="N4671" s="42" t="n"/>
      <c r="O4671" s="42" t="n"/>
    </row>
    <row r="4672">
      <c r="A4672" s="40" t="n"/>
      <c r="B4672" s="41" t="n"/>
      <c r="C4672" s="42" t="n"/>
      <c r="D4672" s="42" t="n"/>
      <c r="E4672" s="42" t="n"/>
      <c r="F4672" s="42" t="n"/>
      <c r="G4672" s="42" t="n"/>
      <c r="H4672" s="42" t="n"/>
      <c r="I4672" s="42" t="n"/>
      <c r="J4672" s="42" t="n"/>
      <c r="K4672" s="42" t="n"/>
      <c r="L4672" s="42" t="n"/>
      <c r="M4672" s="42" t="n"/>
      <c r="N4672" s="42" t="n"/>
      <c r="O4672" s="42" t="n"/>
    </row>
    <row r="4673">
      <c r="A4673" s="40" t="n"/>
      <c r="B4673" s="41" t="n"/>
      <c r="C4673" s="42" t="n"/>
      <c r="D4673" s="42" t="n"/>
      <c r="E4673" s="42" t="n"/>
      <c r="F4673" s="42" t="n"/>
      <c r="G4673" s="42" t="n"/>
      <c r="H4673" s="42" t="n"/>
      <c r="I4673" s="42" t="n"/>
      <c r="J4673" s="42" t="n"/>
      <c r="K4673" s="42" t="n"/>
      <c r="L4673" s="42" t="n"/>
      <c r="M4673" s="42" t="n"/>
      <c r="N4673" s="42" t="n"/>
      <c r="O4673" s="42" t="n"/>
    </row>
    <row r="4674">
      <c r="A4674" s="40" t="n"/>
      <c r="B4674" s="41" t="n"/>
      <c r="C4674" s="42" t="n"/>
      <c r="D4674" s="42" t="n"/>
      <c r="E4674" s="42" t="n"/>
      <c r="F4674" s="42" t="n"/>
      <c r="G4674" s="42" t="n"/>
      <c r="H4674" s="42" t="n"/>
      <c r="I4674" s="42" t="n"/>
      <c r="J4674" s="42" t="n"/>
      <c r="K4674" s="42" t="n"/>
      <c r="L4674" s="42" t="n"/>
      <c r="M4674" s="42" t="n"/>
      <c r="N4674" s="42" t="n"/>
      <c r="O4674" s="42" t="n"/>
    </row>
    <row r="4675">
      <c r="A4675" s="40" t="n"/>
      <c r="B4675" s="41" t="n"/>
      <c r="C4675" s="42" t="n"/>
      <c r="D4675" s="42" t="n"/>
      <c r="E4675" s="42" t="n"/>
      <c r="F4675" s="42" t="n"/>
      <c r="G4675" s="42" t="n"/>
      <c r="H4675" s="42" t="n"/>
      <c r="I4675" s="42" t="n"/>
      <c r="J4675" s="42" t="n"/>
      <c r="K4675" s="42" t="n"/>
      <c r="L4675" s="42" t="n"/>
      <c r="M4675" s="42" t="n"/>
      <c r="N4675" s="42" t="n"/>
      <c r="O4675" s="42" t="n"/>
    </row>
    <row r="4676">
      <c r="A4676" s="40" t="n"/>
      <c r="B4676" s="41" t="n"/>
      <c r="C4676" s="42" t="n"/>
      <c r="D4676" s="42" t="n"/>
      <c r="E4676" s="42" t="n"/>
      <c r="F4676" s="42" t="n"/>
      <c r="G4676" s="42" t="n"/>
      <c r="H4676" s="42" t="n"/>
      <c r="I4676" s="42" t="n"/>
      <c r="J4676" s="42" t="n"/>
      <c r="K4676" s="42" t="n"/>
      <c r="L4676" s="42" t="n"/>
      <c r="M4676" s="42" t="n"/>
      <c r="N4676" s="42" t="n"/>
      <c r="O4676" s="42" t="n"/>
    </row>
    <row r="4677">
      <c r="A4677" s="40" t="n"/>
      <c r="B4677" s="41" t="n"/>
      <c r="C4677" s="42" t="n"/>
      <c r="D4677" s="42" t="n"/>
      <c r="E4677" s="42" t="n"/>
      <c r="F4677" s="42" t="n"/>
      <c r="G4677" s="42" t="n"/>
      <c r="H4677" s="42" t="n"/>
      <c r="I4677" s="42" t="n"/>
      <c r="J4677" s="42" t="n"/>
      <c r="K4677" s="42" t="n"/>
      <c r="L4677" s="42" t="n"/>
      <c r="M4677" s="42" t="n"/>
      <c r="N4677" s="42" t="n"/>
      <c r="O4677" s="42" t="n"/>
    </row>
    <row r="4678">
      <c r="A4678" s="40" t="n"/>
      <c r="B4678" s="41" t="n"/>
      <c r="C4678" s="42" t="n"/>
      <c r="D4678" s="42" t="n"/>
      <c r="E4678" s="42" t="n"/>
      <c r="F4678" s="42" t="n"/>
      <c r="G4678" s="42" t="n"/>
      <c r="H4678" s="42" t="n"/>
      <c r="I4678" s="42" t="n"/>
      <c r="J4678" s="42" t="n"/>
      <c r="K4678" s="42" t="n"/>
      <c r="L4678" s="42" t="n"/>
      <c r="M4678" s="42" t="n"/>
      <c r="N4678" s="42" t="n"/>
      <c r="O4678" s="42" t="n"/>
    </row>
    <row r="4679">
      <c r="A4679" s="40" t="n"/>
      <c r="B4679" s="41" t="n"/>
      <c r="C4679" s="42" t="n"/>
      <c r="D4679" s="42" t="n"/>
      <c r="E4679" s="42" t="n"/>
      <c r="F4679" s="42" t="n"/>
      <c r="G4679" s="42" t="n"/>
      <c r="H4679" s="42" t="n"/>
      <c r="I4679" s="42" t="n"/>
      <c r="J4679" s="42" t="n"/>
      <c r="K4679" s="42" t="n"/>
      <c r="L4679" s="42" t="n"/>
      <c r="M4679" s="42" t="n"/>
      <c r="N4679" s="42" t="n"/>
      <c r="O4679" s="42" t="n"/>
    </row>
    <row r="4680">
      <c r="A4680" s="40" t="n"/>
      <c r="B4680" s="41" t="n"/>
      <c r="C4680" s="42" t="n"/>
      <c r="D4680" s="42" t="n"/>
      <c r="E4680" s="42" t="n"/>
      <c r="F4680" s="42" t="n"/>
      <c r="G4680" s="42" t="n"/>
      <c r="H4680" s="42" t="n"/>
      <c r="I4680" s="42" t="n"/>
      <c r="J4680" s="42" t="n"/>
      <c r="K4680" s="42" t="n"/>
      <c r="L4680" s="42" t="n"/>
      <c r="M4680" s="42" t="n"/>
      <c r="N4680" s="42" t="n"/>
      <c r="O4680" s="42" t="n"/>
    </row>
    <row r="4681">
      <c r="A4681" s="40" t="n"/>
      <c r="B4681" s="41" t="n"/>
      <c r="C4681" s="42" t="n"/>
      <c r="D4681" s="42" t="n"/>
      <c r="E4681" s="42" t="n"/>
      <c r="F4681" s="42" t="n"/>
      <c r="G4681" s="42" t="n"/>
      <c r="H4681" s="42" t="n"/>
      <c r="I4681" s="42" t="n"/>
      <c r="J4681" s="42" t="n"/>
      <c r="K4681" s="42" t="n"/>
      <c r="L4681" s="42" t="n"/>
      <c r="M4681" s="42" t="n"/>
      <c r="N4681" s="42" t="n"/>
      <c r="O4681" s="42" t="n"/>
    </row>
    <row r="4682">
      <c r="A4682" s="40" t="n"/>
      <c r="B4682" s="41" t="n"/>
      <c r="C4682" s="42" t="n"/>
      <c r="D4682" s="42" t="n"/>
      <c r="E4682" s="42" t="n"/>
      <c r="F4682" s="42" t="n"/>
      <c r="G4682" s="42" t="n"/>
      <c r="H4682" s="42" t="n"/>
      <c r="I4682" s="42" t="n"/>
      <c r="J4682" s="42" t="n"/>
      <c r="K4682" s="42" t="n"/>
      <c r="L4682" s="42" t="n"/>
      <c r="M4682" s="42" t="n"/>
      <c r="N4682" s="42" t="n"/>
      <c r="O4682" s="42" t="n"/>
    </row>
    <row r="4683">
      <c r="A4683" s="40" t="n"/>
      <c r="B4683" s="41" t="n"/>
      <c r="C4683" s="42" t="n"/>
      <c r="D4683" s="42" t="n"/>
      <c r="E4683" s="42" t="n"/>
      <c r="F4683" s="42" t="n"/>
      <c r="G4683" s="42" t="n"/>
      <c r="H4683" s="42" t="n"/>
      <c r="I4683" s="42" t="n"/>
      <c r="J4683" s="42" t="n"/>
      <c r="K4683" s="42" t="n"/>
      <c r="L4683" s="42" t="n"/>
      <c r="M4683" s="42" t="n"/>
      <c r="N4683" s="42" t="n"/>
      <c r="O4683" s="42" t="n"/>
    </row>
    <row r="4684">
      <c r="A4684" s="40" t="n"/>
      <c r="B4684" s="41" t="n"/>
      <c r="C4684" s="42" t="n"/>
      <c r="D4684" s="42" t="n"/>
      <c r="E4684" s="42" t="n"/>
      <c r="F4684" s="42" t="n"/>
      <c r="G4684" s="42" t="n"/>
      <c r="H4684" s="42" t="n"/>
      <c r="I4684" s="42" t="n"/>
      <c r="J4684" s="42" t="n"/>
      <c r="K4684" s="42" t="n"/>
      <c r="L4684" s="42" t="n"/>
      <c r="M4684" s="42" t="n"/>
      <c r="N4684" s="42" t="n"/>
      <c r="O4684" s="42" t="n"/>
    </row>
    <row r="4685">
      <c r="A4685" s="40" t="n"/>
      <c r="B4685" s="41" t="n"/>
      <c r="C4685" s="42" t="n"/>
      <c r="D4685" s="42" t="n"/>
      <c r="E4685" s="42" t="n"/>
      <c r="F4685" s="42" t="n"/>
      <c r="G4685" s="42" t="n"/>
      <c r="H4685" s="42" t="n"/>
      <c r="I4685" s="42" t="n"/>
      <c r="J4685" s="42" t="n"/>
      <c r="K4685" s="42" t="n"/>
      <c r="L4685" s="42" t="n"/>
      <c r="M4685" s="42" t="n"/>
      <c r="N4685" s="42" t="n"/>
      <c r="O4685" s="42" t="n"/>
    </row>
    <row r="4686">
      <c r="A4686" s="40" t="n"/>
      <c r="B4686" s="41" t="n"/>
      <c r="C4686" s="42" t="n"/>
      <c r="D4686" s="42" t="n"/>
      <c r="E4686" s="42" t="n"/>
      <c r="F4686" s="42" t="n"/>
      <c r="G4686" s="42" t="n"/>
      <c r="H4686" s="42" t="n"/>
      <c r="I4686" s="42" t="n"/>
      <c r="J4686" s="42" t="n"/>
      <c r="K4686" s="42" t="n"/>
      <c r="L4686" s="42" t="n"/>
      <c r="M4686" s="42" t="n"/>
      <c r="N4686" s="42" t="n"/>
      <c r="O4686" s="42" t="n"/>
    </row>
    <row r="4687">
      <c r="A4687" s="40" t="n"/>
      <c r="B4687" s="41" t="n"/>
      <c r="C4687" s="42" t="n"/>
      <c r="D4687" s="42" t="n"/>
      <c r="E4687" s="42" t="n"/>
      <c r="F4687" s="42" t="n"/>
      <c r="G4687" s="42" t="n"/>
      <c r="H4687" s="42" t="n"/>
      <c r="I4687" s="42" t="n"/>
      <c r="J4687" s="42" t="n"/>
      <c r="K4687" s="42" t="n"/>
      <c r="L4687" s="42" t="n"/>
      <c r="M4687" s="42" t="n"/>
      <c r="N4687" s="42" t="n"/>
      <c r="O4687" s="42" t="n"/>
    </row>
    <row r="4688">
      <c r="A4688" s="40" t="n"/>
      <c r="B4688" s="41" t="n"/>
      <c r="C4688" s="42" t="n"/>
      <c r="D4688" s="42" t="n"/>
      <c r="E4688" s="42" t="n"/>
      <c r="F4688" s="42" t="n"/>
      <c r="G4688" s="42" t="n"/>
      <c r="H4688" s="42" t="n"/>
      <c r="I4688" s="42" t="n"/>
      <c r="J4688" s="42" t="n"/>
      <c r="K4688" s="42" t="n"/>
      <c r="L4688" s="42" t="n"/>
      <c r="M4688" s="42" t="n"/>
      <c r="N4688" s="42" t="n"/>
      <c r="O4688" s="42" t="n"/>
    </row>
    <row r="4689">
      <c r="A4689" s="40" t="n"/>
      <c r="B4689" s="41" t="n"/>
      <c r="C4689" s="42" t="n"/>
      <c r="D4689" s="42" t="n"/>
      <c r="E4689" s="42" t="n"/>
      <c r="F4689" s="42" t="n"/>
      <c r="G4689" s="42" t="n"/>
      <c r="H4689" s="42" t="n"/>
      <c r="I4689" s="42" t="n"/>
      <c r="J4689" s="42" t="n"/>
      <c r="K4689" s="42" t="n"/>
      <c r="L4689" s="42" t="n"/>
      <c r="M4689" s="42" t="n"/>
      <c r="N4689" s="42" t="n"/>
      <c r="O4689" s="42" t="n"/>
    </row>
    <row r="4690">
      <c r="A4690" s="40" t="n"/>
      <c r="B4690" s="41" t="n"/>
      <c r="C4690" s="42" t="n"/>
      <c r="D4690" s="42" t="n"/>
      <c r="E4690" s="42" t="n"/>
      <c r="F4690" s="42" t="n"/>
      <c r="G4690" s="42" t="n"/>
      <c r="H4690" s="42" t="n"/>
      <c r="I4690" s="42" t="n"/>
      <c r="J4690" s="42" t="n"/>
      <c r="K4690" s="42" t="n"/>
      <c r="L4690" s="42" t="n"/>
      <c r="M4690" s="42" t="n"/>
      <c r="N4690" s="42" t="n"/>
      <c r="O4690" s="42" t="n"/>
    </row>
    <row r="4691">
      <c r="A4691" s="40" t="n"/>
      <c r="B4691" s="41" t="n"/>
      <c r="C4691" s="42" t="n"/>
      <c r="D4691" s="42" t="n"/>
      <c r="E4691" s="42" t="n"/>
      <c r="F4691" s="42" t="n"/>
      <c r="G4691" s="42" t="n"/>
      <c r="H4691" s="42" t="n"/>
      <c r="I4691" s="42" t="n"/>
      <c r="J4691" s="42" t="n"/>
      <c r="K4691" s="42" t="n"/>
      <c r="L4691" s="42" t="n"/>
      <c r="M4691" s="42" t="n"/>
      <c r="N4691" s="42" t="n"/>
      <c r="O4691" s="42" t="n"/>
    </row>
    <row r="4692">
      <c r="A4692" s="40" t="n"/>
      <c r="B4692" s="41" t="n"/>
      <c r="C4692" s="42" t="n"/>
      <c r="D4692" s="42" t="n"/>
      <c r="E4692" s="42" t="n"/>
      <c r="F4692" s="42" t="n"/>
      <c r="G4692" s="42" t="n"/>
      <c r="H4692" s="42" t="n"/>
      <c r="I4692" s="42" t="n"/>
      <c r="J4692" s="42" t="n"/>
      <c r="K4692" s="42" t="n"/>
      <c r="L4692" s="42" t="n"/>
      <c r="M4692" s="42" t="n"/>
      <c r="N4692" s="42" t="n"/>
      <c r="O4692" s="42" t="n"/>
    </row>
    <row r="4693">
      <c r="A4693" s="40" t="n"/>
      <c r="B4693" s="41" t="n"/>
      <c r="C4693" s="42" t="n"/>
      <c r="D4693" s="42" t="n"/>
      <c r="E4693" s="42" t="n"/>
      <c r="F4693" s="42" t="n"/>
      <c r="G4693" s="42" t="n"/>
      <c r="H4693" s="42" t="n"/>
      <c r="I4693" s="42" t="n"/>
      <c r="J4693" s="42" t="n"/>
      <c r="K4693" s="42" t="n"/>
      <c r="L4693" s="42" t="n"/>
      <c r="M4693" s="42" t="n"/>
      <c r="N4693" s="42" t="n"/>
      <c r="O4693" s="42" t="n"/>
    </row>
    <row r="4694">
      <c r="A4694" s="40" t="n"/>
      <c r="B4694" s="41" t="n"/>
      <c r="C4694" s="42" t="n"/>
      <c r="D4694" s="42" t="n"/>
      <c r="E4694" s="42" t="n"/>
      <c r="F4694" s="42" t="n"/>
      <c r="G4694" s="42" t="n"/>
      <c r="H4694" s="42" t="n"/>
      <c r="I4694" s="42" t="n"/>
      <c r="J4694" s="42" t="n"/>
      <c r="K4694" s="42" t="n"/>
      <c r="L4694" s="42" t="n"/>
      <c r="M4694" s="42" t="n"/>
      <c r="N4694" s="42" t="n"/>
      <c r="O4694" s="42" t="n"/>
    </row>
    <row r="4695">
      <c r="A4695" s="40" t="n"/>
      <c r="B4695" s="41" t="n"/>
      <c r="C4695" s="42" t="n"/>
      <c r="D4695" s="42" t="n"/>
      <c r="E4695" s="42" t="n"/>
      <c r="F4695" s="42" t="n"/>
      <c r="G4695" s="42" t="n"/>
      <c r="H4695" s="42" t="n"/>
      <c r="I4695" s="42" t="n"/>
      <c r="J4695" s="42" t="n"/>
      <c r="K4695" s="42" t="n"/>
      <c r="L4695" s="42" t="n"/>
      <c r="M4695" s="42" t="n"/>
      <c r="N4695" s="42" t="n"/>
      <c r="O4695" s="42" t="n"/>
    </row>
    <row r="4696">
      <c r="A4696" s="40" t="n"/>
      <c r="B4696" s="41" t="n"/>
      <c r="C4696" s="42" t="n"/>
      <c r="D4696" s="42" t="n"/>
      <c r="E4696" s="42" t="n"/>
      <c r="F4696" s="42" t="n"/>
      <c r="G4696" s="42" t="n"/>
      <c r="H4696" s="42" t="n"/>
      <c r="I4696" s="42" t="n"/>
      <c r="J4696" s="42" t="n"/>
      <c r="K4696" s="42" t="n"/>
      <c r="L4696" s="42" t="n"/>
      <c r="M4696" s="42" t="n"/>
      <c r="N4696" s="42" t="n"/>
      <c r="O4696" s="42" t="n"/>
    </row>
    <row r="4697">
      <c r="A4697" s="40" t="n"/>
      <c r="B4697" s="41" t="n"/>
      <c r="C4697" s="42" t="n"/>
      <c r="D4697" s="42" t="n"/>
      <c r="E4697" s="42" t="n"/>
      <c r="F4697" s="42" t="n"/>
      <c r="G4697" s="42" t="n"/>
      <c r="H4697" s="42" t="n"/>
      <c r="I4697" s="42" t="n"/>
      <c r="J4697" s="42" t="n"/>
      <c r="K4697" s="42" t="n"/>
      <c r="L4697" s="42" t="n"/>
      <c r="M4697" s="42" t="n"/>
      <c r="N4697" s="42" t="n"/>
      <c r="O4697" s="42" t="n"/>
    </row>
    <row r="4698">
      <c r="A4698" s="40" t="n"/>
      <c r="B4698" s="41" t="n"/>
      <c r="C4698" s="42" t="n"/>
      <c r="D4698" s="42" t="n"/>
      <c r="E4698" s="42" t="n"/>
      <c r="F4698" s="42" t="n"/>
      <c r="G4698" s="42" t="n"/>
      <c r="H4698" s="42" t="n"/>
      <c r="I4698" s="42" t="n"/>
      <c r="J4698" s="42" t="n"/>
      <c r="K4698" s="42" t="n"/>
      <c r="L4698" s="42" t="n"/>
      <c r="M4698" s="42" t="n"/>
      <c r="N4698" s="42" t="n"/>
      <c r="O4698" s="42" t="n"/>
    </row>
    <row r="4699">
      <c r="A4699" s="40" t="n"/>
      <c r="B4699" s="41" t="n"/>
      <c r="C4699" s="42" t="n"/>
      <c r="D4699" s="42" t="n"/>
      <c r="E4699" s="42" t="n"/>
      <c r="F4699" s="42" t="n"/>
      <c r="G4699" s="42" t="n"/>
      <c r="H4699" s="42" t="n"/>
      <c r="I4699" s="42" t="n"/>
      <c r="J4699" s="42" t="n"/>
      <c r="K4699" s="42" t="n"/>
      <c r="L4699" s="42" t="n"/>
      <c r="M4699" s="42" t="n"/>
      <c r="N4699" s="42" t="n"/>
      <c r="O4699" s="42" t="n"/>
    </row>
    <row r="4700">
      <c r="A4700" s="40" t="n"/>
      <c r="B4700" s="41" t="n"/>
      <c r="C4700" s="42" t="n"/>
      <c r="D4700" s="42" t="n"/>
      <c r="E4700" s="42" t="n"/>
      <c r="F4700" s="42" t="n"/>
      <c r="G4700" s="42" t="n"/>
      <c r="H4700" s="42" t="n"/>
      <c r="I4700" s="42" t="n"/>
      <c r="J4700" s="42" t="n"/>
      <c r="K4700" s="42" t="n"/>
      <c r="L4700" s="42" t="n"/>
      <c r="M4700" s="42" t="n"/>
      <c r="N4700" s="42" t="n"/>
      <c r="O4700" s="42" t="n"/>
    </row>
    <row r="4701">
      <c r="A4701" s="40" t="n"/>
      <c r="B4701" s="41" t="n"/>
      <c r="C4701" s="42" t="n"/>
      <c r="D4701" s="42" t="n"/>
      <c r="E4701" s="42" t="n"/>
      <c r="F4701" s="42" t="n"/>
      <c r="G4701" s="42" t="n"/>
      <c r="H4701" s="42" t="n"/>
      <c r="I4701" s="42" t="n"/>
      <c r="J4701" s="42" t="n"/>
      <c r="K4701" s="42" t="n"/>
      <c r="L4701" s="42" t="n"/>
      <c r="M4701" s="42" t="n"/>
      <c r="N4701" s="42" t="n"/>
      <c r="O4701" s="42" t="n"/>
    </row>
    <row r="4702">
      <c r="A4702" s="40" t="n"/>
      <c r="B4702" s="41" t="n"/>
      <c r="C4702" s="42" t="n"/>
      <c r="D4702" s="42" t="n"/>
      <c r="E4702" s="42" t="n"/>
      <c r="F4702" s="42" t="n"/>
      <c r="G4702" s="42" t="n"/>
      <c r="H4702" s="42" t="n"/>
      <c r="I4702" s="42" t="n"/>
      <c r="J4702" s="42" t="n"/>
      <c r="K4702" s="42" t="n"/>
      <c r="L4702" s="42" t="n"/>
      <c r="M4702" s="42" t="n"/>
      <c r="N4702" s="42" t="n"/>
      <c r="O4702" s="42" t="n"/>
    </row>
    <row r="4703">
      <c r="A4703" s="40" t="n"/>
      <c r="B4703" s="41" t="n"/>
      <c r="C4703" s="42" t="n"/>
      <c r="D4703" s="42" t="n"/>
      <c r="E4703" s="42" t="n"/>
      <c r="F4703" s="42" t="n"/>
      <c r="G4703" s="42" t="n"/>
      <c r="H4703" s="42" t="n"/>
      <c r="I4703" s="42" t="n"/>
      <c r="J4703" s="42" t="n"/>
      <c r="K4703" s="42" t="n"/>
      <c r="L4703" s="42" t="n"/>
      <c r="M4703" s="42" t="n"/>
      <c r="N4703" s="42" t="n"/>
      <c r="O4703" s="42" t="n"/>
    </row>
    <row r="4704">
      <c r="A4704" s="40" t="n"/>
      <c r="B4704" s="41" t="n"/>
      <c r="C4704" s="42" t="n"/>
      <c r="D4704" s="42" t="n"/>
      <c r="E4704" s="42" t="n"/>
      <c r="F4704" s="42" t="n"/>
      <c r="G4704" s="42" t="n"/>
      <c r="H4704" s="42" t="n"/>
      <c r="I4704" s="42" t="n"/>
      <c r="J4704" s="42" t="n"/>
      <c r="K4704" s="42" t="n"/>
      <c r="L4704" s="42" t="n"/>
      <c r="M4704" s="42" t="n"/>
      <c r="N4704" s="42" t="n"/>
      <c r="O4704" s="42" t="n"/>
    </row>
    <row r="4705">
      <c r="A4705" s="40" t="n"/>
      <c r="B4705" s="41" t="n"/>
      <c r="C4705" s="42" t="n"/>
      <c r="D4705" s="42" t="n"/>
      <c r="E4705" s="42" t="n"/>
      <c r="F4705" s="42" t="n"/>
      <c r="G4705" s="42" t="n"/>
      <c r="H4705" s="42" t="n"/>
      <c r="I4705" s="42" t="n"/>
      <c r="J4705" s="42" t="n"/>
      <c r="K4705" s="42" t="n"/>
      <c r="L4705" s="42" t="n"/>
      <c r="M4705" s="42" t="n"/>
      <c r="N4705" s="42" t="n"/>
      <c r="O4705" s="42" t="n"/>
    </row>
    <row r="4706">
      <c r="A4706" s="40" t="n"/>
      <c r="B4706" s="41" t="n"/>
      <c r="C4706" s="42" t="n"/>
      <c r="D4706" s="42" t="n"/>
      <c r="E4706" s="42" t="n"/>
      <c r="F4706" s="42" t="n"/>
      <c r="G4706" s="42" t="n"/>
      <c r="H4706" s="42" t="n"/>
      <c r="I4706" s="42" t="n"/>
      <c r="J4706" s="42" t="n"/>
      <c r="K4706" s="42" t="n"/>
      <c r="L4706" s="42" t="n"/>
      <c r="M4706" s="42" t="n"/>
      <c r="N4706" s="42" t="n"/>
      <c r="O4706" s="42" t="n"/>
    </row>
    <row r="4707">
      <c r="A4707" s="40" t="n"/>
      <c r="B4707" s="41" t="n"/>
      <c r="C4707" s="42" t="n"/>
      <c r="D4707" s="42" t="n"/>
      <c r="E4707" s="42" t="n"/>
      <c r="F4707" s="42" t="n"/>
      <c r="G4707" s="42" t="n"/>
      <c r="H4707" s="42" t="n"/>
      <c r="I4707" s="42" t="n"/>
      <c r="J4707" s="42" t="n"/>
      <c r="K4707" s="42" t="n"/>
      <c r="L4707" s="42" t="n"/>
      <c r="M4707" s="42" t="n"/>
      <c r="N4707" s="42" t="n"/>
      <c r="O4707" s="42" t="n"/>
    </row>
    <row r="4708">
      <c r="A4708" s="40" t="n"/>
      <c r="B4708" s="41" t="n"/>
      <c r="C4708" s="42" t="n"/>
      <c r="D4708" s="42" t="n"/>
      <c r="E4708" s="42" t="n"/>
      <c r="F4708" s="42" t="n"/>
      <c r="G4708" s="42" t="n"/>
      <c r="H4708" s="42" t="n"/>
      <c r="I4708" s="42" t="n"/>
      <c r="J4708" s="42" t="n"/>
      <c r="K4708" s="42" t="n"/>
      <c r="L4708" s="42" t="n"/>
      <c r="M4708" s="42" t="n"/>
      <c r="N4708" s="42" t="n"/>
      <c r="O4708" s="42" t="n"/>
    </row>
    <row r="4709">
      <c r="A4709" s="40" t="n"/>
      <c r="B4709" s="41" t="n"/>
      <c r="C4709" s="42" t="n"/>
      <c r="D4709" s="42" t="n"/>
      <c r="E4709" s="42" t="n"/>
      <c r="F4709" s="42" t="n"/>
      <c r="G4709" s="42" t="n"/>
      <c r="H4709" s="42" t="n"/>
      <c r="I4709" s="42" t="n"/>
      <c r="J4709" s="42" t="n"/>
      <c r="K4709" s="42" t="n"/>
      <c r="L4709" s="42" t="n"/>
      <c r="M4709" s="42" t="n"/>
      <c r="N4709" s="42" t="n"/>
      <c r="O4709" s="42" t="n"/>
    </row>
    <row r="4710">
      <c r="A4710" s="40" t="n"/>
      <c r="B4710" s="41" t="n"/>
      <c r="C4710" s="42" t="n"/>
      <c r="D4710" s="42" t="n"/>
      <c r="E4710" s="42" t="n"/>
      <c r="F4710" s="42" t="n"/>
      <c r="G4710" s="42" t="n"/>
      <c r="H4710" s="42" t="n"/>
      <c r="I4710" s="42" t="n"/>
      <c r="J4710" s="42" t="n"/>
      <c r="K4710" s="42" t="n"/>
      <c r="L4710" s="42" t="n"/>
      <c r="M4710" s="42" t="n"/>
      <c r="N4710" s="42" t="n"/>
      <c r="O4710" s="42" t="n"/>
    </row>
    <row r="4711">
      <c r="A4711" s="40" t="n"/>
      <c r="B4711" s="41" t="n"/>
      <c r="C4711" s="42" t="n"/>
      <c r="D4711" s="42" t="n"/>
      <c r="E4711" s="42" t="n"/>
      <c r="F4711" s="42" t="n"/>
      <c r="G4711" s="42" t="n"/>
      <c r="H4711" s="42" t="n"/>
      <c r="I4711" s="42" t="n"/>
      <c r="J4711" s="42" t="n"/>
      <c r="K4711" s="42" t="n"/>
      <c r="L4711" s="42" t="n"/>
      <c r="M4711" s="42" t="n"/>
      <c r="N4711" s="42" t="n"/>
      <c r="O4711" s="42" t="n"/>
    </row>
    <row r="4712">
      <c r="A4712" s="40" t="n"/>
      <c r="B4712" s="41" t="n"/>
      <c r="C4712" s="42" t="n"/>
      <c r="D4712" s="42" t="n"/>
      <c r="E4712" s="42" t="n"/>
      <c r="F4712" s="42" t="n"/>
      <c r="G4712" s="42" t="n"/>
      <c r="H4712" s="42" t="n"/>
      <c r="I4712" s="42" t="n"/>
      <c r="J4712" s="42" t="n"/>
      <c r="K4712" s="42" t="n"/>
      <c r="L4712" s="42" t="n"/>
      <c r="M4712" s="42" t="n"/>
      <c r="N4712" s="42" t="n"/>
      <c r="O4712" s="42" t="n"/>
    </row>
    <row r="4713">
      <c r="A4713" s="40" t="n"/>
      <c r="B4713" s="41" t="n"/>
      <c r="C4713" s="42" t="n"/>
      <c r="D4713" s="42" t="n"/>
      <c r="E4713" s="42" t="n"/>
      <c r="F4713" s="42" t="n"/>
      <c r="G4713" s="42" t="n"/>
      <c r="H4713" s="42" t="n"/>
      <c r="I4713" s="42" t="n"/>
      <c r="J4713" s="42" t="n"/>
      <c r="K4713" s="42" t="n"/>
      <c r="L4713" s="42" t="n"/>
      <c r="M4713" s="42" t="n"/>
      <c r="N4713" s="42" t="n"/>
      <c r="O4713" s="42" t="n"/>
    </row>
    <row r="4714">
      <c r="A4714" s="40" t="n"/>
      <c r="B4714" s="41" t="n"/>
      <c r="C4714" s="42" t="n"/>
      <c r="D4714" s="42" t="n"/>
      <c r="E4714" s="42" t="n"/>
      <c r="F4714" s="42" t="n"/>
      <c r="G4714" s="42" t="n"/>
      <c r="H4714" s="42" t="n"/>
      <c r="I4714" s="42" t="n"/>
      <c r="J4714" s="42" t="n"/>
      <c r="K4714" s="42" t="n"/>
      <c r="L4714" s="42" t="n"/>
      <c r="M4714" s="42" t="n"/>
      <c r="N4714" s="42" t="n"/>
      <c r="O4714" s="42" t="n"/>
    </row>
    <row r="4715">
      <c r="A4715" s="40" t="n"/>
      <c r="B4715" s="41" t="n"/>
      <c r="C4715" s="42" t="n"/>
      <c r="D4715" s="42" t="n"/>
      <c r="E4715" s="42" t="n"/>
      <c r="F4715" s="42" t="n"/>
      <c r="G4715" s="42" t="n"/>
      <c r="H4715" s="42" t="n"/>
      <c r="I4715" s="42" t="n"/>
      <c r="J4715" s="42" t="n"/>
      <c r="K4715" s="42" t="n"/>
      <c r="L4715" s="42" t="n"/>
      <c r="M4715" s="42" t="n"/>
      <c r="N4715" s="42" t="n"/>
      <c r="O4715" s="42" t="n"/>
    </row>
    <row r="4716">
      <c r="A4716" s="40" t="n"/>
      <c r="B4716" s="41" t="n"/>
      <c r="C4716" s="42" t="n"/>
      <c r="D4716" s="42" t="n"/>
      <c r="E4716" s="42" t="n"/>
      <c r="F4716" s="42" t="n"/>
      <c r="G4716" s="42" t="n"/>
      <c r="H4716" s="42" t="n"/>
      <c r="I4716" s="42" t="n"/>
      <c r="J4716" s="42" t="n"/>
      <c r="K4716" s="42" t="n"/>
      <c r="L4716" s="42" t="n"/>
      <c r="M4716" s="42" t="n"/>
      <c r="N4716" s="42" t="n"/>
      <c r="O4716" s="42" t="n"/>
    </row>
    <row r="4717">
      <c r="A4717" s="40" t="n"/>
      <c r="B4717" s="41" t="n"/>
      <c r="C4717" s="42" t="n"/>
      <c r="D4717" s="42" t="n"/>
      <c r="E4717" s="42" t="n"/>
      <c r="F4717" s="42" t="n"/>
      <c r="G4717" s="42" t="n"/>
      <c r="H4717" s="42" t="n"/>
      <c r="I4717" s="42" t="n"/>
      <c r="J4717" s="42" t="n"/>
      <c r="K4717" s="42" t="n"/>
      <c r="L4717" s="42" t="n"/>
      <c r="M4717" s="42" t="n"/>
      <c r="N4717" s="42" t="n"/>
      <c r="O4717" s="42" t="n"/>
    </row>
    <row r="4718">
      <c r="A4718" s="40" t="n"/>
      <c r="B4718" s="41" t="n"/>
      <c r="C4718" s="42" t="n"/>
      <c r="D4718" s="42" t="n"/>
      <c r="E4718" s="42" t="n"/>
      <c r="F4718" s="42" t="n"/>
      <c r="G4718" s="42" t="n"/>
      <c r="H4718" s="42" t="n"/>
      <c r="I4718" s="42" t="n"/>
      <c r="J4718" s="42" t="n"/>
      <c r="K4718" s="42" t="n"/>
      <c r="L4718" s="42" t="n"/>
      <c r="M4718" s="42" t="n"/>
      <c r="N4718" s="42" t="n"/>
      <c r="O4718" s="42" t="n"/>
    </row>
    <row r="4719">
      <c r="A4719" s="40" t="n"/>
      <c r="B4719" s="41" t="n"/>
      <c r="C4719" s="42" t="n"/>
      <c r="D4719" s="42" t="n"/>
      <c r="E4719" s="42" t="n"/>
      <c r="F4719" s="42" t="n"/>
      <c r="G4719" s="42" t="n"/>
      <c r="H4719" s="42" t="n"/>
      <c r="I4719" s="42" t="n"/>
      <c r="J4719" s="42" t="n"/>
      <c r="K4719" s="42" t="n"/>
      <c r="L4719" s="42" t="n"/>
      <c r="M4719" s="42" t="n"/>
      <c r="N4719" s="42" t="n"/>
      <c r="O4719" s="42" t="n"/>
    </row>
    <row r="4720">
      <c r="A4720" s="40" t="n"/>
      <c r="B4720" s="41" t="n"/>
      <c r="C4720" s="42" t="n"/>
      <c r="D4720" s="42" t="n"/>
      <c r="E4720" s="42" t="n"/>
      <c r="F4720" s="42" t="n"/>
      <c r="G4720" s="42" t="n"/>
      <c r="H4720" s="42" t="n"/>
      <c r="I4720" s="42" t="n"/>
      <c r="J4720" s="42" t="n"/>
      <c r="K4720" s="42" t="n"/>
      <c r="L4720" s="42" t="n"/>
      <c r="M4720" s="42" t="n"/>
      <c r="N4720" s="42" t="n"/>
      <c r="O4720" s="42" t="n"/>
    </row>
    <row r="4721">
      <c r="A4721" s="40" t="n"/>
      <c r="B4721" s="41" t="n"/>
      <c r="C4721" s="42" t="n"/>
      <c r="D4721" s="42" t="n"/>
      <c r="E4721" s="42" t="n"/>
      <c r="F4721" s="42" t="n"/>
      <c r="G4721" s="42" t="n"/>
      <c r="H4721" s="42" t="n"/>
      <c r="I4721" s="42" t="n"/>
      <c r="J4721" s="42" t="n"/>
      <c r="K4721" s="42" t="n"/>
      <c r="L4721" s="42" t="n"/>
      <c r="M4721" s="42" t="n"/>
      <c r="N4721" s="42" t="n"/>
      <c r="O4721" s="42" t="n"/>
    </row>
    <row r="4722">
      <c r="A4722" s="40" t="n"/>
      <c r="B4722" s="41" t="n"/>
      <c r="C4722" s="42" t="n"/>
      <c r="D4722" s="42" t="n"/>
      <c r="E4722" s="42" t="n"/>
      <c r="F4722" s="42" t="n"/>
      <c r="G4722" s="42" t="n"/>
      <c r="H4722" s="42" t="n"/>
      <c r="I4722" s="42" t="n"/>
      <c r="J4722" s="42" t="n"/>
      <c r="K4722" s="42" t="n"/>
      <c r="L4722" s="42" t="n"/>
      <c r="M4722" s="42" t="n"/>
      <c r="N4722" s="42" t="n"/>
      <c r="O4722" s="42" t="n"/>
    </row>
    <row r="4723">
      <c r="A4723" s="40" t="n"/>
      <c r="B4723" s="41" t="n"/>
      <c r="C4723" s="42" t="n"/>
      <c r="D4723" s="42" t="n"/>
      <c r="E4723" s="42" t="n"/>
      <c r="F4723" s="42" t="n"/>
      <c r="G4723" s="42" t="n"/>
      <c r="H4723" s="42" t="n"/>
      <c r="I4723" s="42" t="n"/>
      <c r="J4723" s="42" t="n"/>
      <c r="K4723" s="42" t="n"/>
      <c r="L4723" s="42" t="n"/>
      <c r="M4723" s="42" t="n"/>
      <c r="N4723" s="42" t="n"/>
      <c r="O4723" s="42" t="n"/>
    </row>
    <row r="4724">
      <c r="A4724" s="40" t="n"/>
      <c r="B4724" s="41" t="n"/>
      <c r="C4724" s="42" t="n"/>
      <c r="D4724" s="42" t="n"/>
      <c r="E4724" s="42" t="n"/>
      <c r="F4724" s="42" t="n"/>
      <c r="G4724" s="42" t="n"/>
      <c r="H4724" s="42" t="n"/>
      <c r="I4724" s="42" t="n"/>
      <c r="J4724" s="42" t="n"/>
      <c r="K4724" s="42" t="n"/>
      <c r="L4724" s="42" t="n"/>
      <c r="M4724" s="42" t="n"/>
      <c r="N4724" s="42" t="n"/>
      <c r="O4724" s="42" t="n"/>
    </row>
    <row r="4725">
      <c r="A4725" s="40" t="n"/>
      <c r="B4725" s="41" t="n"/>
      <c r="C4725" s="42" t="n"/>
      <c r="D4725" s="42" t="n"/>
      <c r="E4725" s="42" t="n"/>
      <c r="F4725" s="42" t="n"/>
      <c r="G4725" s="42" t="n"/>
      <c r="H4725" s="42" t="n"/>
      <c r="I4725" s="42" t="n"/>
      <c r="J4725" s="42" t="n"/>
      <c r="K4725" s="42" t="n"/>
      <c r="L4725" s="42" t="n"/>
      <c r="M4725" s="42" t="n"/>
      <c r="N4725" s="42" t="n"/>
      <c r="O4725" s="42" t="n"/>
    </row>
    <row r="4726">
      <c r="A4726" s="40" t="n"/>
      <c r="B4726" s="41" t="n"/>
      <c r="C4726" s="42" t="n"/>
      <c r="D4726" s="42" t="n"/>
      <c r="E4726" s="42" t="n"/>
      <c r="F4726" s="42" t="n"/>
      <c r="G4726" s="42" t="n"/>
      <c r="H4726" s="42" t="n"/>
      <c r="I4726" s="42" t="n"/>
      <c r="J4726" s="42" t="n"/>
      <c r="K4726" s="42" t="n"/>
      <c r="L4726" s="42" t="n"/>
      <c r="M4726" s="42" t="n"/>
      <c r="N4726" s="42" t="n"/>
      <c r="O4726" s="42" t="n"/>
    </row>
    <row r="4727">
      <c r="A4727" s="40" t="n"/>
      <c r="B4727" s="41" t="n"/>
      <c r="C4727" s="42" t="n"/>
      <c r="D4727" s="42" t="n"/>
      <c r="E4727" s="42" t="n"/>
      <c r="F4727" s="42" t="n"/>
      <c r="G4727" s="42" t="n"/>
      <c r="H4727" s="42" t="n"/>
      <c r="I4727" s="42" t="n"/>
      <c r="J4727" s="42" t="n"/>
      <c r="K4727" s="42" t="n"/>
      <c r="L4727" s="42" t="n"/>
      <c r="M4727" s="42" t="n"/>
      <c r="N4727" s="42" t="n"/>
      <c r="O4727" s="42" t="n"/>
    </row>
    <row r="4728">
      <c r="A4728" s="40" t="n"/>
      <c r="B4728" s="41" t="n"/>
      <c r="C4728" s="42" t="n"/>
      <c r="D4728" s="42" t="n"/>
      <c r="E4728" s="42" t="n"/>
      <c r="F4728" s="42" t="n"/>
      <c r="G4728" s="42" t="n"/>
      <c r="H4728" s="42" t="n"/>
      <c r="I4728" s="42" t="n"/>
      <c r="J4728" s="42" t="n"/>
      <c r="K4728" s="42" t="n"/>
      <c r="L4728" s="42" t="n"/>
      <c r="M4728" s="42" t="n"/>
      <c r="N4728" s="42" t="n"/>
      <c r="O4728" s="42" t="n"/>
    </row>
    <row r="4729">
      <c r="A4729" s="40" t="n"/>
      <c r="B4729" s="41" t="n"/>
      <c r="C4729" s="42" t="n"/>
      <c r="D4729" s="42" t="n"/>
      <c r="E4729" s="42" t="n"/>
      <c r="F4729" s="42" t="n"/>
      <c r="G4729" s="42" t="n"/>
      <c r="H4729" s="42" t="n"/>
      <c r="I4729" s="42" t="n"/>
      <c r="J4729" s="42" t="n"/>
      <c r="K4729" s="42" t="n"/>
      <c r="L4729" s="42" t="n"/>
      <c r="M4729" s="42" t="n"/>
      <c r="N4729" s="42" t="n"/>
      <c r="O4729" s="42" t="n"/>
    </row>
    <row r="4730">
      <c r="A4730" s="40" t="n"/>
      <c r="B4730" s="41" t="n"/>
      <c r="C4730" s="42" t="n"/>
      <c r="D4730" s="42" t="n"/>
      <c r="E4730" s="42" t="n"/>
      <c r="F4730" s="42" t="n"/>
      <c r="G4730" s="42" t="n"/>
      <c r="H4730" s="42" t="n"/>
      <c r="I4730" s="42" t="n"/>
      <c r="J4730" s="42" t="n"/>
      <c r="K4730" s="42" t="n"/>
      <c r="L4730" s="42" t="n"/>
      <c r="M4730" s="42" t="n"/>
      <c r="N4730" s="42" t="n"/>
      <c r="O4730" s="42" t="n"/>
    </row>
    <row r="4731">
      <c r="A4731" s="40" t="n"/>
      <c r="B4731" s="41" t="n"/>
      <c r="C4731" s="42" t="n"/>
      <c r="D4731" s="42" t="n"/>
      <c r="E4731" s="42" t="n"/>
      <c r="F4731" s="42" t="n"/>
      <c r="G4731" s="42" t="n"/>
      <c r="H4731" s="42" t="n"/>
      <c r="I4731" s="42" t="n"/>
      <c r="J4731" s="42" t="n"/>
      <c r="K4731" s="42" t="n"/>
      <c r="L4731" s="42" t="n"/>
      <c r="M4731" s="42" t="n"/>
      <c r="N4731" s="42" t="n"/>
      <c r="O4731" s="42" t="n"/>
    </row>
    <row r="4732">
      <c r="A4732" s="40" t="n"/>
      <c r="B4732" s="41" t="n"/>
      <c r="C4732" s="42" t="n"/>
      <c r="D4732" s="42" t="n"/>
      <c r="E4732" s="42" t="n"/>
      <c r="F4732" s="42" t="n"/>
      <c r="G4732" s="42" t="n"/>
      <c r="H4732" s="42" t="n"/>
      <c r="I4732" s="42" t="n"/>
      <c r="J4732" s="42" t="n"/>
      <c r="K4732" s="42" t="n"/>
      <c r="L4732" s="42" t="n"/>
      <c r="M4732" s="42" t="n"/>
      <c r="N4732" s="42" t="n"/>
      <c r="O4732" s="42" t="n"/>
    </row>
    <row r="4733">
      <c r="A4733" s="40" t="n"/>
      <c r="B4733" s="41" t="n"/>
      <c r="C4733" s="42" t="n"/>
      <c r="D4733" s="42" t="n"/>
      <c r="E4733" s="42" t="n"/>
      <c r="F4733" s="42" t="n"/>
      <c r="G4733" s="42" t="n"/>
      <c r="H4733" s="42" t="n"/>
      <c r="I4733" s="42" t="n"/>
      <c r="J4733" s="42" t="n"/>
      <c r="K4733" s="42" t="n"/>
      <c r="L4733" s="42" t="n"/>
      <c r="M4733" s="42" t="n"/>
      <c r="N4733" s="42" t="n"/>
      <c r="O4733" s="42" t="n"/>
    </row>
    <row r="4734">
      <c r="A4734" s="40" t="n"/>
      <c r="B4734" s="41" t="n"/>
      <c r="C4734" s="42" t="n"/>
      <c r="D4734" s="42" t="n"/>
      <c r="E4734" s="42" t="n"/>
      <c r="F4734" s="42" t="n"/>
      <c r="G4734" s="42" t="n"/>
      <c r="H4734" s="42" t="n"/>
      <c r="I4734" s="42" t="n"/>
      <c r="J4734" s="42" t="n"/>
      <c r="K4734" s="42" t="n"/>
      <c r="L4734" s="42" t="n"/>
      <c r="M4734" s="42" t="n"/>
      <c r="N4734" s="42" t="n"/>
      <c r="O4734" s="42" t="n"/>
    </row>
    <row r="4735">
      <c r="A4735" s="40" t="n"/>
      <c r="B4735" s="41" t="n"/>
      <c r="C4735" s="42" t="n"/>
      <c r="D4735" s="42" t="n"/>
      <c r="E4735" s="42" t="n"/>
      <c r="F4735" s="42" t="n"/>
      <c r="G4735" s="42" t="n"/>
      <c r="H4735" s="42" t="n"/>
      <c r="I4735" s="42" t="n"/>
      <c r="J4735" s="42" t="n"/>
      <c r="K4735" s="42" t="n"/>
      <c r="L4735" s="42" t="n"/>
      <c r="M4735" s="42" t="n"/>
      <c r="N4735" s="42" t="n"/>
      <c r="O4735" s="42" t="n"/>
    </row>
    <row r="4736">
      <c r="A4736" s="40" t="n"/>
      <c r="B4736" s="41" t="n"/>
      <c r="C4736" s="42" t="n"/>
      <c r="D4736" s="42" t="n"/>
      <c r="E4736" s="42" t="n"/>
      <c r="F4736" s="42" t="n"/>
      <c r="G4736" s="42" t="n"/>
      <c r="H4736" s="42" t="n"/>
      <c r="I4736" s="42" t="n"/>
      <c r="J4736" s="42" t="n"/>
      <c r="K4736" s="42" t="n"/>
      <c r="L4736" s="42" t="n"/>
      <c r="M4736" s="42" t="n"/>
      <c r="N4736" s="42" t="n"/>
      <c r="O4736" s="42" t="n"/>
    </row>
    <row r="4737">
      <c r="A4737" s="40" t="n"/>
      <c r="B4737" s="41" t="n"/>
      <c r="C4737" s="42" t="n"/>
      <c r="D4737" s="42" t="n"/>
      <c r="E4737" s="42" t="n"/>
      <c r="F4737" s="42" t="n"/>
      <c r="G4737" s="42" t="n"/>
      <c r="H4737" s="42" t="n"/>
      <c r="I4737" s="42" t="n"/>
      <c r="J4737" s="42" t="n"/>
      <c r="K4737" s="42" t="n"/>
      <c r="L4737" s="42" t="n"/>
      <c r="M4737" s="42" t="n"/>
      <c r="N4737" s="42" t="n"/>
      <c r="O4737" s="42" t="n"/>
    </row>
    <row r="4738">
      <c r="A4738" s="40" t="n"/>
      <c r="B4738" s="41" t="n"/>
      <c r="C4738" s="42" t="n"/>
      <c r="D4738" s="42" t="n"/>
      <c r="E4738" s="42" t="n"/>
      <c r="F4738" s="42" t="n"/>
      <c r="G4738" s="42" t="n"/>
      <c r="H4738" s="42" t="n"/>
      <c r="I4738" s="42" t="n"/>
      <c r="J4738" s="42" t="n"/>
      <c r="K4738" s="42" t="n"/>
      <c r="L4738" s="42" t="n"/>
      <c r="M4738" s="42" t="n"/>
      <c r="N4738" s="42" t="n"/>
      <c r="O4738" s="42" t="n"/>
    </row>
    <row r="4739">
      <c r="A4739" s="40" t="n"/>
      <c r="B4739" s="41" t="n"/>
      <c r="C4739" s="42" t="n"/>
      <c r="D4739" s="42" t="n"/>
      <c r="E4739" s="42" t="n"/>
      <c r="F4739" s="42" t="n"/>
      <c r="G4739" s="42" t="n"/>
      <c r="H4739" s="42" t="n"/>
      <c r="I4739" s="42" t="n"/>
      <c r="J4739" s="42" t="n"/>
      <c r="K4739" s="42" t="n"/>
      <c r="L4739" s="42" t="n"/>
      <c r="M4739" s="42" t="n"/>
      <c r="N4739" s="42" t="n"/>
      <c r="O4739" s="42" t="n"/>
    </row>
    <row r="4740">
      <c r="A4740" s="40" t="n"/>
      <c r="B4740" s="41" t="n"/>
      <c r="C4740" s="42" t="n"/>
      <c r="D4740" s="42" t="n"/>
      <c r="E4740" s="42" t="n"/>
      <c r="F4740" s="42" t="n"/>
      <c r="G4740" s="42" t="n"/>
      <c r="H4740" s="42" t="n"/>
      <c r="I4740" s="42" t="n"/>
      <c r="J4740" s="42" t="n"/>
      <c r="K4740" s="42" t="n"/>
      <c r="L4740" s="42" t="n"/>
      <c r="M4740" s="42" t="n"/>
      <c r="N4740" s="42" t="n"/>
      <c r="O4740" s="42" t="n"/>
    </row>
    <row r="4741">
      <c r="A4741" s="40" t="n"/>
      <c r="B4741" s="41" t="n"/>
      <c r="C4741" s="42" t="n"/>
      <c r="D4741" s="42" t="n"/>
      <c r="E4741" s="42" t="n"/>
      <c r="F4741" s="42" t="n"/>
      <c r="G4741" s="42" t="n"/>
      <c r="H4741" s="42" t="n"/>
      <c r="I4741" s="42" t="n"/>
      <c r="J4741" s="42" t="n"/>
      <c r="K4741" s="42" t="n"/>
      <c r="L4741" s="42" t="n"/>
      <c r="M4741" s="42" t="n"/>
      <c r="N4741" s="42" t="n"/>
      <c r="O4741" s="42" t="n"/>
    </row>
    <row r="4742">
      <c r="A4742" s="40" t="n"/>
      <c r="B4742" s="41" t="n"/>
      <c r="C4742" s="42" t="n"/>
      <c r="D4742" s="42" t="n"/>
      <c r="E4742" s="42" t="n"/>
      <c r="F4742" s="42" t="n"/>
      <c r="G4742" s="42" t="n"/>
      <c r="H4742" s="42" t="n"/>
      <c r="I4742" s="42" t="n"/>
      <c r="J4742" s="42" t="n"/>
      <c r="K4742" s="42" t="n"/>
      <c r="L4742" s="42" t="n"/>
      <c r="M4742" s="42" t="n"/>
      <c r="N4742" s="42" t="n"/>
      <c r="O4742" s="42" t="n"/>
    </row>
    <row r="4743">
      <c r="A4743" s="40" t="n"/>
      <c r="B4743" s="41" t="n"/>
      <c r="C4743" s="42" t="n"/>
      <c r="D4743" s="42" t="n"/>
      <c r="E4743" s="42" t="n"/>
      <c r="F4743" s="42" t="n"/>
      <c r="G4743" s="42" t="n"/>
      <c r="H4743" s="42" t="n"/>
      <c r="I4743" s="42" t="n"/>
      <c r="J4743" s="42" t="n"/>
      <c r="K4743" s="42" t="n"/>
      <c r="L4743" s="42" t="n"/>
      <c r="M4743" s="42" t="n"/>
      <c r="N4743" s="42" t="n"/>
      <c r="O4743" s="42" t="n"/>
    </row>
    <row r="4744">
      <c r="A4744" s="40" t="n"/>
      <c r="B4744" s="41" t="n"/>
      <c r="C4744" s="42" t="n"/>
      <c r="D4744" s="42" t="n"/>
      <c r="E4744" s="42" t="n"/>
      <c r="F4744" s="42" t="n"/>
      <c r="G4744" s="42" t="n"/>
      <c r="H4744" s="42" t="n"/>
      <c r="I4744" s="42" t="n"/>
      <c r="J4744" s="42" t="n"/>
      <c r="K4744" s="42" t="n"/>
      <c r="L4744" s="42" t="n"/>
      <c r="M4744" s="42" t="n"/>
      <c r="N4744" s="42" t="n"/>
      <c r="O4744" s="42" t="n"/>
    </row>
    <row r="4745">
      <c r="A4745" s="40" t="n"/>
      <c r="B4745" s="41" t="n"/>
      <c r="C4745" s="42" t="n"/>
      <c r="D4745" s="42" t="n"/>
      <c r="E4745" s="42" t="n"/>
      <c r="F4745" s="42" t="n"/>
      <c r="G4745" s="42" t="n"/>
      <c r="H4745" s="42" t="n"/>
      <c r="I4745" s="42" t="n"/>
      <c r="J4745" s="42" t="n"/>
      <c r="K4745" s="42" t="n"/>
      <c r="L4745" s="42" t="n"/>
      <c r="M4745" s="42" t="n"/>
      <c r="N4745" s="42" t="n"/>
      <c r="O4745" s="42" t="n"/>
    </row>
    <row r="4746">
      <c r="A4746" s="40" t="n"/>
      <c r="B4746" s="41" t="n"/>
      <c r="C4746" s="42" t="n"/>
      <c r="D4746" s="42" t="n"/>
      <c r="E4746" s="42" t="n"/>
      <c r="F4746" s="42" t="n"/>
      <c r="G4746" s="42" t="n"/>
      <c r="H4746" s="42" t="n"/>
      <c r="I4746" s="42" t="n"/>
      <c r="J4746" s="42" t="n"/>
      <c r="K4746" s="42" t="n"/>
      <c r="L4746" s="42" t="n"/>
      <c r="M4746" s="42" t="n"/>
      <c r="N4746" s="42" t="n"/>
      <c r="O4746" s="42" t="n"/>
    </row>
    <row r="4747">
      <c r="A4747" s="40" t="n"/>
      <c r="B4747" s="41" t="n"/>
      <c r="C4747" s="42" t="n"/>
      <c r="D4747" s="42" t="n"/>
      <c r="E4747" s="42" t="n"/>
      <c r="F4747" s="42" t="n"/>
      <c r="G4747" s="42" t="n"/>
      <c r="H4747" s="42" t="n"/>
      <c r="I4747" s="42" t="n"/>
      <c r="J4747" s="42" t="n"/>
      <c r="K4747" s="42" t="n"/>
      <c r="L4747" s="42" t="n"/>
      <c r="M4747" s="42" t="n"/>
      <c r="N4747" s="42" t="n"/>
      <c r="O4747" s="42" t="n"/>
    </row>
    <row r="4748">
      <c r="A4748" s="40" t="n"/>
      <c r="B4748" s="41" t="n"/>
      <c r="C4748" s="42" t="n"/>
      <c r="D4748" s="42" t="n"/>
      <c r="E4748" s="42" t="n"/>
      <c r="F4748" s="42" t="n"/>
      <c r="G4748" s="42" t="n"/>
      <c r="H4748" s="42" t="n"/>
      <c r="I4748" s="42" t="n"/>
      <c r="J4748" s="42" t="n"/>
      <c r="K4748" s="42" t="n"/>
      <c r="L4748" s="42" t="n"/>
      <c r="M4748" s="42" t="n"/>
      <c r="N4748" s="42" t="n"/>
      <c r="O4748" s="42" t="n"/>
    </row>
    <row r="4749">
      <c r="A4749" s="40" t="n"/>
      <c r="B4749" s="41" t="n"/>
      <c r="C4749" s="42" t="n"/>
      <c r="D4749" s="42" t="n"/>
      <c r="E4749" s="42" t="n"/>
      <c r="F4749" s="42" t="n"/>
      <c r="G4749" s="42" t="n"/>
      <c r="H4749" s="42" t="n"/>
      <c r="I4749" s="42" t="n"/>
      <c r="J4749" s="42" t="n"/>
      <c r="K4749" s="42" t="n"/>
      <c r="L4749" s="42" t="n"/>
      <c r="M4749" s="42" t="n"/>
      <c r="N4749" s="42" t="n"/>
      <c r="O4749" s="42" t="n"/>
    </row>
    <row r="4750">
      <c r="A4750" s="40" t="n"/>
      <c r="B4750" s="41" t="n"/>
      <c r="C4750" s="42" t="n"/>
      <c r="D4750" s="42" t="n"/>
      <c r="E4750" s="42" t="n"/>
      <c r="F4750" s="42" t="n"/>
      <c r="G4750" s="42" t="n"/>
      <c r="H4750" s="42" t="n"/>
      <c r="I4750" s="42" t="n"/>
      <c r="J4750" s="42" t="n"/>
      <c r="K4750" s="42" t="n"/>
      <c r="L4750" s="42" t="n"/>
      <c r="M4750" s="42" t="n"/>
      <c r="N4750" s="42" t="n"/>
      <c r="O4750" s="42" t="n"/>
    </row>
    <row r="4751">
      <c r="A4751" s="40" t="n"/>
      <c r="B4751" s="41" t="n"/>
      <c r="C4751" s="42" t="n"/>
      <c r="D4751" s="42" t="n"/>
      <c r="E4751" s="42" t="n"/>
      <c r="F4751" s="42" t="n"/>
      <c r="G4751" s="42" t="n"/>
      <c r="H4751" s="42" t="n"/>
      <c r="I4751" s="42" t="n"/>
      <c r="J4751" s="42" t="n"/>
      <c r="K4751" s="42" t="n"/>
      <c r="L4751" s="42" t="n"/>
      <c r="M4751" s="42" t="n"/>
      <c r="N4751" s="42" t="n"/>
      <c r="O4751" s="42" t="n"/>
    </row>
    <row r="4752">
      <c r="A4752" s="40" t="n"/>
      <c r="B4752" s="41" t="n"/>
      <c r="C4752" s="42" t="n"/>
      <c r="D4752" s="42" t="n"/>
      <c r="E4752" s="42" t="n"/>
      <c r="F4752" s="42" t="n"/>
      <c r="G4752" s="42" t="n"/>
      <c r="H4752" s="42" t="n"/>
      <c r="I4752" s="42" t="n"/>
      <c r="J4752" s="42" t="n"/>
      <c r="K4752" s="42" t="n"/>
      <c r="L4752" s="42" t="n"/>
      <c r="M4752" s="42" t="n"/>
      <c r="N4752" s="42" t="n"/>
      <c r="O4752" s="42" t="n"/>
    </row>
    <row r="4753">
      <c r="A4753" s="40" t="n"/>
      <c r="B4753" s="41" t="n"/>
      <c r="C4753" s="42" t="n"/>
      <c r="D4753" s="42" t="n"/>
      <c r="E4753" s="42" t="n"/>
      <c r="F4753" s="42" t="n"/>
      <c r="G4753" s="42" t="n"/>
      <c r="H4753" s="42" t="n"/>
      <c r="I4753" s="42" t="n"/>
      <c r="J4753" s="42" t="n"/>
      <c r="K4753" s="42" t="n"/>
      <c r="L4753" s="42" t="n"/>
      <c r="M4753" s="42" t="n"/>
      <c r="N4753" s="42" t="n"/>
      <c r="O4753" s="42" t="n"/>
    </row>
    <row r="4754">
      <c r="A4754" s="40" t="n"/>
      <c r="B4754" s="41" t="n"/>
      <c r="C4754" s="42" t="n"/>
      <c r="D4754" s="42" t="n"/>
      <c r="E4754" s="42" t="n"/>
      <c r="F4754" s="42" t="n"/>
      <c r="G4754" s="42" t="n"/>
      <c r="H4754" s="42" t="n"/>
      <c r="I4754" s="42" t="n"/>
      <c r="J4754" s="42" t="n"/>
      <c r="K4754" s="42" t="n"/>
      <c r="L4754" s="42" t="n"/>
      <c r="M4754" s="42" t="n"/>
      <c r="N4754" s="42" t="n"/>
      <c r="O4754" s="42" t="n"/>
    </row>
    <row r="4755">
      <c r="A4755" s="40" t="n"/>
      <c r="B4755" s="41" t="n"/>
      <c r="C4755" s="42" t="n"/>
      <c r="D4755" s="42" t="n"/>
      <c r="E4755" s="42" t="n"/>
      <c r="F4755" s="42" t="n"/>
      <c r="G4755" s="42" t="n"/>
      <c r="H4755" s="42" t="n"/>
      <c r="I4755" s="42" t="n"/>
      <c r="J4755" s="42" t="n"/>
      <c r="K4755" s="42" t="n"/>
      <c r="L4755" s="42" t="n"/>
      <c r="M4755" s="42" t="n"/>
      <c r="N4755" s="42" t="n"/>
      <c r="O4755" s="42" t="n"/>
    </row>
    <row r="4756">
      <c r="A4756" s="40" t="n"/>
      <c r="B4756" s="41" t="n"/>
      <c r="C4756" s="42" t="n"/>
      <c r="D4756" s="42" t="n"/>
      <c r="E4756" s="42" t="n"/>
      <c r="F4756" s="42" t="n"/>
      <c r="G4756" s="42" t="n"/>
      <c r="H4756" s="42" t="n"/>
      <c r="I4756" s="42" t="n"/>
      <c r="J4756" s="42" t="n"/>
      <c r="K4756" s="42" t="n"/>
      <c r="L4756" s="42" t="n"/>
      <c r="M4756" s="42" t="n"/>
      <c r="N4756" s="42" t="n"/>
      <c r="O4756" s="42" t="n"/>
    </row>
    <row r="4757">
      <c r="A4757" s="40" t="n"/>
      <c r="B4757" s="41" t="n"/>
      <c r="C4757" s="42" t="n"/>
      <c r="D4757" s="42" t="n"/>
      <c r="E4757" s="42" t="n"/>
      <c r="F4757" s="42" t="n"/>
      <c r="G4757" s="42" t="n"/>
      <c r="H4757" s="42" t="n"/>
      <c r="I4757" s="42" t="n"/>
      <c r="J4757" s="42" t="n"/>
      <c r="K4757" s="42" t="n"/>
      <c r="L4757" s="42" t="n"/>
      <c r="M4757" s="42" t="n"/>
      <c r="N4757" s="42" t="n"/>
      <c r="O4757" s="42" t="n"/>
    </row>
    <row r="4758">
      <c r="A4758" s="40" t="n"/>
      <c r="B4758" s="41" t="n"/>
      <c r="C4758" s="42" t="n"/>
      <c r="D4758" s="42" t="n"/>
      <c r="E4758" s="42" t="n"/>
      <c r="F4758" s="42" t="n"/>
      <c r="G4758" s="42" t="n"/>
      <c r="H4758" s="42" t="n"/>
      <c r="I4758" s="42" t="n"/>
      <c r="J4758" s="42" t="n"/>
      <c r="K4758" s="42" t="n"/>
      <c r="L4758" s="42" t="n"/>
      <c r="M4758" s="42" t="n"/>
      <c r="N4758" s="42" t="n"/>
      <c r="O4758" s="42" t="n"/>
    </row>
    <row r="4759">
      <c r="A4759" s="40" t="n"/>
      <c r="B4759" s="41" t="n"/>
      <c r="C4759" s="42" t="n"/>
      <c r="D4759" s="42" t="n"/>
      <c r="E4759" s="42" t="n"/>
      <c r="F4759" s="42" t="n"/>
      <c r="G4759" s="42" t="n"/>
      <c r="H4759" s="42" t="n"/>
      <c r="I4759" s="42" t="n"/>
      <c r="J4759" s="42" t="n"/>
      <c r="K4759" s="42" t="n"/>
      <c r="L4759" s="42" t="n"/>
      <c r="M4759" s="42" t="n"/>
      <c r="N4759" s="42" t="n"/>
      <c r="O4759" s="42" t="n"/>
    </row>
    <row r="4760">
      <c r="A4760" s="40" t="n"/>
      <c r="B4760" s="41" t="n"/>
      <c r="C4760" s="42" t="n"/>
      <c r="D4760" s="42" t="n"/>
      <c r="E4760" s="42" t="n"/>
      <c r="F4760" s="42" t="n"/>
      <c r="G4760" s="42" t="n"/>
      <c r="H4760" s="42" t="n"/>
      <c r="I4760" s="42" t="n"/>
      <c r="J4760" s="42" t="n"/>
      <c r="K4760" s="42" t="n"/>
      <c r="L4760" s="42" t="n"/>
      <c r="M4760" s="42" t="n"/>
      <c r="N4760" s="42" t="n"/>
      <c r="O4760" s="42" t="n"/>
    </row>
    <row r="4761">
      <c r="A4761" s="40" t="n"/>
      <c r="B4761" s="41" t="n"/>
      <c r="C4761" s="42" t="n"/>
      <c r="D4761" s="42" t="n"/>
      <c r="E4761" s="42" t="n"/>
      <c r="F4761" s="42" t="n"/>
      <c r="G4761" s="42" t="n"/>
      <c r="H4761" s="42" t="n"/>
      <c r="I4761" s="42" t="n"/>
      <c r="J4761" s="42" t="n"/>
      <c r="K4761" s="42" t="n"/>
      <c r="L4761" s="42" t="n"/>
      <c r="M4761" s="42" t="n"/>
      <c r="N4761" s="42" t="n"/>
      <c r="O4761" s="42" t="n"/>
    </row>
    <row r="4762">
      <c r="A4762" s="40" t="n"/>
      <c r="B4762" s="41" t="n"/>
      <c r="C4762" s="42" t="n"/>
      <c r="D4762" s="42" t="n"/>
      <c r="E4762" s="42" t="n"/>
      <c r="F4762" s="42" t="n"/>
      <c r="G4762" s="42" t="n"/>
      <c r="H4762" s="42" t="n"/>
      <c r="I4762" s="42" t="n"/>
      <c r="J4762" s="42" t="n"/>
      <c r="K4762" s="42" t="n"/>
      <c r="L4762" s="42" t="n"/>
      <c r="M4762" s="42" t="n"/>
      <c r="N4762" s="42" t="n"/>
      <c r="O4762" s="42" t="n"/>
    </row>
    <row r="4763">
      <c r="A4763" s="40" t="n"/>
      <c r="B4763" s="41" t="n"/>
      <c r="C4763" s="42" t="n"/>
      <c r="D4763" s="42" t="n"/>
      <c r="E4763" s="42" t="n"/>
      <c r="F4763" s="42" t="n"/>
      <c r="G4763" s="42" t="n"/>
      <c r="H4763" s="42" t="n"/>
      <c r="I4763" s="42" t="n"/>
      <c r="J4763" s="42" t="n"/>
      <c r="K4763" s="42" t="n"/>
      <c r="L4763" s="42" t="n"/>
      <c r="M4763" s="42" t="n"/>
      <c r="N4763" s="42" t="n"/>
      <c r="O4763" s="42" t="n"/>
    </row>
    <row r="4764">
      <c r="A4764" s="40" t="n"/>
      <c r="B4764" s="41" t="n"/>
      <c r="C4764" s="42" t="n"/>
      <c r="D4764" s="42" t="n"/>
      <c r="E4764" s="42" t="n"/>
      <c r="F4764" s="42" t="n"/>
      <c r="G4764" s="42" t="n"/>
      <c r="H4764" s="42" t="n"/>
      <c r="I4764" s="42" t="n"/>
      <c r="J4764" s="42" t="n"/>
      <c r="K4764" s="42" t="n"/>
      <c r="L4764" s="42" t="n"/>
      <c r="M4764" s="42" t="n"/>
      <c r="N4764" s="42" t="n"/>
      <c r="O4764" s="42" t="n"/>
    </row>
    <row r="4765">
      <c r="A4765" s="40" t="n"/>
      <c r="B4765" s="41" t="n"/>
      <c r="C4765" s="42" t="n"/>
      <c r="D4765" s="42" t="n"/>
      <c r="E4765" s="42" t="n"/>
      <c r="F4765" s="42" t="n"/>
      <c r="G4765" s="42" t="n"/>
      <c r="H4765" s="42" t="n"/>
      <c r="I4765" s="42" t="n"/>
      <c r="J4765" s="42" t="n"/>
      <c r="K4765" s="42" t="n"/>
      <c r="L4765" s="42" t="n"/>
      <c r="M4765" s="42" t="n"/>
      <c r="N4765" s="42" t="n"/>
      <c r="O4765" s="42" t="n"/>
    </row>
    <row r="4766">
      <c r="A4766" s="40" t="n"/>
      <c r="B4766" s="41" t="n"/>
      <c r="C4766" s="42" t="n"/>
      <c r="D4766" s="42" t="n"/>
      <c r="E4766" s="42" t="n"/>
      <c r="F4766" s="42" t="n"/>
      <c r="G4766" s="42" t="n"/>
      <c r="H4766" s="42" t="n"/>
      <c r="I4766" s="42" t="n"/>
      <c r="J4766" s="42" t="n"/>
      <c r="K4766" s="42" t="n"/>
      <c r="L4766" s="42" t="n"/>
      <c r="M4766" s="42" t="n"/>
      <c r="N4766" s="42" t="n"/>
      <c r="O4766" s="42" t="n"/>
    </row>
    <row r="4767">
      <c r="A4767" s="40" t="n"/>
      <c r="B4767" s="41" t="n"/>
      <c r="C4767" s="42" t="n"/>
      <c r="D4767" s="42" t="n"/>
      <c r="E4767" s="42" t="n"/>
      <c r="F4767" s="42" t="n"/>
      <c r="G4767" s="42" t="n"/>
      <c r="H4767" s="42" t="n"/>
      <c r="I4767" s="42" t="n"/>
      <c r="J4767" s="42" t="n"/>
      <c r="K4767" s="42" t="n"/>
      <c r="L4767" s="42" t="n"/>
      <c r="M4767" s="42" t="n"/>
      <c r="N4767" s="42" t="n"/>
      <c r="O4767" s="42" t="n"/>
    </row>
    <row r="4768">
      <c r="A4768" s="40" t="n"/>
      <c r="B4768" s="41" t="n"/>
      <c r="C4768" s="42" t="n"/>
      <c r="D4768" s="42" t="n"/>
      <c r="E4768" s="42" t="n"/>
      <c r="F4768" s="42" t="n"/>
      <c r="G4768" s="42" t="n"/>
      <c r="H4768" s="42" t="n"/>
      <c r="I4768" s="42" t="n"/>
      <c r="J4768" s="42" t="n"/>
      <c r="K4768" s="42" t="n"/>
      <c r="L4768" s="42" t="n"/>
      <c r="M4768" s="42" t="n"/>
      <c r="N4768" s="42" t="n"/>
      <c r="O4768" s="42" t="n"/>
    </row>
    <row r="4769">
      <c r="A4769" s="40" t="n"/>
      <c r="B4769" s="41" t="n"/>
      <c r="C4769" s="42" t="n"/>
      <c r="D4769" s="42" t="n"/>
      <c r="E4769" s="42" t="n"/>
      <c r="F4769" s="42" t="n"/>
      <c r="G4769" s="42" t="n"/>
      <c r="H4769" s="42" t="n"/>
      <c r="I4769" s="42" t="n"/>
      <c r="J4769" s="42" t="n"/>
      <c r="K4769" s="42" t="n"/>
      <c r="L4769" s="42" t="n"/>
      <c r="M4769" s="42" t="n"/>
      <c r="N4769" s="42" t="n"/>
      <c r="O4769" s="42" t="n"/>
    </row>
    <row r="4770">
      <c r="A4770" s="40" t="n"/>
      <c r="B4770" s="41" t="n"/>
      <c r="C4770" s="42" t="n"/>
      <c r="D4770" s="42" t="n"/>
      <c r="E4770" s="42" t="n"/>
      <c r="F4770" s="42" t="n"/>
      <c r="G4770" s="42" t="n"/>
      <c r="H4770" s="42" t="n"/>
      <c r="I4770" s="42" t="n"/>
      <c r="J4770" s="42" t="n"/>
      <c r="K4770" s="42" t="n"/>
      <c r="L4770" s="42" t="n"/>
      <c r="M4770" s="42" t="n"/>
      <c r="N4770" s="42" t="n"/>
      <c r="O4770" s="42" t="n"/>
    </row>
    <row r="4771">
      <c r="A4771" s="40" t="n"/>
      <c r="B4771" s="41" t="n"/>
      <c r="C4771" s="42" t="n"/>
      <c r="D4771" s="42" t="n"/>
      <c r="E4771" s="42" t="n"/>
      <c r="F4771" s="42" t="n"/>
      <c r="G4771" s="42" t="n"/>
      <c r="H4771" s="42" t="n"/>
      <c r="I4771" s="42" t="n"/>
      <c r="J4771" s="42" t="n"/>
      <c r="K4771" s="42" t="n"/>
      <c r="L4771" s="42" t="n"/>
      <c r="M4771" s="42" t="n"/>
      <c r="N4771" s="42" t="n"/>
      <c r="O4771" s="42" t="n"/>
    </row>
    <row r="4772">
      <c r="A4772" s="40" t="n"/>
      <c r="B4772" s="41" t="n"/>
      <c r="C4772" s="42" t="n"/>
      <c r="D4772" s="42" t="n"/>
      <c r="E4772" s="42" t="n"/>
      <c r="F4772" s="42" t="n"/>
      <c r="G4772" s="42" t="n"/>
      <c r="H4772" s="42" t="n"/>
      <c r="I4772" s="42" t="n"/>
      <c r="J4772" s="42" t="n"/>
      <c r="K4772" s="42" t="n"/>
      <c r="L4772" s="42" t="n"/>
      <c r="M4772" s="42" t="n"/>
      <c r="N4772" s="42" t="n"/>
      <c r="O4772" s="42" t="n"/>
    </row>
    <row r="4773">
      <c r="A4773" s="40" t="n"/>
      <c r="B4773" s="41" t="n"/>
      <c r="C4773" s="42" t="n"/>
      <c r="D4773" s="42" t="n"/>
      <c r="E4773" s="42" t="n"/>
      <c r="F4773" s="42" t="n"/>
      <c r="G4773" s="42" t="n"/>
      <c r="H4773" s="42" t="n"/>
      <c r="I4773" s="42" t="n"/>
      <c r="J4773" s="42" t="n"/>
      <c r="K4773" s="42" t="n"/>
      <c r="L4773" s="42" t="n"/>
      <c r="M4773" s="42" t="n"/>
      <c r="N4773" s="42" t="n"/>
      <c r="O4773" s="42" t="n"/>
    </row>
    <row r="4774">
      <c r="A4774" s="40" t="n"/>
      <c r="B4774" s="41" t="n"/>
      <c r="C4774" s="42" t="n"/>
      <c r="D4774" s="42" t="n"/>
      <c r="E4774" s="42" t="n"/>
      <c r="F4774" s="42" t="n"/>
      <c r="G4774" s="42" t="n"/>
      <c r="H4774" s="42" t="n"/>
      <c r="I4774" s="42" t="n"/>
      <c r="J4774" s="42" t="n"/>
      <c r="K4774" s="42" t="n"/>
      <c r="L4774" s="42" t="n"/>
      <c r="M4774" s="42" t="n"/>
      <c r="N4774" s="42" t="n"/>
      <c r="O4774" s="42" t="n"/>
    </row>
    <row r="4775">
      <c r="A4775" s="40" t="n"/>
      <c r="B4775" s="41" t="n"/>
      <c r="C4775" s="42" t="n"/>
      <c r="D4775" s="42" t="n"/>
      <c r="E4775" s="42" t="n"/>
      <c r="F4775" s="42" t="n"/>
      <c r="G4775" s="42" t="n"/>
      <c r="H4775" s="42" t="n"/>
      <c r="I4775" s="42" t="n"/>
      <c r="J4775" s="42" t="n"/>
      <c r="K4775" s="42" t="n"/>
      <c r="L4775" s="42" t="n"/>
      <c r="M4775" s="42" t="n"/>
      <c r="N4775" s="42" t="n"/>
      <c r="O4775" s="42" t="n"/>
    </row>
    <row r="4776">
      <c r="A4776" s="40" t="n"/>
      <c r="B4776" s="41" t="n"/>
      <c r="C4776" s="42" t="n"/>
      <c r="D4776" s="42" t="n"/>
      <c r="E4776" s="42" t="n"/>
      <c r="F4776" s="42" t="n"/>
      <c r="G4776" s="42" t="n"/>
      <c r="H4776" s="42" t="n"/>
      <c r="I4776" s="42" t="n"/>
      <c r="J4776" s="42" t="n"/>
      <c r="K4776" s="42" t="n"/>
      <c r="L4776" s="42" t="n"/>
      <c r="M4776" s="42" t="n"/>
      <c r="N4776" s="42" t="n"/>
      <c r="O4776" s="42" t="n"/>
    </row>
    <row r="4777">
      <c r="A4777" s="40" t="n"/>
      <c r="B4777" s="41" t="n"/>
      <c r="C4777" s="42" t="n"/>
      <c r="D4777" s="42" t="n"/>
      <c r="E4777" s="42" t="n"/>
      <c r="F4777" s="42" t="n"/>
      <c r="G4777" s="42" t="n"/>
      <c r="H4777" s="42" t="n"/>
      <c r="I4777" s="42" t="n"/>
      <c r="J4777" s="42" t="n"/>
      <c r="K4777" s="42" t="n"/>
      <c r="L4777" s="42" t="n"/>
      <c r="M4777" s="42" t="n"/>
      <c r="N4777" s="42" t="n"/>
      <c r="O4777" s="42" t="n"/>
    </row>
    <row r="4778">
      <c r="A4778" s="40" t="n"/>
      <c r="B4778" s="41" t="n"/>
      <c r="C4778" s="42" t="n"/>
      <c r="D4778" s="42" t="n"/>
      <c r="E4778" s="42" t="n"/>
      <c r="F4778" s="42" t="n"/>
      <c r="G4778" s="42" t="n"/>
      <c r="H4778" s="42" t="n"/>
      <c r="I4778" s="42" t="n"/>
      <c r="J4778" s="42" t="n"/>
      <c r="K4778" s="42" t="n"/>
      <c r="L4778" s="42" t="n"/>
      <c r="M4778" s="42" t="n"/>
      <c r="N4778" s="42" t="n"/>
      <c r="O4778" s="42" t="n"/>
    </row>
    <row r="4779">
      <c r="A4779" s="40" t="n"/>
      <c r="B4779" s="41" t="n"/>
      <c r="C4779" s="42" t="n"/>
      <c r="D4779" s="42" t="n"/>
      <c r="E4779" s="42" t="n"/>
      <c r="F4779" s="42" t="n"/>
      <c r="G4779" s="42" t="n"/>
      <c r="H4779" s="42" t="n"/>
      <c r="I4779" s="42" t="n"/>
      <c r="J4779" s="42" t="n"/>
      <c r="K4779" s="42" t="n"/>
      <c r="L4779" s="42" t="n"/>
      <c r="M4779" s="42" t="n"/>
      <c r="N4779" s="42" t="n"/>
      <c r="O4779" s="42" t="n"/>
    </row>
    <row r="4780">
      <c r="A4780" s="40" t="n"/>
      <c r="B4780" s="41" t="n"/>
      <c r="C4780" s="42" t="n"/>
      <c r="D4780" s="42" t="n"/>
      <c r="E4780" s="42" t="n"/>
      <c r="F4780" s="42" t="n"/>
      <c r="G4780" s="42" t="n"/>
      <c r="H4780" s="42" t="n"/>
      <c r="I4780" s="42" t="n"/>
      <c r="J4780" s="42" t="n"/>
      <c r="K4780" s="42" t="n"/>
      <c r="L4780" s="42" t="n"/>
      <c r="M4780" s="42" t="n"/>
      <c r="N4780" s="42" t="n"/>
      <c r="O4780" s="42" t="n"/>
    </row>
    <row r="4781">
      <c r="A4781" s="40" t="n"/>
      <c r="B4781" s="41" t="n"/>
      <c r="C4781" s="42" t="n"/>
      <c r="D4781" s="42" t="n"/>
      <c r="E4781" s="42" t="n"/>
      <c r="F4781" s="42" t="n"/>
      <c r="G4781" s="42" t="n"/>
      <c r="H4781" s="42" t="n"/>
      <c r="I4781" s="42" t="n"/>
      <c r="J4781" s="42" t="n"/>
      <c r="K4781" s="42" t="n"/>
      <c r="L4781" s="42" t="n"/>
      <c r="M4781" s="42" t="n"/>
      <c r="N4781" s="42" t="n"/>
      <c r="O4781" s="42" t="n"/>
    </row>
    <row r="4782">
      <c r="A4782" s="40" t="n"/>
      <c r="B4782" s="41" t="n"/>
      <c r="C4782" s="42" t="n"/>
      <c r="D4782" s="42" t="n"/>
      <c r="E4782" s="42" t="n"/>
      <c r="F4782" s="42" t="n"/>
      <c r="G4782" s="42" t="n"/>
      <c r="H4782" s="42" t="n"/>
      <c r="I4782" s="42" t="n"/>
      <c r="J4782" s="42" t="n"/>
      <c r="K4782" s="42" t="n"/>
      <c r="L4782" s="42" t="n"/>
      <c r="M4782" s="42" t="n"/>
      <c r="N4782" s="42" t="n"/>
      <c r="O4782" s="42" t="n"/>
    </row>
    <row r="4783">
      <c r="A4783" s="40" t="n"/>
      <c r="B4783" s="41" t="n"/>
      <c r="C4783" s="42" t="n"/>
      <c r="D4783" s="42" t="n"/>
      <c r="E4783" s="42" t="n"/>
      <c r="F4783" s="42" t="n"/>
      <c r="G4783" s="42" t="n"/>
      <c r="H4783" s="42" t="n"/>
      <c r="I4783" s="42" t="n"/>
      <c r="J4783" s="42" t="n"/>
      <c r="K4783" s="42" t="n"/>
      <c r="L4783" s="42" t="n"/>
      <c r="M4783" s="42" t="n"/>
      <c r="N4783" s="42" t="n"/>
      <c r="O4783" s="42" t="n"/>
    </row>
    <row r="4784">
      <c r="A4784" s="40" t="n"/>
      <c r="B4784" s="41" t="n"/>
      <c r="C4784" s="42" t="n"/>
      <c r="D4784" s="42" t="n"/>
      <c r="E4784" s="42" t="n"/>
      <c r="F4784" s="42" t="n"/>
      <c r="G4784" s="42" t="n"/>
      <c r="H4784" s="42" t="n"/>
      <c r="I4784" s="42" t="n"/>
      <c r="J4784" s="42" t="n"/>
      <c r="K4784" s="42" t="n"/>
      <c r="L4784" s="42" t="n"/>
      <c r="M4784" s="42" t="n"/>
      <c r="N4784" s="42" t="n"/>
      <c r="O4784" s="42" t="n"/>
    </row>
    <row r="4785">
      <c r="A4785" s="40" t="n"/>
      <c r="B4785" s="41" t="n"/>
      <c r="C4785" s="42" t="n"/>
      <c r="D4785" s="42" t="n"/>
      <c r="E4785" s="42" t="n"/>
      <c r="F4785" s="42" t="n"/>
      <c r="G4785" s="42" t="n"/>
      <c r="H4785" s="42" t="n"/>
      <c r="I4785" s="42" t="n"/>
      <c r="J4785" s="42" t="n"/>
      <c r="K4785" s="42" t="n"/>
      <c r="L4785" s="42" t="n"/>
      <c r="M4785" s="42" t="n"/>
      <c r="N4785" s="42" t="n"/>
      <c r="O4785" s="42" t="n"/>
    </row>
    <row r="4786">
      <c r="A4786" s="40" t="n"/>
      <c r="B4786" s="41" t="n"/>
      <c r="C4786" s="42" t="n"/>
      <c r="D4786" s="42" t="n"/>
      <c r="E4786" s="42" t="n"/>
      <c r="F4786" s="42" t="n"/>
      <c r="G4786" s="42" t="n"/>
      <c r="H4786" s="42" t="n"/>
      <c r="I4786" s="42" t="n"/>
      <c r="J4786" s="42" t="n"/>
      <c r="K4786" s="42" t="n"/>
      <c r="L4786" s="42" t="n"/>
      <c r="M4786" s="42" t="n"/>
      <c r="N4786" s="42" t="n"/>
      <c r="O4786" s="42" t="n"/>
    </row>
    <row r="4787">
      <c r="A4787" s="40" t="n"/>
      <c r="B4787" s="41" t="n"/>
      <c r="C4787" s="42" t="n"/>
      <c r="D4787" s="42" t="n"/>
      <c r="E4787" s="42" t="n"/>
      <c r="F4787" s="42" t="n"/>
      <c r="G4787" s="42" t="n"/>
      <c r="H4787" s="42" t="n"/>
      <c r="I4787" s="42" t="n"/>
      <c r="J4787" s="42" t="n"/>
      <c r="K4787" s="42" t="n"/>
      <c r="L4787" s="42" t="n"/>
      <c r="M4787" s="42" t="n"/>
      <c r="N4787" s="42" t="n"/>
      <c r="O4787" s="42" t="n"/>
    </row>
    <row r="4788">
      <c r="A4788" s="40" t="n"/>
      <c r="B4788" s="41" t="n"/>
      <c r="C4788" s="42" t="n"/>
      <c r="D4788" s="42" t="n"/>
      <c r="E4788" s="42" t="n"/>
      <c r="F4788" s="42" t="n"/>
      <c r="G4788" s="42" t="n"/>
      <c r="H4788" s="42" t="n"/>
      <c r="I4788" s="42" t="n"/>
      <c r="J4788" s="42" t="n"/>
      <c r="K4788" s="42" t="n"/>
      <c r="L4788" s="42" t="n"/>
      <c r="M4788" s="42" t="n"/>
      <c r="N4788" s="42" t="n"/>
      <c r="O4788" s="42" t="n"/>
    </row>
    <row r="4789">
      <c r="A4789" s="40" t="n"/>
      <c r="B4789" s="41" t="n"/>
      <c r="C4789" s="42" t="n"/>
      <c r="D4789" s="42" t="n"/>
      <c r="E4789" s="42" t="n"/>
      <c r="F4789" s="42" t="n"/>
      <c r="G4789" s="42" t="n"/>
      <c r="H4789" s="42" t="n"/>
      <c r="I4789" s="42" t="n"/>
      <c r="J4789" s="42" t="n"/>
      <c r="K4789" s="42" t="n"/>
      <c r="L4789" s="42" t="n"/>
      <c r="M4789" s="42" t="n"/>
      <c r="N4789" s="42" t="n"/>
      <c r="O4789" s="42" t="n"/>
    </row>
    <row r="4790">
      <c r="A4790" s="40" t="n"/>
      <c r="B4790" s="41" t="n"/>
      <c r="C4790" s="42" t="n"/>
      <c r="D4790" s="42" t="n"/>
      <c r="E4790" s="42" t="n"/>
      <c r="F4790" s="42" t="n"/>
      <c r="G4790" s="42" t="n"/>
      <c r="H4790" s="42" t="n"/>
      <c r="I4790" s="42" t="n"/>
      <c r="J4790" s="42" t="n"/>
      <c r="K4790" s="42" t="n"/>
      <c r="L4790" s="42" t="n"/>
      <c r="M4790" s="42" t="n"/>
      <c r="N4790" s="42" t="n"/>
      <c r="O4790" s="42" t="n"/>
    </row>
    <row r="4791">
      <c r="A4791" s="40" t="n"/>
      <c r="B4791" s="41" t="n"/>
      <c r="C4791" s="42" t="n"/>
      <c r="D4791" s="42" t="n"/>
      <c r="E4791" s="42" t="n"/>
      <c r="F4791" s="42" t="n"/>
      <c r="G4791" s="42" t="n"/>
      <c r="H4791" s="42" t="n"/>
      <c r="I4791" s="42" t="n"/>
      <c r="J4791" s="42" t="n"/>
      <c r="K4791" s="42" t="n"/>
      <c r="L4791" s="42" t="n"/>
      <c r="M4791" s="42" t="n"/>
      <c r="N4791" s="42" t="n"/>
      <c r="O4791" s="42" t="n"/>
    </row>
    <row r="4792">
      <c r="A4792" s="40" t="n"/>
      <c r="B4792" s="41" t="n"/>
      <c r="C4792" s="42" t="n"/>
      <c r="D4792" s="42" t="n"/>
      <c r="E4792" s="42" t="n"/>
      <c r="F4792" s="42" t="n"/>
      <c r="G4792" s="42" t="n"/>
      <c r="H4792" s="42" t="n"/>
      <c r="I4792" s="42" t="n"/>
      <c r="J4792" s="42" t="n"/>
      <c r="K4792" s="42" t="n"/>
      <c r="L4792" s="42" t="n"/>
      <c r="M4792" s="42" t="n"/>
      <c r="N4792" s="42" t="n"/>
      <c r="O4792" s="42" t="n"/>
    </row>
    <row r="4793">
      <c r="A4793" s="40" t="n"/>
      <c r="B4793" s="41" t="n"/>
      <c r="C4793" s="42" t="n"/>
      <c r="D4793" s="42" t="n"/>
      <c r="E4793" s="42" t="n"/>
      <c r="F4793" s="42" t="n"/>
      <c r="G4793" s="42" t="n"/>
      <c r="H4793" s="42" t="n"/>
      <c r="I4793" s="42" t="n"/>
      <c r="J4793" s="42" t="n"/>
      <c r="K4793" s="42" t="n"/>
      <c r="L4793" s="42" t="n"/>
      <c r="M4793" s="42" t="n"/>
      <c r="N4793" s="42" t="n"/>
      <c r="O4793" s="42" t="n"/>
    </row>
    <row r="4794">
      <c r="A4794" s="40" t="n"/>
      <c r="B4794" s="41" t="n"/>
      <c r="C4794" s="42" t="n"/>
      <c r="D4794" s="42" t="n"/>
      <c r="E4794" s="42" t="n"/>
      <c r="F4794" s="42" t="n"/>
      <c r="G4794" s="42" t="n"/>
      <c r="H4794" s="42" t="n"/>
      <c r="I4794" s="42" t="n"/>
      <c r="J4794" s="42" t="n"/>
      <c r="K4794" s="42" t="n"/>
      <c r="L4794" s="42" t="n"/>
      <c r="M4794" s="42" t="n"/>
      <c r="N4794" s="42" t="n"/>
      <c r="O4794" s="42" t="n"/>
    </row>
    <row r="4795">
      <c r="A4795" s="40" t="n"/>
      <c r="B4795" s="41" t="n"/>
      <c r="C4795" s="42" t="n"/>
      <c r="D4795" s="42" t="n"/>
      <c r="E4795" s="42" t="n"/>
      <c r="F4795" s="42" t="n"/>
      <c r="G4795" s="42" t="n"/>
      <c r="H4795" s="42" t="n"/>
      <c r="I4795" s="42" t="n"/>
      <c r="J4795" s="42" t="n"/>
      <c r="K4795" s="42" t="n"/>
      <c r="L4795" s="42" t="n"/>
      <c r="M4795" s="42" t="n"/>
      <c r="N4795" s="42" t="n"/>
      <c r="O4795" s="42" t="n"/>
    </row>
    <row r="4796">
      <c r="A4796" s="40" t="n"/>
      <c r="B4796" s="41" t="n"/>
      <c r="C4796" s="42" t="n"/>
      <c r="D4796" s="42" t="n"/>
      <c r="E4796" s="42" t="n"/>
      <c r="F4796" s="42" t="n"/>
      <c r="G4796" s="42" t="n"/>
      <c r="H4796" s="42" t="n"/>
      <c r="I4796" s="42" t="n"/>
      <c r="J4796" s="42" t="n"/>
      <c r="K4796" s="42" t="n"/>
      <c r="L4796" s="42" t="n"/>
      <c r="M4796" s="42" t="n"/>
      <c r="N4796" s="42" t="n"/>
      <c r="O4796" s="42" t="n"/>
    </row>
    <row r="4797">
      <c r="A4797" s="40" t="n"/>
      <c r="B4797" s="41" t="n"/>
      <c r="C4797" s="42" t="n"/>
      <c r="D4797" s="42" t="n"/>
      <c r="E4797" s="42" t="n"/>
      <c r="F4797" s="42" t="n"/>
      <c r="G4797" s="42" t="n"/>
      <c r="H4797" s="42" t="n"/>
      <c r="I4797" s="42" t="n"/>
      <c r="J4797" s="42" t="n"/>
      <c r="K4797" s="42" t="n"/>
      <c r="L4797" s="42" t="n"/>
      <c r="M4797" s="42" t="n"/>
      <c r="N4797" s="42" t="n"/>
      <c r="O4797" s="42" t="n"/>
    </row>
    <row r="4798">
      <c r="A4798" s="40" t="n"/>
      <c r="B4798" s="41" t="n"/>
      <c r="C4798" s="42" t="n"/>
      <c r="D4798" s="42" t="n"/>
      <c r="E4798" s="42" t="n"/>
      <c r="F4798" s="42" t="n"/>
      <c r="G4798" s="42" t="n"/>
      <c r="H4798" s="42" t="n"/>
      <c r="I4798" s="42" t="n"/>
      <c r="J4798" s="42" t="n"/>
      <c r="K4798" s="42" t="n"/>
      <c r="L4798" s="42" t="n"/>
      <c r="M4798" s="42" t="n"/>
      <c r="N4798" s="42" t="n"/>
      <c r="O4798" s="42" t="n"/>
    </row>
    <row r="4799">
      <c r="A4799" s="40" t="n"/>
      <c r="B4799" s="41" t="n"/>
      <c r="C4799" s="42" t="n"/>
      <c r="D4799" s="42" t="n"/>
      <c r="E4799" s="42" t="n"/>
      <c r="F4799" s="42" t="n"/>
      <c r="G4799" s="42" t="n"/>
      <c r="H4799" s="42" t="n"/>
      <c r="I4799" s="42" t="n"/>
      <c r="J4799" s="42" t="n"/>
      <c r="K4799" s="42" t="n"/>
      <c r="L4799" s="42" t="n"/>
      <c r="M4799" s="42" t="n"/>
      <c r="N4799" s="42" t="n"/>
      <c r="O4799" s="42" t="n"/>
    </row>
    <row r="4800">
      <c r="A4800" s="40" t="n"/>
      <c r="B4800" s="41" t="n"/>
      <c r="C4800" s="42" t="n"/>
      <c r="D4800" s="42" t="n"/>
      <c r="E4800" s="42" t="n"/>
      <c r="F4800" s="42" t="n"/>
      <c r="G4800" s="42" t="n"/>
      <c r="H4800" s="42" t="n"/>
      <c r="I4800" s="42" t="n"/>
      <c r="J4800" s="42" t="n"/>
      <c r="K4800" s="42" t="n"/>
      <c r="L4800" s="42" t="n"/>
      <c r="M4800" s="42" t="n"/>
      <c r="N4800" s="42" t="n"/>
      <c r="O4800" s="42" t="n"/>
    </row>
    <row r="4801">
      <c r="A4801" s="40" t="n"/>
      <c r="B4801" s="41" t="n"/>
      <c r="C4801" s="42" t="n"/>
      <c r="D4801" s="42" t="n"/>
      <c r="E4801" s="42" t="n"/>
      <c r="F4801" s="42" t="n"/>
      <c r="G4801" s="42" t="n"/>
      <c r="H4801" s="42" t="n"/>
      <c r="I4801" s="42" t="n"/>
      <c r="J4801" s="42" t="n"/>
      <c r="K4801" s="42" t="n"/>
      <c r="L4801" s="42" t="n"/>
      <c r="M4801" s="42" t="n"/>
      <c r="N4801" s="42" t="n"/>
      <c r="O4801" s="42" t="n"/>
    </row>
    <row r="4802">
      <c r="A4802" s="40" t="n"/>
      <c r="B4802" s="41" t="n"/>
      <c r="C4802" s="42" t="n"/>
      <c r="D4802" s="42" t="n"/>
      <c r="E4802" s="42" t="n"/>
      <c r="F4802" s="42" t="n"/>
      <c r="G4802" s="42" t="n"/>
      <c r="H4802" s="42" t="n"/>
      <c r="I4802" s="42" t="n"/>
      <c r="J4802" s="42" t="n"/>
      <c r="K4802" s="42" t="n"/>
      <c r="L4802" s="42" t="n"/>
      <c r="M4802" s="42" t="n"/>
      <c r="N4802" s="42" t="n"/>
      <c r="O4802" s="42" t="n"/>
    </row>
    <row r="4803">
      <c r="A4803" s="40" t="n"/>
      <c r="B4803" s="41" t="n"/>
      <c r="C4803" s="42" t="n"/>
      <c r="D4803" s="42" t="n"/>
      <c r="E4803" s="42" t="n"/>
      <c r="F4803" s="42" t="n"/>
      <c r="G4803" s="42" t="n"/>
      <c r="H4803" s="42" t="n"/>
      <c r="I4803" s="42" t="n"/>
      <c r="J4803" s="42" t="n"/>
      <c r="K4803" s="42" t="n"/>
      <c r="L4803" s="42" t="n"/>
      <c r="M4803" s="42" t="n"/>
      <c r="N4803" s="42" t="n"/>
      <c r="O4803" s="42" t="n"/>
    </row>
    <row r="4804">
      <c r="A4804" s="40" t="n"/>
      <c r="B4804" s="41" t="n"/>
      <c r="C4804" s="42" t="n"/>
      <c r="D4804" s="42" t="n"/>
      <c r="E4804" s="42" t="n"/>
      <c r="F4804" s="42" t="n"/>
      <c r="G4804" s="42" t="n"/>
      <c r="H4804" s="42" t="n"/>
      <c r="I4804" s="42" t="n"/>
      <c r="J4804" s="42" t="n"/>
      <c r="K4804" s="42" t="n"/>
      <c r="L4804" s="42" t="n"/>
      <c r="M4804" s="42" t="n"/>
      <c r="N4804" s="42" t="n"/>
      <c r="O4804" s="42" t="n"/>
    </row>
    <row r="4805">
      <c r="A4805" s="40" t="n"/>
      <c r="B4805" s="41" t="n"/>
      <c r="C4805" s="42" t="n"/>
      <c r="D4805" s="42" t="n"/>
      <c r="E4805" s="42" t="n"/>
      <c r="F4805" s="42" t="n"/>
      <c r="G4805" s="42" t="n"/>
      <c r="H4805" s="42" t="n"/>
      <c r="I4805" s="42" t="n"/>
      <c r="J4805" s="42" t="n"/>
      <c r="K4805" s="42" t="n"/>
      <c r="L4805" s="42" t="n"/>
      <c r="M4805" s="42" t="n"/>
      <c r="N4805" s="42" t="n"/>
      <c r="O4805" s="42" t="n"/>
    </row>
    <row r="4806">
      <c r="A4806" s="40" t="n"/>
      <c r="B4806" s="41" t="n"/>
      <c r="C4806" s="42" t="n"/>
      <c r="D4806" s="42" t="n"/>
      <c r="E4806" s="42" t="n"/>
      <c r="F4806" s="42" t="n"/>
      <c r="G4806" s="42" t="n"/>
      <c r="H4806" s="42" t="n"/>
      <c r="I4806" s="42" t="n"/>
      <c r="J4806" s="42" t="n"/>
      <c r="K4806" s="42" t="n"/>
      <c r="L4806" s="42" t="n"/>
      <c r="M4806" s="42" t="n"/>
      <c r="N4806" s="42" t="n"/>
      <c r="O4806" s="42" t="n"/>
    </row>
    <row r="4807">
      <c r="A4807" s="40" t="n"/>
      <c r="B4807" s="41" t="n"/>
      <c r="C4807" s="42" t="n"/>
      <c r="D4807" s="42" t="n"/>
      <c r="E4807" s="42" t="n"/>
      <c r="F4807" s="42" t="n"/>
      <c r="G4807" s="42" t="n"/>
      <c r="H4807" s="42" t="n"/>
      <c r="I4807" s="42" t="n"/>
      <c r="J4807" s="42" t="n"/>
      <c r="K4807" s="42" t="n"/>
      <c r="L4807" s="42" t="n"/>
      <c r="M4807" s="42" t="n"/>
      <c r="N4807" s="42" t="n"/>
      <c r="O4807" s="42" t="n"/>
    </row>
    <row r="4808">
      <c r="A4808" s="40" t="n"/>
      <c r="B4808" s="41" t="n"/>
      <c r="C4808" s="42" t="n"/>
      <c r="D4808" s="42" t="n"/>
      <c r="E4808" s="42" t="n"/>
      <c r="F4808" s="42" t="n"/>
      <c r="G4808" s="42" t="n"/>
      <c r="H4808" s="42" t="n"/>
      <c r="I4808" s="42" t="n"/>
      <c r="J4808" s="42" t="n"/>
      <c r="K4808" s="42" t="n"/>
      <c r="L4808" s="42" t="n"/>
      <c r="M4808" s="42" t="n"/>
      <c r="N4808" s="42" t="n"/>
      <c r="O4808" s="42" t="n"/>
    </row>
    <row r="4809">
      <c r="A4809" s="40" t="n"/>
      <c r="B4809" s="41" t="n"/>
      <c r="C4809" s="42" t="n"/>
      <c r="D4809" s="42" t="n"/>
      <c r="E4809" s="42" t="n"/>
      <c r="F4809" s="42" t="n"/>
      <c r="G4809" s="42" t="n"/>
      <c r="H4809" s="42" t="n"/>
      <c r="I4809" s="42" t="n"/>
      <c r="J4809" s="42" t="n"/>
      <c r="K4809" s="42" t="n"/>
      <c r="L4809" s="42" t="n"/>
      <c r="M4809" s="42" t="n"/>
      <c r="N4809" s="42" t="n"/>
      <c r="O4809" s="42" t="n"/>
    </row>
    <row r="4810">
      <c r="A4810" s="40" t="n"/>
      <c r="B4810" s="41" t="n"/>
      <c r="C4810" s="42" t="n"/>
      <c r="D4810" s="42" t="n"/>
      <c r="E4810" s="42" t="n"/>
      <c r="F4810" s="42" t="n"/>
      <c r="G4810" s="42" t="n"/>
      <c r="H4810" s="42" t="n"/>
      <c r="I4810" s="42" t="n"/>
      <c r="J4810" s="42" t="n"/>
      <c r="K4810" s="42" t="n"/>
      <c r="L4810" s="42" t="n"/>
      <c r="M4810" s="42" t="n"/>
      <c r="N4810" s="42" t="n"/>
      <c r="O4810" s="42" t="n"/>
    </row>
    <row r="4811">
      <c r="A4811" s="40" t="n"/>
      <c r="B4811" s="41" t="n"/>
      <c r="C4811" s="42" t="n"/>
      <c r="D4811" s="42" t="n"/>
      <c r="E4811" s="42" t="n"/>
      <c r="F4811" s="42" t="n"/>
      <c r="G4811" s="42" t="n"/>
      <c r="H4811" s="42" t="n"/>
      <c r="I4811" s="42" t="n"/>
      <c r="J4811" s="42" t="n"/>
      <c r="K4811" s="42" t="n"/>
      <c r="L4811" s="42" t="n"/>
      <c r="M4811" s="42" t="n"/>
      <c r="N4811" s="42" t="n"/>
      <c r="O4811" s="42" t="n"/>
    </row>
    <row r="4812">
      <c r="A4812" s="40" t="n"/>
      <c r="B4812" s="41" t="n"/>
      <c r="C4812" s="42" t="n"/>
      <c r="D4812" s="42" t="n"/>
      <c r="E4812" s="42" t="n"/>
      <c r="F4812" s="42" t="n"/>
      <c r="G4812" s="42" t="n"/>
      <c r="H4812" s="42" t="n"/>
      <c r="I4812" s="42" t="n"/>
      <c r="J4812" s="42" t="n"/>
      <c r="K4812" s="42" t="n"/>
      <c r="L4812" s="42" t="n"/>
      <c r="M4812" s="42" t="n"/>
      <c r="N4812" s="42" t="n"/>
      <c r="O4812" s="42" t="n"/>
    </row>
    <row r="4813">
      <c r="A4813" s="40" t="n"/>
      <c r="B4813" s="41" t="n"/>
      <c r="C4813" s="42" t="n"/>
      <c r="D4813" s="42" t="n"/>
      <c r="E4813" s="42" t="n"/>
      <c r="F4813" s="42" t="n"/>
      <c r="G4813" s="42" t="n"/>
      <c r="H4813" s="42" t="n"/>
      <c r="I4813" s="42" t="n"/>
      <c r="J4813" s="42" t="n"/>
      <c r="K4813" s="42" t="n"/>
      <c r="L4813" s="42" t="n"/>
      <c r="M4813" s="42" t="n"/>
      <c r="N4813" s="42" t="n"/>
      <c r="O4813" s="42" t="n"/>
    </row>
    <row r="4814">
      <c r="A4814" s="40" t="n"/>
      <c r="B4814" s="41" t="n"/>
      <c r="C4814" s="42" t="n"/>
      <c r="D4814" s="42" t="n"/>
      <c r="E4814" s="42" t="n"/>
      <c r="F4814" s="42" t="n"/>
      <c r="G4814" s="42" t="n"/>
      <c r="H4814" s="42" t="n"/>
      <c r="I4814" s="42" t="n"/>
      <c r="J4814" s="42" t="n"/>
      <c r="K4814" s="42" t="n"/>
      <c r="L4814" s="42" t="n"/>
      <c r="M4814" s="42" t="n"/>
      <c r="N4814" s="42" t="n"/>
      <c r="O4814" s="42" t="n"/>
    </row>
    <row r="4815">
      <c r="A4815" s="40" t="n"/>
      <c r="B4815" s="41" t="n"/>
      <c r="C4815" s="42" t="n"/>
      <c r="D4815" s="42" t="n"/>
      <c r="E4815" s="42" t="n"/>
      <c r="F4815" s="42" t="n"/>
      <c r="G4815" s="42" t="n"/>
      <c r="H4815" s="42" t="n"/>
      <c r="I4815" s="42" t="n"/>
      <c r="J4815" s="42" t="n"/>
      <c r="K4815" s="42" t="n"/>
      <c r="L4815" s="42" t="n"/>
      <c r="M4815" s="42" t="n"/>
      <c r="N4815" s="42" t="n"/>
      <c r="O4815" s="42" t="n"/>
    </row>
    <row r="4816">
      <c r="A4816" s="40" t="n"/>
      <c r="B4816" s="41" t="n"/>
      <c r="C4816" s="42" t="n"/>
      <c r="D4816" s="42" t="n"/>
      <c r="E4816" s="42" t="n"/>
      <c r="F4816" s="42" t="n"/>
      <c r="G4816" s="42" t="n"/>
      <c r="H4816" s="42" t="n"/>
      <c r="I4816" s="42" t="n"/>
      <c r="J4816" s="42" t="n"/>
      <c r="K4816" s="42" t="n"/>
      <c r="L4816" s="42" t="n"/>
      <c r="M4816" s="42" t="n"/>
      <c r="N4816" s="42" t="n"/>
      <c r="O4816" s="42" t="n"/>
    </row>
    <row r="4817">
      <c r="A4817" s="40" t="n"/>
      <c r="B4817" s="41" t="n"/>
      <c r="C4817" s="42" t="n"/>
      <c r="D4817" s="42" t="n"/>
      <c r="E4817" s="42" t="n"/>
      <c r="F4817" s="42" t="n"/>
      <c r="G4817" s="42" t="n"/>
      <c r="H4817" s="42" t="n"/>
      <c r="I4817" s="42" t="n"/>
      <c r="J4817" s="42" t="n"/>
      <c r="K4817" s="42" t="n"/>
      <c r="L4817" s="42" t="n"/>
      <c r="M4817" s="42" t="n"/>
      <c r="N4817" s="42" t="n"/>
      <c r="O4817" s="42" t="n"/>
    </row>
    <row r="4818">
      <c r="A4818" s="40" t="n"/>
      <c r="B4818" s="41" t="n"/>
      <c r="C4818" s="42" t="n"/>
      <c r="D4818" s="42" t="n"/>
      <c r="E4818" s="42" t="n"/>
      <c r="F4818" s="42" t="n"/>
      <c r="G4818" s="42" t="n"/>
      <c r="H4818" s="42" t="n"/>
      <c r="I4818" s="42" t="n"/>
      <c r="J4818" s="42" t="n"/>
      <c r="K4818" s="42" t="n"/>
      <c r="L4818" s="42" t="n"/>
      <c r="M4818" s="42" t="n"/>
      <c r="N4818" s="42" t="n"/>
      <c r="O4818" s="42" t="n"/>
    </row>
    <row r="4819">
      <c r="A4819" s="40" t="n"/>
      <c r="B4819" s="41" t="n"/>
      <c r="C4819" s="42" t="n"/>
      <c r="D4819" s="42" t="n"/>
      <c r="E4819" s="42" t="n"/>
      <c r="F4819" s="42" t="n"/>
      <c r="G4819" s="42" t="n"/>
      <c r="H4819" s="42" t="n"/>
      <c r="I4819" s="42" t="n"/>
      <c r="J4819" s="42" t="n"/>
      <c r="K4819" s="42" t="n"/>
      <c r="L4819" s="42" t="n"/>
      <c r="M4819" s="42" t="n"/>
      <c r="N4819" s="42" t="n"/>
      <c r="O4819" s="42" t="n"/>
    </row>
    <row r="4820">
      <c r="A4820" s="40" t="n"/>
      <c r="B4820" s="41" t="n"/>
      <c r="C4820" s="42" t="n"/>
      <c r="D4820" s="42" t="n"/>
      <c r="E4820" s="42" t="n"/>
      <c r="F4820" s="42" t="n"/>
      <c r="G4820" s="42" t="n"/>
      <c r="H4820" s="42" t="n"/>
      <c r="I4820" s="42" t="n"/>
      <c r="J4820" s="42" t="n"/>
      <c r="K4820" s="42" t="n"/>
      <c r="L4820" s="42" t="n"/>
      <c r="M4820" s="42" t="n"/>
      <c r="N4820" s="42" t="n"/>
      <c r="O4820" s="42" t="n"/>
    </row>
    <row r="4821">
      <c r="A4821" s="40" t="n"/>
      <c r="B4821" s="41" t="n"/>
      <c r="C4821" s="42" t="n"/>
      <c r="D4821" s="42" t="n"/>
      <c r="E4821" s="42" t="n"/>
      <c r="F4821" s="42" t="n"/>
      <c r="G4821" s="42" t="n"/>
      <c r="H4821" s="42" t="n"/>
      <c r="I4821" s="42" t="n"/>
      <c r="J4821" s="42" t="n"/>
      <c r="K4821" s="42" t="n"/>
      <c r="L4821" s="42" t="n"/>
      <c r="M4821" s="42" t="n"/>
      <c r="N4821" s="42" t="n"/>
      <c r="O4821" s="42" t="n"/>
    </row>
    <row r="4822">
      <c r="A4822" s="40" t="n"/>
      <c r="B4822" s="41" t="n"/>
      <c r="C4822" s="42" t="n"/>
      <c r="D4822" s="42" t="n"/>
      <c r="E4822" s="42" t="n"/>
      <c r="F4822" s="42" t="n"/>
      <c r="G4822" s="42" t="n"/>
      <c r="H4822" s="42" t="n"/>
      <c r="I4822" s="42" t="n"/>
      <c r="J4822" s="42" t="n"/>
      <c r="K4822" s="42" t="n"/>
      <c r="L4822" s="42" t="n"/>
      <c r="M4822" s="42" t="n"/>
      <c r="N4822" s="42" t="n"/>
      <c r="O4822" s="42" t="n"/>
    </row>
    <row r="4823">
      <c r="A4823" s="40" t="n"/>
      <c r="B4823" s="41" t="n"/>
      <c r="C4823" s="42" t="n"/>
      <c r="D4823" s="42" t="n"/>
      <c r="E4823" s="42" t="n"/>
      <c r="F4823" s="42" t="n"/>
      <c r="G4823" s="42" t="n"/>
      <c r="H4823" s="42" t="n"/>
      <c r="I4823" s="42" t="n"/>
      <c r="J4823" s="42" t="n"/>
      <c r="K4823" s="42" t="n"/>
      <c r="L4823" s="42" t="n"/>
      <c r="M4823" s="42" t="n"/>
      <c r="N4823" s="42" t="n"/>
      <c r="O4823" s="42" t="n"/>
    </row>
    <row r="4824">
      <c r="A4824" s="40" t="n"/>
      <c r="B4824" s="41" t="n"/>
      <c r="C4824" s="42" t="n"/>
      <c r="D4824" s="42" t="n"/>
      <c r="E4824" s="42" t="n"/>
      <c r="F4824" s="42" t="n"/>
      <c r="G4824" s="42" t="n"/>
      <c r="H4824" s="42" t="n"/>
      <c r="I4824" s="42" t="n"/>
      <c r="J4824" s="42" t="n"/>
      <c r="K4824" s="42" t="n"/>
      <c r="L4824" s="42" t="n"/>
      <c r="M4824" s="42" t="n"/>
      <c r="N4824" s="42" t="n"/>
      <c r="O4824" s="42" t="n"/>
    </row>
    <row r="4825">
      <c r="A4825" s="40" t="n"/>
      <c r="B4825" s="41" t="n"/>
      <c r="C4825" s="42" t="n"/>
      <c r="D4825" s="42" t="n"/>
      <c r="E4825" s="42" t="n"/>
      <c r="F4825" s="42" t="n"/>
      <c r="G4825" s="42" t="n"/>
      <c r="H4825" s="42" t="n"/>
      <c r="I4825" s="42" t="n"/>
      <c r="J4825" s="42" t="n"/>
      <c r="K4825" s="42" t="n"/>
      <c r="L4825" s="42" t="n"/>
      <c r="M4825" s="42" t="n"/>
      <c r="N4825" s="42" t="n"/>
      <c r="O4825" s="42" t="n"/>
    </row>
    <row r="4826">
      <c r="A4826" s="40" t="n"/>
      <c r="B4826" s="41" t="n"/>
      <c r="C4826" s="42" t="n"/>
      <c r="D4826" s="42" t="n"/>
      <c r="E4826" s="42" t="n"/>
      <c r="F4826" s="42" t="n"/>
      <c r="G4826" s="42" t="n"/>
      <c r="H4826" s="42" t="n"/>
      <c r="I4826" s="42" t="n"/>
      <c r="J4826" s="42" t="n"/>
      <c r="K4826" s="42" t="n"/>
      <c r="L4826" s="42" t="n"/>
      <c r="M4826" s="42" t="n"/>
      <c r="N4826" s="42" t="n"/>
      <c r="O4826" s="42" t="n"/>
    </row>
    <row r="4827">
      <c r="A4827" s="40" t="n"/>
      <c r="B4827" s="41" t="n"/>
      <c r="C4827" s="42" t="n"/>
      <c r="D4827" s="42" t="n"/>
      <c r="E4827" s="42" t="n"/>
      <c r="F4827" s="42" t="n"/>
      <c r="G4827" s="42" t="n"/>
      <c r="H4827" s="42" t="n"/>
      <c r="I4827" s="42" t="n"/>
      <c r="J4827" s="42" t="n"/>
      <c r="K4827" s="42" t="n"/>
      <c r="L4827" s="42" t="n"/>
      <c r="M4827" s="42" t="n"/>
      <c r="N4827" s="42" t="n"/>
      <c r="O4827" s="42" t="n"/>
    </row>
    <row r="4828">
      <c r="A4828" s="40" t="n"/>
      <c r="B4828" s="41" t="n"/>
      <c r="C4828" s="42" t="n"/>
      <c r="D4828" s="42" t="n"/>
      <c r="E4828" s="42" t="n"/>
      <c r="F4828" s="42" t="n"/>
      <c r="G4828" s="42" t="n"/>
      <c r="H4828" s="42" t="n"/>
      <c r="I4828" s="42" t="n"/>
      <c r="J4828" s="42" t="n"/>
      <c r="K4828" s="42" t="n"/>
      <c r="L4828" s="42" t="n"/>
      <c r="M4828" s="42" t="n"/>
      <c r="N4828" s="42" t="n"/>
      <c r="O4828" s="42" t="n"/>
    </row>
    <row r="4829">
      <c r="A4829" s="40" t="n"/>
      <c r="B4829" s="41" t="n"/>
      <c r="C4829" s="42" t="n"/>
      <c r="D4829" s="42" t="n"/>
      <c r="E4829" s="42" t="n"/>
      <c r="F4829" s="42" t="n"/>
      <c r="G4829" s="42" t="n"/>
      <c r="H4829" s="42" t="n"/>
      <c r="I4829" s="42" t="n"/>
      <c r="J4829" s="42" t="n"/>
      <c r="K4829" s="42" t="n"/>
      <c r="L4829" s="42" t="n"/>
      <c r="M4829" s="42" t="n"/>
      <c r="N4829" s="42" t="n"/>
      <c r="O4829" s="42" t="n"/>
    </row>
    <row r="4830">
      <c r="A4830" s="40" t="n"/>
      <c r="B4830" s="41" t="n"/>
      <c r="C4830" s="42" t="n"/>
      <c r="D4830" s="42" t="n"/>
      <c r="E4830" s="42" t="n"/>
      <c r="F4830" s="42" t="n"/>
      <c r="G4830" s="42" t="n"/>
      <c r="H4830" s="42" t="n"/>
      <c r="I4830" s="42" t="n"/>
      <c r="J4830" s="42" t="n"/>
      <c r="K4830" s="42" t="n"/>
      <c r="L4830" s="42" t="n"/>
      <c r="M4830" s="42" t="n"/>
      <c r="N4830" s="42" t="n"/>
      <c r="O4830" s="42" t="n"/>
    </row>
    <row r="4831">
      <c r="A4831" s="40" t="n"/>
      <c r="B4831" s="41" t="n"/>
      <c r="C4831" s="42" t="n"/>
      <c r="D4831" s="42" t="n"/>
      <c r="E4831" s="42" t="n"/>
      <c r="F4831" s="42" t="n"/>
      <c r="G4831" s="42" t="n"/>
      <c r="H4831" s="42" t="n"/>
      <c r="I4831" s="42" t="n"/>
      <c r="J4831" s="42" t="n"/>
      <c r="K4831" s="42" t="n"/>
      <c r="L4831" s="42" t="n"/>
      <c r="M4831" s="42" t="n"/>
      <c r="N4831" s="42" t="n"/>
      <c r="O4831" s="42" t="n"/>
    </row>
    <row r="4832">
      <c r="A4832" s="40" t="n"/>
      <c r="B4832" s="41" t="n"/>
      <c r="C4832" s="42" t="n"/>
      <c r="D4832" s="42" t="n"/>
      <c r="E4832" s="42" t="n"/>
      <c r="F4832" s="42" t="n"/>
      <c r="G4832" s="42" t="n"/>
      <c r="H4832" s="42" t="n"/>
      <c r="I4832" s="42" t="n"/>
      <c r="J4832" s="42" t="n"/>
      <c r="K4832" s="42" t="n"/>
      <c r="L4832" s="42" t="n"/>
      <c r="M4832" s="42" t="n"/>
      <c r="N4832" s="42" t="n"/>
      <c r="O4832" s="42" t="n"/>
    </row>
    <row r="4833">
      <c r="A4833" s="40" t="n"/>
      <c r="B4833" s="41" t="n"/>
      <c r="C4833" s="42" t="n"/>
      <c r="D4833" s="42" t="n"/>
      <c r="E4833" s="42" t="n"/>
      <c r="F4833" s="42" t="n"/>
      <c r="G4833" s="42" t="n"/>
      <c r="H4833" s="42" t="n"/>
      <c r="I4833" s="42" t="n"/>
      <c r="J4833" s="42" t="n"/>
      <c r="K4833" s="42" t="n"/>
      <c r="L4833" s="42" t="n"/>
      <c r="M4833" s="42" t="n"/>
      <c r="N4833" s="42" t="n"/>
      <c r="O4833" s="42" t="n"/>
    </row>
    <row r="4834">
      <c r="A4834" s="40" t="n"/>
      <c r="B4834" s="41" t="n"/>
      <c r="C4834" s="42" t="n"/>
      <c r="D4834" s="42" t="n"/>
      <c r="E4834" s="42" t="n"/>
      <c r="F4834" s="42" t="n"/>
      <c r="G4834" s="42" t="n"/>
      <c r="H4834" s="42" t="n"/>
      <c r="I4834" s="42" t="n"/>
      <c r="J4834" s="42" t="n"/>
      <c r="K4834" s="42" t="n"/>
      <c r="L4834" s="42" t="n"/>
      <c r="M4834" s="42" t="n"/>
      <c r="N4834" s="42" t="n"/>
      <c r="O4834" s="42" t="n"/>
    </row>
    <row r="4835">
      <c r="A4835" s="40" t="n"/>
      <c r="B4835" s="41" t="n"/>
      <c r="C4835" s="42" t="n"/>
      <c r="D4835" s="42" t="n"/>
      <c r="E4835" s="42" t="n"/>
      <c r="F4835" s="42" t="n"/>
      <c r="G4835" s="42" t="n"/>
      <c r="H4835" s="42" t="n"/>
      <c r="I4835" s="42" t="n"/>
      <c r="J4835" s="42" t="n"/>
      <c r="K4835" s="42" t="n"/>
      <c r="L4835" s="42" t="n"/>
      <c r="M4835" s="42" t="n"/>
      <c r="N4835" s="42" t="n"/>
      <c r="O4835" s="42" t="n"/>
    </row>
    <row r="4836">
      <c r="A4836" s="40" t="n"/>
      <c r="B4836" s="41" t="n"/>
      <c r="C4836" s="42" t="n"/>
      <c r="D4836" s="42" t="n"/>
      <c r="E4836" s="42" t="n"/>
      <c r="F4836" s="42" t="n"/>
      <c r="G4836" s="42" t="n"/>
      <c r="H4836" s="42" t="n"/>
      <c r="I4836" s="42" t="n"/>
      <c r="J4836" s="42" t="n"/>
      <c r="K4836" s="42" t="n"/>
      <c r="L4836" s="42" t="n"/>
      <c r="M4836" s="42" t="n"/>
      <c r="N4836" s="42" t="n"/>
      <c r="O4836" s="42" t="n"/>
    </row>
    <row r="4837">
      <c r="A4837" s="40" t="n"/>
      <c r="B4837" s="41" t="n"/>
      <c r="C4837" s="42" t="n"/>
      <c r="D4837" s="42" t="n"/>
      <c r="E4837" s="42" t="n"/>
      <c r="F4837" s="42" t="n"/>
      <c r="G4837" s="42" t="n"/>
      <c r="H4837" s="42" t="n"/>
      <c r="I4837" s="42" t="n"/>
      <c r="J4837" s="42" t="n"/>
      <c r="K4837" s="42" t="n"/>
      <c r="L4837" s="42" t="n"/>
      <c r="M4837" s="42" t="n"/>
      <c r="N4837" s="42" t="n"/>
      <c r="O4837" s="42" t="n"/>
    </row>
    <row r="4838">
      <c r="A4838" s="40" t="n"/>
      <c r="B4838" s="41" t="n"/>
      <c r="C4838" s="42" t="n"/>
      <c r="D4838" s="42" t="n"/>
      <c r="E4838" s="42" t="n"/>
      <c r="F4838" s="42" t="n"/>
      <c r="G4838" s="42" t="n"/>
      <c r="H4838" s="42" t="n"/>
      <c r="I4838" s="42" t="n"/>
      <c r="J4838" s="42" t="n"/>
      <c r="K4838" s="42" t="n"/>
      <c r="L4838" s="42" t="n"/>
      <c r="M4838" s="42" t="n"/>
      <c r="N4838" s="42" t="n"/>
      <c r="O4838" s="42" t="n"/>
    </row>
    <row r="4839">
      <c r="A4839" s="40" t="n"/>
      <c r="B4839" s="41" t="n"/>
      <c r="C4839" s="42" t="n"/>
      <c r="D4839" s="42" t="n"/>
      <c r="E4839" s="42" t="n"/>
      <c r="F4839" s="42" t="n"/>
      <c r="G4839" s="42" t="n"/>
      <c r="H4839" s="42" t="n"/>
      <c r="I4839" s="42" t="n"/>
      <c r="J4839" s="42" t="n"/>
      <c r="K4839" s="42" t="n"/>
      <c r="L4839" s="42" t="n"/>
      <c r="M4839" s="42" t="n"/>
      <c r="N4839" s="42" t="n"/>
      <c r="O4839" s="42" t="n"/>
    </row>
    <row r="4840">
      <c r="A4840" s="40" t="n"/>
      <c r="B4840" s="41" t="n"/>
      <c r="C4840" s="42" t="n"/>
      <c r="D4840" s="42" t="n"/>
      <c r="E4840" s="42" t="n"/>
      <c r="F4840" s="42" t="n"/>
      <c r="G4840" s="42" t="n"/>
      <c r="H4840" s="42" t="n"/>
      <c r="I4840" s="42" t="n"/>
      <c r="J4840" s="42" t="n"/>
      <c r="K4840" s="42" t="n"/>
      <c r="L4840" s="42" t="n"/>
      <c r="M4840" s="42" t="n"/>
      <c r="N4840" s="42" t="n"/>
      <c r="O4840" s="42" t="n"/>
    </row>
    <row r="4841">
      <c r="A4841" s="40" t="n"/>
      <c r="B4841" s="41" t="n"/>
      <c r="C4841" s="42" t="n"/>
      <c r="D4841" s="42" t="n"/>
      <c r="E4841" s="42" t="n"/>
      <c r="F4841" s="42" t="n"/>
      <c r="G4841" s="42" t="n"/>
      <c r="H4841" s="42" t="n"/>
      <c r="I4841" s="42" t="n"/>
      <c r="J4841" s="42" t="n"/>
      <c r="K4841" s="42" t="n"/>
      <c r="L4841" s="42" t="n"/>
      <c r="M4841" s="42" t="n"/>
      <c r="N4841" s="42" t="n"/>
      <c r="O4841" s="42" t="n"/>
    </row>
    <row r="4842">
      <c r="A4842" s="40" t="n"/>
      <c r="B4842" s="41" t="n"/>
      <c r="C4842" s="42" t="n"/>
      <c r="D4842" s="42" t="n"/>
      <c r="E4842" s="42" t="n"/>
      <c r="F4842" s="42" t="n"/>
      <c r="G4842" s="42" t="n"/>
      <c r="H4842" s="42" t="n"/>
      <c r="I4842" s="42" t="n"/>
      <c r="J4842" s="42" t="n"/>
      <c r="K4842" s="42" t="n"/>
      <c r="L4842" s="42" t="n"/>
      <c r="M4842" s="42" t="n"/>
      <c r="N4842" s="42" t="n"/>
      <c r="O4842" s="42" t="n"/>
    </row>
    <row r="4843">
      <c r="A4843" s="40" t="n"/>
      <c r="B4843" s="41" t="n"/>
      <c r="C4843" s="42" t="n"/>
      <c r="D4843" s="42" t="n"/>
      <c r="E4843" s="42" t="n"/>
      <c r="F4843" s="42" t="n"/>
      <c r="G4843" s="42" t="n"/>
      <c r="H4843" s="42" t="n"/>
      <c r="I4843" s="42" t="n"/>
      <c r="J4843" s="42" t="n"/>
      <c r="K4843" s="42" t="n"/>
      <c r="L4843" s="42" t="n"/>
      <c r="M4843" s="42" t="n"/>
      <c r="N4843" s="42" t="n"/>
      <c r="O4843" s="42" t="n"/>
    </row>
    <row r="4844">
      <c r="A4844" s="40" t="n"/>
      <c r="B4844" s="41" t="n"/>
      <c r="C4844" s="42" t="n"/>
      <c r="D4844" s="42" t="n"/>
      <c r="E4844" s="42" t="n"/>
      <c r="F4844" s="42" t="n"/>
      <c r="G4844" s="42" t="n"/>
      <c r="H4844" s="42" t="n"/>
      <c r="I4844" s="42" t="n"/>
      <c r="J4844" s="42" t="n"/>
      <c r="K4844" s="42" t="n"/>
      <c r="L4844" s="42" t="n"/>
      <c r="M4844" s="42" t="n"/>
      <c r="N4844" s="42" t="n"/>
      <c r="O4844" s="42" t="n"/>
    </row>
    <row r="4845">
      <c r="A4845" s="40" t="n"/>
      <c r="B4845" s="41" t="n"/>
      <c r="C4845" s="42" t="n"/>
      <c r="D4845" s="42" t="n"/>
      <c r="E4845" s="42" t="n"/>
      <c r="F4845" s="42" t="n"/>
      <c r="G4845" s="42" t="n"/>
      <c r="H4845" s="42" t="n"/>
      <c r="I4845" s="42" t="n"/>
      <c r="J4845" s="42" t="n"/>
      <c r="K4845" s="42" t="n"/>
      <c r="L4845" s="42" t="n"/>
      <c r="M4845" s="42" t="n"/>
      <c r="N4845" s="42" t="n"/>
      <c r="O4845" s="42" t="n"/>
    </row>
    <row r="4846">
      <c r="A4846" s="40" t="n"/>
      <c r="B4846" s="41" t="n"/>
      <c r="C4846" s="42" t="n"/>
      <c r="D4846" s="42" t="n"/>
      <c r="E4846" s="42" t="n"/>
      <c r="F4846" s="42" t="n"/>
      <c r="G4846" s="42" t="n"/>
      <c r="H4846" s="42" t="n"/>
      <c r="I4846" s="42" t="n"/>
      <c r="J4846" s="42" t="n"/>
      <c r="K4846" s="42" t="n"/>
      <c r="L4846" s="42" t="n"/>
      <c r="M4846" s="42" t="n"/>
      <c r="N4846" s="42" t="n"/>
      <c r="O4846" s="42" t="n"/>
    </row>
    <row r="4847">
      <c r="A4847" s="40" t="n"/>
      <c r="B4847" s="41" t="n"/>
      <c r="C4847" s="42" t="n"/>
      <c r="D4847" s="42" t="n"/>
      <c r="E4847" s="42" t="n"/>
      <c r="F4847" s="42" t="n"/>
      <c r="G4847" s="42" t="n"/>
      <c r="H4847" s="42" t="n"/>
      <c r="I4847" s="42" t="n"/>
      <c r="J4847" s="42" t="n"/>
      <c r="K4847" s="42" t="n"/>
      <c r="L4847" s="42" t="n"/>
      <c r="M4847" s="42" t="n"/>
      <c r="N4847" s="42" t="n"/>
      <c r="O4847" s="42" t="n"/>
    </row>
    <row r="4848">
      <c r="A4848" s="40" t="n"/>
      <c r="B4848" s="41" t="n"/>
      <c r="C4848" s="42" t="n"/>
      <c r="D4848" s="42" t="n"/>
      <c r="E4848" s="42" t="n"/>
      <c r="F4848" s="42" t="n"/>
      <c r="G4848" s="42" t="n"/>
      <c r="H4848" s="42" t="n"/>
      <c r="I4848" s="42" t="n"/>
      <c r="J4848" s="42" t="n"/>
      <c r="K4848" s="42" t="n"/>
      <c r="L4848" s="42" t="n"/>
      <c r="M4848" s="42" t="n"/>
      <c r="N4848" s="42" t="n"/>
      <c r="O4848" s="42" t="n"/>
    </row>
    <row r="4849">
      <c r="A4849" s="40" t="n"/>
      <c r="B4849" s="41" t="n"/>
      <c r="C4849" s="42" t="n"/>
      <c r="D4849" s="42" t="n"/>
      <c r="E4849" s="42" t="n"/>
      <c r="F4849" s="42" t="n"/>
      <c r="G4849" s="42" t="n"/>
      <c r="H4849" s="42" t="n"/>
      <c r="I4849" s="42" t="n"/>
      <c r="J4849" s="42" t="n"/>
      <c r="K4849" s="42" t="n"/>
      <c r="L4849" s="42" t="n"/>
      <c r="M4849" s="42" t="n"/>
      <c r="N4849" s="42" t="n"/>
      <c r="O4849" s="42" t="n"/>
    </row>
    <row r="4850">
      <c r="A4850" s="40" t="n"/>
      <c r="B4850" s="41" t="n"/>
      <c r="C4850" s="42" t="n"/>
      <c r="D4850" s="42" t="n"/>
      <c r="E4850" s="42" t="n"/>
      <c r="F4850" s="42" t="n"/>
      <c r="G4850" s="42" t="n"/>
      <c r="H4850" s="42" t="n"/>
      <c r="I4850" s="42" t="n"/>
      <c r="J4850" s="42" t="n"/>
      <c r="K4850" s="42" t="n"/>
      <c r="L4850" s="42" t="n"/>
      <c r="M4850" s="42" t="n"/>
      <c r="N4850" s="42" t="n"/>
      <c r="O4850" s="42" t="n"/>
    </row>
    <row r="4851">
      <c r="A4851" s="40" t="n"/>
      <c r="B4851" s="41" t="n"/>
      <c r="C4851" s="42" t="n"/>
      <c r="D4851" s="42" t="n"/>
      <c r="E4851" s="42" t="n"/>
      <c r="F4851" s="42" t="n"/>
      <c r="G4851" s="42" t="n"/>
      <c r="H4851" s="42" t="n"/>
      <c r="I4851" s="42" t="n"/>
      <c r="J4851" s="42" t="n"/>
      <c r="K4851" s="42" t="n"/>
      <c r="L4851" s="42" t="n"/>
      <c r="M4851" s="42" t="n"/>
      <c r="N4851" s="42" t="n"/>
      <c r="O4851" s="42" t="n"/>
    </row>
    <row r="4852">
      <c r="A4852" s="40" t="n"/>
      <c r="B4852" s="41" t="n"/>
      <c r="C4852" s="42" t="n"/>
      <c r="D4852" s="42" t="n"/>
      <c r="E4852" s="42" t="n"/>
      <c r="F4852" s="42" t="n"/>
      <c r="G4852" s="42" t="n"/>
      <c r="H4852" s="42" t="n"/>
      <c r="I4852" s="42" t="n"/>
      <c r="J4852" s="42" t="n"/>
      <c r="K4852" s="42" t="n"/>
      <c r="L4852" s="42" t="n"/>
      <c r="M4852" s="42" t="n"/>
      <c r="N4852" s="42" t="n"/>
      <c r="O4852" s="42" t="n"/>
    </row>
    <row r="4853">
      <c r="A4853" s="40" t="n"/>
      <c r="B4853" s="41" t="n"/>
      <c r="C4853" s="42" t="n"/>
      <c r="D4853" s="42" t="n"/>
      <c r="E4853" s="42" t="n"/>
      <c r="F4853" s="42" t="n"/>
      <c r="G4853" s="42" t="n"/>
      <c r="H4853" s="42" t="n"/>
      <c r="I4853" s="42" t="n"/>
      <c r="J4853" s="42" t="n"/>
      <c r="K4853" s="42" t="n"/>
      <c r="L4853" s="42" t="n"/>
      <c r="M4853" s="42" t="n"/>
      <c r="N4853" s="42" t="n"/>
      <c r="O4853" s="42" t="n"/>
    </row>
    <row r="4854">
      <c r="A4854" s="40" t="n"/>
      <c r="B4854" s="41" t="n"/>
      <c r="C4854" s="42" t="n"/>
      <c r="D4854" s="42" t="n"/>
      <c r="E4854" s="42" t="n"/>
      <c r="F4854" s="42" t="n"/>
      <c r="G4854" s="42" t="n"/>
      <c r="H4854" s="42" t="n"/>
      <c r="I4854" s="42" t="n"/>
      <c r="J4854" s="42" t="n"/>
      <c r="K4854" s="42" t="n"/>
      <c r="L4854" s="42" t="n"/>
      <c r="M4854" s="42" t="n"/>
      <c r="N4854" s="42" t="n"/>
      <c r="O4854" s="42" t="n"/>
    </row>
    <row r="4855">
      <c r="A4855" s="40" t="n"/>
      <c r="B4855" s="41" t="n"/>
      <c r="C4855" s="42" t="n"/>
      <c r="D4855" s="42" t="n"/>
      <c r="E4855" s="42" t="n"/>
      <c r="F4855" s="42" t="n"/>
      <c r="G4855" s="42" t="n"/>
      <c r="H4855" s="42" t="n"/>
      <c r="I4855" s="42" t="n"/>
      <c r="J4855" s="42" t="n"/>
      <c r="K4855" s="42" t="n"/>
      <c r="L4855" s="42" t="n"/>
      <c r="M4855" s="42" t="n"/>
      <c r="N4855" s="42" t="n"/>
      <c r="O4855" s="42" t="n"/>
    </row>
    <row r="4856">
      <c r="A4856" s="40" t="n"/>
      <c r="B4856" s="41" t="n"/>
      <c r="C4856" s="42" t="n"/>
      <c r="D4856" s="42" t="n"/>
      <c r="E4856" s="42" t="n"/>
      <c r="F4856" s="42" t="n"/>
      <c r="G4856" s="42" t="n"/>
      <c r="H4856" s="42" t="n"/>
      <c r="I4856" s="42" t="n"/>
      <c r="J4856" s="42" t="n"/>
      <c r="K4856" s="42" t="n"/>
      <c r="L4856" s="42" t="n"/>
      <c r="M4856" s="42" t="n"/>
      <c r="N4856" s="42" t="n"/>
      <c r="O4856" s="42" t="n"/>
    </row>
    <row r="4857">
      <c r="A4857" s="40" t="n"/>
      <c r="B4857" s="41" t="n"/>
      <c r="C4857" s="42" t="n"/>
      <c r="D4857" s="42" t="n"/>
      <c r="E4857" s="42" t="n"/>
      <c r="F4857" s="42" t="n"/>
      <c r="G4857" s="42" t="n"/>
      <c r="H4857" s="42" t="n"/>
      <c r="I4857" s="42" t="n"/>
      <c r="J4857" s="42" t="n"/>
      <c r="K4857" s="42" t="n"/>
      <c r="L4857" s="42" t="n"/>
      <c r="M4857" s="42" t="n"/>
      <c r="N4857" s="42" t="n"/>
      <c r="O4857" s="42" t="n"/>
    </row>
    <row r="4858">
      <c r="A4858" s="40" t="n"/>
      <c r="B4858" s="41" t="n"/>
      <c r="C4858" s="42" t="n"/>
      <c r="D4858" s="42" t="n"/>
      <c r="E4858" s="42" t="n"/>
      <c r="F4858" s="42" t="n"/>
      <c r="G4858" s="42" t="n"/>
      <c r="H4858" s="42" t="n"/>
      <c r="I4858" s="42" t="n"/>
      <c r="J4858" s="42" t="n"/>
      <c r="K4858" s="42" t="n"/>
      <c r="L4858" s="42" t="n"/>
      <c r="M4858" s="42" t="n"/>
      <c r="N4858" s="42" t="n"/>
      <c r="O4858" s="42" t="n"/>
    </row>
    <row r="4859">
      <c r="A4859" s="40" t="n"/>
      <c r="B4859" s="41" t="n"/>
      <c r="C4859" s="42" t="n"/>
      <c r="D4859" s="42" t="n"/>
      <c r="E4859" s="42" t="n"/>
      <c r="F4859" s="42" t="n"/>
      <c r="G4859" s="42" t="n"/>
      <c r="H4859" s="42" t="n"/>
      <c r="I4859" s="42" t="n"/>
      <c r="J4859" s="42" t="n"/>
      <c r="K4859" s="42" t="n"/>
      <c r="L4859" s="42" t="n"/>
      <c r="M4859" s="42" t="n"/>
      <c r="N4859" s="42" t="n"/>
      <c r="O4859" s="42" t="n"/>
    </row>
    <row r="4860">
      <c r="A4860" s="40" t="n"/>
      <c r="B4860" s="41" t="n"/>
      <c r="C4860" s="42" t="n"/>
      <c r="D4860" s="42" t="n"/>
      <c r="E4860" s="42" t="n"/>
      <c r="F4860" s="42" t="n"/>
      <c r="G4860" s="42" t="n"/>
      <c r="H4860" s="42" t="n"/>
      <c r="I4860" s="42" t="n"/>
      <c r="J4860" s="42" t="n"/>
      <c r="K4860" s="42" t="n"/>
      <c r="L4860" s="42" t="n"/>
      <c r="M4860" s="42" t="n"/>
      <c r="N4860" s="42" t="n"/>
      <c r="O4860" s="42" t="n"/>
    </row>
    <row r="4861">
      <c r="A4861" s="40" t="n"/>
      <c r="B4861" s="41" t="n"/>
      <c r="C4861" s="42" t="n"/>
      <c r="D4861" s="42" t="n"/>
      <c r="E4861" s="42" t="n"/>
      <c r="F4861" s="42" t="n"/>
      <c r="G4861" s="42" t="n"/>
      <c r="H4861" s="42" t="n"/>
      <c r="I4861" s="42" t="n"/>
      <c r="J4861" s="42" t="n"/>
      <c r="K4861" s="42" t="n"/>
      <c r="L4861" s="42" t="n"/>
      <c r="M4861" s="42" t="n"/>
      <c r="N4861" s="42" t="n"/>
      <c r="O4861" s="42" t="n"/>
    </row>
    <row r="4862">
      <c r="A4862" s="40" t="n"/>
      <c r="B4862" s="41" t="n"/>
      <c r="C4862" s="42" t="n"/>
      <c r="D4862" s="42" t="n"/>
      <c r="E4862" s="42" t="n"/>
      <c r="F4862" s="42" t="n"/>
      <c r="G4862" s="42" t="n"/>
      <c r="H4862" s="42" t="n"/>
      <c r="I4862" s="42" t="n"/>
      <c r="J4862" s="42" t="n"/>
      <c r="K4862" s="42" t="n"/>
      <c r="L4862" s="42" t="n"/>
      <c r="M4862" s="42" t="n"/>
      <c r="N4862" s="42" t="n"/>
      <c r="O4862" s="42" t="n"/>
    </row>
    <row r="4863">
      <c r="A4863" s="40" t="n"/>
      <c r="B4863" s="41" t="n"/>
      <c r="C4863" s="42" t="n"/>
      <c r="D4863" s="42" t="n"/>
      <c r="E4863" s="42" t="n"/>
      <c r="F4863" s="42" t="n"/>
      <c r="G4863" s="42" t="n"/>
      <c r="H4863" s="42" t="n"/>
      <c r="I4863" s="42" t="n"/>
      <c r="J4863" s="42" t="n"/>
      <c r="K4863" s="42" t="n"/>
      <c r="L4863" s="42" t="n"/>
      <c r="M4863" s="42" t="n"/>
      <c r="N4863" s="42" t="n"/>
      <c r="O4863" s="42" t="n"/>
    </row>
    <row r="4864">
      <c r="A4864" s="40" t="n"/>
      <c r="B4864" s="41" t="n"/>
      <c r="C4864" s="42" t="n"/>
      <c r="D4864" s="42" t="n"/>
      <c r="E4864" s="42" t="n"/>
      <c r="F4864" s="42" t="n"/>
      <c r="G4864" s="42" t="n"/>
      <c r="H4864" s="42" t="n"/>
      <c r="I4864" s="42" t="n"/>
      <c r="J4864" s="42" t="n"/>
      <c r="K4864" s="42" t="n"/>
      <c r="L4864" s="42" t="n"/>
      <c r="M4864" s="42" t="n"/>
      <c r="N4864" s="42" t="n"/>
      <c r="O4864" s="42" t="n"/>
    </row>
    <row r="4865">
      <c r="A4865" s="40" t="n"/>
      <c r="B4865" s="41" t="n"/>
      <c r="C4865" s="42" t="n"/>
      <c r="D4865" s="42" t="n"/>
      <c r="E4865" s="42" t="n"/>
      <c r="F4865" s="42" t="n"/>
      <c r="G4865" s="42" t="n"/>
      <c r="H4865" s="42" t="n"/>
      <c r="I4865" s="42" t="n"/>
      <c r="J4865" s="42" t="n"/>
      <c r="K4865" s="42" t="n"/>
      <c r="L4865" s="42" t="n"/>
      <c r="M4865" s="42" t="n"/>
      <c r="N4865" s="42" t="n"/>
      <c r="O4865" s="42" t="n"/>
    </row>
    <row r="4866">
      <c r="A4866" s="40" t="n"/>
      <c r="B4866" s="41" t="n"/>
      <c r="C4866" s="42" t="n"/>
      <c r="D4866" s="42" t="n"/>
      <c r="E4866" s="42" t="n"/>
      <c r="F4866" s="42" t="n"/>
      <c r="G4866" s="42" t="n"/>
      <c r="H4866" s="42" t="n"/>
      <c r="I4866" s="42" t="n"/>
      <c r="J4866" s="42" t="n"/>
      <c r="K4866" s="42" t="n"/>
      <c r="L4866" s="42" t="n"/>
      <c r="M4866" s="42" t="n"/>
      <c r="N4866" s="42" t="n"/>
      <c r="O4866" s="42" t="n"/>
    </row>
    <row r="4867">
      <c r="A4867" s="40" t="n"/>
      <c r="B4867" s="41" t="n"/>
      <c r="C4867" s="42" t="n"/>
      <c r="D4867" s="42" t="n"/>
      <c r="E4867" s="42" t="n"/>
      <c r="F4867" s="42" t="n"/>
      <c r="G4867" s="42" t="n"/>
      <c r="H4867" s="42" t="n"/>
      <c r="I4867" s="42" t="n"/>
      <c r="J4867" s="42" t="n"/>
      <c r="K4867" s="42" t="n"/>
      <c r="L4867" s="42" t="n"/>
      <c r="M4867" s="42" t="n"/>
      <c r="N4867" s="42" t="n"/>
      <c r="O4867" s="42" t="n"/>
    </row>
    <row r="4868">
      <c r="A4868" s="40" t="n"/>
      <c r="B4868" s="41" t="n"/>
      <c r="C4868" s="42" t="n"/>
      <c r="D4868" s="42" t="n"/>
      <c r="E4868" s="42" t="n"/>
      <c r="F4868" s="42" t="n"/>
      <c r="G4868" s="42" t="n"/>
      <c r="H4868" s="42" t="n"/>
      <c r="I4868" s="42" t="n"/>
      <c r="J4868" s="42" t="n"/>
      <c r="K4868" s="42" t="n"/>
      <c r="L4868" s="42" t="n"/>
      <c r="M4868" s="42" t="n"/>
      <c r="N4868" s="42" t="n"/>
      <c r="O4868" s="42" t="n"/>
    </row>
    <row r="4869">
      <c r="A4869" s="40" t="n"/>
      <c r="B4869" s="41" t="n"/>
      <c r="C4869" s="42" t="n"/>
      <c r="D4869" s="42" t="n"/>
      <c r="E4869" s="42" t="n"/>
      <c r="F4869" s="42" t="n"/>
      <c r="G4869" s="42" t="n"/>
      <c r="H4869" s="42" t="n"/>
      <c r="I4869" s="42" t="n"/>
      <c r="J4869" s="42" t="n"/>
      <c r="K4869" s="42" t="n"/>
      <c r="L4869" s="42" t="n"/>
      <c r="M4869" s="42" t="n"/>
      <c r="N4869" s="42" t="n"/>
      <c r="O4869" s="42" t="n"/>
    </row>
    <row r="4870">
      <c r="A4870" s="40" t="n"/>
      <c r="B4870" s="41" t="n"/>
      <c r="C4870" s="42" t="n"/>
      <c r="D4870" s="42" t="n"/>
      <c r="E4870" s="42" t="n"/>
      <c r="F4870" s="42" t="n"/>
      <c r="G4870" s="42" t="n"/>
      <c r="H4870" s="42" t="n"/>
      <c r="I4870" s="42" t="n"/>
      <c r="J4870" s="42" t="n"/>
      <c r="K4870" s="42" t="n"/>
      <c r="L4870" s="42" t="n"/>
      <c r="M4870" s="42" t="n"/>
      <c r="N4870" s="42" t="n"/>
      <c r="O4870" s="42" t="n"/>
    </row>
    <row r="4871">
      <c r="A4871" s="40" t="n"/>
      <c r="B4871" s="41" t="n"/>
      <c r="C4871" s="42" t="n"/>
      <c r="D4871" s="42" t="n"/>
      <c r="E4871" s="42" t="n"/>
      <c r="F4871" s="42" t="n"/>
      <c r="G4871" s="42" t="n"/>
      <c r="H4871" s="42" t="n"/>
      <c r="I4871" s="42" t="n"/>
      <c r="J4871" s="42" t="n"/>
      <c r="K4871" s="42" t="n"/>
      <c r="L4871" s="42" t="n"/>
      <c r="M4871" s="42" t="n"/>
      <c r="N4871" s="42" t="n"/>
      <c r="O4871" s="42" t="n"/>
    </row>
    <row r="4872">
      <c r="A4872" s="40" t="n"/>
      <c r="B4872" s="41" t="n"/>
      <c r="C4872" s="42" t="n"/>
      <c r="D4872" s="42" t="n"/>
      <c r="E4872" s="42" t="n"/>
      <c r="F4872" s="42" t="n"/>
      <c r="G4872" s="42" t="n"/>
      <c r="H4872" s="42" t="n"/>
      <c r="I4872" s="42" t="n"/>
      <c r="J4872" s="42" t="n"/>
      <c r="K4872" s="42" t="n"/>
      <c r="L4872" s="42" t="n"/>
      <c r="M4872" s="42" t="n"/>
      <c r="N4872" s="42" t="n"/>
      <c r="O4872" s="42" t="n"/>
    </row>
    <row r="4873">
      <c r="A4873" s="40" t="n"/>
      <c r="B4873" s="41" t="n"/>
      <c r="C4873" s="42" t="n"/>
      <c r="D4873" s="42" t="n"/>
      <c r="E4873" s="42" t="n"/>
      <c r="F4873" s="42" t="n"/>
      <c r="G4873" s="42" t="n"/>
      <c r="H4873" s="42" t="n"/>
      <c r="I4873" s="42" t="n"/>
      <c r="J4873" s="42" t="n"/>
      <c r="K4873" s="42" t="n"/>
      <c r="L4873" s="42" t="n"/>
      <c r="M4873" s="42" t="n"/>
      <c r="N4873" s="42" t="n"/>
      <c r="O4873" s="42" t="n"/>
    </row>
    <row r="4874">
      <c r="A4874" s="40" t="n"/>
      <c r="B4874" s="41" t="n"/>
      <c r="C4874" s="42" t="n"/>
      <c r="D4874" s="42" t="n"/>
      <c r="E4874" s="42" t="n"/>
      <c r="F4874" s="42" t="n"/>
      <c r="G4874" s="42" t="n"/>
      <c r="H4874" s="42" t="n"/>
      <c r="I4874" s="42" t="n"/>
      <c r="J4874" s="42" t="n"/>
      <c r="K4874" s="42" t="n"/>
      <c r="L4874" s="42" t="n"/>
      <c r="M4874" s="42" t="n"/>
      <c r="N4874" s="42" t="n"/>
      <c r="O4874" s="42" t="n"/>
    </row>
    <row r="4875">
      <c r="A4875" s="40" t="n"/>
      <c r="B4875" s="41" t="n"/>
      <c r="C4875" s="42" t="n"/>
      <c r="D4875" s="42" t="n"/>
      <c r="E4875" s="42" t="n"/>
      <c r="F4875" s="42" t="n"/>
      <c r="G4875" s="42" t="n"/>
      <c r="H4875" s="42" t="n"/>
      <c r="I4875" s="42" t="n"/>
      <c r="J4875" s="42" t="n"/>
      <c r="K4875" s="42" t="n"/>
      <c r="L4875" s="42" t="n"/>
      <c r="M4875" s="42" t="n"/>
      <c r="N4875" s="42" t="n"/>
      <c r="O4875" s="42" t="n"/>
    </row>
    <row r="4876">
      <c r="A4876" s="40" t="n"/>
      <c r="B4876" s="41" t="n"/>
      <c r="C4876" s="42" t="n"/>
      <c r="D4876" s="42" t="n"/>
      <c r="E4876" s="42" t="n"/>
      <c r="F4876" s="42" t="n"/>
      <c r="G4876" s="42" t="n"/>
      <c r="H4876" s="42" t="n"/>
      <c r="I4876" s="42" t="n"/>
      <c r="J4876" s="42" t="n"/>
      <c r="K4876" s="42" t="n"/>
      <c r="L4876" s="42" t="n"/>
      <c r="M4876" s="42" t="n"/>
      <c r="N4876" s="42" t="n"/>
      <c r="O4876" s="42" t="n"/>
    </row>
    <row r="4877">
      <c r="A4877" s="40" t="n"/>
      <c r="B4877" s="41" t="n"/>
      <c r="C4877" s="42" t="n"/>
      <c r="D4877" s="42" t="n"/>
      <c r="E4877" s="42" t="n"/>
      <c r="F4877" s="42" t="n"/>
      <c r="G4877" s="42" t="n"/>
      <c r="H4877" s="42" t="n"/>
      <c r="I4877" s="42" t="n"/>
      <c r="J4877" s="42" t="n"/>
      <c r="K4877" s="42" t="n"/>
      <c r="L4877" s="42" t="n"/>
      <c r="M4877" s="42" t="n"/>
      <c r="N4877" s="42" t="n"/>
      <c r="O4877" s="42" t="n"/>
    </row>
    <row r="4878">
      <c r="A4878" s="40" t="n"/>
      <c r="B4878" s="41" t="n"/>
      <c r="C4878" s="42" t="n"/>
      <c r="D4878" s="42" t="n"/>
      <c r="E4878" s="42" t="n"/>
      <c r="F4878" s="42" t="n"/>
      <c r="G4878" s="42" t="n"/>
      <c r="H4878" s="42" t="n"/>
      <c r="I4878" s="42" t="n"/>
      <c r="J4878" s="42" t="n"/>
      <c r="K4878" s="42" t="n"/>
      <c r="L4878" s="42" t="n"/>
      <c r="M4878" s="42" t="n"/>
      <c r="N4878" s="42" t="n"/>
      <c r="O4878" s="42" t="n"/>
    </row>
    <row r="4879">
      <c r="A4879" s="40" t="n"/>
      <c r="B4879" s="41" t="n"/>
      <c r="C4879" s="42" t="n"/>
      <c r="D4879" s="42" t="n"/>
      <c r="E4879" s="42" t="n"/>
      <c r="F4879" s="42" t="n"/>
      <c r="G4879" s="42" t="n"/>
      <c r="H4879" s="42" t="n"/>
      <c r="I4879" s="42" t="n"/>
      <c r="J4879" s="42" t="n"/>
      <c r="K4879" s="42" t="n"/>
      <c r="L4879" s="42" t="n"/>
      <c r="M4879" s="42" t="n"/>
      <c r="N4879" s="42" t="n"/>
      <c r="O4879" s="42" t="n"/>
    </row>
    <row r="4880">
      <c r="A4880" s="40" t="n"/>
      <c r="B4880" s="41" t="n"/>
      <c r="C4880" s="42" t="n"/>
      <c r="D4880" s="42" t="n"/>
      <c r="E4880" s="42" t="n"/>
      <c r="F4880" s="42" t="n"/>
      <c r="G4880" s="42" t="n"/>
      <c r="H4880" s="42" t="n"/>
      <c r="I4880" s="42" t="n"/>
      <c r="J4880" s="42" t="n"/>
      <c r="K4880" s="42" t="n"/>
      <c r="L4880" s="42" t="n"/>
      <c r="M4880" s="42" t="n"/>
      <c r="N4880" s="42" t="n"/>
      <c r="O4880" s="42" t="n"/>
    </row>
    <row r="4881">
      <c r="A4881" s="40" t="n"/>
      <c r="B4881" s="41" t="n"/>
      <c r="C4881" s="42" t="n"/>
      <c r="D4881" s="42" t="n"/>
      <c r="E4881" s="42" t="n"/>
      <c r="F4881" s="42" t="n"/>
      <c r="G4881" s="42" t="n"/>
      <c r="H4881" s="42" t="n"/>
      <c r="I4881" s="42" t="n"/>
      <c r="J4881" s="42" t="n"/>
      <c r="K4881" s="42" t="n"/>
      <c r="L4881" s="42" t="n"/>
      <c r="M4881" s="42" t="n"/>
      <c r="N4881" s="42" t="n"/>
      <c r="O4881" s="42" t="n"/>
    </row>
    <row r="4882">
      <c r="A4882" s="40" t="n"/>
      <c r="B4882" s="41" t="n"/>
      <c r="C4882" s="42" t="n"/>
      <c r="D4882" s="42" t="n"/>
      <c r="E4882" s="42" t="n"/>
      <c r="F4882" s="42" t="n"/>
      <c r="G4882" s="42" t="n"/>
      <c r="H4882" s="42" t="n"/>
      <c r="I4882" s="42" t="n"/>
      <c r="J4882" s="42" t="n"/>
      <c r="K4882" s="42" t="n"/>
      <c r="L4882" s="42" t="n"/>
      <c r="M4882" s="42" t="n"/>
      <c r="N4882" s="42" t="n"/>
      <c r="O4882" s="42" t="n"/>
    </row>
    <row r="4883">
      <c r="A4883" s="40" t="n"/>
      <c r="B4883" s="41" t="n"/>
      <c r="C4883" s="42" t="n"/>
      <c r="D4883" s="42" t="n"/>
      <c r="E4883" s="42" t="n"/>
      <c r="F4883" s="42" t="n"/>
      <c r="G4883" s="42" t="n"/>
      <c r="H4883" s="42" t="n"/>
      <c r="I4883" s="42" t="n"/>
      <c r="J4883" s="42" t="n"/>
      <c r="K4883" s="42" t="n"/>
      <c r="L4883" s="42" t="n"/>
      <c r="M4883" s="42" t="n"/>
      <c r="N4883" s="42" t="n"/>
      <c r="O4883" s="42" t="n"/>
    </row>
    <row r="4884">
      <c r="A4884" s="40" t="n"/>
      <c r="B4884" s="41" t="n"/>
      <c r="C4884" s="42" t="n"/>
      <c r="D4884" s="42" t="n"/>
      <c r="E4884" s="42" t="n"/>
      <c r="F4884" s="42" t="n"/>
      <c r="G4884" s="42" t="n"/>
      <c r="H4884" s="42" t="n"/>
      <c r="I4884" s="42" t="n"/>
      <c r="J4884" s="42" t="n"/>
      <c r="K4884" s="42" t="n"/>
      <c r="L4884" s="42" t="n"/>
      <c r="M4884" s="42" t="n"/>
      <c r="N4884" s="42" t="n"/>
      <c r="O4884" s="42" t="n"/>
    </row>
    <row r="4885">
      <c r="A4885" s="40" t="n"/>
      <c r="B4885" s="41" t="n"/>
      <c r="C4885" s="42" t="n"/>
      <c r="D4885" s="42" t="n"/>
      <c r="E4885" s="42" t="n"/>
      <c r="F4885" s="42" t="n"/>
      <c r="G4885" s="42" t="n"/>
      <c r="H4885" s="42" t="n"/>
      <c r="I4885" s="42" t="n"/>
      <c r="J4885" s="42" t="n"/>
      <c r="K4885" s="42" t="n"/>
      <c r="L4885" s="42" t="n"/>
      <c r="M4885" s="42" t="n"/>
      <c r="N4885" s="42" t="n"/>
      <c r="O4885" s="42" t="n"/>
    </row>
    <row r="4886">
      <c r="A4886" s="40" t="n"/>
      <c r="B4886" s="41" t="n"/>
      <c r="C4886" s="42" t="n"/>
      <c r="D4886" s="42" t="n"/>
      <c r="E4886" s="42" t="n"/>
      <c r="F4886" s="42" t="n"/>
      <c r="G4886" s="42" t="n"/>
      <c r="H4886" s="42" t="n"/>
      <c r="I4886" s="42" t="n"/>
      <c r="J4886" s="42" t="n"/>
      <c r="K4886" s="42" t="n"/>
      <c r="L4886" s="42" t="n"/>
      <c r="M4886" s="42" t="n"/>
      <c r="N4886" s="42" t="n"/>
      <c r="O4886" s="42" t="n"/>
    </row>
    <row r="4887">
      <c r="A4887" s="40" t="n"/>
      <c r="B4887" s="41" t="n"/>
      <c r="C4887" s="42" t="n"/>
      <c r="D4887" s="42" t="n"/>
      <c r="E4887" s="42" t="n"/>
      <c r="F4887" s="42" t="n"/>
      <c r="G4887" s="42" t="n"/>
      <c r="H4887" s="42" t="n"/>
      <c r="I4887" s="42" t="n"/>
      <c r="J4887" s="42" t="n"/>
      <c r="K4887" s="42" t="n"/>
      <c r="L4887" s="42" t="n"/>
      <c r="M4887" s="42" t="n"/>
      <c r="N4887" s="42" t="n"/>
      <c r="O4887" s="42" t="n"/>
    </row>
    <row r="4888">
      <c r="A4888" s="40" t="n"/>
      <c r="B4888" s="41" t="n"/>
      <c r="C4888" s="42" t="n"/>
      <c r="D4888" s="42" t="n"/>
      <c r="E4888" s="42" t="n"/>
      <c r="F4888" s="42" t="n"/>
      <c r="G4888" s="42" t="n"/>
      <c r="H4888" s="42" t="n"/>
      <c r="I4888" s="42" t="n"/>
      <c r="J4888" s="42" t="n"/>
      <c r="K4888" s="42" t="n"/>
      <c r="L4888" s="42" t="n"/>
      <c r="M4888" s="42" t="n"/>
      <c r="N4888" s="42" t="n"/>
      <c r="O4888" s="42" t="n"/>
    </row>
    <row r="4889">
      <c r="A4889" s="40" t="n"/>
      <c r="B4889" s="41" t="n"/>
      <c r="C4889" s="42" t="n"/>
      <c r="D4889" s="42" t="n"/>
      <c r="E4889" s="42" t="n"/>
      <c r="F4889" s="42" t="n"/>
      <c r="G4889" s="42" t="n"/>
      <c r="H4889" s="42" t="n"/>
      <c r="I4889" s="42" t="n"/>
      <c r="J4889" s="42" t="n"/>
      <c r="K4889" s="42" t="n"/>
      <c r="L4889" s="42" t="n"/>
      <c r="M4889" s="42" t="n"/>
      <c r="N4889" s="42" t="n"/>
      <c r="O4889" s="42" t="n"/>
    </row>
    <row r="4890">
      <c r="A4890" s="40" t="n"/>
      <c r="B4890" s="41" t="n"/>
      <c r="C4890" s="42" t="n"/>
      <c r="D4890" s="42" t="n"/>
      <c r="E4890" s="42" t="n"/>
      <c r="F4890" s="42" t="n"/>
      <c r="G4890" s="42" t="n"/>
      <c r="H4890" s="42" t="n"/>
      <c r="I4890" s="42" t="n"/>
      <c r="J4890" s="42" t="n"/>
      <c r="K4890" s="42" t="n"/>
      <c r="L4890" s="42" t="n"/>
      <c r="M4890" s="42" t="n"/>
      <c r="N4890" s="42" t="n"/>
      <c r="O4890" s="42" t="n"/>
    </row>
    <row r="4891">
      <c r="A4891" s="40" t="n"/>
      <c r="B4891" s="41" t="n"/>
      <c r="C4891" s="42" t="n"/>
      <c r="D4891" s="42" t="n"/>
      <c r="E4891" s="42" t="n"/>
      <c r="F4891" s="42" t="n"/>
      <c r="G4891" s="42" t="n"/>
      <c r="H4891" s="42" t="n"/>
      <c r="I4891" s="42" t="n"/>
      <c r="J4891" s="42" t="n"/>
      <c r="K4891" s="42" t="n"/>
      <c r="L4891" s="42" t="n"/>
      <c r="M4891" s="42" t="n"/>
      <c r="N4891" s="42" t="n"/>
      <c r="O4891" s="42" t="n"/>
    </row>
    <row r="4892">
      <c r="A4892" s="40" t="n"/>
      <c r="B4892" s="41" t="n"/>
      <c r="C4892" s="42" t="n"/>
      <c r="D4892" s="42" t="n"/>
      <c r="E4892" s="42" t="n"/>
      <c r="F4892" s="42" t="n"/>
      <c r="G4892" s="42" t="n"/>
      <c r="H4892" s="42" t="n"/>
      <c r="I4892" s="42" t="n"/>
      <c r="J4892" s="42" t="n"/>
      <c r="K4892" s="42" t="n"/>
      <c r="L4892" s="42" t="n"/>
      <c r="M4892" s="42" t="n"/>
      <c r="N4892" s="42" t="n"/>
      <c r="O4892" s="42" t="n"/>
    </row>
    <row r="4893">
      <c r="A4893" s="40" t="n"/>
      <c r="B4893" s="41" t="n"/>
      <c r="C4893" s="42" t="n"/>
      <c r="D4893" s="42" t="n"/>
      <c r="E4893" s="42" t="n"/>
      <c r="F4893" s="42" t="n"/>
      <c r="G4893" s="42" t="n"/>
      <c r="H4893" s="42" t="n"/>
      <c r="I4893" s="42" t="n"/>
      <c r="J4893" s="42" t="n"/>
      <c r="K4893" s="42" t="n"/>
      <c r="L4893" s="42" t="n"/>
      <c r="M4893" s="42" t="n"/>
      <c r="N4893" s="42" t="n"/>
      <c r="O4893" s="42" t="n"/>
    </row>
    <row r="4894">
      <c r="A4894" s="40" t="n"/>
      <c r="B4894" s="41" t="n"/>
      <c r="C4894" s="42" t="n"/>
      <c r="D4894" s="42" t="n"/>
      <c r="E4894" s="42" t="n"/>
      <c r="F4894" s="42" t="n"/>
      <c r="G4894" s="42" t="n"/>
      <c r="H4894" s="42" t="n"/>
      <c r="I4894" s="42" t="n"/>
      <c r="J4894" s="42" t="n"/>
      <c r="K4894" s="42" t="n"/>
      <c r="L4894" s="42" t="n"/>
      <c r="M4894" s="42" t="n"/>
      <c r="N4894" s="42" t="n"/>
      <c r="O4894" s="42" t="n"/>
    </row>
    <row r="4895">
      <c r="A4895" s="40" t="n"/>
      <c r="B4895" s="41" t="n"/>
      <c r="C4895" s="42" t="n"/>
      <c r="D4895" s="42" t="n"/>
      <c r="E4895" s="42" t="n"/>
      <c r="F4895" s="42" t="n"/>
      <c r="G4895" s="42" t="n"/>
      <c r="H4895" s="42" t="n"/>
      <c r="I4895" s="42" t="n"/>
      <c r="J4895" s="42" t="n"/>
      <c r="K4895" s="42" t="n"/>
      <c r="L4895" s="42" t="n"/>
      <c r="M4895" s="42" t="n"/>
      <c r="N4895" s="42" t="n"/>
      <c r="O4895" s="42" t="n"/>
    </row>
    <row r="4896">
      <c r="A4896" s="40" t="n"/>
      <c r="B4896" s="41" t="n"/>
      <c r="C4896" s="42" t="n"/>
      <c r="D4896" s="42" t="n"/>
      <c r="E4896" s="42" t="n"/>
      <c r="F4896" s="42" t="n"/>
      <c r="G4896" s="42" t="n"/>
      <c r="H4896" s="42" t="n"/>
      <c r="I4896" s="42" t="n"/>
      <c r="J4896" s="42" t="n"/>
      <c r="K4896" s="42" t="n"/>
      <c r="L4896" s="42" t="n"/>
      <c r="M4896" s="42" t="n"/>
      <c r="N4896" s="42" t="n"/>
      <c r="O4896" s="42" t="n"/>
    </row>
    <row r="4897">
      <c r="A4897" s="40" t="n"/>
      <c r="B4897" s="41" t="n"/>
      <c r="C4897" s="42" t="n"/>
      <c r="D4897" s="42" t="n"/>
      <c r="E4897" s="42" t="n"/>
      <c r="F4897" s="42" t="n"/>
      <c r="G4897" s="42" t="n"/>
      <c r="H4897" s="42" t="n"/>
      <c r="I4897" s="42" t="n"/>
      <c r="J4897" s="42" t="n"/>
      <c r="K4897" s="42" t="n"/>
      <c r="L4897" s="42" t="n"/>
      <c r="M4897" s="42" t="n"/>
      <c r="N4897" s="42" t="n"/>
      <c r="O4897" s="42" t="n"/>
    </row>
    <row r="4898">
      <c r="A4898" s="40" t="n"/>
      <c r="B4898" s="41" t="n"/>
      <c r="C4898" s="42" t="n"/>
      <c r="D4898" s="42" t="n"/>
      <c r="E4898" s="42" t="n"/>
      <c r="F4898" s="42" t="n"/>
      <c r="G4898" s="42" t="n"/>
      <c r="H4898" s="42" t="n"/>
      <c r="I4898" s="42" t="n"/>
      <c r="J4898" s="42" t="n"/>
      <c r="K4898" s="42" t="n"/>
      <c r="L4898" s="42" t="n"/>
      <c r="M4898" s="42" t="n"/>
      <c r="N4898" s="42" t="n"/>
      <c r="O4898" s="42" t="n"/>
    </row>
    <row r="4899">
      <c r="A4899" s="40" t="n"/>
      <c r="B4899" s="41" t="n"/>
      <c r="C4899" s="42" t="n"/>
      <c r="D4899" s="42" t="n"/>
      <c r="E4899" s="42" t="n"/>
      <c r="F4899" s="42" t="n"/>
      <c r="G4899" s="42" t="n"/>
      <c r="H4899" s="42" t="n"/>
      <c r="I4899" s="42" t="n"/>
      <c r="J4899" s="42" t="n"/>
      <c r="K4899" s="42" t="n"/>
      <c r="L4899" s="42" t="n"/>
      <c r="M4899" s="42" t="n"/>
      <c r="N4899" s="42" t="n"/>
      <c r="O4899" s="42" t="n"/>
    </row>
    <row r="4900">
      <c r="A4900" s="40" t="n"/>
      <c r="B4900" s="41" t="n"/>
      <c r="C4900" s="42" t="n"/>
      <c r="D4900" s="42" t="n"/>
      <c r="E4900" s="42" t="n"/>
      <c r="F4900" s="42" t="n"/>
      <c r="G4900" s="42" t="n"/>
      <c r="H4900" s="42" t="n"/>
      <c r="I4900" s="42" t="n"/>
      <c r="J4900" s="42" t="n"/>
      <c r="K4900" s="42" t="n"/>
      <c r="L4900" s="42" t="n"/>
      <c r="M4900" s="42" t="n"/>
      <c r="N4900" s="42" t="n"/>
      <c r="O4900" s="42" t="n"/>
    </row>
    <row r="4901">
      <c r="A4901" s="40" t="n"/>
      <c r="B4901" s="41" t="n"/>
      <c r="C4901" s="42" t="n"/>
      <c r="D4901" s="42" t="n"/>
      <c r="E4901" s="42" t="n"/>
      <c r="F4901" s="42" t="n"/>
      <c r="G4901" s="42" t="n"/>
      <c r="H4901" s="42" t="n"/>
      <c r="I4901" s="42" t="n"/>
      <c r="J4901" s="42" t="n"/>
      <c r="K4901" s="42" t="n"/>
      <c r="L4901" s="42" t="n"/>
      <c r="M4901" s="42" t="n"/>
      <c r="N4901" s="42" t="n"/>
      <c r="O4901" s="42" t="n"/>
    </row>
    <row r="4902">
      <c r="A4902" s="40" t="n"/>
      <c r="B4902" s="41" t="n"/>
      <c r="C4902" s="42" t="n"/>
      <c r="D4902" s="42" t="n"/>
      <c r="E4902" s="42" t="n"/>
      <c r="F4902" s="42" t="n"/>
      <c r="G4902" s="42" t="n"/>
      <c r="H4902" s="42" t="n"/>
      <c r="I4902" s="42" t="n"/>
      <c r="J4902" s="42" t="n"/>
      <c r="K4902" s="42" t="n"/>
      <c r="L4902" s="42" t="n"/>
      <c r="M4902" s="42" t="n"/>
      <c r="N4902" s="42" t="n"/>
      <c r="O4902" s="42" t="n"/>
    </row>
    <row r="4903">
      <c r="A4903" s="40" t="n"/>
      <c r="B4903" s="41" t="n"/>
      <c r="C4903" s="42" t="n"/>
      <c r="D4903" s="42" t="n"/>
      <c r="E4903" s="42" t="n"/>
      <c r="F4903" s="42" t="n"/>
      <c r="G4903" s="42" t="n"/>
      <c r="H4903" s="42" t="n"/>
      <c r="I4903" s="42" t="n"/>
      <c r="J4903" s="42" t="n"/>
      <c r="K4903" s="42" t="n"/>
      <c r="L4903" s="42" t="n"/>
      <c r="M4903" s="42" t="n"/>
      <c r="N4903" s="42" t="n"/>
      <c r="O4903" s="42" t="n"/>
    </row>
    <row r="4904">
      <c r="A4904" s="40" t="n"/>
      <c r="B4904" s="41" t="n"/>
      <c r="C4904" s="42" t="n"/>
      <c r="D4904" s="42" t="n"/>
      <c r="E4904" s="42" t="n"/>
      <c r="F4904" s="42" t="n"/>
      <c r="G4904" s="42" t="n"/>
      <c r="H4904" s="42" t="n"/>
      <c r="I4904" s="42" t="n"/>
      <c r="J4904" s="42" t="n"/>
      <c r="K4904" s="42" t="n"/>
      <c r="L4904" s="42" t="n"/>
      <c r="M4904" s="42" t="n"/>
      <c r="N4904" s="42" t="n"/>
      <c r="O4904" s="42" t="n"/>
    </row>
    <row r="4905">
      <c r="A4905" s="40" t="n"/>
      <c r="B4905" s="41" t="n"/>
      <c r="C4905" s="42" t="n"/>
      <c r="D4905" s="42" t="n"/>
      <c r="E4905" s="42" t="n"/>
      <c r="F4905" s="42" t="n"/>
      <c r="G4905" s="42" t="n"/>
      <c r="H4905" s="42" t="n"/>
      <c r="I4905" s="42" t="n"/>
      <c r="J4905" s="42" t="n"/>
      <c r="K4905" s="42" t="n"/>
      <c r="L4905" s="42" t="n"/>
      <c r="M4905" s="42" t="n"/>
      <c r="N4905" s="42" t="n"/>
      <c r="O4905" s="42" t="n"/>
    </row>
    <row r="4906">
      <c r="A4906" s="40" t="n"/>
      <c r="B4906" s="41" t="n"/>
      <c r="C4906" s="42" t="n"/>
      <c r="D4906" s="42" t="n"/>
      <c r="E4906" s="42" t="n"/>
      <c r="F4906" s="42" t="n"/>
      <c r="G4906" s="42" t="n"/>
      <c r="H4906" s="42" t="n"/>
      <c r="I4906" s="42" t="n"/>
      <c r="J4906" s="42" t="n"/>
      <c r="K4906" s="42" t="n"/>
      <c r="L4906" s="42" t="n"/>
      <c r="M4906" s="42" t="n"/>
      <c r="N4906" s="42" t="n"/>
      <c r="O4906" s="42" t="n"/>
    </row>
    <row r="4907">
      <c r="A4907" s="40" t="n"/>
      <c r="B4907" s="41" t="n"/>
      <c r="C4907" s="42" t="n"/>
      <c r="D4907" s="42" t="n"/>
      <c r="E4907" s="42" t="n"/>
      <c r="F4907" s="42" t="n"/>
      <c r="G4907" s="42" t="n"/>
      <c r="H4907" s="42" t="n"/>
      <c r="I4907" s="42" t="n"/>
      <c r="J4907" s="42" t="n"/>
      <c r="K4907" s="42" t="n"/>
      <c r="L4907" s="42" t="n"/>
      <c r="M4907" s="42" t="n"/>
      <c r="N4907" s="42" t="n"/>
      <c r="O4907" s="42" t="n"/>
    </row>
    <row r="4908">
      <c r="A4908" s="40" t="n"/>
      <c r="B4908" s="41" t="n"/>
      <c r="C4908" s="42" t="n"/>
      <c r="D4908" s="42" t="n"/>
      <c r="E4908" s="42" t="n"/>
      <c r="F4908" s="42" t="n"/>
      <c r="G4908" s="42" t="n"/>
      <c r="H4908" s="42" t="n"/>
      <c r="I4908" s="42" t="n"/>
      <c r="J4908" s="42" t="n"/>
      <c r="K4908" s="42" t="n"/>
      <c r="L4908" s="42" t="n"/>
      <c r="M4908" s="42" t="n"/>
      <c r="N4908" s="42" t="n"/>
      <c r="O4908" s="42" t="n"/>
    </row>
    <row r="4909">
      <c r="A4909" s="40" t="n"/>
      <c r="B4909" s="41" t="n"/>
      <c r="C4909" s="42" t="n"/>
      <c r="D4909" s="42" t="n"/>
      <c r="E4909" s="42" t="n"/>
      <c r="F4909" s="42" t="n"/>
      <c r="G4909" s="42" t="n"/>
      <c r="H4909" s="42" t="n"/>
      <c r="I4909" s="42" t="n"/>
      <c r="J4909" s="42" t="n"/>
      <c r="K4909" s="42" t="n"/>
      <c r="L4909" s="42" t="n"/>
      <c r="M4909" s="42" t="n"/>
      <c r="N4909" s="42" t="n"/>
      <c r="O4909" s="42" t="n"/>
    </row>
    <row r="4910">
      <c r="A4910" s="40" t="n"/>
      <c r="B4910" s="41" t="n"/>
      <c r="C4910" s="42" t="n"/>
      <c r="D4910" s="42" t="n"/>
      <c r="E4910" s="42" t="n"/>
      <c r="F4910" s="42" t="n"/>
      <c r="G4910" s="42" t="n"/>
      <c r="H4910" s="42" t="n"/>
      <c r="I4910" s="42" t="n"/>
      <c r="J4910" s="42" t="n"/>
      <c r="K4910" s="42" t="n"/>
      <c r="L4910" s="42" t="n"/>
      <c r="M4910" s="42" t="n"/>
      <c r="N4910" s="42" t="n"/>
      <c r="O4910" s="42" t="n"/>
    </row>
    <row r="4911">
      <c r="A4911" s="40" t="n"/>
      <c r="B4911" s="41" t="n"/>
      <c r="C4911" s="42" t="n"/>
      <c r="D4911" s="42" t="n"/>
      <c r="E4911" s="42" t="n"/>
      <c r="F4911" s="42" t="n"/>
      <c r="G4911" s="42" t="n"/>
      <c r="H4911" s="42" t="n"/>
      <c r="I4911" s="42" t="n"/>
      <c r="J4911" s="42" t="n"/>
      <c r="K4911" s="42" t="n"/>
      <c r="L4911" s="42" t="n"/>
      <c r="M4911" s="42" t="n"/>
      <c r="N4911" s="42" t="n"/>
      <c r="O4911" s="42" t="n"/>
    </row>
    <row r="4912">
      <c r="A4912" s="40" t="n"/>
      <c r="B4912" s="41" t="n"/>
      <c r="C4912" s="42" t="n"/>
      <c r="D4912" s="42" t="n"/>
      <c r="E4912" s="42" t="n"/>
      <c r="F4912" s="42" t="n"/>
      <c r="G4912" s="42" t="n"/>
      <c r="H4912" s="42" t="n"/>
      <c r="I4912" s="42" t="n"/>
      <c r="J4912" s="42" t="n"/>
      <c r="K4912" s="42" t="n"/>
      <c r="L4912" s="42" t="n"/>
      <c r="M4912" s="42" t="n"/>
      <c r="N4912" s="42" t="n"/>
      <c r="O4912" s="42" t="n"/>
    </row>
    <row r="4913">
      <c r="A4913" s="40" t="n"/>
      <c r="B4913" s="41" t="n"/>
      <c r="C4913" s="42" t="n"/>
      <c r="D4913" s="42" t="n"/>
      <c r="E4913" s="42" t="n"/>
      <c r="F4913" s="42" t="n"/>
      <c r="G4913" s="42" t="n"/>
      <c r="H4913" s="42" t="n"/>
      <c r="I4913" s="42" t="n"/>
      <c r="J4913" s="42" t="n"/>
      <c r="K4913" s="42" t="n"/>
      <c r="L4913" s="42" t="n"/>
      <c r="M4913" s="42" t="n"/>
      <c r="N4913" s="42" t="n"/>
      <c r="O4913" s="42" t="n"/>
    </row>
    <row r="4914">
      <c r="A4914" s="40" t="n"/>
      <c r="B4914" s="41" t="n"/>
      <c r="C4914" s="42" t="n"/>
      <c r="D4914" s="42" t="n"/>
      <c r="E4914" s="42" t="n"/>
      <c r="F4914" s="42" t="n"/>
      <c r="G4914" s="42" t="n"/>
      <c r="H4914" s="42" t="n"/>
      <c r="I4914" s="42" t="n"/>
      <c r="J4914" s="42" t="n"/>
      <c r="K4914" s="42" t="n"/>
      <c r="L4914" s="42" t="n"/>
      <c r="M4914" s="42" t="n"/>
      <c r="N4914" s="42" t="n"/>
      <c r="O4914" s="42" t="n"/>
    </row>
    <row r="4915">
      <c r="A4915" s="40" t="n"/>
      <c r="B4915" s="41" t="n"/>
      <c r="C4915" s="42" t="n"/>
      <c r="D4915" s="42" t="n"/>
      <c r="E4915" s="42" t="n"/>
      <c r="F4915" s="42" t="n"/>
      <c r="G4915" s="42" t="n"/>
      <c r="H4915" s="42" t="n"/>
      <c r="I4915" s="42" t="n"/>
      <c r="J4915" s="42" t="n"/>
      <c r="K4915" s="42" t="n"/>
      <c r="L4915" s="42" t="n"/>
      <c r="M4915" s="42" t="n"/>
      <c r="N4915" s="42" t="n"/>
      <c r="O4915" s="42" t="n"/>
    </row>
    <row r="4916">
      <c r="A4916" s="40" t="n"/>
      <c r="B4916" s="41" t="n"/>
      <c r="C4916" s="42" t="n"/>
      <c r="D4916" s="42" t="n"/>
      <c r="E4916" s="42" t="n"/>
      <c r="F4916" s="42" t="n"/>
      <c r="G4916" s="42" t="n"/>
      <c r="H4916" s="42" t="n"/>
      <c r="I4916" s="42" t="n"/>
      <c r="J4916" s="42" t="n"/>
      <c r="K4916" s="42" t="n"/>
      <c r="L4916" s="42" t="n"/>
      <c r="M4916" s="42" t="n"/>
      <c r="N4916" s="42" t="n"/>
      <c r="O4916" s="42" t="n"/>
    </row>
    <row r="4917">
      <c r="A4917" s="40" t="n"/>
      <c r="B4917" s="41" t="n"/>
      <c r="C4917" s="42" t="n"/>
      <c r="D4917" s="42" t="n"/>
      <c r="E4917" s="42" t="n"/>
      <c r="F4917" s="42" t="n"/>
      <c r="G4917" s="42" t="n"/>
      <c r="H4917" s="42" t="n"/>
      <c r="I4917" s="42" t="n"/>
      <c r="J4917" s="42" t="n"/>
      <c r="K4917" s="42" t="n"/>
      <c r="L4917" s="42" t="n"/>
      <c r="M4917" s="42" t="n"/>
      <c r="N4917" s="42" t="n"/>
      <c r="O4917" s="42" t="n"/>
    </row>
    <row r="4918">
      <c r="A4918" s="40" t="n"/>
      <c r="B4918" s="41" t="n"/>
      <c r="C4918" s="42" t="n"/>
      <c r="D4918" s="42" t="n"/>
      <c r="E4918" s="42" t="n"/>
      <c r="F4918" s="42" t="n"/>
      <c r="G4918" s="42" t="n"/>
      <c r="H4918" s="42" t="n"/>
      <c r="I4918" s="42" t="n"/>
      <c r="J4918" s="42" t="n"/>
      <c r="K4918" s="42" t="n"/>
      <c r="L4918" s="42" t="n"/>
      <c r="M4918" s="42" t="n"/>
      <c r="N4918" s="42" t="n"/>
      <c r="O4918" s="42" t="n"/>
    </row>
    <row r="4919">
      <c r="A4919" s="40" t="n"/>
      <c r="B4919" s="41" t="n"/>
      <c r="C4919" s="42" t="n"/>
      <c r="D4919" s="42" t="n"/>
      <c r="E4919" s="42" t="n"/>
      <c r="F4919" s="42" t="n"/>
      <c r="G4919" s="42" t="n"/>
      <c r="H4919" s="42" t="n"/>
      <c r="I4919" s="42" t="n"/>
      <c r="J4919" s="42" t="n"/>
      <c r="K4919" s="42" t="n"/>
      <c r="L4919" s="42" t="n"/>
      <c r="M4919" s="42" t="n"/>
      <c r="N4919" s="42" t="n"/>
      <c r="O4919" s="42" t="n"/>
    </row>
    <row r="4920">
      <c r="A4920" s="40" t="n"/>
      <c r="B4920" s="41" t="n"/>
      <c r="C4920" s="42" t="n"/>
      <c r="D4920" s="42" t="n"/>
      <c r="E4920" s="42" t="n"/>
      <c r="F4920" s="42" t="n"/>
      <c r="G4920" s="42" t="n"/>
      <c r="H4920" s="42" t="n"/>
      <c r="I4920" s="42" t="n"/>
      <c r="J4920" s="42" t="n"/>
      <c r="K4920" s="42" t="n"/>
      <c r="L4920" s="42" t="n"/>
      <c r="M4920" s="42" t="n"/>
      <c r="N4920" s="42" t="n"/>
      <c r="O4920" s="42" t="n"/>
    </row>
    <row r="4921">
      <c r="A4921" s="40" t="n"/>
      <c r="B4921" s="41" t="n"/>
      <c r="C4921" s="42" t="n"/>
      <c r="D4921" s="42" t="n"/>
      <c r="E4921" s="42" t="n"/>
      <c r="F4921" s="42" t="n"/>
      <c r="G4921" s="42" t="n"/>
      <c r="H4921" s="42" t="n"/>
      <c r="I4921" s="42" t="n"/>
      <c r="J4921" s="42" t="n"/>
      <c r="K4921" s="42" t="n"/>
      <c r="L4921" s="42" t="n"/>
      <c r="M4921" s="42" t="n"/>
      <c r="N4921" s="42" t="n"/>
      <c r="O4921" s="42" t="n"/>
    </row>
    <row r="4922">
      <c r="A4922" s="40" t="n"/>
      <c r="B4922" s="41" t="n"/>
      <c r="C4922" s="42" t="n"/>
      <c r="D4922" s="42" t="n"/>
      <c r="E4922" s="42" t="n"/>
      <c r="F4922" s="42" t="n"/>
      <c r="G4922" s="42" t="n"/>
      <c r="H4922" s="42" t="n"/>
      <c r="I4922" s="42" t="n"/>
      <c r="J4922" s="42" t="n"/>
      <c r="K4922" s="42" t="n"/>
      <c r="L4922" s="42" t="n"/>
      <c r="M4922" s="42" t="n"/>
      <c r="N4922" s="42" t="n"/>
      <c r="O4922" s="42" t="n"/>
    </row>
    <row r="4923">
      <c r="A4923" s="40" t="n"/>
      <c r="B4923" s="41" t="n"/>
      <c r="C4923" s="42" t="n"/>
      <c r="D4923" s="42" t="n"/>
      <c r="E4923" s="42" t="n"/>
      <c r="F4923" s="42" t="n"/>
      <c r="G4923" s="42" t="n"/>
      <c r="H4923" s="42" t="n"/>
      <c r="I4923" s="42" t="n"/>
      <c r="J4923" s="42" t="n"/>
      <c r="K4923" s="42" t="n"/>
      <c r="L4923" s="42" t="n"/>
      <c r="M4923" s="42" t="n"/>
      <c r="N4923" s="42" t="n"/>
      <c r="O4923" s="42" t="n"/>
    </row>
    <row r="4924">
      <c r="A4924" s="40" t="n"/>
      <c r="B4924" s="41" t="n"/>
      <c r="C4924" s="42" t="n"/>
      <c r="D4924" s="42" t="n"/>
      <c r="E4924" s="42" t="n"/>
      <c r="F4924" s="42" t="n"/>
      <c r="G4924" s="42" t="n"/>
      <c r="H4924" s="42" t="n"/>
      <c r="I4924" s="42" t="n"/>
      <c r="J4924" s="42" t="n"/>
      <c r="K4924" s="42" t="n"/>
      <c r="L4924" s="42" t="n"/>
      <c r="M4924" s="42" t="n"/>
      <c r="N4924" s="42" t="n"/>
      <c r="O4924" s="42" t="n"/>
    </row>
    <row r="4925">
      <c r="A4925" s="40" t="n"/>
      <c r="B4925" s="41" t="n"/>
      <c r="C4925" s="42" t="n"/>
      <c r="D4925" s="42" t="n"/>
      <c r="E4925" s="42" t="n"/>
      <c r="F4925" s="42" t="n"/>
      <c r="G4925" s="42" t="n"/>
      <c r="H4925" s="42" t="n"/>
      <c r="I4925" s="42" t="n"/>
      <c r="J4925" s="42" t="n"/>
      <c r="K4925" s="42" t="n"/>
      <c r="L4925" s="42" t="n"/>
      <c r="M4925" s="42" t="n"/>
      <c r="N4925" s="42" t="n"/>
      <c r="O4925" s="42" t="n"/>
    </row>
    <row r="4926">
      <c r="A4926" s="40" t="n"/>
      <c r="B4926" s="41" t="n"/>
      <c r="C4926" s="42" t="n"/>
      <c r="D4926" s="42" t="n"/>
      <c r="E4926" s="42" t="n"/>
      <c r="F4926" s="42" t="n"/>
      <c r="G4926" s="42" t="n"/>
      <c r="H4926" s="42" t="n"/>
      <c r="I4926" s="42" t="n"/>
      <c r="J4926" s="42" t="n"/>
      <c r="K4926" s="42" t="n"/>
      <c r="L4926" s="42" t="n"/>
      <c r="M4926" s="42" t="n"/>
      <c r="N4926" s="42" t="n"/>
      <c r="O4926" s="42" t="n"/>
    </row>
    <row r="4927">
      <c r="A4927" s="40" t="n"/>
      <c r="B4927" s="41" t="n"/>
      <c r="C4927" s="42" t="n"/>
      <c r="D4927" s="42" t="n"/>
      <c r="E4927" s="42" t="n"/>
      <c r="F4927" s="42" t="n"/>
      <c r="G4927" s="42" t="n"/>
      <c r="H4927" s="42" t="n"/>
      <c r="I4927" s="42" t="n"/>
      <c r="J4927" s="42" t="n"/>
      <c r="K4927" s="42" t="n"/>
      <c r="L4927" s="42" t="n"/>
      <c r="M4927" s="42" t="n"/>
      <c r="N4927" s="42" t="n"/>
      <c r="O4927" s="42" t="n"/>
    </row>
    <row r="4928">
      <c r="A4928" s="40" t="n"/>
      <c r="B4928" s="41" t="n"/>
      <c r="C4928" s="42" t="n"/>
      <c r="D4928" s="42" t="n"/>
      <c r="E4928" s="42" t="n"/>
      <c r="F4928" s="42" t="n"/>
      <c r="G4928" s="42" t="n"/>
      <c r="H4928" s="42" t="n"/>
      <c r="I4928" s="42" t="n"/>
      <c r="J4928" s="42" t="n"/>
      <c r="K4928" s="42" t="n"/>
      <c r="L4928" s="42" t="n"/>
      <c r="M4928" s="42" t="n"/>
      <c r="N4928" s="42" t="n"/>
      <c r="O4928" s="42" t="n"/>
    </row>
    <row r="4929">
      <c r="A4929" s="40" t="n"/>
      <c r="B4929" s="41" t="n"/>
      <c r="C4929" s="42" t="n"/>
      <c r="D4929" s="42" t="n"/>
      <c r="E4929" s="42" t="n"/>
      <c r="F4929" s="42" t="n"/>
      <c r="G4929" s="42" t="n"/>
      <c r="H4929" s="42" t="n"/>
      <c r="I4929" s="42" t="n"/>
      <c r="J4929" s="42" t="n"/>
      <c r="K4929" s="42" t="n"/>
      <c r="L4929" s="42" t="n"/>
      <c r="M4929" s="42" t="n"/>
      <c r="N4929" s="42" t="n"/>
      <c r="O4929" s="42" t="n"/>
    </row>
    <row r="4930">
      <c r="A4930" s="40" t="n"/>
      <c r="B4930" s="41" t="n"/>
      <c r="C4930" s="42" t="n"/>
      <c r="D4930" s="42" t="n"/>
      <c r="E4930" s="42" t="n"/>
      <c r="F4930" s="42" t="n"/>
      <c r="G4930" s="42" t="n"/>
      <c r="H4930" s="42" t="n"/>
      <c r="I4930" s="42" t="n"/>
      <c r="J4930" s="42" t="n"/>
      <c r="K4930" s="42" t="n"/>
      <c r="L4930" s="42" t="n"/>
      <c r="M4930" s="42" t="n"/>
      <c r="N4930" s="42" t="n"/>
      <c r="O4930" s="42" t="n"/>
    </row>
    <row r="4931">
      <c r="A4931" s="40" t="n"/>
      <c r="B4931" s="41" t="n"/>
      <c r="C4931" s="42" t="n"/>
      <c r="D4931" s="42" t="n"/>
      <c r="E4931" s="42" t="n"/>
      <c r="F4931" s="42" t="n"/>
      <c r="G4931" s="42" t="n"/>
      <c r="H4931" s="42" t="n"/>
      <c r="I4931" s="42" t="n"/>
      <c r="J4931" s="42" t="n"/>
      <c r="K4931" s="42" t="n"/>
      <c r="L4931" s="42" t="n"/>
      <c r="M4931" s="42" t="n"/>
      <c r="N4931" s="42" t="n"/>
      <c r="O4931" s="42" t="n"/>
    </row>
    <row r="4932">
      <c r="A4932" s="40" t="n"/>
      <c r="B4932" s="41" t="n"/>
      <c r="C4932" s="42" t="n"/>
      <c r="D4932" s="42" t="n"/>
      <c r="E4932" s="42" t="n"/>
      <c r="F4932" s="42" t="n"/>
      <c r="G4932" s="42" t="n"/>
      <c r="H4932" s="42" t="n"/>
      <c r="I4932" s="42" t="n"/>
      <c r="J4932" s="42" t="n"/>
      <c r="K4932" s="42" t="n"/>
      <c r="L4932" s="42" t="n"/>
      <c r="M4932" s="42" t="n"/>
      <c r="N4932" s="42" t="n"/>
      <c r="O4932" s="42" t="n"/>
    </row>
    <row r="4933">
      <c r="A4933" s="40" t="n"/>
      <c r="B4933" s="41" t="n"/>
      <c r="C4933" s="42" t="n"/>
      <c r="D4933" s="42" t="n"/>
      <c r="E4933" s="42" t="n"/>
      <c r="F4933" s="42" t="n"/>
      <c r="G4933" s="42" t="n"/>
      <c r="H4933" s="42" t="n"/>
      <c r="I4933" s="42" t="n"/>
      <c r="J4933" s="42" t="n"/>
      <c r="K4933" s="42" t="n"/>
      <c r="L4933" s="42" t="n"/>
      <c r="M4933" s="42" t="n"/>
      <c r="N4933" s="42" t="n"/>
      <c r="O4933" s="42" t="n"/>
    </row>
    <row r="4934">
      <c r="A4934" s="40" t="n"/>
      <c r="B4934" s="41" t="n"/>
      <c r="C4934" s="42" t="n"/>
      <c r="D4934" s="42" t="n"/>
      <c r="E4934" s="42" t="n"/>
      <c r="F4934" s="42" t="n"/>
      <c r="G4934" s="42" t="n"/>
      <c r="H4934" s="42" t="n"/>
      <c r="I4934" s="42" t="n"/>
      <c r="J4934" s="42" t="n"/>
      <c r="K4934" s="42" t="n"/>
      <c r="L4934" s="42" t="n"/>
      <c r="M4934" s="42" t="n"/>
      <c r="N4934" s="42" t="n"/>
      <c r="O4934" s="42" t="n"/>
    </row>
    <row r="4935">
      <c r="A4935" s="40" t="n"/>
      <c r="B4935" s="41" t="n"/>
      <c r="C4935" s="42" t="n"/>
      <c r="D4935" s="42" t="n"/>
      <c r="E4935" s="42" t="n"/>
      <c r="F4935" s="42" t="n"/>
      <c r="G4935" s="42" t="n"/>
      <c r="H4935" s="42" t="n"/>
      <c r="I4935" s="42" t="n"/>
      <c r="J4935" s="42" t="n"/>
      <c r="K4935" s="42" t="n"/>
      <c r="L4935" s="42" t="n"/>
      <c r="M4935" s="42" t="n"/>
      <c r="N4935" s="42" t="n"/>
      <c r="O4935" s="42" t="n"/>
    </row>
    <row r="4936">
      <c r="A4936" s="40" t="n"/>
      <c r="B4936" s="41" t="n"/>
      <c r="C4936" s="42" t="n"/>
      <c r="D4936" s="42" t="n"/>
      <c r="E4936" s="42" t="n"/>
      <c r="F4936" s="42" t="n"/>
      <c r="G4936" s="42" t="n"/>
      <c r="H4936" s="42" t="n"/>
      <c r="I4936" s="42" t="n"/>
      <c r="J4936" s="42" t="n"/>
      <c r="K4936" s="42" t="n"/>
      <c r="L4936" s="42" t="n"/>
      <c r="M4936" s="42" t="n"/>
      <c r="N4936" s="42" t="n"/>
      <c r="O4936" s="42" t="n"/>
    </row>
    <row r="4937">
      <c r="A4937" s="40" t="n"/>
      <c r="B4937" s="41" t="n"/>
      <c r="C4937" s="42" t="n"/>
      <c r="D4937" s="42" t="n"/>
      <c r="E4937" s="42" t="n"/>
      <c r="F4937" s="42" t="n"/>
      <c r="G4937" s="42" t="n"/>
      <c r="H4937" s="42" t="n"/>
      <c r="I4937" s="42" t="n"/>
      <c r="J4937" s="42" t="n"/>
      <c r="K4937" s="42" t="n"/>
      <c r="L4937" s="42" t="n"/>
      <c r="M4937" s="42" t="n"/>
      <c r="N4937" s="42" t="n"/>
      <c r="O4937" s="42" t="n"/>
    </row>
    <row r="4938">
      <c r="A4938" s="40" t="n"/>
      <c r="B4938" s="41" t="n"/>
      <c r="C4938" s="42" t="n"/>
      <c r="D4938" s="42" t="n"/>
      <c r="E4938" s="42" t="n"/>
      <c r="F4938" s="42" t="n"/>
      <c r="G4938" s="42" t="n"/>
      <c r="H4938" s="42" t="n"/>
      <c r="I4938" s="42" t="n"/>
      <c r="J4938" s="42" t="n"/>
      <c r="K4938" s="42" t="n"/>
      <c r="L4938" s="42" t="n"/>
      <c r="M4938" s="42" t="n"/>
      <c r="N4938" s="42" t="n"/>
      <c r="O4938" s="42" t="n"/>
    </row>
    <row r="4939">
      <c r="A4939" s="40" t="n"/>
      <c r="B4939" s="41" t="n"/>
      <c r="C4939" s="42" t="n"/>
      <c r="D4939" s="42" t="n"/>
      <c r="E4939" s="42" t="n"/>
      <c r="F4939" s="42" t="n"/>
      <c r="G4939" s="42" t="n"/>
      <c r="H4939" s="42" t="n"/>
      <c r="I4939" s="42" t="n"/>
      <c r="J4939" s="42" t="n"/>
      <c r="K4939" s="42" t="n"/>
      <c r="L4939" s="42" t="n"/>
      <c r="M4939" s="42" t="n"/>
      <c r="N4939" s="42" t="n"/>
      <c r="O4939" s="42" t="n"/>
    </row>
    <row r="4940">
      <c r="A4940" s="40" t="n"/>
      <c r="B4940" s="41" t="n"/>
      <c r="C4940" s="42" t="n"/>
      <c r="D4940" s="42" t="n"/>
      <c r="E4940" s="42" t="n"/>
      <c r="F4940" s="42" t="n"/>
      <c r="G4940" s="42" t="n"/>
      <c r="H4940" s="42" t="n"/>
      <c r="I4940" s="42" t="n"/>
      <c r="J4940" s="42" t="n"/>
      <c r="K4940" s="42" t="n"/>
      <c r="L4940" s="42" t="n"/>
      <c r="M4940" s="42" t="n"/>
      <c r="N4940" s="42" t="n"/>
      <c r="O4940" s="42" t="n"/>
    </row>
    <row r="4941">
      <c r="A4941" s="40" t="n"/>
      <c r="B4941" s="41" t="n"/>
      <c r="C4941" s="42" t="n"/>
      <c r="D4941" s="42" t="n"/>
      <c r="E4941" s="42" t="n"/>
      <c r="F4941" s="42" t="n"/>
      <c r="G4941" s="42" t="n"/>
      <c r="H4941" s="42" t="n"/>
      <c r="I4941" s="42" t="n"/>
      <c r="J4941" s="42" t="n"/>
      <c r="K4941" s="42" t="n"/>
      <c r="L4941" s="42" t="n"/>
      <c r="M4941" s="42" t="n"/>
      <c r="N4941" s="42" t="n"/>
      <c r="O4941" s="42" t="n"/>
    </row>
    <row r="4942">
      <c r="A4942" s="40" t="n"/>
      <c r="B4942" s="41" t="n"/>
      <c r="C4942" s="42" t="n"/>
      <c r="D4942" s="42" t="n"/>
      <c r="E4942" s="42" t="n"/>
      <c r="F4942" s="42" t="n"/>
      <c r="G4942" s="42" t="n"/>
      <c r="H4942" s="42" t="n"/>
      <c r="I4942" s="42" t="n"/>
      <c r="J4942" s="42" t="n"/>
      <c r="K4942" s="42" t="n"/>
      <c r="L4942" s="42" t="n"/>
      <c r="M4942" s="42" t="n"/>
      <c r="N4942" s="42" t="n"/>
      <c r="O4942" s="42" t="n"/>
    </row>
    <row r="4943">
      <c r="A4943" s="40" t="n"/>
      <c r="B4943" s="41" t="n"/>
      <c r="C4943" s="42" t="n"/>
      <c r="D4943" s="42" t="n"/>
      <c r="E4943" s="42" t="n"/>
      <c r="F4943" s="42" t="n"/>
      <c r="G4943" s="42" t="n"/>
      <c r="H4943" s="42" t="n"/>
      <c r="I4943" s="42" t="n"/>
      <c r="J4943" s="42" t="n"/>
      <c r="K4943" s="42" t="n"/>
      <c r="L4943" s="42" t="n"/>
      <c r="M4943" s="42" t="n"/>
      <c r="N4943" s="42" t="n"/>
      <c r="O4943" s="42" t="n"/>
    </row>
    <row r="4944">
      <c r="A4944" s="40" t="n"/>
      <c r="B4944" s="41" t="n"/>
      <c r="C4944" s="42" t="n"/>
      <c r="D4944" s="42" t="n"/>
      <c r="E4944" s="42" t="n"/>
      <c r="F4944" s="42" t="n"/>
      <c r="G4944" s="42" t="n"/>
      <c r="H4944" s="42" t="n"/>
      <c r="I4944" s="42" t="n"/>
      <c r="J4944" s="42" t="n"/>
      <c r="K4944" s="42" t="n"/>
      <c r="L4944" s="42" t="n"/>
      <c r="M4944" s="42" t="n"/>
      <c r="N4944" s="42" t="n"/>
      <c r="O4944" s="42" t="n"/>
    </row>
    <row r="4945">
      <c r="A4945" s="40" t="n"/>
      <c r="B4945" s="41" t="n"/>
      <c r="C4945" s="42" t="n"/>
      <c r="D4945" s="42" t="n"/>
      <c r="E4945" s="42" t="n"/>
      <c r="F4945" s="42" t="n"/>
      <c r="G4945" s="42" t="n"/>
      <c r="H4945" s="42" t="n"/>
      <c r="I4945" s="42" t="n"/>
      <c r="J4945" s="42" t="n"/>
      <c r="K4945" s="42" t="n"/>
      <c r="L4945" s="42" t="n"/>
      <c r="M4945" s="42" t="n"/>
      <c r="N4945" s="42" t="n"/>
      <c r="O4945" s="42" t="n"/>
    </row>
    <row r="4946">
      <c r="A4946" s="40" t="n"/>
      <c r="B4946" s="41" t="n"/>
      <c r="C4946" s="42" t="n"/>
      <c r="D4946" s="42" t="n"/>
      <c r="E4946" s="42" t="n"/>
      <c r="F4946" s="42" t="n"/>
      <c r="G4946" s="42" t="n"/>
      <c r="H4946" s="42" t="n"/>
      <c r="I4946" s="42" t="n"/>
      <c r="J4946" s="42" t="n"/>
      <c r="K4946" s="42" t="n"/>
      <c r="L4946" s="42" t="n"/>
      <c r="M4946" s="42" t="n"/>
      <c r="N4946" s="42" t="n"/>
      <c r="O4946" s="42" t="n"/>
    </row>
    <row r="4947">
      <c r="A4947" s="40" t="n"/>
      <c r="B4947" s="41" t="n"/>
      <c r="C4947" s="42" t="n"/>
      <c r="D4947" s="42" t="n"/>
      <c r="E4947" s="42" t="n"/>
      <c r="F4947" s="42" t="n"/>
      <c r="G4947" s="42" t="n"/>
      <c r="H4947" s="42" t="n"/>
      <c r="I4947" s="42" t="n"/>
      <c r="J4947" s="42" t="n"/>
      <c r="K4947" s="42" t="n"/>
      <c r="L4947" s="42" t="n"/>
      <c r="M4947" s="42" t="n"/>
      <c r="N4947" s="42" t="n"/>
      <c r="O4947" s="42" t="n"/>
    </row>
    <row r="4948">
      <c r="A4948" s="40" t="n"/>
      <c r="B4948" s="41" t="n"/>
      <c r="C4948" s="42" t="n"/>
      <c r="D4948" s="42" t="n"/>
      <c r="E4948" s="42" t="n"/>
      <c r="F4948" s="42" t="n"/>
      <c r="G4948" s="42" t="n"/>
      <c r="H4948" s="42" t="n"/>
      <c r="I4948" s="42" t="n"/>
      <c r="J4948" s="42" t="n"/>
      <c r="K4948" s="42" t="n"/>
      <c r="L4948" s="42" t="n"/>
      <c r="M4948" s="42" t="n"/>
      <c r="N4948" s="42" t="n"/>
      <c r="O4948" s="42" t="n"/>
    </row>
    <row r="4949">
      <c r="A4949" s="40" t="n"/>
      <c r="B4949" s="41" t="n"/>
      <c r="C4949" s="42" t="n"/>
      <c r="D4949" s="42" t="n"/>
      <c r="E4949" s="42" t="n"/>
      <c r="F4949" s="42" t="n"/>
      <c r="G4949" s="42" t="n"/>
      <c r="H4949" s="42" t="n"/>
      <c r="I4949" s="42" t="n"/>
      <c r="J4949" s="42" t="n"/>
      <c r="K4949" s="42" t="n"/>
      <c r="L4949" s="42" t="n"/>
      <c r="M4949" s="42" t="n"/>
      <c r="N4949" s="42" t="n"/>
      <c r="O4949" s="42" t="n"/>
    </row>
    <row r="4950">
      <c r="A4950" s="40" t="n"/>
      <c r="B4950" s="41" t="n"/>
      <c r="C4950" s="42" t="n"/>
      <c r="D4950" s="42" t="n"/>
      <c r="E4950" s="42" t="n"/>
      <c r="F4950" s="42" t="n"/>
      <c r="G4950" s="42" t="n"/>
      <c r="H4950" s="42" t="n"/>
      <c r="I4950" s="42" t="n"/>
      <c r="J4950" s="42" t="n"/>
      <c r="K4950" s="42" t="n"/>
      <c r="L4950" s="42" t="n"/>
      <c r="M4950" s="42" t="n"/>
      <c r="N4950" s="42" t="n"/>
      <c r="O4950" s="42" t="n"/>
    </row>
    <row r="4951">
      <c r="A4951" s="40" t="n"/>
      <c r="B4951" s="41" t="n"/>
      <c r="C4951" s="42" t="n"/>
      <c r="D4951" s="42" t="n"/>
      <c r="E4951" s="42" t="n"/>
      <c r="F4951" s="42" t="n"/>
      <c r="G4951" s="42" t="n"/>
      <c r="H4951" s="42" t="n"/>
      <c r="I4951" s="42" t="n"/>
      <c r="J4951" s="42" t="n"/>
      <c r="K4951" s="42" t="n"/>
      <c r="L4951" s="42" t="n"/>
      <c r="M4951" s="42" t="n"/>
      <c r="N4951" s="42" t="n"/>
      <c r="O4951" s="42" t="n"/>
    </row>
    <row r="4952">
      <c r="A4952" s="40" t="n"/>
      <c r="B4952" s="41" t="n"/>
      <c r="C4952" s="42" t="n"/>
      <c r="D4952" s="42" t="n"/>
      <c r="E4952" s="42" t="n"/>
      <c r="F4952" s="42" t="n"/>
      <c r="G4952" s="42" t="n"/>
      <c r="H4952" s="42" t="n"/>
      <c r="I4952" s="42" t="n"/>
      <c r="J4952" s="42" t="n"/>
      <c r="K4952" s="42" t="n"/>
      <c r="L4952" s="42" t="n"/>
      <c r="M4952" s="42" t="n"/>
      <c r="N4952" s="42" t="n"/>
      <c r="O4952" s="42" t="n"/>
    </row>
    <row r="4953">
      <c r="A4953" s="40" t="n"/>
      <c r="B4953" s="41" t="n"/>
      <c r="C4953" s="42" t="n"/>
      <c r="D4953" s="42" t="n"/>
      <c r="E4953" s="42" t="n"/>
      <c r="F4953" s="42" t="n"/>
      <c r="G4953" s="42" t="n"/>
      <c r="H4953" s="42" t="n"/>
      <c r="I4953" s="42" t="n"/>
      <c r="J4953" s="42" t="n"/>
      <c r="K4953" s="42" t="n"/>
      <c r="L4953" s="42" t="n"/>
      <c r="M4953" s="42" t="n"/>
      <c r="N4953" s="42" t="n"/>
      <c r="O4953" s="42" t="n"/>
    </row>
    <row r="4954">
      <c r="A4954" s="40" t="n"/>
      <c r="B4954" s="41" t="n"/>
      <c r="C4954" s="42" t="n"/>
      <c r="D4954" s="42" t="n"/>
      <c r="E4954" s="42" t="n"/>
      <c r="F4954" s="42" t="n"/>
      <c r="G4954" s="42" t="n"/>
      <c r="H4954" s="42" t="n"/>
      <c r="I4954" s="42" t="n"/>
      <c r="J4954" s="42" t="n"/>
      <c r="K4954" s="42" t="n"/>
      <c r="L4954" s="42" t="n"/>
      <c r="M4954" s="42" t="n"/>
      <c r="N4954" s="42" t="n"/>
      <c r="O4954" s="42" t="n"/>
    </row>
    <row r="4955">
      <c r="A4955" s="40" t="n"/>
      <c r="B4955" s="41" t="n"/>
      <c r="C4955" s="42" t="n"/>
      <c r="D4955" s="42" t="n"/>
      <c r="E4955" s="42" t="n"/>
      <c r="F4955" s="42" t="n"/>
      <c r="G4955" s="42" t="n"/>
      <c r="H4955" s="42" t="n"/>
      <c r="I4955" s="42" t="n"/>
      <c r="J4955" s="42" t="n"/>
      <c r="K4955" s="42" t="n"/>
      <c r="L4955" s="42" t="n"/>
      <c r="M4955" s="42" t="n"/>
      <c r="N4955" s="42" t="n"/>
      <c r="O4955" s="42" t="n"/>
    </row>
    <row r="4956">
      <c r="A4956" s="40" t="n"/>
      <c r="B4956" s="41" t="n"/>
      <c r="C4956" s="42" t="n"/>
      <c r="D4956" s="42" t="n"/>
      <c r="E4956" s="42" t="n"/>
      <c r="F4956" s="42" t="n"/>
      <c r="G4956" s="42" t="n"/>
      <c r="H4956" s="42" t="n"/>
      <c r="I4956" s="42" t="n"/>
      <c r="J4956" s="42" t="n"/>
      <c r="K4956" s="42" t="n"/>
      <c r="L4956" s="42" t="n"/>
      <c r="M4956" s="42" t="n"/>
      <c r="N4956" s="42" t="n"/>
      <c r="O4956" s="42" t="n"/>
    </row>
    <row r="4957">
      <c r="A4957" s="40" t="n"/>
      <c r="B4957" s="41" t="n"/>
      <c r="C4957" s="42" t="n"/>
      <c r="D4957" s="42" t="n"/>
      <c r="E4957" s="42" t="n"/>
      <c r="F4957" s="42" t="n"/>
      <c r="G4957" s="42" t="n"/>
      <c r="H4957" s="42" t="n"/>
      <c r="I4957" s="42" t="n"/>
      <c r="J4957" s="42" t="n"/>
      <c r="K4957" s="42" t="n"/>
      <c r="L4957" s="42" t="n"/>
      <c r="M4957" s="42" t="n"/>
      <c r="N4957" s="42" t="n"/>
      <c r="O4957" s="42" t="n"/>
    </row>
    <row r="4958">
      <c r="A4958" s="40" t="n"/>
      <c r="B4958" s="41" t="n"/>
      <c r="C4958" s="42" t="n"/>
      <c r="D4958" s="42" t="n"/>
      <c r="E4958" s="42" t="n"/>
      <c r="F4958" s="42" t="n"/>
      <c r="G4958" s="42" t="n"/>
      <c r="H4958" s="42" t="n"/>
      <c r="I4958" s="42" t="n"/>
      <c r="J4958" s="42" t="n"/>
      <c r="K4958" s="42" t="n"/>
      <c r="L4958" s="42" t="n"/>
      <c r="M4958" s="42" t="n"/>
      <c r="N4958" s="42" t="n"/>
      <c r="O4958" s="42" t="n"/>
    </row>
    <row r="4959">
      <c r="A4959" s="40" t="n"/>
      <c r="B4959" s="41" t="n"/>
      <c r="C4959" s="42" t="n"/>
      <c r="D4959" s="42" t="n"/>
      <c r="E4959" s="42" t="n"/>
      <c r="F4959" s="42" t="n"/>
      <c r="G4959" s="42" t="n"/>
      <c r="H4959" s="42" t="n"/>
      <c r="I4959" s="42" t="n"/>
      <c r="J4959" s="42" t="n"/>
      <c r="K4959" s="42" t="n"/>
      <c r="L4959" s="42" t="n"/>
      <c r="M4959" s="42" t="n"/>
      <c r="N4959" s="42" t="n"/>
      <c r="O4959" s="42" t="n"/>
    </row>
    <row r="4960">
      <c r="A4960" s="40" t="n"/>
      <c r="B4960" s="41" t="n"/>
      <c r="C4960" s="42" t="n"/>
      <c r="D4960" s="42" t="n"/>
      <c r="E4960" s="42" t="n"/>
      <c r="F4960" s="42" t="n"/>
      <c r="G4960" s="42" t="n"/>
      <c r="H4960" s="42" t="n"/>
      <c r="I4960" s="42" t="n"/>
      <c r="J4960" s="42" t="n"/>
      <c r="K4960" s="42" t="n"/>
      <c r="L4960" s="42" t="n"/>
      <c r="M4960" s="42" t="n"/>
      <c r="N4960" s="42" t="n"/>
      <c r="O4960" s="42" t="n"/>
    </row>
    <row r="4961">
      <c r="A4961" s="40" t="n"/>
      <c r="B4961" s="41" t="n"/>
      <c r="C4961" s="42" t="n"/>
      <c r="D4961" s="42" t="n"/>
      <c r="E4961" s="42" t="n"/>
      <c r="F4961" s="42" t="n"/>
      <c r="G4961" s="42" t="n"/>
      <c r="H4961" s="42" t="n"/>
      <c r="I4961" s="42" t="n"/>
      <c r="J4961" s="42" t="n"/>
      <c r="K4961" s="42" t="n"/>
      <c r="L4961" s="42" t="n"/>
      <c r="M4961" s="42" t="n"/>
      <c r="N4961" s="42" t="n"/>
      <c r="O4961" s="42" t="n"/>
    </row>
    <row r="4962">
      <c r="A4962" s="40" t="n"/>
      <c r="B4962" s="41" t="n"/>
      <c r="C4962" s="42" t="n"/>
      <c r="D4962" s="42" t="n"/>
      <c r="E4962" s="42" t="n"/>
      <c r="F4962" s="42" t="n"/>
      <c r="G4962" s="42" t="n"/>
      <c r="H4962" s="42" t="n"/>
      <c r="I4962" s="42" t="n"/>
      <c r="J4962" s="42" t="n"/>
      <c r="K4962" s="42" t="n"/>
      <c r="L4962" s="42" t="n"/>
      <c r="M4962" s="42" t="n"/>
      <c r="N4962" s="42" t="n"/>
      <c r="O4962" s="42" t="n"/>
    </row>
    <row r="4963">
      <c r="A4963" s="40" t="n"/>
      <c r="B4963" s="41" t="n"/>
      <c r="C4963" s="42" t="n"/>
      <c r="D4963" s="42" t="n"/>
      <c r="E4963" s="42" t="n"/>
      <c r="F4963" s="42" t="n"/>
      <c r="G4963" s="42" t="n"/>
      <c r="H4963" s="42" t="n"/>
      <c r="I4963" s="42" t="n"/>
      <c r="J4963" s="42" t="n"/>
      <c r="K4963" s="42" t="n"/>
      <c r="L4963" s="42" t="n"/>
      <c r="M4963" s="42" t="n"/>
      <c r="N4963" s="42" t="n"/>
      <c r="O4963" s="42" t="n"/>
    </row>
    <row r="4964">
      <c r="A4964" s="40" t="n"/>
      <c r="B4964" s="41" t="n"/>
      <c r="C4964" s="42" t="n"/>
      <c r="D4964" s="42" t="n"/>
      <c r="E4964" s="42" t="n"/>
      <c r="F4964" s="42" t="n"/>
      <c r="G4964" s="42" t="n"/>
      <c r="H4964" s="42" t="n"/>
      <c r="I4964" s="42" t="n"/>
      <c r="J4964" s="42" t="n"/>
      <c r="K4964" s="42" t="n"/>
      <c r="L4964" s="42" t="n"/>
      <c r="M4964" s="42" t="n"/>
      <c r="N4964" s="42" t="n"/>
      <c r="O4964" s="42" t="n"/>
    </row>
    <row r="4965">
      <c r="A4965" s="40" t="n"/>
      <c r="B4965" s="41" t="n"/>
      <c r="C4965" s="42" t="n"/>
      <c r="D4965" s="42" t="n"/>
      <c r="E4965" s="42" t="n"/>
      <c r="F4965" s="42" t="n"/>
      <c r="G4965" s="42" t="n"/>
      <c r="H4965" s="42" t="n"/>
      <c r="I4965" s="42" t="n"/>
      <c r="J4965" s="42" t="n"/>
      <c r="K4965" s="42" t="n"/>
      <c r="L4965" s="42" t="n"/>
      <c r="M4965" s="42" t="n"/>
      <c r="N4965" s="42" t="n"/>
      <c r="O4965" s="42" t="n"/>
    </row>
    <row r="4966">
      <c r="A4966" s="40" t="n"/>
      <c r="B4966" s="41" t="n"/>
      <c r="C4966" s="42" t="n"/>
      <c r="D4966" s="42" t="n"/>
      <c r="E4966" s="42" t="n"/>
      <c r="F4966" s="42" t="n"/>
      <c r="G4966" s="42" t="n"/>
      <c r="H4966" s="42" t="n"/>
      <c r="I4966" s="42" t="n"/>
      <c r="J4966" s="42" t="n"/>
      <c r="K4966" s="42" t="n"/>
      <c r="L4966" s="42" t="n"/>
      <c r="M4966" s="42" t="n"/>
      <c r="N4966" s="42" t="n"/>
      <c r="O4966" s="42" t="n"/>
    </row>
    <row r="4967">
      <c r="A4967" s="40" t="n"/>
      <c r="B4967" s="41" t="n"/>
      <c r="C4967" s="42" t="n"/>
      <c r="D4967" s="42" t="n"/>
      <c r="E4967" s="42" t="n"/>
      <c r="F4967" s="42" t="n"/>
      <c r="G4967" s="42" t="n"/>
      <c r="H4967" s="42" t="n"/>
      <c r="I4967" s="42" t="n"/>
      <c r="J4967" s="42" t="n"/>
      <c r="K4967" s="42" t="n"/>
      <c r="L4967" s="42" t="n"/>
      <c r="M4967" s="42" t="n"/>
      <c r="N4967" s="42" t="n"/>
      <c r="O4967" s="42" t="n"/>
    </row>
    <row r="4968">
      <c r="A4968" s="40" t="n"/>
      <c r="B4968" s="41" t="n"/>
      <c r="C4968" s="42" t="n"/>
      <c r="D4968" s="42" t="n"/>
      <c r="E4968" s="42" t="n"/>
      <c r="F4968" s="42" t="n"/>
      <c r="G4968" s="42" t="n"/>
      <c r="H4968" s="42" t="n"/>
      <c r="I4968" s="42" t="n"/>
      <c r="J4968" s="42" t="n"/>
      <c r="K4968" s="42" t="n"/>
      <c r="L4968" s="42" t="n"/>
      <c r="M4968" s="42" t="n"/>
      <c r="N4968" s="42" t="n"/>
      <c r="O4968" s="42" t="n"/>
    </row>
    <row r="4969">
      <c r="A4969" s="40" t="n"/>
      <c r="B4969" s="41" t="n"/>
      <c r="C4969" s="42" t="n"/>
      <c r="D4969" s="42" t="n"/>
      <c r="E4969" s="42" t="n"/>
      <c r="F4969" s="42" t="n"/>
      <c r="G4969" s="42" t="n"/>
      <c r="H4969" s="42" t="n"/>
      <c r="I4969" s="42" t="n"/>
      <c r="J4969" s="42" t="n"/>
      <c r="K4969" s="42" t="n"/>
      <c r="L4969" s="42" t="n"/>
      <c r="M4969" s="42" t="n"/>
      <c r="N4969" s="42" t="n"/>
      <c r="O4969" s="42" t="n"/>
    </row>
    <row r="4970">
      <c r="A4970" s="40" t="n"/>
      <c r="B4970" s="41" t="n"/>
      <c r="C4970" s="42" t="n"/>
      <c r="D4970" s="42" t="n"/>
      <c r="E4970" s="42" t="n"/>
      <c r="F4970" s="42" t="n"/>
      <c r="G4970" s="42" t="n"/>
      <c r="H4970" s="42" t="n"/>
      <c r="I4970" s="42" t="n"/>
      <c r="J4970" s="42" t="n"/>
      <c r="K4970" s="42" t="n"/>
      <c r="L4970" s="42" t="n"/>
      <c r="M4970" s="42" t="n"/>
      <c r="N4970" s="42" t="n"/>
      <c r="O4970" s="42" t="n"/>
    </row>
    <row r="4971">
      <c r="A4971" s="40" t="n"/>
      <c r="B4971" s="41" t="n"/>
      <c r="C4971" s="42" t="n"/>
      <c r="D4971" s="42" t="n"/>
      <c r="E4971" s="42" t="n"/>
      <c r="F4971" s="42" t="n"/>
      <c r="G4971" s="42" t="n"/>
      <c r="H4971" s="42" t="n"/>
      <c r="I4971" s="42" t="n"/>
      <c r="J4971" s="42" t="n"/>
      <c r="K4971" s="42" t="n"/>
      <c r="L4971" s="42" t="n"/>
      <c r="M4971" s="42" t="n"/>
      <c r="N4971" s="42" t="n"/>
      <c r="O4971" s="42" t="n"/>
    </row>
    <row r="4972">
      <c r="A4972" s="40" t="n"/>
      <c r="B4972" s="41" t="n"/>
      <c r="C4972" s="42" t="n"/>
      <c r="D4972" s="42" t="n"/>
      <c r="E4972" s="42" t="n"/>
      <c r="F4972" s="42" t="n"/>
      <c r="G4972" s="42" t="n"/>
      <c r="H4972" s="42" t="n"/>
      <c r="I4972" s="42" t="n"/>
      <c r="J4972" s="42" t="n"/>
      <c r="K4972" s="42" t="n"/>
      <c r="L4972" s="42" t="n"/>
      <c r="M4972" s="42" t="n"/>
      <c r="N4972" s="42" t="n"/>
      <c r="O4972" s="42" t="n"/>
    </row>
    <row r="4973">
      <c r="A4973" s="40" t="n"/>
      <c r="B4973" s="41" t="n"/>
      <c r="C4973" s="42" t="n"/>
      <c r="D4973" s="42" t="n"/>
      <c r="E4973" s="42" t="n"/>
      <c r="F4973" s="42" t="n"/>
      <c r="G4973" s="42" t="n"/>
      <c r="H4973" s="42" t="n"/>
      <c r="I4973" s="42" t="n"/>
      <c r="J4973" s="42" t="n"/>
      <c r="K4973" s="42" t="n"/>
      <c r="L4973" s="42" t="n"/>
      <c r="M4973" s="42" t="n"/>
      <c r="N4973" s="42" t="n"/>
      <c r="O4973" s="42" t="n"/>
    </row>
    <row r="4974">
      <c r="A4974" s="40" t="n"/>
      <c r="B4974" s="41" t="n"/>
      <c r="C4974" s="42" t="n"/>
      <c r="D4974" s="42" t="n"/>
      <c r="E4974" s="42" t="n"/>
      <c r="F4974" s="42" t="n"/>
      <c r="G4974" s="42" t="n"/>
      <c r="H4974" s="42" t="n"/>
      <c r="I4974" s="42" t="n"/>
      <c r="J4974" s="42" t="n"/>
      <c r="K4974" s="42" t="n"/>
      <c r="L4974" s="42" t="n"/>
      <c r="M4974" s="42" t="n"/>
      <c r="N4974" s="42" t="n"/>
      <c r="O4974" s="42" t="n"/>
    </row>
    <row r="4975">
      <c r="A4975" s="40" t="n"/>
      <c r="B4975" s="41" t="n"/>
      <c r="C4975" s="42" t="n"/>
      <c r="D4975" s="42" t="n"/>
      <c r="E4975" s="42" t="n"/>
      <c r="F4975" s="42" t="n"/>
      <c r="G4975" s="42" t="n"/>
      <c r="H4975" s="42" t="n"/>
      <c r="I4975" s="42" t="n"/>
      <c r="J4975" s="42" t="n"/>
      <c r="K4975" s="42" t="n"/>
      <c r="L4975" s="42" t="n"/>
      <c r="M4975" s="42" t="n"/>
      <c r="N4975" s="42" t="n"/>
      <c r="O4975" s="42" t="n"/>
    </row>
    <row r="4976">
      <c r="A4976" s="40" t="n"/>
      <c r="B4976" s="41" t="n"/>
      <c r="C4976" s="42" t="n"/>
      <c r="D4976" s="42" t="n"/>
      <c r="E4976" s="42" t="n"/>
      <c r="F4976" s="42" t="n"/>
      <c r="G4976" s="42" t="n"/>
      <c r="H4976" s="42" t="n"/>
      <c r="I4976" s="42" t="n"/>
      <c r="J4976" s="42" t="n"/>
      <c r="K4976" s="42" t="n"/>
      <c r="L4976" s="42" t="n"/>
      <c r="M4976" s="42" t="n"/>
      <c r="N4976" s="42" t="n"/>
      <c r="O4976" s="42" t="n"/>
    </row>
    <row r="4977">
      <c r="A4977" s="40" t="n"/>
      <c r="B4977" s="41" t="n"/>
      <c r="C4977" s="42" t="n"/>
      <c r="D4977" s="42" t="n"/>
      <c r="E4977" s="42" t="n"/>
      <c r="F4977" s="42" t="n"/>
      <c r="G4977" s="42" t="n"/>
      <c r="H4977" s="42" t="n"/>
      <c r="I4977" s="42" t="n"/>
      <c r="J4977" s="42" t="n"/>
      <c r="K4977" s="42" t="n"/>
      <c r="L4977" s="42" t="n"/>
      <c r="M4977" s="42" t="n"/>
      <c r="N4977" s="42" t="n"/>
      <c r="O4977" s="42" t="n"/>
    </row>
    <row r="4978">
      <c r="A4978" s="40" t="n"/>
      <c r="B4978" s="41" t="n"/>
      <c r="C4978" s="42" t="n"/>
      <c r="D4978" s="42" t="n"/>
      <c r="E4978" s="42" t="n"/>
      <c r="F4978" s="42" t="n"/>
      <c r="G4978" s="42" t="n"/>
      <c r="H4978" s="42" t="n"/>
      <c r="I4978" s="42" t="n"/>
      <c r="J4978" s="42" t="n"/>
      <c r="K4978" s="42" t="n"/>
      <c r="L4978" s="42" t="n"/>
      <c r="M4978" s="42" t="n"/>
      <c r="N4978" s="42" t="n"/>
      <c r="O4978" s="42" t="n"/>
    </row>
    <row r="4979">
      <c r="A4979" s="40" t="n"/>
      <c r="B4979" s="41" t="n"/>
      <c r="C4979" s="42" t="n"/>
      <c r="D4979" s="42" t="n"/>
      <c r="E4979" s="42" t="n"/>
      <c r="F4979" s="42" t="n"/>
      <c r="G4979" s="42" t="n"/>
      <c r="H4979" s="42" t="n"/>
      <c r="I4979" s="42" t="n"/>
      <c r="J4979" s="42" t="n"/>
      <c r="K4979" s="42" t="n"/>
      <c r="L4979" s="42" t="n"/>
      <c r="M4979" s="42" t="n"/>
      <c r="N4979" s="42" t="n"/>
      <c r="O4979" s="42" t="n"/>
    </row>
    <row r="4980">
      <c r="A4980" s="40" t="n"/>
      <c r="B4980" s="41" t="n"/>
      <c r="C4980" s="42" t="n"/>
      <c r="D4980" s="42" t="n"/>
      <c r="E4980" s="42" t="n"/>
      <c r="F4980" s="42" t="n"/>
      <c r="G4980" s="42" t="n"/>
      <c r="H4980" s="42" t="n"/>
      <c r="I4980" s="42" t="n"/>
      <c r="J4980" s="42" t="n"/>
      <c r="K4980" s="42" t="n"/>
      <c r="L4980" s="42" t="n"/>
      <c r="M4980" s="42" t="n"/>
      <c r="N4980" s="42" t="n"/>
      <c r="O4980" s="42" t="n"/>
    </row>
    <row r="4981">
      <c r="A4981" s="40" t="n"/>
      <c r="B4981" s="41" t="n"/>
      <c r="C4981" s="42" t="n"/>
      <c r="D4981" s="42" t="n"/>
      <c r="E4981" s="42" t="n"/>
      <c r="F4981" s="42" t="n"/>
      <c r="G4981" s="42" t="n"/>
      <c r="H4981" s="42" t="n"/>
      <c r="I4981" s="42" t="n"/>
      <c r="J4981" s="42" t="n"/>
      <c r="K4981" s="42" t="n"/>
      <c r="L4981" s="42" t="n"/>
      <c r="M4981" s="42" t="n"/>
      <c r="N4981" s="42" t="n"/>
      <c r="O4981" s="42" t="n"/>
    </row>
    <row r="4982">
      <c r="A4982" s="40" t="n"/>
      <c r="B4982" s="41" t="n"/>
      <c r="C4982" s="42" t="n"/>
      <c r="D4982" s="42" t="n"/>
      <c r="E4982" s="42" t="n"/>
      <c r="F4982" s="42" t="n"/>
      <c r="G4982" s="42" t="n"/>
      <c r="H4982" s="42" t="n"/>
      <c r="I4982" s="42" t="n"/>
      <c r="J4982" s="42" t="n"/>
      <c r="K4982" s="42" t="n"/>
      <c r="L4982" s="42" t="n"/>
      <c r="M4982" s="42" t="n"/>
      <c r="N4982" s="42" t="n"/>
      <c r="O4982" s="42" t="n"/>
    </row>
    <row r="4983">
      <c r="A4983" s="40" t="n"/>
      <c r="B4983" s="41" t="n"/>
      <c r="C4983" s="42" t="n"/>
      <c r="D4983" s="42" t="n"/>
      <c r="E4983" s="42" t="n"/>
      <c r="F4983" s="42" t="n"/>
      <c r="G4983" s="42" t="n"/>
      <c r="H4983" s="42" t="n"/>
      <c r="I4983" s="42" t="n"/>
      <c r="J4983" s="42" t="n"/>
      <c r="K4983" s="42" t="n"/>
      <c r="L4983" s="42" t="n"/>
      <c r="M4983" s="42" t="n"/>
      <c r="N4983" s="42" t="n"/>
      <c r="O4983" s="42" t="n"/>
    </row>
    <row r="4984">
      <c r="A4984" s="40" t="n"/>
      <c r="B4984" s="41" t="n"/>
      <c r="C4984" s="42" t="n"/>
      <c r="D4984" s="42" t="n"/>
      <c r="E4984" s="42" t="n"/>
      <c r="F4984" s="42" t="n"/>
      <c r="G4984" s="42" t="n"/>
      <c r="H4984" s="42" t="n"/>
      <c r="I4984" s="42" t="n"/>
      <c r="J4984" s="42" t="n"/>
      <c r="K4984" s="42" t="n"/>
      <c r="L4984" s="42" t="n"/>
      <c r="M4984" s="42" t="n"/>
      <c r="N4984" s="42" t="n"/>
      <c r="O4984" s="42" t="n"/>
    </row>
    <row r="4985">
      <c r="A4985" s="40" t="n"/>
      <c r="B4985" s="41" t="n"/>
      <c r="C4985" s="42" t="n"/>
      <c r="D4985" s="42" t="n"/>
      <c r="E4985" s="42" t="n"/>
      <c r="F4985" s="42" t="n"/>
      <c r="G4985" s="42" t="n"/>
      <c r="H4985" s="42" t="n"/>
      <c r="I4985" s="42" t="n"/>
      <c r="J4985" s="42" t="n"/>
      <c r="K4985" s="42" t="n"/>
      <c r="L4985" s="42" t="n"/>
      <c r="M4985" s="42" t="n"/>
      <c r="N4985" s="42" t="n"/>
      <c r="O4985" s="42" t="n"/>
    </row>
    <row r="4986">
      <c r="A4986" s="40" t="n"/>
      <c r="B4986" s="41" t="n"/>
      <c r="C4986" s="42" t="n"/>
      <c r="D4986" s="42" t="n"/>
      <c r="E4986" s="42" t="n"/>
      <c r="F4986" s="42" t="n"/>
      <c r="G4986" s="42" t="n"/>
      <c r="H4986" s="42" t="n"/>
      <c r="I4986" s="42" t="n"/>
      <c r="J4986" s="42" t="n"/>
      <c r="K4986" s="42" t="n"/>
      <c r="L4986" s="42" t="n"/>
      <c r="M4986" s="42" t="n"/>
      <c r="N4986" s="42" t="n"/>
      <c r="O4986" s="42" t="n"/>
    </row>
    <row r="4987">
      <c r="A4987" s="40" t="n"/>
      <c r="B4987" s="41" t="n"/>
      <c r="C4987" s="42" t="n"/>
      <c r="D4987" s="42" t="n"/>
      <c r="E4987" s="42" t="n"/>
      <c r="F4987" s="42" t="n"/>
      <c r="G4987" s="42" t="n"/>
      <c r="H4987" s="42" t="n"/>
      <c r="I4987" s="42" t="n"/>
      <c r="J4987" s="42" t="n"/>
      <c r="K4987" s="42" t="n"/>
      <c r="L4987" s="42" t="n"/>
      <c r="M4987" s="42" t="n"/>
      <c r="N4987" s="42" t="n"/>
      <c r="O4987" s="42" t="n"/>
    </row>
    <row r="4988">
      <c r="A4988" s="40" t="n"/>
      <c r="B4988" s="41" t="n"/>
      <c r="C4988" s="42" t="n"/>
      <c r="D4988" s="42" t="n"/>
      <c r="E4988" s="42" t="n"/>
      <c r="F4988" s="42" t="n"/>
      <c r="G4988" s="42" t="n"/>
      <c r="H4988" s="42" t="n"/>
      <c r="I4988" s="42" t="n"/>
      <c r="J4988" s="42" t="n"/>
      <c r="K4988" s="42" t="n"/>
      <c r="L4988" s="42" t="n"/>
      <c r="M4988" s="42" t="n"/>
      <c r="N4988" s="42" t="n"/>
      <c r="O4988" s="42" t="n"/>
    </row>
    <row r="4989">
      <c r="A4989" s="40" t="n"/>
      <c r="B4989" s="41" t="n"/>
      <c r="C4989" s="42" t="n"/>
      <c r="D4989" s="42" t="n"/>
      <c r="E4989" s="42" t="n"/>
      <c r="F4989" s="42" t="n"/>
      <c r="G4989" s="42" t="n"/>
      <c r="H4989" s="42" t="n"/>
      <c r="I4989" s="42" t="n"/>
      <c r="J4989" s="42" t="n"/>
      <c r="K4989" s="42" t="n"/>
      <c r="L4989" s="42" t="n"/>
      <c r="M4989" s="42" t="n"/>
      <c r="N4989" s="42" t="n"/>
      <c r="O4989" s="42" t="n"/>
    </row>
    <row r="4990">
      <c r="A4990" s="40" t="n"/>
      <c r="B4990" s="41" t="n"/>
      <c r="C4990" s="42" t="n"/>
      <c r="D4990" s="42" t="n"/>
      <c r="E4990" s="42" t="n"/>
      <c r="F4990" s="42" t="n"/>
      <c r="G4990" s="42" t="n"/>
      <c r="H4990" s="42" t="n"/>
      <c r="I4990" s="42" t="n"/>
      <c r="J4990" s="42" t="n"/>
      <c r="K4990" s="42" t="n"/>
      <c r="L4990" s="42" t="n"/>
      <c r="M4990" s="42" t="n"/>
      <c r="N4990" s="42" t="n"/>
      <c r="O4990" s="42" t="n"/>
    </row>
    <row r="4991">
      <c r="A4991" s="40" t="n"/>
      <c r="B4991" s="41" t="n"/>
      <c r="C4991" s="42" t="n"/>
      <c r="D4991" s="42" t="n"/>
      <c r="E4991" s="42" t="n"/>
      <c r="F4991" s="42" t="n"/>
      <c r="G4991" s="42" t="n"/>
      <c r="H4991" s="42" t="n"/>
      <c r="I4991" s="42" t="n"/>
      <c r="J4991" s="42" t="n"/>
      <c r="K4991" s="42" t="n"/>
      <c r="L4991" s="42" t="n"/>
      <c r="M4991" s="42" t="n"/>
      <c r="N4991" s="42" t="n"/>
      <c r="O4991" s="42" t="n"/>
    </row>
    <row r="4992">
      <c r="A4992" s="40" t="n"/>
      <c r="B4992" s="41" t="n"/>
      <c r="C4992" s="42" t="n"/>
      <c r="D4992" s="42" t="n"/>
      <c r="E4992" s="42" t="n"/>
      <c r="F4992" s="42" t="n"/>
      <c r="G4992" s="42" t="n"/>
      <c r="H4992" s="42" t="n"/>
      <c r="I4992" s="42" t="n"/>
      <c r="J4992" s="42" t="n"/>
      <c r="K4992" s="42" t="n"/>
      <c r="L4992" s="42" t="n"/>
      <c r="M4992" s="42" t="n"/>
      <c r="N4992" s="42" t="n"/>
      <c r="O4992" s="42" t="n"/>
    </row>
    <row r="4993">
      <c r="A4993" s="40" t="n"/>
      <c r="B4993" s="41" t="n"/>
      <c r="C4993" s="42" t="n"/>
      <c r="D4993" s="42" t="n"/>
      <c r="E4993" s="42" t="n"/>
      <c r="F4993" s="42" t="n"/>
      <c r="G4993" s="42" t="n"/>
      <c r="H4993" s="42" t="n"/>
      <c r="I4993" s="42" t="n"/>
      <c r="J4993" s="42" t="n"/>
      <c r="K4993" s="42" t="n"/>
      <c r="L4993" s="42" t="n"/>
      <c r="M4993" s="42" t="n"/>
      <c r="N4993" s="42" t="n"/>
      <c r="O4993" s="42" t="n"/>
    </row>
    <row r="4994">
      <c r="A4994" s="40" t="n"/>
      <c r="B4994" s="41" t="n"/>
      <c r="C4994" s="42" t="n"/>
      <c r="D4994" s="42" t="n"/>
      <c r="E4994" s="42" t="n"/>
      <c r="F4994" s="42" t="n"/>
      <c r="G4994" s="42" t="n"/>
      <c r="H4994" s="42" t="n"/>
      <c r="I4994" s="42" t="n"/>
      <c r="J4994" s="42" t="n"/>
      <c r="K4994" s="42" t="n"/>
      <c r="L4994" s="42" t="n"/>
      <c r="M4994" s="42" t="n"/>
      <c r="N4994" s="42" t="n"/>
      <c r="O4994" s="42" t="n"/>
    </row>
    <row r="4995">
      <c r="A4995" s="40" t="n"/>
      <c r="B4995" s="41" t="n"/>
      <c r="C4995" s="42" t="n"/>
      <c r="D4995" s="42" t="n"/>
      <c r="E4995" s="42" t="n"/>
      <c r="F4995" s="42" t="n"/>
      <c r="G4995" s="42" t="n"/>
      <c r="H4995" s="42" t="n"/>
      <c r="I4995" s="42" t="n"/>
      <c r="J4995" s="42" t="n"/>
      <c r="K4995" s="42" t="n"/>
      <c r="L4995" s="42" t="n"/>
      <c r="M4995" s="42" t="n"/>
      <c r="N4995" s="42" t="n"/>
      <c r="O4995" s="42" t="n"/>
    </row>
    <row r="4996">
      <c r="A4996" s="40" t="n"/>
      <c r="B4996" s="41" t="n"/>
      <c r="C4996" s="42" t="n"/>
      <c r="D4996" s="42" t="n"/>
      <c r="E4996" s="42" t="n"/>
      <c r="F4996" s="42" t="n"/>
      <c r="G4996" s="42" t="n"/>
      <c r="H4996" s="42" t="n"/>
      <c r="I4996" s="42" t="n"/>
      <c r="J4996" s="42" t="n"/>
      <c r="K4996" s="42" t="n"/>
      <c r="L4996" s="42" t="n"/>
      <c r="M4996" s="42" t="n"/>
      <c r="N4996" s="42" t="n"/>
      <c r="O4996" s="42" t="n"/>
    </row>
    <row r="4997">
      <c r="A4997" s="40" t="n"/>
      <c r="B4997" s="41" t="n"/>
      <c r="C4997" s="42" t="n"/>
      <c r="D4997" s="42" t="n"/>
      <c r="E4997" s="42" t="n"/>
      <c r="F4997" s="42" t="n"/>
      <c r="G4997" s="42" t="n"/>
      <c r="H4997" s="42" t="n"/>
      <c r="I4997" s="42" t="n"/>
      <c r="J4997" s="42" t="n"/>
      <c r="K4997" s="42" t="n"/>
      <c r="L4997" s="42" t="n"/>
      <c r="M4997" s="42" t="n"/>
      <c r="N4997" s="42" t="n"/>
      <c r="O4997" s="42" t="n"/>
    </row>
    <row r="4998">
      <c r="A4998" s="40" t="n"/>
      <c r="B4998" s="41" t="n"/>
      <c r="C4998" s="42" t="n"/>
      <c r="D4998" s="42" t="n"/>
      <c r="E4998" s="42" t="n"/>
      <c r="F4998" s="42" t="n"/>
      <c r="G4998" s="42" t="n"/>
      <c r="H4998" s="42" t="n"/>
      <c r="I4998" s="42" t="n"/>
      <c r="J4998" s="42" t="n"/>
      <c r="K4998" s="42" t="n"/>
      <c r="L4998" s="42" t="n"/>
      <c r="M4998" s="42" t="n"/>
      <c r="N4998" s="42" t="n"/>
      <c r="O4998" s="42" t="n"/>
    </row>
    <row r="4999">
      <c r="A4999" s="40" t="n"/>
      <c r="B4999" s="41" t="n"/>
      <c r="C4999" s="42" t="n"/>
      <c r="D4999" s="42" t="n"/>
      <c r="E4999" s="42" t="n"/>
      <c r="F4999" s="42" t="n"/>
      <c r="G4999" s="42" t="n"/>
      <c r="H4999" s="42" t="n"/>
      <c r="I4999" s="42" t="n"/>
      <c r="J4999" s="42" t="n"/>
      <c r="K4999" s="42" t="n"/>
      <c r="L4999" s="42" t="n"/>
      <c r="M4999" s="42" t="n"/>
      <c r="N4999" s="42" t="n"/>
      <c r="O4999" s="42" t="n"/>
    </row>
    <row r="5000">
      <c r="A5000" s="40" t="n"/>
      <c r="B5000" s="41" t="n"/>
      <c r="C5000" s="42" t="n"/>
      <c r="D5000" s="42" t="n"/>
      <c r="E5000" s="42" t="n"/>
      <c r="F5000" s="42" t="n"/>
      <c r="G5000" s="42" t="n"/>
      <c r="H5000" s="42" t="n"/>
      <c r="I5000" s="42" t="n"/>
      <c r="J5000" s="42" t="n"/>
      <c r="K5000" s="42" t="n"/>
      <c r="L5000" s="42" t="n"/>
      <c r="M5000" s="42" t="n"/>
      <c r="N5000" s="42" t="n"/>
      <c r="O5000" s="42" t="n"/>
    </row>
    <row r="5001">
      <c r="A5001" s="40" t="n"/>
      <c r="B5001" s="41" t="n"/>
      <c r="C5001" s="42" t="n"/>
      <c r="D5001" s="42" t="n"/>
      <c r="E5001" s="42" t="n"/>
      <c r="F5001" s="42" t="n"/>
      <c r="G5001" s="42" t="n"/>
      <c r="H5001" s="42" t="n"/>
      <c r="I5001" s="42" t="n"/>
      <c r="J5001" s="42" t="n"/>
      <c r="K5001" s="42" t="n"/>
      <c r="L5001" s="42" t="n"/>
      <c r="M5001" s="42" t="n"/>
      <c r="N5001" s="42" t="n"/>
      <c r="O5001" s="42" t="n"/>
    </row>
    <row r="5002">
      <c r="A5002" s="40" t="n"/>
      <c r="B5002" s="41" t="n"/>
      <c r="C5002" s="42" t="n"/>
      <c r="D5002" s="42" t="n"/>
      <c r="E5002" s="42" t="n"/>
      <c r="F5002" s="42" t="n"/>
      <c r="G5002" s="42" t="n"/>
      <c r="H5002" s="42" t="n"/>
      <c r="I5002" s="42" t="n"/>
      <c r="J5002" s="42" t="n"/>
      <c r="K5002" s="42" t="n"/>
      <c r="L5002" s="42" t="n"/>
      <c r="M5002" s="42" t="n"/>
      <c r="N5002" s="42" t="n"/>
      <c r="O5002" s="42" t="n"/>
    </row>
    <row r="5003">
      <c r="A5003" s="40" t="n"/>
      <c r="B5003" s="41" t="n"/>
      <c r="C5003" s="42" t="n"/>
      <c r="D5003" s="42" t="n"/>
      <c r="E5003" s="42" t="n"/>
      <c r="F5003" s="42" t="n"/>
      <c r="G5003" s="42" t="n"/>
      <c r="H5003" s="42" t="n"/>
      <c r="I5003" s="42" t="n"/>
      <c r="J5003" s="42" t="n"/>
      <c r="K5003" s="42" t="n"/>
      <c r="L5003" s="42" t="n"/>
      <c r="M5003" s="42" t="n"/>
      <c r="N5003" s="42" t="n"/>
      <c r="O5003" s="42" t="n"/>
    </row>
    <row r="5004">
      <c r="A5004" s="40" t="n"/>
      <c r="B5004" s="41" t="n"/>
      <c r="C5004" s="42" t="n"/>
      <c r="D5004" s="42" t="n"/>
      <c r="E5004" s="42" t="n"/>
      <c r="F5004" s="42" t="n"/>
      <c r="G5004" s="42" t="n"/>
      <c r="H5004" s="42" t="n"/>
      <c r="I5004" s="42" t="n"/>
      <c r="J5004" s="42" t="n"/>
      <c r="K5004" s="42" t="n"/>
      <c r="L5004" s="42" t="n"/>
      <c r="M5004" s="42" t="n"/>
      <c r="N5004" s="42" t="n"/>
      <c r="O5004" s="42" t="n"/>
    </row>
    <row r="5005">
      <c r="A5005" s="40" t="n"/>
      <c r="B5005" s="41" t="n"/>
      <c r="C5005" s="42" t="n"/>
      <c r="D5005" s="42" t="n"/>
      <c r="E5005" s="42" t="n"/>
      <c r="F5005" s="42" t="n"/>
      <c r="G5005" s="42" t="n"/>
      <c r="H5005" s="42" t="n"/>
      <c r="I5005" s="42" t="n"/>
      <c r="J5005" s="42" t="n"/>
      <c r="K5005" s="42" t="n"/>
      <c r="L5005" s="42" t="n"/>
      <c r="M5005" s="42" t="n"/>
      <c r="N5005" s="42" t="n"/>
      <c r="O5005" s="42" t="n"/>
    </row>
    <row r="5006">
      <c r="A5006" s="397" t="n"/>
      <c r="B5006" s="302" t="n"/>
      <c r="C5006" s="302" t="n"/>
      <c r="D5006" s="302" t="n"/>
      <c r="E5006" s="302" t="n"/>
      <c r="F5006" s="302" t="n"/>
      <c r="G5006" s="302" t="n"/>
      <c r="H5006" s="302" t="n"/>
      <c r="I5006" s="302" t="n"/>
      <c r="J5006" s="302" t="n"/>
      <c r="K5006" s="302" t="n"/>
      <c r="L5006" s="302" t="n"/>
      <c r="M5006" s="302" t="n"/>
      <c r="N5006" s="302" t="n"/>
      <c r="O5006" s="302" t="n"/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5" tint="0.6"/>
    <outlinePr summaryBelow="1" summaryRight="1"/>
    <pageSetUpPr/>
  </sheetPr>
  <dimension ref="A1:M503"/>
  <sheetViews>
    <sheetView showGridLines="0" workbookViewId="0">
      <pane ySplit="3" topLeftCell="A4" activePane="bottomLeft" state="frozen"/>
      <selection activeCell="A1" sqref="A1"/>
      <selection pane="bottomLeft" activeCell="A1" sqref="$A1:$XFD1"/>
    </sheetView>
  </sheetViews>
  <sheetFormatPr baseColWidth="8" defaultColWidth="9" defaultRowHeight="13.5"/>
  <cols>
    <col width="8" customWidth="1" style="65" min="1" max="1"/>
    <col width="12" customWidth="1" style="398" min="2" max="2"/>
    <col width="18" customWidth="1" style="399" min="3" max="3"/>
    <col width="14" customWidth="1" style="400" min="4" max="4"/>
    <col width="20" customWidth="1" style="399" min="5" max="5"/>
    <col width="18" customWidth="1" style="400" min="6" max="6"/>
    <col width="12" customWidth="1" style="399" min="7" max="8"/>
    <col width="16" customWidth="1" style="399" min="9" max="9"/>
    <col width="12" customWidth="1" style="400" min="10" max="10"/>
    <col width="7.375" customWidth="1" style="400" min="11" max="11"/>
    <col width="10" customWidth="1" style="1" min="12" max="16371"/>
    <col width="10" customWidth="1" style="1" min="16372" max="16372"/>
    <col width="9" customWidth="1" style="1" min="16373" max="16384"/>
  </cols>
  <sheetData>
    <row r="1" ht="28" customFormat="1" customHeight="1" s="1">
      <c r="A1" s="5" t="inlineStr">
        <is>
          <t>【现金】账户流水明细表</t>
        </is>
      </c>
    </row>
    <row r="2" ht="24" customFormat="1" customHeight="1" s="1">
      <c r="A2" s="20" t="inlineStr">
        <is>
          <t>账户名称</t>
        </is>
      </c>
      <c r="B2" s="401" t="inlineStr">
        <is>
          <t>现金</t>
        </is>
      </c>
      <c r="C2" s="402" t="inlineStr">
        <is>
          <t>期初余额</t>
        </is>
      </c>
      <c r="D2" s="403">
        <f>IFERROR(VLOOKUP($B$2,数据录入!$C$5:$H$18,6,0),0)</f>
        <v/>
      </c>
      <c r="E2" s="402" t="inlineStr">
        <is>
          <t>收入合计</t>
        </is>
      </c>
      <c r="F2" s="403">
        <f>SUMIFS(数据录入!$F$19:$F$10000,数据录入!$C$19:$C$10000,$B$2)</f>
        <v/>
      </c>
      <c r="G2" s="402" t="inlineStr">
        <is>
          <t>支出合计</t>
        </is>
      </c>
      <c r="H2" s="403">
        <f>SUMIFS(数据录入!$G$19:$G$10000,数据录入!$C$19:$C$10000,$B$2)</f>
        <v/>
      </c>
      <c r="I2" s="402" t="inlineStr">
        <is>
          <t>当前余额</t>
        </is>
      </c>
      <c r="J2" s="403">
        <f>D2+F2-H2</f>
        <v/>
      </c>
      <c r="K2" s="404" t="n"/>
    </row>
    <row r="3" ht="24" customFormat="1" customHeight="1" s="1">
      <c r="A3" s="270" t="inlineStr">
        <is>
          <t>序号</t>
        </is>
      </c>
      <c r="B3" s="270" t="inlineStr">
        <is>
          <t>日期</t>
        </is>
      </c>
      <c r="C3" s="270" t="inlineStr">
        <is>
          <t>公司账户</t>
        </is>
      </c>
      <c r="D3" s="270" t="inlineStr">
        <is>
          <t>支出业务类别</t>
        </is>
      </c>
      <c r="E3" s="270" t="inlineStr">
        <is>
          <t>摘要内容</t>
        </is>
      </c>
      <c r="F3" s="270" t="inlineStr">
        <is>
          <t>收入</t>
        </is>
      </c>
      <c r="G3" s="270" t="inlineStr">
        <is>
          <t>支出</t>
        </is>
      </c>
      <c r="H3" s="271" t="inlineStr">
        <is>
          <t>账户余额</t>
        </is>
      </c>
      <c r="I3" s="270" t="inlineStr">
        <is>
          <t>产品</t>
        </is>
      </c>
      <c r="J3" s="286" t="inlineStr">
        <is>
          <t>客户</t>
        </is>
      </c>
      <c r="K3" s="405" t="inlineStr">
        <is>
          <t>供应商</t>
        </is>
      </c>
      <c r="L3" s="287" t="inlineStr">
        <is>
          <t>客户生日</t>
        </is>
      </c>
      <c r="M3" s="286" t="inlineStr">
        <is>
          <t>月份</t>
        </is>
      </c>
    </row>
    <row r="4" ht="20" customFormat="1" customHeight="1" s="1">
      <c r="A4" s="241">
        <f t="array" ref="A4:M5">_xlfn._xlws.FILTER(数据录入!$A$19:$M$10000,数据录入!$C$19:$C$10000=$B$2)</f>
        <v/>
      </c>
      <c r="B4" s="288" t="n">
        <v>46266</v>
      </c>
      <c r="C4" s="406" t="inlineStr">
        <is>
          <t>现金</t>
        </is>
      </c>
      <c r="D4" s="406" t="n">
        <v>0</v>
      </c>
      <c r="E4" s="406" t="n">
        <v>0</v>
      </c>
      <c r="F4" s="406" t="n">
        <v>2000</v>
      </c>
      <c r="G4" s="406" t="n">
        <v>0</v>
      </c>
      <c r="H4" s="406" t="n">
        <v>2000</v>
      </c>
      <c r="I4" s="406" t="inlineStr">
        <is>
          <t>红曲</t>
        </is>
      </c>
      <c r="J4" s="406" t="inlineStr">
        <is>
          <t>丁爱妹</t>
        </is>
      </c>
      <c r="K4" s="406" t="n">
        <v>0</v>
      </c>
      <c r="L4" s="1" t="n">
        <v>0</v>
      </c>
      <c r="M4" s="1" t="n">
        <v>202609</v>
      </c>
    </row>
    <row r="5" ht="20" customFormat="1" customHeight="1" s="1">
      <c r="A5" s="241" t="n">
        <v>29</v>
      </c>
      <c r="B5" s="288" t="n">
        <v>46266</v>
      </c>
      <c r="C5" s="406" t="inlineStr">
        <is>
          <t>现金</t>
        </is>
      </c>
      <c r="D5" s="406" t="inlineStr">
        <is>
          <t>业务招待费</t>
        </is>
      </c>
      <c r="E5" s="406" t="n">
        <v>0</v>
      </c>
      <c r="F5" s="406" t="n">
        <v>0</v>
      </c>
      <c r="G5" s="406" t="n">
        <v>200</v>
      </c>
      <c r="H5" s="406" t="n">
        <v>1800</v>
      </c>
      <c r="I5" s="406" t="n">
        <v>0</v>
      </c>
      <c r="J5" s="406" t="n">
        <v>0</v>
      </c>
      <c r="K5" s="406" t="n">
        <v>0</v>
      </c>
      <c r="L5" s="1" t="n">
        <v>0</v>
      </c>
      <c r="M5" s="1" t="n">
        <v>202609</v>
      </c>
    </row>
    <row r="6" ht="20" customFormat="1" customHeight="1" s="1">
      <c r="A6" s="241" t="n"/>
      <c r="B6" s="288" t="n"/>
      <c r="C6" s="406" t="n"/>
      <c r="D6" s="406" t="n"/>
      <c r="E6" s="406" t="n"/>
      <c r="F6" s="406" t="n"/>
      <c r="G6" s="406" t="n"/>
      <c r="H6" s="406" t="n"/>
      <c r="I6" s="406" t="n"/>
      <c r="J6" s="406" t="n"/>
      <c r="K6" s="406" t="n"/>
    </row>
    <row r="7" ht="20" customFormat="1" customHeight="1" s="1">
      <c r="A7" s="241" t="n"/>
      <c r="B7" s="288" t="n"/>
      <c r="C7" s="406" t="n"/>
      <c r="D7" s="406" t="n"/>
      <c r="E7" s="406" t="n"/>
      <c r="F7" s="406" t="n"/>
      <c r="G7" s="406" t="n"/>
      <c r="H7" s="406" t="n"/>
      <c r="I7" s="406" t="n"/>
      <c r="J7" s="406" t="n"/>
      <c r="K7" s="406" t="n"/>
    </row>
    <row r="8" ht="20" customFormat="1" customHeight="1" s="1">
      <c r="A8" s="241" t="n"/>
      <c r="B8" s="288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</row>
    <row r="9" ht="20" customFormat="1" customHeight="1" s="1">
      <c r="A9" s="241" t="n"/>
      <c r="B9" s="288" t="n"/>
      <c r="C9" s="406" t="n"/>
      <c r="D9" s="406" t="n"/>
      <c r="E9" s="406" t="n"/>
      <c r="F9" s="406" t="n"/>
      <c r="G9" s="406" t="n"/>
      <c r="H9" s="406" t="n"/>
      <c r="I9" s="406" t="n"/>
      <c r="J9" s="406" t="n"/>
      <c r="K9" s="406" t="n"/>
    </row>
    <row r="10" ht="20" customFormat="1" customHeight="1" s="1">
      <c r="A10" s="241" t="n"/>
      <c r="B10" s="288" t="n"/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</row>
    <row r="11" ht="20" customFormat="1" customHeight="1" s="1">
      <c r="A11" s="241" t="n"/>
      <c r="B11" s="288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</row>
    <row r="12" ht="20" customFormat="1" customHeight="1" s="1">
      <c r="A12" s="241" t="n"/>
      <c r="B12" s="288" t="n"/>
      <c r="C12" s="406" t="n"/>
      <c r="D12" s="406" t="n"/>
      <c r="E12" s="406" t="n"/>
      <c r="F12" s="406" t="n"/>
      <c r="G12" s="406" t="n"/>
      <c r="H12" s="406" t="n"/>
      <c r="I12" s="406" t="n"/>
      <c r="J12" s="406" t="n"/>
      <c r="K12" s="406" t="n"/>
    </row>
    <row r="13" ht="20" customFormat="1" customHeight="1" s="1">
      <c r="A13" s="241" t="n"/>
      <c r="B13" s="288" t="n"/>
      <c r="C13" s="406" t="n"/>
      <c r="D13" s="406" t="n"/>
      <c r="E13" s="406" t="n"/>
      <c r="F13" s="406" t="n"/>
      <c r="G13" s="406" t="n"/>
      <c r="H13" s="406" t="n"/>
      <c r="I13" s="406" t="n"/>
      <c r="J13" s="406" t="n"/>
      <c r="K13" s="406" t="n"/>
    </row>
    <row r="14" ht="20" customFormat="1" customHeight="1" s="1">
      <c r="A14" s="241" t="n"/>
      <c r="B14" s="288" t="n"/>
      <c r="C14" s="406" t="n"/>
      <c r="D14" s="406" t="n"/>
      <c r="E14" s="406" t="n"/>
      <c r="F14" s="406" t="n"/>
      <c r="G14" s="406" t="n"/>
      <c r="H14" s="406" t="n"/>
      <c r="I14" s="406" t="n"/>
      <c r="J14" s="406" t="n"/>
      <c r="K14" s="406" t="n"/>
    </row>
    <row r="15" ht="20" customFormat="1" customHeight="1" s="1">
      <c r="A15" s="241" t="n"/>
      <c r="B15" s="288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406" t="n"/>
    </row>
    <row r="16" ht="20" customFormat="1" customHeight="1" s="1">
      <c r="A16" s="241" t="n"/>
      <c r="B16" s="288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</row>
    <row r="17" ht="20" customFormat="1" customHeight="1" s="1">
      <c r="A17" s="241" t="n"/>
      <c r="B17" s="288" t="n"/>
      <c r="C17" s="406" t="n"/>
      <c r="D17" s="406" t="n"/>
      <c r="E17" s="406" t="n"/>
      <c r="F17" s="406" t="n"/>
      <c r="G17" s="406" t="n"/>
      <c r="H17" s="406" t="n"/>
      <c r="I17" s="406" t="n"/>
      <c r="J17" s="406" t="n"/>
      <c r="K17" s="406" t="n"/>
    </row>
    <row r="18" ht="20" customFormat="1" customHeight="1" s="1">
      <c r="A18" s="241" t="n"/>
      <c r="B18" s="288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6" t="n"/>
    </row>
    <row r="19" ht="20" customFormat="1" customHeight="1" s="1">
      <c r="A19" s="241" t="n"/>
      <c r="B19" s="288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406" t="n"/>
    </row>
    <row r="20" ht="20" customFormat="1" customHeight="1" s="1">
      <c r="A20" s="241" t="n"/>
      <c r="B20" s="288" t="n"/>
      <c r="C20" s="406" t="n"/>
      <c r="D20" s="406" t="n"/>
      <c r="E20" s="406" t="n"/>
      <c r="F20" s="406" t="n"/>
      <c r="G20" s="406" t="n"/>
      <c r="H20" s="406" t="n"/>
      <c r="I20" s="406" t="n"/>
      <c r="J20" s="406" t="n"/>
      <c r="K20" s="406" t="n"/>
    </row>
    <row r="21" ht="20" customFormat="1" customHeight="1" s="1">
      <c r="A21" s="241" t="n"/>
      <c r="B21" s="288" t="n"/>
      <c r="C21" s="406" t="n"/>
      <c r="D21" s="406" t="n"/>
      <c r="E21" s="406" t="n"/>
      <c r="F21" s="406" t="n"/>
      <c r="G21" s="406" t="n"/>
      <c r="H21" s="406" t="n"/>
      <c r="I21" s="406" t="n"/>
      <c r="J21" s="406" t="n"/>
      <c r="K21" s="406" t="n"/>
    </row>
    <row r="22" ht="20" customFormat="1" customHeight="1" s="1">
      <c r="A22" s="241" t="n"/>
      <c r="B22" s="288" t="n"/>
      <c r="C22" s="406" t="n"/>
      <c r="D22" s="406" t="n"/>
      <c r="E22" s="406" t="n"/>
      <c r="F22" s="406" t="n"/>
      <c r="G22" s="406" t="n"/>
      <c r="H22" s="406" t="n"/>
      <c r="I22" s="406" t="n"/>
      <c r="J22" s="406" t="n"/>
      <c r="K22" s="406" t="n"/>
    </row>
    <row r="23" ht="20" customFormat="1" customHeight="1" s="1">
      <c r="A23" s="241" t="n"/>
      <c r="B23" s="288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</row>
    <row r="24" ht="20" customFormat="1" customHeight="1" s="1">
      <c r="A24" s="241" t="n"/>
      <c r="B24" s="288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</row>
    <row r="25" ht="20" customFormat="1" customHeight="1" s="1">
      <c r="A25" s="241" t="n"/>
      <c r="B25" s="288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406" t="n"/>
    </row>
    <row r="26" ht="20" customFormat="1" customHeight="1" s="1">
      <c r="A26" s="241" t="n"/>
      <c r="B26" s="288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6" t="n"/>
    </row>
    <row r="27" ht="20" customFormat="1" customHeight="1" s="1">
      <c r="A27" s="241" t="n"/>
      <c r="B27" s="288" t="n"/>
      <c r="C27" s="406" t="n"/>
      <c r="D27" s="406" t="n"/>
      <c r="E27" s="406" t="n"/>
      <c r="F27" s="406" t="n"/>
      <c r="G27" s="406" t="n"/>
      <c r="H27" s="406" t="n"/>
      <c r="I27" s="406" t="n"/>
      <c r="J27" s="406" t="n"/>
      <c r="K27" s="406" t="n"/>
    </row>
    <row r="28" ht="20" customFormat="1" customHeight="1" s="1">
      <c r="A28" s="241" t="n"/>
      <c r="B28" s="288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</row>
    <row r="29" ht="20" customFormat="1" customHeight="1" s="1">
      <c r="A29" s="241" t="n"/>
      <c r="B29" s="288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6" t="n"/>
    </row>
    <row r="30" ht="20" customFormat="1" customHeight="1" s="1">
      <c r="A30" s="241" t="n"/>
      <c r="B30" s="288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406" t="n"/>
    </row>
    <row r="31" ht="20" customFormat="1" customHeight="1" s="1">
      <c r="A31" s="241" t="n"/>
      <c r="B31" s="288" t="n"/>
      <c r="C31" s="406" t="n"/>
      <c r="D31" s="406" t="n"/>
      <c r="E31" s="406" t="n"/>
      <c r="F31" s="406" t="n"/>
      <c r="G31" s="406" t="n"/>
      <c r="H31" s="406" t="n"/>
      <c r="I31" s="406" t="n"/>
      <c r="J31" s="406" t="n"/>
      <c r="K31" s="406" t="n"/>
    </row>
    <row r="32" ht="20" customFormat="1" customHeight="1" s="1">
      <c r="A32" s="241" t="n"/>
      <c r="B32" s="288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6" t="n"/>
    </row>
    <row r="33" ht="20" customFormat="1" customHeight="1" s="1">
      <c r="A33" s="241" t="n"/>
      <c r="B33" s="288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</row>
    <row r="34" ht="20" customFormat="1" customHeight="1" s="1">
      <c r="A34" s="241" t="n"/>
      <c r="B34" s="288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</row>
    <row r="35" ht="20" customFormat="1" customHeight="1" s="1">
      <c r="A35" s="241" t="n"/>
      <c r="B35" s="288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6" t="n"/>
    </row>
    <row r="36" ht="20" customFormat="1" customHeight="1" s="1">
      <c r="A36" s="241" t="n"/>
      <c r="B36" s="288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406" t="n"/>
    </row>
    <row r="37" ht="20" customFormat="1" customHeight="1" s="1">
      <c r="A37" s="241" t="n"/>
      <c r="B37" s="288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</row>
    <row r="38" ht="20" customFormat="1" customHeight="1" s="1">
      <c r="A38" s="241" t="n"/>
      <c r="B38" s="288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406" t="n"/>
    </row>
    <row r="39" ht="20" customFormat="1" customHeight="1" s="1">
      <c r="A39" s="241" t="n"/>
      <c r="B39" s="288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406" t="n"/>
    </row>
    <row r="40" ht="20" customFormat="1" customHeight="1" s="1">
      <c r="A40" s="241" t="n"/>
      <c r="B40" s="288" t="n"/>
      <c r="C40" s="406" t="n"/>
      <c r="D40" s="406" t="n"/>
      <c r="E40" s="406" t="n"/>
      <c r="F40" s="406" t="n"/>
      <c r="G40" s="406" t="n"/>
      <c r="H40" s="406" t="n"/>
      <c r="I40" s="406" t="n"/>
      <c r="J40" s="406" t="n"/>
      <c r="K40" s="406" t="n"/>
    </row>
    <row r="41" ht="20" customFormat="1" customHeight="1" s="1">
      <c r="A41" s="241" t="n"/>
      <c r="B41" s="288" t="n"/>
      <c r="C41" s="406" t="n"/>
      <c r="D41" s="406" t="n"/>
      <c r="E41" s="406" t="n"/>
      <c r="F41" s="406" t="n"/>
      <c r="G41" s="406" t="n"/>
      <c r="H41" s="406" t="n"/>
      <c r="I41" s="406" t="n"/>
      <c r="J41" s="406" t="n"/>
      <c r="K41" s="406" t="n"/>
    </row>
    <row r="42" ht="20" customFormat="1" customHeight="1" s="1">
      <c r="A42" s="241" t="n"/>
      <c r="B42" s="288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406" t="n"/>
    </row>
    <row r="43" ht="20" customFormat="1" customHeight="1" s="1">
      <c r="A43" s="241" t="n"/>
      <c r="B43" s="288" t="n"/>
      <c r="C43" s="406" t="n"/>
      <c r="D43" s="406" t="n"/>
      <c r="E43" s="406" t="n"/>
      <c r="F43" s="406" t="n"/>
      <c r="G43" s="406" t="n"/>
      <c r="H43" s="406" t="n"/>
      <c r="I43" s="406" t="n"/>
      <c r="J43" s="406" t="n"/>
      <c r="K43" s="406" t="n"/>
    </row>
    <row r="44" ht="20" customFormat="1" customHeight="1" s="1">
      <c r="A44" s="241" t="n"/>
      <c r="B44" s="288" t="n"/>
      <c r="C44" s="406" t="n"/>
      <c r="D44" s="406" t="n"/>
      <c r="E44" s="406" t="n"/>
      <c r="F44" s="406" t="n"/>
      <c r="G44" s="406" t="n"/>
      <c r="H44" s="406" t="n"/>
      <c r="I44" s="406" t="n"/>
      <c r="J44" s="406" t="n"/>
      <c r="K44" s="406" t="n"/>
    </row>
    <row r="45" ht="20" customFormat="1" customHeight="1" s="1">
      <c r="A45" s="241" t="n"/>
      <c r="B45" s="288" t="n"/>
      <c r="C45" s="406" t="n"/>
      <c r="D45" s="406" t="n"/>
      <c r="E45" s="406" t="n"/>
      <c r="F45" s="406" t="n"/>
      <c r="G45" s="406" t="n"/>
      <c r="H45" s="406" t="n"/>
      <c r="I45" s="406" t="n"/>
      <c r="J45" s="406" t="n"/>
      <c r="K45" s="406" t="n"/>
    </row>
    <row r="46" ht="20" customFormat="1" customHeight="1" s="1">
      <c r="A46" s="241" t="n"/>
      <c r="B46" s="288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</row>
    <row r="47" ht="20" customFormat="1" customHeight="1" s="1">
      <c r="A47" s="241" t="n"/>
      <c r="B47" s="288" t="n"/>
      <c r="C47" s="406" t="n"/>
      <c r="D47" s="406" t="n"/>
      <c r="E47" s="406" t="n"/>
      <c r="F47" s="406" t="n"/>
      <c r="G47" s="406" t="n"/>
      <c r="H47" s="406" t="n"/>
      <c r="I47" s="406" t="n"/>
      <c r="J47" s="406" t="n"/>
      <c r="K47" s="406" t="n"/>
    </row>
    <row r="48" ht="20" customFormat="1" customHeight="1" s="1">
      <c r="A48" s="241" t="n"/>
      <c r="B48" s="288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</row>
    <row r="49" ht="20" customFormat="1" customHeight="1" s="1">
      <c r="A49" s="241" t="n"/>
      <c r="B49" s="288" t="n"/>
      <c r="C49" s="406" t="n"/>
      <c r="D49" s="406" t="n"/>
      <c r="E49" s="406" t="n"/>
      <c r="F49" s="406" t="n"/>
      <c r="G49" s="406" t="n"/>
      <c r="H49" s="406" t="n"/>
      <c r="I49" s="406" t="n"/>
      <c r="J49" s="406" t="n"/>
      <c r="K49" s="406" t="n"/>
    </row>
    <row r="50" ht="20" customFormat="1" customHeight="1" s="1">
      <c r="A50" s="241" t="n"/>
      <c r="B50" s="288" t="n"/>
      <c r="C50" s="406" t="n"/>
      <c r="D50" s="406" t="n"/>
      <c r="E50" s="406" t="n"/>
      <c r="F50" s="406" t="n"/>
      <c r="G50" s="406" t="n"/>
      <c r="H50" s="406" t="n"/>
      <c r="I50" s="406" t="n"/>
      <c r="J50" s="406" t="n"/>
      <c r="K50" s="406" t="n"/>
    </row>
    <row r="51" ht="20" customFormat="1" customHeight="1" s="1">
      <c r="A51" s="241" t="n"/>
      <c r="B51" s="288" t="n"/>
      <c r="C51" s="406" t="n"/>
      <c r="D51" s="406" t="n"/>
      <c r="E51" s="406" t="n"/>
      <c r="F51" s="406" t="n"/>
      <c r="G51" s="406" t="n"/>
      <c r="H51" s="406" t="n"/>
      <c r="I51" s="406" t="n"/>
      <c r="J51" s="406" t="n"/>
      <c r="K51" s="406" t="n"/>
    </row>
    <row r="52" ht="20" customFormat="1" customHeight="1" s="1">
      <c r="A52" s="241" t="n"/>
      <c r="B52" s="288" t="n"/>
      <c r="C52" s="406" t="n"/>
      <c r="D52" s="406" t="n"/>
      <c r="E52" s="406" t="n"/>
      <c r="F52" s="406" t="n"/>
      <c r="G52" s="406" t="n"/>
      <c r="H52" s="406" t="n"/>
      <c r="I52" s="406" t="n"/>
      <c r="J52" s="406" t="n"/>
      <c r="K52" s="406" t="n"/>
    </row>
    <row r="53" ht="20" customFormat="1" customHeight="1" s="1">
      <c r="A53" s="241" t="n"/>
      <c r="B53" s="288" t="n"/>
      <c r="C53" s="406" t="n"/>
      <c r="D53" s="406" t="n"/>
      <c r="E53" s="406" t="n"/>
      <c r="F53" s="406" t="n"/>
      <c r="G53" s="406" t="n"/>
      <c r="H53" s="406" t="n"/>
      <c r="I53" s="406" t="n"/>
      <c r="J53" s="406" t="n"/>
      <c r="K53" s="406" t="n"/>
    </row>
    <row r="54" ht="20" customFormat="1" customHeight="1" s="1">
      <c r="A54" s="241" t="n"/>
      <c r="B54" s="288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6" t="n"/>
    </row>
    <row r="55" ht="20" customFormat="1" customHeight="1" s="1">
      <c r="A55" s="241" t="n"/>
      <c r="B55" s="288" t="n"/>
      <c r="C55" s="406" t="n"/>
      <c r="D55" s="406" t="n"/>
      <c r="E55" s="406" t="n"/>
      <c r="F55" s="406" t="n"/>
      <c r="G55" s="406" t="n"/>
      <c r="H55" s="406" t="n"/>
      <c r="I55" s="406" t="n"/>
      <c r="J55" s="406" t="n"/>
      <c r="K55" s="406" t="n"/>
    </row>
    <row r="56" ht="20" customFormat="1" customHeight="1" s="1">
      <c r="A56" s="241" t="n"/>
      <c r="B56" s="288" t="n"/>
      <c r="C56" s="406" t="n"/>
      <c r="D56" s="406" t="n"/>
      <c r="E56" s="406" t="n"/>
      <c r="F56" s="406" t="n"/>
      <c r="G56" s="406" t="n"/>
      <c r="H56" s="406" t="n"/>
      <c r="I56" s="406" t="n"/>
      <c r="J56" s="406" t="n"/>
      <c r="K56" s="406" t="n"/>
    </row>
    <row r="57" ht="20" customFormat="1" customHeight="1" s="1">
      <c r="A57" s="241" t="n"/>
      <c r="B57" s="288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406" t="n"/>
    </row>
    <row r="58" ht="20" customFormat="1" customHeight="1" s="1">
      <c r="A58" s="241" t="n"/>
      <c r="B58" s="288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</row>
    <row r="59" ht="20" customFormat="1" customHeight="1" s="1">
      <c r="A59" s="241" t="n"/>
      <c r="B59" s="288" t="n"/>
      <c r="C59" s="406" t="n"/>
      <c r="D59" s="406" t="n"/>
      <c r="E59" s="406" t="n"/>
      <c r="F59" s="406" t="n"/>
      <c r="G59" s="406" t="n"/>
      <c r="H59" s="406" t="n"/>
      <c r="I59" s="406" t="n"/>
      <c r="J59" s="406" t="n"/>
      <c r="K59" s="406" t="n"/>
    </row>
    <row r="60" ht="20" customFormat="1" customHeight="1" s="1">
      <c r="A60" s="241" t="n"/>
      <c r="B60" s="288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</row>
    <row r="61" ht="20" customFormat="1" customHeight="1" s="1">
      <c r="A61" s="241" t="n"/>
      <c r="B61" s="288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</row>
    <row r="62" ht="20" customFormat="1" customHeight="1" s="1">
      <c r="A62" s="241" t="n"/>
      <c r="B62" s="288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</row>
    <row r="63" ht="20" customFormat="1" customHeight="1" s="1">
      <c r="A63" s="241" t="n"/>
      <c r="B63" s="288" t="n"/>
      <c r="C63" s="406" t="n"/>
      <c r="D63" s="406" t="n"/>
      <c r="E63" s="406" t="n"/>
      <c r="F63" s="406" t="n"/>
      <c r="G63" s="406" t="n"/>
      <c r="H63" s="406" t="n"/>
      <c r="I63" s="406" t="n"/>
      <c r="J63" s="406" t="n"/>
      <c r="K63" s="406" t="n"/>
    </row>
    <row r="64" ht="20" customFormat="1" customHeight="1" s="1">
      <c r="A64" s="241" t="n"/>
      <c r="B64" s="288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</row>
    <row r="65" ht="20" customFormat="1" customHeight="1" s="1">
      <c r="A65" s="241" t="n"/>
      <c r="B65" s="288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</row>
    <row r="66" ht="20" customFormat="1" customHeight="1" s="1">
      <c r="A66" s="241" t="n"/>
      <c r="B66" s="288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</row>
    <row r="67" ht="20" customFormat="1" customHeight="1" s="1">
      <c r="A67" s="241" t="n"/>
      <c r="B67" s="288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</row>
    <row r="68" ht="20" customFormat="1" customHeight="1" s="1">
      <c r="A68" s="241" t="n"/>
      <c r="B68" s="288" t="n"/>
      <c r="C68" s="406" t="n"/>
      <c r="D68" s="406" t="n"/>
      <c r="E68" s="406" t="n"/>
      <c r="F68" s="406" t="n"/>
      <c r="G68" s="406" t="n"/>
      <c r="H68" s="406" t="n"/>
      <c r="I68" s="406" t="n"/>
      <c r="J68" s="406" t="n"/>
      <c r="K68" s="406" t="n"/>
    </row>
    <row r="69" ht="20" customFormat="1" customHeight="1" s="1">
      <c r="A69" s="241" t="n"/>
      <c r="B69" s="288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</row>
    <row r="70" ht="20" customFormat="1" customHeight="1" s="1">
      <c r="A70" s="241" t="n"/>
      <c r="B70" s="288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</row>
    <row r="71" ht="20" customFormat="1" customHeight="1" s="1">
      <c r="A71" s="241" t="n"/>
      <c r="B71" s="288" t="n"/>
      <c r="C71" s="406" t="n"/>
      <c r="D71" s="406" t="n"/>
      <c r="E71" s="406" t="n"/>
      <c r="F71" s="406" t="n"/>
      <c r="G71" s="406" t="n"/>
      <c r="H71" s="406" t="n"/>
      <c r="I71" s="406" t="n"/>
      <c r="J71" s="406" t="n"/>
      <c r="K71" s="406" t="n"/>
    </row>
    <row r="72" ht="20" customFormat="1" customHeight="1" s="1">
      <c r="A72" s="241" t="n"/>
      <c r="B72" s="288" t="n"/>
      <c r="C72" s="406" t="n"/>
      <c r="D72" s="406" t="n"/>
      <c r="E72" s="406" t="n"/>
      <c r="F72" s="406" t="n"/>
      <c r="G72" s="406" t="n"/>
      <c r="H72" s="406" t="n"/>
      <c r="I72" s="406" t="n"/>
      <c r="J72" s="406" t="n"/>
      <c r="K72" s="406" t="n"/>
    </row>
    <row r="73" ht="20" customFormat="1" customHeight="1" s="1">
      <c r="A73" s="241" t="n"/>
      <c r="B73" s="288" t="n"/>
      <c r="C73" s="406" t="n"/>
      <c r="D73" s="406" t="n"/>
      <c r="E73" s="406" t="n"/>
      <c r="F73" s="406" t="n"/>
      <c r="G73" s="406" t="n"/>
      <c r="H73" s="406" t="n"/>
      <c r="I73" s="406" t="n"/>
      <c r="J73" s="406" t="n"/>
      <c r="K73" s="406" t="n"/>
    </row>
    <row r="74" ht="20" customFormat="1" customHeight="1" s="1">
      <c r="A74" s="241" t="n"/>
      <c r="B74" s="288" t="n"/>
      <c r="C74" s="406" t="n"/>
      <c r="D74" s="406" t="n"/>
      <c r="E74" s="406" t="n"/>
      <c r="F74" s="406" t="n"/>
      <c r="G74" s="406" t="n"/>
      <c r="H74" s="406" t="n"/>
      <c r="I74" s="406" t="n"/>
      <c r="J74" s="406" t="n"/>
      <c r="K74" s="406" t="n"/>
    </row>
    <row r="75" ht="20" customFormat="1" customHeight="1" s="1">
      <c r="A75" s="241" t="n"/>
      <c r="B75" s="288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</row>
    <row r="76" ht="20" customFormat="1" customHeight="1" s="1">
      <c r="A76" s="241" t="n"/>
      <c r="B76" s="288" t="n"/>
      <c r="C76" s="406" t="n"/>
      <c r="D76" s="406" t="n"/>
      <c r="E76" s="406" t="n"/>
      <c r="F76" s="406" t="n"/>
      <c r="G76" s="406" t="n"/>
      <c r="H76" s="406" t="n"/>
      <c r="I76" s="406" t="n"/>
      <c r="J76" s="406" t="n"/>
      <c r="K76" s="406" t="n"/>
    </row>
    <row r="77" ht="20" customFormat="1" customHeight="1" s="1">
      <c r="A77" s="241" t="n"/>
      <c r="B77" s="288" t="n"/>
      <c r="C77" s="406" t="n"/>
      <c r="D77" s="406" t="n"/>
      <c r="E77" s="406" t="n"/>
      <c r="F77" s="406" t="n"/>
      <c r="G77" s="406" t="n"/>
      <c r="H77" s="406" t="n"/>
      <c r="I77" s="406" t="n"/>
      <c r="J77" s="406" t="n"/>
      <c r="K77" s="406" t="n"/>
    </row>
    <row r="78" ht="20" customFormat="1" customHeight="1" s="1">
      <c r="A78" s="241" t="n"/>
      <c r="B78" s="288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</row>
    <row r="79" ht="20" customFormat="1" customHeight="1" s="1">
      <c r="A79" s="241" t="n"/>
      <c r="B79" s="288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</row>
    <row r="80" ht="20" customFormat="1" customHeight="1" s="1">
      <c r="A80" s="241" t="n"/>
      <c r="B80" s="288" t="n"/>
      <c r="C80" s="406" t="n"/>
      <c r="D80" s="406" t="n"/>
      <c r="E80" s="406" t="n"/>
      <c r="F80" s="406" t="n"/>
      <c r="G80" s="406" t="n"/>
      <c r="H80" s="406" t="n"/>
      <c r="I80" s="406" t="n"/>
      <c r="J80" s="406" t="n"/>
      <c r="K80" s="406" t="n"/>
    </row>
    <row r="81" ht="20" customFormat="1" customHeight="1" s="1">
      <c r="A81" s="241" t="n"/>
      <c r="B81" s="288" t="n"/>
      <c r="C81" s="406" t="n"/>
      <c r="D81" s="406" t="n"/>
      <c r="E81" s="406" t="n"/>
      <c r="F81" s="406" t="n"/>
      <c r="G81" s="406" t="n"/>
      <c r="H81" s="406" t="n"/>
      <c r="I81" s="406" t="n"/>
      <c r="J81" s="406" t="n"/>
      <c r="K81" s="406" t="n"/>
    </row>
    <row r="82" ht="20" customFormat="1" customHeight="1" s="1">
      <c r="A82" s="241" t="n"/>
      <c r="B82" s="288" t="n"/>
      <c r="C82" s="406" t="n"/>
      <c r="D82" s="406" t="n"/>
      <c r="E82" s="406" t="n"/>
      <c r="F82" s="406" t="n"/>
      <c r="G82" s="406" t="n"/>
      <c r="H82" s="406" t="n"/>
      <c r="I82" s="406" t="n"/>
      <c r="J82" s="406" t="n"/>
      <c r="K82" s="406" t="n"/>
    </row>
    <row r="83" ht="20" customFormat="1" customHeight="1" s="1">
      <c r="A83" s="241" t="n"/>
      <c r="B83" s="288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</row>
    <row r="84" ht="20" customFormat="1" customHeight="1" s="1">
      <c r="A84" s="241" t="n"/>
      <c r="B84" s="288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</row>
    <row r="85" ht="20" customFormat="1" customHeight="1" s="1">
      <c r="A85" s="241" t="n"/>
      <c r="B85" s="288" t="n"/>
      <c r="C85" s="406" t="n"/>
      <c r="D85" s="406" t="n"/>
      <c r="E85" s="406" t="n"/>
      <c r="F85" s="406" t="n"/>
      <c r="G85" s="406" t="n"/>
      <c r="H85" s="406" t="n"/>
      <c r="I85" s="406" t="n"/>
      <c r="J85" s="406" t="n"/>
      <c r="K85" s="406" t="n"/>
    </row>
    <row r="86" ht="20" customFormat="1" customHeight="1" s="1">
      <c r="A86" s="241" t="n"/>
      <c r="B86" s="288" t="n"/>
      <c r="C86" s="406" t="n"/>
      <c r="D86" s="406" t="n"/>
      <c r="E86" s="406" t="n"/>
      <c r="F86" s="406" t="n"/>
      <c r="G86" s="406" t="n"/>
      <c r="H86" s="406" t="n"/>
      <c r="I86" s="406" t="n"/>
      <c r="J86" s="406" t="n"/>
      <c r="K86" s="406" t="n"/>
    </row>
    <row r="87" ht="20" customFormat="1" customHeight="1" s="1">
      <c r="A87" s="241" t="n"/>
      <c r="B87" s="288" t="n"/>
      <c r="C87" s="406" t="n"/>
      <c r="D87" s="406" t="n"/>
      <c r="E87" s="406" t="n"/>
      <c r="F87" s="406" t="n"/>
      <c r="G87" s="406" t="n"/>
      <c r="H87" s="406" t="n"/>
      <c r="I87" s="406" t="n"/>
      <c r="J87" s="406" t="n"/>
      <c r="K87" s="406" t="n"/>
    </row>
    <row r="88" ht="20" customFormat="1" customHeight="1" s="1">
      <c r="A88" s="241" t="n"/>
      <c r="B88" s="288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</row>
    <row r="89" ht="20" customFormat="1" customHeight="1" s="1">
      <c r="A89" s="241" t="n"/>
      <c r="B89" s="288" t="n"/>
      <c r="C89" s="406" t="n"/>
      <c r="D89" s="406" t="n"/>
      <c r="E89" s="406" t="n"/>
      <c r="F89" s="406" t="n"/>
      <c r="G89" s="406" t="n"/>
      <c r="H89" s="406" t="n"/>
      <c r="I89" s="406" t="n"/>
      <c r="J89" s="406" t="n"/>
      <c r="K89" s="406" t="n"/>
    </row>
    <row r="90" ht="20" customFormat="1" customHeight="1" s="1">
      <c r="A90" s="241" t="n"/>
      <c r="B90" s="288" t="n"/>
      <c r="C90" s="406" t="n"/>
      <c r="D90" s="406" t="n"/>
      <c r="E90" s="406" t="n"/>
      <c r="F90" s="406" t="n"/>
      <c r="G90" s="406" t="n"/>
      <c r="H90" s="406" t="n"/>
      <c r="I90" s="406" t="n"/>
      <c r="J90" s="406" t="n"/>
      <c r="K90" s="406" t="n"/>
    </row>
    <row r="91" ht="20" customFormat="1" customHeight="1" s="1">
      <c r="A91" s="241" t="n"/>
      <c r="B91" s="288" t="n"/>
      <c r="C91" s="406" t="n"/>
      <c r="D91" s="406" t="n"/>
      <c r="E91" s="406" t="n"/>
      <c r="F91" s="406" t="n"/>
      <c r="G91" s="406" t="n"/>
      <c r="H91" s="406" t="n"/>
      <c r="I91" s="406" t="n"/>
      <c r="J91" s="406" t="n"/>
      <c r="K91" s="406" t="n"/>
    </row>
    <row r="92" ht="20" customFormat="1" customHeight="1" s="1">
      <c r="A92" s="241" t="n"/>
      <c r="B92" s="288" t="n"/>
      <c r="C92" s="406" t="n"/>
      <c r="D92" s="406" t="n"/>
      <c r="E92" s="406" t="n"/>
      <c r="F92" s="406" t="n"/>
      <c r="G92" s="406" t="n"/>
      <c r="H92" s="406" t="n"/>
      <c r="I92" s="406" t="n"/>
      <c r="J92" s="406" t="n"/>
      <c r="K92" s="406" t="n"/>
    </row>
    <row r="93" ht="20" customFormat="1" customHeight="1" s="1">
      <c r="A93" s="241" t="n"/>
      <c r="B93" s="288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</row>
    <row r="94" ht="20" customFormat="1" customHeight="1" s="1">
      <c r="A94" s="241" t="n"/>
      <c r="B94" s="288" t="n"/>
      <c r="C94" s="406" t="n"/>
      <c r="D94" s="406" t="n"/>
      <c r="E94" s="406" t="n"/>
      <c r="F94" s="406" t="n"/>
      <c r="G94" s="406" t="n"/>
      <c r="H94" s="406" t="n"/>
      <c r="I94" s="406" t="n"/>
      <c r="J94" s="406" t="n"/>
      <c r="K94" s="406" t="n"/>
    </row>
    <row r="95" ht="20" customFormat="1" customHeight="1" s="1">
      <c r="A95" s="241" t="n"/>
      <c r="B95" s="288" t="n"/>
      <c r="C95" s="406" t="n"/>
      <c r="D95" s="406" t="n"/>
      <c r="E95" s="406" t="n"/>
      <c r="F95" s="406" t="n"/>
      <c r="G95" s="406" t="n"/>
      <c r="H95" s="406" t="n"/>
      <c r="I95" s="406" t="n"/>
      <c r="J95" s="406" t="n"/>
      <c r="K95" s="406" t="n"/>
    </row>
    <row r="96" ht="20" customFormat="1" customHeight="1" s="1">
      <c r="A96" s="241" t="n"/>
      <c r="B96" s="288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</row>
    <row r="97" ht="20" customFormat="1" customHeight="1" s="1">
      <c r="A97" s="241" t="n"/>
      <c r="B97" s="288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</row>
    <row r="98" ht="20" customFormat="1" customHeight="1" s="1">
      <c r="A98" s="241" t="n"/>
      <c r="B98" s="288" t="n"/>
      <c r="C98" s="406" t="n"/>
      <c r="D98" s="406" t="n"/>
      <c r="E98" s="406" t="n"/>
      <c r="F98" s="406" t="n"/>
      <c r="G98" s="406" t="n"/>
      <c r="H98" s="406" t="n"/>
      <c r="I98" s="406" t="n"/>
      <c r="J98" s="406" t="n"/>
      <c r="K98" s="406" t="n"/>
    </row>
    <row r="99" ht="20" customFormat="1" customHeight="1" s="1">
      <c r="A99" s="241" t="n"/>
      <c r="B99" s="288" t="n"/>
      <c r="C99" s="406" t="n"/>
      <c r="D99" s="406" t="n"/>
      <c r="E99" s="406" t="n"/>
      <c r="F99" s="406" t="n"/>
      <c r="G99" s="406" t="n"/>
      <c r="H99" s="406" t="n"/>
      <c r="I99" s="406" t="n"/>
      <c r="J99" s="406" t="n"/>
      <c r="K99" s="406" t="n"/>
    </row>
    <row r="100" ht="20" customFormat="1" customHeight="1" s="1">
      <c r="A100" s="241" t="n"/>
      <c r="B100" s="288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</row>
    <row r="101" ht="20" customFormat="1" customHeight="1" s="1">
      <c r="A101" s="241" t="n"/>
      <c r="B101" s="288" t="n"/>
      <c r="C101" s="406" t="n"/>
      <c r="D101" s="406" t="n"/>
      <c r="E101" s="406" t="n"/>
      <c r="F101" s="406" t="n"/>
      <c r="G101" s="406" t="n"/>
      <c r="H101" s="406" t="n"/>
      <c r="I101" s="406" t="n"/>
      <c r="J101" s="406" t="n"/>
      <c r="K101" s="406" t="n"/>
    </row>
    <row r="102" ht="20" customFormat="1" customHeight="1" s="1">
      <c r="A102" s="241" t="n"/>
      <c r="B102" s="288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</row>
    <row r="103" ht="20" customFormat="1" customHeight="1" s="1">
      <c r="A103" s="241" t="n"/>
      <c r="B103" s="288" t="n"/>
      <c r="C103" s="406" t="n"/>
      <c r="D103" s="406" t="n"/>
      <c r="E103" s="406" t="n"/>
      <c r="F103" s="406" t="n"/>
      <c r="G103" s="406" t="n"/>
      <c r="H103" s="406" t="n"/>
      <c r="I103" s="406" t="n"/>
      <c r="J103" s="406" t="n"/>
      <c r="K103" s="406" t="n"/>
    </row>
    <row r="104" ht="20" customFormat="1" customHeight="1" s="1">
      <c r="A104" s="241" t="n"/>
      <c r="B104" s="288" t="n"/>
      <c r="C104" s="406" t="n"/>
      <c r="D104" s="406" t="n"/>
      <c r="E104" s="406" t="n"/>
      <c r="F104" s="406" t="n"/>
      <c r="G104" s="406" t="n"/>
      <c r="H104" s="406" t="n"/>
      <c r="I104" s="406" t="n"/>
      <c r="J104" s="406" t="n"/>
      <c r="K104" s="406" t="n"/>
    </row>
    <row r="105" ht="20" customFormat="1" customHeight="1" s="1">
      <c r="A105" s="241" t="n"/>
      <c r="B105" s="288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</row>
    <row r="106" ht="20" customFormat="1" customHeight="1" s="1">
      <c r="A106" s="241" t="n"/>
      <c r="B106" s="288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</row>
    <row r="107" ht="20" customFormat="1" customHeight="1" s="1">
      <c r="A107" s="241" t="n"/>
      <c r="B107" s="288" t="n"/>
      <c r="C107" s="406" t="n"/>
      <c r="D107" s="406" t="n"/>
      <c r="E107" s="406" t="n"/>
      <c r="F107" s="406" t="n"/>
      <c r="G107" s="406" t="n"/>
      <c r="H107" s="406" t="n"/>
      <c r="I107" s="406" t="n"/>
      <c r="J107" s="406" t="n"/>
      <c r="K107" s="406" t="n"/>
    </row>
    <row r="108" ht="20" customFormat="1" customHeight="1" s="1">
      <c r="A108" s="241" t="n"/>
      <c r="B108" s="288" t="n"/>
      <c r="C108" s="406" t="n"/>
      <c r="D108" s="406" t="n"/>
      <c r="E108" s="406" t="n"/>
      <c r="F108" s="406" t="n"/>
      <c r="G108" s="406" t="n"/>
      <c r="H108" s="406" t="n"/>
      <c r="I108" s="406" t="n"/>
      <c r="J108" s="406" t="n"/>
      <c r="K108" s="406" t="n"/>
    </row>
    <row r="109" ht="20" customFormat="1" customHeight="1" s="1">
      <c r="A109" s="241" t="n"/>
      <c r="B109" s="288" t="n"/>
      <c r="C109" s="406" t="n"/>
      <c r="D109" s="406" t="n"/>
      <c r="E109" s="406" t="n"/>
      <c r="F109" s="406" t="n"/>
      <c r="G109" s="406" t="n"/>
      <c r="H109" s="406" t="n"/>
      <c r="I109" s="406" t="n"/>
      <c r="J109" s="406" t="n"/>
      <c r="K109" s="406" t="n"/>
    </row>
    <row r="110" ht="20" customFormat="1" customHeight="1" s="1">
      <c r="A110" s="241" t="n"/>
      <c r="B110" s="288" t="n"/>
      <c r="C110" s="406" t="n"/>
      <c r="D110" s="406" t="n"/>
      <c r="E110" s="406" t="n"/>
      <c r="F110" s="406" t="n"/>
      <c r="G110" s="406" t="n"/>
      <c r="H110" s="406" t="n"/>
      <c r="I110" s="406" t="n"/>
      <c r="J110" s="406" t="n"/>
      <c r="K110" s="406" t="n"/>
    </row>
    <row r="111" ht="20" customFormat="1" customHeight="1" s="1">
      <c r="A111" s="241" t="n"/>
      <c r="B111" s="288" t="n"/>
      <c r="C111" s="406" t="n"/>
      <c r="D111" s="406" t="n"/>
      <c r="E111" s="406" t="n"/>
      <c r="F111" s="406" t="n"/>
      <c r="G111" s="406" t="n"/>
      <c r="H111" s="406" t="n"/>
      <c r="I111" s="406" t="n"/>
      <c r="J111" s="406" t="n"/>
      <c r="K111" s="406" t="n"/>
    </row>
    <row r="112" ht="20" customFormat="1" customHeight="1" s="1">
      <c r="A112" s="241" t="n"/>
      <c r="B112" s="288" t="n"/>
      <c r="C112" s="406" t="n"/>
      <c r="D112" s="406" t="n"/>
      <c r="E112" s="406" t="n"/>
      <c r="F112" s="406" t="n"/>
      <c r="G112" s="406" t="n"/>
      <c r="H112" s="406" t="n"/>
      <c r="I112" s="406" t="n"/>
      <c r="J112" s="406" t="n"/>
      <c r="K112" s="406" t="n"/>
    </row>
    <row r="113" ht="20" customFormat="1" customHeight="1" s="1">
      <c r="A113" s="241" t="n"/>
      <c r="B113" s="288" t="n"/>
      <c r="C113" s="406" t="n"/>
      <c r="D113" s="406" t="n"/>
      <c r="E113" s="406" t="n"/>
      <c r="F113" s="406" t="n"/>
      <c r="G113" s="406" t="n"/>
      <c r="H113" s="406" t="n"/>
      <c r="I113" s="406" t="n"/>
      <c r="J113" s="406" t="n"/>
      <c r="K113" s="406" t="n"/>
    </row>
    <row r="114" ht="20" customFormat="1" customHeight="1" s="1">
      <c r="A114" s="241" t="n"/>
      <c r="B114" s="288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</row>
    <row r="115" ht="20" customFormat="1" customHeight="1" s="1">
      <c r="A115" s="241" t="n"/>
      <c r="B115" s="288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</row>
    <row r="116" ht="20" customFormat="1" customHeight="1" s="1">
      <c r="A116" s="241" t="n"/>
      <c r="B116" s="288" t="n"/>
      <c r="C116" s="406" t="n"/>
      <c r="D116" s="406" t="n"/>
      <c r="E116" s="406" t="n"/>
      <c r="F116" s="406" t="n"/>
      <c r="G116" s="406" t="n"/>
      <c r="H116" s="406" t="n"/>
      <c r="I116" s="406" t="n"/>
      <c r="J116" s="406" t="n"/>
      <c r="K116" s="406" t="n"/>
    </row>
    <row r="117" ht="20" customFormat="1" customHeight="1" s="1">
      <c r="A117" s="241" t="n"/>
      <c r="B117" s="288" t="n"/>
      <c r="C117" s="406" t="n"/>
      <c r="D117" s="406" t="n"/>
      <c r="E117" s="406" t="n"/>
      <c r="F117" s="406" t="n"/>
      <c r="G117" s="406" t="n"/>
      <c r="H117" s="406" t="n"/>
      <c r="I117" s="406" t="n"/>
      <c r="J117" s="406" t="n"/>
      <c r="K117" s="406" t="n"/>
    </row>
    <row r="118" ht="20" customFormat="1" customHeight="1" s="1">
      <c r="A118" s="241" t="n"/>
      <c r="B118" s="288" t="n"/>
      <c r="C118" s="406" t="n"/>
      <c r="D118" s="406" t="n"/>
      <c r="E118" s="406" t="n"/>
      <c r="F118" s="406" t="n"/>
      <c r="G118" s="406" t="n"/>
      <c r="H118" s="406" t="n"/>
      <c r="I118" s="406" t="n"/>
      <c r="J118" s="406" t="n"/>
      <c r="K118" s="406" t="n"/>
    </row>
    <row r="119" ht="20" customFormat="1" customHeight="1" s="1">
      <c r="A119" s="241" t="n"/>
      <c r="B119" s="288" t="n"/>
      <c r="C119" s="406" t="n"/>
      <c r="D119" s="406" t="n"/>
      <c r="E119" s="406" t="n"/>
      <c r="F119" s="406" t="n"/>
      <c r="G119" s="406" t="n"/>
      <c r="H119" s="406" t="n"/>
      <c r="I119" s="406" t="n"/>
      <c r="J119" s="406" t="n"/>
      <c r="K119" s="406" t="n"/>
    </row>
    <row r="120" ht="20" customFormat="1" customHeight="1" s="1">
      <c r="A120" s="241" t="n"/>
      <c r="B120" s="288" t="n"/>
      <c r="C120" s="406" t="n"/>
      <c r="D120" s="406" t="n"/>
      <c r="E120" s="406" t="n"/>
      <c r="F120" s="406" t="n"/>
      <c r="G120" s="406" t="n"/>
      <c r="H120" s="406" t="n"/>
      <c r="I120" s="406" t="n"/>
      <c r="J120" s="406" t="n"/>
      <c r="K120" s="406" t="n"/>
    </row>
    <row r="121" ht="20" customFormat="1" customHeight="1" s="1">
      <c r="A121" s="241" t="n"/>
      <c r="B121" s="288" t="n"/>
      <c r="C121" s="406" t="n"/>
      <c r="D121" s="406" t="n"/>
      <c r="E121" s="406" t="n"/>
      <c r="F121" s="406" t="n"/>
      <c r="G121" s="406" t="n"/>
      <c r="H121" s="406" t="n"/>
      <c r="I121" s="406" t="n"/>
      <c r="J121" s="406" t="n"/>
      <c r="K121" s="406" t="n"/>
    </row>
    <row r="122" ht="20" customFormat="1" customHeight="1" s="1">
      <c r="A122" s="241" t="n"/>
      <c r="B122" s="288" t="n"/>
      <c r="C122" s="406" t="n"/>
      <c r="D122" s="406" t="n"/>
      <c r="E122" s="406" t="n"/>
      <c r="F122" s="406" t="n"/>
      <c r="G122" s="406" t="n"/>
      <c r="H122" s="406" t="n"/>
      <c r="I122" s="406" t="n"/>
      <c r="J122" s="406" t="n"/>
      <c r="K122" s="406" t="n"/>
    </row>
    <row r="123" ht="20" customFormat="1" customHeight="1" s="1">
      <c r="A123" s="241" t="n"/>
      <c r="B123" s="288" t="n"/>
      <c r="C123" s="406" t="n"/>
      <c r="D123" s="406" t="n"/>
      <c r="E123" s="406" t="n"/>
      <c r="F123" s="406" t="n"/>
      <c r="G123" s="406" t="n"/>
      <c r="H123" s="406" t="n"/>
      <c r="I123" s="406" t="n"/>
      <c r="J123" s="406" t="n"/>
      <c r="K123" s="406" t="n"/>
    </row>
    <row r="124" ht="20" customFormat="1" customHeight="1" s="1">
      <c r="A124" s="241" t="n"/>
      <c r="B124" s="288" t="n"/>
      <c r="C124" s="406" t="n"/>
      <c r="D124" s="406" t="n"/>
      <c r="E124" s="406" t="n"/>
      <c r="F124" s="406" t="n"/>
      <c r="G124" s="406" t="n"/>
      <c r="H124" s="406" t="n"/>
      <c r="I124" s="406" t="n"/>
      <c r="J124" s="406" t="n"/>
      <c r="K124" s="406" t="n"/>
    </row>
    <row r="125" ht="20" customFormat="1" customHeight="1" s="1">
      <c r="A125" s="241" t="n"/>
      <c r="B125" s="288" t="n"/>
      <c r="C125" s="406" t="n"/>
      <c r="D125" s="406" t="n"/>
      <c r="E125" s="406" t="n"/>
      <c r="F125" s="406" t="n"/>
      <c r="G125" s="406" t="n"/>
      <c r="H125" s="406" t="n"/>
      <c r="I125" s="406" t="n"/>
      <c r="J125" s="406" t="n"/>
      <c r="K125" s="406" t="n"/>
    </row>
    <row r="126" ht="20" customFormat="1" customHeight="1" s="1">
      <c r="A126" s="241" t="n"/>
      <c r="B126" s="288" t="n"/>
      <c r="C126" s="406" t="n"/>
      <c r="D126" s="406" t="n"/>
      <c r="E126" s="406" t="n"/>
      <c r="F126" s="406" t="n"/>
      <c r="G126" s="406" t="n"/>
      <c r="H126" s="406" t="n"/>
      <c r="I126" s="406" t="n"/>
      <c r="J126" s="406" t="n"/>
      <c r="K126" s="406" t="n"/>
    </row>
    <row r="127" ht="20" customFormat="1" customHeight="1" s="1">
      <c r="A127" s="241" t="n"/>
      <c r="B127" s="288" t="n"/>
      <c r="C127" s="406" t="n"/>
      <c r="D127" s="406" t="n"/>
      <c r="E127" s="406" t="n"/>
      <c r="F127" s="406" t="n"/>
      <c r="G127" s="406" t="n"/>
      <c r="H127" s="406" t="n"/>
      <c r="I127" s="406" t="n"/>
      <c r="J127" s="406" t="n"/>
      <c r="K127" s="406" t="n"/>
    </row>
    <row r="128" ht="20" customFormat="1" customHeight="1" s="1">
      <c r="A128" s="241" t="n"/>
      <c r="B128" s="288" t="n"/>
      <c r="C128" s="406" t="n"/>
      <c r="D128" s="406" t="n"/>
      <c r="E128" s="406" t="n"/>
      <c r="F128" s="406" t="n"/>
      <c r="G128" s="406" t="n"/>
      <c r="H128" s="406" t="n"/>
      <c r="I128" s="406" t="n"/>
      <c r="J128" s="406" t="n"/>
      <c r="K128" s="406" t="n"/>
    </row>
    <row r="129" ht="20" customFormat="1" customHeight="1" s="1">
      <c r="A129" s="241" t="n"/>
      <c r="B129" s="288" t="n"/>
      <c r="C129" s="406" t="n"/>
      <c r="D129" s="406" t="n"/>
      <c r="E129" s="406" t="n"/>
      <c r="F129" s="406" t="n"/>
      <c r="G129" s="406" t="n"/>
      <c r="H129" s="406" t="n"/>
      <c r="I129" s="406" t="n"/>
      <c r="J129" s="406" t="n"/>
      <c r="K129" s="406" t="n"/>
    </row>
    <row r="130" ht="20" customFormat="1" customHeight="1" s="1">
      <c r="A130" s="241" t="n"/>
      <c r="B130" s="288" t="n"/>
      <c r="C130" s="406" t="n"/>
      <c r="D130" s="406" t="n"/>
      <c r="E130" s="406" t="n"/>
      <c r="F130" s="406" t="n"/>
      <c r="G130" s="406" t="n"/>
      <c r="H130" s="406" t="n"/>
      <c r="I130" s="406" t="n"/>
      <c r="J130" s="406" t="n"/>
      <c r="K130" s="406" t="n"/>
    </row>
    <row r="131" ht="20" customFormat="1" customHeight="1" s="1">
      <c r="A131" s="241" t="n"/>
      <c r="B131" s="288" t="n"/>
      <c r="C131" s="406" t="n"/>
      <c r="D131" s="406" t="n"/>
      <c r="E131" s="406" t="n"/>
      <c r="F131" s="406" t="n"/>
      <c r="G131" s="406" t="n"/>
      <c r="H131" s="406" t="n"/>
      <c r="I131" s="406" t="n"/>
      <c r="J131" s="406" t="n"/>
      <c r="K131" s="406" t="n"/>
    </row>
    <row r="132" ht="20" customFormat="1" customHeight="1" s="1">
      <c r="A132" s="241" t="n"/>
      <c r="B132" s="288" t="n"/>
      <c r="C132" s="406" t="n"/>
      <c r="D132" s="406" t="n"/>
      <c r="E132" s="406" t="n"/>
      <c r="F132" s="406" t="n"/>
      <c r="G132" s="406" t="n"/>
      <c r="H132" s="406" t="n"/>
      <c r="I132" s="406" t="n"/>
      <c r="J132" s="406" t="n"/>
      <c r="K132" s="406" t="n"/>
    </row>
    <row r="133" ht="20" customFormat="1" customHeight="1" s="1">
      <c r="A133" s="241" t="n"/>
      <c r="B133" s="288" t="n"/>
      <c r="C133" s="406" t="n"/>
      <c r="D133" s="406" t="n"/>
      <c r="E133" s="406" t="n"/>
      <c r="F133" s="406" t="n"/>
      <c r="G133" s="406" t="n"/>
      <c r="H133" s="406" t="n"/>
      <c r="I133" s="406" t="n"/>
      <c r="J133" s="406" t="n"/>
      <c r="K133" s="406" t="n"/>
    </row>
    <row r="134" ht="20" customFormat="1" customHeight="1" s="1">
      <c r="A134" s="241" t="n"/>
      <c r="B134" s="288" t="n"/>
      <c r="C134" s="406" t="n"/>
      <c r="D134" s="406" t="n"/>
      <c r="E134" s="406" t="n"/>
      <c r="F134" s="406" t="n"/>
      <c r="G134" s="406" t="n"/>
      <c r="H134" s="406" t="n"/>
      <c r="I134" s="406" t="n"/>
      <c r="J134" s="406" t="n"/>
      <c r="K134" s="406" t="n"/>
    </row>
    <row r="135" ht="20" customFormat="1" customHeight="1" s="1">
      <c r="A135" s="241" t="n"/>
      <c r="B135" s="288" t="n"/>
      <c r="C135" s="406" t="n"/>
      <c r="D135" s="406" t="n"/>
      <c r="E135" s="406" t="n"/>
      <c r="F135" s="406" t="n"/>
      <c r="G135" s="406" t="n"/>
      <c r="H135" s="406" t="n"/>
      <c r="I135" s="406" t="n"/>
      <c r="J135" s="406" t="n"/>
      <c r="K135" s="406" t="n"/>
    </row>
    <row r="136" ht="20" customFormat="1" customHeight="1" s="1">
      <c r="A136" s="241" t="n"/>
      <c r="B136" s="288" t="n"/>
      <c r="C136" s="406" t="n"/>
      <c r="D136" s="406" t="n"/>
      <c r="E136" s="406" t="n"/>
      <c r="F136" s="406" t="n"/>
      <c r="G136" s="406" t="n"/>
      <c r="H136" s="406" t="n"/>
      <c r="I136" s="406" t="n"/>
      <c r="J136" s="406" t="n"/>
      <c r="K136" s="406" t="n"/>
    </row>
    <row r="137" ht="20" customFormat="1" customHeight="1" s="1">
      <c r="A137" s="241" t="n"/>
      <c r="B137" s="288" t="n"/>
      <c r="C137" s="406" t="n"/>
      <c r="D137" s="406" t="n"/>
      <c r="E137" s="406" t="n"/>
      <c r="F137" s="406" t="n"/>
      <c r="G137" s="406" t="n"/>
      <c r="H137" s="406" t="n"/>
      <c r="I137" s="406" t="n"/>
      <c r="J137" s="406" t="n"/>
      <c r="K137" s="406" t="n"/>
    </row>
    <row r="138" ht="20" customFormat="1" customHeight="1" s="1">
      <c r="A138" s="241" t="n"/>
      <c r="B138" s="288" t="n"/>
      <c r="C138" s="406" t="n"/>
      <c r="D138" s="406" t="n"/>
      <c r="E138" s="406" t="n"/>
      <c r="F138" s="406" t="n"/>
      <c r="G138" s="406" t="n"/>
      <c r="H138" s="406" t="n"/>
      <c r="I138" s="406" t="n"/>
      <c r="J138" s="406" t="n"/>
      <c r="K138" s="406" t="n"/>
    </row>
    <row r="139" ht="20" customFormat="1" customHeight="1" s="1">
      <c r="A139" s="241" t="n"/>
      <c r="B139" s="288" t="n"/>
      <c r="C139" s="406" t="n"/>
      <c r="D139" s="406" t="n"/>
      <c r="E139" s="406" t="n"/>
      <c r="F139" s="406" t="n"/>
      <c r="G139" s="406" t="n"/>
      <c r="H139" s="406" t="n"/>
      <c r="I139" s="406" t="n"/>
      <c r="J139" s="406" t="n"/>
      <c r="K139" s="406" t="n"/>
    </row>
    <row r="140" ht="20" customFormat="1" customHeight="1" s="1">
      <c r="A140" s="241" t="n"/>
      <c r="B140" s="288" t="n"/>
      <c r="C140" s="406" t="n"/>
      <c r="D140" s="406" t="n"/>
      <c r="E140" s="406" t="n"/>
      <c r="F140" s="406" t="n"/>
      <c r="G140" s="406" t="n"/>
      <c r="H140" s="406" t="n"/>
      <c r="I140" s="406" t="n"/>
      <c r="J140" s="406" t="n"/>
      <c r="K140" s="406" t="n"/>
    </row>
    <row r="141" ht="20" customFormat="1" customHeight="1" s="1">
      <c r="A141" s="241" t="n"/>
      <c r="B141" s="288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</row>
    <row r="142" ht="20" customFormat="1" customHeight="1" s="1">
      <c r="A142" s="241" t="n"/>
      <c r="B142" s="288" t="n"/>
      <c r="C142" s="406" t="n"/>
      <c r="D142" s="406" t="n"/>
      <c r="E142" s="406" t="n"/>
      <c r="F142" s="406" t="n"/>
      <c r="G142" s="406" t="n"/>
      <c r="H142" s="406" t="n"/>
      <c r="I142" s="406" t="n"/>
      <c r="J142" s="406" t="n"/>
      <c r="K142" s="406" t="n"/>
    </row>
    <row r="143" ht="20" customFormat="1" customHeight="1" s="1">
      <c r="A143" s="241" t="n"/>
      <c r="B143" s="288" t="n"/>
      <c r="C143" s="406" t="n"/>
      <c r="D143" s="406" t="n"/>
      <c r="E143" s="406" t="n"/>
      <c r="F143" s="406" t="n"/>
      <c r="G143" s="406" t="n"/>
      <c r="H143" s="406" t="n"/>
      <c r="I143" s="406" t="n"/>
      <c r="J143" s="406" t="n"/>
      <c r="K143" s="406" t="n"/>
    </row>
    <row r="144" ht="20" customFormat="1" customHeight="1" s="1">
      <c r="A144" s="241" t="n"/>
      <c r="B144" s="288" t="n"/>
      <c r="C144" s="406" t="n"/>
      <c r="D144" s="406" t="n"/>
      <c r="E144" s="406" t="n"/>
      <c r="F144" s="406" t="n"/>
      <c r="G144" s="406" t="n"/>
      <c r="H144" s="406" t="n"/>
      <c r="I144" s="406" t="n"/>
      <c r="J144" s="406" t="n"/>
      <c r="K144" s="406" t="n"/>
    </row>
    <row r="145" ht="20" customFormat="1" customHeight="1" s="1">
      <c r="A145" s="241" t="n"/>
      <c r="B145" s="288" t="n"/>
      <c r="C145" s="406" t="n"/>
      <c r="D145" s="406" t="n"/>
      <c r="E145" s="406" t="n"/>
      <c r="F145" s="406" t="n"/>
      <c r="G145" s="406" t="n"/>
      <c r="H145" s="406" t="n"/>
      <c r="I145" s="406" t="n"/>
      <c r="J145" s="406" t="n"/>
      <c r="K145" s="406" t="n"/>
    </row>
    <row r="146" ht="20" customFormat="1" customHeight="1" s="1">
      <c r="A146" s="241" t="n"/>
      <c r="B146" s="288" t="n"/>
      <c r="C146" s="406" t="n"/>
      <c r="D146" s="406" t="n"/>
      <c r="E146" s="406" t="n"/>
      <c r="F146" s="406" t="n"/>
      <c r="G146" s="406" t="n"/>
      <c r="H146" s="406" t="n"/>
      <c r="I146" s="406" t="n"/>
      <c r="J146" s="406" t="n"/>
      <c r="K146" s="406" t="n"/>
    </row>
    <row r="147" ht="20" customFormat="1" customHeight="1" s="1">
      <c r="A147" s="241" t="n"/>
      <c r="B147" s="288" t="n"/>
      <c r="C147" s="406" t="n"/>
      <c r="D147" s="406" t="n"/>
      <c r="E147" s="406" t="n"/>
      <c r="F147" s="406" t="n"/>
      <c r="G147" s="406" t="n"/>
      <c r="H147" s="406" t="n"/>
      <c r="I147" s="406" t="n"/>
      <c r="J147" s="406" t="n"/>
      <c r="K147" s="406" t="n"/>
    </row>
    <row r="148" ht="20" customFormat="1" customHeight="1" s="1">
      <c r="A148" s="241" t="n"/>
      <c r="B148" s="288" t="n"/>
      <c r="C148" s="406" t="n"/>
      <c r="D148" s="406" t="n"/>
      <c r="E148" s="406" t="n"/>
      <c r="F148" s="406" t="n"/>
      <c r="G148" s="406" t="n"/>
      <c r="H148" s="406" t="n"/>
      <c r="I148" s="406" t="n"/>
      <c r="J148" s="406" t="n"/>
      <c r="K148" s="406" t="n"/>
    </row>
    <row r="149" ht="20" customFormat="1" customHeight="1" s="1">
      <c r="A149" s="241" t="n"/>
      <c r="B149" s="288" t="n"/>
      <c r="C149" s="406" t="n"/>
      <c r="D149" s="406" t="n"/>
      <c r="E149" s="406" t="n"/>
      <c r="F149" s="406" t="n"/>
      <c r="G149" s="406" t="n"/>
      <c r="H149" s="406" t="n"/>
      <c r="I149" s="406" t="n"/>
      <c r="J149" s="406" t="n"/>
      <c r="K149" s="406" t="n"/>
    </row>
    <row r="150" ht="20" customFormat="1" customHeight="1" s="1">
      <c r="A150" s="241" t="n"/>
      <c r="B150" s="288" t="n"/>
      <c r="C150" s="406" t="n"/>
      <c r="D150" s="406" t="n"/>
      <c r="E150" s="406" t="n"/>
      <c r="F150" s="406" t="n"/>
      <c r="G150" s="406" t="n"/>
      <c r="H150" s="406" t="n"/>
      <c r="I150" s="406" t="n"/>
      <c r="J150" s="406" t="n"/>
      <c r="K150" s="406" t="n"/>
    </row>
    <row r="151" ht="20" customFormat="1" customHeight="1" s="1">
      <c r="A151" s="241" t="n"/>
      <c r="B151" s="288" t="n"/>
      <c r="C151" s="406" t="n"/>
      <c r="D151" s="406" t="n"/>
      <c r="E151" s="406" t="n"/>
      <c r="F151" s="406" t="n"/>
      <c r="G151" s="406" t="n"/>
      <c r="H151" s="406" t="n"/>
      <c r="I151" s="406" t="n"/>
      <c r="J151" s="406" t="n"/>
      <c r="K151" s="406" t="n"/>
    </row>
    <row r="152" ht="20" customFormat="1" customHeight="1" s="1">
      <c r="A152" s="241" t="n"/>
      <c r="B152" s="288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</row>
    <row r="153" ht="20" customFormat="1" customHeight="1" s="1">
      <c r="A153" s="241" t="n"/>
      <c r="B153" s="288" t="n"/>
      <c r="C153" s="406" t="n"/>
      <c r="D153" s="406" t="n"/>
      <c r="E153" s="406" t="n"/>
      <c r="F153" s="406" t="n"/>
      <c r="G153" s="406" t="n"/>
      <c r="H153" s="406" t="n"/>
      <c r="I153" s="406" t="n"/>
      <c r="J153" s="406" t="n"/>
      <c r="K153" s="406" t="n"/>
    </row>
    <row r="154" ht="20" customFormat="1" customHeight="1" s="1">
      <c r="A154" s="241" t="n"/>
      <c r="B154" s="288" t="n"/>
      <c r="C154" s="406" t="n"/>
      <c r="D154" s="406" t="n"/>
      <c r="E154" s="406" t="n"/>
      <c r="F154" s="406" t="n"/>
      <c r="G154" s="406" t="n"/>
      <c r="H154" s="406" t="n"/>
      <c r="I154" s="406" t="n"/>
      <c r="J154" s="406" t="n"/>
      <c r="K154" s="406" t="n"/>
    </row>
    <row r="155" ht="20" customFormat="1" customHeight="1" s="1">
      <c r="A155" s="241" t="n"/>
      <c r="B155" s="288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</row>
    <row r="156" ht="20" customFormat="1" customHeight="1" s="1">
      <c r="A156" s="241" t="n"/>
      <c r="B156" s="288" t="n"/>
      <c r="C156" s="406" t="n"/>
      <c r="D156" s="406" t="n"/>
      <c r="E156" s="406" t="n"/>
      <c r="F156" s="406" t="n"/>
      <c r="G156" s="406" t="n"/>
      <c r="H156" s="406" t="n"/>
      <c r="I156" s="406" t="n"/>
      <c r="J156" s="406" t="n"/>
      <c r="K156" s="406" t="n"/>
    </row>
    <row r="157" ht="20" customFormat="1" customHeight="1" s="1">
      <c r="A157" s="241" t="n"/>
      <c r="B157" s="288" t="n"/>
      <c r="C157" s="406" t="n"/>
      <c r="D157" s="406" t="n"/>
      <c r="E157" s="406" t="n"/>
      <c r="F157" s="406" t="n"/>
      <c r="G157" s="406" t="n"/>
      <c r="H157" s="406" t="n"/>
      <c r="I157" s="406" t="n"/>
      <c r="J157" s="406" t="n"/>
      <c r="K157" s="406" t="n"/>
    </row>
    <row r="158" ht="20" customFormat="1" customHeight="1" s="1">
      <c r="A158" s="241" t="n"/>
      <c r="B158" s="288" t="n"/>
      <c r="C158" s="406" t="n"/>
      <c r="D158" s="406" t="n"/>
      <c r="E158" s="406" t="n"/>
      <c r="F158" s="406" t="n"/>
      <c r="G158" s="406" t="n"/>
      <c r="H158" s="406" t="n"/>
      <c r="I158" s="406" t="n"/>
      <c r="J158" s="406" t="n"/>
      <c r="K158" s="406" t="n"/>
    </row>
    <row r="159" ht="20" customFormat="1" customHeight="1" s="1">
      <c r="A159" s="241" t="n"/>
      <c r="B159" s="288" t="n"/>
      <c r="C159" s="406" t="n"/>
      <c r="D159" s="406" t="n"/>
      <c r="E159" s="406" t="n"/>
      <c r="F159" s="406" t="n"/>
      <c r="G159" s="406" t="n"/>
      <c r="H159" s="406" t="n"/>
      <c r="I159" s="406" t="n"/>
      <c r="J159" s="406" t="n"/>
      <c r="K159" s="406" t="n"/>
    </row>
    <row r="160" ht="20" customFormat="1" customHeight="1" s="1">
      <c r="A160" s="241" t="n"/>
      <c r="B160" s="288" t="n"/>
      <c r="C160" s="406" t="n"/>
      <c r="D160" s="406" t="n"/>
      <c r="E160" s="406" t="n"/>
      <c r="F160" s="406" t="n"/>
      <c r="G160" s="406" t="n"/>
      <c r="H160" s="406" t="n"/>
      <c r="I160" s="406" t="n"/>
      <c r="J160" s="406" t="n"/>
      <c r="K160" s="406" t="n"/>
    </row>
    <row r="161" ht="20" customFormat="1" customHeight="1" s="1">
      <c r="A161" s="241" t="n"/>
      <c r="B161" s="288" t="n"/>
      <c r="C161" s="406" t="n"/>
      <c r="D161" s="406" t="n"/>
      <c r="E161" s="406" t="n"/>
      <c r="F161" s="406" t="n"/>
      <c r="G161" s="406" t="n"/>
      <c r="H161" s="406" t="n"/>
      <c r="I161" s="406" t="n"/>
      <c r="J161" s="406" t="n"/>
      <c r="K161" s="406" t="n"/>
    </row>
    <row r="162" ht="20" customFormat="1" customHeight="1" s="1">
      <c r="A162" s="241" t="n"/>
      <c r="B162" s="288" t="n"/>
      <c r="C162" s="406" t="n"/>
      <c r="D162" s="406" t="n"/>
      <c r="E162" s="406" t="n"/>
      <c r="F162" s="406" t="n"/>
      <c r="G162" s="406" t="n"/>
      <c r="H162" s="406" t="n"/>
      <c r="I162" s="406" t="n"/>
      <c r="J162" s="406" t="n"/>
      <c r="K162" s="406" t="n"/>
    </row>
    <row r="163" ht="20" customFormat="1" customHeight="1" s="1">
      <c r="A163" s="241" t="n"/>
      <c r="B163" s="288" t="n"/>
      <c r="C163" s="406" t="n"/>
      <c r="D163" s="406" t="n"/>
      <c r="E163" s="406" t="n"/>
      <c r="F163" s="406" t="n"/>
      <c r="G163" s="406" t="n"/>
      <c r="H163" s="406" t="n"/>
      <c r="I163" s="406" t="n"/>
      <c r="J163" s="406" t="n"/>
      <c r="K163" s="406" t="n"/>
    </row>
    <row r="164" ht="20" customFormat="1" customHeight="1" s="1">
      <c r="A164" s="241" t="n"/>
      <c r="B164" s="288" t="n"/>
      <c r="C164" s="406" t="n"/>
      <c r="D164" s="406" t="n"/>
      <c r="E164" s="406" t="n"/>
      <c r="F164" s="406" t="n"/>
      <c r="G164" s="406" t="n"/>
      <c r="H164" s="406" t="n"/>
      <c r="I164" s="406" t="n"/>
      <c r="J164" s="406" t="n"/>
      <c r="K164" s="406" t="n"/>
    </row>
    <row r="165" ht="20" customFormat="1" customHeight="1" s="1">
      <c r="A165" s="241" t="n"/>
      <c r="B165" s="288" t="n"/>
      <c r="C165" s="406" t="n"/>
      <c r="D165" s="406" t="n"/>
      <c r="E165" s="406" t="n"/>
      <c r="F165" s="406" t="n"/>
      <c r="G165" s="406" t="n"/>
      <c r="H165" s="406" t="n"/>
      <c r="I165" s="406" t="n"/>
      <c r="J165" s="406" t="n"/>
      <c r="K165" s="406" t="n"/>
    </row>
    <row r="166" ht="20" customFormat="1" customHeight="1" s="1">
      <c r="A166" s="241" t="n"/>
      <c r="B166" s="288" t="n"/>
      <c r="C166" s="406" t="n"/>
      <c r="D166" s="406" t="n"/>
      <c r="E166" s="406" t="n"/>
      <c r="F166" s="406" t="n"/>
      <c r="G166" s="406" t="n"/>
      <c r="H166" s="406" t="n"/>
      <c r="I166" s="406" t="n"/>
      <c r="J166" s="406" t="n"/>
      <c r="K166" s="406" t="n"/>
    </row>
    <row r="167" ht="20" customFormat="1" customHeight="1" s="1">
      <c r="A167" s="241" t="n"/>
      <c r="B167" s="288" t="n"/>
      <c r="C167" s="406" t="n"/>
      <c r="D167" s="406" t="n"/>
      <c r="E167" s="406" t="n"/>
      <c r="F167" s="406" t="n"/>
      <c r="G167" s="406" t="n"/>
      <c r="H167" s="406" t="n"/>
      <c r="I167" s="406" t="n"/>
      <c r="J167" s="406" t="n"/>
      <c r="K167" s="406" t="n"/>
    </row>
    <row r="168" ht="20" customFormat="1" customHeight="1" s="1">
      <c r="A168" s="241" t="n"/>
      <c r="B168" s="288" t="n"/>
      <c r="C168" s="406" t="n"/>
      <c r="D168" s="406" t="n"/>
      <c r="E168" s="406" t="n"/>
      <c r="F168" s="406" t="n"/>
      <c r="G168" s="406" t="n"/>
      <c r="H168" s="406" t="n"/>
      <c r="I168" s="406" t="n"/>
      <c r="J168" s="406" t="n"/>
      <c r="K168" s="406" t="n"/>
    </row>
    <row r="169" ht="20" customFormat="1" customHeight="1" s="1">
      <c r="A169" s="241" t="n"/>
      <c r="B169" s="288" t="n"/>
      <c r="C169" s="406" t="n"/>
      <c r="D169" s="406" t="n"/>
      <c r="E169" s="406" t="n"/>
      <c r="F169" s="406" t="n"/>
      <c r="G169" s="406" t="n"/>
      <c r="H169" s="406" t="n"/>
      <c r="I169" s="406" t="n"/>
      <c r="J169" s="406" t="n"/>
      <c r="K169" s="406" t="n"/>
    </row>
    <row r="170" ht="20" customFormat="1" customHeight="1" s="1">
      <c r="A170" s="241" t="n"/>
      <c r="B170" s="288" t="n"/>
      <c r="C170" s="406" t="n"/>
      <c r="D170" s="406" t="n"/>
      <c r="E170" s="406" t="n"/>
      <c r="F170" s="406" t="n"/>
      <c r="G170" s="406" t="n"/>
      <c r="H170" s="406" t="n"/>
      <c r="I170" s="406" t="n"/>
      <c r="J170" s="406" t="n"/>
      <c r="K170" s="406" t="n"/>
    </row>
    <row r="171" ht="20" customFormat="1" customHeight="1" s="1">
      <c r="A171" s="241" t="n"/>
      <c r="B171" s="288" t="n"/>
      <c r="C171" s="406" t="n"/>
      <c r="D171" s="406" t="n"/>
      <c r="E171" s="406" t="n"/>
      <c r="F171" s="406" t="n"/>
      <c r="G171" s="406" t="n"/>
      <c r="H171" s="406" t="n"/>
      <c r="I171" s="406" t="n"/>
      <c r="J171" s="406" t="n"/>
      <c r="K171" s="406" t="n"/>
    </row>
    <row r="172" ht="20" customFormat="1" customHeight="1" s="1">
      <c r="A172" s="241" t="n"/>
      <c r="B172" s="288" t="n"/>
      <c r="C172" s="406" t="n"/>
      <c r="D172" s="406" t="n"/>
      <c r="E172" s="406" t="n"/>
      <c r="F172" s="406" t="n"/>
      <c r="G172" s="406" t="n"/>
      <c r="H172" s="406" t="n"/>
      <c r="I172" s="406" t="n"/>
      <c r="J172" s="406" t="n"/>
      <c r="K172" s="406" t="n"/>
    </row>
    <row r="173" ht="20" customFormat="1" customHeight="1" s="1">
      <c r="A173" s="241" t="n"/>
      <c r="B173" s="288" t="n"/>
      <c r="C173" s="406" t="n"/>
      <c r="D173" s="406" t="n"/>
      <c r="E173" s="406" t="n"/>
      <c r="F173" s="406" t="n"/>
      <c r="G173" s="406" t="n"/>
      <c r="H173" s="406" t="n"/>
      <c r="I173" s="406" t="n"/>
      <c r="J173" s="406" t="n"/>
      <c r="K173" s="406" t="n"/>
    </row>
    <row r="174" ht="20" customFormat="1" customHeight="1" s="1">
      <c r="A174" s="241" t="n"/>
      <c r="B174" s="288" t="n"/>
      <c r="C174" s="406" t="n"/>
      <c r="D174" s="406" t="n"/>
      <c r="E174" s="406" t="n"/>
      <c r="F174" s="406" t="n"/>
      <c r="G174" s="406" t="n"/>
      <c r="H174" s="406" t="n"/>
      <c r="I174" s="406" t="n"/>
      <c r="J174" s="406" t="n"/>
      <c r="K174" s="406" t="n"/>
    </row>
    <row r="175" ht="20" customFormat="1" customHeight="1" s="1">
      <c r="A175" s="241" t="n"/>
      <c r="B175" s="288" t="n"/>
      <c r="C175" s="406" t="n"/>
      <c r="D175" s="406" t="n"/>
      <c r="E175" s="406" t="n"/>
      <c r="F175" s="406" t="n"/>
      <c r="G175" s="406" t="n"/>
      <c r="H175" s="406" t="n"/>
      <c r="I175" s="406" t="n"/>
      <c r="J175" s="406" t="n"/>
      <c r="K175" s="406" t="n"/>
    </row>
    <row r="176" ht="20" customFormat="1" customHeight="1" s="1">
      <c r="A176" s="241" t="n"/>
      <c r="B176" s="288" t="n"/>
      <c r="C176" s="406" t="n"/>
      <c r="D176" s="406" t="n"/>
      <c r="E176" s="406" t="n"/>
      <c r="F176" s="406" t="n"/>
      <c r="G176" s="406" t="n"/>
      <c r="H176" s="406" t="n"/>
      <c r="I176" s="406" t="n"/>
      <c r="J176" s="406" t="n"/>
      <c r="K176" s="406" t="n"/>
    </row>
    <row r="177" ht="20" customFormat="1" customHeight="1" s="1">
      <c r="A177" s="241" t="n"/>
      <c r="B177" s="288" t="n"/>
      <c r="C177" s="406" t="n"/>
      <c r="D177" s="406" t="n"/>
      <c r="E177" s="406" t="n"/>
      <c r="F177" s="406" t="n"/>
      <c r="G177" s="406" t="n"/>
      <c r="H177" s="406" t="n"/>
      <c r="I177" s="406" t="n"/>
      <c r="J177" s="406" t="n"/>
      <c r="K177" s="406" t="n"/>
    </row>
    <row r="178" ht="20" customFormat="1" customHeight="1" s="1">
      <c r="A178" s="241" t="n"/>
      <c r="B178" s="288" t="n"/>
      <c r="C178" s="406" t="n"/>
      <c r="D178" s="406" t="n"/>
      <c r="E178" s="406" t="n"/>
      <c r="F178" s="406" t="n"/>
      <c r="G178" s="406" t="n"/>
      <c r="H178" s="406" t="n"/>
      <c r="I178" s="406" t="n"/>
      <c r="J178" s="406" t="n"/>
      <c r="K178" s="406" t="n"/>
    </row>
    <row r="179" ht="20" customFormat="1" customHeight="1" s="1">
      <c r="A179" s="241" t="n"/>
      <c r="B179" s="288" t="n"/>
      <c r="C179" s="406" t="n"/>
      <c r="D179" s="406" t="n"/>
      <c r="E179" s="406" t="n"/>
      <c r="F179" s="406" t="n"/>
      <c r="G179" s="406" t="n"/>
      <c r="H179" s="406" t="n"/>
      <c r="I179" s="406" t="n"/>
      <c r="J179" s="406" t="n"/>
      <c r="K179" s="406" t="n"/>
    </row>
    <row r="180" ht="20" customFormat="1" customHeight="1" s="1">
      <c r="A180" s="241" t="n"/>
      <c r="B180" s="288" t="n"/>
      <c r="C180" s="406" t="n"/>
      <c r="D180" s="406" t="n"/>
      <c r="E180" s="406" t="n"/>
      <c r="F180" s="406" t="n"/>
      <c r="G180" s="406" t="n"/>
      <c r="H180" s="406" t="n"/>
      <c r="I180" s="406" t="n"/>
      <c r="J180" s="406" t="n"/>
      <c r="K180" s="406" t="n"/>
    </row>
    <row r="181" ht="20" customFormat="1" customHeight="1" s="1">
      <c r="A181" s="241" t="n"/>
      <c r="B181" s="288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</row>
    <row r="182" ht="20" customFormat="1" customHeight="1" s="1">
      <c r="A182" s="241" t="n"/>
      <c r="B182" s="288" t="n"/>
      <c r="C182" s="406" t="n"/>
      <c r="D182" s="406" t="n"/>
      <c r="E182" s="406" t="n"/>
      <c r="F182" s="406" t="n"/>
      <c r="G182" s="406" t="n"/>
      <c r="H182" s="406" t="n"/>
      <c r="I182" s="406" t="n"/>
      <c r="J182" s="406" t="n"/>
      <c r="K182" s="406" t="n"/>
    </row>
    <row r="183" ht="20" customFormat="1" customHeight="1" s="1">
      <c r="A183" s="241" t="n"/>
      <c r="B183" s="288" t="n"/>
      <c r="C183" s="406" t="n"/>
      <c r="D183" s="406" t="n"/>
      <c r="E183" s="406" t="n"/>
      <c r="F183" s="406" t="n"/>
      <c r="G183" s="406" t="n"/>
      <c r="H183" s="406" t="n"/>
      <c r="I183" s="406" t="n"/>
      <c r="J183" s="406" t="n"/>
      <c r="K183" s="406" t="n"/>
    </row>
    <row r="184" ht="20" customFormat="1" customHeight="1" s="1">
      <c r="A184" s="241" t="n"/>
      <c r="B184" s="288" t="n"/>
      <c r="C184" s="406" t="n"/>
      <c r="D184" s="406" t="n"/>
      <c r="E184" s="406" t="n"/>
      <c r="F184" s="406" t="n"/>
      <c r="G184" s="406" t="n"/>
      <c r="H184" s="406" t="n"/>
      <c r="I184" s="406" t="n"/>
      <c r="J184" s="406" t="n"/>
      <c r="K184" s="406" t="n"/>
    </row>
    <row r="185" ht="20" customFormat="1" customHeight="1" s="1">
      <c r="A185" s="241" t="n"/>
      <c r="B185" s="288" t="n"/>
      <c r="C185" s="406" t="n"/>
      <c r="D185" s="406" t="n"/>
      <c r="E185" s="406" t="n"/>
      <c r="F185" s="406" t="n"/>
      <c r="G185" s="406" t="n"/>
      <c r="H185" s="406" t="n"/>
      <c r="I185" s="406" t="n"/>
      <c r="J185" s="406" t="n"/>
      <c r="K185" s="406" t="n"/>
    </row>
    <row r="186" ht="20" customFormat="1" customHeight="1" s="1">
      <c r="A186" s="241" t="n"/>
      <c r="B186" s="288" t="n"/>
      <c r="C186" s="406" t="n"/>
      <c r="D186" s="406" t="n"/>
      <c r="E186" s="406" t="n"/>
      <c r="F186" s="406" t="n"/>
      <c r="G186" s="406" t="n"/>
      <c r="H186" s="406" t="n"/>
      <c r="I186" s="406" t="n"/>
      <c r="J186" s="406" t="n"/>
      <c r="K186" s="406" t="n"/>
    </row>
    <row r="187" ht="20" customFormat="1" customHeight="1" s="1">
      <c r="A187" s="241" t="n"/>
      <c r="B187" s="288" t="n"/>
      <c r="C187" s="406" t="n"/>
      <c r="D187" s="406" t="n"/>
      <c r="E187" s="406" t="n"/>
      <c r="F187" s="406" t="n"/>
      <c r="G187" s="406" t="n"/>
      <c r="H187" s="406" t="n"/>
      <c r="I187" s="406" t="n"/>
      <c r="J187" s="406" t="n"/>
      <c r="K187" s="406" t="n"/>
    </row>
    <row r="188" ht="20" customFormat="1" customHeight="1" s="1">
      <c r="A188" s="241" t="n"/>
      <c r="B188" s="288" t="n"/>
      <c r="C188" s="406" t="n"/>
      <c r="D188" s="406" t="n"/>
      <c r="E188" s="406" t="n"/>
      <c r="F188" s="406" t="n"/>
      <c r="G188" s="406" t="n"/>
      <c r="H188" s="406" t="n"/>
      <c r="I188" s="406" t="n"/>
      <c r="J188" s="406" t="n"/>
      <c r="K188" s="406" t="n"/>
    </row>
    <row r="189" ht="20" customFormat="1" customHeight="1" s="1">
      <c r="A189" s="241" t="n"/>
      <c r="B189" s="288" t="n"/>
      <c r="C189" s="406" t="n"/>
      <c r="D189" s="406" t="n"/>
      <c r="E189" s="406" t="n"/>
      <c r="F189" s="406" t="n"/>
      <c r="G189" s="406" t="n"/>
      <c r="H189" s="406" t="n"/>
      <c r="I189" s="406" t="n"/>
      <c r="J189" s="406" t="n"/>
      <c r="K189" s="406" t="n"/>
    </row>
    <row r="190" ht="20" customFormat="1" customHeight="1" s="1">
      <c r="A190" s="241" t="n"/>
      <c r="B190" s="288" t="n"/>
      <c r="C190" s="406" t="n"/>
      <c r="D190" s="406" t="n"/>
      <c r="E190" s="406" t="n"/>
      <c r="F190" s="406" t="n"/>
      <c r="G190" s="406" t="n"/>
      <c r="H190" s="406" t="n"/>
      <c r="I190" s="406" t="n"/>
      <c r="J190" s="406" t="n"/>
      <c r="K190" s="406" t="n"/>
    </row>
    <row r="191" ht="20" customFormat="1" customHeight="1" s="1">
      <c r="A191" s="241" t="n"/>
      <c r="B191" s="288" t="n"/>
      <c r="C191" s="406" t="n"/>
      <c r="D191" s="406" t="n"/>
      <c r="E191" s="406" t="n"/>
      <c r="F191" s="406" t="n"/>
      <c r="G191" s="406" t="n"/>
      <c r="H191" s="406" t="n"/>
      <c r="I191" s="406" t="n"/>
      <c r="J191" s="406" t="n"/>
      <c r="K191" s="406" t="n"/>
    </row>
    <row r="192" ht="20" customFormat="1" customHeight="1" s="1">
      <c r="A192" s="241" t="n"/>
      <c r="B192" s="288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</row>
    <row r="193" ht="20" customFormat="1" customHeight="1" s="1">
      <c r="A193" s="241" t="n"/>
      <c r="B193" s="288" t="n"/>
      <c r="C193" s="406" t="n"/>
      <c r="D193" s="406" t="n"/>
      <c r="E193" s="406" t="n"/>
      <c r="F193" s="406" t="n"/>
      <c r="G193" s="406" t="n"/>
      <c r="H193" s="406" t="n"/>
      <c r="I193" s="406" t="n"/>
      <c r="J193" s="406" t="n"/>
      <c r="K193" s="406" t="n"/>
    </row>
    <row r="194" ht="20" customFormat="1" customHeight="1" s="1">
      <c r="A194" s="241" t="n"/>
      <c r="B194" s="288" t="n"/>
      <c r="C194" s="406" t="n"/>
      <c r="D194" s="406" t="n"/>
      <c r="E194" s="406" t="n"/>
      <c r="F194" s="406" t="n"/>
      <c r="G194" s="406" t="n"/>
      <c r="H194" s="406" t="n"/>
      <c r="I194" s="406" t="n"/>
      <c r="J194" s="406" t="n"/>
      <c r="K194" s="406" t="n"/>
    </row>
    <row r="195" ht="20" customFormat="1" customHeight="1" s="1">
      <c r="A195" s="241" t="n"/>
      <c r="B195" s="288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</row>
    <row r="196" ht="20" customFormat="1" customHeight="1" s="1">
      <c r="A196" s="241" t="n"/>
      <c r="B196" s="288" t="n"/>
      <c r="C196" s="406" t="n"/>
      <c r="D196" s="406" t="n"/>
      <c r="E196" s="406" t="n"/>
      <c r="F196" s="406" t="n"/>
      <c r="G196" s="406" t="n"/>
      <c r="H196" s="406" t="n"/>
      <c r="I196" s="406" t="n"/>
      <c r="J196" s="406" t="n"/>
      <c r="K196" s="406" t="n"/>
    </row>
    <row r="197" ht="20" customFormat="1" customHeight="1" s="1">
      <c r="A197" s="241" t="n"/>
      <c r="B197" s="288" t="n"/>
      <c r="C197" s="406" t="n"/>
      <c r="D197" s="406" t="n"/>
      <c r="E197" s="406" t="n"/>
      <c r="F197" s="406" t="n"/>
      <c r="G197" s="406" t="n"/>
      <c r="H197" s="406" t="n"/>
      <c r="I197" s="406" t="n"/>
      <c r="J197" s="406" t="n"/>
      <c r="K197" s="406" t="n"/>
    </row>
    <row r="198" ht="20" customFormat="1" customHeight="1" s="1">
      <c r="A198" s="241" t="n"/>
      <c r="B198" s="288" t="n"/>
      <c r="C198" s="406" t="n"/>
      <c r="D198" s="406" t="n"/>
      <c r="E198" s="406" t="n"/>
      <c r="F198" s="406" t="n"/>
      <c r="G198" s="406" t="n"/>
      <c r="H198" s="406" t="n"/>
      <c r="I198" s="406" t="n"/>
      <c r="J198" s="406" t="n"/>
      <c r="K198" s="406" t="n"/>
    </row>
    <row r="199" ht="20" customFormat="1" customHeight="1" s="1">
      <c r="A199" s="241" t="n"/>
      <c r="B199" s="288" t="n"/>
      <c r="C199" s="406" t="n"/>
      <c r="D199" s="406" t="n"/>
      <c r="E199" s="406" t="n"/>
      <c r="F199" s="406" t="n"/>
      <c r="G199" s="406" t="n"/>
      <c r="H199" s="406" t="n"/>
      <c r="I199" s="406" t="n"/>
      <c r="J199" s="406" t="n"/>
      <c r="K199" s="406" t="n"/>
    </row>
    <row r="200" ht="20" customFormat="1" customHeight="1" s="1">
      <c r="A200" s="241" t="n"/>
      <c r="B200" s="288" t="n"/>
      <c r="C200" s="406" t="n"/>
      <c r="D200" s="406" t="n"/>
      <c r="E200" s="406" t="n"/>
      <c r="F200" s="406" t="n"/>
      <c r="G200" s="406" t="n"/>
      <c r="H200" s="406" t="n"/>
      <c r="I200" s="406" t="n"/>
      <c r="J200" s="406" t="n"/>
      <c r="K200" s="406" t="n"/>
    </row>
    <row r="201" ht="20" customFormat="1" customHeight="1" s="1">
      <c r="A201" s="241" t="n"/>
      <c r="B201" s="288" t="n"/>
      <c r="C201" s="406" t="n"/>
      <c r="D201" s="406" t="n"/>
      <c r="E201" s="406" t="n"/>
      <c r="F201" s="406" t="n"/>
      <c r="G201" s="406" t="n"/>
      <c r="H201" s="406" t="n"/>
      <c r="I201" s="406" t="n"/>
      <c r="J201" s="406" t="n"/>
      <c r="K201" s="406" t="n"/>
    </row>
    <row r="202" ht="20" customFormat="1" customHeight="1" s="1">
      <c r="A202" s="241" t="n"/>
      <c r="B202" s="288" t="n"/>
      <c r="C202" s="406" t="n"/>
      <c r="D202" s="406" t="n"/>
      <c r="E202" s="406" t="n"/>
      <c r="F202" s="406" t="n"/>
      <c r="G202" s="406" t="n"/>
      <c r="H202" s="406" t="n"/>
      <c r="I202" s="406" t="n"/>
      <c r="J202" s="406" t="n"/>
      <c r="K202" s="406" t="n"/>
    </row>
    <row r="203" ht="20" customFormat="1" customHeight="1" s="1">
      <c r="A203" s="241" t="n"/>
      <c r="B203" s="288" t="n"/>
      <c r="C203" s="406" t="n"/>
      <c r="D203" s="406" t="n"/>
      <c r="E203" s="406" t="n"/>
      <c r="F203" s="406" t="n"/>
      <c r="G203" s="406" t="n"/>
      <c r="H203" s="406" t="n"/>
      <c r="I203" s="406" t="n"/>
      <c r="J203" s="406" t="n"/>
      <c r="K203" s="406" t="n"/>
    </row>
    <row r="204" ht="20" customFormat="1" customHeight="1" s="1">
      <c r="A204" s="241" t="n"/>
      <c r="B204" s="288" t="n"/>
      <c r="C204" s="406" t="n"/>
      <c r="D204" s="406" t="n"/>
      <c r="E204" s="406" t="n"/>
      <c r="F204" s="406" t="n"/>
      <c r="G204" s="406" t="n"/>
      <c r="H204" s="406" t="n"/>
      <c r="I204" s="406" t="n"/>
      <c r="J204" s="406" t="n"/>
      <c r="K204" s="406" t="n"/>
    </row>
    <row r="205" ht="20" customFormat="1" customHeight="1" s="1">
      <c r="A205" s="241" t="n"/>
      <c r="B205" s="288" t="n"/>
      <c r="C205" s="406" t="n"/>
      <c r="D205" s="406" t="n"/>
      <c r="E205" s="406" t="n"/>
      <c r="F205" s="406" t="n"/>
      <c r="G205" s="406" t="n"/>
      <c r="H205" s="406" t="n"/>
      <c r="I205" s="406" t="n"/>
      <c r="J205" s="406" t="n"/>
      <c r="K205" s="406" t="n"/>
    </row>
    <row r="206" ht="20" customFormat="1" customHeight="1" s="1">
      <c r="A206" s="241" t="n"/>
      <c r="B206" s="288" t="n"/>
      <c r="C206" s="406" t="n"/>
      <c r="D206" s="406" t="n"/>
      <c r="E206" s="406" t="n"/>
      <c r="F206" s="406" t="n"/>
      <c r="G206" s="406" t="n"/>
      <c r="H206" s="406" t="n"/>
      <c r="I206" s="406" t="n"/>
      <c r="J206" s="406" t="n"/>
      <c r="K206" s="406" t="n"/>
    </row>
    <row r="207" ht="20" customFormat="1" customHeight="1" s="1">
      <c r="A207" s="241" t="n"/>
      <c r="B207" s="288" t="n"/>
      <c r="C207" s="406" t="n"/>
      <c r="D207" s="406" t="n"/>
      <c r="E207" s="406" t="n"/>
      <c r="F207" s="406" t="n"/>
      <c r="G207" s="406" t="n"/>
      <c r="H207" s="406" t="n"/>
      <c r="I207" s="406" t="n"/>
      <c r="J207" s="406" t="n"/>
      <c r="K207" s="406" t="n"/>
    </row>
    <row r="208" ht="20" customFormat="1" customHeight="1" s="1">
      <c r="A208" s="241" t="n"/>
      <c r="B208" s="288" t="n"/>
      <c r="C208" s="406" t="n"/>
      <c r="D208" s="406" t="n"/>
      <c r="E208" s="406" t="n"/>
      <c r="F208" s="406" t="n"/>
      <c r="G208" s="406" t="n"/>
      <c r="H208" s="406" t="n"/>
      <c r="I208" s="406" t="n"/>
      <c r="J208" s="406" t="n"/>
      <c r="K208" s="406" t="n"/>
    </row>
    <row r="209" ht="20" customFormat="1" customHeight="1" s="1">
      <c r="A209" s="241" t="n"/>
      <c r="B209" s="288" t="n"/>
      <c r="C209" s="406" t="n"/>
      <c r="D209" s="406" t="n"/>
      <c r="E209" s="406" t="n"/>
      <c r="F209" s="406" t="n"/>
      <c r="G209" s="406" t="n"/>
      <c r="H209" s="406" t="n"/>
      <c r="I209" s="406" t="n"/>
      <c r="J209" s="406" t="n"/>
      <c r="K209" s="406" t="n"/>
    </row>
    <row r="210" ht="20" customFormat="1" customHeight="1" s="1">
      <c r="A210" s="241" t="n"/>
      <c r="B210" s="288" t="n"/>
      <c r="C210" s="406" t="n"/>
      <c r="D210" s="406" t="n"/>
      <c r="E210" s="406" t="n"/>
      <c r="F210" s="406" t="n"/>
      <c r="G210" s="406" t="n"/>
      <c r="H210" s="406" t="n"/>
      <c r="I210" s="406" t="n"/>
      <c r="J210" s="406" t="n"/>
      <c r="K210" s="406" t="n"/>
    </row>
    <row r="211" ht="20" customFormat="1" customHeight="1" s="1">
      <c r="A211" s="241" t="n"/>
      <c r="B211" s="288" t="n"/>
      <c r="C211" s="406" t="n"/>
      <c r="D211" s="406" t="n"/>
      <c r="E211" s="406" t="n"/>
      <c r="F211" s="406" t="n"/>
      <c r="G211" s="406" t="n"/>
      <c r="H211" s="406" t="n"/>
      <c r="I211" s="406" t="n"/>
      <c r="J211" s="406" t="n"/>
      <c r="K211" s="406" t="n"/>
    </row>
    <row r="212" ht="20" customFormat="1" customHeight="1" s="1">
      <c r="A212" s="241" t="n"/>
      <c r="B212" s="288" t="n"/>
      <c r="C212" s="406" t="n"/>
      <c r="D212" s="406" t="n"/>
      <c r="E212" s="406" t="n"/>
      <c r="F212" s="406" t="n"/>
      <c r="G212" s="406" t="n"/>
      <c r="H212" s="406" t="n"/>
      <c r="I212" s="406" t="n"/>
      <c r="J212" s="406" t="n"/>
      <c r="K212" s="406" t="n"/>
    </row>
    <row r="213" ht="20" customFormat="1" customHeight="1" s="1">
      <c r="A213" s="241" t="n"/>
      <c r="B213" s="288" t="n"/>
      <c r="C213" s="406" t="n"/>
      <c r="D213" s="406" t="n"/>
      <c r="E213" s="406" t="n"/>
      <c r="F213" s="406" t="n"/>
      <c r="G213" s="406" t="n"/>
      <c r="H213" s="406" t="n"/>
      <c r="I213" s="406" t="n"/>
      <c r="J213" s="406" t="n"/>
      <c r="K213" s="406" t="n"/>
    </row>
    <row r="214" ht="20" customFormat="1" customHeight="1" s="1">
      <c r="A214" s="241" t="n"/>
      <c r="B214" s="288" t="n"/>
      <c r="C214" s="406" t="n"/>
      <c r="D214" s="406" t="n"/>
      <c r="E214" s="406" t="n"/>
      <c r="F214" s="406" t="n"/>
      <c r="G214" s="406" t="n"/>
      <c r="H214" s="406" t="n"/>
      <c r="I214" s="406" t="n"/>
      <c r="J214" s="406" t="n"/>
      <c r="K214" s="406" t="n"/>
    </row>
    <row r="215" ht="20" customFormat="1" customHeight="1" s="1">
      <c r="A215" s="241" t="n"/>
      <c r="B215" s="288" t="n"/>
      <c r="C215" s="406" t="n"/>
      <c r="D215" s="406" t="n"/>
      <c r="E215" s="406" t="n"/>
      <c r="F215" s="406" t="n"/>
      <c r="G215" s="406" t="n"/>
      <c r="H215" s="406" t="n"/>
      <c r="I215" s="406" t="n"/>
      <c r="J215" s="406" t="n"/>
      <c r="K215" s="406" t="n"/>
    </row>
    <row r="216" ht="20" customFormat="1" customHeight="1" s="1">
      <c r="A216" s="241" t="n"/>
      <c r="B216" s="288" t="n"/>
      <c r="C216" s="406" t="n"/>
      <c r="D216" s="406" t="n"/>
      <c r="E216" s="406" t="n"/>
      <c r="F216" s="406" t="n"/>
      <c r="G216" s="406" t="n"/>
      <c r="H216" s="406" t="n"/>
      <c r="I216" s="406" t="n"/>
      <c r="J216" s="406" t="n"/>
      <c r="K216" s="406" t="n"/>
    </row>
    <row r="217" ht="20" customFormat="1" customHeight="1" s="1">
      <c r="A217" s="241" t="n"/>
      <c r="B217" s="288" t="n"/>
      <c r="C217" s="406" t="n"/>
      <c r="D217" s="406" t="n"/>
      <c r="E217" s="406" t="n"/>
      <c r="F217" s="406" t="n"/>
      <c r="G217" s="406" t="n"/>
      <c r="H217" s="406" t="n"/>
      <c r="I217" s="406" t="n"/>
      <c r="J217" s="406" t="n"/>
      <c r="K217" s="406" t="n"/>
    </row>
    <row r="218" ht="20" customFormat="1" customHeight="1" s="1">
      <c r="A218" s="241" t="n"/>
      <c r="B218" s="288" t="n"/>
      <c r="C218" s="406" t="n"/>
      <c r="D218" s="406" t="n"/>
      <c r="E218" s="406" t="n"/>
      <c r="F218" s="406" t="n"/>
      <c r="G218" s="406" t="n"/>
      <c r="H218" s="406" t="n"/>
      <c r="I218" s="406" t="n"/>
      <c r="J218" s="406" t="n"/>
      <c r="K218" s="406" t="n"/>
    </row>
    <row r="219" ht="20" customFormat="1" customHeight="1" s="1">
      <c r="A219" s="241" t="n"/>
      <c r="B219" s="288" t="n"/>
      <c r="C219" s="406" t="n"/>
      <c r="D219" s="406" t="n"/>
      <c r="E219" s="406" t="n"/>
      <c r="F219" s="406" t="n"/>
      <c r="G219" s="406" t="n"/>
      <c r="H219" s="406" t="n"/>
      <c r="I219" s="406" t="n"/>
      <c r="J219" s="406" t="n"/>
      <c r="K219" s="406" t="n"/>
    </row>
    <row r="220" ht="20" customFormat="1" customHeight="1" s="1">
      <c r="A220" s="241" t="n"/>
      <c r="B220" s="288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</row>
    <row r="221" ht="20" customFormat="1" customHeight="1" s="1">
      <c r="A221" s="241" t="n"/>
      <c r="B221" s="288" t="n"/>
      <c r="C221" s="406" t="n"/>
      <c r="D221" s="406" t="n"/>
      <c r="E221" s="406" t="n"/>
      <c r="F221" s="406" t="n"/>
      <c r="G221" s="406" t="n"/>
      <c r="H221" s="406" t="n"/>
      <c r="I221" s="406" t="n"/>
      <c r="J221" s="406" t="n"/>
      <c r="K221" s="406" t="n"/>
    </row>
    <row r="222" ht="20" customFormat="1" customHeight="1" s="1">
      <c r="A222" s="241" t="n"/>
      <c r="B222" s="288" t="n"/>
      <c r="C222" s="406" t="n"/>
      <c r="D222" s="406" t="n"/>
      <c r="E222" s="406" t="n"/>
      <c r="F222" s="406" t="n"/>
      <c r="G222" s="406" t="n"/>
      <c r="H222" s="406" t="n"/>
      <c r="I222" s="406" t="n"/>
      <c r="J222" s="406" t="n"/>
      <c r="K222" s="406" t="n"/>
    </row>
    <row r="223" ht="20" customFormat="1" customHeight="1" s="1">
      <c r="A223" s="241" t="n"/>
      <c r="B223" s="288" t="n"/>
      <c r="C223" s="406" t="n"/>
      <c r="D223" s="406" t="n"/>
      <c r="E223" s="406" t="n"/>
      <c r="F223" s="406" t="n"/>
      <c r="G223" s="406" t="n"/>
      <c r="H223" s="406" t="n"/>
      <c r="I223" s="406" t="n"/>
      <c r="J223" s="406" t="n"/>
      <c r="K223" s="406" t="n"/>
    </row>
    <row r="224" ht="20" customFormat="1" customHeight="1" s="1">
      <c r="A224" s="241" t="n"/>
      <c r="B224" s="288" t="n"/>
      <c r="C224" s="406" t="n"/>
      <c r="D224" s="406" t="n"/>
      <c r="E224" s="406" t="n"/>
      <c r="F224" s="406" t="n"/>
      <c r="G224" s="406" t="n"/>
      <c r="H224" s="406" t="n"/>
      <c r="I224" s="406" t="n"/>
      <c r="J224" s="406" t="n"/>
      <c r="K224" s="406" t="n"/>
    </row>
    <row r="225" ht="20" customFormat="1" customHeight="1" s="1">
      <c r="A225" s="241" t="n"/>
      <c r="B225" s="288" t="n"/>
      <c r="C225" s="406" t="n"/>
      <c r="D225" s="406" t="n"/>
      <c r="E225" s="406" t="n"/>
      <c r="F225" s="406" t="n"/>
      <c r="G225" s="406" t="n"/>
      <c r="H225" s="406" t="n"/>
      <c r="I225" s="406" t="n"/>
      <c r="J225" s="406" t="n"/>
      <c r="K225" s="406" t="n"/>
    </row>
    <row r="226" ht="20" customFormat="1" customHeight="1" s="1">
      <c r="A226" s="241" t="n"/>
      <c r="B226" s="288" t="n"/>
      <c r="C226" s="406" t="n"/>
      <c r="D226" s="406" t="n"/>
      <c r="E226" s="406" t="n"/>
      <c r="F226" s="406" t="n"/>
      <c r="G226" s="406" t="n"/>
      <c r="H226" s="406" t="n"/>
      <c r="I226" s="406" t="n"/>
      <c r="J226" s="406" t="n"/>
      <c r="K226" s="406" t="n"/>
    </row>
    <row r="227" ht="20" customFormat="1" customHeight="1" s="1">
      <c r="A227" s="241" t="n"/>
      <c r="B227" s="288" t="n"/>
      <c r="C227" s="406" t="n"/>
      <c r="D227" s="406" t="n"/>
      <c r="E227" s="406" t="n"/>
      <c r="F227" s="406" t="n"/>
      <c r="G227" s="406" t="n"/>
      <c r="H227" s="406" t="n"/>
      <c r="I227" s="406" t="n"/>
      <c r="J227" s="406" t="n"/>
      <c r="K227" s="406" t="n"/>
    </row>
    <row r="228" ht="20" customFormat="1" customHeight="1" s="1">
      <c r="A228" s="241" t="n"/>
      <c r="B228" s="288" t="n"/>
      <c r="C228" s="406" t="n"/>
      <c r="D228" s="406" t="n"/>
      <c r="E228" s="406" t="n"/>
      <c r="F228" s="406" t="n"/>
      <c r="G228" s="406" t="n"/>
      <c r="H228" s="406" t="n"/>
      <c r="I228" s="406" t="n"/>
      <c r="J228" s="406" t="n"/>
      <c r="K228" s="406" t="n"/>
    </row>
    <row r="229" ht="20" customFormat="1" customHeight="1" s="1">
      <c r="A229" s="241" t="n"/>
      <c r="B229" s="288" t="n"/>
      <c r="C229" s="406" t="n"/>
      <c r="D229" s="406" t="n"/>
      <c r="E229" s="406" t="n"/>
      <c r="F229" s="406" t="n"/>
      <c r="G229" s="406" t="n"/>
      <c r="H229" s="406" t="n"/>
      <c r="I229" s="406" t="n"/>
      <c r="J229" s="406" t="n"/>
      <c r="K229" s="406" t="n"/>
    </row>
    <row r="230" ht="20" customFormat="1" customHeight="1" s="1">
      <c r="A230" s="241" t="n"/>
      <c r="B230" s="288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</row>
    <row r="231" ht="20" customFormat="1" customHeight="1" s="1">
      <c r="A231" s="241" t="n"/>
      <c r="B231" s="288" t="n"/>
      <c r="C231" s="406" t="n"/>
      <c r="D231" s="406" t="n"/>
      <c r="E231" s="406" t="n"/>
      <c r="F231" s="406" t="n"/>
      <c r="G231" s="406" t="n"/>
      <c r="H231" s="406" t="n"/>
      <c r="I231" s="406" t="n"/>
      <c r="J231" s="406" t="n"/>
      <c r="K231" s="406" t="n"/>
    </row>
    <row r="232" ht="20" customFormat="1" customHeight="1" s="1">
      <c r="A232" s="241" t="n"/>
      <c r="B232" s="288" t="n"/>
      <c r="C232" s="406" t="n"/>
      <c r="D232" s="406" t="n"/>
      <c r="E232" s="406" t="n"/>
      <c r="F232" s="406" t="n"/>
      <c r="G232" s="406" t="n"/>
      <c r="H232" s="406" t="n"/>
      <c r="I232" s="406" t="n"/>
      <c r="J232" s="406" t="n"/>
      <c r="K232" s="406" t="n"/>
    </row>
    <row r="233" ht="20" customFormat="1" customHeight="1" s="1">
      <c r="A233" s="241" t="n"/>
      <c r="B233" s="288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</row>
    <row r="234" ht="20" customFormat="1" customHeight="1" s="1">
      <c r="A234" s="241" t="n"/>
      <c r="B234" s="288" t="n"/>
      <c r="C234" s="406" t="n"/>
      <c r="D234" s="406" t="n"/>
      <c r="E234" s="406" t="n"/>
      <c r="F234" s="406" t="n"/>
      <c r="G234" s="406" t="n"/>
      <c r="H234" s="406" t="n"/>
      <c r="I234" s="406" t="n"/>
      <c r="J234" s="406" t="n"/>
      <c r="K234" s="406" t="n"/>
    </row>
    <row r="235" ht="20" customFormat="1" customHeight="1" s="1">
      <c r="A235" s="241" t="n"/>
      <c r="B235" s="288" t="n"/>
      <c r="C235" s="406" t="n"/>
      <c r="D235" s="406" t="n"/>
      <c r="E235" s="406" t="n"/>
      <c r="F235" s="406" t="n"/>
      <c r="G235" s="406" t="n"/>
      <c r="H235" s="406" t="n"/>
      <c r="I235" s="406" t="n"/>
      <c r="J235" s="406" t="n"/>
      <c r="K235" s="406" t="n"/>
    </row>
    <row r="236" ht="20" customFormat="1" customHeight="1" s="1">
      <c r="A236" s="241" t="n"/>
      <c r="B236" s="288" t="n"/>
      <c r="C236" s="406" t="n"/>
      <c r="D236" s="406" t="n"/>
      <c r="E236" s="406" t="n"/>
      <c r="F236" s="406" t="n"/>
      <c r="G236" s="406" t="n"/>
      <c r="H236" s="406" t="n"/>
      <c r="I236" s="406" t="n"/>
      <c r="J236" s="406" t="n"/>
      <c r="K236" s="406" t="n"/>
    </row>
    <row r="237" ht="20" customFormat="1" customHeight="1" s="1">
      <c r="A237" s="241" t="n"/>
      <c r="B237" s="288" t="n"/>
      <c r="C237" s="406" t="n"/>
      <c r="D237" s="406" t="n"/>
      <c r="E237" s="406" t="n"/>
      <c r="F237" s="406" t="n"/>
      <c r="G237" s="406" t="n"/>
      <c r="H237" s="406" t="n"/>
      <c r="I237" s="406" t="n"/>
      <c r="J237" s="406" t="n"/>
      <c r="K237" s="406" t="n"/>
    </row>
    <row r="238" ht="20" customFormat="1" customHeight="1" s="1">
      <c r="A238" s="241" t="n"/>
      <c r="B238" s="288" t="n"/>
      <c r="C238" s="406" t="n"/>
      <c r="D238" s="406" t="n"/>
      <c r="E238" s="406" t="n"/>
      <c r="F238" s="406" t="n"/>
      <c r="G238" s="406" t="n"/>
      <c r="H238" s="406" t="n"/>
      <c r="I238" s="406" t="n"/>
      <c r="J238" s="406" t="n"/>
      <c r="K238" s="406" t="n"/>
    </row>
    <row r="239" ht="20" customFormat="1" customHeight="1" s="1">
      <c r="A239" s="241" t="n"/>
      <c r="B239" s="288" t="n"/>
      <c r="C239" s="406" t="n"/>
      <c r="D239" s="406" t="n"/>
      <c r="E239" s="406" t="n"/>
      <c r="F239" s="406" t="n"/>
      <c r="G239" s="406" t="n"/>
      <c r="H239" s="406" t="n"/>
      <c r="I239" s="406" t="n"/>
      <c r="J239" s="406" t="n"/>
      <c r="K239" s="406" t="n"/>
    </row>
    <row r="240" ht="20" customFormat="1" customHeight="1" s="1">
      <c r="A240" s="241" t="n"/>
      <c r="B240" s="288" t="n"/>
      <c r="C240" s="406" t="n"/>
      <c r="D240" s="406" t="n"/>
      <c r="E240" s="406" t="n"/>
      <c r="F240" s="406" t="n"/>
      <c r="G240" s="406" t="n"/>
      <c r="H240" s="406" t="n"/>
      <c r="I240" s="406" t="n"/>
      <c r="J240" s="406" t="n"/>
      <c r="K240" s="406" t="n"/>
    </row>
    <row r="241" ht="20" customFormat="1" customHeight="1" s="1">
      <c r="A241" s="241" t="n"/>
      <c r="B241" s="288" t="n"/>
      <c r="C241" s="406" t="n"/>
      <c r="D241" s="406" t="n"/>
      <c r="E241" s="406" t="n"/>
      <c r="F241" s="406" t="n"/>
      <c r="G241" s="406" t="n"/>
      <c r="H241" s="406" t="n"/>
      <c r="I241" s="406" t="n"/>
      <c r="J241" s="406" t="n"/>
      <c r="K241" s="406" t="n"/>
    </row>
    <row r="242" ht="20" customFormat="1" customHeight="1" s="1">
      <c r="A242" s="241" t="n"/>
      <c r="B242" s="288" t="n"/>
      <c r="C242" s="406" t="n"/>
      <c r="D242" s="406" t="n"/>
      <c r="E242" s="406" t="n"/>
      <c r="F242" s="406" t="n"/>
      <c r="G242" s="406" t="n"/>
      <c r="H242" s="406" t="n"/>
      <c r="I242" s="406" t="n"/>
      <c r="J242" s="406" t="n"/>
      <c r="K242" s="406" t="n"/>
    </row>
    <row r="243" ht="20" customFormat="1" customHeight="1" s="1">
      <c r="A243" s="241" t="n"/>
      <c r="B243" s="288" t="n"/>
      <c r="C243" s="406" t="n"/>
      <c r="D243" s="406" t="n"/>
      <c r="E243" s="406" t="n"/>
      <c r="F243" s="406" t="n"/>
      <c r="G243" s="406" t="n"/>
      <c r="H243" s="406" t="n"/>
      <c r="I243" s="406" t="n"/>
      <c r="J243" s="406" t="n"/>
      <c r="K243" s="406" t="n"/>
    </row>
    <row r="244" ht="20" customFormat="1" customHeight="1" s="1">
      <c r="A244" s="241" t="n"/>
      <c r="B244" s="288" t="n"/>
      <c r="C244" s="406" t="n"/>
      <c r="D244" s="406" t="n"/>
      <c r="E244" s="406" t="n"/>
      <c r="F244" s="406" t="n"/>
      <c r="G244" s="406" t="n"/>
      <c r="H244" s="406" t="n"/>
      <c r="I244" s="406" t="n"/>
      <c r="J244" s="406" t="n"/>
      <c r="K244" s="406" t="n"/>
    </row>
    <row r="245" ht="20" customFormat="1" customHeight="1" s="1">
      <c r="A245" s="241" t="n"/>
      <c r="B245" s="288" t="n"/>
      <c r="C245" s="406" t="n"/>
      <c r="D245" s="406" t="n"/>
      <c r="E245" s="406" t="n"/>
      <c r="F245" s="406" t="n"/>
      <c r="G245" s="406" t="n"/>
      <c r="H245" s="406" t="n"/>
      <c r="I245" s="406" t="n"/>
      <c r="J245" s="406" t="n"/>
      <c r="K245" s="406" t="n"/>
    </row>
    <row r="246" ht="20" customFormat="1" customHeight="1" s="1">
      <c r="A246" s="241" t="n"/>
      <c r="B246" s="288" t="n"/>
      <c r="C246" s="406" t="n"/>
      <c r="D246" s="406" t="n"/>
      <c r="E246" s="406" t="n"/>
      <c r="F246" s="406" t="n"/>
      <c r="G246" s="406" t="n"/>
      <c r="H246" s="406" t="n"/>
      <c r="I246" s="406" t="n"/>
      <c r="J246" s="406" t="n"/>
      <c r="K246" s="406" t="n"/>
    </row>
    <row r="247" ht="20" customFormat="1" customHeight="1" s="1">
      <c r="A247" s="241" t="n"/>
      <c r="B247" s="288" t="n"/>
      <c r="C247" s="406" t="n"/>
      <c r="D247" s="406" t="n"/>
      <c r="E247" s="406" t="n"/>
      <c r="F247" s="406" t="n"/>
      <c r="G247" s="406" t="n"/>
      <c r="H247" s="406" t="n"/>
      <c r="I247" s="406" t="n"/>
      <c r="J247" s="406" t="n"/>
      <c r="K247" s="406" t="n"/>
    </row>
    <row r="248" ht="20" customFormat="1" customHeight="1" s="1">
      <c r="A248" s="241" t="n"/>
      <c r="B248" s="288" t="n"/>
      <c r="C248" s="406" t="n"/>
      <c r="D248" s="406" t="n"/>
      <c r="E248" s="406" t="n"/>
      <c r="F248" s="406" t="n"/>
      <c r="G248" s="406" t="n"/>
      <c r="H248" s="406" t="n"/>
      <c r="I248" s="406" t="n"/>
      <c r="J248" s="406" t="n"/>
      <c r="K248" s="406" t="n"/>
    </row>
    <row r="249" ht="20" customFormat="1" customHeight="1" s="1">
      <c r="A249" s="241" t="n"/>
      <c r="B249" s="288" t="n"/>
      <c r="C249" s="406" t="n"/>
      <c r="D249" s="406" t="n"/>
      <c r="E249" s="406" t="n"/>
      <c r="F249" s="406" t="n"/>
      <c r="G249" s="406" t="n"/>
      <c r="H249" s="406" t="n"/>
      <c r="I249" s="406" t="n"/>
      <c r="J249" s="406" t="n"/>
      <c r="K249" s="406" t="n"/>
    </row>
    <row r="250" ht="20" customFormat="1" customHeight="1" s="1">
      <c r="A250" s="241" t="n"/>
      <c r="B250" s="288" t="n"/>
      <c r="C250" s="406" t="n"/>
      <c r="D250" s="406" t="n"/>
      <c r="E250" s="406" t="n"/>
      <c r="F250" s="406" t="n"/>
      <c r="G250" s="406" t="n"/>
      <c r="H250" s="406" t="n"/>
      <c r="I250" s="406" t="n"/>
      <c r="J250" s="406" t="n"/>
      <c r="K250" s="406" t="n"/>
    </row>
    <row r="251" ht="20" customFormat="1" customHeight="1" s="1">
      <c r="A251" s="241" t="n"/>
      <c r="B251" s="288" t="n"/>
      <c r="C251" s="406" t="n"/>
      <c r="D251" s="406" t="n"/>
      <c r="E251" s="406" t="n"/>
      <c r="F251" s="406" t="n"/>
      <c r="G251" s="406" t="n"/>
      <c r="H251" s="406" t="n"/>
      <c r="I251" s="406" t="n"/>
      <c r="J251" s="406" t="n"/>
      <c r="K251" s="406" t="n"/>
    </row>
    <row r="252" ht="16.5" customHeight="1" s="65">
      <c r="A252" s="241" t="n"/>
      <c r="B252" s="288" t="n"/>
      <c r="C252" s="406" t="n"/>
      <c r="D252" s="406" t="n"/>
      <c r="E252" s="406" t="n"/>
      <c r="F252" s="406" t="n"/>
      <c r="G252" s="406" t="n"/>
      <c r="H252" s="406" t="n"/>
      <c r="I252" s="406" t="n"/>
      <c r="J252" s="406" t="n"/>
      <c r="K252" s="406" t="n"/>
    </row>
    <row r="253" ht="16.5" customHeight="1" s="65">
      <c r="A253" s="241" t="n"/>
      <c r="B253" s="288" t="n"/>
      <c r="C253" s="406" t="n"/>
      <c r="D253" s="406" t="n"/>
      <c r="E253" s="406" t="n"/>
      <c r="F253" s="406" t="n"/>
      <c r="G253" s="406" t="n"/>
      <c r="H253" s="406" t="n"/>
      <c r="I253" s="406" t="n"/>
      <c r="J253" s="406" t="n"/>
      <c r="K253" s="406" t="n"/>
    </row>
    <row r="254" ht="16.5" customHeight="1" s="65">
      <c r="A254" s="241" t="n"/>
      <c r="B254" s="288" t="n"/>
      <c r="C254" s="406" t="n"/>
      <c r="D254" s="406" t="n"/>
      <c r="E254" s="406" t="n"/>
      <c r="F254" s="406" t="n"/>
      <c r="G254" s="406" t="n"/>
      <c r="H254" s="406" t="n"/>
      <c r="I254" s="406" t="n"/>
      <c r="J254" s="406" t="n"/>
      <c r="K254" s="406" t="n"/>
    </row>
    <row r="255" ht="16.5" customHeight="1" s="65">
      <c r="A255" s="241" t="n"/>
      <c r="B255" s="288" t="n"/>
      <c r="C255" s="406" t="n"/>
      <c r="D255" s="406" t="n"/>
      <c r="E255" s="406" t="n"/>
      <c r="F255" s="406" t="n"/>
      <c r="G255" s="406" t="n"/>
      <c r="H255" s="406" t="n"/>
      <c r="I255" s="406" t="n"/>
      <c r="J255" s="406" t="n"/>
      <c r="K255" s="406" t="n"/>
    </row>
    <row r="256" ht="16.5" customHeight="1" s="65">
      <c r="A256" s="241" t="n"/>
      <c r="B256" s="288" t="n"/>
      <c r="C256" s="406" t="n"/>
      <c r="D256" s="406" t="n"/>
      <c r="E256" s="406" t="n"/>
      <c r="F256" s="406" t="n"/>
      <c r="G256" s="406" t="n"/>
      <c r="H256" s="406" t="n"/>
      <c r="I256" s="406" t="n"/>
      <c r="J256" s="406" t="n"/>
      <c r="K256" s="406" t="n"/>
    </row>
    <row r="257" ht="16.5" customHeight="1" s="65">
      <c r="A257" s="241" t="n"/>
      <c r="B257" s="288" t="n"/>
      <c r="C257" s="406" t="n"/>
      <c r="D257" s="406" t="n"/>
      <c r="E257" s="406" t="n"/>
      <c r="F257" s="406" t="n"/>
      <c r="G257" s="406" t="n"/>
      <c r="H257" s="406" t="n"/>
      <c r="I257" s="406" t="n"/>
      <c r="J257" s="406" t="n"/>
      <c r="K257" s="406" t="n"/>
    </row>
    <row r="258" ht="16.5" customHeight="1" s="65">
      <c r="A258" s="241" t="n"/>
      <c r="B258" s="288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</row>
    <row r="259" ht="16.5" customHeight="1" s="65">
      <c r="A259" s="241" t="n"/>
      <c r="B259" s="288" t="n"/>
      <c r="C259" s="406" t="n"/>
      <c r="D259" s="406" t="n"/>
      <c r="E259" s="406" t="n"/>
      <c r="F259" s="406" t="n"/>
      <c r="G259" s="406" t="n"/>
      <c r="H259" s="406" t="n"/>
      <c r="I259" s="406" t="n"/>
      <c r="J259" s="406" t="n"/>
      <c r="K259" s="406" t="n"/>
    </row>
    <row r="260" ht="16.5" customHeight="1" s="65">
      <c r="A260" s="241" t="n"/>
      <c r="B260" s="288" t="n"/>
      <c r="C260" s="406" t="n"/>
      <c r="D260" s="406" t="n"/>
      <c r="E260" s="406" t="n"/>
      <c r="F260" s="406" t="n"/>
      <c r="G260" s="406" t="n"/>
      <c r="H260" s="406" t="n"/>
      <c r="I260" s="406" t="n"/>
      <c r="J260" s="406" t="n"/>
      <c r="K260" s="406" t="n"/>
    </row>
    <row r="261" ht="16.5" customHeight="1" s="65">
      <c r="A261" s="241" t="n"/>
      <c r="B261" s="288" t="n"/>
      <c r="C261" s="406" t="n"/>
      <c r="D261" s="406" t="n"/>
      <c r="E261" s="406" t="n"/>
      <c r="F261" s="406" t="n"/>
      <c r="G261" s="406" t="n"/>
      <c r="H261" s="406" t="n"/>
      <c r="I261" s="406" t="n"/>
      <c r="J261" s="406" t="n"/>
      <c r="K261" s="406" t="n"/>
    </row>
    <row r="262" ht="16.5" customHeight="1" s="65">
      <c r="A262" s="241" t="n"/>
      <c r="B262" s="288" t="n"/>
      <c r="C262" s="406" t="n"/>
      <c r="D262" s="406" t="n"/>
      <c r="E262" s="406" t="n"/>
      <c r="F262" s="406" t="n"/>
      <c r="G262" s="406" t="n"/>
      <c r="H262" s="406" t="n"/>
      <c r="I262" s="406" t="n"/>
      <c r="J262" s="406" t="n"/>
      <c r="K262" s="406" t="n"/>
    </row>
    <row r="263" ht="16.5" customHeight="1" s="65">
      <c r="A263" s="241" t="n"/>
      <c r="B263" s="288" t="n"/>
      <c r="C263" s="406" t="n"/>
      <c r="D263" s="406" t="n"/>
      <c r="E263" s="406" t="n"/>
      <c r="F263" s="406" t="n"/>
      <c r="G263" s="406" t="n"/>
      <c r="H263" s="406" t="n"/>
      <c r="I263" s="406" t="n"/>
      <c r="J263" s="406" t="n"/>
      <c r="K263" s="406" t="n"/>
    </row>
    <row r="264" ht="16.5" customHeight="1" s="65">
      <c r="A264" s="241" t="n"/>
      <c r="B264" s="288" t="n"/>
      <c r="C264" s="406" t="n"/>
      <c r="D264" s="406" t="n"/>
      <c r="E264" s="406" t="n"/>
      <c r="F264" s="406" t="n"/>
      <c r="G264" s="406" t="n"/>
      <c r="H264" s="406" t="n"/>
      <c r="I264" s="406" t="n"/>
      <c r="J264" s="406" t="n"/>
      <c r="K264" s="406" t="n"/>
    </row>
    <row r="265" ht="16.5" customHeight="1" s="65">
      <c r="A265" s="241" t="n"/>
      <c r="B265" s="288" t="n"/>
      <c r="C265" s="406" t="n"/>
      <c r="D265" s="406" t="n"/>
      <c r="E265" s="406" t="n"/>
      <c r="F265" s="406" t="n"/>
      <c r="G265" s="406" t="n"/>
      <c r="H265" s="406" t="n"/>
      <c r="I265" s="406" t="n"/>
      <c r="J265" s="406" t="n"/>
      <c r="K265" s="406" t="n"/>
    </row>
    <row r="266" ht="16.5" customHeight="1" s="65">
      <c r="A266" s="241" t="n"/>
      <c r="B266" s="288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</row>
    <row r="267" ht="16.5" customHeight="1" s="65">
      <c r="A267" s="241" t="n"/>
      <c r="B267" s="288" t="n"/>
      <c r="C267" s="406" t="n"/>
      <c r="D267" s="406" t="n"/>
      <c r="E267" s="406" t="n"/>
      <c r="F267" s="406" t="n"/>
      <c r="G267" s="406" t="n"/>
      <c r="H267" s="406" t="n"/>
      <c r="I267" s="406" t="n"/>
      <c r="J267" s="406" t="n"/>
      <c r="K267" s="406" t="n"/>
    </row>
    <row r="268" ht="16.5" customHeight="1" s="65">
      <c r="A268" s="241" t="n"/>
      <c r="B268" s="288" t="n"/>
      <c r="C268" s="406" t="n"/>
      <c r="D268" s="406" t="n"/>
      <c r="E268" s="406" t="n"/>
      <c r="F268" s="406" t="n"/>
      <c r="G268" s="406" t="n"/>
      <c r="H268" s="406" t="n"/>
      <c r="I268" s="406" t="n"/>
      <c r="J268" s="406" t="n"/>
      <c r="K268" s="406" t="n"/>
    </row>
    <row r="269" ht="16.5" customHeight="1" s="65">
      <c r="A269" s="241" t="n"/>
      <c r="B269" s="288" t="n"/>
      <c r="C269" s="406" t="n"/>
      <c r="D269" s="406" t="n"/>
      <c r="E269" s="406" t="n"/>
      <c r="F269" s="406" t="n"/>
      <c r="G269" s="406" t="n"/>
      <c r="H269" s="406" t="n"/>
      <c r="I269" s="406" t="n"/>
      <c r="J269" s="406" t="n"/>
      <c r="K269" s="406" t="n"/>
    </row>
    <row r="270" ht="16.5" customHeight="1" s="65">
      <c r="A270" s="241" t="n"/>
      <c r="B270" s="288" t="n"/>
      <c r="C270" s="406" t="n"/>
      <c r="D270" s="406" t="n"/>
      <c r="E270" s="406" t="n"/>
      <c r="F270" s="406" t="n"/>
      <c r="G270" s="406" t="n"/>
      <c r="H270" s="406" t="n"/>
      <c r="I270" s="406" t="n"/>
      <c r="J270" s="406" t="n"/>
      <c r="K270" s="406" t="n"/>
    </row>
    <row r="271" ht="16.5" customHeight="1" s="65">
      <c r="A271" s="241" t="n"/>
      <c r="B271" s="288" t="n"/>
      <c r="C271" s="406" t="n"/>
      <c r="D271" s="406" t="n"/>
      <c r="E271" s="406" t="n"/>
      <c r="F271" s="406" t="n"/>
      <c r="G271" s="406" t="n"/>
      <c r="H271" s="406" t="n"/>
      <c r="I271" s="406" t="n"/>
      <c r="J271" s="406" t="n"/>
      <c r="K271" s="406" t="n"/>
    </row>
    <row r="272" ht="16.5" customHeight="1" s="65">
      <c r="A272" s="241" t="n"/>
      <c r="B272" s="288" t="n"/>
      <c r="C272" s="406" t="n"/>
      <c r="D272" s="406" t="n"/>
      <c r="E272" s="406" t="n"/>
      <c r="F272" s="406" t="n"/>
      <c r="G272" s="406" t="n"/>
      <c r="H272" s="406" t="n"/>
      <c r="I272" s="406" t="n"/>
      <c r="J272" s="406" t="n"/>
      <c r="K272" s="406" t="n"/>
    </row>
    <row r="273" ht="16.5" customHeight="1" s="65">
      <c r="A273" s="241" t="n"/>
      <c r="B273" s="288" t="n"/>
      <c r="C273" s="406" t="n"/>
      <c r="D273" s="406" t="n"/>
      <c r="E273" s="406" t="n"/>
      <c r="F273" s="406" t="n"/>
      <c r="G273" s="406" t="n"/>
      <c r="H273" s="406" t="n"/>
      <c r="I273" s="406" t="n"/>
      <c r="J273" s="406" t="n"/>
      <c r="K273" s="406" t="n"/>
    </row>
    <row r="274" ht="16.5" customHeight="1" s="65">
      <c r="A274" s="241" t="n"/>
      <c r="B274" s="288" t="n"/>
      <c r="C274" s="406" t="n"/>
      <c r="D274" s="406" t="n"/>
      <c r="E274" s="406" t="n"/>
      <c r="F274" s="406" t="n"/>
      <c r="G274" s="406" t="n"/>
      <c r="H274" s="406" t="n"/>
      <c r="I274" s="406" t="n"/>
      <c r="J274" s="406" t="n"/>
      <c r="K274" s="406" t="n"/>
    </row>
    <row r="275" ht="16.5" customHeight="1" s="65">
      <c r="A275" s="241" t="n"/>
      <c r="B275" s="288" t="n"/>
      <c r="C275" s="406" t="n"/>
      <c r="D275" s="406" t="n"/>
      <c r="E275" s="406" t="n"/>
      <c r="F275" s="406" t="n"/>
      <c r="G275" s="406" t="n"/>
      <c r="H275" s="406" t="n"/>
      <c r="I275" s="406" t="n"/>
      <c r="J275" s="406" t="n"/>
      <c r="K275" s="406" t="n"/>
    </row>
    <row r="276" ht="16.5" customHeight="1" s="65">
      <c r="A276" s="241" t="n"/>
      <c r="B276" s="288" t="n"/>
      <c r="C276" s="406" t="n"/>
      <c r="D276" s="406" t="n"/>
      <c r="E276" s="406" t="n"/>
      <c r="F276" s="406" t="n"/>
      <c r="G276" s="406" t="n"/>
      <c r="H276" s="406" t="n"/>
      <c r="I276" s="406" t="n"/>
      <c r="J276" s="406" t="n"/>
      <c r="K276" s="406" t="n"/>
    </row>
    <row r="277" ht="16.5" customHeight="1" s="65">
      <c r="A277" s="241" t="n"/>
      <c r="B277" s="288" t="n"/>
      <c r="C277" s="406" t="n"/>
      <c r="D277" s="406" t="n"/>
      <c r="E277" s="406" t="n"/>
      <c r="F277" s="406" t="n"/>
      <c r="G277" s="406" t="n"/>
      <c r="H277" s="406" t="n"/>
      <c r="I277" s="406" t="n"/>
      <c r="J277" s="406" t="n"/>
      <c r="K277" s="406" t="n"/>
    </row>
    <row r="278" ht="16.5" customHeight="1" s="65">
      <c r="A278" s="241" t="n"/>
      <c r="B278" s="288" t="n"/>
      <c r="C278" s="406" t="n"/>
      <c r="D278" s="406" t="n"/>
      <c r="E278" s="406" t="n"/>
      <c r="F278" s="406" t="n"/>
      <c r="G278" s="406" t="n"/>
      <c r="H278" s="406" t="n"/>
      <c r="I278" s="406" t="n"/>
      <c r="J278" s="406" t="n"/>
      <c r="K278" s="406" t="n"/>
    </row>
    <row r="279" ht="16.5" customHeight="1" s="65">
      <c r="A279" s="241" t="n"/>
      <c r="B279" s="288" t="n"/>
      <c r="C279" s="406" t="n"/>
      <c r="D279" s="406" t="n"/>
      <c r="E279" s="406" t="n"/>
      <c r="F279" s="406" t="n"/>
      <c r="G279" s="406" t="n"/>
      <c r="H279" s="406" t="n"/>
      <c r="I279" s="406" t="n"/>
      <c r="J279" s="406" t="n"/>
      <c r="K279" s="406" t="n"/>
    </row>
    <row r="280" ht="16.5" customHeight="1" s="65">
      <c r="A280" s="241" t="n"/>
      <c r="B280" s="288" t="n"/>
      <c r="C280" s="406" t="n"/>
      <c r="D280" s="406" t="n"/>
      <c r="E280" s="406" t="n"/>
      <c r="F280" s="406" t="n"/>
      <c r="G280" s="406" t="n"/>
      <c r="H280" s="406" t="n"/>
      <c r="I280" s="406" t="n"/>
      <c r="J280" s="406" t="n"/>
      <c r="K280" s="406" t="n"/>
    </row>
    <row r="281" ht="16.5" customHeight="1" s="65">
      <c r="A281" s="241" t="n"/>
      <c r="B281" s="288" t="n"/>
      <c r="C281" s="406" t="n"/>
      <c r="D281" s="406" t="n"/>
      <c r="E281" s="406" t="n"/>
      <c r="F281" s="406" t="n"/>
      <c r="G281" s="406" t="n"/>
      <c r="H281" s="406" t="n"/>
      <c r="I281" s="406" t="n"/>
      <c r="J281" s="406" t="n"/>
      <c r="K281" s="406" t="n"/>
    </row>
    <row r="282" ht="16.5" customHeight="1" s="65">
      <c r="A282" s="241" t="n"/>
      <c r="B282" s="288" t="n"/>
      <c r="C282" s="406" t="n"/>
      <c r="D282" s="406" t="n"/>
      <c r="E282" s="406" t="n"/>
      <c r="F282" s="406" t="n"/>
      <c r="G282" s="406" t="n"/>
      <c r="H282" s="406" t="n"/>
      <c r="I282" s="406" t="n"/>
      <c r="J282" s="406" t="n"/>
      <c r="K282" s="406" t="n"/>
    </row>
    <row r="283" ht="16.5" customHeight="1" s="65">
      <c r="A283" s="241" t="n"/>
      <c r="B283" s="288" t="n"/>
      <c r="C283" s="406" t="n"/>
      <c r="D283" s="406" t="n"/>
      <c r="E283" s="406" t="n"/>
      <c r="F283" s="406" t="n"/>
      <c r="G283" s="406" t="n"/>
      <c r="H283" s="406" t="n"/>
      <c r="I283" s="406" t="n"/>
      <c r="J283" s="406" t="n"/>
      <c r="K283" s="406" t="n"/>
    </row>
    <row r="284" ht="16.5" customHeight="1" s="65">
      <c r="A284" s="241" t="n"/>
      <c r="B284" s="288" t="n"/>
      <c r="C284" s="406" t="n"/>
      <c r="D284" s="406" t="n"/>
      <c r="E284" s="406" t="n"/>
      <c r="F284" s="406" t="n"/>
      <c r="G284" s="406" t="n"/>
      <c r="H284" s="406" t="n"/>
      <c r="I284" s="406" t="n"/>
      <c r="J284" s="406" t="n"/>
      <c r="K284" s="406" t="n"/>
    </row>
    <row r="285" ht="16.5" customHeight="1" s="65">
      <c r="A285" s="241" t="n"/>
      <c r="B285" s="288" t="n"/>
      <c r="C285" s="406" t="n"/>
      <c r="D285" s="406" t="n"/>
      <c r="E285" s="406" t="n"/>
      <c r="F285" s="406" t="n"/>
      <c r="G285" s="406" t="n"/>
      <c r="H285" s="406" t="n"/>
      <c r="I285" s="406" t="n"/>
      <c r="J285" s="406" t="n"/>
      <c r="K285" s="406" t="n"/>
    </row>
    <row r="286" ht="16.5" customHeight="1" s="65">
      <c r="A286" s="241" t="n"/>
      <c r="B286" s="288" t="n"/>
      <c r="C286" s="406" t="n"/>
      <c r="D286" s="406" t="n"/>
      <c r="E286" s="406" t="n"/>
      <c r="F286" s="406" t="n"/>
      <c r="G286" s="406" t="n"/>
      <c r="H286" s="406" t="n"/>
      <c r="I286" s="406" t="n"/>
      <c r="J286" s="406" t="n"/>
      <c r="K286" s="406" t="n"/>
    </row>
    <row r="287" ht="16.5" customHeight="1" s="65">
      <c r="A287" s="241" t="n"/>
      <c r="B287" s="288" t="n"/>
      <c r="C287" s="406" t="n"/>
      <c r="D287" s="406" t="n"/>
      <c r="E287" s="406" t="n"/>
      <c r="F287" s="406" t="n"/>
      <c r="G287" s="406" t="n"/>
      <c r="H287" s="406" t="n"/>
      <c r="I287" s="406" t="n"/>
      <c r="J287" s="406" t="n"/>
      <c r="K287" s="406" t="n"/>
    </row>
    <row r="288" ht="16.5" customHeight="1" s="65">
      <c r="A288" s="241" t="n"/>
      <c r="B288" s="288" t="n"/>
      <c r="C288" s="406" t="n"/>
      <c r="D288" s="406" t="n"/>
      <c r="E288" s="406" t="n"/>
      <c r="F288" s="406" t="n"/>
      <c r="G288" s="406" t="n"/>
      <c r="H288" s="406" t="n"/>
      <c r="I288" s="406" t="n"/>
      <c r="J288" s="406" t="n"/>
      <c r="K288" s="406" t="n"/>
    </row>
    <row r="289" ht="16.5" customHeight="1" s="65">
      <c r="A289" s="241" t="n"/>
      <c r="B289" s="288" t="n"/>
      <c r="C289" s="406" t="n"/>
      <c r="D289" s="406" t="n"/>
      <c r="E289" s="406" t="n"/>
      <c r="F289" s="406" t="n"/>
      <c r="G289" s="406" t="n"/>
      <c r="H289" s="406" t="n"/>
      <c r="I289" s="406" t="n"/>
      <c r="J289" s="406" t="n"/>
      <c r="K289" s="406" t="n"/>
    </row>
    <row r="290" ht="16.5" customHeight="1" s="65">
      <c r="A290" s="241" t="n"/>
      <c r="B290" s="288" t="n"/>
      <c r="C290" s="406" t="n"/>
      <c r="D290" s="406" t="n"/>
      <c r="E290" s="406" t="n"/>
      <c r="F290" s="406" t="n"/>
      <c r="G290" s="406" t="n"/>
      <c r="H290" s="406" t="n"/>
      <c r="I290" s="406" t="n"/>
      <c r="J290" s="406" t="n"/>
      <c r="K290" s="406" t="n"/>
    </row>
    <row r="291" ht="16.5" customHeight="1" s="65">
      <c r="A291" s="241" t="n"/>
      <c r="B291" s="288" t="n"/>
      <c r="C291" s="406" t="n"/>
      <c r="D291" s="406" t="n"/>
      <c r="E291" s="406" t="n"/>
      <c r="F291" s="406" t="n"/>
      <c r="G291" s="406" t="n"/>
      <c r="H291" s="406" t="n"/>
      <c r="I291" s="406" t="n"/>
      <c r="J291" s="406" t="n"/>
      <c r="K291" s="406" t="n"/>
    </row>
    <row r="292" ht="16.5" customHeight="1" s="65">
      <c r="A292" s="241" t="n"/>
      <c r="B292" s="288" t="n"/>
      <c r="C292" s="406" t="n"/>
      <c r="D292" s="406" t="n"/>
      <c r="E292" s="406" t="n"/>
      <c r="F292" s="406" t="n"/>
      <c r="G292" s="406" t="n"/>
      <c r="H292" s="406" t="n"/>
      <c r="I292" s="406" t="n"/>
      <c r="J292" s="406" t="n"/>
      <c r="K292" s="406" t="n"/>
    </row>
    <row r="293" ht="16.5" customHeight="1" s="65">
      <c r="A293" s="241" t="n"/>
      <c r="B293" s="288" t="n"/>
      <c r="C293" s="406" t="n"/>
      <c r="D293" s="406" t="n"/>
      <c r="E293" s="406" t="n"/>
      <c r="F293" s="406" t="n"/>
      <c r="G293" s="406" t="n"/>
      <c r="H293" s="406" t="n"/>
      <c r="I293" s="406" t="n"/>
      <c r="J293" s="406" t="n"/>
      <c r="K293" s="406" t="n"/>
    </row>
    <row r="294" ht="16.5" customHeight="1" s="65">
      <c r="A294" s="241" t="n"/>
      <c r="B294" s="288" t="n"/>
      <c r="C294" s="406" t="n"/>
      <c r="D294" s="406" t="n"/>
      <c r="E294" s="406" t="n"/>
      <c r="F294" s="406" t="n"/>
      <c r="G294" s="406" t="n"/>
      <c r="H294" s="406" t="n"/>
      <c r="I294" s="406" t="n"/>
      <c r="J294" s="406" t="n"/>
      <c r="K294" s="406" t="n"/>
    </row>
    <row r="295" ht="16.5" customHeight="1" s="65">
      <c r="A295" s="241" t="n"/>
      <c r="B295" s="288" t="n"/>
      <c r="C295" s="406" t="n"/>
      <c r="D295" s="406" t="n"/>
      <c r="E295" s="406" t="n"/>
      <c r="F295" s="406" t="n"/>
      <c r="G295" s="406" t="n"/>
      <c r="H295" s="406" t="n"/>
      <c r="I295" s="406" t="n"/>
      <c r="J295" s="406" t="n"/>
      <c r="K295" s="406" t="n"/>
    </row>
    <row r="296" ht="16.5" customHeight="1" s="65">
      <c r="A296" s="241" t="n"/>
      <c r="B296" s="288" t="n"/>
      <c r="C296" s="406" t="n"/>
      <c r="D296" s="406" t="n"/>
      <c r="E296" s="406" t="n"/>
      <c r="F296" s="406" t="n"/>
      <c r="G296" s="406" t="n"/>
      <c r="H296" s="406" t="n"/>
      <c r="I296" s="406" t="n"/>
      <c r="J296" s="406" t="n"/>
      <c r="K296" s="406" t="n"/>
    </row>
    <row r="297" ht="16.5" customHeight="1" s="65">
      <c r="A297" s="241" t="n"/>
      <c r="B297" s="288" t="n"/>
      <c r="C297" s="406" t="n"/>
      <c r="D297" s="406" t="n"/>
      <c r="E297" s="406" t="n"/>
      <c r="F297" s="406" t="n"/>
      <c r="G297" s="406" t="n"/>
      <c r="H297" s="406" t="n"/>
      <c r="I297" s="406" t="n"/>
      <c r="J297" s="406" t="n"/>
      <c r="K297" s="406" t="n"/>
    </row>
    <row r="298" ht="16.5" customHeight="1" s="65">
      <c r="A298" s="241" t="n"/>
      <c r="B298" s="288" t="n"/>
      <c r="C298" s="406" t="n"/>
      <c r="D298" s="406" t="n"/>
      <c r="E298" s="406" t="n"/>
      <c r="F298" s="406" t="n"/>
      <c r="G298" s="406" t="n"/>
      <c r="H298" s="406" t="n"/>
      <c r="I298" s="406" t="n"/>
      <c r="J298" s="406" t="n"/>
      <c r="K298" s="406" t="n"/>
    </row>
    <row r="299" ht="16.5" customHeight="1" s="65">
      <c r="A299" s="241" t="n"/>
      <c r="B299" s="288" t="n"/>
      <c r="C299" s="406" t="n"/>
      <c r="D299" s="406" t="n"/>
      <c r="E299" s="406" t="n"/>
      <c r="F299" s="406" t="n"/>
      <c r="G299" s="406" t="n"/>
      <c r="H299" s="406" t="n"/>
      <c r="I299" s="406" t="n"/>
      <c r="J299" s="406" t="n"/>
      <c r="K299" s="406" t="n"/>
    </row>
    <row r="300" ht="16.5" customHeight="1" s="65">
      <c r="A300" s="241" t="n"/>
      <c r="B300" s="288" t="n"/>
      <c r="C300" s="406" t="n"/>
      <c r="D300" s="406" t="n"/>
      <c r="E300" s="406" t="n"/>
      <c r="F300" s="406" t="n"/>
      <c r="G300" s="406" t="n"/>
      <c r="H300" s="406" t="n"/>
      <c r="I300" s="406" t="n"/>
      <c r="J300" s="406" t="n"/>
      <c r="K300" s="406" t="n"/>
    </row>
    <row r="301" ht="16.5" customHeight="1" s="65">
      <c r="A301" s="241" t="n"/>
      <c r="B301" s="288" t="n"/>
      <c r="C301" s="406" t="n"/>
      <c r="D301" s="406" t="n"/>
      <c r="E301" s="406" t="n"/>
      <c r="F301" s="406" t="n"/>
      <c r="G301" s="406" t="n"/>
      <c r="H301" s="406" t="n"/>
      <c r="I301" s="406" t="n"/>
      <c r="J301" s="406" t="n"/>
      <c r="K301" s="406" t="n"/>
    </row>
    <row r="302" ht="16.5" customHeight="1" s="65">
      <c r="A302" s="241" t="n"/>
      <c r="B302" s="288" t="n"/>
      <c r="C302" s="406" t="n"/>
      <c r="D302" s="406" t="n"/>
      <c r="E302" s="406" t="n"/>
      <c r="F302" s="406" t="n"/>
      <c r="G302" s="406" t="n"/>
      <c r="H302" s="406" t="n"/>
      <c r="I302" s="406" t="n"/>
      <c r="J302" s="406" t="n"/>
      <c r="K302" s="406" t="n"/>
    </row>
    <row r="303" ht="16.5" customHeight="1" s="65">
      <c r="A303" s="241" t="n"/>
      <c r="B303" s="288" t="n"/>
      <c r="C303" s="406" t="n"/>
      <c r="D303" s="406" t="n"/>
      <c r="E303" s="406" t="n"/>
      <c r="F303" s="406" t="n"/>
      <c r="G303" s="406" t="n"/>
      <c r="H303" s="406" t="n"/>
      <c r="I303" s="406" t="n"/>
      <c r="J303" s="406" t="n"/>
      <c r="K303" s="406" t="n"/>
    </row>
    <row r="304" ht="16.5" customHeight="1" s="65">
      <c r="A304" s="241" t="n"/>
      <c r="B304" s="288" t="n"/>
      <c r="C304" s="406" t="n"/>
      <c r="D304" s="406" t="n"/>
      <c r="E304" s="406" t="n"/>
      <c r="F304" s="406" t="n"/>
      <c r="G304" s="406" t="n"/>
      <c r="H304" s="406" t="n"/>
      <c r="I304" s="406" t="n"/>
      <c r="J304" s="406" t="n"/>
      <c r="K304" s="406" t="n"/>
    </row>
    <row r="305" ht="16.5" customHeight="1" s="65">
      <c r="A305" s="241" t="n"/>
      <c r="B305" s="288" t="n"/>
      <c r="C305" s="406" t="n"/>
      <c r="D305" s="406" t="n"/>
      <c r="E305" s="406" t="n"/>
      <c r="F305" s="406" t="n"/>
      <c r="G305" s="406" t="n"/>
      <c r="H305" s="406" t="n"/>
      <c r="I305" s="406" t="n"/>
      <c r="J305" s="406" t="n"/>
      <c r="K305" s="406" t="n"/>
    </row>
    <row r="306" ht="16.5" customHeight="1" s="65">
      <c r="A306" s="241" t="n"/>
      <c r="B306" s="288" t="n"/>
      <c r="C306" s="406" t="n"/>
      <c r="D306" s="406" t="n"/>
      <c r="E306" s="406" t="n"/>
      <c r="F306" s="406" t="n"/>
      <c r="G306" s="406" t="n"/>
      <c r="H306" s="406" t="n"/>
      <c r="I306" s="406" t="n"/>
      <c r="J306" s="406" t="n"/>
      <c r="K306" s="406" t="n"/>
    </row>
    <row r="307" ht="16.5" customHeight="1" s="65">
      <c r="A307" s="241" t="n"/>
      <c r="B307" s="288" t="n"/>
      <c r="C307" s="406" t="n"/>
      <c r="D307" s="406" t="n"/>
      <c r="E307" s="406" t="n"/>
      <c r="F307" s="406" t="n"/>
      <c r="G307" s="406" t="n"/>
      <c r="H307" s="406" t="n"/>
      <c r="I307" s="406" t="n"/>
      <c r="J307" s="406" t="n"/>
      <c r="K307" s="406" t="n"/>
    </row>
    <row r="308" ht="16.5" customHeight="1" s="65">
      <c r="A308" s="241" t="n"/>
      <c r="B308" s="288" t="n"/>
      <c r="C308" s="406" t="n"/>
      <c r="D308" s="406" t="n"/>
      <c r="E308" s="406" t="n"/>
      <c r="F308" s="406" t="n"/>
      <c r="G308" s="406" t="n"/>
      <c r="H308" s="406" t="n"/>
      <c r="I308" s="406" t="n"/>
      <c r="J308" s="406" t="n"/>
      <c r="K308" s="406" t="n"/>
    </row>
    <row r="309" ht="16.5" customHeight="1" s="65">
      <c r="A309" s="241" t="n"/>
      <c r="B309" s="288" t="n"/>
      <c r="C309" s="406" t="n"/>
      <c r="D309" s="406" t="n"/>
      <c r="E309" s="406" t="n"/>
      <c r="F309" s="406" t="n"/>
      <c r="G309" s="406" t="n"/>
      <c r="H309" s="406" t="n"/>
      <c r="I309" s="406" t="n"/>
      <c r="J309" s="406" t="n"/>
      <c r="K309" s="406" t="n"/>
    </row>
    <row r="310" ht="16.5" customHeight="1" s="65">
      <c r="A310" s="241" t="n"/>
      <c r="B310" s="288" t="n"/>
      <c r="C310" s="406" t="n"/>
      <c r="D310" s="406" t="n"/>
      <c r="E310" s="406" t="n"/>
      <c r="F310" s="406" t="n"/>
      <c r="G310" s="406" t="n"/>
      <c r="H310" s="406" t="n"/>
      <c r="I310" s="406" t="n"/>
      <c r="J310" s="406" t="n"/>
      <c r="K310" s="406" t="n"/>
    </row>
    <row r="311" ht="16.5" customHeight="1" s="65">
      <c r="A311" s="241" t="n"/>
      <c r="B311" s="288" t="n"/>
      <c r="C311" s="406" t="n"/>
      <c r="D311" s="406" t="n"/>
      <c r="E311" s="406" t="n"/>
      <c r="F311" s="406" t="n"/>
      <c r="G311" s="406" t="n"/>
      <c r="H311" s="406" t="n"/>
      <c r="I311" s="406" t="n"/>
      <c r="J311" s="406" t="n"/>
      <c r="K311" s="406" t="n"/>
    </row>
    <row r="312" ht="16.5" customHeight="1" s="65">
      <c r="A312" s="241" t="n"/>
      <c r="B312" s="288" t="n"/>
      <c r="C312" s="406" t="n"/>
      <c r="D312" s="406" t="n"/>
      <c r="E312" s="406" t="n"/>
      <c r="F312" s="406" t="n"/>
      <c r="G312" s="406" t="n"/>
      <c r="H312" s="406" t="n"/>
      <c r="I312" s="406" t="n"/>
      <c r="J312" s="406" t="n"/>
      <c r="K312" s="406" t="n"/>
    </row>
    <row r="313" ht="16.5" customHeight="1" s="65">
      <c r="A313" s="241" t="n"/>
      <c r="B313" s="288" t="n"/>
      <c r="C313" s="406" t="n"/>
      <c r="D313" s="406" t="n"/>
      <c r="E313" s="406" t="n"/>
      <c r="F313" s="406" t="n"/>
      <c r="G313" s="406" t="n"/>
      <c r="H313" s="406" t="n"/>
      <c r="I313" s="406" t="n"/>
      <c r="J313" s="406" t="n"/>
      <c r="K313" s="406" t="n"/>
    </row>
    <row r="314" ht="16.5" customHeight="1" s="65">
      <c r="A314" s="241" t="n"/>
      <c r="B314" s="288" t="n"/>
      <c r="C314" s="406" t="n"/>
      <c r="D314" s="406" t="n"/>
      <c r="E314" s="406" t="n"/>
      <c r="F314" s="406" t="n"/>
      <c r="G314" s="406" t="n"/>
      <c r="H314" s="406" t="n"/>
      <c r="I314" s="406" t="n"/>
      <c r="J314" s="406" t="n"/>
      <c r="K314" s="406" t="n"/>
    </row>
    <row r="315" ht="16.5" customHeight="1" s="65">
      <c r="A315" s="241" t="n"/>
      <c r="B315" s="288" t="n"/>
      <c r="C315" s="406" t="n"/>
      <c r="D315" s="406" t="n"/>
      <c r="E315" s="406" t="n"/>
      <c r="F315" s="406" t="n"/>
      <c r="G315" s="406" t="n"/>
      <c r="H315" s="406" t="n"/>
      <c r="I315" s="406" t="n"/>
      <c r="J315" s="406" t="n"/>
      <c r="K315" s="406" t="n"/>
    </row>
    <row r="316" ht="16.5" customHeight="1" s="65">
      <c r="A316" s="241" t="n"/>
      <c r="B316" s="288" t="n"/>
      <c r="C316" s="406" t="n"/>
      <c r="D316" s="406" t="n"/>
      <c r="E316" s="406" t="n"/>
      <c r="F316" s="406" t="n"/>
      <c r="G316" s="406" t="n"/>
      <c r="H316" s="406" t="n"/>
      <c r="I316" s="406" t="n"/>
      <c r="J316" s="406" t="n"/>
      <c r="K316" s="406" t="n"/>
    </row>
    <row r="317" ht="16.5" customHeight="1" s="65">
      <c r="A317" s="241" t="n"/>
      <c r="B317" s="288" t="n"/>
      <c r="C317" s="406" t="n"/>
      <c r="D317" s="406" t="n"/>
      <c r="E317" s="406" t="n"/>
      <c r="F317" s="406" t="n"/>
      <c r="G317" s="406" t="n"/>
      <c r="H317" s="406" t="n"/>
      <c r="I317" s="406" t="n"/>
      <c r="J317" s="406" t="n"/>
      <c r="K317" s="406" t="n"/>
    </row>
    <row r="318" ht="16.5" customHeight="1" s="65">
      <c r="A318" s="241" t="n"/>
      <c r="B318" s="288" t="n"/>
      <c r="C318" s="406" t="n"/>
      <c r="D318" s="406" t="n"/>
      <c r="E318" s="406" t="n"/>
      <c r="F318" s="406" t="n"/>
      <c r="G318" s="406" t="n"/>
      <c r="H318" s="406" t="n"/>
      <c r="I318" s="406" t="n"/>
      <c r="J318" s="406" t="n"/>
      <c r="K318" s="406" t="n"/>
    </row>
    <row r="319" ht="16.5" customHeight="1" s="65">
      <c r="A319" s="241" t="n"/>
      <c r="B319" s="288" t="n"/>
      <c r="C319" s="406" t="n"/>
      <c r="D319" s="406" t="n"/>
      <c r="E319" s="406" t="n"/>
      <c r="F319" s="406" t="n"/>
      <c r="G319" s="406" t="n"/>
      <c r="H319" s="406" t="n"/>
      <c r="I319" s="406" t="n"/>
      <c r="J319" s="406" t="n"/>
      <c r="K319" s="406" t="n"/>
    </row>
    <row r="320" ht="16.5" customHeight="1" s="65">
      <c r="A320" s="241" t="n"/>
      <c r="B320" s="288" t="n"/>
      <c r="C320" s="406" t="n"/>
      <c r="D320" s="406" t="n"/>
      <c r="E320" s="406" t="n"/>
      <c r="F320" s="406" t="n"/>
      <c r="G320" s="406" t="n"/>
      <c r="H320" s="406" t="n"/>
      <c r="I320" s="406" t="n"/>
      <c r="J320" s="406" t="n"/>
      <c r="K320" s="406" t="n"/>
    </row>
    <row r="321" ht="16.5" customHeight="1" s="65">
      <c r="A321" s="241" t="n"/>
      <c r="B321" s="288" t="n"/>
      <c r="C321" s="406" t="n"/>
      <c r="D321" s="406" t="n"/>
      <c r="E321" s="406" t="n"/>
      <c r="F321" s="406" t="n"/>
      <c r="G321" s="406" t="n"/>
      <c r="H321" s="406" t="n"/>
      <c r="I321" s="406" t="n"/>
      <c r="J321" s="406" t="n"/>
      <c r="K321" s="406" t="n"/>
    </row>
    <row r="322" ht="16.5" customHeight="1" s="65">
      <c r="A322" s="241" t="n"/>
      <c r="B322" s="288" t="n"/>
      <c r="C322" s="406" t="n"/>
      <c r="D322" s="406" t="n"/>
      <c r="E322" s="406" t="n"/>
      <c r="F322" s="406" t="n"/>
      <c r="G322" s="406" t="n"/>
      <c r="H322" s="406" t="n"/>
      <c r="I322" s="406" t="n"/>
      <c r="J322" s="406" t="n"/>
      <c r="K322" s="406" t="n"/>
    </row>
    <row r="323" ht="16.5" customHeight="1" s="65">
      <c r="A323" s="241" t="n"/>
      <c r="B323" s="288" t="n"/>
      <c r="C323" s="406" t="n"/>
      <c r="D323" s="406" t="n"/>
      <c r="E323" s="406" t="n"/>
      <c r="F323" s="406" t="n"/>
      <c r="G323" s="406" t="n"/>
      <c r="H323" s="406" t="n"/>
      <c r="I323" s="406" t="n"/>
      <c r="J323" s="406" t="n"/>
      <c r="K323" s="406" t="n"/>
    </row>
    <row r="324" ht="16.5" customHeight="1" s="65">
      <c r="A324" s="241" t="n"/>
      <c r="B324" s="288" t="n"/>
      <c r="C324" s="406" t="n"/>
      <c r="D324" s="406" t="n"/>
      <c r="E324" s="406" t="n"/>
      <c r="F324" s="406" t="n"/>
      <c r="G324" s="406" t="n"/>
      <c r="H324" s="406" t="n"/>
      <c r="I324" s="406" t="n"/>
      <c r="J324" s="406" t="n"/>
      <c r="K324" s="406" t="n"/>
    </row>
    <row r="325" ht="16.5" customHeight="1" s="65">
      <c r="A325" s="241" t="n"/>
      <c r="B325" s="288" t="n"/>
      <c r="C325" s="406" t="n"/>
      <c r="D325" s="406" t="n"/>
      <c r="E325" s="406" t="n"/>
      <c r="F325" s="406" t="n"/>
      <c r="G325" s="406" t="n"/>
      <c r="H325" s="406" t="n"/>
      <c r="I325" s="406" t="n"/>
      <c r="J325" s="406" t="n"/>
      <c r="K325" s="406" t="n"/>
    </row>
    <row r="326" ht="16.5" customHeight="1" s="65">
      <c r="A326" s="241" t="n"/>
      <c r="B326" s="288" t="n"/>
      <c r="C326" s="406" t="n"/>
      <c r="D326" s="406" t="n"/>
      <c r="E326" s="406" t="n"/>
      <c r="F326" s="406" t="n"/>
      <c r="G326" s="406" t="n"/>
      <c r="H326" s="406" t="n"/>
      <c r="I326" s="406" t="n"/>
      <c r="J326" s="406" t="n"/>
      <c r="K326" s="406" t="n"/>
    </row>
    <row r="327" ht="16.5" customHeight="1" s="65">
      <c r="A327" s="241" t="n"/>
      <c r="B327" s="288" t="n"/>
      <c r="C327" s="406" t="n"/>
      <c r="D327" s="406" t="n"/>
      <c r="E327" s="406" t="n"/>
      <c r="F327" s="406" t="n"/>
      <c r="G327" s="406" t="n"/>
      <c r="H327" s="406" t="n"/>
      <c r="I327" s="406" t="n"/>
      <c r="J327" s="406" t="n"/>
      <c r="K327" s="406" t="n"/>
    </row>
    <row r="328" ht="16.5" customHeight="1" s="65">
      <c r="A328" s="241" t="n"/>
      <c r="B328" s="288" t="n"/>
      <c r="C328" s="406" t="n"/>
      <c r="D328" s="406" t="n"/>
      <c r="E328" s="406" t="n"/>
      <c r="F328" s="406" t="n"/>
      <c r="G328" s="406" t="n"/>
      <c r="H328" s="406" t="n"/>
      <c r="I328" s="406" t="n"/>
      <c r="J328" s="406" t="n"/>
      <c r="K328" s="406" t="n"/>
    </row>
    <row r="329" ht="16.5" customHeight="1" s="65">
      <c r="A329" s="241" t="n"/>
      <c r="B329" s="288" t="n"/>
      <c r="C329" s="406" t="n"/>
      <c r="D329" s="406" t="n"/>
      <c r="E329" s="406" t="n"/>
      <c r="F329" s="406" t="n"/>
      <c r="G329" s="406" t="n"/>
      <c r="H329" s="406" t="n"/>
      <c r="I329" s="406" t="n"/>
      <c r="J329" s="406" t="n"/>
      <c r="K329" s="406" t="n"/>
    </row>
    <row r="330" ht="16.5" customHeight="1" s="65">
      <c r="A330" s="241" t="n"/>
      <c r="B330" s="288" t="n"/>
      <c r="C330" s="406" t="n"/>
      <c r="D330" s="406" t="n"/>
      <c r="E330" s="406" t="n"/>
      <c r="F330" s="406" t="n"/>
      <c r="G330" s="406" t="n"/>
      <c r="H330" s="406" t="n"/>
      <c r="I330" s="406" t="n"/>
      <c r="J330" s="406" t="n"/>
      <c r="K330" s="406" t="n"/>
    </row>
    <row r="331" ht="16.5" customHeight="1" s="65">
      <c r="A331" s="241" t="n"/>
      <c r="B331" s="288" t="n"/>
      <c r="C331" s="406" t="n"/>
      <c r="D331" s="406" t="n"/>
      <c r="E331" s="406" t="n"/>
      <c r="F331" s="406" t="n"/>
      <c r="G331" s="406" t="n"/>
      <c r="H331" s="406" t="n"/>
      <c r="I331" s="406" t="n"/>
      <c r="J331" s="406" t="n"/>
      <c r="K331" s="406" t="n"/>
    </row>
    <row r="332" ht="16.5" customHeight="1" s="65">
      <c r="A332" s="241" t="n"/>
      <c r="B332" s="288" t="n"/>
      <c r="C332" s="406" t="n"/>
      <c r="D332" s="406" t="n"/>
      <c r="E332" s="406" t="n"/>
      <c r="F332" s="406" t="n"/>
      <c r="G332" s="406" t="n"/>
      <c r="H332" s="406" t="n"/>
      <c r="I332" s="406" t="n"/>
      <c r="J332" s="406" t="n"/>
      <c r="K332" s="406" t="n"/>
    </row>
    <row r="333" ht="16.5" customHeight="1" s="65">
      <c r="A333" s="241" t="n"/>
      <c r="B333" s="288" t="n"/>
      <c r="C333" s="406" t="n"/>
      <c r="D333" s="406" t="n"/>
      <c r="E333" s="406" t="n"/>
      <c r="F333" s="406" t="n"/>
      <c r="G333" s="406" t="n"/>
      <c r="H333" s="406" t="n"/>
      <c r="I333" s="406" t="n"/>
      <c r="J333" s="406" t="n"/>
      <c r="K333" s="406" t="n"/>
    </row>
    <row r="334" ht="16.5" customHeight="1" s="65">
      <c r="A334" s="241" t="n"/>
      <c r="B334" s="288" t="n"/>
      <c r="C334" s="406" t="n"/>
      <c r="D334" s="406" t="n"/>
      <c r="E334" s="406" t="n"/>
      <c r="F334" s="406" t="n"/>
      <c r="G334" s="406" t="n"/>
      <c r="H334" s="406" t="n"/>
      <c r="I334" s="406" t="n"/>
      <c r="J334" s="406" t="n"/>
      <c r="K334" s="406" t="n"/>
    </row>
    <row r="335" ht="16.5" customHeight="1" s="65">
      <c r="A335" s="241" t="n"/>
      <c r="B335" s="288" t="n"/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K335" s="406" t="n"/>
    </row>
    <row r="336" ht="16.5" customHeight="1" s="65">
      <c r="A336" s="241" t="n"/>
      <c r="B336" s="288" t="n"/>
      <c r="C336" s="406" t="n"/>
      <c r="D336" s="406" t="n"/>
      <c r="E336" s="406" t="n"/>
      <c r="F336" s="406" t="n"/>
      <c r="G336" s="406" t="n"/>
      <c r="H336" s="406" t="n"/>
      <c r="I336" s="406" t="n"/>
      <c r="J336" s="406" t="n"/>
      <c r="K336" s="406" t="n"/>
    </row>
    <row r="337" ht="16.5" customHeight="1" s="65">
      <c r="A337" s="241" t="n"/>
      <c r="B337" s="288" t="n"/>
      <c r="C337" s="406" t="n"/>
      <c r="D337" s="406" t="n"/>
      <c r="E337" s="406" t="n"/>
      <c r="F337" s="406" t="n"/>
      <c r="G337" s="406" t="n"/>
      <c r="H337" s="406" t="n"/>
      <c r="I337" s="406" t="n"/>
      <c r="J337" s="406" t="n"/>
      <c r="K337" s="406" t="n"/>
    </row>
    <row r="338" ht="16.5" customHeight="1" s="65">
      <c r="A338" s="241" t="n"/>
      <c r="B338" s="288" t="n"/>
      <c r="C338" s="406" t="n"/>
      <c r="D338" s="406" t="n"/>
      <c r="E338" s="406" t="n"/>
      <c r="F338" s="406" t="n"/>
      <c r="G338" s="406" t="n"/>
      <c r="H338" s="406" t="n"/>
      <c r="I338" s="406" t="n"/>
      <c r="J338" s="406" t="n"/>
      <c r="K338" s="406" t="n"/>
    </row>
    <row r="339" ht="16.5" customHeight="1" s="65">
      <c r="A339" s="241" t="n"/>
      <c r="B339" s="288" t="n"/>
      <c r="C339" s="406" t="n"/>
      <c r="D339" s="406" t="n"/>
      <c r="E339" s="406" t="n"/>
      <c r="F339" s="406" t="n"/>
      <c r="G339" s="406" t="n"/>
      <c r="H339" s="406" t="n"/>
      <c r="I339" s="406" t="n"/>
      <c r="J339" s="406" t="n"/>
      <c r="K339" s="406" t="n"/>
    </row>
    <row r="340" ht="16.5" customHeight="1" s="65">
      <c r="A340" s="241" t="n"/>
      <c r="B340" s="288" t="n"/>
      <c r="C340" s="406" t="n"/>
      <c r="D340" s="406" t="n"/>
      <c r="E340" s="406" t="n"/>
      <c r="F340" s="406" t="n"/>
      <c r="G340" s="406" t="n"/>
      <c r="H340" s="406" t="n"/>
      <c r="I340" s="406" t="n"/>
      <c r="J340" s="406" t="n"/>
      <c r="K340" s="406" t="n"/>
    </row>
    <row r="341" ht="16.5" customHeight="1" s="65">
      <c r="A341" s="241" t="n"/>
      <c r="B341" s="288" t="n"/>
      <c r="C341" s="406" t="n"/>
      <c r="D341" s="406" t="n"/>
      <c r="E341" s="406" t="n"/>
      <c r="F341" s="406" t="n"/>
      <c r="G341" s="406" t="n"/>
      <c r="H341" s="406" t="n"/>
      <c r="I341" s="406" t="n"/>
      <c r="J341" s="406" t="n"/>
      <c r="K341" s="406" t="n"/>
    </row>
    <row r="342" ht="16.5" customHeight="1" s="65">
      <c r="A342" s="241" t="n"/>
      <c r="B342" s="288" t="n"/>
      <c r="C342" s="406" t="n"/>
      <c r="D342" s="406" t="n"/>
      <c r="E342" s="406" t="n"/>
      <c r="F342" s="406" t="n"/>
      <c r="G342" s="406" t="n"/>
      <c r="H342" s="406" t="n"/>
      <c r="I342" s="406" t="n"/>
      <c r="J342" s="406" t="n"/>
      <c r="K342" s="406" t="n"/>
    </row>
    <row r="343" ht="16.5" customHeight="1" s="65">
      <c r="A343" s="241" t="n"/>
      <c r="B343" s="288" t="n"/>
      <c r="C343" s="406" t="n"/>
      <c r="D343" s="406" t="n"/>
      <c r="E343" s="406" t="n"/>
      <c r="F343" s="406" t="n"/>
      <c r="G343" s="406" t="n"/>
      <c r="H343" s="406" t="n"/>
      <c r="I343" s="406" t="n"/>
      <c r="J343" s="406" t="n"/>
      <c r="K343" s="406" t="n"/>
    </row>
    <row r="344" ht="16.5" customHeight="1" s="65">
      <c r="A344" s="241" t="n"/>
      <c r="B344" s="288" t="n"/>
      <c r="C344" s="406" t="n"/>
      <c r="D344" s="406" t="n"/>
      <c r="E344" s="406" t="n"/>
      <c r="F344" s="406" t="n"/>
      <c r="G344" s="406" t="n"/>
      <c r="H344" s="406" t="n"/>
      <c r="I344" s="406" t="n"/>
      <c r="J344" s="406" t="n"/>
      <c r="K344" s="406" t="n"/>
    </row>
    <row r="345" ht="16.5" customHeight="1" s="65">
      <c r="A345" s="241" t="n"/>
      <c r="B345" s="288" t="n"/>
      <c r="C345" s="406" t="n"/>
      <c r="D345" s="406" t="n"/>
      <c r="E345" s="406" t="n"/>
      <c r="F345" s="406" t="n"/>
      <c r="G345" s="406" t="n"/>
      <c r="H345" s="406" t="n"/>
      <c r="I345" s="406" t="n"/>
      <c r="J345" s="406" t="n"/>
      <c r="K345" s="406" t="n"/>
    </row>
    <row r="346" ht="16.5" customHeight="1" s="65">
      <c r="A346" s="241" t="n"/>
      <c r="B346" s="288" t="n"/>
      <c r="C346" s="406" t="n"/>
      <c r="D346" s="406" t="n"/>
      <c r="E346" s="406" t="n"/>
      <c r="F346" s="406" t="n"/>
      <c r="G346" s="406" t="n"/>
      <c r="H346" s="406" t="n"/>
      <c r="I346" s="406" t="n"/>
      <c r="J346" s="406" t="n"/>
      <c r="K346" s="406" t="n"/>
    </row>
    <row r="347" ht="16.5" customHeight="1" s="65">
      <c r="A347" s="241" t="n"/>
      <c r="B347" s="288" t="n"/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</row>
    <row r="348" ht="16.5" customHeight="1" s="65">
      <c r="A348" s="241" t="n"/>
      <c r="B348" s="288" t="n"/>
      <c r="C348" s="406" t="n"/>
      <c r="D348" s="406" t="n"/>
      <c r="E348" s="406" t="n"/>
      <c r="F348" s="406" t="n"/>
      <c r="G348" s="406" t="n"/>
      <c r="H348" s="406" t="n"/>
      <c r="I348" s="406" t="n"/>
      <c r="J348" s="406" t="n"/>
      <c r="K348" s="406" t="n"/>
    </row>
    <row r="349" ht="16.5" customHeight="1" s="65">
      <c r="A349" s="241" t="n"/>
      <c r="B349" s="288" t="n"/>
      <c r="C349" s="406" t="n"/>
      <c r="D349" s="406" t="n"/>
      <c r="E349" s="406" t="n"/>
      <c r="F349" s="406" t="n"/>
      <c r="G349" s="406" t="n"/>
      <c r="H349" s="406" t="n"/>
      <c r="I349" s="406" t="n"/>
      <c r="J349" s="406" t="n"/>
      <c r="K349" s="406" t="n"/>
    </row>
    <row r="350" ht="16.5" customHeight="1" s="65">
      <c r="A350" s="241" t="n"/>
      <c r="B350" s="288" t="n"/>
      <c r="C350" s="406" t="n"/>
      <c r="D350" s="406" t="n"/>
      <c r="E350" s="406" t="n"/>
      <c r="F350" s="406" t="n"/>
      <c r="G350" s="406" t="n"/>
      <c r="H350" s="406" t="n"/>
      <c r="I350" s="406" t="n"/>
      <c r="J350" s="406" t="n"/>
      <c r="K350" s="406" t="n"/>
    </row>
    <row r="351" ht="16.5" customHeight="1" s="65">
      <c r="A351" s="241" t="n"/>
      <c r="B351" s="288" t="n"/>
      <c r="C351" s="406" t="n"/>
      <c r="D351" s="406" t="n"/>
      <c r="E351" s="406" t="n"/>
      <c r="F351" s="406" t="n"/>
      <c r="G351" s="406" t="n"/>
      <c r="H351" s="406" t="n"/>
      <c r="I351" s="406" t="n"/>
      <c r="J351" s="406" t="n"/>
      <c r="K351" s="406" t="n"/>
    </row>
    <row r="352" ht="16.5" customHeight="1" s="65">
      <c r="A352" s="241" t="n"/>
      <c r="B352" s="288" t="n"/>
      <c r="C352" s="406" t="n"/>
      <c r="D352" s="406" t="n"/>
      <c r="E352" s="406" t="n"/>
      <c r="F352" s="406" t="n"/>
      <c r="G352" s="406" t="n"/>
      <c r="H352" s="406" t="n"/>
      <c r="I352" s="406" t="n"/>
      <c r="J352" s="406" t="n"/>
      <c r="K352" s="406" t="n"/>
    </row>
    <row r="353" ht="16.5" customHeight="1" s="65">
      <c r="A353" s="241" t="n"/>
      <c r="B353" s="288" t="n"/>
      <c r="C353" s="406" t="n"/>
      <c r="D353" s="406" t="n"/>
      <c r="E353" s="406" t="n"/>
      <c r="F353" s="406" t="n"/>
      <c r="G353" s="406" t="n"/>
      <c r="H353" s="406" t="n"/>
      <c r="I353" s="406" t="n"/>
      <c r="J353" s="406" t="n"/>
      <c r="K353" s="406" t="n"/>
    </row>
    <row r="354" ht="16.5" customHeight="1" s="65">
      <c r="A354" s="241" t="n"/>
      <c r="B354" s="288" t="n"/>
      <c r="C354" s="406" t="n"/>
      <c r="D354" s="406" t="n"/>
      <c r="E354" s="406" t="n"/>
      <c r="F354" s="406" t="n"/>
      <c r="G354" s="406" t="n"/>
      <c r="H354" s="406" t="n"/>
      <c r="I354" s="406" t="n"/>
      <c r="J354" s="406" t="n"/>
      <c r="K354" s="406" t="n"/>
    </row>
    <row r="355" ht="16.5" customHeight="1" s="65">
      <c r="A355" s="241" t="n"/>
      <c r="B355" s="288" t="n"/>
      <c r="C355" s="406" t="n"/>
      <c r="D355" s="406" t="n"/>
      <c r="E355" s="406" t="n"/>
      <c r="F355" s="406" t="n"/>
      <c r="G355" s="406" t="n"/>
      <c r="H355" s="406" t="n"/>
      <c r="I355" s="406" t="n"/>
      <c r="J355" s="406" t="n"/>
      <c r="K355" s="406" t="n"/>
    </row>
    <row r="356" ht="16.5" customHeight="1" s="65">
      <c r="A356" s="241" t="n"/>
      <c r="B356" s="288" t="n"/>
      <c r="C356" s="406" t="n"/>
      <c r="D356" s="406" t="n"/>
      <c r="E356" s="406" t="n"/>
      <c r="F356" s="406" t="n"/>
      <c r="G356" s="406" t="n"/>
      <c r="H356" s="406" t="n"/>
      <c r="I356" s="406" t="n"/>
      <c r="J356" s="406" t="n"/>
      <c r="K356" s="406" t="n"/>
    </row>
    <row r="357" ht="16.5" customHeight="1" s="65">
      <c r="A357" s="241" t="n"/>
      <c r="B357" s="288" t="n"/>
      <c r="C357" s="406" t="n"/>
      <c r="D357" s="406" t="n"/>
      <c r="E357" s="406" t="n"/>
      <c r="F357" s="406" t="n"/>
      <c r="G357" s="406" t="n"/>
      <c r="H357" s="406" t="n"/>
      <c r="I357" s="406" t="n"/>
      <c r="J357" s="406" t="n"/>
      <c r="K357" s="406" t="n"/>
    </row>
    <row r="358" ht="16.5" customHeight="1" s="65">
      <c r="A358" s="241" t="n"/>
      <c r="B358" s="288" t="n"/>
      <c r="C358" s="406" t="n"/>
      <c r="D358" s="406" t="n"/>
      <c r="E358" s="406" t="n"/>
      <c r="F358" s="406" t="n"/>
      <c r="G358" s="406" t="n"/>
      <c r="H358" s="406" t="n"/>
      <c r="I358" s="406" t="n"/>
      <c r="J358" s="406" t="n"/>
      <c r="K358" s="406" t="n"/>
    </row>
    <row r="359" ht="16.5" customHeight="1" s="65">
      <c r="A359" s="241" t="n"/>
      <c r="B359" s="288" t="n"/>
      <c r="C359" s="406" t="n"/>
      <c r="D359" s="406" t="n"/>
      <c r="E359" s="406" t="n"/>
      <c r="F359" s="406" t="n"/>
      <c r="G359" s="406" t="n"/>
      <c r="H359" s="406" t="n"/>
      <c r="I359" s="406" t="n"/>
      <c r="J359" s="406" t="n"/>
      <c r="K359" s="406" t="n"/>
    </row>
    <row r="360" ht="16.5" customHeight="1" s="65">
      <c r="A360" s="241" t="n"/>
      <c r="B360" s="288" t="n"/>
      <c r="C360" s="406" t="n"/>
      <c r="D360" s="406" t="n"/>
      <c r="E360" s="406" t="n"/>
      <c r="F360" s="406" t="n"/>
      <c r="G360" s="406" t="n"/>
      <c r="H360" s="406" t="n"/>
      <c r="I360" s="406" t="n"/>
      <c r="J360" s="406" t="n"/>
      <c r="K360" s="406" t="n"/>
    </row>
    <row r="361" ht="16.5" customHeight="1" s="65">
      <c r="A361" s="241" t="n"/>
      <c r="B361" s="288" t="n"/>
      <c r="C361" s="406" t="n"/>
      <c r="D361" s="406" t="n"/>
      <c r="E361" s="406" t="n"/>
      <c r="F361" s="406" t="n"/>
      <c r="G361" s="406" t="n"/>
      <c r="H361" s="406" t="n"/>
      <c r="I361" s="406" t="n"/>
      <c r="J361" s="406" t="n"/>
      <c r="K361" s="406" t="n"/>
    </row>
    <row r="362" ht="16.5" customHeight="1" s="65">
      <c r="A362" s="241" t="n"/>
      <c r="B362" s="288" t="n"/>
      <c r="C362" s="406" t="n"/>
      <c r="D362" s="406" t="n"/>
      <c r="E362" s="406" t="n"/>
      <c r="F362" s="406" t="n"/>
      <c r="G362" s="406" t="n"/>
      <c r="H362" s="406" t="n"/>
      <c r="I362" s="406" t="n"/>
      <c r="J362" s="406" t="n"/>
      <c r="K362" s="406" t="n"/>
    </row>
    <row r="363" ht="16.5" customHeight="1" s="65">
      <c r="A363" s="241" t="n"/>
      <c r="B363" s="288" t="n"/>
      <c r="C363" s="406" t="n"/>
      <c r="D363" s="406" t="n"/>
      <c r="E363" s="406" t="n"/>
      <c r="F363" s="406" t="n"/>
      <c r="G363" s="406" t="n"/>
      <c r="H363" s="406" t="n"/>
      <c r="I363" s="406" t="n"/>
      <c r="J363" s="406" t="n"/>
      <c r="K363" s="406" t="n"/>
    </row>
    <row r="364" ht="16.5" customHeight="1" s="65">
      <c r="A364" s="241" t="n"/>
      <c r="B364" s="288" t="n"/>
      <c r="C364" s="406" t="n"/>
      <c r="D364" s="406" t="n"/>
      <c r="E364" s="406" t="n"/>
      <c r="F364" s="406" t="n"/>
      <c r="G364" s="406" t="n"/>
      <c r="H364" s="406" t="n"/>
      <c r="I364" s="406" t="n"/>
      <c r="J364" s="406" t="n"/>
      <c r="K364" s="406" t="n"/>
    </row>
    <row r="365" ht="16.5" customHeight="1" s="65">
      <c r="A365" s="241" t="n"/>
      <c r="B365" s="288" t="n"/>
      <c r="C365" s="406" t="n"/>
      <c r="D365" s="406" t="n"/>
      <c r="E365" s="406" t="n"/>
      <c r="F365" s="406" t="n"/>
      <c r="G365" s="406" t="n"/>
      <c r="H365" s="406" t="n"/>
      <c r="I365" s="406" t="n"/>
      <c r="J365" s="406" t="n"/>
      <c r="K365" s="406" t="n"/>
    </row>
    <row r="366" ht="16.5" customHeight="1" s="65">
      <c r="A366" s="241" t="n"/>
      <c r="B366" s="288" t="n"/>
      <c r="C366" s="406" t="n"/>
      <c r="D366" s="406" t="n"/>
      <c r="E366" s="406" t="n"/>
      <c r="F366" s="406" t="n"/>
      <c r="G366" s="406" t="n"/>
      <c r="H366" s="406" t="n"/>
      <c r="I366" s="406" t="n"/>
      <c r="J366" s="406" t="n"/>
      <c r="K366" s="406" t="n"/>
    </row>
    <row r="367" ht="16.5" customHeight="1" s="65">
      <c r="A367" s="241" t="n"/>
      <c r="B367" s="288" t="n"/>
      <c r="C367" s="406" t="n"/>
      <c r="D367" s="406" t="n"/>
      <c r="E367" s="406" t="n"/>
      <c r="F367" s="406" t="n"/>
      <c r="G367" s="406" t="n"/>
      <c r="H367" s="406" t="n"/>
      <c r="I367" s="406" t="n"/>
      <c r="J367" s="406" t="n"/>
      <c r="K367" s="406" t="n"/>
    </row>
    <row r="368" ht="16.5" customHeight="1" s="65">
      <c r="A368" s="241" t="n"/>
      <c r="B368" s="288" t="n"/>
      <c r="C368" s="406" t="n"/>
      <c r="D368" s="406" t="n"/>
      <c r="E368" s="406" t="n"/>
      <c r="F368" s="406" t="n"/>
      <c r="G368" s="406" t="n"/>
      <c r="H368" s="406" t="n"/>
      <c r="I368" s="406" t="n"/>
      <c r="J368" s="406" t="n"/>
      <c r="K368" s="406" t="n"/>
    </row>
    <row r="369" ht="16.5" customHeight="1" s="65">
      <c r="A369" s="241" t="n"/>
      <c r="B369" s="288" t="n"/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</row>
    <row r="370" ht="16.5" customHeight="1" s="65">
      <c r="A370" s="241" t="n"/>
      <c r="B370" s="288" t="n"/>
      <c r="C370" s="406" t="n"/>
      <c r="D370" s="406" t="n"/>
      <c r="E370" s="406" t="n"/>
      <c r="F370" s="406" t="n"/>
      <c r="G370" s="406" t="n"/>
      <c r="H370" s="406" t="n"/>
      <c r="I370" s="406" t="n"/>
      <c r="J370" s="406" t="n"/>
      <c r="K370" s="406" t="n"/>
    </row>
    <row r="371" ht="16.5" customHeight="1" s="65">
      <c r="A371" s="241" t="n"/>
      <c r="B371" s="288" t="n"/>
      <c r="C371" s="406" t="n"/>
      <c r="D371" s="406" t="n"/>
      <c r="E371" s="406" t="n"/>
      <c r="F371" s="406" t="n"/>
      <c r="G371" s="406" t="n"/>
      <c r="H371" s="406" t="n"/>
      <c r="I371" s="406" t="n"/>
      <c r="J371" s="406" t="n"/>
      <c r="K371" s="406" t="n"/>
    </row>
    <row r="372" ht="16.5" customHeight="1" s="65">
      <c r="A372" s="241" t="n"/>
      <c r="B372" s="288" t="n"/>
      <c r="C372" s="406" t="n"/>
      <c r="D372" s="406" t="n"/>
      <c r="E372" s="406" t="n"/>
      <c r="F372" s="406" t="n"/>
      <c r="G372" s="406" t="n"/>
      <c r="H372" s="406" t="n"/>
      <c r="I372" s="406" t="n"/>
      <c r="J372" s="406" t="n"/>
      <c r="K372" s="406" t="n"/>
    </row>
    <row r="373" ht="16.5" customHeight="1" s="65">
      <c r="A373" s="241" t="n"/>
      <c r="B373" s="288" t="n"/>
      <c r="C373" s="406" t="n"/>
      <c r="D373" s="406" t="n"/>
      <c r="E373" s="406" t="n"/>
      <c r="F373" s="406" t="n"/>
      <c r="G373" s="406" t="n"/>
      <c r="H373" s="406" t="n"/>
      <c r="I373" s="406" t="n"/>
      <c r="J373" s="406" t="n"/>
      <c r="K373" s="406" t="n"/>
    </row>
    <row r="374" ht="16.5" customHeight="1" s="65">
      <c r="A374" s="241" t="n"/>
      <c r="B374" s="288" t="n"/>
      <c r="C374" s="406" t="n"/>
      <c r="D374" s="406" t="n"/>
      <c r="E374" s="406" t="n"/>
      <c r="F374" s="406" t="n"/>
      <c r="G374" s="406" t="n"/>
      <c r="H374" s="406" t="n"/>
      <c r="I374" s="406" t="n"/>
      <c r="J374" s="406" t="n"/>
      <c r="K374" s="406" t="n"/>
    </row>
    <row r="375" ht="16.5" customHeight="1" s="65">
      <c r="A375" s="241" t="n"/>
      <c r="B375" s="288" t="n"/>
      <c r="C375" s="406" t="n"/>
      <c r="D375" s="406" t="n"/>
      <c r="E375" s="406" t="n"/>
      <c r="F375" s="406" t="n"/>
      <c r="G375" s="406" t="n"/>
      <c r="H375" s="406" t="n"/>
      <c r="I375" s="406" t="n"/>
      <c r="J375" s="406" t="n"/>
      <c r="K375" s="406" t="n"/>
    </row>
    <row r="376" ht="16.5" customHeight="1" s="65">
      <c r="A376" s="241" t="n"/>
      <c r="B376" s="288" t="n"/>
      <c r="C376" s="406" t="n"/>
      <c r="D376" s="406" t="n"/>
      <c r="E376" s="406" t="n"/>
      <c r="F376" s="406" t="n"/>
      <c r="G376" s="406" t="n"/>
      <c r="H376" s="406" t="n"/>
      <c r="I376" s="406" t="n"/>
      <c r="J376" s="406" t="n"/>
      <c r="K376" s="406" t="n"/>
    </row>
    <row r="377" ht="16.5" customHeight="1" s="65">
      <c r="A377" s="241" t="n"/>
      <c r="B377" s="288" t="n"/>
      <c r="C377" s="406" t="n"/>
      <c r="D377" s="406" t="n"/>
      <c r="E377" s="406" t="n"/>
      <c r="F377" s="406" t="n"/>
      <c r="G377" s="406" t="n"/>
      <c r="H377" s="406" t="n"/>
      <c r="I377" s="406" t="n"/>
      <c r="J377" s="406" t="n"/>
      <c r="K377" s="406" t="n"/>
    </row>
    <row r="378" ht="16.5" customHeight="1" s="65">
      <c r="A378" s="241" t="n"/>
      <c r="B378" s="288" t="n"/>
      <c r="C378" s="406" t="n"/>
      <c r="D378" s="406" t="n"/>
      <c r="E378" s="406" t="n"/>
      <c r="F378" s="406" t="n"/>
      <c r="G378" s="406" t="n"/>
      <c r="H378" s="406" t="n"/>
      <c r="I378" s="406" t="n"/>
      <c r="J378" s="406" t="n"/>
      <c r="K378" s="406" t="n"/>
    </row>
    <row r="379" ht="16.5" customHeight="1" s="65">
      <c r="A379" s="241" t="n"/>
      <c r="B379" s="288" t="n"/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</row>
    <row r="380" ht="16.5" customHeight="1" s="65">
      <c r="A380" s="241" t="n"/>
      <c r="B380" s="288" t="n"/>
      <c r="C380" s="406" t="n"/>
      <c r="D380" s="406" t="n"/>
      <c r="E380" s="406" t="n"/>
      <c r="F380" s="406" t="n"/>
      <c r="G380" s="406" t="n"/>
      <c r="H380" s="406" t="n"/>
      <c r="I380" s="406" t="n"/>
      <c r="J380" s="406" t="n"/>
      <c r="K380" s="406" t="n"/>
    </row>
    <row r="381" ht="16.5" customHeight="1" s="65">
      <c r="A381" s="241" t="n"/>
      <c r="B381" s="288" t="n"/>
      <c r="C381" s="406" t="n"/>
      <c r="D381" s="406" t="n"/>
      <c r="E381" s="406" t="n"/>
      <c r="F381" s="406" t="n"/>
      <c r="G381" s="406" t="n"/>
      <c r="H381" s="406" t="n"/>
      <c r="I381" s="406" t="n"/>
      <c r="J381" s="406" t="n"/>
      <c r="K381" s="406" t="n"/>
    </row>
    <row r="382" ht="16.5" customHeight="1" s="65">
      <c r="A382" s="241" t="n"/>
      <c r="B382" s="288" t="n"/>
      <c r="C382" s="406" t="n"/>
      <c r="D382" s="406" t="n"/>
      <c r="E382" s="406" t="n"/>
      <c r="F382" s="406" t="n"/>
      <c r="G382" s="406" t="n"/>
      <c r="H382" s="406" t="n"/>
      <c r="I382" s="406" t="n"/>
      <c r="J382" s="406" t="n"/>
      <c r="K382" s="406" t="n"/>
    </row>
    <row r="383" ht="16.5" customHeight="1" s="65">
      <c r="A383" s="241" t="n"/>
      <c r="B383" s="288" t="n"/>
      <c r="C383" s="406" t="n"/>
      <c r="D383" s="406" t="n"/>
      <c r="E383" s="406" t="n"/>
      <c r="F383" s="406" t="n"/>
      <c r="G383" s="406" t="n"/>
      <c r="H383" s="406" t="n"/>
      <c r="I383" s="406" t="n"/>
      <c r="J383" s="406" t="n"/>
      <c r="K383" s="406" t="n"/>
    </row>
    <row r="384" ht="16.5" customHeight="1" s="65">
      <c r="A384" s="241" t="n"/>
      <c r="B384" s="288" t="n"/>
      <c r="C384" s="406" t="n"/>
      <c r="D384" s="406" t="n"/>
      <c r="E384" s="406" t="n"/>
      <c r="F384" s="406" t="n"/>
      <c r="G384" s="406" t="n"/>
      <c r="H384" s="406" t="n"/>
      <c r="I384" s="406" t="n"/>
      <c r="J384" s="406" t="n"/>
      <c r="K384" s="406" t="n"/>
    </row>
    <row r="385" ht="16.5" customHeight="1" s="65">
      <c r="A385" s="241" t="n"/>
      <c r="B385" s="288" t="n"/>
      <c r="C385" s="406" t="n"/>
      <c r="D385" s="406" t="n"/>
      <c r="E385" s="406" t="n"/>
      <c r="F385" s="406" t="n"/>
      <c r="G385" s="406" t="n"/>
      <c r="H385" s="406" t="n"/>
      <c r="I385" s="406" t="n"/>
      <c r="J385" s="406" t="n"/>
      <c r="K385" s="406" t="n"/>
    </row>
    <row r="386" ht="16.5" customHeight="1" s="65">
      <c r="A386" s="241" t="n"/>
      <c r="B386" s="288" t="n"/>
      <c r="C386" s="406" t="n"/>
      <c r="D386" s="406" t="n"/>
      <c r="E386" s="406" t="n"/>
      <c r="F386" s="406" t="n"/>
      <c r="G386" s="406" t="n"/>
      <c r="H386" s="406" t="n"/>
      <c r="I386" s="406" t="n"/>
      <c r="J386" s="406" t="n"/>
      <c r="K386" s="406" t="n"/>
    </row>
    <row r="387" ht="16.5" customHeight="1" s="65">
      <c r="A387" s="241" t="n"/>
      <c r="B387" s="288" t="n"/>
      <c r="C387" s="406" t="n"/>
      <c r="D387" s="406" t="n"/>
      <c r="E387" s="406" t="n"/>
      <c r="F387" s="406" t="n"/>
      <c r="G387" s="406" t="n"/>
      <c r="H387" s="406" t="n"/>
      <c r="I387" s="406" t="n"/>
      <c r="J387" s="406" t="n"/>
      <c r="K387" s="406" t="n"/>
    </row>
    <row r="388" ht="16.5" customHeight="1" s="65">
      <c r="A388" s="241" t="n"/>
      <c r="B388" s="288" t="n"/>
      <c r="C388" s="406" t="n"/>
      <c r="D388" s="406" t="n"/>
      <c r="E388" s="406" t="n"/>
      <c r="F388" s="406" t="n"/>
      <c r="G388" s="406" t="n"/>
      <c r="H388" s="406" t="n"/>
      <c r="I388" s="406" t="n"/>
      <c r="J388" s="406" t="n"/>
      <c r="K388" s="406" t="n"/>
    </row>
    <row r="389" ht="16.5" customHeight="1" s="65">
      <c r="A389" s="241" t="n"/>
      <c r="B389" s="288" t="n"/>
      <c r="C389" s="406" t="n"/>
      <c r="D389" s="406" t="n"/>
      <c r="E389" s="406" t="n"/>
      <c r="F389" s="406" t="n"/>
      <c r="G389" s="406" t="n"/>
      <c r="H389" s="406" t="n"/>
      <c r="I389" s="406" t="n"/>
      <c r="J389" s="406" t="n"/>
      <c r="K389" s="406" t="n"/>
    </row>
    <row r="390" ht="16.5" customHeight="1" s="65">
      <c r="A390" s="241" t="n"/>
      <c r="B390" s="288" t="n"/>
      <c r="C390" s="406" t="n"/>
      <c r="D390" s="406" t="n"/>
      <c r="E390" s="406" t="n"/>
      <c r="F390" s="406" t="n"/>
      <c r="G390" s="406" t="n"/>
      <c r="H390" s="406" t="n"/>
      <c r="I390" s="406" t="n"/>
      <c r="J390" s="406" t="n"/>
      <c r="K390" s="406" t="n"/>
    </row>
    <row r="391" ht="16.5" customHeight="1" s="65">
      <c r="A391" s="241" t="n"/>
      <c r="B391" s="288" t="n"/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K391" s="406" t="n"/>
    </row>
    <row r="392" ht="16.5" customHeight="1" s="65">
      <c r="A392" s="241" t="n"/>
      <c r="B392" s="288" t="n"/>
      <c r="C392" s="406" t="n"/>
      <c r="D392" s="406" t="n"/>
      <c r="E392" s="406" t="n"/>
      <c r="F392" s="406" t="n"/>
      <c r="G392" s="406" t="n"/>
      <c r="H392" s="406" t="n"/>
      <c r="I392" s="406" t="n"/>
      <c r="J392" s="406" t="n"/>
      <c r="K392" s="406" t="n"/>
    </row>
    <row r="393" ht="16.5" customHeight="1" s="65">
      <c r="A393" s="241" t="n"/>
      <c r="B393" s="288" t="n"/>
      <c r="C393" s="406" t="n"/>
      <c r="D393" s="406" t="n"/>
      <c r="E393" s="406" t="n"/>
      <c r="F393" s="406" t="n"/>
      <c r="G393" s="406" t="n"/>
      <c r="H393" s="406" t="n"/>
      <c r="I393" s="406" t="n"/>
      <c r="J393" s="406" t="n"/>
      <c r="K393" s="406" t="n"/>
    </row>
    <row r="394" ht="16.5" customHeight="1" s="65">
      <c r="A394" s="241" t="n"/>
      <c r="B394" s="288" t="n"/>
      <c r="C394" s="406" t="n"/>
      <c r="D394" s="406" t="n"/>
      <c r="E394" s="406" t="n"/>
      <c r="F394" s="406" t="n"/>
      <c r="G394" s="406" t="n"/>
      <c r="H394" s="406" t="n"/>
      <c r="I394" s="406" t="n"/>
      <c r="J394" s="406" t="n"/>
      <c r="K394" s="406" t="n"/>
    </row>
    <row r="395" ht="16.5" customHeight="1" s="65">
      <c r="A395" s="241" t="n"/>
      <c r="B395" s="288" t="n"/>
      <c r="C395" s="406" t="n"/>
      <c r="D395" s="406" t="n"/>
      <c r="E395" s="406" t="n"/>
      <c r="F395" s="406" t="n"/>
      <c r="G395" s="406" t="n"/>
      <c r="H395" s="406" t="n"/>
      <c r="I395" s="406" t="n"/>
      <c r="J395" s="406" t="n"/>
      <c r="K395" s="406" t="n"/>
    </row>
    <row r="396" ht="16.5" customHeight="1" s="65">
      <c r="A396" s="241" t="n"/>
      <c r="B396" s="288" t="n"/>
      <c r="C396" s="406" t="n"/>
      <c r="D396" s="406" t="n"/>
      <c r="E396" s="406" t="n"/>
      <c r="F396" s="406" t="n"/>
      <c r="G396" s="406" t="n"/>
      <c r="H396" s="406" t="n"/>
      <c r="I396" s="406" t="n"/>
      <c r="J396" s="406" t="n"/>
      <c r="K396" s="406" t="n"/>
    </row>
    <row r="397" ht="16.5" customHeight="1" s="65">
      <c r="A397" s="241" t="n"/>
      <c r="B397" s="288" t="n"/>
      <c r="C397" s="406" t="n"/>
      <c r="D397" s="406" t="n"/>
      <c r="E397" s="406" t="n"/>
      <c r="F397" s="406" t="n"/>
      <c r="G397" s="406" t="n"/>
      <c r="H397" s="406" t="n"/>
      <c r="I397" s="406" t="n"/>
      <c r="J397" s="406" t="n"/>
      <c r="K397" s="406" t="n"/>
    </row>
    <row r="398" ht="16.5" customHeight="1" s="65">
      <c r="A398" s="241" t="n"/>
      <c r="B398" s="288" t="n"/>
      <c r="C398" s="406" t="n"/>
      <c r="D398" s="406" t="n"/>
      <c r="E398" s="406" t="n"/>
      <c r="F398" s="406" t="n"/>
      <c r="G398" s="406" t="n"/>
      <c r="H398" s="406" t="n"/>
      <c r="I398" s="406" t="n"/>
      <c r="J398" s="406" t="n"/>
      <c r="K398" s="406" t="n"/>
    </row>
    <row r="399" ht="16.5" customHeight="1" s="65">
      <c r="A399" s="241" t="n"/>
      <c r="B399" s="288" t="n"/>
      <c r="C399" s="406" t="n"/>
      <c r="D399" s="406" t="n"/>
      <c r="E399" s="406" t="n"/>
      <c r="F399" s="406" t="n"/>
      <c r="G399" s="406" t="n"/>
      <c r="H399" s="406" t="n"/>
      <c r="I399" s="406" t="n"/>
      <c r="J399" s="406" t="n"/>
      <c r="K399" s="406" t="n"/>
    </row>
    <row r="400" ht="16.5" customHeight="1" s="65">
      <c r="A400" s="241" t="n"/>
      <c r="B400" s="288" t="n"/>
      <c r="C400" s="406" t="n"/>
      <c r="D400" s="406" t="n"/>
      <c r="E400" s="406" t="n"/>
      <c r="F400" s="406" t="n"/>
      <c r="G400" s="406" t="n"/>
      <c r="H400" s="406" t="n"/>
      <c r="I400" s="406" t="n"/>
      <c r="J400" s="406" t="n"/>
      <c r="K400" s="406" t="n"/>
    </row>
    <row r="401" ht="16.5" customHeight="1" s="65">
      <c r="A401" s="241" t="n"/>
      <c r="B401" s="288" t="n"/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</row>
    <row r="402" ht="16.5" customHeight="1" s="65">
      <c r="A402" s="241" t="n"/>
      <c r="B402" s="288" t="n"/>
      <c r="C402" s="406" t="n"/>
      <c r="D402" s="406" t="n"/>
      <c r="E402" s="406" t="n"/>
      <c r="F402" s="406" t="n"/>
      <c r="G402" s="406" t="n"/>
      <c r="H402" s="406" t="n"/>
      <c r="I402" s="406" t="n"/>
      <c r="J402" s="406" t="n"/>
      <c r="K402" s="406" t="n"/>
    </row>
    <row r="403" ht="16.5" customHeight="1" s="65">
      <c r="A403" s="241" t="n"/>
      <c r="B403" s="288" t="n"/>
      <c r="C403" s="406" t="n"/>
      <c r="D403" s="406" t="n"/>
      <c r="E403" s="406" t="n"/>
      <c r="F403" s="406" t="n"/>
      <c r="G403" s="406" t="n"/>
      <c r="H403" s="406" t="n"/>
      <c r="I403" s="406" t="n"/>
      <c r="J403" s="406" t="n"/>
      <c r="K403" s="406" t="n"/>
    </row>
    <row r="404" ht="16.5" customHeight="1" s="65">
      <c r="A404" s="241" t="n"/>
      <c r="B404" s="288" t="n"/>
      <c r="C404" s="406" t="n"/>
      <c r="D404" s="406" t="n"/>
      <c r="E404" s="406" t="n"/>
      <c r="F404" s="406" t="n"/>
      <c r="G404" s="406" t="n"/>
      <c r="H404" s="406" t="n"/>
      <c r="I404" s="406" t="n"/>
      <c r="J404" s="406" t="n"/>
      <c r="K404" s="406" t="n"/>
    </row>
    <row r="405" ht="16.5" customHeight="1" s="65">
      <c r="A405" s="241" t="n"/>
      <c r="B405" s="288" t="n"/>
      <c r="C405" s="406" t="n"/>
      <c r="D405" s="406" t="n"/>
      <c r="E405" s="406" t="n"/>
      <c r="F405" s="406" t="n"/>
      <c r="G405" s="406" t="n"/>
      <c r="H405" s="406" t="n"/>
      <c r="I405" s="406" t="n"/>
      <c r="J405" s="406" t="n"/>
      <c r="K405" s="406" t="n"/>
    </row>
    <row r="406" ht="16.5" customHeight="1" s="65">
      <c r="A406" s="241" t="n"/>
      <c r="B406" s="288" t="n"/>
      <c r="C406" s="406" t="n"/>
      <c r="D406" s="406" t="n"/>
      <c r="E406" s="406" t="n"/>
      <c r="F406" s="406" t="n"/>
      <c r="G406" s="406" t="n"/>
      <c r="H406" s="406" t="n"/>
      <c r="I406" s="406" t="n"/>
      <c r="J406" s="406" t="n"/>
      <c r="K406" s="406" t="n"/>
    </row>
    <row r="407" ht="16.5" customHeight="1" s="65">
      <c r="A407" s="241" t="n"/>
      <c r="B407" s="288" t="n"/>
      <c r="C407" s="406" t="n"/>
      <c r="D407" s="406" t="n"/>
      <c r="E407" s="406" t="n"/>
      <c r="F407" s="406" t="n"/>
      <c r="G407" s="406" t="n"/>
      <c r="H407" s="406" t="n"/>
      <c r="I407" s="406" t="n"/>
      <c r="J407" s="406" t="n"/>
      <c r="K407" s="406" t="n"/>
    </row>
    <row r="408" ht="16.5" customHeight="1" s="65">
      <c r="A408" s="241" t="n"/>
      <c r="B408" s="288" t="n"/>
      <c r="C408" s="406" t="n"/>
      <c r="D408" s="406" t="n"/>
      <c r="E408" s="406" t="n"/>
      <c r="F408" s="406" t="n"/>
      <c r="G408" s="406" t="n"/>
      <c r="H408" s="406" t="n"/>
      <c r="I408" s="406" t="n"/>
      <c r="J408" s="406" t="n"/>
      <c r="K408" s="406" t="n"/>
    </row>
    <row r="409" ht="16.5" customHeight="1" s="65">
      <c r="A409" s="241" t="n"/>
      <c r="B409" s="288" t="n"/>
      <c r="C409" s="406" t="n"/>
      <c r="D409" s="406" t="n"/>
      <c r="E409" s="406" t="n"/>
      <c r="F409" s="406" t="n"/>
      <c r="G409" s="406" t="n"/>
      <c r="H409" s="406" t="n"/>
      <c r="I409" s="406" t="n"/>
      <c r="J409" s="406" t="n"/>
      <c r="K409" s="406" t="n"/>
    </row>
    <row r="410" ht="16.5" customHeight="1" s="65">
      <c r="A410" s="241" t="n"/>
      <c r="B410" s="288" t="n"/>
      <c r="C410" s="406" t="n"/>
      <c r="D410" s="406" t="n"/>
      <c r="E410" s="406" t="n"/>
      <c r="F410" s="406" t="n"/>
      <c r="G410" s="406" t="n"/>
      <c r="H410" s="406" t="n"/>
      <c r="I410" s="406" t="n"/>
      <c r="J410" s="406" t="n"/>
      <c r="K410" s="406" t="n"/>
    </row>
    <row r="411" ht="16.5" customHeight="1" s="65">
      <c r="A411" s="241" t="n"/>
      <c r="B411" s="288" t="n"/>
      <c r="C411" s="406" t="n"/>
      <c r="D411" s="406" t="n"/>
      <c r="E411" s="406" t="n"/>
      <c r="F411" s="406" t="n"/>
      <c r="G411" s="406" t="n"/>
      <c r="H411" s="406" t="n"/>
      <c r="I411" s="406" t="n"/>
      <c r="J411" s="406" t="n"/>
      <c r="K411" s="406" t="n"/>
    </row>
    <row r="412" ht="16.5" customHeight="1" s="65">
      <c r="A412" s="241" t="n"/>
      <c r="B412" s="288" t="n"/>
      <c r="C412" s="406" t="n"/>
      <c r="D412" s="406" t="n"/>
      <c r="E412" s="406" t="n"/>
      <c r="F412" s="406" t="n"/>
      <c r="G412" s="406" t="n"/>
      <c r="H412" s="406" t="n"/>
      <c r="I412" s="406" t="n"/>
      <c r="J412" s="406" t="n"/>
      <c r="K412" s="406" t="n"/>
    </row>
    <row r="413" ht="16.5" customHeight="1" s="65">
      <c r="A413" s="241" t="n"/>
      <c r="B413" s="288" t="n"/>
      <c r="C413" s="406" t="n"/>
      <c r="D413" s="406" t="n"/>
      <c r="E413" s="406" t="n"/>
      <c r="F413" s="406" t="n"/>
      <c r="G413" s="406" t="n"/>
      <c r="H413" s="406" t="n"/>
      <c r="I413" s="406" t="n"/>
      <c r="J413" s="406" t="n"/>
      <c r="K413" s="406" t="n"/>
    </row>
    <row r="414" ht="16.5" customHeight="1" s="65">
      <c r="A414" s="241" t="n"/>
      <c r="B414" s="288" t="n"/>
      <c r="C414" s="406" t="n"/>
      <c r="D414" s="406" t="n"/>
      <c r="E414" s="406" t="n"/>
      <c r="F414" s="406" t="n"/>
      <c r="G414" s="406" t="n"/>
      <c r="H414" s="406" t="n"/>
      <c r="I414" s="406" t="n"/>
      <c r="J414" s="406" t="n"/>
      <c r="K414" s="406" t="n"/>
    </row>
    <row r="415" ht="16.5" customHeight="1" s="65">
      <c r="A415" s="241" t="n"/>
      <c r="B415" s="288" t="n"/>
      <c r="C415" s="406" t="n"/>
      <c r="D415" s="406" t="n"/>
      <c r="E415" s="406" t="n"/>
      <c r="F415" s="406" t="n"/>
      <c r="G415" s="406" t="n"/>
      <c r="H415" s="406" t="n"/>
      <c r="I415" s="406" t="n"/>
      <c r="J415" s="406" t="n"/>
      <c r="K415" s="406" t="n"/>
    </row>
    <row r="416" ht="16.5" customHeight="1" s="65">
      <c r="A416" s="241" t="n"/>
      <c r="B416" s="288" t="n"/>
      <c r="C416" s="406" t="n"/>
      <c r="D416" s="406" t="n"/>
      <c r="E416" s="406" t="n"/>
      <c r="F416" s="406" t="n"/>
      <c r="G416" s="406" t="n"/>
      <c r="H416" s="406" t="n"/>
      <c r="I416" s="406" t="n"/>
      <c r="J416" s="406" t="n"/>
      <c r="K416" s="406" t="n"/>
    </row>
    <row r="417" ht="16.5" customHeight="1" s="65">
      <c r="A417" s="241" t="n"/>
      <c r="B417" s="288" t="n"/>
      <c r="C417" s="406" t="n"/>
      <c r="D417" s="406" t="n"/>
      <c r="E417" s="406" t="n"/>
      <c r="F417" s="406" t="n"/>
      <c r="G417" s="406" t="n"/>
      <c r="H417" s="406" t="n"/>
      <c r="I417" s="406" t="n"/>
      <c r="J417" s="406" t="n"/>
      <c r="K417" s="406" t="n"/>
    </row>
    <row r="418" ht="16.5" customHeight="1" s="65">
      <c r="A418" s="241" t="n"/>
      <c r="B418" s="288" t="n"/>
      <c r="C418" s="406" t="n"/>
      <c r="D418" s="406" t="n"/>
      <c r="E418" s="406" t="n"/>
      <c r="F418" s="406" t="n"/>
      <c r="G418" s="406" t="n"/>
      <c r="H418" s="406" t="n"/>
      <c r="I418" s="406" t="n"/>
      <c r="J418" s="406" t="n"/>
      <c r="K418" s="406" t="n"/>
    </row>
    <row r="419" ht="16.5" customHeight="1" s="65">
      <c r="A419" s="241" t="n"/>
      <c r="B419" s="288" t="n"/>
      <c r="C419" s="406" t="n"/>
      <c r="D419" s="406" t="n"/>
      <c r="E419" s="406" t="n"/>
      <c r="F419" s="406" t="n"/>
      <c r="G419" s="406" t="n"/>
      <c r="H419" s="406" t="n"/>
      <c r="I419" s="406" t="n"/>
      <c r="J419" s="406" t="n"/>
      <c r="K419" s="406" t="n"/>
    </row>
    <row r="420" ht="16.5" customHeight="1" s="65">
      <c r="A420" s="241" t="n"/>
      <c r="B420" s="288" t="n"/>
      <c r="C420" s="406" t="n"/>
      <c r="D420" s="406" t="n"/>
      <c r="E420" s="406" t="n"/>
      <c r="F420" s="406" t="n"/>
      <c r="G420" s="406" t="n"/>
      <c r="H420" s="406" t="n"/>
      <c r="I420" s="406" t="n"/>
      <c r="J420" s="406" t="n"/>
      <c r="K420" s="406" t="n"/>
    </row>
    <row r="421" ht="16.5" customHeight="1" s="65">
      <c r="A421" s="241" t="n"/>
      <c r="B421" s="288" t="n"/>
      <c r="C421" s="406" t="n"/>
      <c r="D421" s="406" t="n"/>
      <c r="E421" s="406" t="n"/>
      <c r="F421" s="406" t="n"/>
      <c r="G421" s="406" t="n"/>
      <c r="H421" s="406" t="n"/>
      <c r="I421" s="406" t="n"/>
      <c r="J421" s="406" t="n"/>
      <c r="K421" s="406" t="n"/>
    </row>
    <row r="422" ht="16.5" customHeight="1" s="65">
      <c r="A422" s="241" t="n"/>
      <c r="B422" s="288" t="n"/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</row>
    <row r="423" ht="16.5" customHeight="1" s="65">
      <c r="A423" s="241" t="n"/>
      <c r="B423" s="288" t="n"/>
      <c r="C423" s="406" t="n"/>
      <c r="D423" s="406" t="n"/>
      <c r="E423" s="406" t="n"/>
      <c r="F423" s="406" t="n"/>
      <c r="G423" s="406" t="n"/>
      <c r="H423" s="406" t="n"/>
      <c r="I423" s="406" t="n"/>
      <c r="J423" s="406" t="n"/>
      <c r="K423" s="406" t="n"/>
    </row>
    <row r="424" ht="16.5" customHeight="1" s="65">
      <c r="A424" s="241" t="n"/>
      <c r="B424" s="288" t="n"/>
      <c r="C424" s="406" t="n"/>
      <c r="D424" s="406" t="n"/>
      <c r="E424" s="406" t="n"/>
      <c r="F424" s="406" t="n"/>
      <c r="G424" s="406" t="n"/>
      <c r="H424" s="406" t="n"/>
      <c r="I424" s="406" t="n"/>
      <c r="J424" s="406" t="n"/>
      <c r="K424" s="406" t="n"/>
    </row>
    <row r="425" ht="16.5" customHeight="1" s="65">
      <c r="A425" s="241" t="n"/>
      <c r="B425" s="288" t="n"/>
      <c r="C425" s="406" t="n"/>
      <c r="D425" s="406" t="n"/>
      <c r="E425" s="406" t="n"/>
      <c r="F425" s="406" t="n"/>
      <c r="G425" s="406" t="n"/>
      <c r="H425" s="406" t="n"/>
      <c r="I425" s="406" t="n"/>
      <c r="J425" s="406" t="n"/>
      <c r="K425" s="406" t="n"/>
    </row>
    <row r="426" ht="16.5" customHeight="1" s="65">
      <c r="A426" s="241" t="n"/>
      <c r="B426" s="288" t="n"/>
      <c r="C426" s="406" t="n"/>
      <c r="D426" s="406" t="n"/>
      <c r="E426" s="406" t="n"/>
      <c r="F426" s="406" t="n"/>
      <c r="G426" s="406" t="n"/>
      <c r="H426" s="406" t="n"/>
      <c r="I426" s="406" t="n"/>
      <c r="J426" s="406" t="n"/>
      <c r="K426" s="406" t="n"/>
    </row>
    <row r="427" ht="16.5" customHeight="1" s="65">
      <c r="A427" s="241" t="n"/>
      <c r="B427" s="288" t="n"/>
      <c r="C427" s="406" t="n"/>
      <c r="D427" s="406" t="n"/>
      <c r="E427" s="406" t="n"/>
      <c r="F427" s="406" t="n"/>
      <c r="G427" s="406" t="n"/>
      <c r="H427" s="406" t="n"/>
      <c r="I427" s="406" t="n"/>
      <c r="J427" s="406" t="n"/>
      <c r="K427" s="406" t="n"/>
    </row>
    <row r="428" ht="16.5" customHeight="1" s="65">
      <c r="A428" s="241" t="n"/>
      <c r="B428" s="288" t="n"/>
      <c r="C428" s="406" t="n"/>
      <c r="D428" s="406" t="n"/>
      <c r="E428" s="406" t="n"/>
      <c r="F428" s="406" t="n"/>
      <c r="G428" s="406" t="n"/>
      <c r="H428" s="406" t="n"/>
      <c r="I428" s="406" t="n"/>
      <c r="J428" s="406" t="n"/>
      <c r="K428" s="406" t="n"/>
    </row>
    <row r="429" ht="16.5" customHeight="1" s="65">
      <c r="A429" s="241" t="n"/>
      <c r="B429" s="288" t="n"/>
      <c r="C429" s="406" t="n"/>
      <c r="D429" s="406" t="n"/>
      <c r="E429" s="406" t="n"/>
      <c r="F429" s="406" t="n"/>
      <c r="G429" s="406" t="n"/>
      <c r="H429" s="406" t="n"/>
      <c r="I429" s="406" t="n"/>
      <c r="J429" s="406" t="n"/>
      <c r="K429" s="406" t="n"/>
    </row>
    <row r="430" ht="16.5" customHeight="1" s="65">
      <c r="A430" s="241" t="n"/>
      <c r="B430" s="288" t="n"/>
      <c r="C430" s="406" t="n"/>
      <c r="D430" s="406" t="n"/>
      <c r="E430" s="406" t="n"/>
      <c r="F430" s="406" t="n"/>
      <c r="G430" s="406" t="n"/>
      <c r="H430" s="406" t="n"/>
      <c r="I430" s="406" t="n"/>
      <c r="J430" s="406" t="n"/>
      <c r="K430" s="406" t="n"/>
    </row>
    <row r="431" ht="16.5" customHeight="1" s="65">
      <c r="A431" s="241" t="n"/>
      <c r="B431" s="288" t="n"/>
      <c r="C431" s="406" t="n"/>
      <c r="D431" s="406" t="n"/>
      <c r="E431" s="406" t="n"/>
      <c r="F431" s="406" t="n"/>
      <c r="G431" s="406" t="n"/>
      <c r="H431" s="406" t="n"/>
      <c r="I431" s="406" t="n"/>
      <c r="J431" s="406" t="n"/>
      <c r="K431" s="406" t="n"/>
    </row>
    <row r="432" ht="16.5" customHeight="1" s="65">
      <c r="A432" s="241" t="n"/>
      <c r="B432" s="288" t="n"/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</row>
    <row r="433" ht="16.5" customHeight="1" s="65">
      <c r="A433" s="241" t="n"/>
      <c r="B433" s="288" t="n"/>
      <c r="C433" s="406" t="n"/>
      <c r="D433" s="406" t="n"/>
      <c r="E433" s="406" t="n"/>
      <c r="F433" s="406" t="n"/>
      <c r="G433" s="406" t="n"/>
      <c r="H433" s="406" t="n"/>
      <c r="I433" s="406" t="n"/>
      <c r="J433" s="406" t="n"/>
      <c r="K433" s="406" t="n"/>
    </row>
    <row r="434" ht="16.5" customHeight="1" s="65">
      <c r="A434" s="241" t="n"/>
      <c r="B434" s="288" t="n"/>
      <c r="C434" s="406" t="n"/>
      <c r="D434" s="406" t="n"/>
      <c r="E434" s="406" t="n"/>
      <c r="F434" s="406" t="n"/>
      <c r="G434" s="406" t="n"/>
      <c r="H434" s="406" t="n"/>
      <c r="I434" s="406" t="n"/>
      <c r="J434" s="406" t="n"/>
      <c r="K434" s="406" t="n"/>
    </row>
    <row r="435" ht="16.5" customHeight="1" s="65">
      <c r="A435" s="241" t="n"/>
      <c r="B435" s="288" t="n"/>
      <c r="C435" s="406" t="n"/>
      <c r="D435" s="406" t="n"/>
      <c r="E435" s="406" t="n"/>
      <c r="F435" s="406" t="n"/>
      <c r="G435" s="406" t="n"/>
      <c r="H435" s="406" t="n"/>
      <c r="I435" s="406" t="n"/>
      <c r="J435" s="406" t="n"/>
      <c r="K435" s="406" t="n"/>
    </row>
    <row r="436" ht="16.5" customHeight="1" s="65">
      <c r="A436" s="241" t="n"/>
      <c r="B436" s="288" t="n"/>
      <c r="C436" s="406" t="n"/>
      <c r="D436" s="406" t="n"/>
      <c r="E436" s="406" t="n"/>
      <c r="F436" s="406" t="n"/>
      <c r="G436" s="406" t="n"/>
      <c r="H436" s="406" t="n"/>
      <c r="I436" s="406" t="n"/>
      <c r="J436" s="406" t="n"/>
      <c r="K436" s="406" t="n"/>
    </row>
    <row r="437" ht="16.5" customHeight="1" s="65">
      <c r="A437" s="241" t="n"/>
      <c r="B437" s="288" t="n"/>
      <c r="C437" s="406" t="n"/>
      <c r="D437" s="406" t="n"/>
      <c r="E437" s="406" t="n"/>
      <c r="F437" s="406" t="n"/>
      <c r="G437" s="406" t="n"/>
      <c r="H437" s="406" t="n"/>
      <c r="I437" s="406" t="n"/>
      <c r="J437" s="406" t="n"/>
      <c r="K437" s="406" t="n"/>
    </row>
    <row r="438" ht="16.5" customHeight="1" s="65">
      <c r="A438" s="241" t="n"/>
      <c r="B438" s="288" t="n"/>
      <c r="C438" s="406" t="n"/>
      <c r="D438" s="406" t="n"/>
      <c r="E438" s="406" t="n"/>
      <c r="F438" s="406" t="n"/>
      <c r="G438" s="406" t="n"/>
      <c r="H438" s="406" t="n"/>
      <c r="I438" s="406" t="n"/>
      <c r="J438" s="406" t="n"/>
      <c r="K438" s="406" t="n"/>
    </row>
    <row r="439" ht="16.5" customHeight="1" s="65">
      <c r="A439" s="241" t="n"/>
      <c r="B439" s="288" t="n"/>
      <c r="C439" s="406" t="n"/>
      <c r="D439" s="406" t="n"/>
      <c r="E439" s="406" t="n"/>
      <c r="F439" s="406" t="n"/>
      <c r="G439" s="406" t="n"/>
      <c r="H439" s="406" t="n"/>
      <c r="I439" s="406" t="n"/>
      <c r="J439" s="406" t="n"/>
      <c r="K439" s="406" t="n"/>
    </row>
    <row r="440" ht="16.5" customHeight="1" s="65">
      <c r="A440" s="241" t="n"/>
      <c r="B440" s="288" t="n"/>
      <c r="C440" s="406" t="n"/>
      <c r="D440" s="406" t="n"/>
      <c r="E440" s="406" t="n"/>
      <c r="F440" s="406" t="n"/>
      <c r="G440" s="406" t="n"/>
      <c r="H440" s="406" t="n"/>
      <c r="I440" s="406" t="n"/>
      <c r="J440" s="406" t="n"/>
      <c r="K440" s="406" t="n"/>
    </row>
    <row r="441" ht="16.5" customHeight="1" s="65">
      <c r="A441" s="241" t="n"/>
      <c r="B441" s="288" t="n"/>
      <c r="C441" s="406" t="n"/>
      <c r="D441" s="406" t="n"/>
      <c r="E441" s="406" t="n"/>
      <c r="F441" s="406" t="n"/>
      <c r="G441" s="406" t="n"/>
      <c r="H441" s="406" t="n"/>
      <c r="I441" s="406" t="n"/>
      <c r="J441" s="406" t="n"/>
      <c r="K441" s="406" t="n"/>
    </row>
    <row r="442" ht="16.5" customHeight="1" s="65">
      <c r="A442" s="241" t="n"/>
      <c r="B442" s="288" t="n"/>
      <c r="C442" s="406" t="n"/>
      <c r="D442" s="406" t="n"/>
      <c r="E442" s="406" t="n"/>
      <c r="F442" s="406" t="n"/>
      <c r="G442" s="406" t="n"/>
      <c r="H442" s="406" t="n"/>
      <c r="I442" s="406" t="n"/>
      <c r="J442" s="406" t="n"/>
      <c r="K442" s="406" t="n"/>
    </row>
    <row r="443" ht="16.5" customHeight="1" s="65">
      <c r="A443" s="241" t="n"/>
      <c r="B443" s="288" t="n"/>
      <c r="C443" s="406" t="n"/>
      <c r="D443" s="406" t="n"/>
      <c r="E443" s="406" t="n"/>
      <c r="F443" s="406" t="n"/>
      <c r="G443" s="406" t="n"/>
      <c r="H443" s="406" t="n"/>
      <c r="I443" s="406" t="n"/>
      <c r="J443" s="406" t="n"/>
      <c r="K443" s="406" t="n"/>
    </row>
    <row r="444" ht="16.5" customHeight="1" s="65">
      <c r="A444" s="241" t="n"/>
      <c r="B444" s="288" t="n"/>
      <c r="C444" s="406" t="n"/>
      <c r="D444" s="406" t="n"/>
      <c r="E444" s="406" t="n"/>
      <c r="F444" s="406" t="n"/>
      <c r="G444" s="406" t="n"/>
      <c r="H444" s="406" t="n"/>
      <c r="I444" s="406" t="n"/>
      <c r="J444" s="406" t="n"/>
      <c r="K444" s="406" t="n"/>
    </row>
    <row r="445" ht="16.5" customHeight="1" s="65">
      <c r="A445" s="241" t="n"/>
      <c r="B445" s="288" t="n"/>
      <c r="C445" s="406" t="n"/>
      <c r="D445" s="406" t="n"/>
      <c r="E445" s="406" t="n"/>
      <c r="F445" s="406" t="n"/>
      <c r="G445" s="406" t="n"/>
      <c r="H445" s="406" t="n"/>
      <c r="I445" s="406" t="n"/>
      <c r="J445" s="406" t="n"/>
      <c r="K445" s="406" t="n"/>
    </row>
    <row r="446" ht="16.5" customHeight="1" s="65">
      <c r="A446" s="241" t="n"/>
      <c r="B446" s="288" t="n"/>
      <c r="C446" s="406" t="n"/>
      <c r="D446" s="406" t="n"/>
      <c r="E446" s="406" t="n"/>
      <c r="F446" s="406" t="n"/>
      <c r="G446" s="406" t="n"/>
      <c r="H446" s="406" t="n"/>
      <c r="I446" s="406" t="n"/>
      <c r="J446" s="406" t="n"/>
      <c r="K446" s="406" t="n"/>
    </row>
    <row r="447" ht="16.5" customHeight="1" s="65">
      <c r="A447" s="241" t="n"/>
      <c r="B447" s="288" t="n"/>
      <c r="C447" s="406" t="n"/>
      <c r="D447" s="406" t="n"/>
      <c r="E447" s="406" t="n"/>
      <c r="F447" s="406" t="n"/>
      <c r="G447" s="406" t="n"/>
      <c r="H447" s="406" t="n"/>
      <c r="I447" s="406" t="n"/>
      <c r="J447" s="406" t="n"/>
      <c r="K447" s="406" t="n"/>
    </row>
    <row r="448" ht="16.5" customHeight="1" s="65">
      <c r="A448" s="241" t="n"/>
      <c r="B448" s="288" t="n"/>
      <c r="C448" s="406" t="n"/>
      <c r="D448" s="406" t="n"/>
      <c r="E448" s="406" t="n"/>
      <c r="F448" s="406" t="n"/>
      <c r="G448" s="406" t="n"/>
      <c r="H448" s="406" t="n"/>
      <c r="I448" s="406" t="n"/>
      <c r="J448" s="406" t="n"/>
      <c r="K448" s="406" t="n"/>
    </row>
    <row r="449" ht="16.5" customHeight="1" s="65">
      <c r="A449" s="241" t="n"/>
      <c r="B449" s="288" t="n"/>
      <c r="C449" s="406" t="n"/>
      <c r="D449" s="406" t="n"/>
      <c r="E449" s="406" t="n"/>
      <c r="F449" s="406" t="n"/>
      <c r="G449" s="406" t="n"/>
      <c r="H449" s="406" t="n"/>
      <c r="I449" s="406" t="n"/>
      <c r="J449" s="406" t="n"/>
      <c r="K449" s="406" t="n"/>
    </row>
    <row r="450" ht="16.5" customHeight="1" s="65">
      <c r="A450" s="241" t="n"/>
      <c r="B450" s="288" t="n"/>
      <c r="C450" s="406" t="n"/>
      <c r="D450" s="406" t="n"/>
      <c r="E450" s="406" t="n"/>
      <c r="F450" s="406" t="n"/>
      <c r="G450" s="406" t="n"/>
      <c r="H450" s="406" t="n"/>
      <c r="I450" s="406" t="n"/>
      <c r="J450" s="406" t="n"/>
      <c r="K450" s="406" t="n"/>
    </row>
    <row r="451" ht="16.5" customHeight="1" s="65">
      <c r="A451" s="241" t="n"/>
      <c r="B451" s="288" t="n"/>
      <c r="C451" s="406" t="n"/>
      <c r="D451" s="406" t="n"/>
      <c r="E451" s="406" t="n"/>
      <c r="F451" s="406" t="n"/>
      <c r="G451" s="406" t="n"/>
      <c r="H451" s="406" t="n"/>
      <c r="I451" s="406" t="n"/>
      <c r="J451" s="406" t="n"/>
      <c r="K451" s="406" t="n"/>
    </row>
    <row r="452" ht="16.5" customHeight="1" s="65">
      <c r="A452" s="241" t="n"/>
      <c r="B452" s="288" t="n"/>
      <c r="C452" s="406" t="n"/>
      <c r="D452" s="406" t="n"/>
      <c r="E452" s="406" t="n"/>
      <c r="F452" s="406" t="n"/>
      <c r="G452" s="406" t="n"/>
      <c r="H452" s="406" t="n"/>
      <c r="I452" s="406" t="n"/>
      <c r="J452" s="406" t="n"/>
      <c r="K452" s="406" t="n"/>
    </row>
    <row r="453" ht="16.5" customHeight="1" s="65">
      <c r="A453" s="241" t="n"/>
      <c r="B453" s="288" t="n"/>
      <c r="C453" s="406" t="n"/>
      <c r="D453" s="406" t="n"/>
      <c r="E453" s="406" t="n"/>
      <c r="F453" s="406" t="n"/>
      <c r="G453" s="406" t="n"/>
      <c r="H453" s="406" t="n"/>
      <c r="I453" s="406" t="n"/>
      <c r="J453" s="406" t="n"/>
      <c r="K453" s="406" t="n"/>
    </row>
    <row r="454" ht="16.5" customHeight="1" s="65">
      <c r="A454" s="241" t="n"/>
      <c r="B454" s="288" t="n"/>
      <c r="C454" s="406" t="n"/>
      <c r="D454" s="406" t="n"/>
      <c r="E454" s="406" t="n"/>
      <c r="F454" s="406" t="n"/>
      <c r="G454" s="406" t="n"/>
      <c r="H454" s="406" t="n"/>
      <c r="I454" s="406" t="n"/>
      <c r="J454" s="406" t="n"/>
      <c r="K454" s="406" t="n"/>
    </row>
    <row r="455" ht="16.5" customHeight="1" s="65">
      <c r="A455" s="241" t="n"/>
      <c r="B455" s="288" t="n"/>
      <c r="C455" s="406" t="n"/>
      <c r="D455" s="406" t="n"/>
      <c r="E455" s="406" t="n"/>
      <c r="F455" s="406" t="n"/>
      <c r="G455" s="406" t="n"/>
      <c r="H455" s="406" t="n"/>
      <c r="I455" s="406" t="n"/>
      <c r="J455" s="406" t="n"/>
      <c r="K455" s="406" t="n"/>
    </row>
    <row r="456" ht="16.5" customHeight="1" s="65">
      <c r="A456" s="241" t="n"/>
      <c r="B456" s="288" t="n"/>
      <c r="C456" s="406" t="n"/>
      <c r="D456" s="406" t="n"/>
      <c r="E456" s="406" t="n"/>
      <c r="F456" s="406" t="n"/>
      <c r="G456" s="406" t="n"/>
      <c r="H456" s="406" t="n"/>
      <c r="I456" s="406" t="n"/>
      <c r="J456" s="406" t="n"/>
      <c r="K456" s="406" t="n"/>
    </row>
    <row r="457" ht="16.5" customHeight="1" s="65">
      <c r="A457" s="241" t="n"/>
      <c r="B457" s="288" t="n"/>
      <c r="C457" s="406" t="n"/>
      <c r="D457" s="406" t="n"/>
      <c r="E457" s="406" t="n"/>
      <c r="F457" s="406" t="n"/>
      <c r="G457" s="406" t="n"/>
      <c r="H457" s="406" t="n"/>
      <c r="I457" s="406" t="n"/>
      <c r="J457" s="406" t="n"/>
      <c r="K457" s="406" t="n"/>
    </row>
    <row r="458" ht="16.5" customHeight="1" s="65">
      <c r="A458" s="241" t="n"/>
      <c r="B458" s="288" t="n"/>
      <c r="C458" s="406" t="n"/>
      <c r="D458" s="406" t="n"/>
      <c r="E458" s="406" t="n"/>
      <c r="F458" s="406" t="n"/>
      <c r="G458" s="406" t="n"/>
      <c r="H458" s="406" t="n"/>
      <c r="I458" s="406" t="n"/>
      <c r="J458" s="406" t="n"/>
      <c r="K458" s="406" t="n"/>
    </row>
    <row r="459" ht="16.5" customHeight="1" s="65">
      <c r="A459" s="241" t="n"/>
      <c r="B459" s="288" t="n"/>
      <c r="C459" s="406" t="n"/>
      <c r="D459" s="406" t="n"/>
      <c r="E459" s="406" t="n"/>
      <c r="F459" s="406" t="n"/>
      <c r="G459" s="406" t="n"/>
      <c r="H459" s="406" t="n"/>
      <c r="I459" s="406" t="n"/>
      <c r="J459" s="406" t="n"/>
      <c r="K459" s="406" t="n"/>
    </row>
    <row r="460" ht="16.5" customHeight="1" s="65">
      <c r="A460" s="241" t="n"/>
      <c r="B460" s="288" t="n"/>
      <c r="C460" s="406" t="n"/>
      <c r="D460" s="406" t="n"/>
      <c r="E460" s="406" t="n"/>
      <c r="F460" s="406" t="n"/>
      <c r="G460" s="406" t="n"/>
      <c r="H460" s="406" t="n"/>
      <c r="I460" s="406" t="n"/>
      <c r="J460" s="406" t="n"/>
      <c r="K460" s="406" t="n"/>
    </row>
    <row r="461" ht="16.5" customHeight="1" s="65">
      <c r="A461" s="241" t="n"/>
      <c r="B461" s="288" t="n"/>
      <c r="C461" s="406" t="n"/>
      <c r="D461" s="406" t="n"/>
      <c r="E461" s="406" t="n"/>
      <c r="F461" s="406" t="n"/>
      <c r="G461" s="406" t="n"/>
      <c r="H461" s="406" t="n"/>
      <c r="I461" s="406" t="n"/>
      <c r="J461" s="406" t="n"/>
      <c r="K461" s="406" t="n"/>
    </row>
    <row r="462" ht="16.5" customHeight="1" s="65">
      <c r="A462" s="241" t="n"/>
      <c r="B462" s="288" t="n"/>
      <c r="C462" s="406" t="n"/>
      <c r="D462" s="406" t="n"/>
      <c r="E462" s="406" t="n"/>
      <c r="F462" s="406" t="n"/>
      <c r="G462" s="406" t="n"/>
      <c r="H462" s="406" t="n"/>
      <c r="I462" s="406" t="n"/>
      <c r="J462" s="406" t="n"/>
      <c r="K462" s="406" t="n"/>
    </row>
    <row r="463" ht="16.5" customHeight="1" s="65">
      <c r="A463" s="241" t="n"/>
      <c r="B463" s="288" t="n"/>
      <c r="C463" s="406" t="n"/>
      <c r="D463" s="406" t="n"/>
      <c r="E463" s="406" t="n"/>
      <c r="F463" s="406" t="n"/>
      <c r="G463" s="406" t="n"/>
      <c r="H463" s="406" t="n"/>
      <c r="I463" s="406" t="n"/>
      <c r="J463" s="406" t="n"/>
      <c r="K463" s="406" t="n"/>
    </row>
    <row r="464" ht="16.5" customHeight="1" s="65">
      <c r="A464" s="241" t="n"/>
      <c r="B464" s="288" t="n"/>
      <c r="C464" s="406" t="n"/>
      <c r="D464" s="406" t="n"/>
      <c r="E464" s="406" t="n"/>
      <c r="F464" s="406" t="n"/>
      <c r="G464" s="406" t="n"/>
      <c r="H464" s="406" t="n"/>
      <c r="I464" s="406" t="n"/>
      <c r="J464" s="406" t="n"/>
      <c r="K464" s="406" t="n"/>
    </row>
    <row r="465" ht="16.5" customHeight="1" s="65">
      <c r="A465" s="241" t="n"/>
      <c r="B465" s="288" t="n"/>
      <c r="C465" s="406" t="n"/>
      <c r="D465" s="406" t="n"/>
      <c r="E465" s="406" t="n"/>
      <c r="F465" s="406" t="n"/>
      <c r="G465" s="406" t="n"/>
      <c r="H465" s="406" t="n"/>
      <c r="I465" s="406" t="n"/>
      <c r="J465" s="406" t="n"/>
      <c r="K465" s="406" t="n"/>
    </row>
    <row r="466" ht="16.5" customHeight="1" s="65">
      <c r="A466" s="241" t="n"/>
      <c r="B466" s="288" t="n"/>
      <c r="C466" s="406" t="n"/>
      <c r="D466" s="406" t="n"/>
      <c r="E466" s="406" t="n"/>
      <c r="F466" s="406" t="n"/>
      <c r="G466" s="406" t="n"/>
      <c r="H466" s="406" t="n"/>
      <c r="I466" s="406" t="n"/>
      <c r="J466" s="406" t="n"/>
      <c r="K466" s="406" t="n"/>
    </row>
    <row r="467" ht="16.5" customHeight="1" s="65">
      <c r="A467" s="241" t="n"/>
      <c r="B467" s="288" t="n"/>
      <c r="C467" s="406" t="n"/>
      <c r="D467" s="406" t="n"/>
      <c r="E467" s="406" t="n"/>
      <c r="F467" s="406" t="n"/>
      <c r="G467" s="406" t="n"/>
      <c r="H467" s="406" t="n"/>
      <c r="I467" s="406" t="n"/>
      <c r="J467" s="406" t="n"/>
      <c r="K467" s="406" t="n"/>
    </row>
    <row r="468" ht="16.5" customHeight="1" s="65">
      <c r="A468" s="241" t="n"/>
      <c r="B468" s="288" t="n"/>
      <c r="C468" s="406" t="n"/>
      <c r="D468" s="406" t="n"/>
      <c r="E468" s="406" t="n"/>
      <c r="F468" s="406" t="n"/>
      <c r="G468" s="406" t="n"/>
      <c r="H468" s="406" t="n"/>
      <c r="I468" s="406" t="n"/>
      <c r="J468" s="406" t="n"/>
      <c r="K468" s="406" t="n"/>
    </row>
    <row r="469" ht="16.5" customHeight="1" s="65">
      <c r="A469" s="241" t="n"/>
      <c r="B469" s="288" t="n"/>
      <c r="C469" s="406" t="n"/>
      <c r="D469" s="406" t="n"/>
      <c r="E469" s="406" t="n"/>
      <c r="F469" s="406" t="n"/>
      <c r="G469" s="406" t="n"/>
      <c r="H469" s="406" t="n"/>
      <c r="I469" s="406" t="n"/>
      <c r="J469" s="406" t="n"/>
      <c r="K469" s="406" t="n"/>
    </row>
    <row r="470" ht="16.5" customHeight="1" s="65">
      <c r="A470" s="241" t="n"/>
      <c r="B470" s="288" t="n"/>
      <c r="C470" s="406" t="n"/>
      <c r="D470" s="406" t="n"/>
      <c r="E470" s="406" t="n"/>
      <c r="F470" s="406" t="n"/>
      <c r="G470" s="406" t="n"/>
      <c r="H470" s="406" t="n"/>
      <c r="I470" s="406" t="n"/>
      <c r="J470" s="406" t="n"/>
      <c r="K470" s="406" t="n"/>
    </row>
    <row r="471" ht="16.5" customHeight="1" s="65">
      <c r="A471" s="241" t="n"/>
      <c r="B471" s="288" t="n"/>
      <c r="C471" s="406" t="n"/>
      <c r="D471" s="406" t="n"/>
      <c r="E471" s="406" t="n"/>
      <c r="F471" s="406" t="n"/>
      <c r="G471" s="406" t="n"/>
      <c r="H471" s="406" t="n"/>
      <c r="I471" s="406" t="n"/>
      <c r="J471" s="406" t="n"/>
      <c r="K471" s="406" t="n"/>
    </row>
    <row r="472" ht="16.5" customHeight="1" s="65">
      <c r="A472" s="241" t="n"/>
      <c r="B472" s="288" t="n"/>
      <c r="C472" s="406" t="n"/>
      <c r="D472" s="406" t="n"/>
      <c r="E472" s="406" t="n"/>
      <c r="F472" s="406" t="n"/>
      <c r="G472" s="406" t="n"/>
      <c r="H472" s="406" t="n"/>
      <c r="I472" s="406" t="n"/>
      <c r="J472" s="406" t="n"/>
      <c r="K472" s="406" t="n"/>
    </row>
    <row r="473" ht="16.5" customHeight="1" s="65">
      <c r="A473" s="241" t="n"/>
      <c r="B473" s="288" t="n"/>
      <c r="C473" s="406" t="n"/>
      <c r="D473" s="406" t="n"/>
      <c r="E473" s="406" t="n"/>
      <c r="F473" s="406" t="n"/>
      <c r="G473" s="406" t="n"/>
      <c r="H473" s="406" t="n"/>
      <c r="I473" s="406" t="n"/>
      <c r="J473" s="406" t="n"/>
      <c r="K473" s="406" t="n"/>
    </row>
    <row r="474" ht="16.5" customHeight="1" s="65">
      <c r="A474" s="241" t="n"/>
      <c r="B474" s="288" t="n"/>
      <c r="C474" s="406" t="n"/>
      <c r="D474" s="406" t="n"/>
      <c r="E474" s="406" t="n"/>
      <c r="F474" s="406" t="n"/>
      <c r="G474" s="406" t="n"/>
      <c r="H474" s="406" t="n"/>
      <c r="I474" s="406" t="n"/>
      <c r="J474" s="406" t="n"/>
      <c r="K474" s="406" t="n"/>
    </row>
    <row r="475" ht="16.5" customHeight="1" s="65">
      <c r="A475" s="241" t="n"/>
      <c r="B475" s="288" t="n"/>
      <c r="C475" s="406" t="n"/>
      <c r="D475" s="406" t="n"/>
      <c r="E475" s="406" t="n"/>
      <c r="F475" s="406" t="n"/>
      <c r="G475" s="406" t="n"/>
      <c r="H475" s="406" t="n"/>
      <c r="I475" s="406" t="n"/>
      <c r="J475" s="406" t="n"/>
      <c r="K475" s="406" t="n"/>
    </row>
    <row r="476" ht="16.5" customHeight="1" s="65">
      <c r="A476" s="241" t="n"/>
      <c r="B476" s="288" t="n"/>
      <c r="C476" s="406" t="n"/>
      <c r="D476" s="406" t="n"/>
      <c r="E476" s="406" t="n"/>
      <c r="F476" s="406" t="n"/>
      <c r="G476" s="406" t="n"/>
      <c r="H476" s="406" t="n"/>
      <c r="I476" s="406" t="n"/>
      <c r="J476" s="406" t="n"/>
      <c r="K476" s="406" t="n"/>
    </row>
    <row r="477" ht="16.5" customHeight="1" s="65">
      <c r="A477" s="241" t="n"/>
      <c r="B477" s="288" t="n"/>
      <c r="C477" s="406" t="n"/>
      <c r="D477" s="406" t="n"/>
      <c r="E477" s="406" t="n"/>
      <c r="F477" s="406" t="n"/>
      <c r="G477" s="406" t="n"/>
      <c r="H477" s="406" t="n"/>
      <c r="I477" s="406" t="n"/>
      <c r="J477" s="406" t="n"/>
      <c r="K477" s="406" t="n"/>
    </row>
    <row r="478" ht="16.5" customHeight="1" s="65">
      <c r="A478" s="241" t="n"/>
      <c r="B478" s="288" t="n"/>
      <c r="C478" s="406" t="n"/>
      <c r="D478" s="406" t="n"/>
      <c r="E478" s="406" t="n"/>
      <c r="F478" s="406" t="n"/>
      <c r="G478" s="406" t="n"/>
      <c r="H478" s="406" t="n"/>
      <c r="I478" s="406" t="n"/>
      <c r="J478" s="406" t="n"/>
      <c r="K478" s="406" t="n"/>
    </row>
    <row r="479" ht="16.5" customHeight="1" s="65">
      <c r="A479" s="241" t="n"/>
      <c r="B479" s="288" t="n"/>
      <c r="C479" s="406" t="n"/>
      <c r="D479" s="406" t="n"/>
      <c r="E479" s="406" t="n"/>
      <c r="F479" s="406" t="n"/>
      <c r="G479" s="406" t="n"/>
      <c r="H479" s="406" t="n"/>
      <c r="I479" s="406" t="n"/>
      <c r="J479" s="406" t="n"/>
      <c r="K479" s="406" t="n"/>
    </row>
    <row r="480" ht="16.5" customHeight="1" s="65">
      <c r="A480" s="241" t="n"/>
      <c r="B480" s="288" t="n"/>
      <c r="C480" s="406" t="n"/>
      <c r="D480" s="406" t="n"/>
      <c r="E480" s="406" t="n"/>
      <c r="F480" s="406" t="n"/>
      <c r="G480" s="406" t="n"/>
      <c r="H480" s="406" t="n"/>
      <c r="I480" s="406" t="n"/>
      <c r="J480" s="406" t="n"/>
      <c r="K480" s="406" t="n"/>
    </row>
    <row r="481" ht="16.5" customHeight="1" s="65">
      <c r="A481" s="241" t="n"/>
      <c r="B481" s="288" t="n"/>
      <c r="C481" s="406" t="n"/>
      <c r="D481" s="406" t="n"/>
      <c r="E481" s="406" t="n"/>
      <c r="F481" s="406" t="n"/>
      <c r="G481" s="406" t="n"/>
      <c r="H481" s="406" t="n"/>
      <c r="I481" s="406" t="n"/>
      <c r="J481" s="406" t="n"/>
      <c r="K481" s="406" t="n"/>
    </row>
    <row r="482" ht="16.5" customHeight="1" s="65">
      <c r="A482" s="241" t="n"/>
      <c r="B482" s="288" t="n"/>
      <c r="C482" s="406" t="n"/>
      <c r="D482" s="406" t="n"/>
      <c r="E482" s="406" t="n"/>
      <c r="F482" s="406" t="n"/>
      <c r="G482" s="406" t="n"/>
      <c r="H482" s="406" t="n"/>
      <c r="I482" s="406" t="n"/>
      <c r="J482" s="406" t="n"/>
      <c r="K482" s="406" t="n"/>
    </row>
    <row r="483" ht="16.5" customHeight="1" s="65">
      <c r="A483" s="241" t="n"/>
      <c r="B483" s="288" t="n"/>
      <c r="C483" s="406" t="n"/>
      <c r="D483" s="406" t="n"/>
      <c r="E483" s="406" t="n"/>
      <c r="F483" s="406" t="n"/>
      <c r="G483" s="406" t="n"/>
      <c r="H483" s="406" t="n"/>
      <c r="I483" s="406" t="n"/>
      <c r="J483" s="406" t="n"/>
      <c r="K483" s="406" t="n"/>
    </row>
    <row r="484" ht="16.5" customHeight="1" s="65">
      <c r="A484" s="241" t="n"/>
      <c r="B484" s="288" t="n"/>
      <c r="C484" s="406" t="n"/>
      <c r="D484" s="406" t="n"/>
      <c r="E484" s="406" t="n"/>
      <c r="F484" s="406" t="n"/>
      <c r="G484" s="406" t="n"/>
      <c r="H484" s="406" t="n"/>
      <c r="I484" s="406" t="n"/>
      <c r="J484" s="406" t="n"/>
      <c r="K484" s="406" t="n"/>
    </row>
    <row r="485" ht="16.5" customHeight="1" s="65">
      <c r="A485" s="241" t="n"/>
      <c r="B485" s="288" t="n"/>
      <c r="C485" s="406" t="n"/>
      <c r="D485" s="406" t="n"/>
      <c r="E485" s="406" t="n"/>
      <c r="F485" s="406" t="n"/>
      <c r="G485" s="406" t="n"/>
      <c r="H485" s="406" t="n"/>
      <c r="I485" s="406" t="n"/>
      <c r="J485" s="406" t="n"/>
      <c r="K485" s="406" t="n"/>
    </row>
    <row r="486" ht="16.5" customHeight="1" s="65">
      <c r="A486" s="241" t="n"/>
      <c r="B486" s="288" t="n"/>
      <c r="C486" s="406" t="n"/>
      <c r="D486" s="406" t="n"/>
      <c r="E486" s="406" t="n"/>
      <c r="F486" s="406" t="n"/>
      <c r="G486" s="406" t="n"/>
      <c r="H486" s="406" t="n"/>
      <c r="I486" s="406" t="n"/>
      <c r="J486" s="406" t="n"/>
      <c r="K486" s="406" t="n"/>
    </row>
    <row r="487" ht="16.5" customHeight="1" s="65">
      <c r="A487" s="241" t="n"/>
      <c r="B487" s="288" t="n"/>
      <c r="C487" s="406" t="n"/>
      <c r="D487" s="406" t="n"/>
      <c r="E487" s="406" t="n"/>
      <c r="F487" s="406" t="n"/>
      <c r="G487" s="406" t="n"/>
      <c r="H487" s="406" t="n"/>
      <c r="I487" s="406" t="n"/>
      <c r="J487" s="406" t="n"/>
      <c r="K487" s="406" t="n"/>
    </row>
    <row r="488" ht="16.5" customHeight="1" s="65">
      <c r="A488" s="241" t="n"/>
      <c r="B488" s="288" t="n"/>
      <c r="C488" s="406" t="n"/>
      <c r="D488" s="406" t="n"/>
      <c r="E488" s="406" t="n"/>
      <c r="F488" s="406" t="n"/>
      <c r="G488" s="406" t="n"/>
      <c r="H488" s="406" t="n"/>
      <c r="I488" s="406" t="n"/>
      <c r="J488" s="406" t="n"/>
      <c r="K488" s="406" t="n"/>
    </row>
    <row r="489" ht="16.5" customHeight="1" s="65">
      <c r="A489" s="241" t="n"/>
      <c r="B489" s="288" t="n"/>
      <c r="C489" s="406" t="n"/>
      <c r="D489" s="406" t="n"/>
      <c r="E489" s="406" t="n"/>
      <c r="F489" s="406" t="n"/>
      <c r="G489" s="406" t="n"/>
      <c r="H489" s="406" t="n"/>
      <c r="I489" s="406" t="n"/>
      <c r="J489" s="406" t="n"/>
      <c r="K489" s="406" t="n"/>
    </row>
    <row r="490" ht="16.5" customHeight="1" s="65">
      <c r="A490" s="241" t="n"/>
      <c r="B490" s="288" t="n"/>
      <c r="C490" s="406" t="n"/>
      <c r="D490" s="406" t="n"/>
      <c r="E490" s="406" t="n"/>
      <c r="F490" s="406" t="n"/>
      <c r="G490" s="406" t="n"/>
      <c r="H490" s="406" t="n"/>
      <c r="I490" s="406" t="n"/>
      <c r="J490" s="406" t="n"/>
      <c r="K490" s="406" t="n"/>
    </row>
    <row r="491" ht="16.5" customHeight="1" s="65">
      <c r="A491" s="241" t="n"/>
      <c r="B491" s="288" t="n"/>
      <c r="C491" s="406" t="n"/>
      <c r="D491" s="406" t="n"/>
      <c r="E491" s="406" t="n"/>
      <c r="F491" s="406" t="n"/>
      <c r="G491" s="406" t="n"/>
      <c r="H491" s="406" t="n"/>
      <c r="I491" s="406" t="n"/>
      <c r="J491" s="406" t="n"/>
      <c r="K491" s="406" t="n"/>
    </row>
    <row r="492" ht="16.5" customHeight="1" s="65">
      <c r="A492" s="241" t="n"/>
      <c r="B492" s="288" t="n"/>
      <c r="C492" s="406" t="n"/>
      <c r="D492" s="406" t="n"/>
      <c r="E492" s="406" t="n"/>
      <c r="F492" s="406" t="n"/>
      <c r="G492" s="406" t="n"/>
      <c r="H492" s="406" t="n"/>
      <c r="I492" s="406" t="n"/>
      <c r="J492" s="406" t="n"/>
      <c r="K492" s="406" t="n"/>
    </row>
    <row r="493" ht="16.5" customHeight="1" s="65">
      <c r="A493" s="241" t="n"/>
      <c r="B493" s="288" t="n"/>
      <c r="C493" s="406" t="n"/>
      <c r="D493" s="406" t="n"/>
      <c r="E493" s="406" t="n"/>
      <c r="F493" s="406" t="n"/>
      <c r="G493" s="406" t="n"/>
      <c r="H493" s="406" t="n"/>
      <c r="I493" s="406" t="n"/>
      <c r="J493" s="406" t="n"/>
      <c r="K493" s="406" t="n"/>
    </row>
    <row r="494" ht="16.5" customHeight="1" s="65">
      <c r="A494" s="241" t="n"/>
      <c r="B494" s="288" t="n"/>
      <c r="C494" s="406" t="n"/>
      <c r="D494" s="406" t="n"/>
      <c r="E494" s="406" t="n"/>
      <c r="F494" s="406" t="n"/>
      <c r="G494" s="406" t="n"/>
      <c r="H494" s="406" t="n"/>
      <c r="I494" s="406" t="n"/>
      <c r="J494" s="406" t="n"/>
      <c r="K494" s="406" t="n"/>
    </row>
    <row r="495" ht="16.5" customHeight="1" s="65">
      <c r="A495" s="241" t="n"/>
      <c r="B495" s="288" t="n"/>
      <c r="C495" s="406" t="n"/>
      <c r="D495" s="406" t="n"/>
      <c r="E495" s="406" t="n"/>
      <c r="F495" s="406" t="n"/>
      <c r="G495" s="406" t="n"/>
      <c r="H495" s="406" t="n"/>
      <c r="I495" s="406" t="n"/>
      <c r="J495" s="406" t="n"/>
      <c r="K495" s="406" t="n"/>
    </row>
    <row r="496" ht="16.5" customHeight="1" s="65">
      <c r="A496" s="241" t="n"/>
      <c r="B496" s="288" t="n"/>
      <c r="C496" s="406" t="n"/>
      <c r="D496" s="406" t="n"/>
      <c r="E496" s="406" t="n"/>
      <c r="F496" s="406" t="n"/>
      <c r="G496" s="406" t="n"/>
      <c r="H496" s="406" t="n"/>
      <c r="I496" s="406" t="n"/>
      <c r="J496" s="406" t="n"/>
      <c r="K496" s="406" t="n"/>
    </row>
    <row r="497" ht="16.5" customHeight="1" s="65">
      <c r="A497" s="241" t="n"/>
      <c r="B497" s="288" t="n"/>
      <c r="C497" s="406" t="n"/>
      <c r="D497" s="406" t="n"/>
      <c r="E497" s="406" t="n"/>
      <c r="F497" s="406" t="n"/>
      <c r="G497" s="406" t="n"/>
      <c r="H497" s="406" t="n"/>
      <c r="I497" s="406" t="n"/>
      <c r="J497" s="406" t="n"/>
      <c r="K497" s="406" t="n"/>
    </row>
    <row r="498" ht="16.5" customHeight="1" s="65">
      <c r="A498" s="241" t="n"/>
      <c r="B498" s="288" t="n"/>
      <c r="C498" s="406" t="n"/>
      <c r="D498" s="406" t="n"/>
      <c r="E498" s="406" t="n"/>
      <c r="F498" s="406" t="n"/>
      <c r="G498" s="406" t="n"/>
      <c r="H498" s="406" t="n"/>
      <c r="I498" s="406" t="n"/>
      <c r="J498" s="406" t="n"/>
      <c r="K498" s="406" t="n"/>
    </row>
    <row r="499" ht="16.5" customHeight="1" s="65">
      <c r="A499" s="241" t="n"/>
      <c r="B499" s="288" t="n"/>
      <c r="C499" s="406" t="n"/>
      <c r="D499" s="406" t="n"/>
      <c r="E499" s="406" t="n"/>
      <c r="F499" s="406" t="n"/>
      <c r="G499" s="406" t="n"/>
      <c r="H499" s="406" t="n"/>
      <c r="I499" s="406" t="n"/>
      <c r="J499" s="406" t="n"/>
      <c r="K499" s="406" t="n"/>
    </row>
    <row r="500" ht="16.5" customHeight="1" s="65">
      <c r="A500" s="241" t="n"/>
      <c r="B500" s="288" t="n"/>
      <c r="C500" s="406" t="n"/>
      <c r="D500" s="406" t="n"/>
      <c r="E500" s="406" t="n"/>
      <c r="F500" s="406" t="n"/>
      <c r="G500" s="406" t="n"/>
      <c r="H500" s="406" t="n"/>
      <c r="I500" s="406" t="n"/>
      <c r="J500" s="406" t="n"/>
      <c r="K500" s="406" t="n"/>
    </row>
    <row r="501" ht="16.5" customHeight="1" s="65">
      <c r="A501" s="241" t="n"/>
      <c r="B501" s="288" t="n"/>
      <c r="C501" s="406" t="n"/>
      <c r="D501" s="406" t="n"/>
      <c r="E501" s="406" t="n"/>
      <c r="F501" s="406" t="n"/>
      <c r="G501" s="406" t="n"/>
      <c r="H501" s="406" t="n"/>
      <c r="I501" s="406" t="n"/>
      <c r="J501" s="406" t="n"/>
      <c r="K501" s="406" t="n"/>
    </row>
    <row r="502" ht="16.5" customHeight="1" s="65">
      <c r="A502" s="241" t="n"/>
      <c r="B502" s="288" t="n"/>
      <c r="C502" s="406" t="n"/>
      <c r="D502" s="406" t="n"/>
      <c r="E502" s="406" t="n"/>
      <c r="F502" s="406" t="n"/>
      <c r="G502" s="406" t="n"/>
      <c r="H502" s="406" t="n"/>
      <c r="I502" s="406" t="n"/>
      <c r="J502" s="406" t="n"/>
      <c r="K502" s="406" t="n"/>
    </row>
    <row r="503" ht="16.5" customHeight="1" s="65">
      <c r="A503" s="241" t="n"/>
      <c r="B503" s="288" t="n"/>
      <c r="C503" s="406" t="n"/>
      <c r="D503" s="406" t="n"/>
      <c r="E503" s="406" t="n"/>
      <c r="F503" s="406" t="n"/>
      <c r="G503" s="406" t="n"/>
      <c r="H503" s="406" t="n"/>
      <c r="I503" s="406" t="n"/>
      <c r="J503" s="406" t="n"/>
      <c r="K503" s="406" t="n"/>
    </row>
  </sheetData>
  <autoFilter ref="A3:K503"/>
  <mergeCells count="1">
    <mergeCell ref="A1:M1"/>
  </mergeCells>
  <dataValidations count="4">
    <dataValidation sqref="D3" showDropDown="0" showInputMessage="1" showErrorMessage="1" allowBlank="0" type="list">
      <formula1>基础资料!$C:$C</formula1>
    </dataValidation>
    <dataValidation sqref="I3" showDropDown="0" showInputMessage="1" showErrorMessage="1" allowBlank="1" type="list">
      <formula1>基础资料!$B:$B</formula1>
    </dataValidation>
    <dataValidation sqref="J3" showDropDown="0" showInputMessage="1" showErrorMessage="1" allowBlank="1" type="list">
      <formula1>基础资料!$E:$E</formula1>
    </dataValidation>
    <dataValidation sqref="K3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4">
    <outlinePr summaryBelow="1" summaryRight="1"/>
    <pageSetUpPr/>
  </sheetPr>
  <dimension ref="A1:M503"/>
  <sheetViews>
    <sheetView showGridLines="0" workbookViewId="0">
      <pane ySplit="3" topLeftCell="A4" activePane="bottomLeft" state="frozen"/>
      <selection activeCell="A1" sqref="A1"/>
      <selection pane="bottomLeft" activeCell="A1" sqref="$A1:$XFD1"/>
    </sheetView>
  </sheetViews>
  <sheetFormatPr baseColWidth="8" defaultColWidth="9" defaultRowHeight="13.5"/>
  <cols>
    <col width="8" customWidth="1" style="65" min="1" max="1"/>
    <col width="12" customWidth="1" style="398" min="2" max="2"/>
    <col width="18" customWidth="1" style="399" min="3" max="3"/>
    <col width="14" customWidth="1" style="400" min="4" max="4"/>
    <col width="20" customWidth="1" style="399" min="5" max="5"/>
    <col width="18" customWidth="1" style="400" min="6" max="6"/>
    <col width="12" customWidth="1" style="399" min="7" max="8"/>
    <col width="16" customWidth="1" style="399" min="9" max="9"/>
    <col width="12" customWidth="1" style="400" min="10" max="10"/>
    <col width="7.375" customWidth="1" style="400" min="11" max="11"/>
    <col width="10" customWidth="1" style="1" min="12" max="16371"/>
    <col width="10" customWidth="1" style="1" min="16372" max="16372"/>
    <col width="9" customWidth="1" style="1" min="16373" max="16376"/>
    <col width="10" customWidth="1" style="1" min="16377" max="16377"/>
    <col width="9" customWidth="1" style="1" min="16378" max="16384"/>
  </cols>
  <sheetData>
    <row r="1" ht="28" customFormat="1" customHeight="1" s="1">
      <c r="A1" s="5" t="inlineStr">
        <is>
          <t>【现金】账户流水明细表</t>
        </is>
      </c>
    </row>
    <row r="2" ht="24" customFormat="1" customHeight="1" s="1">
      <c r="A2" s="7" t="inlineStr">
        <is>
          <t>账户名称</t>
        </is>
      </c>
      <c r="B2" s="407" t="inlineStr">
        <is>
          <t>微信</t>
        </is>
      </c>
      <c r="C2" s="408" t="inlineStr">
        <is>
          <t>期初余额</t>
        </is>
      </c>
      <c r="D2" s="409">
        <f>IFERROR(VLOOKUP($B$2,数据录入!$C$5:$H$18,6,0),0)</f>
        <v/>
      </c>
      <c r="E2" s="408" t="inlineStr">
        <is>
          <t>收入合计</t>
        </is>
      </c>
      <c r="F2" s="409">
        <f>SUMIFS(数据录入!$F$19:$F$10000,数据录入!$C$19:$C$10000,$B$2)</f>
        <v/>
      </c>
      <c r="G2" s="408" t="inlineStr">
        <is>
          <t>支出合计</t>
        </is>
      </c>
      <c r="H2" s="409">
        <f>SUMIFS(数据录入!$G$19:$G$10000,数据录入!$C$19:$C$10000,$B$2)</f>
        <v/>
      </c>
      <c r="I2" s="408" t="inlineStr">
        <is>
          <t>当前余额</t>
        </is>
      </c>
      <c r="J2" s="409">
        <f>D2+F2-H2</f>
        <v/>
      </c>
      <c r="K2" s="410" t="n"/>
    </row>
    <row r="3" ht="24" customFormat="1" customHeight="1" s="1">
      <c r="A3" s="270" t="inlineStr">
        <is>
          <t>序号</t>
        </is>
      </c>
      <c r="B3" s="270" t="inlineStr">
        <is>
          <t>日期</t>
        </is>
      </c>
      <c r="C3" s="270" t="inlineStr">
        <is>
          <t>公司账户</t>
        </is>
      </c>
      <c r="D3" s="270" t="inlineStr">
        <is>
          <t>支出业务类别</t>
        </is>
      </c>
      <c r="E3" s="270" t="inlineStr">
        <is>
          <t>摘要内容</t>
        </is>
      </c>
      <c r="F3" s="270" t="inlineStr">
        <is>
          <t>收入</t>
        </is>
      </c>
      <c r="G3" s="270" t="inlineStr">
        <is>
          <t>支出</t>
        </is>
      </c>
      <c r="H3" s="271" t="inlineStr">
        <is>
          <t>账户余额</t>
        </is>
      </c>
      <c r="I3" s="270" t="inlineStr">
        <is>
          <t>产品</t>
        </is>
      </c>
      <c r="J3" s="286" t="inlineStr">
        <is>
          <t>客户</t>
        </is>
      </c>
      <c r="K3" s="405" t="inlineStr">
        <is>
          <t>供应商</t>
        </is>
      </c>
      <c r="L3" s="287" t="inlineStr">
        <is>
          <t>客户生日</t>
        </is>
      </c>
      <c r="M3" s="286" t="inlineStr">
        <is>
          <t>月份</t>
        </is>
      </c>
    </row>
    <row r="4" ht="20" customFormat="1" customHeight="1" s="1">
      <c r="A4" s="241">
        <f t="array" ref="A4:M5">_xlfn._xlws.FILTER(数据录入!$A$19:$M$10000,数据录入!$C$19:$C$10000=$B$2)</f>
        <v/>
      </c>
      <c r="B4" s="288" t="n">
        <v>46266</v>
      </c>
      <c r="C4" s="406" t="inlineStr">
        <is>
          <t>微信</t>
        </is>
      </c>
      <c r="D4" s="406" t="inlineStr">
        <is>
          <t>办公费</t>
        </is>
      </c>
      <c r="E4" s="406" t="n">
        <v>0</v>
      </c>
      <c r="F4" s="406" t="n">
        <v>0</v>
      </c>
      <c r="G4" s="406" t="n">
        <v>200</v>
      </c>
      <c r="H4" s="406" t="n">
        <v>-200</v>
      </c>
      <c r="I4" s="406" t="n">
        <v>0</v>
      </c>
      <c r="J4" s="406" t="n">
        <v>0</v>
      </c>
      <c r="K4" s="406" t="n">
        <v>0</v>
      </c>
      <c r="L4" s="1" t="n">
        <v>0</v>
      </c>
      <c r="M4" s="1" t="n">
        <v>202609</v>
      </c>
    </row>
    <row r="5" ht="20" customFormat="1" customHeight="1" s="1">
      <c r="A5" s="241" t="n">
        <v>30</v>
      </c>
      <c r="B5" s="288" t="n">
        <v>46266</v>
      </c>
      <c r="C5" s="406" t="inlineStr">
        <is>
          <t>微信</t>
        </is>
      </c>
      <c r="D5" s="406" t="inlineStr">
        <is>
          <t>车辆费用</t>
        </is>
      </c>
      <c r="E5" s="406" t="n">
        <v>0</v>
      </c>
      <c r="F5" s="406" t="n">
        <v>0</v>
      </c>
      <c r="G5" s="406" t="n">
        <v>500</v>
      </c>
      <c r="H5" s="406" t="n">
        <v>-700</v>
      </c>
      <c r="I5" s="406" t="n">
        <v>0</v>
      </c>
      <c r="J5" s="406" t="n">
        <v>0</v>
      </c>
      <c r="K5" s="406" t="n">
        <v>0</v>
      </c>
      <c r="L5" s="1" t="n">
        <v>0</v>
      </c>
      <c r="M5" s="1" t="n">
        <v>202609</v>
      </c>
    </row>
    <row r="6" ht="20" customFormat="1" customHeight="1" s="1">
      <c r="A6" s="241" t="n"/>
      <c r="B6" s="288" t="n"/>
      <c r="C6" s="406" t="n"/>
      <c r="D6" s="406" t="n"/>
      <c r="E6" s="406" t="n"/>
      <c r="F6" s="406" t="n"/>
      <c r="G6" s="406" t="n"/>
      <c r="H6" s="406" t="n"/>
      <c r="I6" s="406" t="n"/>
      <c r="J6" s="406" t="n"/>
      <c r="K6" s="406" t="n"/>
    </row>
    <row r="7" ht="20" customFormat="1" customHeight="1" s="1">
      <c r="A7" s="241" t="n"/>
      <c r="B7" s="288" t="n"/>
      <c r="C7" s="406" t="n"/>
      <c r="D7" s="406" t="n"/>
      <c r="E7" s="406" t="n"/>
      <c r="F7" s="406" t="n"/>
      <c r="G7" s="406" t="n"/>
      <c r="H7" s="406" t="n"/>
      <c r="I7" s="406" t="n"/>
      <c r="J7" s="406" t="n"/>
      <c r="K7" s="406" t="n"/>
    </row>
    <row r="8" ht="20" customFormat="1" customHeight="1" s="1">
      <c r="A8" s="241" t="n"/>
      <c r="B8" s="288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</row>
    <row r="9" ht="20" customFormat="1" customHeight="1" s="1">
      <c r="A9" s="241" t="n"/>
      <c r="B9" s="288" t="n"/>
      <c r="C9" s="406" t="n"/>
      <c r="D9" s="406" t="n"/>
      <c r="E9" s="406" t="n"/>
      <c r="F9" s="406" t="n"/>
      <c r="G9" s="406" t="n"/>
      <c r="H9" s="406" t="n"/>
      <c r="I9" s="406" t="n"/>
      <c r="J9" s="406" t="n"/>
      <c r="K9" s="406" t="n"/>
    </row>
    <row r="10" ht="20" customFormat="1" customHeight="1" s="1">
      <c r="A10" s="241" t="n"/>
      <c r="B10" s="288" t="n"/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</row>
    <row r="11" ht="20" customFormat="1" customHeight="1" s="1">
      <c r="A11" s="241" t="n"/>
      <c r="B11" s="288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</row>
    <row r="12" ht="20" customFormat="1" customHeight="1" s="1">
      <c r="A12" s="241" t="n"/>
      <c r="B12" s="288" t="n"/>
      <c r="C12" s="406" t="n"/>
      <c r="D12" s="406" t="n"/>
      <c r="E12" s="406" t="n"/>
      <c r="F12" s="406" t="n"/>
      <c r="G12" s="406" t="n"/>
      <c r="H12" s="406" t="n"/>
      <c r="I12" s="406" t="n"/>
      <c r="J12" s="406" t="n"/>
      <c r="K12" s="406" t="n"/>
    </row>
    <row r="13" ht="20" customFormat="1" customHeight="1" s="1">
      <c r="A13" s="241" t="n"/>
      <c r="B13" s="288" t="n"/>
      <c r="C13" s="406" t="n"/>
      <c r="D13" s="406" t="n"/>
      <c r="E13" s="406" t="n"/>
      <c r="F13" s="406" t="n"/>
      <c r="G13" s="406" t="n"/>
      <c r="H13" s="406" t="n"/>
      <c r="I13" s="406" t="n"/>
      <c r="J13" s="406" t="n"/>
      <c r="K13" s="406" t="n"/>
    </row>
    <row r="14" ht="20" customFormat="1" customHeight="1" s="1">
      <c r="A14" s="241" t="n"/>
      <c r="B14" s="288" t="n"/>
      <c r="C14" s="406" t="n"/>
      <c r="D14" s="406" t="n"/>
      <c r="E14" s="406" t="n"/>
      <c r="F14" s="406" t="n"/>
      <c r="G14" s="406" t="n"/>
      <c r="H14" s="406" t="n"/>
      <c r="I14" s="406" t="n"/>
      <c r="J14" s="406" t="n"/>
      <c r="K14" s="406" t="n"/>
    </row>
    <row r="15" ht="20" customFormat="1" customHeight="1" s="1">
      <c r="A15" s="241" t="n"/>
      <c r="B15" s="288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406" t="n"/>
    </row>
    <row r="16" ht="20" customFormat="1" customHeight="1" s="1">
      <c r="A16" s="241" t="n"/>
      <c r="B16" s="288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</row>
    <row r="17" ht="20" customFormat="1" customHeight="1" s="1">
      <c r="A17" s="241" t="n"/>
      <c r="B17" s="288" t="n"/>
      <c r="C17" s="406" t="n"/>
      <c r="D17" s="406" t="n"/>
      <c r="E17" s="406" t="n"/>
      <c r="F17" s="406" t="n"/>
      <c r="G17" s="406" t="n"/>
      <c r="H17" s="406" t="n"/>
      <c r="I17" s="406" t="n"/>
      <c r="J17" s="406" t="n"/>
      <c r="K17" s="406" t="n"/>
    </row>
    <row r="18" ht="20" customFormat="1" customHeight="1" s="1">
      <c r="A18" s="241" t="n"/>
      <c r="B18" s="288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6" t="n"/>
    </row>
    <row r="19" ht="20" customFormat="1" customHeight="1" s="1">
      <c r="A19" s="241" t="n"/>
      <c r="B19" s="288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406" t="n"/>
    </row>
    <row r="20" ht="20" customFormat="1" customHeight="1" s="1">
      <c r="A20" s="241" t="n"/>
      <c r="B20" s="288" t="n"/>
      <c r="C20" s="406" t="n"/>
      <c r="D20" s="406" t="n"/>
      <c r="E20" s="406" t="n"/>
      <c r="F20" s="406" t="n"/>
      <c r="G20" s="406" t="n"/>
      <c r="H20" s="406" t="n"/>
      <c r="I20" s="406" t="n"/>
      <c r="J20" s="406" t="n"/>
      <c r="K20" s="406" t="n"/>
    </row>
    <row r="21" ht="20" customFormat="1" customHeight="1" s="1">
      <c r="A21" s="241" t="n"/>
      <c r="B21" s="288" t="n"/>
      <c r="C21" s="406" t="n"/>
      <c r="D21" s="406" t="n"/>
      <c r="E21" s="406" t="n"/>
      <c r="F21" s="406" t="n"/>
      <c r="G21" s="406" t="n"/>
      <c r="H21" s="406" t="n"/>
      <c r="I21" s="406" t="n"/>
      <c r="J21" s="406" t="n"/>
      <c r="K21" s="406" t="n"/>
    </row>
    <row r="22" ht="20" customFormat="1" customHeight="1" s="1">
      <c r="A22" s="241" t="n"/>
      <c r="B22" s="288" t="n"/>
      <c r="C22" s="406" t="n"/>
      <c r="D22" s="406" t="n"/>
      <c r="E22" s="406" t="n"/>
      <c r="F22" s="406" t="n"/>
      <c r="G22" s="406" t="n"/>
      <c r="H22" s="406" t="n"/>
      <c r="I22" s="406" t="n"/>
      <c r="J22" s="406" t="n"/>
      <c r="K22" s="406" t="n"/>
    </row>
    <row r="23" ht="20" customFormat="1" customHeight="1" s="1">
      <c r="A23" s="241" t="n"/>
      <c r="B23" s="288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</row>
    <row r="24" ht="20" customFormat="1" customHeight="1" s="1">
      <c r="A24" s="241" t="n"/>
      <c r="B24" s="288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</row>
    <row r="25" ht="20" customFormat="1" customHeight="1" s="1">
      <c r="A25" s="241" t="n"/>
      <c r="B25" s="288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406" t="n"/>
    </row>
    <row r="26" ht="20" customFormat="1" customHeight="1" s="1">
      <c r="A26" s="241" t="n"/>
      <c r="B26" s="288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6" t="n"/>
    </row>
    <row r="27" ht="20" customFormat="1" customHeight="1" s="1">
      <c r="A27" s="241" t="n"/>
      <c r="B27" s="288" t="n"/>
      <c r="C27" s="406" t="n"/>
      <c r="D27" s="406" t="n"/>
      <c r="E27" s="406" t="n"/>
      <c r="F27" s="406" t="n"/>
      <c r="G27" s="406" t="n"/>
      <c r="H27" s="406" t="n"/>
      <c r="I27" s="406" t="n"/>
      <c r="J27" s="406" t="n"/>
      <c r="K27" s="406" t="n"/>
    </row>
    <row r="28" ht="20" customFormat="1" customHeight="1" s="1">
      <c r="A28" s="241" t="n"/>
      <c r="B28" s="288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</row>
    <row r="29" ht="20" customFormat="1" customHeight="1" s="1">
      <c r="A29" s="241" t="n"/>
      <c r="B29" s="288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6" t="n"/>
    </row>
    <row r="30" ht="20" customFormat="1" customHeight="1" s="1">
      <c r="A30" s="241" t="n"/>
      <c r="B30" s="288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406" t="n"/>
    </row>
    <row r="31" ht="20" customFormat="1" customHeight="1" s="1">
      <c r="A31" s="241" t="n"/>
      <c r="B31" s="288" t="n"/>
      <c r="C31" s="406" t="n"/>
      <c r="D31" s="406" t="n"/>
      <c r="E31" s="406" t="n"/>
      <c r="F31" s="406" t="n"/>
      <c r="G31" s="406" t="n"/>
      <c r="H31" s="406" t="n"/>
      <c r="I31" s="406" t="n"/>
      <c r="J31" s="406" t="n"/>
      <c r="K31" s="406" t="n"/>
    </row>
    <row r="32" ht="20" customFormat="1" customHeight="1" s="1">
      <c r="A32" s="241" t="n"/>
      <c r="B32" s="288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6" t="n"/>
    </row>
    <row r="33" ht="20" customFormat="1" customHeight="1" s="1">
      <c r="A33" s="241" t="n"/>
      <c r="B33" s="288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</row>
    <row r="34" ht="20" customFormat="1" customHeight="1" s="1">
      <c r="A34" s="241" t="n"/>
      <c r="B34" s="288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</row>
    <row r="35" ht="20" customFormat="1" customHeight="1" s="1">
      <c r="A35" s="241" t="n"/>
      <c r="B35" s="288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6" t="n"/>
    </row>
    <row r="36" ht="20" customFormat="1" customHeight="1" s="1">
      <c r="A36" s="241" t="n"/>
      <c r="B36" s="288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406" t="n"/>
    </row>
    <row r="37" ht="20" customFormat="1" customHeight="1" s="1">
      <c r="A37" s="241" t="n"/>
      <c r="B37" s="288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</row>
    <row r="38" ht="20" customFormat="1" customHeight="1" s="1">
      <c r="A38" s="241" t="n"/>
      <c r="B38" s="288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406" t="n"/>
    </row>
    <row r="39" ht="20" customFormat="1" customHeight="1" s="1">
      <c r="A39" s="241" t="n"/>
      <c r="B39" s="288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406" t="n"/>
    </row>
    <row r="40" ht="20" customFormat="1" customHeight="1" s="1">
      <c r="A40" s="241" t="n"/>
      <c r="B40" s="288" t="n"/>
      <c r="C40" s="406" t="n"/>
      <c r="D40" s="406" t="n"/>
      <c r="E40" s="406" t="n"/>
      <c r="F40" s="406" t="n"/>
      <c r="G40" s="406" t="n"/>
      <c r="H40" s="406" t="n"/>
      <c r="I40" s="406" t="n"/>
      <c r="J40" s="406" t="n"/>
      <c r="K40" s="406" t="n"/>
    </row>
    <row r="41" ht="20" customFormat="1" customHeight="1" s="1">
      <c r="A41" s="241" t="n"/>
      <c r="B41" s="288" t="n"/>
      <c r="C41" s="406" t="n"/>
      <c r="D41" s="406" t="n"/>
      <c r="E41" s="406" t="n"/>
      <c r="F41" s="406" t="n"/>
      <c r="G41" s="406" t="n"/>
      <c r="H41" s="406" t="n"/>
      <c r="I41" s="406" t="n"/>
      <c r="J41" s="406" t="n"/>
      <c r="K41" s="406" t="n"/>
    </row>
    <row r="42" ht="20" customFormat="1" customHeight="1" s="1">
      <c r="A42" s="241" t="n"/>
      <c r="B42" s="288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406" t="n"/>
    </row>
    <row r="43" ht="20" customFormat="1" customHeight="1" s="1">
      <c r="A43" s="241" t="n"/>
      <c r="B43" s="288" t="n"/>
      <c r="C43" s="406" t="n"/>
      <c r="D43" s="406" t="n"/>
      <c r="E43" s="406" t="n"/>
      <c r="F43" s="406" t="n"/>
      <c r="G43" s="406" t="n"/>
      <c r="H43" s="406" t="n"/>
      <c r="I43" s="406" t="n"/>
      <c r="J43" s="406" t="n"/>
      <c r="K43" s="406" t="n"/>
    </row>
    <row r="44" ht="20" customFormat="1" customHeight="1" s="1">
      <c r="A44" s="241" t="n"/>
      <c r="B44" s="288" t="n"/>
      <c r="C44" s="406" t="n"/>
      <c r="D44" s="406" t="n"/>
      <c r="E44" s="406" t="n"/>
      <c r="F44" s="406" t="n"/>
      <c r="G44" s="406" t="n"/>
      <c r="H44" s="406" t="n"/>
      <c r="I44" s="406" t="n"/>
      <c r="J44" s="406" t="n"/>
      <c r="K44" s="406" t="n"/>
    </row>
    <row r="45" ht="20" customFormat="1" customHeight="1" s="1">
      <c r="A45" s="241" t="n"/>
      <c r="B45" s="288" t="n"/>
      <c r="C45" s="406" t="n"/>
      <c r="D45" s="406" t="n"/>
      <c r="E45" s="406" t="n"/>
      <c r="F45" s="406" t="n"/>
      <c r="G45" s="406" t="n"/>
      <c r="H45" s="406" t="n"/>
      <c r="I45" s="406" t="n"/>
      <c r="J45" s="406" t="n"/>
      <c r="K45" s="406" t="n"/>
    </row>
    <row r="46" ht="20" customFormat="1" customHeight="1" s="1">
      <c r="A46" s="241" t="n"/>
      <c r="B46" s="288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</row>
    <row r="47" ht="20" customFormat="1" customHeight="1" s="1">
      <c r="A47" s="241" t="n"/>
      <c r="B47" s="288" t="n"/>
      <c r="C47" s="406" t="n"/>
      <c r="D47" s="406" t="n"/>
      <c r="E47" s="406" t="n"/>
      <c r="F47" s="406" t="n"/>
      <c r="G47" s="406" t="n"/>
      <c r="H47" s="406" t="n"/>
      <c r="I47" s="406" t="n"/>
      <c r="J47" s="406" t="n"/>
      <c r="K47" s="406" t="n"/>
    </row>
    <row r="48" ht="20" customFormat="1" customHeight="1" s="1">
      <c r="A48" s="241" t="n"/>
      <c r="B48" s="288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</row>
    <row r="49" ht="20" customFormat="1" customHeight="1" s="1">
      <c r="A49" s="241" t="n"/>
      <c r="B49" s="288" t="n"/>
      <c r="C49" s="406" t="n"/>
      <c r="D49" s="406" t="n"/>
      <c r="E49" s="406" t="n"/>
      <c r="F49" s="406" t="n"/>
      <c r="G49" s="406" t="n"/>
      <c r="H49" s="406" t="n"/>
      <c r="I49" s="406" t="n"/>
      <c r="J49" s="406" t="n"/>
      <c r="K49" s="406" t="n"/>
    </row>
    <row r="50" ht="20" customFormat="1" customHeight="1" s="1">
      <c r="A50" s="241" t="n"/>
      <c r="B50" s="288" t="n"/>
      <c r="C50" s="406" t="n"/>
      <c r="D50" s="406" t="n"/>
      <c r="E50" s="406" t="n"/>
      <c r="F50" s="406" t="n"/>
      <c r="G50" s="406" t="n"/>
      <c r="H50" s="406" t="n"/>
      <c r="I50" s="406" t="n"/>
      <c r="J50" s="406" t="n"/>
      <c r="K50" s="406" t="n"/>
    </row>
    <row r="51" ht="20" customFormat="1" customHeight="1" s="1">
      <c r="A51" s="241" t="n"/>
      <c r="B51" s="288" t="n"/>
      <c r="C51" s="406" t="n"/>
      <c r="D51" s="406" t="n"/>
      <c r="E51" s="406" t="n"/>
      <c r="F51" s="406" t="n"/>
      <c r="G51" s="406" t="n"/>
      <c r="H51" s="406" t="n"/>
      <c r="I51" s="406" t="n"/>
      <c r="J51" s="406" t="n"/>
      <c r="K51" s="406" t="n"/>
    </row>
    <row r="52" ht="20" customFormat="1" customHeight="1" s="1">
      <c r="A52" s="241" t="n"/>
      <c r="B52" s="288" t="n"/>
      <c r="C52" s="406" t="n"/>
      <c r="D52" s="406" t="n"/>
      <c r="E52" s="406" t="n"/>
      <c r="F52" s="406" t="n"/>
      <c r="G52" s="406" t="n"/>
      <c r="H52" s="406" t="n"/>
      <c r="I52" s="406" t="n"/>
      <c r="J52" s="406" t="n"/>
      <c r="K52" s="406" t="n"/>
    </row>
    <row r="53" ht="20" customFormat="1" customHeight="1" s="1">
      <c r="A53" s="241" t="n"/>
      <c r="B53" s="288" t="n"/>
      <c r="C53" s="406" t="n"/>
      <c r="D53" s="406" t="n"/>
      <c r="E53" s="406" t="n"/>
      <c r="F53" s="406" t="n"/>
      <c r="G53" s="406" t="n"/>
      <c r="H53" s="406" t="n"/>
      <c r="I53" s="406" t="n"/>
      <c r="J53" s="406" t="n"/>
      <c r="K53" s="406" t="n"/>
    </row>
    <row r="54" ht="20" customFormat="1" customHeight="1" s="1">
      <c r="A54" s="241" t="n"/>
      <c r="B54" s="288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6" t="n"/>
    </row>
    <row r="55" ht="20" customFormat="1" customHeight="1" s="1">
      <c r="A55" s="241" t="n"/>
      <c r="B55" s="288" t="n"/>
      <c r="C55" s="406" t="n"/>
      <c r="D55" s="406" t="n"/>
      <c r="E55" s="406" t="n"/>
      <c r="F55" s="406" t="n"/>
      <c r="G55" s="406" t="n"/>
      <c r="H55" s="406" t="n"/>
      <c r="I55" s="406" t="n"/>
      <c r="J55" s="406" t="n"/>
      <c r="K55" s="406" t="n"/>
    </row>
    <row r="56" ht="20" customFormat="1" customHeight="1" s="1">
      <c r="A56" s="241" t="n"/>
      <c r="B56" s="288" t="n"/>
      <c r="C56" s="406" t="n"/>
      <c r="D56" s="406" t="n"/>
      <c r="E56" s="406" t="n"/>
      <c r="F56" s="406" t="n"/>
      <c r="G56" s="406" t="n"/>
      <c r="H56" s="406" t="n"/>
      <c r="I56" s="406" t="n"/>
      <c r="J56" s="406" t="n"/>
      <c r="K56" s="406" t="n"/>
    </row>
    <row r="57" ht="20" customFormat="1" customHeight="1" s="1">
      <c r="A57" s="241" t="n"/>
      <c r="B57" s="288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406" t="n"/>
    </row>
    <row r="58" ht="20" customFormat="1" customHeight="1" s="1">
      <c r="A58" s="241" t="n"/>
      <c r="B58" s="288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</row>
    <row r="59" ht="20" customFormat="1" customHeight="1" s="1">
      <c r="A59" s="241" t="n"/>
      <c r="B59" s="288" t="n"/>
      <c r="C59" s="406" t="n"/>
      <c r="D59" s="406" t="n"/>
      <c r="E59" s="406" t="n"/>
      <c r="F59" s="406" t="n"/>
      <c r="G59" s="406" t="n"/>
      <c r="H59" s="406" t="n"/>
      <c r="I59" s="406" t="n"/>
      <c r="J59" s="406" t="n"/>
      <c r="K59" s="406" t="n"/>
    </row>
    <row r="60" ht="20" customFormat="1" customHeight="1" s="1">
      <c r="A60" s="241" t="n"/>
      <c r="B60" s="288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</row>
    <row r="61" ht="20" customFormat="1" customHeight="1" s="1">
      <c r="A61" s="241" t="n"/>
      <c r="B61" s="288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</row>
    <row r="62" ht="20" customFormat="1" customHeight="1" s="1">
      <c r="A62" s="241" t="n"/>
      <c r="B62" s="288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</row>
    <row r="63" ht="20" customFormat="1" customHeight="1" s="1">
      <c r="A63" s="241" t="n"/>
      <c r="B63" s="288" t="n"/>
      <c r="C63" s="406" t="n"/>
      <c r="D63" s="406" t="n"/>
      <c r="E63" s="406" t="n"/>
      <c r="F63" s="406" t="n"/>
      <c r="G63" s="406" t="n"/>
      <c r="H63" s="406" t="n"/>
      <c r="I63" s="406" t="n"/>
      <c r="J63" s="406" t="n"/>
      <c r="K63" s="406" t="n"/>
    </row>
    <row r="64" ht="20" customFormat="1" customHeight="1" s="1">
      <c r="A64" s="241" t="n"/>
      <c r="B64" s="288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</row>
    <row r="65" ht="20" customFormat="1" customHeight="1" s="1">
      <c r="A65" s="241" t="n"/>
      <c r="B65" s="288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</row>
    <row r="66" ht="20" customFormat="1" customHeight="1" s="1">
      <c r="A66" s="241" t="n"/>
      <c r="B66" s="288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</row>
    <row r="67" ht="20" customFormat="1" customHeight="1" s="1">
      <c r="A67" s="241" t="n"/>
      <c r="B67" s="288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</row>
    <row r="68" ht="20" customFormat="1" customHeight="1" s="1">
      <c r="A68" s="241" t="n"/>
      <c r="B68" s="288" t="n"/>
      <c r="C68" s="406" t="n"/>
      <c r="D68" s="406" t="n"/>
      <c r="E68" s="406" t="n"/>
      <c r="F68" s="406" t="n"/>
      <c r="G68" s="406" t="n"/>
      <c r="H68" s="406" t="n"/>
      <c r="I68" s="406" t="n"/>
      <c r="J68" s="406" t="n"/>
      <c r="K68" s="406" t="n"/>
    </row>
    <row r="69" ht="20" customFormat="1" customHeight="1" s="1">
      <c r="A69" s="241" t="n"/>
      <c r="B69" s="288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</row>
    <row r="70" ht="20" customFormat="1" customHeight="1" s="1">
      <c r="A70" s="241" t="n"/>
      <c r="B70" s="288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</row>
    <row r="71" ht="20" customFormat="1" customHeight="1" s="1">
      <c r="A71" s="241" t="n"/>
      <c r="B71" s="288" t="n"/>
      <c r="C71" s="406" t="n"/>
      <c r="D71" s="406" t="n"/>
      <c r="E71" s="406" t="n"/>
      <c r="F71" s="406" t="n"/>
      <c r="G71" s="406" t="n"/>
      <c r="H71" s="406" t="n"/>
      <c r="I71" s="406" t="n"/>
      <c r="J71" s="406" t="n"/>
      <c r="K71" s="406" t="n"/>
    </row>
    <row r="72" ht="20" customFormat="1" customHeight="1" s="1">
      <c r="A72" s="241" t="n"/>
      <c r="B72" s="288" t="n"/>
      <c r="C72" s="406" t="n"/>
      <c r="D72" s="406" t="n"/>
      <c r="E72" s="406" t="n"/>
      <c r="F72" s="406" t="n"/>
      <c r="G72" s="406" t="n"/>
      <c r="H72" s="406" t="n"/>
      <c r="I72" s="406" t="n"/>
      <c r="J72" s="406" t="n"/>
      <c r="K72" s="406" t="n"/>
    </row>
    <row r="73" ht="20" customFormat="1" customHeight="1" s="1">
      <c r="A73" s="241" t="n"/>
      <c r="B73" s="288" t="n"/>
      <c r="C73" s="406" t="n"/>
      <c r="D73" s="406" t="n"/>
      <c r="E73" s="406" t="n"/>
      <c r="F73" s="406" t="n"/>
      <c r="G73" s="406" t="n"/>
      <c r="H73" s="406" t="n"/>
      <c r="I73" s="406" t="n"/>
      <c r="J73" s="406" t="n"/>
      <c r="K73" s="406" t="n"/>
    </row>
    <row r="74" ht="20" customFormat="1" customHeight="1" s="1">
      <c r="A74" s="241" t="n"/>
      <c r="B74" s="288" t="n"/>
      <c r="C74" s="406" t="n"/>
      <c r="D74" s="406" t="n"/>
      <c r="E74" s="406" t="n"/>
      <c r="F74" s="406" t="n"/>
      <c r="G74" s="406" t="n"/>
      <c r="H74" s="406" t="n"/>
      <c r="I74" s="406" t="n"/>
      <c r="J74" s="406" t="n"/>
      <c r="K74" s="406" t="n"/>
    </row>
    <row r="75" ht="20" customFormat="1" customHeight="1" s="1">
      <c r="A75" s="241" t="n"/>
      <c r="B75" s="288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</row>
    <row r="76" ht="20" customFormat="1" customHeight="1" s="1">
      <c r="A76" s="241" t="n"/>
      <c r="B76" s="288" t="n"/>
      <c r="C76" s="406" t="n"/>
      <c r="D76" s="406" t="n"/>
      <c r="E76" s="406" t="n"/>
      <c r="F76" s="406" t="n"/>
      <c r="G76" s="406" t="n"/>
      <c r="H76" s="406" t="n"/>
      <c r="I76" s="406" t="n"/>
      <c r="J76" s="406" t="n"/>
      <c r="K76" s="406" t="n"/>
    </row>
    <row r="77" ht="20" customFormat="1" customHeight="1" s="1">
      <c r="A77" s="241" t="n"/>
      <c r="B77" s="288" t="n"/>
      <c r="C77" s="406" t="n"/>
      <c r="D77" s="406" t="n"/>
      <c r="E77" s="406" t="n"/>
      <c r="F77" s="406" t="n"/>
      <c r="G77" s="406" t="n"/>
      <c r="H77" s="406" t="n"/>
      <c r="I77" s="406" t="n"/>
      <c r="J77" s="406" t="n"/>
      <c r="K77" s="406" t="n"/>
    </row>
    <row r="78" ht="20" customFormat="1" customHeight="1" s="1">
      <c r="A78" s="241" t="n"/>
      <c r="B78" s="288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</row>
    <row r="79" ht="20" customFormat="1" customHeight="1" s="1">
      <c r="A79" s="241" t="n"/>
      <c r="B79" s="288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</row>
    <row r="80" ht="20" customFormat="1" customHeight="1" s="1">
      <c r="A80" s="241" t="n"/>
      <c r="B80" s="288" t="n"/>
      <c r="C80" s="406" t="n"/>
      <c r="D80" s="406" t="n"/>
      <c r="E80" s="406" t="n"/>
      <c r="F80" s="406" t="n"/>
      <c r="G80" s="406" t="n"/>
      <c r="H80" s="406" t="n"/>
      <c r="I80" s="406" t="n"/>
      <c r="J80" s="406" t="n"/>
      <c r="K80" s="406" t="n"/>
    </row>
    <row r="81" ht="20" customFormat="1" customHeight="1" s="1">
      <c r="A81" s="241" t="n"/>
      <c r="B81" s="288" t="n"/>
      <c r="C81" s="406" t="n"/>
      <c r="D81" s="406" t="n"/>
      <c r="E81" s="406" t="n"/>
      <c r="F81" s="406" t="n"/>
      <c r="G81" s="406" t="n"/>
      <c r="H81" s="406" t="n"/>
      <c r="I81" s="406" t="n"/>
      <c r="J81" s="406" t="n"/>
      <c r="K81" s="406" t="n"/>
    </row>
    <row r="82" ht="20" customFormat="1" customHeight="1" s="1">
      <c r="A82" s="241" t="n"/>
      <c r="B82" s="288" t="n"/>
      <c r="C82" s="406" t="n"/>
      <c r="D82" s="406" t="n"/>
      <c r="E82" s="406" t="n"/>
      <c r="F82" s="406" t="n"/>
      <c r="G82" s="406" t="n"/>
      <c r="H82" s="406" t="n"/>
      <c r="I82" s="406" t="n"/>
      <c r="J82" s="406" t="n"/>
      <c r="K82" s="406" t="n"/>
    </row>
    <row r="83" ht="20" customFormat="1" customHeight="1" s="1">
      <c r="A83" s="241" t="n"/>
      <c r="B83" s="288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</row>
    <row r="84" ht="20" customFormat="1" customHeight="1" s="1">
      <c r="A84" s="241" t="n"/>
      <c r="B84" s="288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</row>
    <row r="85" ht="20" customFormat="1" customHeight="1" s="1">
      <c r="A85" s="241" t="n"/>
      <c r="B85" s="288" t="n"/>
      <c r="C85" s="406" t="n"/>
      <c r="D85" s="406" t="n"/>
      <c r="E85" s="406" t="n"/>
      <c r="F85" s="406" t="n"/>
      <c r="G85" s="406" t="n"/>
      <c r="H85" s="406" t="n"/>
      <c r="I85" s="406" t="n"/>
      <c r="J85" s="406" t="n"/>
      <c r="K85" s="406" t="n"/>
    </row>
    <row r="86" ht="20" customFormat="1" customHeight="1" s="1">
      <c r="A86" s="241" t="n"/>
      <c r="B86" s="288" t="n"/>
      <c r="C86" s="406" t="n"/>
      <c r="D86" s="406" t="n"/>
      <c r="E86" s="406" t="n"/>
      <c r="F86" s="406" t="n"/>
      <c r="G86" s="406" t="n"/>
      <c r="H86" s="406" t="n"/>
      <c r="I86" s="406" t="n"/>
      <c r="J86" s="406" t="n"/>
      <c r="K86" s="406" t="n"/>
    </row>
    <row r="87" ht="20" customFormat="1" customHeight="1" s="1">
      <c r="A87" s="241" t="n"/>
      <c r="B87" s="288" t="n"/>
      <c r="C87" s="406" t="n"/>
      <c r="D87" s="406" t="n"/>
      <c r="E87" s="406" t="n"/>
      <c r="F87" s="406" t="n"/>
      <c r="G87" s="406" t="n"/>
      <c r="H87" s="406" t="n"/>
      <c r="I87" s="406" t="n"/>
      <c r="J87" s="406" t="n"/>
      <c r="K87" s="406" t="n"/>
    </row>
    <row r="88" ht="20" customFormat="1" customHeight="1" s="1">
      <c r="A88" s="241" t="n"/>
      <c r="B88" s="288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</row>
    <row r="89" ht="20" customFormat="1" customHeight="1" s="1">
      <c r="A89" s="241" t="n"/>
      <c r="B89" s="288" t="n"/>
      <c r="C89" s="406" t="n"/>
      <c r="D89" s="406" t="n"/>
      <c r="E89" s="406" t="n"/>
      <c r="F89" s="406" t="n"/>
      <c r="G89" s="406" t="n"/>
      <c r="H89" s="406" t="n"/>
      <c r="I89" s="406" t="n"/>
      <c r="J89" s="406" t="n"/>
      <c r="K89" s="406" t="n"/>
    </row>
    <row r="90" ht="20" customFormat="1" customHeight="1" s="1">
      <c r="A90" s="241" t="n"/>
      <c r="B90" s="288" t="n"/>
      <c r="C90" s="406" t="n"/>
      <c r="D90" s="406" t="n"/>
      <c r="E90" s="406" t="n"/>
      <c r="F90" s="406" t="n"/>
      <c r="G90" s="406" t="n"/>
      <c r="H90" s="406" t="n"/>
      <c r="I90" s="406" t="n"/>
      <c r="J90" s="406" t="n"/>
      <c r="K90" s="406" t="n"/>
    </row>
    <row r="91" ht="20" customFormat="1" customHeight="1" s="1">
      <c r="A91" s="241" t="n"/>
      <c r="B91" s="288" t="n"/>
      <c r="C91" s="406" t="n"/>
      <c r="D91" s="406" t="n"/>
      <c r="E91" s="406" t="n"/>
      <c r="F91" s="406" t="n"/>
      <c r="G91" s="406" t="n"/>
      <c r="H91" s="406" t="n"/>
      <c r="I91" s="406" t="n"/>
      <c r="J91" s="406" t="n"/>
      <c r="K91" s="406" t="n"/>
    </row>
    <row r="92" ht="20" customFormat="1" customHeight="1" s="1">
      <c r="A92" s="241" t="n"/>
      <c r="B92" s="288" t="n"/>
      <c r="C92" s="406" t="n"/>
      <c r="D92" s="406" t="n"/>
      <c r="E92" s="406" t="n"/>
      <c r="F92" s="406" t="n"/>
      <c r="G92" s="406" t="n"/>
      <c r="H92" s="406" t="n"/>
      <c r="I92" s="406" t="n"/>
      <c r="J92" s="406" t="n"/>
      <c r="K92" s="406" t="n"/>
    </row>
    <row r="93" ht="20" customFormat="1" customHeight="1" s="1">
      <c r="A93" s="241" t="n"/>
      <c r="B93" s="288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</row>
    <row r="94" ht="20" customFormat="1" customHeight="1" s="1">
      <c r="A94" s="241" t="n"/>
      <c r="B94" s="288" t="n"/>
      <c r="C94" s="406" t="n"/>
      <c r="D94" s="406" t="n"/>
      <c r="E94" s="406" t="n"/>
      <c r="F94" s="406" t="n"/>
      <c r="G94" s="406" t="n"/>
      <c r="H94" s="406" t="n"/>
      <c r="I94" s="406" t="n"/>
      <c r="J94" s="406" t="n"/>
      <c r="K94" s="406" t="n"/>
    </row>
    <row r="95" ht="20" customFormat="1" customHeight="1" s="1">
      <c r="A95" s="241" t="n"/>
      <c r="B95" s="288" t="n"/>
      <c r="C95" s="406" t="n"/>
      <c r="D95" s="406" t="n"/>
      <c r="E95" s="406" t="n"/>
      <c r="F95" s="406" t="n"/>
      <c r="G95" s="406" t="n"/>
      <c r="H95" s="406" t="n"/>
      <c r="I95" s="406" t="n"/>
      <c r="J95" s="406" t="n"/>
      <c r="K95" s="406" t="n"/>
    </row>
    <row r="96" ht="20" customFormat="1" customHeight="1" s="1">
      <c r="A96" s="241" t="n"/>
      <c r="B96" s="288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</row>
    <row r="97" ht="20" customFormat="1" customHeight="1" s="1">
      <c r="A97" s="241" t="n"/>
      <c r="B97" s="288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</row>
    <row r="98" ht="20" customFormat="1" customHeight="1" s="1">
      <c r="A98" s="241" t="n"/>
      <c r="B98" s="288" t="n"/>
      <c r="C98" s="406" t="n"/>
      <c r="D98" s="406" t="n"/>
      <c r="E98" s="406" t="n"/>
      <c r="F98" s="406" t="n"/>
      <c r="G98" s="406" t="n"/>
      <c r="H98" s="406" t="n"/>
      <c r="I98" s="406" t="n"/>
      <c r="J98" s="406" t="n"/>
      <c r="K98" s="406" t="n"/>
    </row>
    <row r="99" ht="20" customFormat="1" customHeight="1" s="1">
      <c r="A99" s="241" t="n"/>
      <c r="B99" s="288" t="n"/>
      <c r="C99" s="406" t="n"/>
      <c r="D99" s="406" t="n"/>
      <c r="E99" s="406" t="n"/>
      <c r="F99" s="406" t="n"/>
      <c r="G99" s="406" t="n"/>
      <c r="H99" s="406" t="n"/>
      <c r="I99" s="406" t="n"/>
      <c r="J99" s="406" t="n"/>
      <c r="K99" s="406" t="n"/>
    </row>
    <row r="100" ht="20" customFormat="1" customHeight="1" s="1">
      <c r="A100" s="241" t="n"/>
      <c r="B100" s="288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</row>
    <row r="101" ht="20" customFormat="1" customHeight="1" s="1">
      <c r="A101" s="241" t="n"/>
      <c r="B101" s="288" t="n"/>
      <c r="C101" s="406" t="n"/>
      <c r="D101" s="406" t="n"/>
      <c r="E101" s="406" t="n"/>
      <c r="F101" s="406" t="n"/>
      <c r="G101" s="406" t="n"/>
      <c r="H101" s="406" t="n"/>
      <c r="I101" s="406" t="n"/>
      <c r="J101" s="406" t="n"/>
      <c r="K101" s="406" t="n"/>
    </row>
    <row r="102" ht="20" customFormat="1" customHeight="1" s="1">
      <c r="A102" s="241" t="n"/>
      <c r="B102" s="288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</row>
    <row r="103" ht="20" customFormat="1" customHeight="1" s="1">
      <c r="A103" s="241" t="n"/>
      <c r="B103" s="288" t="n"/>
      <c r="C103" s="406" t="n"/>
      <c r="D103" s="406" t="n"/>
      <c r="E103" s="406" t="n"/>
      <c r="F103" s="406" t="n"/>
      <c r="G103" s="406" t="n"/>
      <c r="H103" s="406" t="n"/>
      <c r="I103" s="406" t="n"/>
      <c r="J103" s="406" t="n"/>
      <c r="K103" s="406" t="n"/>
    </row>
    <row r="104" ht="20" customFormat="1" customHeight="1" s="1">
      <c r="A104" s="241" t="n"/>
      <c r="B104" s="288" t="n"/>
      <c r="C104" s="406" t="n"/>
      <c r="D104" s="406" t="n"/>
      <c r="E104" s="406" t="n"/>
      <c r="F104" s="406" t="n"/>
      <c r="G104" s="406" t="n"/>
      <c r="H104" s="406" t="n"/>
      <c r="I104" s="406" t="n"/>
      <c r="J104" s="406" t="n"/>
      <c r="K104" s="406" t="n"/>
    </row>
    <row r="105" ht="20" customFormat="1" customHeight="1" s="1">
      <c r="A105" s="241" t="n"/>
      <c r="B105" s="288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</row>
    <row r="106" ht="20" customFormat="1" customHeight="1" s="1">
      <c r="A106" s="241" t="n"/>
      <c r="B106" s="288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</row>
    <row r="107" ht="20" customFormat="1" customHeight="1" s="1">
      <c r="A107" s="241" t="n"/>
      <c r="B107" s="288" t="n"/>
      <c r="C107" s="406" t="n"/>
      <c r="D107" s="406" t="n"/>
      <c r="E107" s="406" t="n"/>
      <c r="F107" s="406" t="n"/>
      <c r="G107" s="406" t="n"/>
      <c r="H107" s="406" t="n"/>
      <c r="I107" s="406" t="n"/>
      <c r="J107" s="406" t="n"/>
      <c r="K107" s="406" t="n"/>
    </row>
    <row r="108" ht="20" customFormat="1" customHeight="1" s="1">
      <c r="A108" s="241" t="n"/>
      <c r="B108" s="288" t="n"/>
      <c r="C108" s="406" t="n"/>
      <c r="D108" s="406" t="n"/>
      <c r="E108" s="406" t="n"/>
      <c r="F108" s="406" t="n"/>
      <c r="G108" s="406" t="n"/>
      <c r="H108" s="406" t="n"/>
      <c r="I108" s="406" t="n"/>
      <c r="J108" s="406" t="n"/>
      <c r="K108" s="406" t="n"/>
    </row>
    <row r="109" ht="20" customFormat="1" customHeight="1" s="1">
      <c r="A109" s="241" t="n"/>
      <c r="B109" s="288" t="n"/>
      <c r="C109" s="406" t="n"/>
      <c r="D109" s="406" t="n"/>
      <c r="E109" s="406" t="n"/>
      <c r="F109" s="406" t="n"/>
      <c r="G109" s="406" t="n"/>
      <c r="H109" s="406" t="n"/>
      <c r="I109" s="406" t="n"/>
      <c r="J109" s="406" t="n"/>
      <c r="K109" s="406" t="n"/>
    </row>
    <row r="110" ht="20" customFormat="1" customHeight="1" s="1">
      <c r="A110" s="241" t="n"/>
      <c r="B110" s="288" t="n"/>
      <c r="C110" s="406" t="n"/>
      <c r="D110" s="406" t="n"/>
      <c r="E110" s="406" t="n"/>
      <c r="F110" s="406" t="n"/>
      <c r="G110" s="406" t="n"/>
      <c r="H110" s="406" t="n"/>
      <c r="I110" s="406" t="n"/>
      <c r="J110" s="406" t="n"/>
      <c r="K110" s="406" t="n"/>
    </row>
    <row r="111" ht="20" customFormat="1" customHeight="1" s="1">
      <c r="A111" s="241" t="n"/>
      <c r="B111" s="288" t="n"/>
      <c r="C111" s="406" t="n"/>
      <c r="D111" s="406" t="n"/>
      <c r="E111" s="406" t="n"/>
      <c r="F111" s="406" t="n"/>
      <c r="G111" s="406" t="n"/>
      <c r="H111" s="406" t="n"/>
      <c r="I111" s="406" t="n"/>
      <c r="J111" s="406" t="n"/>
      <c r="K111" s="406" t="n"/>
    </row>
    <row r="112" ht="20" customFormat="1" customHeight="1" s="1">
      <c r="A112" s="241" t="n"/>
      <c r="B112" s="288" t="n"/>
      <c r="C112" s="406" t="n"/>
      <c r="D112" s="406" t="n"/>
      <c r="E112" s="406" t="n"/>
      <c r="F112" s="406" t="n"/>
      <c r="G112" s="406" t="n"/>
      <c r="H112" s="406" t="n"/>
      <c r="I112" s="406" t="n"/>
      <c r="J112" s="406" t="n"/>
      <c r="K112" s="406" t="n"/>
    </row>
    <row r="113" ht="20" customFormat="1" customHeight="1" s="1">
      <c r="A113" s="241" t="n"/>
      <c r="B113" s="288" t="n"/>
      <c r="C113" s="406" t="n"/>
      <c r="D113" s="406" t="n"/>
      <c r="E113" s="406" t="n"/>
      <c r="F113" s="406" t="n"/>
      <c r="G113" s="406" t="n"/>
      <c r="H113" s="406" t="n"/>
      <c r="I113" s="406" t="n"/>
      <c r="J113" s="406" t="n"/>
      <c r="K113" s="406" t="n"/>
    </row>
    <row r="114" ht="20" customFormat="1" customHeight="1" s="1">
      <c r="A114" s="241" t="n"/>
      <c r="B114" s="288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</row>
    <row r="115" ht="20" customFormat="1" customHeight="1" s="1">
      <c r="A115" s="241" t="n"/>
      <c r="B115" s="288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</row>
    <row r="116" ht="20" customFormat="1" customHeight="1" s="1">
      <c r="A116" s="241" t="n"/>
      <c r="B116" s="288" t="n"/>
      <c r="C116" s="406" t="n"/>
      <c r="D116" s="406" t="n"/>
      <c r="E116" s="406" t="n"/>
      <c r="F116" s="406" t="n"/>
      <c r="G116" s="406" t="n"/>
      <c r="H116" s="406" t="n"/>
      <c r="I116" s="406" t="n"/>
      <c r="J116" s="406" t="n"/>
      <c r="K116" s="406" t="n"/>
    </row>
    <row r="117" ht="20" customFormat="1" customHeight="1" s="1">
      <c r="A117" s="241" t="n"/>
      <c r="B117" s="288" t="n"/>
      <c r="C117" s="406" t="n"/>
      <c r="D117" s="406" t="n"/>
      <c r="E117" s="406" t="n"/>
      <c r="F117" s="406" t="n"/>
      <c r="G117" s="406" t="n"/>
      <c r="H117" s="406" t="n"/>
      <c r="I117" s="406" t="n"/>
      <c r="J117" s="406" t="n"/>
      <c r="K117" s="406" t="n"/>
    </row>
    <row r="118" ht="20" customFormat="1" customHeight="1" s="1">
      <c r="A118" s="241" t="n"/>
      <c r="B118" s="288" t="n"/>
      <c r="C118" s="406" t="n"/>
      <c r="D118" s="406" t="n"/>
      <c r="E118" s="406" t="n"/>
      <c r="F118" s="406" t="n"/>
      <c r="G118" s="406" t="n"/>
      <c r="H118" s="406" t="n"/>
      <c r="I118" s="406" t="n"/>
      <c r="J118" s="406" t="n"/>
      <c r="K118" s="406" t="n"/>
    </row>
    <row r="119" ht="20" customFormat="1" customHeight="1" s="1">
      <c r="A119" s="241" t="n"/>
      <c r="B119" s="288" t="n"/>
      <c r="C119" s="406" t="n"/>
      <c r="D119" s="406" t="n"/>
      <c r="E119" s="406" t="n"/>
      <c r="F119" s="406" t="n"/>
      <c r="G119" s="406" t="n"/>
      <c r="H119" s="406" t="n"/>
      <c r="I119" s="406" t="n"/>
      <c r="J119" s="406" t="n"/>
      <c r="K119" s="406" t="n"/>
    </row>
    <row r="120" ht="20" customFormat="1" customHeight="1" s="1">
      <c r="A120" s="241" t="n"/>
      <c r="B120" s="288" t="n"/>
      <c r="C120" s="406" t="n"/>
      <c r="D120" s="406" t="n"/>
      <c r="E120" s="406" t="n"/>
      <c r="F120" s="406" t="n"/>
      <c r="G120" s="406" t="n"/>
      <c r="H120" s="406" t="n"/>
      <c r="I120" s="406" t="n"/>
      <c r="J120" s="406" t="n"/>
      <c r="K120" s="406" t="n"/>
    </row>
    <row r="121" ht="20" customFormat="1" customHeight="1" s="1">
      <c r="A121" s="241" t="n"/>
      <c r="B121" s="288" t="n"/>
      <c r="C121" s="406" t="n"/>
      <c r="D121" s="406" t="n"/>
      <c r="E121" s="406" t="n"/>
      <c r="F121" s="406" t="n"/>
      <c r="G121" s="406" t="n"/>
      <c r="H121" s="406" t="n"/>
      <c r="I121" s="406" t="n"/>
      <c r="J121" s="406" t="n"/>
      <c r="K121" s="406" t="n"/>
    </row>
    <row r="122" ht="20" customFormat="1" customHeight="1" s="1">
      <c r="A122" s="241" t="n"/>
      <c r="B122" s="288" t="n"/>
      <c r="C122" s="406" t="n"/>
      <c r="D122" s="406" t="n"/>
      <c r="E122" s="406" t="n"/>
      <c r="F122" s="406" t="n"/>
      <c r="G122" s="406" t="n"/>
      <c r="H122" s="406" t="n"/>
      <c r="I122" s="406" t="n"/>
      <c r="J122" s="406" t="n"/>
      <c r="K122" s="406" t="n"/>
    </row>
    <row r="123" ht="20" customFormat="1" customHeight="1" s="1">
      <c r="A123" s="241" t="n"/>
      <c r="B123" s="288" t="n"/>
      <c r="C123" s="406" t="n"/>
      <c r="D123" s="406" t="n"/>
      <c r="E123" s="406" t="n"/>
      <c r="F123" s="406" t="n"/>
      <c r="G123" s="406" t="n"/>
      <c r="H123" s="406" t="n"/>
      <c r="I123" s="406" t="n"/>
      <c r="J123" s="406" t="n"/>
      <c r="K123" s="406" t="n"/>
    </row>
    <row r="124" ht="20" customFormat="1" customHeight="1" s="1">
      <c r="A124" s="241" t="n"/>
      <c r="B124" s="288" t="n"/>
      <c r="C124" s="406" t="n"/>
      <c r="D124" s="406" t="n"/>
      <c r="E124" s="406" t="n"/>
      <c r="F124" s="406" t="n"/>
      <c r="G124" s="406" t="n"/>
      <c r="H124" s="406" t="n"/>
      <c r="I124" s="406" t="n"/>
      <c r="J124" s="406" t="n"/>
      <c r="K124" s="406" t="n"/>
    </row>
    <row r="125" ht="20" customFormat="1" customHeight="1" s="1">
      <c r="A125" s="241" t="n"/>
      <c r="B125" s="288" t="n"/>
      <c r="C125" s="406" t="n"/>
      <c r="D125" s="406" t="n"/>
      <c r="E125" s="406" t="n"/>
      <c r="F125" s="406" t="n"/>
      <c r="G125" s="406" t="n"/>
      <c r="H125" s="406" t="n"/>
      <c r="I125" s="406" t="n"/>
      <c r="J125" s="406" t="n"/>
      <c r="K125" s="406" t="n"/>
    </row>
    <row r="126" ht="20" customFormat="1" customHeight="1" s="1">
      <c r="A126" s="241" t="n"/>
      <c r="B126" s="288" t="n"/>
      <c r="C126" s="406" t="n"/>
      <c r="D126" s="406" t="n"/>
      <c r="E126" s="406" t="n"/>
      <c r="F126" s="406" t="n"/>
      <c r="G126" s="406" t="n"/>
      <c r="H126" s="406" t="n"/>
      <c r="I126" s="406" t="n"/>
      <c r="J126" s="406" t="n"/>
      <c r="K126" s="406" t="n"/>
    </row>
    <row r="127" ht="20" customFormat="1" customHeight="1" s="1">
      <c r="A127" s="241" t="n"/>
      <c r="B127" s="288" t="n"/>
      <c r="C127" s="406" t="n"/>
      <c r="D127" s="406" t="n"/>
      <c r="E127" s="406" t="n"/>
      <c r="F127" s="406" t="n"/>
      <c r="G127" s="406" t="n"/>
      <c r="H127" s="406" t="n"/>
      <c r="I127" s="406" t="n"/>
      <c r="J127" s="406" t="n"/>
      <c r="K127" s="406" t="n"/>
    </row>
    <row r="128" ht="20" customFormat="1" customHeight="1" s="1">
      <c r="A128" s="241" t="n"/>
      <c r="B128" s="288" t="n"/>
      <c r="C128" s="406" t="n"/>
      <c r="D128" s="406" t="n"/>
      <c r="E128" s="406" t="n"/>
      <c r="F128" s="406" t="n"/>
      <c r="G128" s="406" t="n"/>
      <c r="H128" s="406" t="n"/>
      <c r="I128" s="406" t="n"/>
      <c r="J128" s="406" t="n"/>
      <c r="K128" s="406" t="n"/>
    </row>
    <row r="129" ht="20" customFormat="1" customHeight="1" s="1">
      <c r="A129" s="241" t="n"/>
      <c r="B129" s="288" t="n"/>
      <c r="C129" s="406" t="n"/>
      <c r="D129" s="406" t="n"/>
      <c r="E129" s="406" t="n"/>
      <c r="F129" s="406" t="n"/>
      <c r="G129" s="406" t="n"/>
      <c r="H129" s="406" t="n"/>
      <c r="I129" s="406" t="n"/>
      <c r="J129" s="406" t="n"/>
      <c r="K129" s="406" t="n"/>
    </row>
    <row r="130" ht="20" customFormat="1" customHeight="1" s="1">
      <c r="A130" s="241" t="n"/>
      <c r="B130" s="288" t="n"/>
      <c r="C130" s="406" t="n"/>
      <c r="D130" s="406" t="n"/>
      <c r="E130" s="406" t="n"/>
      <c r="F130" s="406" t="n"/>
      <c r="G130" s="406" t="n"/>
      <c r="H130" s="406" t="n"/>
      <c r="I130" s="406" t="n"/>
      <c r="J130" s="406" t="n"/>
      <c r="K130" s="406" t="n"/>
    </row>
    <row r="131" ht="20" customFormat="1" customHeight="1" s="1">
      <c r="A131" s="241" t="n"/>
      <c r="B131" s="288" t="n"/>
      <c r="C131" s="406" t="n"/>
      <c r="D131" s="406" t="n"/>
      <c r="E131" s="406" t="n"/>
      <c r="F131" s="406" t="n"/>
      <c r="G131" s="406" t="n"/>
      <c r="H131" s="406" t="n"/>
      <c r="I131" s="406" t="n"/>
      <c r="J131" s="406" t="n"/>
      <c r="K131" s="406" t="n"/>
    </row>
    <row r="132" ht="20" customFormat="1" customHeight="1" s="1">
      <c r="A132" s="241" t="n"/>
      <c r="B132" s="288" t="n"/>
      <c r="C132" s="406" t="n"/>
      <c r="D132" s="406" t="n"/>
      <c r="E132" s="406" t="n"/>
      <c r="F132" s="406" t="n"/>
      <c r="G132" s="406" t="n"/>
      <c r="H132" s="406" t="n"/>
      <c r="I132" s="406" t="n"/>
      <c r="J132" s="406" t="n"/>
      <c r="K132" s="406" t="n"/>
    </row>
    <row r="133" ht="20" customFormat="1" customHeight="1" s="1">
      <c r="A133" s="241" t="n"/>
      <c r="B133" s="288" t="n"/>
      <c r="C133" s="406" t="n"/>
      <c r="D133" s="406" t="n"/>
      <c r="E133" s="406" t="n"/>
      <c r="F133" s="406" t="n"/>
      <c r="G133" s="406" t="n"/>
      <c r="H133" s="406" t="n"/>
      <c r="I133" s="406" t="n"/>
      <c r="J133" s="406" t="n"/>
      <c r="K133" s="406" t="n"/>
    </row>
    <row r="134" ht="20" customFormat="1" customHeight="1" s="1">
      <c r="A134" s="241" t="n"/>
      <c r="B134" s="288" t="n"/>
      <c r="C134" s="406" t="n"/>
      <c r="D134" s="406" t="n"/>
      <c r="E134" s="406" t="n"/>
      <c r="F134" s="406" t="n"/>
      <c r="G134" s="406" t="n"/>
      <c r="H134" s="406" t="n"/>
      <c r="I134" s="406" t="n"/>
      <c r="J134" s="406" t="n"/>
      <c r="K134" s="406" t="n"/>
    </row>
    <row r="135" ht="20" customFormat="1" customHeight="1" s="1">
      <c r="A135" s="241" t="n"/>
      <c r="B135" s="288" t="n"/>
      <c r="C135" s="406" t="n"/>
      <c r="D135" s="406" t="n"/>
      <c r="E135" s="406" t="n"/>
      <c r="F135" s="406" t="n"/>
      <c r="G135" s="406" t="n"/>
      <c r="H135" s="406" t="n"/>
      <c r="I135" s="406" t="n"/>
      <c r="J135" s="406" t="n"/>
      <c r="K135" s="406" t="n"/>
    </row>
    <row r="136" ht="20" customFormat="1" customHeight="1" s="1">
      <c r="A136" s="241" t="n"/>
      <c r="B136" s="288" t="n"/>
      <c r="C136" s="406" t="n"/>
      <c r="D136" s="406" t="n"/>
      <c r="E136" s="406" t="n"/>
      <c r="F136" s="406" t="n"/>
      <c r="G136" s="406" t="n"/>
      <c r="H136" s="406" t="n"/>
      <c r="I136" s="406" t="n"/>
      <c r="J136" s="406" t="n"/>
      <c r="K136" s="406" t="n"/>
    </row>
    <row r="137" ht="20" customFormat="1" customHeight="1" s="1">
      <c r="A137" s="241" t="n"/>
      <c r="B137" s="288" t="n"/>
      <c r="C137" s="406" t="n"/>
      <c r="D137" s="406" t="n"/>
      <c r="E137" s="406" t="n"/>
      <c r="F137" s="406" t="n"/>
      <c r="G137" s="406" t="n"/>
      <c r="H137" s="406" t="n"/>
      <c r="I137" s="406" t="n"/>
      <c r="J137" s="406" t="n"/>
      <c r="K137" s="406" t="n"/>
    </row>
    <row r="138" ht="20" customFormat="1" customHeight="1" s="1">
      <c r="A138" s="241" t="n"/>
      <c r="B138" s="288" t="n"/>
      <c r="C138" s="406" t="n"/>
      <c r="D138" s="406" t="n"/>
      <c r="E138" s="406" t="n"/>
      <c r="F138" s="406" t="n"/>
      <c r="G138" s="406" t="n"/>
      <c r="H138" s="406" t="n"/>
      <c r="I138" s="406" t="n"/>
      <c r="J138" s="406" t="n"/>
      <c r="K138" s="406" t="n"/>
    </row>
    <row r="139" ht="20" customFormat="1" customHeight="1" s="1">
      <c r="A139" s="241" t="n"/>
      <c r="B139" s="288" t="n"/>
      <c r="C139" s="406" t="n"/>
      <c r="D139" s="406" t="n"/>
      <c r="E139" s="406" t="n"/>
      <c r="F139" s="406" t="n"/>
      <c r="G139" s="406" t="n"/>
      <c r="H139" s="406" t="n"/>
      <c r="I139" s="406" t="n"/>
      <c r="J139" s="406" t="n"/>
      <c r="K139" s="406" t="n"/>
    </row>
    <row r="140" ht="20" customFormat="1" customHeight="1" s="1">
      <c r="A140" s="241" t="n"/>
      <c r="B140" s="288" t="n"/>
      <c r="C140" s="406" t="n"/>
      <c r="D140" s="406" t="n"/>
      <c r="E140" s="406" t="n"/>
      <c r="F140" s="406" t="n"/>
      <c r="G140" s="406" t="n"/>
      <c r="H140" s="406" t="n"/>
      <c r="I140" s="406" t="n"/>
      <c r="J140" s="406" t="n"/>
      <c r="K140" s="406" t="n"/>
    </row>
    <row r="141" ht="20" customFormat="1" customHeight="1" s="1">
      <c r="A141" s="241" t="n"/>
      <c r="B141" s="288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</row>
    <row r="142" ht="20" customFormat="1" customHeight="1" s="1">
      <c r="A142" s="241" t="n"/>
      <c r="B142" s="288" t="n"/>
      <c r="C142" s="406" t="n"/>
      <c r="D142" s="406" t="n"/>
      <c r="E142" s="406" t="n"/>
      <c r="F142" s="406" t="n"/>
      <c r="G142" s="406" t="n"/>
      <c r="H142" s="406" t="n"/>
      <c r="I142" s="406" t="n"/>
      <c r="J142" s="406" t="n"/>
      <c r="K142" s="406" t="n"/>
    </row>
    <row r="143" ht="20" customFormat="1" customHeight="1" s="1">
      <c r="A143" s="241" t="n"/>
      <c r="B143" s="288" t="n"/>
      <c r="C143" s="406" t="n"/>
      <c r="D143" s="406" t="n"/>
      <c r="E143" s="406" t="n"/>
      <c r="F143" s="406" t="n"/>
      <c r="G143" s="406" t="n"/>
      <c r="H143" s="406" t="n"/>
      <c r="I143" s="406" t="n"/>
      <c r="J143" s="406" t="n"/>
      <c r="K143" s="406" t="n"/>
    </row>
    <row r="144" ht="20" customFormat="1" customHeight="1" s="1">
      <c r="A144" s="241" t="n"/>
      <c r="B144" s="288" t="n"/>
      <c r="C144" s="406" t="n"/>
      <c r="D144" s="406" t="n"/>
      <c r="E144" s="406" t="n"/>
      <c r="F144" s="406" t="n"/>
      <c r="G144" s="406" t="n"/>
      <c r="H144" s="406" t="n"/>
      <c r="I144" s="406" t="n"/>
      <c r="J144" s="406" t="n"/>
      <c r="K144" s="406" t="n"/>
    </row>
    <row r="145" ht="20" customFormat="1" customHeight="1" s="1">
      <c r="A145" s="241" t="n"/>
      <c r="B145" s="288" t="n"/>
      <c r="C145" s="406" t="n"/>
      <c r="D145" s="406" t="n"/>
      <c r="E145" s="406" t="n"/>
      <c r="F145" s="406" t="n"/>
      <c r="G145" s="406" t="n"/>
      <c r="H145" s="406" t="n"/>
      <c r="I145" s="406" t="n"/>
      <c r="J145" s="406" t="n"/>
      <c r="K145" s="406" t="n"/>
    </row>
    <row r="146" ht="20" customFormat="1" customHeight="1" s="1">
      <c r="A146" s="241" t="n"/>
      <c r="B146" s="288" t="n"/>
      <c r="C146" s="406" t="n"/>
      <c r="D146" s="406" t="n"/>
      <c r="E146" s="406" t="n"/>
      <c r="F146" s="406" t="n"/>
      <c r="G146" s="406" t="n"/>
      <c r="H146" s="406" t="n"/>
      <c r="I146" s="406" t="n"/>
      <c r="J146" s="406" t="n"/>
      <c r="K146" s="406" t="n"/>
    </row>
    <row r="147" ht="20" customFormat="1" customHeight="1" s="1">
      <c r="A147" s="241" t="n"/>
      <c r="B147" s="288" t="n"/>
      <c r="C147" s="406" t="n"/>
      <c r="D147" s="406" t="n"/>
      <c r="E147" s="406" t="n"/>
      <c r="F147" s="406" t="n"/>
      <c r="G147" s="406" t="n"/>
      <c r="H147" s="406" t="n"/>
      <c r="I147" s="406" t="n"/>
      <c r="J147" s="406" t="n"/>
      <c r="K147" s="406" t="n"/>
    </row>
    <row r="148" ht="20" customFormat="1" customHeight="1" s="1">
      <c r="A148" s="241" t="n"/>
      <c r="B148" s="288" t="n"/>
      <c r="C148" s="406" t="n"/>
      <c r="D148" s="406" t="n"/>
      <c r="E148" s="406" t="n"/>
      <c r="F148" s="406" t="n"/>
      <c r="G148" s="406" t="n"/>
      <c r="H148" s="406" t="n"/>
      <c r="I148" s="406" t="n"/>
      <c r="J148" s="406" t="n"/>
      <c r="K148" s="406" t="n"/>
    </row>
    <row r="149" ht="20" customFormat="1" customHeight="1" s="1">
      <c r="A149" s="241" t="n"/>
      <c r="B149" s="288" t="n"/>
      <c r="C149" s="406" t="n"/>
      <c r="D149" s="406" t="n"/>
      <c r="E149" s="406" t="n"/>
      <c r="F149" s="406" t="n"/>
      <c r="G149" s="406" t="n"/>
      <c r="H149" s="406" t="n"/>
      <c r="I149" s="406" t="n"/>
      <c r="J149" s="406" t="n"/>
      <c r="K149" s="406" t="n"/>
    </row>
    <row r="150" ht="20" customFormat="1" customHeight="1" s="1">
      <c r="A150" s="241" t="n"/>
      <c r="B150" s="288" t="n"/>
      <c r="C150" s="406" t="n"/>
      <c r="D150" s="406" t="n"/>
      <c r="E150" s="406" t="n"/>
      <c r="F150" s="406" t="n"/>
      <c r="G150" s="406" t="n"/>
      <c r="H150" s="406" t="n"/>
      <c r="I150" s="406" t="n"/>
      <c r="J150" s="406" t="n"/>
      <c r="K150" s="406" t="n"/>
    </row>
    <row r="151" ht="20" customFormat="1" customHeight="1" s="1">
      <c r="A151" s="241" t="n"/>
      <c r="B151" s="288" t="n"/>
      <c r="C151" s="406" t="n"/>
      <c r="D151" s="406" t="n"/>
      <c r="E151" s="406" t="n"/>
      <c r="F151" s="406" t="n"/>
      <c r="G151" s="406" t="n"/>
      <c r="H151" s="406" t="n"/>
      <c r="I151" s="406" t="n"/>
      <c r="J151" s="406" t="n"/>
      <c r="K151" s="406" t="n"/>
    </row>
    <row r="152" ht="20" customFormat="1" customHeight="1" s="1">
      <c r="A152" s="241" t="n"/>
      <c r="B152" s="288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</row>
    <row r="153" ht="20" customFormat="1" customHeight="1" s="1">
      <c r="A153" s="241" t="n"/>
      <c r="B153" s="288" t="n"/>
      <c r="C153" s="406" t="n"/>
      <c r="D153" s="406" t="n"/>
      <c r="E153" s="406" t="n"/>
      <c r="F153" s="406" t="n"/>
      <c r="G153" s="406" t="n"/>
      <c r="H153" s="406" t="n"/>
      <c r="I153" s="406" t="n"/>
      <c r="J153" s="406" t="n"/>
      <c r="K153" s="406" t="n"/>
    </row>
    <row r="154" ht="20" customFormat="1" customHeight="1" s="1">
      <c r="A154" s="241" t="n"/>
      <c r="B154" s="288" t="n"/>
      <c r="C154" s="406" t="n"/>
      <c r="D154" s="406" t="n"/>
      <c r="E154" s="406" t="n"/>
      <c r="F154" s="406" t="n"/>
      <c r="G154" s="406" t="n"/>
      <c r="H154" s="406" t="n"/>
      <c r="I154" s="406" t="n"/>
      <c r="J154" s="406" t="n"/>
      <c r="K154" s="406" t="n"/>
    </row>
    <row r="155" ht="20" customFormat="1" customHeight="1" s="1">
      <c r="A155" s="241" t="n"/>
      <c r="B155" s="288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</row>
    <row r="156" ht="20" customFormat="1" customHeight="1" s="1">
      <c r="A156" s="241" t="n"/>
      <c r="B156" s="288" t="n"/>
      <c r="C156" s="406" t="n"/>
      <c r="D156" s="406" t="n"/>
      <c r="E156" s="406" t="n"/>
      <c r="F156" s="406" t="n"/>
      <c r="G156" s="406" t="n"/>
      <c r="H156" s="406" t="n"/>
      <c r="I156" s="406" t="n"/>
      <c r="J156" s="406" t="n"/>
      <c r="K156" s="406" t="n"/>
    </row>
    <row r="157" ht="20" customFormat="1" customHeight="1" s="1">
      <c r="A157" s="241" t="n"/>
      <c r="B157" s="288" t="n"/>
      <c r="C157" s="406" t="n"/>
      <c r="D157" s="406" t="n"/>
      <c r="E157" s="406" t="n"/>
      <c r="F157" s="406" t="n"/>
      <c r="G157" s="406" t="n"/>
      <c r="H157" s="406" t="n"/>
      <c r="I157" s="406" t="n"/>
      <c r="J157" s="406" t="n"/>
      <c r="K157" s="406" t="n"/>
    </row>
    <row r="158" ht="20" customFormat="1" customHeight="1" s="1">
      <c r="A158" s="241" t="n"/>
      <c r="B158" s="288" t="n"/>
      <c r="C158" s="406" t="n"/>
      <c r="D158" s="406" t="n"/>
      <c r="E158" s="406" t="n"/>
      <c r="F158" s="406" t="n"/>
      <c r="G158" s="406" t="n"/>
      <c r="H158" s="406" t="n"/>
      <c r="I158" s="406" t="n"/>
      <c r="J158" s="406" t="n"/>
      <c r="K158" s="406" t="n"/>
    </row>
    <row r="159" ht="20" customFormat="1" customHeight="1" s="1">
      <c r="A159" s="241" t="n"/>
      <c r="B159" s="288" t="n"/>
      <c r="C159" s="406" t="n"/>
      <c r="D159" s="406" t="n"/>
      <c r="E159" s="406" t="n"/>
      <c r="F159" s="406" t="n"/>
      <c r="G159" s="406" t="n"/>
      <c r="H159" s="406" t="n"/>
      <c r="I159" s="406" t="n"/>
      <c r="J159" s="406" t="n"/>
      <c r="K159" s="406" t="n"/>
    </row>
    <row r="160" ht="20" customFormat="1" customHeight="1" s="1">
      <c r="A160" s="241" t="n"/>
      <c r="B160" s="288" t="n"/>
      <c r="C160" s="406" t="n"/>
      <c r="D160" s="406" t="n"/>
      <c r="E160" s="406" t="n"/>
      <c r="F160" s="406" t="n"/>
      <c r="G160" s="406" t="n"/>
      <c r="H160" s="406" t="n"/>
      <c r="I160" s="406" t="n"/>
      <c r="J160" s="406" t="n"/>
      <c r="K160" s="406" t="n"/>
    </row>
    <row r="161" ht="20" customFormat="1" customHeight="1" s="1">
      <c r="A161" s="241" t="n"/>
      <c r="B161" s="288" t="n"/>
      <c r="C161" s="406" t="n"/>
      <c r="D161" s="406" t="n"/>
      <c r="E161" s="406" t="n"/>
      <c r="F161" s="406" t="n"/>
      <c r="G161" s="406" t="n"/>
      <c r="H161" s="406" t="n"/>
      <c r="I161" s="406" t="n"/>
      <c r="J161" s="406" t="n"/>
      <c r="K161" s="406" t="n"/>
    </row>
    <row r="162" ht="20" customFormat="1" customHeight="1" s="1">
      <c r="A162" s="241" t="n"/>
      <c r="B162" s="288" t="n"/>
      <c r="C162" s="406" t="n"/>
      <c r="D162" s="406" t="n"/>
      <c r="E162" s="406" t="n"/>
      <c r="F162" s="406" t="n"/>
      <c r="G162" s="406" t="n"/>
      <c r="H162" s="406" t="n"/>
      <c r="I162" s="406" t="n"/>
      <c r="J162" s="406" t="n"/>
      <c r="K162" s="406" t="n"/>
    </row>
    <row r="163" ht="20" customFormat="1" customHeight="1" s="1">
      <c r="A163" s="241" t="n"/>
      <c r="B163" s="288" t="n"/>
      <c r="C163" s="406" t="n"/>
      <c r="D163" s="406" t="n"/>
      <c r="E163" s="406" t="n"/>
      <c r="F163" s="406" t="n"/>
      <c r="G163" s="406" t="n"/>
      <c r="H163" s="406" t="n"/>
      <c r="I163" s="406" t="n"/>
      <c r="J163" s="406" t="n"/>
      <c r="K163" s="406" t="n"/>
    </row>
    <row r="164" ht="20" customFormat="1" customHeight="1" s="1">
      <c r="A164" s="241" t="n"/>
      <c r="B164" s="288" t="n"/>
      <c r="C164" s="406" t="n"/>
      <c r="D164" s="406" t="n"/>
      <c r="E164" s="406" t="n"/>
      <c r="F164" s="406" t="n"/>
      <c r="G164" s="406" t="n"/>
      <c r="H164" s="406" t="n"/>
      <c r="I164" s="406" t="n"/>
      <c r="J164" s="406" t="n"/>
      <c r="K164" s="406" t="n"/>
    </row>
    <row r="165" ht="20" customFormat="1" customHeight="1" s="1">
      <c r="A165" s="241" t="n"/>
      <c r="B165" s="288" t="n"/>
      <c r="C165" s="406" t="n"/>
      <c r="D165" s="406" t="n"/>
      <c r="E165" s="406" t="n"/>
      <c r="F165" s="406" t="n"/>
      <c r="G165" s="406" t="n"/>
      <c r="H165" s="406" t="n"/>
      <c r="I165" s="406" t="n"/>
      <c r="J165" s="406" t="n"/>
      <c r="K165" s="406" t="n"/>
    </row>
    <row r="166" ht="20" customFormat="1" customHeight="1" s="1">
      <c r="A166" s="241" t="n"/>
      <c r="B166" s="288" t="n"/>
      <c r="C166" s="406" t="n"/>
      <c r="D166" s="406" t="n"/>
      <c r="E166" s="406" t="n"/>
      <c r="F166" s="406" t="n"/>
      <c r="G166" s="406" t="n"/>
      <c r="H166" s="406" t="n"/>
      <c r="I166" s="406" t="n"/>
      <c r="J166" s="406" t="n"/>
      <c r="K166" s="406" t="n"/>
    </row>
    <row r="167" ht="20" customFormat="1" customHeight="1" s="1">
      <c r="A167" s="241" t="n"/>
      <c r="B167" s="288" t="n"/>
      <c r="C167" s="406" t="n"/>
      <c r="D167" s="406" t="n"/>
      <c r="E167" s="406" t="n"/>
      <c r="F167" s="406" t="n"/>
      <c r="G167" s="406" t="n"/>
      <c r="H167" s="406" t="n"/>
      <c r="I167" s="406" t="n"/>
      <c r="J167" s="406" t="n"/>
      <c r="K167" s="406" t="n"/>
    </row>
    <row r="168" ht="20" customFormat="1" customHeight="1" s="1">
      <c r="A168" s="241" t="n"/>
      <c r="B168" s="288" t="n"/>
      <c r="C168" s="406" t="n"/>
      <c r="D168" s="406" t="n"/>
      <c r="E168" s="406" t="n"/>
      <c r="F168" s="406" t="n"/>
      <c r="G168" s="406" t="n"/>
      <c r="H168" s="406" t="n"/>
      <c r="I168" s="406" t="n"/>
      <c r="J168" s="406" t="n"/>
      <c r="K168" s="406" t="n"/>
    </row>
    <row r="169" ht="20" customFormat="1" customHeight="1" s="1">
      <c r="A169" s="241" t="n"/>
      <c r="B169" s="288" t="n"/>
      <c r="C169" s="406" t="n"/>
      <c r="D169" s="406" t="n"/>
      <c r="E169" s="406" t="n"/>
      <c r="F169" s="406" t="n"/>
      <c r="G169" s="406" t="n"/>
      <c r="H169" s="406" t="n"/>
      <c r="I169" s="406" t="n"/>
      <c r="J169" s="406" t="n"/>
      <c r="K169" s="406" t="n"/>
    </row>
    <row r="170" ht="20" customFormat="1" customHeight="1" s="1">
      <c r="A170" s="241" t="n"/>
      <c r="B170" s="288" t="n"/>
      <c r="C170" s="406" t="n"/>
      <c r="D170" s="406" t="n"/>
      <c r="E170" s="406" t="n"/>
      <c r="F170" s="406" t="n"/>
      <c r="G170" s="406" t="n"/>
      <c r="H170" s="406" t="n"/>
      <c r="I170" s="406" t="n"/>
      <c r="J170" s="406" t="n"/>
      <c r="K170" s="406" t="n"/>
    </row>
    <row r="171" ht="20" customFormat="1" customHeight="1" s="1">
      <c r="A171" s="241" t="n"/>
      <c r="B171" s="288" t="n"/>
      <c r="C171" s="406" t="n"/>
      <c r="D171" s="406" t="n"/>
      <c r="E171" s="406" t="n"/>
      <c r="F171" s="406" t="n"/>
      <c r="G171" s="406" t="n"/>
      <c r="H171" s="406" t="n"/>
      <c r="I171" s="406" t="n"/>
      <c r="J171" s="406" t="n"/>
      <c r="K171" s="406" t="n"/>
    </row>
    <row r="172" ht="20" customFormat="1" customHeight="1" s="1">
      <c r="A172" s="241" t="n"/>
      <c r="B172" s="288" t="n"/>
      <c r="C172" s="406" t="n"/>
      <c r="D172" s="406" t="n"/>
      <c r="E172" s="406" t="n"/>
      <c r="F172" s="406" t="n"/>
      <c r="G172" s="406" t="n"/>
      <c r="H172" s="406" t="n"/>
      <c r="I172" s="406" t="n"/>
      <c r="J172" s="406" t="n"/>
      <c r="K172" s="406" t="n"/>
    </row>
    <row r="173" ht="20" customFormat="1" customHeight="1" s="1">
      <c r="A173" s="241" t="n"/>
      <c r="B173" s="288" t="n"/>
      <c r="C173" s="406" t="n"/>
      <c r="D173" s="406" t="n"/>
      <c r="E173" s="406" t="n"/>
      <c r="F173" s="406" t="n"/>
      <c r="G173" s="406" t="n"/>
      <c r="H173" s="406" t="n"/>
      <c r="I173" s="406" t="n"/>
      <c r="J173" s="406" t="n"/>
      <c r="K173" s="406" t="n"/>
    </row>
    <row r="174" ht="20" customFormat="1" customHeight="1" s="1">
      <c r="A174" s="241" t="n"/>
      <c r="B174" s="288" t="n"/>
      <c r="C174" s="406" t="n"/>
      <c r="D174" s="406" t="n"/>
      <c r="E174" s="406" t="n"/>
      <c r="F174" s="406" t="n"/>
      <c r="G174" s="406" t="n"/>
      <c r="H174" s="406" t="n"/>
      <c r="I174" s="406" t="n"/>
      <c r="J174" s="406" t="n"/>
      <c r="K174" s="406" t="n"/>
    </row>
    <row r="175" ht="20" customFormat="1" customHeight="1" s="1">
      <c r="A175" s="241" t="n"/>
      <c r="B175" s="288" t="n"/>
      <c r="C175" s="406" t="n"/>
      <c r="D175" s="406" t="n"/>
      <c r="E175" s="406" t="n"/>
      <c r="F175" s="406" t="n"/>
      <c r="G175" s="406" t="n"/>
      <c r="H175" s="406" t="n"/>
      <c r="I175" s="406" t="n"/>
      <c r="J175" s="406" t="n"/>
      <c r="K175" s="406" t="n"/>
    </row>
    <row r="176" ht="20" customFormat="1" customHeight="1" s="1">
      <c r="A176" s="241" t="n"/>
      <c r="B176" s="288" t="n"/>
      <c r="C176" s="406" t="n"/>
      <c r="D176" s="406" t="n"/>
      <c r="E176" s="406" t="n"/>
      <c r="F176" s="406" t="n"/>
      <c r="G176" s="406" t="n"/>
      <c r="H176" s="406" t="n"/>
      <c r="I176" s="406" t="n"/>
      <c r="J176" s="406" t="n"/>
      <c r="K176" s="406" t="n"/>
    </row>
    <row r="177" ht="20" customFormat="1" customHeight="1" s="1">
      <c r="A177" s="241" t="n"/>
      <c r="B177" s="288" t="n"/>
      <c r="C177" s="406" t="n"/>
      <c r="D177" s="406" t="n"/>
      <c r="E177" s="406" t="n"/>
      <c r="F177" s="406" t="n"/>
      <c r="G177" s="406" t="n"/>
      <c r="H177" s="406" t="n"/>
      <c r="I177" s="406" t="n"/>
      <c r="J177" s="406" t="n"/>
      <c r="K177" s="406" t="n"/>
    </row>
    <row r="178" ht="20" customFormat="1" customHeight="1" s="1">
      <c r="A178" s="241" t="n"/>
      <c r="B178" s="288" t="n"/>
      <c r="C178" s="406" t="n"/>
      <c r="D178" s="406" t="n"/>
      <c r="E178" s="406" t="n"/>
      <c r="F178" s="406" t="n"/>
      <c r="G178" s="406" t="n"/>
      <c r="H178" s="406" t="n"/>
      <c r="I178" s="406" t="n"/>
      <c r="J178" s="406" t="n"/>
      <c r="K178" s="406" t="n"/>
    </row>
    <row r="179" ht="20" customFormat="1" customHeight="1" s="1">
      <c r="A179" s="241" t="n"/>
      <c r="B179" s="288" t="n"/>
      <c r="C179" s="406" t="n"/>
      <c r="D179" s="406" t="n"/>
      <c r="E179" s="406" t="n"/>
      <c r="F179" s="406" t="n"/>
      <c r="G179" s="406" t="n"/>
      <c r="H179" s="406" t="n"/>
      <c r="I179" s="406" t="n"/>
      <c r="J179" s="406" t="n"/>
      <c r="K179" s="406" t="n"/>
    </row>
    <row r="180" ht="20" customFormat="1" customHeight="1" s="1">
      <c r="A180" s="241" t="n"/>
      <c r="B180" s="288" t="n"/>
      <c r="C180" s="406" t="n"/>
      <c r="D180" s="406" t="n"/>
      <c r="E180" s="406" t="n"/>
      <c r="F180" s="406" t="n"/>
      <c r="G180" s="406" t="n"/>
      <c r="H180" s="406" t="n"/>
      <c r="I180" s="406" t="n"/>
      <c r="J180" s="406" t="n"/>
      <c r="K180" s="406" t="n"/>
    </row>
    <row r="181" ht="20" customFormat="1" customHeight="1" s="1">
      <c r="A181" s="241" t="n"/>
      <c r="B181" s="288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</row>
    <row r="182" ht="20" customFormat="1" customHeight="1" s="1">
      <c r="A182" s="241" t="n"/>
      <c r="B182" s="288" t="n"/>
      <c r="C182" s="406" t="n"/>
      <c r="D182" s="406" t="n"/>
      <c r="E182" s="406" t="n"/>
      <c r="F182" s="406" t="n"/>
      <c r="G182" s="406" t="n"/>
      <c r="H182" s="406" t="n"/>
      <c r="I182" s="406" t="n"/>
      <c r="J182" s="406" t="n"/>
      <c r="K182" s="406" t="n"/>
    </row>
    <row r="183" ht="20" customFormat="1" customHeight="1" s="1">
      <c r="A183" s="241" t="n"/>
      <c r="B183" s="288" t="n"/>
      <c r="C183" s="406" t="n"/>
      <c r="D183" s="406" t="n"/>
      <c r="E183" s="406" t="n"/>
      <c r="F183" s="406" t="n"/>
      <c r="G183" s="406" t="n"/>
      <c r="H183" s="406" t="n"/>
      <c r="I183" s="406" t="n"/>
      <c r="J183" s="406" t="n"/>
      <c r="K183" s="406" t="n"/>
    </row>
    <row r="184" ht="20" customFormat="1" customHeight="1" s="1">
      <c r="A184" s="241" t="n"/>
      <c r="B184" s="288" t="n"/>
      <c r="C184" s="406" t="n"/>
      <c r="D184" s="406" t="n"/>
      <c r="E184" s="406" t="n"/>
      <c r="F184" s="406" t="n"/>
      <c r="G184" s="406" t="n"/>
      <c r="H184" s="406" t="n"/>
      <c r="I184" s="406" t="n"/>
      <c r="J184" s="406" t="n"/>
      <c r="K184" s="406" t="n"/>
    </row>
    <row r="185" ht="20" customFormat="1" customHeight="1" s="1">
      <c r="A185" s="241" t="n"/>
      <c r="B185" s="288" t="n"/>
      <c r="C185" s="406" t="n"/>
      <c r="D185" s="406" t="n"/>
      <c r="E185" s="406" t="n"/>
      <c r="F185" s="406" t="n"/>
      <c r="G185" s="406" t="n"/>
      <c r="H185" s="406" t="n"/>
      <c r="I185" s="406" t="n"/>
      <c r="J185" s="406" t="n"/>
      <c r="K185" s="406" t="n"/>
    </row>
    <row r="186" ht="20" customFormat="1" customHeight="1" s="1">
      <c r="A186" s="241" t="n"/>
      <c r="B186" s="288" t="n"/>
      <c r="C186" s="406" t="n"/>
      <c r="D186" s="406" t="n"/>
      <c r="E186" s="406" t="n"/>
      <c r="F186" s="406" t="n"/>
      <c r="G186" s="406" t="n"/>
      <c r="H186" s="406" t="n"/>
      <c r="I186" s="406" t="n"/>
      <c r="J186" s="406" t="n"/>
      <c r="K186" s="406" t="n"/>
    </row>
    <row r="187" ht="20" customFormat="1" customHeight="1" s="1">
      <c r="A187" s="241" t="n"/>
      <c r="B187" s="288" t="n"/>
      <c r="C187" s="406" t="n"/>
      <c r="D187" s="406" t="n"/>
      <c r="E187" s="406" t="n"/>
      <c r="F187" s="406" t="n"/>
      <c r="G187" s="406" t="n"/>
      <c r="H187" s="406" t="n"/>
      <c r="I187" s="406" t="n"/>
      <c r="J187" s="406" t="n"/>
      <c r="K187" s="406" t="n"/>
    </row>
    <row r="188" ht="20" customFormat="1" customHeight="1" s="1">
      <c r="A188" s="241" t="n"/>
      <c r="B188" s="288" t="n"/>
      <c r="C188" s="406" t="n"/>
      <c r="D188" s="406" t="n"/>
      <c r="E188" s="406" t="n"/>
      <c r="F188" s="406" t="n"/>
      <c r="G188" s="406" t="n"/>
      <c r="H188" s="406" t="n"/>
      <c r="I188" s="406" t="n"/>
      <c r="J188" s="406" t="n"/>
      <c r="K188" s="406" t="n"/>
    </row>
    <row r="189" ht="20" customFormat="1" customHeight="1" s="1">
      <c r="A189" s="241" t="n"/>
      <c r="B189" s="288" t="n"/>
      <c r="C189" s="406" t="n"/>
      <c r="D189" s="406" t="n"/>
      <c r="E189" s="406" t="n"/>
      <c r="F189" s="406" t="n"/>
      <c r="G189" s="406" t="n"/>
      <c r="H189" s="406" t="n"/>
      <c r="I189" s="406" t="n"/>
      <c r="J189" s="406" t="n"/>
      <c r="K189" s="406" t="n"/>
    </row>
    <row r="190" ht="20" customFormat="1" customHeight="1" s="1">
      <c r="A190" s="241" t="n"/>
      <c r="B190" s="288" t="n"/>
      <c r="C190" s="406" t="n"/>
      <c r="D190" s="406" t="n"/>
      <c r="E190" s="406" t="n"/>
      <c r="F190" s="406" t="n"/>
      <c r="G190" s="406" t="n"/>
      <c r="H190" s="406" t="n"/>
      <c r="I190" s="406" t="n"/>
      <c r="J190" s="406" t="n"/>
      <c r="K190" s="406" t="n"/>
    </row>
    <row r="191" ht="20" customFormat="1" customHeight="1" s="1">
      <c r="A191" s="241" t="n"/>
      <c r="B191" s="288" t="n"/>
      <c r="C191" s="406" t="n"/>
      <c r="D191" s="406" t="n"/>
      <c r="E191" s="406" t="n"/>
      <c r="F191" s="406" t="n"/>
      <c r="G191" s="406" t="n"/>
      <c r="H191" s="406" t="n"/>
      <c r="I191" s="406" t="n"/>
      <c r="J191" s="406" t="n"/>
      <c r="K191" s="406" t="n"/>
    </row>
    <row r="192" ht="20" customFormat="1" customHeight="1" s="1">
      <c r="A192" s="241" t="n"/>
      <c r="B192" s="288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</row>
    <row r="193" ht="20" customFormat="1" customHeight="1" s="1">
      <c r="A193" s="241" t="n"/>
      <c r="B193" s="288" t="n"/>
      <c r="C193" s="406" t="n"/>
      <c r="D193" s="406" t="n"/>
      <c r="E193" s="406" t="n"/>
      <c r="F193" s="406" t="n"/>
      <c r="G193" s="406" t="n"/>
      <c r="H193" s="406" t="n"/>
      <c r="I193" s="406" t="n"/>
      <c r="J193" s="406" t="n"/>
      <c r="K193" s="406" t="n"/>
    </row>
    <row r="194" ht="20" customFormat="1" customHeight="1" s="1">
      <c r="A194" s="241" t="n"/>
      <c r="B194" s="288" t="n"/>
      <c r="C194" s="406" t="n"/>
      <c r="D194" s="406" t="n"/>
      <c r="E194" s="406" t="n"/>
      <c r="F194" s="406" t="n"/>
      <c r="G194" s="406" t="n"/>
      <c r="H194" s="406" t="n"/>
      <c r="I194" s="406" t="n"/>
      <c r="J194" s="406" t="n"/>
      <c r="K194" s="406" t="n"/>
    </row>
    <row r="195" ht="20" customFormat="1" customHeight="1" s="1">
      <c r="A195" s="241" t="n"/>
      <c r="B195" s="288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</row>
    <row r="196" ht="20" customFormat="1" customHeight="1" s="1">
      <c r="A196" s="241" t="n"/>
      <c r="B196" s="288" t="n"/>
      <c r="C196" s="406" t="n"/>
      <c r="D196" s="406" t="n"/>
      <c r="E196" s="406" t="n"/>
      <c r="F196" s="406" t="n"/>
      <c r="G196" s="406" t="n"/>
      <c r="H196" s="406" t="n"/>
      <c r="I196" s="406" t="n"/>
      <c r="J196" s="406" t="n"/>
      <c r="K196" s="406" t="n"/>
    </row>
    <row r="197" ht="20" customFormat="1" customHeight="1" s="1">
      <c r="A197" s="241" t="n"/>
      <c r="B197" s="288" t="n"/>
      <c r="C197" s="406" t="n"/>
      <c r="D197" s="406" t="n"/>
      <c r="E197" s="406" t="n"/>
      <c r="F197" s="406" t="n"/>
      <c r="G197" s="406" t="n"/>
      <c r="H197" s="406" t="n"/>
      <c r="I197" s="406" t="n"/>
      <c r="J197" s="406" t="n"/>
      <c r="K197" s="406" t="n"/>
    </row>
    <row r="198" ht="20" customFormat="1" customHeight="1" s="1">
      <c r="A198" s="241" t="n"/>
      <c r="B198" s="288" t="n"/>
      <c r="C198" s="406" t="n"/>
      <c r="D198" s="406" t="n"/>
      <c r="E198" s="406" t="n"/>
      <c r="F198" s="406" t="n"/>
      <c r="G198" s="406" t="n"/>
      <c r="H198" s="406" t="n"/>
      <c r="I198" s="406" t="n"/>
      <c r="J198" s="406" t="n"/>
      <c r="K198" s="406" t="n"/>
    </row>
    <row r="199" ht="20" customFormat="1" customHeight="1" s="1">
      <c r="A199" s="241" t="n"/>
      <c r="B199" s="288" t="n"/>
      <c r="C199" s="406" t="n"/>
      <c r="D199" s="406" t="n"/>
      <c r="E199" s="406" t="n"/>
      <c r="F199" s="406" t="n"/>
      <c r="G199" s="406" t="n"/>
      <c r="H199" s="406" t="n"/>
      <c r="I199" s="406" t="n"/>
      <c r="J199" s="406" t="n"/>
      <c r="K199" s="406" t="n"/>
    </row>
    <row r="200" ht="20" customFormat="1" customHeight="1" s="1">
      <c r="A200" s="241" t="n"/>
      <c r="B200" s="288" t="n"/>
      <c r="C200" s="406" t="n"/>
      <c r="D200" s="406" t="n"/>
      <c r="E200" s="406" t="n"/>
      <c r="F200" s="406" t="n"/>
      <c r="G200" s="406" t="n"/>
      <c r="H200" s="406" t="n"/>
      <c r="I200" s="406" t="n"/>
      <c r="J200" s="406" t="n"/>
      <c r="K200" s="406" t="n"/>
    </row>
    <row r="201" ht="20" customFormat="1" customHeight="1" s="1">
      <c r="A201" s="241" t="n"/>
      <c r="B201" s="288" t="n"/>
      <c r="C201" s="406" t="n"/>
      <c r="D201" s="406" t="n"/>
      <c r="E201" s="406" t="n"/>
      <c r="F201" s="406" t="n"/>
      <c r="G201" s="406" t="n"/>
      <c r="H201" s="406" t="n"/>
      <c r="I201" s="406" t="n"/>
      <c r="J201" s="406" t="n"/>
      <c r="K201" s="406" t="n"/>
    </row>
    <row r="202" ht="20" customFormat="1" customHeight="1" s="1">
      <c r="A202" s="241" t="n"/>
      <c r="B202" s="288" t="n"/>
      <c r="C202" s="406" t="n"/>
      <c r="D202" s="406" t="n"/>
      <c r="E202" s="406" t="n"/>
      <c r="F202" s="406" t="n"/>
      <c r="G202" s="406" t="n"/>
      <c r="H202" s="406" t="n"/>
      <c r="I202" s="406" t="n"/>
      <c r="J202" s="406" t="n"/>
      <c r="K202" s="406" t="n"/>
    </row>
    <row r="203" ht="20" customFormat="1" customHeight="1" s="1">
      <c r="A203" s="241" t="n"/>
      <c r="B203" s="288" t="n"/>
      <c r="C203" s="406" t="n"/>
      <c r="D203" s="406" t="n"/>
      <c r="E203" s="406" t="n"/>
      <c r="F203" s="406" t="n"/>
      <c r="G203" s="406" t="n"/>
      <c r="H203" s="406" t="n"/>
      <c r="I203" s="406" t="n"/>
      <c r="J203" s="406" t="n"/>
      <c r="K203" s="406" t="n"/>
    </row>
    <row r="204" ht="20" customFormat="1" customHeight="1" s="1">
      <c r="A204" s="241" t="n"/>
      <c r="B204" s="288" t="n"/>
      <c r="C204" s="406" t="n"/>
      <c r="D204" s="406" t="n"/>
      <c r="E204" s="406" t="n"/>
      <c r="F204" s="406" t="n"/>
      <c r="G204" s="406" t="n"/>
      <c r="H204" s="406" t="n"/>
      <c r="I204" s="406" t="n"/>
      <c r="J204" s="406" t="n"/>
      <c r="K204" s="406" t="n"/>
    </row>
    <row r="205" ht="20" customFormat="1" customHeight="1" s="1">
      <c r="A205" s="241" t="n"/>
      <c r="B205" s="288" t="n"/>
      <c r="C205" s="406" t="n"/>
      <c r="D205" s="406" t="n"/>
      <c r="E205" s="406" t="n"/>
      <c r="F205" s="406" t="n"/>
      <c r="G205" s="406" t="n"/>
      <c r="H205" s="406" t="n"/>
      <c r="I205" s="406" t="n"/>
      <c r="J205" s="406" t="n"/>
      <c r="K205" s="406" t="n"/>
    </row>
    <row r="206" ht="20" customFormat="1" customHeight="1" s="1">
      <c r="A206" s="241" t="n"/>
      <c r="B206" s="288" t="n"/>
      <c r="C206" s="406" t="n"/>
      <c r="D206" s="406" t="n"/>
      <c r="E206" s="406" t="n"/>
      <c r="F206" s="406" t="n"/>
      <c r="G206" s="406" t="n"/>
      <c r="H206" s="406" t="n"/>
      <c r="I206" s="406" t="n"/>
      <c r="J206" s="406" t="n"/>
      <c r="K206" s="406" t="n"/>
    </row>
    <row r="207" ht="20" customFormat="1" customHeight="1" s="1">
      <c r="A207" s="241" t="n"/>
      <c r="B207" s="288" t="n"/>
      <c r="C207" s="406" t="n"/>
      <c r="D207" s="406" t="n"/>
      <c r="E207" s="406" t="n"/>
      <c r="F207" s="406" t="n"/>
      <c r="G207" s="406" t="n"/>
      <c r="H207" s="406" t="n"/>
      <c r="I207" s="406" t="n"/>
      <c r="J207" s="406" t="n"/>
      <c r="K207" s="406" t="n"/>
    </row>
    <row r="208" ht="20" customFormat="1" customHeight="1" s="1">
      <c r="A208" s="241" t="n"/>
      <c r="B208" s="288" t="n"/>
      <c r="C208" s="406" t="n"/>
      <c r="D208" s="406" t="n"/>
      <c r="E208" s="406" t="n"/>
      <c r="F208" s="406" t="n"/>
      <c r="G208" s="406" t="n"/>
      <c r="H208" s="406" t="n"/>
      <c r="I208" s="406" t="n"/>
      <c r="J208" s="406" t="n"/>
      <c r="K208" s="406" t="n"/>
    </row>
    <row r="209" ht="20" customFormat="1" customHeight="1" s="1">
      <c r="A209" s="241" t="n"/>
      <c r="B209" s="288" t="n"/>
      <c r="C209" s="406" t="n"/>
      <c r="D209" s="406" t="n"/>
      <c r="E209" s="406" t="n"/>
      <c r="F209" s="406" t="n"/>
      <c r="G209" s="406" t="n"/>
      <c r="H209" s="406" t="n"/>
      <c r="I209" s="406" t="n"/>
      <c r="J209" s="406" t="n"/>
      <c r="K209" s="406" t="n"/>
    </row>
    <row r="210" ht="20" customFormat="1" customHeight="1" s="1">
      <c r="A210" s="241" t="n"/>
      <c r="B210" s="288" t="n"/>
      <c r="C210" s="406" t="n"/>
      <c r="D210" s="406" t="n"/>
      <c r="E210" s="406" t="n"/>
      <c r="F210" s="406" t="n"/>
      <c r="G210" s="406" t="n"/>
      <c r="H210" s="406" t="n"/>
      <c r="I210" s="406" t="n"/>
      <c r="J210" s="406" t="n"/>
      <c r="K210" s="406" t="n"/>
    </row>
    <row r="211" ht="20" customFormat="1" customHeight="1" s="1">
      <c r="A211" s="241" t="n"/>
      <c r="B211" s="288" t="n"/>
      <c r="C211" s="406" t="n"/>
      <c r="D211" s="406" t="n"/>
      <c r="E211" s="406" t="n"/>
      <c r="F211" s="406" t="n"/>
      <c r="G211" s="406" t="n"/>
      <c r="H211" s="406" t="n"/>
      <c r="I211" s="406" t="n"/>
      <c r="J211" s="406" t="n"/>
      <c r="K211" s="406" t="n"/>
    </row>
    <row r="212" ht="20" customFormat="1" customHeight="1" s="1">
      <c r="A212" s="241" t="n"/>
      <c r="B212" s="288" t="n"/>
      <c r="C212" s="406" t="n"/>
      <c r="D212" s="406" t="n"/>
      <c r="E212" s="406" t="n"/>
      <c r="F212" s="406" t="n"/>
      <c r="G212" s="406" t="n"/>
      <c r="H212" s="406" t="n"/>
      <c r="I212" s="406" t="n"/>
      <c r="J212" s="406" t="n"/>
      <c r="K212" s="406" t="n"/>
    </row>
    <row r="213" ht="20" customFormat="1" customHeight="1" s="1">
      <c r="A213" s="241" t="n"/>
      <c r="B213" s="288" t="n"/>
      <c r="C213" s="406" t="n"/>
      <c r="D213" s="406" t="n"/>
      <c r="E213" s="406" t="n"/>
      <c r="F213" s="406" t="n"/>
      <c r="G213" s="406" t="n"/>
      <c r="H213" s="406" t="n"/>
      <c r="I213" s="406" t="n"/>
      <c r="J213" s="406" t="n"/>
      <c r="K213" s="406" t="n"/>
    </row>
    <row r="214" ht="20" customFormat="1" customHeight="1" s="1">
      <c r="A214" s="241" t="n"/>
      <c r="B214" s="288" t="n"/>
      <c r="C214" s="406" t="n"/>
      <c r="D214" s="406" t="n"/>
      <c r="E214" s="406" t="n"/>
      <c r="F214" s="406" t="n"/>
      <c r="G214" s="406" t="n"/>
      <c r="H214" s="406" t="n"/>
      <c r="I214" s="406" t="n"/>
      <c r="J214" s="406" t="n"/>
      <c r="K214" s="406" t="n"/>
    </row>
    <row r="215" ht="20" customFormat="1" customHeight="1" s="1">
      <c r="A215" s="241" t="n"/>
      <c r="B215" s="288" t="n"/>
      <c r="C215" s="406" t="n"/>
      <c r="D215" s="406" t="n"/>
      <c r="E215" s="406" t="n"/>
      <c r="F215" s="406" t="n"/>
      <c r="G215" s="406" t="n"/>
      <c r="H215" s="406" t="n"/>
      <c r="I215" s="406" t="n"/>
      <c r="J215" s="406" t="n"/>
      <c r="K215" s="406" t="n"/>
    </row>
    <row r="216" ht="20" customFormat="1" customHeight="1" s="1">
      <c r="A216" s="241" t="n"/>
      <c r="B216" s="288" t="n"/>
      <c r="C216" s="406" t="n"/>
      <c r="D216" s="406" t="n"/>
      <c r="E216" s="406" t="n"/>
      <c r="F216" s="406" t="n"/>
      <c r="G216" s="406" t="n"/>
      <c r="H216" s="406" t="n"/>
      <c r="I216" s="406" t="n"/>
      <c r="J216" s="406" t="n"/>
      <c r="K216" s="406" t="n"/>
    </row>
    <row r="217" ht="20" customFormat="1" customHeight="1" s="1">
      <c r="A217" s="241" t="n"/>
      <c r="B217" s="288" t="n"/>
      <c r="C217" s="406" t="n"/>
      <c r="D217" s="406" t="n"/>
      <c r="E217" s="406" t="n"/>
      <c r="F217" s="406" t="n"/>
      <c r="G217" s="406" t="n"/>
      <c r="H217" s="406" t="n"/>
      <c r="I217" s="406" t="n"/>
      <c r="J217" s="406" t="n"/>
      <c r="K217" s="406" t="n"/>
    </row>
    <row r="218" ht="20" customFormat="1" customHeight="1" s="1">
      <c r="A218" s="241" t="n"/>
      <c r="B218" s="288" t="n"/>
      <c r="C218" s="406" t="n"/>
      <c r="D218" s="406" t="n"/>
      <c r="E218" s="406" t="n"/>
      <c r="F218" s="406" t="n"/>
      <c r="G218" s="406" t="n"/>
      <c r="H218" s="406" t="n"/>
      <c r="I218" s="406" t="n"/>
      <c r="J218" s="406" t="n"/>
      <c r="K218" s="406" t="n"/>
    </row>
    <row r="219" ht="20" customFormat="1" customHeight="1" s="1">
      <c r="A219" s="241" t="n"/>
      <c r="B219" s="288" t="n"/>
      <c r="C219" s="406" t="n"/>
      <c r="D219" s="406" t="n"/>
      <c r="E219" s="406" t="n"/>
      <c r="F219" s="406" t="n"/>
      <c r="G219" s="406" t="n"/>
      <c r="H219" s="406" t="n"/>
      <c r="I219" s="406" t="n"/>
      <c r="J219" s="406" t="n"/>
      <c r="K219" s="406" t="n"/>
    </row>
    <row r="220" ht="20" customFormat="1" customHeight="1" s="1">
      <c r="A220" s="241" t="n"/>
      <c r="B220" s="288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</row>
    <row r="221" ht="20" customFormat="1" customHeight="1" s="1">
      <c r="A221" s="241" t="n"/>
      <c r="B221" s="288" t="n"/>
      <c r="C221" s="406" t="n"/>
      <c r="D221" s="406" t="n"/>
      <c r="E221" s="406" t="n"/>
      <c r="F221" s="406" t="n"/>
      <c r="G221" s="406" t="n"/>
      <c r="H221" s="406" t="n"/>
      <c r="I221" s="406" t="n"/>
      <c r="J221" s="406" t="n"/>
      <c r="K221" s="406" t="n"/>
    </row>
    <row r="222" ht="20" customFormat="1" customHeight="1" s="1">
      <c r="A222" s="241" t="n"/>
      <c r="B222" s="288" t="n"/>
      <c r="C222" s="406" t="n"/>
      <c r="D222" s="406" t="n"/>
      <c r="E222" s="406" t="n"/>
      <c r="F222" s="406" t="n"/>
      <c r="G222" s="406" t="n"/>
      <c r="H222" s="406" t="n"/>
      <c r="I222" s="406" t="n"/>
      <c r="J222" s="406" t="n"/>
      <c r="K222" s="406" t="n"/>
    </row>
    <row r="223" ht="20" customFormat="1" customHeight="1" s="1">
      <c r="A223" s="241" t="n"/>
      <c r="B223" s="288" t="n"/>
      <c r="C223" s="406" t="n"/>
      <c r="D223" s="406" t="n"/>
      <c r="E223" s="406" t="n"/>
      <c r="F223" s="406" t="n"/>
      <c r="G223" s="406" t="n"/>
      <c r="H223" s="406" t="n"/>
      <c r="I223" s="406" t="n"/>
      <c r="J223" s="406" t="n"/>
      <c r="K223" s="406" t="n"/>
    </row>
    <row r="224" ht="20" customFormat="1" customHeight="1" s="1">
      <c r="A224" s="241" t="n"/>
      <c r="B224" s="288" t="n"/>
      <c r="C224" s="406" t="n"/>
      <c r="D224" s="406" t="n"/>
      <c r="E224" s="406" t="n"/>
      <c r="F224" s="406" t="n"/>
      <c r="G224" s="406" t="n"/>
      <c r="H224" s="406" t="n"/>
      <c r="I224" s="406" t="n"/>
      <c r="J224" s="406" t="n"/>
      <c r="K224" s="406" t="n"/>
    </row>
    <row r="225" ht="20" customFormat="1" customHeight="1" s="1">
      <c r="A225" s="241" t="n"/>
      <c r="B225" s="288" t="n"/>
      <c r="C225" s="406" t="n"/>
      <c r="D225" s="406" t="n"/>
      <c r="E225" s="406" t="n"/>
      <c r="F225" s="406" t="n"/>
      <c r="G225" s="406" t="n"/>
      <c r="H225" s="406" t="n"/>
      <c r="I225" s="406" t="n"/>
      <c r="J225" s="406" t="n"/>
      <c r="K225" s="406" t="n"/>
    </row>
    <row r="226" ht="20" customFormat="1" customHeight="1" s="1">
      <c r="A226" s="241" t="n"/>
      <c r="B226" s="288" t="n"/>
      <c r="C226" s="406" t="n"/>
      <c r="D226" s="406" t="n"/>
      <c r="E226" s="406" t="n"/>
      <c r="F226" s="406" t="n"/>
      <c r="G226" s="406" t="n"/>
      <c r="H226" s="406" t="n"/>
      <c r="I226" s="406" t="n"/>
      <c r="J226" s="406" t="n"/>
      <c r="K226" s="406" t="n"/>
    </row>
    <row r="227" ht="20" customFormat="1" customHeight="1" s="1">
      <c r="A227" s="241" t="n"/>
      <c r="B227" s="288" t="n"/>
      <c r="C227" s="406" t="n"/>
      <c r="D227" s="406" t="n"/>
      <c r="E227" s="406" t="n"/>
      <c r="F227" s="406" t="n"/>
      <c r="G227" s="406" t="n"/>
      <c r="H227" s="406" t="n"/>
      <c r="I227" s="406" t="n"/>
      <c r="J227" s="406" t="n"/>
      <c r="K227" s="406" t="n"/>
    </row>
    <row r="228" ht="20" customFormat="1" customHeight="1" s="1">
      <c r="A228" s="241" t="n"/>
      <c r="B228" s="288" t="n"/>
      <c r="C228" s="406" t="n"/>
      <c r="D228" s="406" t="n"/>
      <c r="E228" s="406" t="n"/>
      <c r="F228" s="406" t="n"/>
      <c r="G228" s="406" t="n"/>
      <c r="H228" s="406" t="n"/>
      <c r="I228" s="406" t="n"/>
      <c r="J228" s="406" t="n"/>
      <c r="K228" s="406" t="n"/>
    </row>
    <row r="229" ht="20" customFormat="1" customHeight="1" s="1">
      <c r="A229" s="241" t="n"/>
      <c r="B229" s="288" t="n"/>
      <c r="C229" s="406" t="n"/>
      <c r="D229" s="406" t="n"/>
      <c r="E229" s="406" t="n"/>
      <c r="F229" s="406" t="n"/>
      <c r="G229" s="406" t="n"/>
      <c r="H229" s="406" t="n"/>
      <c r="I229" s="406" t="n"/>
      <c r="J229" s="406" t="n"/>
      <c r="K229" s="406" t="n"/>
    </row>
    <row r="230" ht="20" customFormat="1" customHeight="1" s="1">
      <c r="A230" s="241" t="n"/>
      <c r="B230" s="288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</row>
    <row r="231" ht="20" customFormat="1" customHeight="1" s="1">
      <c r="A231" s="241" t="n"/>
      <c r="B231" s="288" t="n"/>
      <c r="C231" s="406" t="n"/>
      <c r="D231" s="406" t="n"/>
      <c r="E231" s="406" t="n"/>
      <c r="F231" s="406" t="n"/>
      <c r="G231" s="406" t="n"/>
      <c r="H231" s="406" t="n"/>
      <c r="I231" s="406" t="n"/>
      <c r="J231" s="406" t="n"/>
      <c r="K231" s="406" t="n"/>
    </row>
    <row r="232" ht="20" customFormat="1" customHeight="1" s="1">
      <c r="A232" s="241" t="n"/>
      <c r="B232" s="288" t="n"/>
      <c r="C232" s="406" t="n"/>
      <c r="D232" s="406" t="n"/>
      <c r="E232" s="406" t="n"/>
      <c r="F232" s="406" t="n"/>
      <c r="G232" s="406" t="n"/>
      <c r="H232" s="406" t="n"/>
      <c r="I232" s="406" t="n"/>
      <c r="J232" s="406" t="n"/>
      <c r="K232" s="406" t="n"/>
    </row>
    <row r="233" ht="20" customFormat="1" customHeight="1" s="1">
      <c r="A233" s="241" t="n"/>
      <c r="B233" s="288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</row>
    <row r="234" ht="20" customFormat="1" customHeight="1" s="1">
      <c r="A234" s="241" t="n"/>
      <c r="B234" s="288" t="n"/>
      <c r="C234" s="406" t="n"/>
      <c r="D234" s="406" t="n"/>
      <c r="E234" s="406" t="n"/>
      <c r="F234" s="406" t="n"/>
      <c r="G234" s="406" t="n"/>
      <c r="H234" s="406" t="n"/>
      <c r="I234" s="406" t="n"/>
      <c r="J234" s="406" t="n"/>
      <c r="K234" s="406" t="n"/>
    </row>
    <row r="235" ht="20" customFormat="1" customHeight="1" s="1">
      <c r="A235" s="241" t="n"/>
      <c r="B235" s="288" t="n"/>
      <c r="C235" s="406" t="n"/>
      <c r="D235" s="406" t="n"/>
      <c r="E235" s="406" t="n"/>
      <c r="F235" s="406" t="n"/>
      <c r="G235" s="406" t="n"/>
      <c r="H235" s="406" t="n"/>
      <c r="I235" s="406" t="n"/>
      <c r="J235" s="406" t="n"/>
      <c r="K235" s="406" t="n"/>
    </row>
    <row r="236" ht="20" customFormat="1" customHeight="1" s="1">
      <c r="A236" s="241" t="n"/>
      <c r="B236" s="288" t="n"/>
      <c r="C236" s="406" t="n"/>
      <c r="D236" s="406" t="n"/>
      <c r="E236" s="406" t="n"/>
      <c r="F236" s="406" t="n"/>
      <c r="G236" s="406" t="n"/>
      <c r="H236" s="406" t="n"/>
      <c r="I236" s="406" t="n"/>
      <c r="J236" s="406" t="n"/>
      <c r="K236" s="406" t="n"/>
    </row>
    <row r="237" ht="20" customFormat="1" customHeight="1" s="1">
      <c r="A237" s="241" t="n"/>
      <c r="B237" s="288" t="n"/>
      <c r="C237" s="406" t="n"/>
      <c r="D237" s="406" t="n"/>
      <c r="E237" s="406" t="n"/>
      <c r="F237" s="406" t="n"/>
      <c r="G237" s="406" t="n"/>
      <c r="H237" s="406" t="n"/>
      <c r="I237" s="406" t="n"/>
      <c r="J237" s="406" t="n"/>
      <c r="K237" s="406" t="n"/>
    </row>
    <row r="238" ht="20" customFormat="1" customHeight="1" s="1">
      <c r="A238" s="241" t="n"/>
      <c r="B238" s="288" t="n"/>
      <c r="C238" s="406" t="n"/>
      <c r="D238" s="406" t="n"/>
      <c r="E238" s="406" t="n"/>
      <c r="F238" s="406" t="n"/>
      <c r="G238" s="406" t="n"/>
      <c r="H238" s="406" t="n"/>
      <c r="I238" s="406" t="n"/>
      <c r="J238" s="406" t="n"/>
      <c r="K238" s="406" t="n"/>
    </row>
    <row r="239" ht="20" customFormat="1" customHeight="1" s="1">
      <c r="A239" s="241" t="n"/>
      <c r="B239" s="288" t="n"/>
      <c r="C239" s="406" t="n"/>
      <c r="D239" s="406" t="n"/>
      <c r="E239" s="406" t="n"/>
      <c r="F239" s="406" t="n"/>
      <c r="G239" s="406" t="n"/>
      <c r="H239" s="406" t="n"/>
      <c r="I239" s="406" t="n"/>
      <c r="J239" s="406" t="n"/>
      <c r="K239" s="406" t="n"/>
    </row>
    <row r="240" ht="20" customFormat="1" customHeight="1" s="1">
      <c r="A240" s="241" t="n"/>
      <c r="B240" s="288" t="n"/>
      <c r="C240" s="406" t="n"/>
      <c r="D240" s="406" t="n"/>
      <c r="E240" s="406" t="n"/>
      <c r="F240" s="406" t="n"/>
      <c r="G240" s="406" t="n"/>
      <c r="H240" s="406" t="n"/>
      <c r="I240" s="406" t="n"/>
      <c r="J240" s="406" t="n"/>
      <c r="K240" s="406" t="n"/>
    </row>
    <row r="241" ht="20" customFormat="1" customHeight="1" s="1">
      <c r="A241" s="241" t="n"/>
      <c r="B241" s="288" t="n"/>
      <c r="C241" s="406" t="n"/>
      <c r="D241" s="406" t="n"/>
      <c r="E241" s="406" t="n"/>
      <c r="F241" s="406" t="n"/>
      <c r="G241" s="406" t="n"/>
      <c r="H241" s="406" t="n"/>
      <c r="I241" s="406" t="n"/>
      <c r="J241" s="406" t="n"/>
      <c r="K241" s="406" t="n"/>
    </row>
    <row r="242" ht="20" customFormat="1" customHeight="1" s="1">
      <c r="A242" s="241" t="n"/>
      <c r="B242" s="288" t="n"/>
      <c r="C242" s="406" t="n"/>
      <c r="D242" s="406" t="n"/>
      <c r="E242" s="406" t="n"/>
      <c r="F242" s="406" t="n"/>
      <c r="G242" s="406" t="n"/>
      <c r="H242" s="406" t="n"/>
      <c r="I242" s="406" t="n"/>
      <c r="J242" s="406" t="n"/>
      <c r="K242" s="406" t="n"/>
    </row>
    <row r="243" ht="20" customFormat="1" customHeight="1" s="1">
      <c r="A243" s="241" t="n"/>
      <c r="B243" s="288" t="n"/>
      <c r="C243" s="406" t="n"/>
      <c r="D243" s="406" t="n"/>
      <c r="E243" s="406" t="n"/>
      <c r="F243" s="406" t="n"/>
      <c r="G243" s="406" t="n"/>
      <c r="H243" s="406" t="n"/>
      <c r="I243" s="406" t="n"/>
      <c r="J243" s="406" t="n"/>
      <c r="K243" s="406" t="n"/>
    </row>
    <row r="244" ht="20" customFormat="1" customHeight="1" s="1">
      <c r="A244" s="241" t="n"/>
      <c r="B244" s="288" t="n"/>
      <c r="C244" s="406" t="n"/>
      <c r="D244" s="406" t="n"/>
      <c r="E244" s="406" t="n"/>
      <c r="F244" s="406" t="n"/>
      <c r="G244" s="406" t="n"/>
      <c r="H244" s="406" t="n"/>
      <c r="I244" s="406" t="n"/>
      <c r="J244" s="406" t="n"/>
      <c r="K244" s="406" t="n"/>
    </row>
    <row r="245" ht="20" customFormat="1" customHeight="1" s="1">
      <c r="A245" s="241" t="n"/>
      <c r="B245" s="288" t="n"/>
      <c r="C245" s="406" t="n"/>
      <c r="D245" s="406" t="n"/>
      <c r="E245" s="406" t="n"/>
      <c r="F245" s="406" t="n"/>
      <c r="G245" s="406" t="n"/>
      <c r="H245" s="406" t="n"/>
      <c r="I245" s="406" t="n"/>
      <c r="J245" s="406" t="n"/>
      <c r="K245" s="406" t="n"/>
    </row>
    <row r="246" ht="20" customFormat="1" customHeight="1" s="1">
      <c r="A246" s="241" t="n"/>
      <c r="B246" s="288" t="n"/>
      <c r="C246" s="406" t="n"/>
      <c r="D246" s="406" t="n"/>
      <c r="E246" s="406" t="n"/>
      <c r="F246" s="406" t="n"/>
      <c r="G246" s="406" t="n"/>
      <c r="H246" s="406" t="n"/>
      <c r="I246" s="406" t="n"/>
      <c r="J246" s="406" t="n"/>
      <c r="K246" s="406" t="n"/>
    </row>
    <row r="247" ht="20" customFormat="1" customHeight="1" s="1">
      <c r="A247" s="241" t="n"/>
      <c r="B247" s="288" t="n"/>
      <c r="C247" s="406" t="n"/>
      <c r="D247" s="406" t="n"/>
      <c r="E247" s="406" t="n"/>
      <c r="F247" s="406" t="n"/>
      <c r="G247" s="406" t="n"/>
      <c r="H247" s="406" t="n"/>
      <c r="I247" s="406" t="n"/>
      <c r="J247" s="406" t="n"/>
      <c r="K247" s="406" t="n"/>
    </row>
    <row r="248" ht="20" customFormat="1" customHeight="1" s="1">
      <c r="A248" s="241" t="n"/>
      <c r="B248" s="288" t="n"/>
      <c r="C248" s="406" t="n"/>
      <c r="D248" s="406" t="n"/>
      <c r="E248" s="406" t="n"/>
      <c r="F248" s="406" t="n"/>
      <c r="G248" s="406" t="n"/>
      <c r="H248" s="406" t="n"/>
      <c r="I248" s="406" t="n"/>
      <c r="J248" s="406" t="n"/>
      <c r="K248" s="406" t="n"/>
    </row>
    <row r="249" ht="20" customFormat="1" customHeight="1" s="1">
      <c r="A249" s="241" t="n"/>
      <c r="B249" s="288" t="n"/>
      <c r="C249" s="406" t="n"/>
      <c r="D249" s="406" t="n"/>
      <c r="E249" s="406" t="n"/>
      <c r="F249" s="406" t="n"/>
      <c r="G249" s="406" t="n"/>
      <c r="H249" s="406" t="n"/>
      <c r="I249" s="406" t="n"/>
      <c r="J249" s="406" t="n"/>
      <c r="K249" s="406" t="n"/>
    </row>
    <row r="250" ht="20" customFormat="1" customHeight="1" s="1">
      <c r="A250" s="241" t="n"/>
      <c r="B250" s="288" t="n"/>
      <c r="C250" s="406" t="n"/>
      <c r="D250" s="406" t="n"/>
      <c r="E250" s="406" t="n"/>
      <c r="F250" s="406" t="n"/>
      <c r="G250" s="406" t="n"/>
      <c r="H250" s="406" t="n"/>
      <c r="I250" s="406" t="n"/>
      <c r="J250" s="406" t="n"/>
      <c r="K250" s="406" t="n"/>
    </row>
    <row r="251" ht="20" customFormat="1" customHeight="1" s="1">
      <c r="A251" s="241" t="n"/>
      <c r="B251" s="288" t="n"/>
      <c r="C251" s="406" t="n"/>
      <c r="D251" s="406" t="n"/>
      <c r="E251" s="406" t="n"/>
      <c r="F251" s="406" t="n"/>
      <c r="G251" s="406" t="n"/>
      <c r="H251" s="406" t="n"/>
      <c r="I251" s="406" t="n"/>
      <c r="J251" s="406" t="n"/>
      <c r="K251" s="406" t="n"/>
    </row>
    <row r="252" ht="16.5" customFormat="1" customHeight="1" s="1">
      <c r="A252" s="241" t="n"/>
      <c r="B252" s="288" t="n"/>
      <c r="C252" s="406" t="n"/>
      <c r="D252" s="406" t="n"/>
      <c r="E252" s="406" t="n"/>
      <c r="F252" s="406" t="n"/>
      <c r="G252" s="406" t="n"/>
      <c r="H252" s="406" t="n"/>
      <c r="I252" s="406" t="n"/>
      <c r="J252" s="406" t="n"/>
      <c r="K252" s="406" t="n"/>
    </row>
    <row r="253" ht="16.5" customFormat="1" customHeight="1" s="1">
      <c r="A253" s="241" t="n"/>
      <c r="B253" s="288" t="n"/>
      <c r="C253" s="406" t="n"/>
      <c r="D253" s="406" t="n"/>
      <c r="E253" s="406" t="n"/>
      <c r="F253" s="406" t="n"/>
      <c r="G253" s="406" t="n"/>
      <c r="H253" s="406" t="n"/>
      <c r="I253" s="406" t="n"/>
      <c r="J253" s="406" t="n"/>
      <c r="K253" s="406" t="n"/>
    </row>
    <row r="254" ht="16.5" customFormat="1" customHeight="1" s="1">
      <c r="A254" s="241" t="n"/>
      <c r="B254" s="288" t="n"/>
      <c r="C254" s="406" t="n"/>
      <c r="D254" s="406" t="n"/>
      <c r="E254" s="406" t="n"/>
      <c r="F254" s="406" t="n"/>
      <c r="G254" s="406" t="n"/>
      <c r="H254" s="406" t="n"/>
      <c r="I254" s="406" t="n"/>
      <c r="J254" s="406" t="n"/>
      <c r="K254" s="406" t="n"/>
    </row>
    <row r="255" ht="16.5" customFormat="1" customHeight="1" s="1">
      <c r="A255" s="241" t="n"/>
      <c r="B255" s="288" t="n"/>
      <c r="C255" s="406" t="n"/>
      <c r="D255" s="406" t="n"/>
      <c r="E255" s="406" t="n"/>
      <c r="F255" s="406" t="n"/>
      <c r="G255" s="406" t="n"/>
      <c r="H255" s="406" t="n"/>
      <c r="I255" s="406" t="n"/>
      <c r="J255" s="406" t="n"/>
      <c r="K255" s="406" t="n"/>
    </row>
    <row r="256" ht="16.5" customFormat="1" customHeight="1" s="1">
      <c r="A256" s="241" t="n"/>
      <c r="B256" s="288" t="n"/>
      <c r="C256" s="406" t="n"/>
      <c r="D256" s="406" t="n"/>
      <c r="E256" s="406" t="n"/>
      <c r="F256" s="406" t="n"/>
      <c r="G256" s="406" t="n"/>
      <c r="H256" s="406" t="n"/>
      <c r="I256" s="406" t="n"/>
      <c r="J256" s="406" t="n"/>
      <c r="K256" s="406" t="n"/>
    </row>
    <row r="257" ht="16.5" customFormat="1" customHeight="1" s="1">
      <c r="A257" s="241" t="n"/>
      <c r="B257" s="288" t="n"/>
      <c r="C257" s="406" t="n"/>
      <c r="D257" s="406" t="n"/>
      <c r="E257" s="406" t="n"/>
      <c r="F257" s="406" t="n"/>
      <c r="G257" s="406" t="n"/>
      <c r="H257" s="406" t="n"/>
      <c r="I257" s="406" t="n"/>
      <c r="J257" s="406" t="n"/>
      <c r="K257" s="406" t="n"/>
    </row>
    <row r="258" ht="16.5" customFormat="1" customHeight="1" s="1">
      <c r="A258" s="241" t="n"/>
      <c r="B258" s="288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</row>
    <row r="259" ht="16.5" customFormat="1" customHeight="1" s="1">
      <c r="A259" s="241" t="n"/>
      <c r="B259" s="288" t="n"/>
      <c r="C259" s="406" t="n"/>
      <c r="D259" s="406" t="n"/>
      <c r="E259" s="406" t="n"/>
      <c r="F259" s="406" t="n"/>
      <c r="G259" s="406" t="n"/>
      <c r="H259" s="406" t="n"/>
      <c r="I259" s="406" t="n"/>
      <c r="J259" s="406" t="n"/>
      <c r="K259" s="406" t="n"/>
    </row>
    <row r="260" ht="16.5" customFormat="1" customHeight="1" s="1">
      <c r="A260" s="241" t="n"/>
      <c r="B260" s="288" t="n"/>
      <c r="C260" s="406" t="n"/>
      <c r="D260" s="406" t="n"/>
      <c r="E260" s="406" t="n"/>
      <c r="F260" s="406" t="n"/>
      <c r="G260" s="406" t="n"/>
      <c r="H260" s="406" t="n"/>
      <c r="I260" s="406" t="n"/>
      <c r="J260" s="406" t="n"/>
      <c r="K260" s="406" t="n"/>
    </row>
    <row r="261" ht="16.5" customFormat="1" customHeight="1" s="1">
      <c r="A261" s="241" t="n"/>
      <c r="B261" s="288" t="n"/>
      <c r="C261" s="406" t="n"/>
      <c r="D261" s="406" t="n"/>
      <c r="E261" s="406" t="n"/>
      <c r="F261" s="406" t="n"/>
      <c r="G261" s="406" t="n"/>
      <c r="H261" s="406" t="n"/>
      <c r="I261" s="406" t="n"/>
      <c r="J261" s="406" t="n"/>
      <c r="K261" s="406" t="n"/>
    </row>
    <row r="262" ht="16.5" customFormat="1" customHeight="1" s="1">
      <c r="A262" s="241" t="n"/>
      <c r="B262" s="288" t="n"/>
      <c r="C262" s="406" t="n"/>
      <c r="D262" s="406" t="n"/>
      <c r="E262" s="406" t="n"/>
      <c r="F262" s="406" t="n"/>
      <c r="G262" s="406" t="n"/>
      <c r="H262" s="406" t="n"/>
      <c r="I262" s="406" t="n"/>
      <c r="J262" s="406" t="n"/>
      <c r="K262" s="406" t="n"/>
    </row>
    <row r="263" ht="16.5" customFormat="1" customHeight="1" s="1">
      <c r="A263" s="241" t="n"/>
      <c r="B263" s="288" t="n"/>
      <c r="C263" s="406" t="n"/>
      <c r="D263" s="406" t="n"/>
      <c r="E263" s="406" t="n"/>
      <c r="F263" s="406" t="n"/>
      <c r="G263" s="406" t="n"/>
      <c r="H263" s="406" t="n"/>
      <c r="I263" s="406" t="n"/>
      <c r="J263" s="406" t="n"/>
      <c r="K263" s="406" t="n"/>
    </row>
    <row r="264" ht="16.5" customFormat="1" customHeight="1" s="1">
      <c r="A264" s="241" t="n"/>
      <c r="B264" s="288" t="n"/>
      <c r="C264" s="406" t="n"/>
      <c r="D264" s="406" t="n"/>
      <c r="E264" s="406" t="n"/>
      <c r="F264" s="406" t="n"/>
      <c r="G264" s="406" t="n"/>
      <c r="H264" s="406" t="n"/>
      <c r="I264" s="406" t="n"/>
      <c r="J264" s="406" t="n"/>
      <c r="K264" s="406" t="n"/>
    </row>
    <row r="265" ht="16.5" customFormat="1" customHeight="1" s="1">
      <c r="A265" s="241" t="n"/>
      <c r="B265" s="288" t="n"/>
      <c r="C265" s="406" t="n"/>
      <c r="D265" s="406" t="n"/>
      <c r="E265" s="406" t="n"/>
      <c r="F265" s="406" t="n"/>
      <c r="G265" s="406" t="n"/>
      <c r="H265" s="406" t="n"/>
      <c r="I265" s="406" t="n"/>
      <c r="J265" s="406" t="n"/>
      <c r="K265" s="406" t="n"/>
    </row>
    <row r="266" ht="16.5" customFormat="1" customHeight="1" s="1">
      <c r="A266" s="241" t="n"/>
      <c r="B266" s="288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</row>
    <row r="267" ht="16.5" customFormat="1" customHeight="1" s="1">
      <c r="A267" s="241" t="n"/>
      <c r="B267" s="288" t="n"/>
      <c r="C267" s="406" t="n"/>
      <c r="D267" s="406" t="n"/>
      <c r="E267" s="406" t="n"/>
      <c r="F267" s="406" t="n"/>
      <c r="G267" s="406" t="n"/>
      <c r="H267" s="406" t="n"/>
      <c r="I267" s="406" t="n"/>
      <c r="J267" s="406" t="n"/>
      <c r="K267" s="406" t="n"/>
    </row>
    <row r="268" ht="16.5" customFormat="1" customHeight="1" s="1">
      <c r="A268" s="241" t="n"/>
      <c r="B268" s="288" t="n"/>
      <c r="C268" s="406" t="n"/>
      <c r="D268" s="406" t="n"/>
      <c r="E268" s="406" t="n"/>
      <c r="F268" s="406" t="n"/>
      <c r="G268" s="406" t="n"/>
      <c r="H268" s="406" t="n"/>
      <c r="I268" s="406" t="n"/>
      <c r="J268" s="406" t="n"/>
      <c r="K268" s="406" t="n"/>
    </row>
    <row r="269" ht="16.5" customFormat="1" customHeight="1" s="1">
      <c r="A269" s="241" t="n"/>
      <c r="B269" s="288" t="n"/>
      <c r="C269" s="406" t="n"/>
      <c r="D269" s="406" t="n"/>
      <c r="E269" s="406" t="n"/>
      <c r="F269" s="406" t="n"/>
      <c r="G269" s="406" t="n"/>
      <c r="H269" s="406" t="n"/>
      <c r="I269" s="406" t="n"/>
      <c r="J269" s="406" t="n"/>
      <c r="K269" s="406" t="n"/>
    </row>
    <row r="270" ht="16.5" customFormat="1" customHeight="1" s="1">
      <c r="A270" s="241" t="n"/>
      <c r="B270" s="288" t="n"/>
      <c r="C270" s="406" t="n"/>
      <c r="D270" s="406" t="n"/>
      <c r="E270" s="406" t="n"/>
      <c r="F270" s="406" t="n"/>
      <c r="G270" s="406" t="n"/>
      <c r="H270" s="406" t="n"/>
      <c r="I270" s="406" t="n"/>
      <c r="J270" s="406" t="n"/>
      <c r="K270" s="406" t="n"/>
    </row>
    <row r="271" ht="16.5" customFormat="1" customHeight="1" s="1">
      <c r="A271" s="241" t="n"/>
      <c r="B271" s="288" t="n"/>
      <c r="C271" s="406" t="n"/>
      <c r="D271" s="406" t="n"/>
      <c r="E271" s="406" t="n"/>
      <c r="F271" s="406" t="n"/>
      <c r="G271" s="406" t="n"/>
      <c r="H271" s="406" t="n"/>
      <c r="I271" s="406" t="n"/>
      <c r="J271" s="406" t="n"/>
      <c r="K271" s="406" t="n"/>
    </row>
    <row r="272" ht="16.5" customFormat="1" customHeight="1" s="1">
      <c r="A272" s="241" t="n"/>
      <c r="B272" s="288" t="n"/>
      <c r="C272" s="406" t="n"/>
      <c r="D272" s="406" t="n"/>
      <c r="E272" s="406" t="n"/>
      <c r="F272" s="406" t="n"/>
      <c r="G272" s="406" t="n"/>
      <c r="H272" s="406" t="n"/>
      <c r="I272" s="406" t="n"/>
      <c r="J272" s="406" t="n"/>
      <c r="K272" s="406" t="n"/>
    </row>
    <row r="273" ht="16.5" customFormat="1" customHeight="1" s="1">
      <c r="A273" s="241" t="n"/>
      <c r="B273" s="288" t="n"/>
      <c r="C273" s="406" t="n"/>
      <c r="D273" s="406" t="n"/>
      <c r="E273" s="406" t="n"/>
      <c r="F273" s="406" t="n"/>
      <c r="G273" s="406" t="n"/>
      <c r="H273" s="406" t="n"/>
      <c r="I273" s="406" t="n"/>
      <c r="J273" s="406" t="n"/>
      <c r="K273" s="406" t="n"/>
    </row>
    <row r="274" ht="16.5" customFormat="1" customHeight="1" s="1">
      <c r="A274" s="241" t="n"/>
      <c r="B274" s="288" t="n"/>
      <c r="C274" s="406" t="n"/>
      <c r="D274" s="406" t="n"/>
      <c r="E274" s="406" t="n"/>
      <c r="F274" s="406" t="n"/>
      <c r="G274" s="406" t="n"/>
      <c r="H274" s="406" t="n"/>
      <c r="I274" s="406" t="n"/>
      <c r="J274" s="406" t="n"/>
      <c r="K274" s="406" t="n"/>
    </row>
    <row r="275" ht="16.5" customFormat="1" customHeight="1" s="1">
      <c r="A275" s="241" t="n"/>
      <c r="B275" s="288" t="n"/>
      <c r="C275" s="406" t="n"/>
      <c r="D275" s="406" t="n"/>
      <c r="E275" s="406" t="n"/>
      <c r="F275" s="406" t="n"/>
      <c r="G275" s="406" t="n"/>
      <c r="H275" s="406" t="n"/>
      <c r="I275" s="406" t="n"/>
      <c r="J275" s="406" t="n"/>
      <c r="K275" s="406" t="n"/>
    </row>
    <row r="276" ht="16.5" customFormat="1" customHeight="1" s="1">
      <c r="A276" s="241" t="n"/>
      <c r="B276" s="288" t="n"/>
      <c r="C276" s="406" t="n"/>
      <c r="D276" s="406" t="n"/>
      <c r="E276" s="406" t="n"/>
      <c r="F276" s="406" t="n"/>
      <c r="G276" s="406" t="n"/>
      <c r="H276" s="406" t="n"/>
      <c r="I276" s="406" t="n"/>
      <c r="J276" s="406" t="n"/>
      <c r="K276" s="406" t="n"/>
    </row>
    <row r="277" ht="16.5" customFormat="1" customHeight="1" s="1">
      <c r="A277" s="241" t="n"/>
      <c r="B277" s="288" t="n"/>
      <c r="C277" s="406" t="n"/>
      <c r="D277" s="406" t="n"/>
      <c r="E277" s="406" t="n"/>
      <c r="F277" s="406" t="n"/>
      <c r="G277" s="406" t="n"/>
      <c r="H277" s="406" t="n"/>
      <c r="I277" s="406" t="n"/>
      <c r="J277" s="406" t="n"/>
      <c r="K277" s="406" t="n"/>
    </row>
    <row r="278" ht="16.5" customFormat="1" customHeight="1" s="1">
      <c r="A278" s="241" t="n"/>
      <c r="B278" s="288" t="n"/>
      <c r="C278" s="406" t="n"/>
      <c r="D278" s="406" t="n"/>
      <c r="E278" s="406" t="n"/>
      <c r="F278" s="406" t="n"/>
      <c r="G278" s="406" t="n"/>
      <c r="H278" s="406" t="n"/>
      <c r="I278" s="406" t="n"/>
      <c r="J278" s="406" t="n"/>
      <c r="K278" s="406" t="n"/>
    </row>
    <row r="279" ht="16.5" customFormat="1" customHeight="1" s="1">
      <c r="A279" s="241" t="n"/>
      <c r="B279" s="288" t="n"/>
      <c r="C279" s="406" t="n"/>
      <c r="D279" s="406" t="n"/>
      <c r="E279" s="406" t="n"/>
      <c r="F279" s="406" t="n"/>
      <c r="G279" s="406" t="n"/>
      <c r="H279" s="406" t="n"/>
      <c r="I279" s="406" t="n"/>
      <c r="J279" s="406" t="n"/>
      <c r="K279" s="406" t="n"/>
    </row>
    <row r="280" ht="16.5" customFormat="1" customHeight="1" s="1">
      <c r="A280" s="241" t="n"/>
      <c r="B280" s="288" t="n"/>
      <c r="C280" s="406" t="n"/>
      <c r="D280" s="406" t="n"/>
      <c r="E280" s="406" t="n"/>
      <c r="F280" s="406" t="n"/>
      <c r="G280" s="406" t="n"/>
      <c r="H280" s="406" t="n"/>
      <c r="I280" s="406" t="n"/>
      <c r="J280" s="406" t="n"/>
      <c r="K280" s="406" t="n"/>
    </row>
    <row r="281" ht="16.5" customFormat="1" customHeight="1" s="1">
      <c r="A281" s="241" t="n"/>
      <c r="B281" s="288" t="n"/>
      <c r="C281" s="406" t="n"/>
      <c r="D281" s="406" t="n"/>
      <c r="E281" s="406" t="n"/>
      <c r="F281" s="406" t="n"/>
      <c r="G281" s="406" t="n"/>
      <c r="H281" s="406" t="n"/>
      <c r="I281" s="406" t="n"/>
      <c r="J281" s="406" t="n"/>
      <c r="K281" s="406" t="n"/>
    </row>
    <row r="282" ht="16.5" customFormat="1" customHeight="1" s="1">
      <c r="A282" s="241" t="n"/>
      <c r="B282" s="288" t="n"/>
      <c r="C282" s="406" t="n"/>
      <c r="D282" s="406" t="n"/>
      <c r="E282" s="406" t="n"/>
      <c r="F282" s="406" t="n"/>
      <c r="G282" s="406" t="n"/>
      <c r="H282" s="406" t="n"/>
      <c r="I282" s="406" t="n"/>
      <c r="J282" s="406" t="n"/>
      <c r="K282" s="406" t="n"/>
    </row>
    <row r="283" ht="16.5" customFormat="1" customHeight="1" s="1">
      <c r="A283" s="241" t="n"/>
      <c r="B283" s="288" t="n"/>
      <c r="C283" s="406" t="n"/>
      <c r="D283" s="406" t="n"/>
      <c r="E283" s="406" t="n"/>
      <c r="F283" s="406" t="n"/>
      <c r="G283" s="406" t="n"/>
      <c r="H283" s="406" t="n"/>
      <c r="I283" s="406" t="n"/>
      <c r="J283" s="406" t="n"/>
      <c r="K283" s="406" t="n"/>
    </row>
    <row r="284" ht="16.5" customFormat="1" customHeight="1" s="1">
      <c r="A284" s="241" t="n"/>
      <c r="B284" s="288" t="n"/>
      <c r="C284" s="406" t="n"/>
      <c r="D284" s="406" t="n"/>
      <c r="E284" s="406" t="n"/>
      <c r="F284" s="406" t="n"/>
      <c r="G284" s="406" t="n"/>
      <c r="H284" s="406" t="n"/>
      <c r="I284" s="406" t="n"/>
      <c r="J284" s="406" t="n"/>
      <c r="K284" s="406" t="n"/>
    </row>
    <row r="285" ht="16.5" customFormat="1" customHeight="1" s="1">
      <c r="A285" s="241" t="n"/>
      <c r="B285" s="288" t="n"/>
      <c r="C285" s="406" t="n"/>
      <c r="D285" s="406" t="n"/>
      <c r="E285" s="406" t="n"/>
      <c r="F285" s="406" t="n"/>
      <c r="G285" s="406" t="n"/>
      <c r="H285" s="406" t="n"/>
      <c r="I285" s="406" t="n"/>
      <c r="J285" s="406" t="n"/>
      <c r="K285" s="406" t="n"/>
    </row>
    <row r="286" ht="16.5" customFormat="1" customHeight="1" s="1">
      <c r="A286" s="241" t="n"/>
      <c r="B286" s="288" t="n"/>
      <c r="C286" s="406" t="n"/>
      <c r="D286" s="406" t="n"/>
      <c r="E286" s="406" t="n"/>
      <c r="F286" s="406" t="n"/>
      <c r="G286" s="406" t="n"/>
      <c r="H286" s="406" t="n"/>
      <c r="I286" s="406" t="n"/>
      <c r="J286" s="406" t="n"/>
      <c r="K286" s="406" t="n"/>
    </row>
    <row r="287" ht="16.5" customFormat="1" customHeight="1" s="1">
      <c r="A287" s="241" t="n"/>
      <c r="B287" s="288" t="n"/>
      <c r="C287" s="406" t="n"/>
      <c r="D287" s="406" t="n"/>
      <c r="E287" s="406" t="n"/>
      <c r="F287" s="406" t="n"/>
      <c r="G287" s="406" t="n"/>
      <c r="H287" s="406" t="n"/>
      <c r="I287" s="406" t="n"/>
      <c r="J287" s="406" t="n"/>
      <c r="K287" s="406" t="n"/>
    </row>
    <row r="288" ht="16.5" customFormat="1" customHeight="1" s="1">
      <c r="A288" s="241" t="n"/>
      <c r="B288" s="288" t="n"/>
      <c r="C288" s="406" t="n"/>
      <c r="D288" s="406" t="n"/>
      <c r="E288" s="406" t="n"/>
      <c r="F288" s="406" t="n"/>
      <c r="G288" s="406" t="n"/>
      <c r="H288" s="406" t="n"/>
      <c r="I288" s="406" t="n"/>
      <c r="J288" s="406" t="n"/>
      <c r="K288" s="406" t="n"/>
    </row>
    <row r="289" ht="16.5" customFormat="1" customHeight="1" s="1">
      <c r="A289" s="241" t="n"/>
      <c r="B289" s="288" t="n"/>
      <c r="C289" s="406" t="n"/>
      <c r="D289" s="406" t="n"/>
      <c r="E289" s="406" t="n"/>
      <c r="F289" s="406" t="n"/>
      <c r="G289" s="406" t="n"/>
      <c r="H289" s="406" t="n"/>
      <c r="I289" s="406" t="n"/>
      <c r="J289" s="406" t="n"/>
      <c r="K289" s="406" t="n"/>
    </row>
    <row r="290" ht="16.5" customFormat="1" customHeight="1" s="1">
      <c r="A290" s="241" t="n"/>
      <c r="B290" s="288" t="n"/>
      <c r="C290" s="406" t="n"/>
      <c r="D290" s="406" t="n"/>
      <c r="E290" s="406" t="n"/>
      <c r="F290" s="406" t="n"/>
      <c r="G290" s="406" t="n"/>
      <c r="H290" s="406" t="n"/>
      <c r="I290" s="406" t="n"/>
      <c r="J290" s="406" t="n"/>
      <c r="K290" s="406" t="n"/>
    </row>
    <row r="291" ht="16.5" customFormat="1" customHeight="1" s="1">
      <c r="A291" s="241" t="n"/>
      <c r="B291" s="288" t="n"/>
      <c r="C291" s="406" t="n"/>
      <c r="D291" s="406" t="n"/>
      <c r="E291" s="406" t="n"/>
      <c r="F291" s="406" t="n"/>
      <c r="G291" s="406" t="n"/>
      <c r="H291" s="406" t="n"/>
      <c r="I291" s="406" t="n"/>
      <c r="J291" s="406" t="n"/>
      <c r="K291" s="406" t="n"/>
    </row>
    <row r="292" ht="16.5" customFormat="1" customHeight="1" s="1">
      <c r="A292" s="241" t="n"/>
      <c r="B292" s="288" t="n"/>
      <c r="C292" s="406" t="n"/>
      <c r="D292" s="406" t="n"/>
      <c r="E292" s="406" t="n"/>
      <c r="F292" s="406" t="n"/>
      <c r="G292" s="406" t="n"/>
      <c r="H292" s="406" t="n"/>
      <c r="I292" s="406" t="n"/>
      <c r="J292" s="406" t="n"/>
      <c r="K292" s="406" t="n"/>
    </row>
    <row r="293" ht="16.5" customFormat="1" customHeight="1" s="1">
      <c r="A293" s="241" t="n"/>
      <c r="B293" s="288" t="n"/>
      <c r="C293" s="406" t="n"/>
      <c r="D293" s="406" t="n"/>
      <c r="E293" s="406" t="n"/>
      <c r="F293" s="406" t="n"/>
      <c r="G293" s="406" t="n"/>
      <c r="H293" s="406" t="n"/>
      <c r="I293" s="406" t="n"/>
      <c r="J293" s="406" t="n"/>
      <c r="K293" s="406" t="n"/>
    </row>
    <row r="294" ht="16.5" customFormat="1" customHeight="1" s="1">
      <c r="A294" s="241" t="n"/>
      <c r="B294" s="288" t="n"/>
      <c r="C294" s="406" t="n"/>
      <c r="D294" s="406" t="n"/>
      <c r="E294" s="406" t="n"/>
      <c r="F294" s="406" t="n"/>
      <c r="G294" s="406" t="n"/>
      <c r="H294" s="406" t="n"/>
      <c r="I294" s="406" t="n"/>
      <c r="J294" s="406" t="n"/>
      <c r="K294" s="406" t="n"/>
    </row>
    <row r="295" ht="16.5" customFormat="1" customHeight="1" s="1">
      <c r="A295" s="241" t="n"/>
      <c r="B295" s="288" t="n"/>
      <c r="C295" s="406" t="n"/>
      <c r="D295" s="406" t="n"/>
      <c r="E295" s="406" t="n"/>
      <c r="F295" s="406" t="n"/>
      <c r="G295" s="406" t="n"/>
      <c r="H295" s="406" t="n"/>
      <c r="I295" s="406" t="n"/>
      <c r="J295" s="406" t="n"/>
      <c r="K295" s="406" t="n"/>
    </row>
    <row r="296" ht="16.5" customFormat="1" customHeight="1" s="1">
      <c r="A296" s="241" t="n"/>
      <c r="B296" s="288" t="n"/>
      <c r="C296" s="406" t="n"/>
      <c r="D296" s="406" t="n"/>
      <c r="E296" s="406" t="n"/>
      <c r="F296" s="406" t="n"/>
      <c r="G296" s="406" t="n"/>
      <c r="H296" s="406" t="n"/>
      <c r="I296" s="406" t="n"/>
      <c r="J296" s="406" t="n"/>
      <c r="K296" s="406" t="n"/>
    </row>
    <row r="297" ht="16.5" customFormat="1" customHeight="1" s="1">
      <c r="A297" s="241" t="n"/>
      <c r="B297" s="288" t="n"/>
      <c r="C297" s="406" t="n"/>
      <c r="D297" s="406" t="n"/>
      <c r="E297" s="406" t="n"/>
      <c r="F297" s="406" t="n"/>
      <c r="G297" s="406" t="n"/>
      <c r="H297" s="406" t="n"/>
      <c r="I297" s="406" t="n"/>
      <c r="J297" s="406" t="n"/>
      <c r="K297" s="406" t="n"/>
    </row>
    <row r="298" ht="16.5" customFormat="1" customHeight="1" s="1">
      <c r="A298" s="241" t="n"/>
      <c r="B298" s="288" t="n"/>
      <c r="C298" s="406" t="n"/>
      <c r="D298" s="406" t="n"/>
      <c r="E298" s="406" t="n"/>
      <c r="F298" s="406" t="n"/>
      <c r="G298" s="406" t="n"/>
      <c r="H298" s="406" t="n"/>
      <c r="I298" s="406" t="n"/>
      <c r="J298" s="406" t="n"/>
      <c r="K298" s="406" t="n"/>
    </row>
    <row r="299" ht="16.5" customFormat="1" customHeight="1" s="1">
      <c r="A299" s="241" t="n"/>
      <c r="B299" s="288" t="n"/>
      <c r="C299" s="406" t="n"/>
      <c r="D299" s="406" t="n"/>
      <c r="E299" s="406" t="n"/>
      <c r="F299" s="406" t="n"/>
      <c r="G299" s="406" t="n"/>
      <c r="H299" s="406" t="n"/>
      <c r="I299" s="406" t="n"/>
      <c r="J299" s="406" t="n"/>
      <c r="K299" s="406" t="n"/>
    </row>
    <row r="300" ht="16.5" customFormat="1" customHeight="1" s="1">
      <c r="A300" s="241" t="n"/>
      <c r="B300" s="288" t="n"/>
      <c r="C300" s="406" t="n"/>
      <c r="D300" s="406" t="n"/>
      <c r="E300" s="406" t="n"/>
      <c r="F300" s="406" t="n"/>
      <c r="G300" s="406" t="n"/>
      <c r="H300" s="406" t="n"/>
      <c r="I300" s="406" t="n"/>
      <c r="J300" s="406" t="n"/>
      <c r="K300" s="406" t="n"/>
    </row>
    <row r="301" ht="16.5" customFormat="1" customHeight="1" s="1">
      <c r="A301" s="241" t="n"/>
      <c r="B301" s="288" t="n"/>
      <c r="C301" s="406" t="n"/>
      <c r="D301" s="406" t="n"/>
      <c r="E301" s="406" t="n"/>
      <c r="F301" s="406" t="n"/>
      <c r="G301" s="406" t="n"/>
      <c r="H301" s="406" t="n"/>
      <c r="I301" s="406" t="n"/>
      <c r="J301" s="406" t="n"/>
      <c r="K301" s="406" t="n"/>
    </row>
    <row r="302" ht="16.5" customFormat="1" customHeight="1" s="1">
      <c r="A302" s="241" t="n"/>
      <c r="B302" s="288" t="n"/>
      <c r="C302" s="406" t="n"/>
      <c r="D302" s="406" t="n"/>
      <c r="E302" s="406" t="n"/>
      <c r="F302" s="406" t="n"/>
      <c r="G302" s="406" t="n"/>
      <c r="H302" s="406" t="n"/>
      <c r="I302" s="406" t="n"/>
      <c r="J302" s="406" t="n"/>
      <c r="K302" s="406" t="n"/>
    </row>
    <row r="303" ht="16.5" customFormat="1" customHeight="1" s="1">
      <c r="A303" s="241" t="n"/>
      <c r="B303" s="288" t="n"/>
      <c r="C303" s="406" t="n"/>
      <c r="D303" s="406" t="n"/>
      <c r="E303" s="406" t="n"/>
      <c r="F303" s="406" t="n"/>
      <c r="G303" s="406" t="n"/>
      <c r="H303" s="406" t="n"/>
      <c r="I303" s="406" t="n"/>
      <c r="J303" s="406" t="n"/>
      <c r="K303" s="406" t="n"/>
    </row>
    <row r="304" ht="16.5" customFormat="1" customHeight="1" s="1">
      <c r="A304" s="241" t="n"/>
      <c r="B304" s="288" t="n"/>
      <c r="C304" s="406" t="n"/>
      <c r="D304" s="406" t="n"/>
      <c r="E304" s="406" t="n"/>
      <c r="F304" s="406" t="n"/>
      <c r="G304" s="406" t="n"/>
      <c r="H304" s="406" t="n"/>
      <c r="I304" s="406" t="n"/>
      <c r="J304" s="406" t="n"/>
      <c r="K304" s="406" t="n"/>
    </row>
    <row r="305" ht="16.5" customFormat="1" customHeight="1" s="1">
      <c r="A305" s="241" t="n"/>
      <c r="B305" s="288" t="n"/>
      <c r="C305" s="406" t="n"/>
      <c r="D305" s="406" t="n"/>
      <c r="E305" s="406" t="n"/>
      <c r="F305" s="406" t="n"/>
      <c r="G305" s="406" t="n"/>
      <c r="H305" s="406" t="n"/>
      <c r="I305" s="406" t="n"/>
      <c r="J305" s="406" t="n"/>
      <c r="K305" s="406" t="n"/>
    </row>
    <row r="306" ht="16.5" customFormat="1" customHeight="1" s="1">
      <c r="A306" s="241" t="n"/>
      <c r="B306" s="288" t="n"/>
      <c r="C306" s="406" t="n"/>
      <c r="D306" s="406" t="n"/>
      <c r="E306" s="406" t="n"/>
      <c r="F306" s="406" t="n"/>
      <c r="G306" s="406" t="n"/>
      <c r="H306" s="406" t="n"/>
      <c r="I306" s="406" t="n"/>
      <c r="J306" s="406" t="n"/>
      <c r="K306" s="406" t="n"/>
    </row>
    <row r="307" ht="16.5" customFormat="1" customHeight="1" s="1">
      <c r="A307" s="241" t="n"/>
      <c r="B307" s="288" t="n"/>
      <c r="C307" s="406" t="n"/>
      <c r="D307" s="406" t="n"/>
      <c r="E307" s="406" t="n"/>
      <c r="F307" s="406" t="n"/>
      <c r="G307" s="406" t="n"/>
      <c r="H307" s="406" t="n"/>
      <c r="I307" s="406" t="n"/>
      <c r="J307" s="406" t="n"/>
      <c r="K307" s="406" t="n"/>
    </row>
    <row r="308" ht="16.5" customFormat="1" customHeight="1" s="1">
      <c r="A308" s="241" t="n"/>
      <c r="B308" s="288" t="n"/>
      <c r="C308" s="406" t="n"/>
      <c r="D308" s="406" t="n"/>
      <c r="E308" s="406" t="n"/>
      <c r="F308" s="406" t="n"/>
      <c r="G308" s="406" t="n"/>
      <c r="H308" s="406" t="n"/>
      <c r="I308" s="406" t="n"/>
      <c r="J308" s="406" t="n"/>
      <c r="K308" s="406" t="n"/>
    </row>
    <row r="309" ht="16.5" customFormat="1" customHeight="1" s="1">
      <c r="A309" s="241" t="n"/>
      <c r="B309" s="288" t="n"/>
      <c r="C309" s="406" t="n"/>
      <c r="D309" s="406" t="n"/>
      <c r="E309" s="406" t="n"/>
      <c r="F309" s="406" t="n"/>
      <c r="G309" s="406" t="n"/>
      <c r="H309" s="406" t="n"/>
      <c r="I309" s="406" t="n"/>
      <c r="J309" s="406" t="n"/>
      <c r="K309" s="406" t="n"/>
    </row>
    <row r="310" ht="16.5" customFormat="1" customHeight="1" s="1">
      <c r="A310" s="241" t="n"/>
      <c r="B310" s="288" t="n"/>
      <c r="C310" s="406" t="n"/>
      <c r="D310" s="406" t="n"/>
      <c r="E310" s="406" t="n"/>
      <c r="F310" s="406" t="n"/>
      <c r="G310" s="406" t="n"/>
      <c r="H310" s="406" t="n"/>
      <c r="I310" s="406" t="n"/>
      <c r="J310" s="406" t="n"/>
      <c r="K310" s="406" t="n"/>
    </row>
    <row r="311" ht="16.5" customFormat="1" customHeight="1" s="1">
      <c r="A311" s="241" t="n"/>
      <c r="B311" s="288" t="n"/>
      <c r="C311" s="406" t="n"/>
      <c r="D311" s="406" t="n"/>
      <c r="E311" s="406" t="n"/>
      <c r="F311" s="406" t="n"/>
      <c r="G311" s="406" t="n"/>
      <c r="H311" s="406" t="n"/>
      <c r="I311" s="406" t="n"/>
      <c r="J311" s="406" t="n"/>
      <c r="K311" s="406" t="n"/>
    </row>
    <row r="312" ht="16.5" customFormat="1" customHeight="1" s="1">
      <c r="A312" s="241" t="n"/>
      <c r="B312" s="288" t="n"/>
      <c r="C312" s="406" t="n"/>
      <c r="D312" s="406" t="n"/>
      <c r="E312" s="406" t="n"/>
      <c r="F312" s="406" t="n"/>
      <c r="G312" s="406" t="n"/>
      <c r="H312" s="406" t="n"/>
      <c r="I312" s="406" t="n"/>
      <c r="J312" s="406" t="n"/>
      <c r="K312" s="406" t="n"/>
    </row>
    <row r="313" ht="16.5" customFormat="1" customHeight="1" s="1">
      <c r="A313" s="241" t="n"/>
      <c r="B313" s="288" t="n"/>
      <c r="C313" s="406" t="n"/>
      <c r="D313" s="406" t="n"/>
      <c r="E313" s="406" t="n"/>
      <c r="F313" s="406" t="n"/>
      <c r="G313" s="406" t="n"/>
      <c r="H313" s="406" t="n"/>
      <c r="I313" s="406" t="n"/>
      <c r="J313" s="406" t="n"/>
      <c r="K313" s="406" t="n"/>
    </row>
    <row r="314" ht="16.5" customFormat="1" customHeight="1" s="1">
      <c r="A314" s="241" t="n"/>
      <c r="B314" s="288" t="n"/>
      <c r="C314" s="406" t="n"/>
      <c r="D314" s="406" t="n"/>
      <c r="E314" s="406" t="n"/>
      <c r="F314" s="406" t="n"/>
      <c r="G314" s="406" t="n"/>
      <c r="H314" s="406" t="n"/>
      <c r="I314" s="406" t="n"/>
      <c r="J314" s="406" t="n"/>
      <c r="K314" s="406" t="n"/>
    </row>
    <row r="315" ht="16.5" customFormat="1" customHeight="1" s="1">
      <c r="A315" s="241" t="n"/>
      <c r="B315" s="288" t="n"/>
      <c r="C315" s="406" t="n"/>
      <c r="D315" s="406" t="n"/>
      <c r="E315" s="406" t="n"/>
      <c r="F315" s="406" t="n"/>
      <c r="G315" s="406" t="n"/>
      <c r="H315" s="406" t="n"/>
      <c r="I315" s="406" t="n"/>
      <c r="J315" s="406" t="n"/>
      <c r="K315" s="406" t="n"/>
    </row>
    <row r="316" ht="16.5" customFormat="1" customHeight="1" s="1">
      <c r="A316" s="241" t="n"/>
      <c r="B316" s="288" t="n"/>
      <c r="C316" s="406" t="n"/>
      <c r="D316" s="406" t="n"/>
      <c r="E316" s="406" t="n"/>
      <c r="F316" s="406" t="n"/>
      <c r="G316" s="406" t="n"/>
      <c r="H316" s="406" t="n"/>
      <c r="I316" s="406" t="n"/>
      <c r="J316" s="406" t="n"/>
      <c r="K316" s="406" t="n"/>
    </row>
    <row r="317" ht="16.5" customFormat="1" customHeight="1" s="1">
      <c r="A317" s="241" t="n"/>
      <c r="B317" s="288" t="n"/>
      <c r="C317" s="406" t="n"/>
      <c r="D317" s="406" t="n"/>
      <c r="E317" s="406" t="n"/>
      <c r="F317" s="406" t="n"/>
      <c r="G317" s="406" t="n"/>
      <c r="H317" s="406" t="n"/>
      <c r="I317" s="406" t="n"/>
      <c r="J317" s="406" t="n"/>
      <c r="K317" s="406" t="n"/>
    </row>
    <row r="318" ht="16.5" customFormat="1" customHeight="1" s="1">
      <c r="A318" s="241" t="n"/>
      <c r="B318" s="288" t="n"/>
      <c r="C318" s="406" t="n"/>
      <c r="D318" s="406" t="n"/>
      <c r="E318" s="406" t="n"/>
      <c r="F318" s="406" t="n"/>
      <c r="G318" s="406" t="n"/>
      <c r="H318" s="406" t="n"/>
      <c r="I318" s="406" t="n"/>
      <c r="J318" s="406" t="n"/>
      <c r="K318" s="406" t="n"/>
    </row>
    <row r="319" ht="16.5" customFormat="1" customHeight="1" s="1">
      <c r="A319" s="241" t="n"/>
      <c r="B319" s="288" t="n"/>
      <c r="C319" s="406" t="n"/>
      <c r="D319" s="406" t="n"/>
      <c r="E319" s="406" t="n"/>
      <c r="F319" s="406" t="n"/>
      <c r="G319" s="406" t="n"/>
      <c r="H319" s="406" t="n"/>
      <c r="I319" s="406" t="n"/>
      <c r="J319" s="406" t="n"/>
      <c r="K319" s="406" t="n"/>
    </row>
    <row r="320" ht="16.5" customFormat="1" customHeight="1" s="1">
      <c r="A320" s="241" t="n"/>
      <c r="B320" s="288" t="n"/>
      <c r="C320" s="406" t="n"/>
      <c r="D320" s="406" t="n"/>
      <c r="E320" s="406" t="n"/>
      <c r="F320" s="406" t="n"/>
      <c r="G320" s="406" t="n"/>
      <c r="H320" s="406" t="n"/>
      <c r="I320" s="406" t="n"/>
      <c r="J320" s="406" t="n"/>
      <c r="K320" s="406" t="n"/>
    </row>
    <row r="321" ht="16.5" customFormat="1" customHeight="1" s="1">
      <c r="A321" s="241" t="n"/>
      <c r="B321" s="288" t="n"/>
      <c r="C321" s="406" t="n"/>
      <c r="D321" s="406" t="n"/>
      <c r="E321" s="406" t="n"/>
      <c r="F321" s="406" t="n"/>
      <c r="G321" s="406" t="n"/>
      <c r="H321" s="406" t="n"/>
      <c r="I321" s="406" t="n"/>
      <c r="J321" s="406" t="n"/>
      <c r="K321" s="406" t="n"/>
    </row>
    <row r="322" ht="16.5" customFormat="1" customHeight="1" s="1">
      <c r="A322" s="241" t="n"/>
      <c r="B322" s="288" t="n"/>
      <c r="C322" s="406" t="n"/>
      <c r="D322" s="406" t="n"/>
      <c r="E322" s="406" t="n"/>
      <c r="F322" s="406" t="n"/>
      <c r="G322" s="406" t="n"/>
      <c r="H322" s="406" t="n"/>
      <c r="I322" s="406" t="n"/>
      <c r="J322" s="406" t="n"/>
      <c r="K322" s="406" t="n"/>
    </row>
    <row r="323" ht="16.5" customFormat="1" customHeight="1" s="1">
      <c r="A323" s="241" t="n"/>
      <c r="B323" s="288" t="n"/>
      <c r="C323" s="406" t="n"/>
      <c r="D323" s="406" t="n"/>
      <c r="E323" s="406" t="n"/>
      <c r="F323" s="406" t="n"/>
      <c r="G323" s="406" t="n"/>
      <c r="H323" s="406" t="n"/>
      <c r="I323" s="406" t="n"/>
      <c r="J323" s="406" t="n"/>
      <c r="K323" s="406" t="n"/>
    </row>
    <row r="324" ht="16.5" customFormat="1" customHeight="1" s="1">
      <c r="A324" s="241" t="n"/>
      <c r="B324" s="288" t="n"/>
      <c r="C324" s="406" t="n"/>
      <c r="D324" s="406" t="n"/>
      <c r="E324" s="406" t="n"/>
      <c r="F324" s="406" t="n"/>
      <c r="G324" s="406" t="n"/>
      <c r="H324" s="406" t="n"/>
      <c r="I324" s="406" t="n"/>
      <c r="J324" s="406" t="n"/>
      <c r="K324" s="406" t="n"/>
    </row>
    <row r="325" ht="16.5" customFormat="1" customHeight="1" s="1">
      <c r="A325" s="241" t="n"/>
      <c r="B325" s="288" t="n"/>
      <c r="C325" s="406" t="n"/>
      <c r="D325" s="406" t="n"/>
      <c r="E325" s="406" t="n"/>
      <c r="F325" s="406" t="n"/>
      <c r="G325" s="406" t="n"/>
      <c r="H325" s="406" t="n"/>
      <c r="I325" s="406" t="n"/>
      <c r="J325" s="406" t="n"/>
      <c r="K325" s="406" t="n"/>
    </row>
    <row r="326" ht="16.5" customFormat="1" customHeight="1" s="1">
      <c r="A326" s="241" t="n"/>
      <c r="B326" s="288" t="n"/>
      <c r="C326" s="406" t="n"/>
      <c r="D326" s="406" t="n"/>
      <c r="E326" s="406" t="n"/>
      <c r="F326" s="406" t="n"/>
      <c r="G326" s="406" t="n"/>
      <c r="H326" s="406" t="n"/>
      <c r="I326" s="406" t="n"/>
      <c r="J326" s="406" t="n"/>
      <c r="K326" s="406" t="n"/>
    </row>
    <row r="327" ht="16.5" customFormat="1" customHeight="1" s="1">
      <c r="A327" s="241" t="n"/>
      <c r="B327" s="288" t="n"/>
      <c r="C327" s="406" t="n"/>
      <c r="D327" s="406" t="n"/>
      <c r="E327" s="406" t="n"/>
      <c r="F327" s="406" t="n"/>
      <c r="G327" s="406" t="n"/>
      <c r="H327" s="406" t="n"/>
      <c r="I327" s="406" t="n"/>
      <c r="J327" s="406" t="n"/>
      <c r="K327" s="406" t="n"/>
    </row>
    <row r="328" ht="16.5" customFormat="1" customHeight="1" s="1">
      <c r="A328" s="241" t="n"/>
      <c r="B328" s="288" t="n"/>
      <c r="C328" s="406" t="n"/>
      <c r="D328" s="406" t="n"/>
      <c r="E328" s="406" t="n"/>
      <c r="F328" s="406" t="n"/>
      <c r="G328" s="406" t="n"/>
      <c r="H328" s="406" t="n"/>
      <c r="I328" s="406" t="n"/>
      <c r="J328" s="406" t="n"/>
      <c r="K328" s="406" t="n"/>
    </row>
    <row r="329" ht="16.5" customFormat="1" customHeight="1" s="1">
      <c r="A329" s="241" t="n"/>
      <c r="B329" s="288" t="n"/>
      <c r="C329" s="406" t="n"/>
      <c r="D329" s="406" t="n"/>
      <c r="E329" s="406" t="n"/>
      <c r="F329" s="406" t="n"/>
      <c r="G329" s="406" t="n"/>
      <c r="H329" s="406" t="n"/>
      <c r="I329" s="406" t="n"/>
      <c r="J329" s="406" t="n"/>
      <c r="K329" s="406" t="n"/>
    </row>
    <row r="330" ht="16.5" customFormat="1" customHeight="1" s="1">
      <c r="A330" s="241" t="n"/>
      <c r="B330" s="288" t="n"/>
      <c r="C330" s="406" t="n"/>
      <c r="D330" s="406" t="n"/>
      <c r="E330" s="406" t="n"/>
      <c r="F330" s="406" t="n"/>
      <c r="G330" s="406" t="n"/>
      <c r="H330" s="406" t="n"/>
      <c r="I330" s="406" t="n"/>
      <c r="J330" s="406" t="n"/>
      <c r="K330" s="406" t="n"/>
    </row>
    <row r="331" ht="16.5" customFormat="1" customHeight="1" s="1">
      <c r="A331" s="241" t="n"/>
      <c r="B331" s="288" t="n"/>
      <c r="C331" s="406" t="n"/>
      <c r="D331" s="406" t="n"/>
      <c r="E331" s="406" t="n"/>
      <c r="F331" s="406" t="n"/>
      <c r="G331" s="406" t="n"/>
      <c r="H331" s="406" t="n"/>
      <c r="I331" s="406" t="n"/>
      <c r="J331" s="406" t="n"/>
      <c r="K331" s="406" t="n"/>
    </row>
    <row r="332" ht="16.5" customFormat="1" customHeight="1" s="1">
      <c r="A332" s="241" t="n"/>
      <c r="B332" s="288" t="n"/>
      <c r="C332" s="406" t="n"/>
      <c r="D332" s="406" t="n"/>
      <c r="E332" s="406" t="n"/>
      <c r="F332" s="406" t="n"/>
      <c r="G332" s="406" t="n"/>
      <c r="H332" s="406" t="n"/>
      <c r="I332" s="406" t="n"/>
      <c r="J332" s="406" t="n"/>
      <c r="K332" s="406" t="n"/>
    </row>
    <row r="333" ht="16.5" customFormat="1" customHeight="1" s="1">
      <c r="A333" s="241" t="n"/>
      <c r="B333" s="288" t="n"/>
      <c r="C333" s="406" t="n"/>
      <c r="D333" s="406" t="n"/>
      <c r="E333" s="406" t="n"/>
      <c r="F333" s="406" t="n"/>
      <c r="G333" s="406" t="n"/>
      <c r="H333" s="406" t="n"/>
      <c r="I333" s="406" t="n"/>
      <c r="J333" s="406" t="n"/>
      <c r="K333" s="406" t="n"/>
    </row>
    <row r="334" ht="16.5" customFormat="1" customHeight="1" s="1">
      <c r="A334" s="241" t="n"/>
      <c r="B334" s="288" t="n"/>
      <c r="C334" s="406" t="n"/>
      <c r="D334" s="406" t="n"/>
      <c r="E334" s="406" t="n"/>
      <c r="F334" s="406" t="n"/>
      <c r="G334" s="406" t="n"/>
      <c r="H334" s="406" t="n"/>
      <c r="I334" s="406" t="n"/>
      <c r="J334" s="406" t="n"/>
      <c r="K334" s="406" t="n"/>
    </row>
    <row r="335" ht="16.5" customFormat="1" customHeight="1" s="1">
      <c r="A335" s="241" t="n"/>
      <c r="B335" s="288" t="n"/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K335" s="406" t="n"/>
    </row>
    <row r="336" ht="16.5" customFormat="1" customHeight="1" s="1">
      <c r="A336" s="241" t="n"/>
      <c r="B336" s="288" t="n"/>
      <c r="C336" s="406" t="n"/>
      <c r="D336" s="406" t="n"/>
      <c r="E336" s="406" t="n"/>
      <c r="F336" s="406" t="n"/>
      <c r="G336" s="406" t="n"/>
      <c r="H336" s="406" t="n"/>
      <c r="I336" s="406" t="n"/>
      <c r="J336" s="406" t="n"/>
      <c r="K336" s="406" t="n"/>
    </row>
    <row r="337" ht="16.5" customFormat="1" customHeight="1" s="1">
      <c r="A337" s="241" t="n"/>
      <c r="B337" s="288" t="n"/>
      <c r="C337" s="406" t="n"/>
      <c r="D337" s="406" t="n"/>
      <c r="E337" s="406" t="n"/>
      <c r="F337" s="406" t="n"/>
      <c r="G337" s="406" t="n"/>
      <c r="H337" s="406" t="n"/>
      <c r="I337" s="406" t="n"/>
      <c r="J337" s="406" t="n"/>
      <c r="K337" s="406" t="n"/>
    </row>
    <row r="338" ht="16.5" customFormat="1" customHeight="1" s="1">
      <c r="A338" s="241" t="n"/>
      <c r="B338" s="288" t="n"/>
      <c r="C338" s="406" t="n"/>
      <c r="D338" s="406" t="n"/>
      <c r="E338" s="406" t="n"/>
      <c r="F338" s="406" t="n"/>
      <c r="G338" s="406" t="n"/>
      <c r="H338" s="406" t="n"/>
      <c r="I338" s="406" t="n"/>
      <c r="J338" s="406" t="n"/>
      <c r="K338" s="406" t="n"/>
    </row>
    <row r="339" ht="16.5" customFormat="1" customHeight="1" s="1">
      <c r="A339" s="241" t="n"/>
      <c r="B339" s="288" t="n"/>
      <c r="C339" s="406" t="n"/>
      <c r="D339" s="406" t="n"/>
      <c r="E339" s="406" t="n"/>
      <c r="F339" s="406" t="n"/>
      <c r="G339" s="406" t="n"/>
      <c r="H339" s="406" t="n"/>
      <c r="I339" s="406" t="n"/>
      <c r="J339" s="406" t="n"/>
      <c r="K339" s="406" t="n"/>
    </row>
    <row r="340" ht="16.5" customFormat="1" customHeight="1" s="1">
      <c r="A340" s="241" t="n"/>
      <c r="B340" s="288" t="n"/>
      <c r="C340" s="406" t="n"/>
      <c r="D340" s="406" t="n"/>
      <c r="E340" s="406" t="n"/>
      <c r="F340" s="406" t="n"/>
      <c r="G340" s="406" t="n"/>
      <c r="H340" s="406" t="n"/>
      <c r="I340" s="406" t="n"/>
      <c r="J340" s="406" t="n"/>
      <c r="K340" s="406" t="n"/>
    </row>
    <row r="341" ht="16.5" customFormat="1" customHeight="1" s="1">
      <c r="A341" s="241" t="n"/>
      <c r="B341" s="288" t="n"/>
      <c r="C341" s="406" t="n"/>
      <c r="D341" s="406" t="n"/>
      <c r="E341" s="406" t="n"/>
      <c r="F341" s="406" t="n"/>
      <c r="G341" s="406" t="n"/>
      <c r="H341" s="406" t="n"/>
      <c r="I341" s="406" t="n"/>
      <c r="J341" s="406" t="n"/>
      <c r="K341" s="406" t="n"/>
    </row>
    <row r="342" ht="16.5" customFormat="1" customHeight="1" s="1">
      <c r="A342" s="241" t="n"/>
      <c r="B342" s="288" t="n"/>
      <c r="C342" s="406" t="n"/>
      <c r="D342" s="406" t="n"/>
      <c r="E342" s="406" t="n"/>
      <c r="F342" s="406" t="n"/>
      <c r="G342" s="406" t="n"/>
      <c r="H342" s="406" t="n"/>
      <c r="I342" s="406" t="n"/>
      <c r="J342" s="406" t="n"/>
      <c r="K342" s="406" t="n"/>
    </row>
    <row r="343" ht="16.5" customFormat="1" customHeight="1" s="1">
      <c r="A343" s="241" t="n"/>
      <c r="B343" s="288" t="n"/>
      <c r="C343" s="406" t="n"/>
      <c r="D343" s="406" t="n"/>
      <c r="E343" s="406" t="n"/>
      <c r="F343" s="406" t="n"/>
      <c r="G343" s="406" t="n"/>
      <c r="H343" s="406" t="n"/>
      <c r="I343" s="406" t="n"/>
      <c r="J343" s="406" t="n"/>
      <c r="K343" s="406" t="n"/>
    </row>
    <row r="344" ht="16.5" customFormat="1" customHeight="1" s="1">
      <c r="A344" s="241" t="n"/>
      <c r="B344" s="288" t="n"/>
      <c r="C344" s="406" t="n"/>
      <c r="D344" s="406" t="n"/>
      <c r="E344" s="406" t="n"/>
      <c r="F344" s="406" t="n"/>
      <c r="G344" s="406" t="n"/>
      <c r="H344" s="406" t="n"/>
      <c r="I344" s="406" t="n"/>
      <c r="J344" s="406" t="n"/>
      <c r="K344" s="406" t="n"/>
    </row>
    <row r="345" ht="16.5" customFormat="1" customHeight="1" s="1">
      <c r="A345" s="241" t="n"/>
      <c r="B345" s="288" t="n"/>
      <c r="C345" s="406" t="n"/>
      <c r="D345" s="406" t="n"/>
      <c r="E345" s="406" t="n"/>
      <c r="F345" s="406" t="n"/>
      <c r="G345" s="406" t="n"/>
      <c r="H345" s="406" t="n"/>
      <c r="I345" s="406" t="n"/>
      <c r="J345" s="406" t="n"/>
      <c r="K345" s="406" t="n"/>
    </row>
    <row r="346" ht="16.5" customFormat="1" customHeight="1" s="1">
      <c r="A346" s="241" t="n"/>
      <c r="B346" s="288" t="n"/>
      <c r="C346" s="406" t="n"/>
      <c r="D346" s="406" t="n"/>
      <c r="E346" s="406" t="n"/>
      <c r="F346" s="406" t="n"/>
      <c r="G346" s="406" t="n"/>
      <c r="H346" s="406" t="n"/>
      <c r="I346" s="406" t="n"/>
      <c r="J346" s="406" t="n"/>
      <c r="K346" s="406" t="n"/>
    </row>
    <row r="347" ht="16.5" customFormat="1" customHeight="1" s="1">
      <c r="A347" s="241" t="n"/>
      <c r="B347" s="288" t="n"/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</row>
    <row r="348" ht="16.5" customFormat="1" customHeight="1" s="1">
      <c r="A348" s="241" t="n"/>
      <c r="B348" s="288" t="n"/>
      <c r="C348" s="406" t="n"/>
      <c r="D348" s="406" t="n"/>
      <c r="E348" s="406" t="n"/>
      <c r="F348" s="406" t="n"/>
      <c r="G348" s="406" t="n"/>
      <c r="H348" s="406" t="n"/>
      <c r="I348" s="406" t="n"/>
      <c r="J348" s="406" t="n"/>
      <c r="K348" s="406" t="n"/>
    </row>
    <row r="349" ht="16.5" customFormat="1" customHeight="1" s="1">
      <c r="A349" s="241" t="n"/>
      <c r="B349" s="288" t="n"/>
      <c r="C349" s="406" t="n"/>
      <c r="D349" s="406" t="n"/>
      <c r="E349" s="406" t="n"/>
      <c r="F349" s="406" t="n"/>
      <c r="G349" s="406" t="n"/>
      <c r="H349" s="406" t="n"/>
      <c r="I349" s="406" t="n"/>
      <c r="J349" s="406" t="n"/>
      <c r="K349" s="406" t="n"/>
    </row>
    <row r="350" ht="16.5" customFormat="1" customHeight="1" s="1">
      <c r="A350" s="241" t="n"/>
      <c r="B350" s="288" t="n"/>
      <c r="C350" s="406" t="n"/>
      <c r="D350" s="406" t="n"/>
      <c r="E350" s="406" t="n"/>
      <c r="F350" s="406" t="n"/>
      <c r="G350" s="406" t="n"/>
      <c r="H350" s="406" t="n"/>
      <c r="I350" s="406" t="n"/>
      <c r="J350" s="406" t="n"/>
      <c r="K350" s="406" t="n"/>
    </row>
    <row r="351" ht="16.5" customFormat="1" customHeight="1" s="1">
      <c r="A351" s="241" t="n"/>
      <c r="B351" s="288" t="n"/>
      <c r="C351" s="406" t="n"/>
      <c r="D351" s="406" t="n"/>
      <c r="E351" s="406" t="n"/>
      <c r="F351" s="406" t="n"/>
      <c r="G351" s="406" t="n"/>
      <c r="H351" s="406" t="n"/>
      <c r="I351" s="406" t="n"/>
      <c r="J351" s="406" t="n"/>
      <c r="K351" s="406" t="n"/>
    </row>
    <row r="352" ht="16.5" customFormat="1" customHeight="1" s="1">
      <c r="A352" s="241" t="n"/>
      <c r="B352" s="288" t="n"/>
      <c r="C352" s="406" t="n"/>
      <c r="D352" s="406" t="n"/>
      <c r="E352" s="406" t="n"/>
      <c r="F352" s="406" t="n"/>
      <c r="G352" s="406" t="n"/>
      <c r="H352" s="406" t="n"/>
      <c r="I352" s="406" t="n"/>
      <c r="J352" s="406" t="n"/>
      <c r="K352" s="406" t="n"/>
    </row>
    <row r="353" ht="16.5" customFormat="1" customHeight="1" s="1">
      <c r="A353" s="241" t="n"/>
      <c r="B353" s="288" t="n"/>
      <c r="C353" s="406" t="n"/>
      <c r="D353" s="406" t="n"/>
      <c r="E353" s="406" t="n"/>
      <c r="F353" s="406" t="n"/>
      <c r="G353" s="406" t="n"/>
      <c r="H353" s="406" t="n"/>
      <c r="I353" s="406" t="n"/>
      <c r="J353" s="406" t="n"/>
      <c r="K353" s="406" t="n"/>
    </row>
    <row r="354" ht="16.5" customFormat="1" customHeight="1" s="1">
      <c r="A354" s="241" t="n"/>
      <c r="B354" s="288" t="n"/>
      <c r="C354" s="406" t="n"/>
      <c r="D354" s="406" t="n"/>
      <c r="E354" s="406" t="n"/>
      <c r="F354" s="406" t="n"/>
      <c r="G354" s="406" t="n"/>
      <c r="H354" s="406" t="n"/>
      <c r="I354" s="406" t="n"/>
      <c r="J354" s="406" t="n"/>
      <c r="K354" s="406" t="n"/>
    </row>
    <row r="355" ht="16.5" customFormat="1" customHeight="1" s="1">
      <c r="A355" s="241" t="n"/>
      <c r="B355" s="288" t="n"/>
      <c r="C355" s="406" t="n"/>
      <c r="D355" s="406" t="n"/>
      <c r="E355" s="406" t="n"/>
      <c r="F355" s="406" t="n"/>
      <c r="G355" s="406" t="n"/>
      <c r="H355" s="406" t="n"/>
      <c r="I355" s="406" t="n"/>
      <c r="J355" s="406" t="n"/>
      <c r="K355" s="406" t="n"/>
    </row>
    <row r="356" ht="16.5" customFormat="1" customHeight="1" s="1">
      <c r="A356" s="241" t="n"/>
      <c r="B356" s="288" t="n"/>
      <c r="C356" s="406" t="n"/>
      <c r="D356" s="406" t="n"/>
      <c r="E356" s="406" t="n"/>
      <c r="F356" s="406" t="n"/>
      <c r="G356" s="406" t="n"/>
      <c r="H356" s="406" t="n"/>
      <c r="I356" s="406" t="n"/>
      <c r="J356" s="406" t="n"/>
      <c r="K356" s="406" t="n"/>
    </row>
    <row r="357" ht="16.5" customFormat="1" customHeight="1" s="1">
      <c r="A357" s="241" t="n"/>
      <c r="B357" s="288" t="n"/>
      <c r="C357" s="406" t="n"/>
      <c r="D357" s="406" t="n"/>
      <c r="E357" s="406" t="n"/>
      <c r="F357" s="406" t="n"/>
      <c r="G357" s="406" t="n"/>
      <c r="H357" s="406" t="n"/>
      <c r="I357" s="406" t="n"/>
      <c r="J357" s="406" t="n"/>
      <c r="K357" s="406" t="n"/>
    </row>
    <row r="358" ht="16.5" customFormat="1" customHeight="1" s="1">
      <c r="A358" s="241" t="n"/>
      <c r="B358" s="288" t="n"/>
      <c r="C358" s="406" t="n"/>
      <c r="D358" s="406" t="n"/>
      <c r="E358" s="406" t="n"/>
      <c r="F358" s="406" t="n"/>
      <c r="G358" s="406" t="n"/>
      <c r="H358" s="406" t="n"/>
      <c r="I358" s="406" t="n"/>
      <c r="J358" s="406" t="n"/>
      <c r="K358" s="406" t="n"/>
    </row>
    <row r="359" ht="16.5" customFormat="1" customHeight="1" s="1">
      <c r="A359" s="241" t="n"/>
      <c r="B359" s="288" t="n"/>
      <c r="C359" s="406" t="n"/>
      <c r="D359" s="406" t="n"/>
      <c r="E359" s="406" t="n"/>
      <c r="F359" s="406" t="n"/>
      <c r="G359" s="406" t="n"/>
      <c r="H359" s="406" t="n"/>
      <c r="I359" s="406" t="n"/>
      <c r="J359" s="406" t="n"/>
      <c r="K359" s="406" t="n"/>
    </row>
    <row r="360" ht="16.5" customFormat="1" customHeight="1" s="1">
      <c r="A360" s="241" t="n"/>
      <c r="B360" s="288" t="n"/>
      <c r="C360" s="406" t="n"/>
      <c r="D360" s="406" t="n"/>
      <c r="E360" s="406" t="n"/>
      <c r="F360" s="406" t="n"/>
      <c r="G360" s="406" t="n"/>
      <c r="H360" s="406" t="n"/>
      <c r="I360" s="406" t="n"/>
      <c r="J360" s="406" t="n"/>
      <c r="K360" s="406" t="n"/>
    </row>
    <row r="361" ht="16.5" customFormat="1" customHeight="1" s="1">
      <c r="A361" s="241" t="n"/>
      <c r="B361" s="288" t="n"/>
      <c r="C361" s="406" t="n"/>
      <c r="D361" s="406" t="n"/>
      <c r="E361" s="406" t="n"/>
      <c r="F361" s="406" t="n"/>
      <c r="G361" s="406" t="n"/>
      <c r="H361" s="406" t="n"/>
      <c r="I361" s="406" t="n"/>
      <c r="J361" s="406" t="n"/>
      <c r="K361" s="406" t="n"/>
    </row>
    <row r="362" ht="16.5" customFormat="1" customHeight="1" s="1">
      <c r="A362" s="241" t="n"/>
      <c r="B362" s="288" t="n"/>
      <c r="C362" s="406" t="n"/>
      <c r="D362" s="406" t="n"/>
      <c r="E362" s="406" t="n"/>
      <c r="F362" s="406" t="n"/>
      <c r="G362" s="406" t="n"/>
      <c r="H362" s="406" t="n"/>
      <c r="I362" s="406" t="n"/>
      <c r="J362" s="406" t="n"/>
      <c r="K362" s="406" t="n"/>
    </row>
    <row r="363" ht="16.5" customFormat="1" customHeight="1" s="1">
      <c r="A363" s="241" t="n"/>
      <c r="B363" s="288" t="n"/>
      <c r="C363" s="406" t="n"/>
      <c r="D363" s="406" t="n"/>
      <c r="E363" s="406" t="n"/>
      <c r="F363" s="406" t="n"/>
      <c r="G363" s="406" t="n"/>
      <c r="H363" s="406" t="n"/>
      <c r="I363" s="406" t="n"/>
      <c r="J363" s="406" t="n"/>
      <c r="K363" s="406" t="n"/>
    </row>
    <row r="364" ht="16.5" customFormat="1" customHeight="1" s="1">
      <c r="A364" s="241" t="n"/>
      <c r="B364" s="288" t="n"/>
      <c r="C364" s="406" t="n"/>
      <c r="D364" s="406" t="n"/>
      <c r="E364" s="406" t="n"/>
      <c r="F364" s="406" t="n"/>
      <c r="G364" s="406" t="n"/>
      <c r="H364" s="406" t="n"/>
      <c r="I364" s="406" t="n"/>
      <c r="J364" s="406" t="n"/>
      <c r="K364" s="406" t="n"/>
    </row>
    <row r="365" ht="16.5" customFormat="1" customHeight="1" s="1">
      <c r="A365" s="241" t="n"/>
      <c r="B365" s="288" t="n"/>
      <c r="C365" s="406" t="n"/>
      <c r="D365" s="406" t="n"/>
      <c r="E365" s="406" t="n"/>
      <c r="F365" s="406" t="n"/>
      <c r="G365" s="406" t="n"/>
      <c r="H365" s="406" t="n"/>
      <c r="I365" s="406" t="n"/>
      <c r="J365" s="406" t="n"/>
      <c r="K365" s="406" t="n"/>
    </row>
    <row r="366" ht="16.5" customFormat="1" customHeight="1" s="1">
      <c r="A366" s="241" t="n"/>
      <c r="B366" s="288" t="n"/>
      <c r="C366" s="406" t="n"/>
      <c r="D366" s="406" t="n"/>
      <c r="E366" s="406" t="n"/>
      <c r="F366" s="406" t="n"/>
      <c r="G366" s="406" t="n"/>
      <c r="H366" s="406" t="n"/>
      <c r="I366" s="406" t="n"/>
      <c r="J366" s="406" t="n"/>
      <c r="K366" s="406" t="n"/>
    </row>
    <row r="367" ht="16.5" customFormat="1" customHeight="1" s="1">
      <c r="A367" s="241" t="n"/>
      <c r="B367" s="288" t="n"/>
      <c r="C367" s="406" t="n"/>
      <c r="D367" s="406" t="n"/>
      <c r="E367" s="406" t="n"/>
      <c r="F367" s="406" t="n"/>
      <c r="G367" s="406" t="n"/>
      <c r="H367" s="406" t="n"/>
      <c r="I367" s="406" t="n"/>
      <c r="J367" s="406" t="n"/>
      <c r="K367" s="406" t="n"/>
    </row>
    <row r="368" ht="16.5" customFormat="1" customHeight="1" s="1">
      <c r="A368" s="241" t="n"/>
      <c r="B368" s="288" t="n"/>
      <c r="C368" s="406" t="n"/>
      <c r="D368" s="406" t="n"/>
      <c r="E368" s="406" t="n"/>
      <c r="F368" s="406" t="n"/>
      <c r="G368" s="406" t="n"/>
      <c r="H368" s="406" t="n"/>
      <c r="I368" s="406" t="n"/>
      <c r="J368" s="406" t="n"/>
      <c r="K368" s="406" t="n"/>
    </row>
    <row r="369" ht="16.5" customFormat="1" customHeight="1" s="1">
      <c r="A369" s="241" t="n"/>
      <c r="B369" s="288" t="n"/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</row>
    <row r="370" ht="16.5" customFormat="1" customHeight="1" s="1">
      <c r="A370" s="241" t="n"/>
      <c r="B370" s="288" t="n"/>
      <c r="C370" s="406" t="n"/>
      <c r="D370" s="406" t="n"/>
      <c r="E370" s="406" t="n"/>
      <c r="F370" s="406" t="n"/>
      <c r="G370" s="406" t="n"/>
      <c r="H370" s="406" t="n"/>
      <c r="I370" s="406" t="n"/>
      <c r="J370" s="406" t="n"/>
      <c r="K370" s="406" t="n"/>
    </row>
    <row r="371" ht="16.5" customFormat="1" customHeight="1" s="1">
      <c r="A371" s="241" t="n"/>
      <c r="B371" s="288" t="n"/>
      <c r="C371" s="406" t="n"/>
      <c r="D371" s="406" t="n"/>
      <c r="E371" s="406" t="n"/>
      <c r="F371" s="406" t="n"/>
      <c r="G371" s="406" t="n"/>
      <c r="H371" s="406" t="n"/>
      <c r="I371" s="406" t="n"/>
      <c r="J371" s="406" t="n"/>
      <c r="K371" s="406" t="n"/>
    </row>
    <row r="372" ht="16.5" customFormat="1" customHeight="1" s="1">
      <c r="A372" s="241" t="n"/>
      <c r="B372" s="288" t="n"/>
      <c r="C372" s="406" t="n"/>
      <c r="D372" s="406" t="n"/>
      <c r="E372" s="406" t="n"/>
      <c r="F372" s="406" t="n"/>
      <c r="G372" s="406" t="n"/>
      <c r="H372" s="406" t="n"/>
      <c r="I372" s="406" t="n"/>
      <c r="J372" s="406" t="n"/>
      <c r="K372" s="406" t="n"/>
    </row>
    <row r="373" ht="16.5" customFormat="1" customHeight="1" s="1">
      <c r="A373" s="241" t="n"/>
      <c r="B373" s="288" t="n"/>
      <c r="C373" s="406" t="n"/>
      <c r="D373" s="406" t="n"/>
      <c r="E373" s="406" t="n"/>
      <c r="F373" s="406" t="n"/>
      <c r="G373" s="406" t="n"/>
      <c r="H373" s="406" t="n"/>
      <c r="I373" s="406" t="n"/>
      <c r="J373" s="406" t="n"/>
      <c r="K373" s="406" t="n"/>
    </row>
    <row r="374" ht="16.5" customFormat="1" customHeight="1" s="1">
      <c r="A374" s="241" t="n"/>
      <c r="B374" s="288" t="n"/>
      <c r="C374" s="406" t="n"/>
      <c r="D374" s="406" t="n"/>
      <c r="E374" s="406" t="n"/>
      <c r="F374" s="406" t="n"/>
      <c r="G374" s="406" t="n"/>
      <c r="H374" s="406" t="n"/>
      <c r="I374" s="406" t="n"/>
      <c r="J374" s="406" t="n"/>
      <c r="K374" s="406" t="n"/>
    </row>
    <row r="375" ht="16.5" customFormat="1" customHeight="1" s="1">
      <c r="A375" s="241" t="n"/>
      <c r="B375" s="288" t="n"/>
      <c r="C375" s="406" t="n"/>
      <c r="D375" s="406" t="n"/>
      <c r="E375" s="406" t="n"/>
      <c r="F375" s="406" t="n"/>
      <c r="G375" s="406" t="n"/>
      <c r="H375" s="406" t="n"/>
      <c r="I375" s="406" t="n"/>
      <c r="J375" s="406" t="n"/>
      <c r="K375" s="406" t="n"/>
    </row>
    <row r="376" ht="16.5" customFormat="1" customHeight="1" s="1">
      <c r="A376" s="241" t="n"/>
      <c r="B376" s="288" t="n"/>
      <c r="C376" s="406" t="n"/>
      <c r="D376" s="406" t="n"/>
      <c r="E376" s="406" t="n"/>
      <c r="F376" s="406" t="n"/>
      <c r="G376" s="406" t="n"/>
      <c r="H376" s="406" t="n"/>
      <c r="I376" s="406" t="n"/>
      <c r="J376" s="406" t="n"/>
      <c r="K376" s="406" t="n"/>
    </row>
    <row r="377" ht="16.5" customFormat="1" customHeight="1" s="1">
      <c r="A377" s="241" t="n"/>
      <c r="B377" s="288" t="n"/>
      <c r="C377" s="406" t="n"/>
      <c r="D377" s="406" t="n"/>
      <c r="E377" s="406" t="n"/>
      <c r="F377" s="406" t="n"/>
      <c r="G377" s="406" t="n"/>
      <c r="H377" s="406" t="n"/>
      <c r="I377" s="406" t="n"/>
      <c r="J377" s="406" t="n"/>
      <c r="K377" s="406" t="n"/>
    </row>
    <row r="378" ht="16.5" customFormat="1" customHeight="1" s="1">
      <c r="A378" s="241" t="n"/>
      <c r="B378" s="288" t="n"/>
      <c r="C378" s="406" t="n"/>
      <c r="D378" s="406" t="n"/>
      <c r="E378" s="406" t="n"/>
      <c r="F378" s="406" t="n"/>
      <c r="G378" s="406" t="n"/>
      <c r="H378" s="406" t="n"/>
      <c r="I378" s="406" t="n"/>
      <c r="J378" s="406" t="n"/>
      <c r="K378" s="406" t="n"/>
    </row>
    <row r="379" ht="16.5" customFormat="1" customHeight="1" s="1">
      <c r="A379" s="241" t="n"/>
      <c r="B379" s="288" t="n"/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</row>
    <row r="380" ht="16.5" customFormat="1" customHeight="1" s="1">
      <c r="A380" s="241" t="n"/>
      <c r="B380" s="288" t="n"/>
      <c r="C380" s="406" t="n"/>
      <c r="D380" s="406" t="n"/>
      <c r="E380" s="406" t="n"/>
      <c r="F380" s="406" t="n"/>
      <c r="G380" s="406" t="n"/>
      <c r="H380" s="406" t="n"/>
      <c r="I380" s="406" t="n"/>
      <c r="J380" s="406" t="n"/>
      <c r="K380" s="406" t="n"/>
    </row>
    <row r="381" ht="16.5" customFormat="1" customHeight="1" s="1">
      <c r="A381" s="241" t="n"/>
      <c r="B381" s="288" t="n"/>
      <c r="C381" s="406" t="n"/>
      <c r="D381" s="406" t="n"/>
      <c r="E381" s="406" t="n"/>
      <c r="F381" s="406" t="n"/>
      <c r="G381" s="406" t="n"/>
      <c r="H381" s="406" t="n"/>
      <c r="I381" s="406" t="n"/>
      <c r="J381" s="406" t="n"/>
      <c r="K381" s="406" t="n"/>
    </row>
    <row r="382" ht="16.5" customFormat="1" customHeight="1" s="1">
      <c r="A382" s="241" t="n"/>
      <c r="B382" s="288" t="n"/>
      <c r="C382" s="406" t="n"/>
      <c r="D382" s="406" t="n"/>
      <c r="E382" s="406" t="n"/>
      <c r="F382" s="406" t="n"/>
      <c r="G382" s="406" t="n"/>
      <c r="H382" s="406" t="n"/>
      <c r="I382" s="406" t="n"/>
      <c r="J382" s="406" t="n"/>
      <c r="K382" s="406" t="n"/>
    </row>
    <row r="383" ht="16.5" customFormat="1" customHeight="1" s="1">
      <c r="A383" s="241" t="n"/>
      <c r="B383" s="288" t="n"/>
      <c r="C383" s="406" t="n"/>
      <c r="D383" s="406" t="n"/>
      <c r="E383" s="406" t="n"/>
      <c r="F383" s="406" t="n"/>
      <c r="G383" s="406" t="n"/>
      <c r="H383" s="406" t="n"/>
      <c r="I383" s="406" t="n"/>
      <c r="J383" s="406" t="n"/>
      <c r="K383" s="406" t="n"/>
    </row>
    <row r="384" ht="16.5" customFormat="1" customHeight="1" s="1">
      <c r="A384" s="241" t="n"/>
      <c r="B384" s="288" t="n"/>
      <c r="C384" s="406" t="n"/>
      <c r="D384" s="406" t="n"/>
      <c r="E384" s="406" t="n"/>
      <c r="F384" s="406" t="n"/>
      <c r="G384" s="406" t="n"/>
      <c r="H384" s="406" t="n"/>
      <c r="I384" s="406" t="n"/>
      <c r="J384" s="406" t="n"/>
      <c r="K384" s="406" t="n"/>
    </row>
    <row r="385" ht="16.5" customFormat="1" customHeight="1" s="1">
      <c r="A385" s="241" t="n"/>
      <c r="B385" s="288" t="n"/>
      <c r="C385" s="406" t="n"/>
      <c r="D385" s="406" t="n"/>
      <c r="E385" s="406" t="n"/>
      <c r="F385" s="406" t="n"/>
      <c r="G385" s="406" t="n"/>
      <c r="H385" s="406" t="n"/>
      <c r="I385" s="406" t="n"/>
      <c r="J385" s="406" t="n"/>
      <c r="K385" s="406" t="n"/>
    </row>
    <row r="386" ht="16.5" customFormat="1" customHeight="1" s="1">
      <c r="A386" s="241" t="n"/>
      <c r="B386" s="288" t="n"/>
      <c r="C386" s="406" t="n"/>
      <c r="D386" s="406" t="n"/>
      <c r="E386" s="406" t="n"/>
      <c r="F386" s="406" t="n"/>
      <c r="G386" s="406" t="n"/>
      <c r="H386" s="406" t="n"/>
      <c r="I386" s="406" t="n"/>
      <c r="J386" s="406" t="n"/>
      <c r="K386" s="406" t="n"/>
    </row>
    <row r="387" ht="16.5" customFormat="1" customHeight="1" s="1">
      <c r="A387" s="241" t="n"/>
      <c r="B387" s="288" t="n"/>
      <c r="C387" s="406" t="n"/>
      <c r="D387" s="406" t="n"/>
      <c r="E387" s="406" t="n"/>
      <c r="F387" s="406" t="n"/>
      <c r="G387" s="406" t="n"/>
      <c r="H387" s="406" t="n"/>
      <c r="I387" s="406" t="n"/>
      <c r="J387" s="406" t="n"/>
      <c r="K387" s="406" t="n"/>
    </row>
    <row r="388" ht="16.5" customFormat="1" customHeight="1" s="1">
      <c r="A388" s="241" t="n"/>
      <c r="B388" s="288" t="n"/>
      <c r="C388" s="406" t="n"/>
      <c r="D388" s="406" t="n"/>
      <c r="E388" s="406" t="n"/>
      <c r="F388" s="406" t="n"/>
      <c r="G388" s="406" t="n"/>
      <c r="H388" s="406" t="n"/>
      <c r="I388" s="406" t="n"/>
      <c r="J388" s="406" t="n"/>
      <c r="K388" s="406" t="n"/>
    </row>
    <row r="389" ht="16.5" customFormat="1" customHeight="1" s="1">
      <c r="A389" s="241" t="n"/>
      <c r="B389" s="288" t="n"/>
      <c r="C389" s="406" t="n"/>
      <c r="D389" s="406" t="n"/>
      <c r="E389" s="406" t="n"/>
      <c r="F389" s="406" t="n"/>
      <c r="G389" s="406" t="n"/>
      <c r="H389" s="406" t="n"/>
      <c r="I389" s="406" t="n"/>
      <c r="J389" s="406" t="n"/>
      <c r="K389" s="406" t="n"/>
    </row>
    <row r="390" ht="16.5" customFormat="1" customHeight="1" s="1">
      <c r="A390" s="241" t="n"/>
      <c r="B390" s="288" t="n"/>
      <c r="C390" s="406" t="n"/>
      <c r="D390" s="406" t="n"/>
      <c r="E390" s="406" t="n"/>
      <c r="F390" s="406" t="n"/>
      <c r="G390" s="406" t="n"/>
      <c r="H390" s="406" t="n"/>
      <c r="I390" s="406" t="n"/>
      <c r="J390" s="406" t="n"/>
      <c r="K390" s="406" t="n"/>
    </row>
    <row r="391" ht="16.5" customFormat="1" customHeight="1" s="1">
      <c r="A391" s="241" t="n"/>
      <c r="B391" s="288" t="n"/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K391" s="406" t="n"/>
    </row>
    <row r="392" ht="16.5" customFormat="1" customHeight="1" s="1">
      <c r="A392" s="241" t="n"/>
      <c r="B392" s="288" t="n"/>
      <c r="C392" s="406" t="n"/>
      <c r="D392" s="406" t="n"/>
      <c r="E392" s="406" t="n"/>
      <c r="F392" s="406" t="n"/>
      <c r="G392" s="406" t="n"/>
      <c r="H392" s="406" t="n"/>
      <c r="I392" s="406" t="n"/>
      <c r="J392" s="406" t="n"/>
      <c r="K392" s="406" t="n"/>
    </row>
    <row r="393" ht="16.5" customFormat="1" customHeight="1" s="1">
      <c r="A393" s="241" t="n"/>
      <c r="B393" s="288" t="n"/>
      <c r="C393" s="406" t="n"/>
      <c r="D393" s="406" t="n"/>
      <c r="E393" s="406" t="n"/>
      <c r="F393" s="406" t="n"/>
      <c r="G393" s="406" t="n"/>
      <c r="H393" s="406" t="n"/>
      <c r="I393" s="406" t="n"/>
      <c r="J393" s="406" t="n"/>
      <c r="K393" s="406" t="n"/>
    </row>
    <row r="394" ht="16.5" customFormat="1" customHeight="1" s="1">
      <c r="A394" s="241" t="n"/>
      <c r="B394" s="288" t="n"/>
      <c r="C394" s="406" t="n"/>
      <c r="D394" s="406" t="n"/>
      <c r="E394" s="406" t="n"/>
      <c r="F394" s="406" t="n"/>
      <c r="G394" s="406" t="n"/>
      <c r="H394" s="406" t="n"/>
      <c r="I394" s="406" t="n"/>
      <c r="J394" s="406" t="n"/>
      <c r="K394" s="406" t="n"/>
    </row>
    <row r="395" ht="16.5" customFormat="1" customHeight="1" s="1">
      <c r="A395" s="241" t="n"/>
      <c r="B395" s="288" t="n"/>
      <c r="C395" s="406" t="n"/>
      <c r="D395" s="406" t="n"/>
      <c r="E395" s="406" t="n"/>
      <c r="F395" s="406" t="n"/>
      <c r="G395" s="406" t="n"/>
      <c r="H395" s="406" t="n"/>
      <c r="I395" s="406" t="n"/>
      <c r="J395" s="406" t="n"/>
      <c r="K395" s="406" t="n"/>
    </row>
    <row r="396" ht="16.5" customFormat="1" customHeight="1" s="1">
      <c r="A396" s="241" t="n"/>
      <c r="B396" s="288" t="n"/>
      <c r="C396" s="406" t="n"/>
      <c r="D396" s="406" t="n"/>
      <c r="E396" s="406" t="n"/>
      <c r="F396" s="406" t="n"/>
      <c r="G396" s="406" t="n"/>
      <c r="H396" s="406" t="n"/>
      <c r="I396" s="406" t="n"/>
      <c r="J396" s="406" t="n"/>
      <c r="K396" s="406" t="n"/>
    </row>
    <row r="397" ht="16.5" customFormat="1" customHeight="1" s="1">
      <c r="A397" s="241" t="n"/>
      <c r="B397" s="288" t="n"/>
      <c r="C397" s="406" t="n"/>
      <c r="D397" s="406" t="n"/>
      <c r="E397" s="406" t="n"/>
      <c r="F397" s="406" t="n"/>
      <c r="G397" s="406" t="n"/>
      <c r="H397" s="406" t="n"/>
      <c r="I397" s="406" t="n"/>
      <c r="J397" s="406" t="n"/>
      <c r="K397" s="406" t="n"/>
    </row>
    <row r="398" ht="16.5" customFormat="1" customHeight="1" s="1">
      <c r="A398" s="241" t="n"/>
      <c r="B398" s="288" t="n"/>
      <c r="C398" s="406" t="n"/>
      <c r="D398" s="406" t="n"/>
      <c r="E398" s="406" t="n"/>
      <c r="F398" s="406" t="n"/>
      <c r="G398" s="406" t="n"/>
      <c r="H398" s="406" t="n"/>
      <c r="I398" s="406" t="n"/>
      <c r="J398" s="406" t="n"/>
      <c r="K398" s="406" t="n"/>
    </row>
    <row r="399" ht="16.5" customFormat="1" customHeight="1" s="1">
      <c r="A399" s="241" t="n"/>
      <c r="B399" s="288" t="n"/>
      <c r="C399" s="406" t="n"/>
      <c r="D399" s="406" t="n"/>
      <c r="E399" s="406" t="n"/>
      <c r="F399" s="406" t="n"/>
      <c r="G399" s="406" t="n"/>
      <c r="H399" s="406" t="n"/>
      <c r="I399" s="406" t="n"/>
      <c r="J399" s="406" t="n"/>
      <c r="K399" s="406" t="n"/>
    </row>
    <row r="400" ht="16.5" customFormat="1" customHeight="1" s="1">
      <c r="A400" s="241" t="n"/>
      <c r="B400" s="288" t="n"/>
      <c r="C400" s="406" t="n"/>
      <c r="D400" s="406" t="n"/>
      <c r="E400" s="406" t="n"/>
      <c r="F400" s="406" t="n"/>
      <c r="G400" s="406" t="n"/>
      <c r="H400" s="406" t="n"/>
      <c r="I400" s="406" t="n"/>
      <c r="J400" s="406" t="n"/>
      <c r="K400" s="406" t="n"/>
    </row>
    <row r="401" ht="16.5" customFormat="1" customHeight="1" s="1">
      <c r="A401" s="241" t="n"/>
      <c r="B401" s="288" t="n"/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</row>
    <row r="402" ht="16.5" customFormat="1" customHeight="1" s="1">
      <c r="A402" s="241" t="n"/>
      <c r="B402" s="288" t="n"/>
      <c r="C402" s="406" t="n"/>
      <c r="D402" s="406" t="n"/>
      <c r="E402" s="406" t="n"/>
      <c r="F402" s="406" t="n"/>
      <c r="G402" s="406" t="n"/>
      <c r="H402" s="406" t="n"/>
      <c r="I402" s="406" t="n"/>
      <c r="J402" s="406" t="n"/>
      <c r="K402" s="406" t="n"/>
    </row>
    <row r="403" ht="16.5" customFormat="1" customHeight="1" s="1">
      <c r="A403" s="241" t="n"/>
      <c r="B403" s="288" t="n"/>
      <c r="C403" s="406" t="n"/>
      <c r="D403" s="406" t="n"/>
      <c r="E403" s="406" t="n"/>
      <c r="F403" s="406" t="n"/>
      <c r="G403" s="406" t="n"/>
      <c r="H403" s="406" t="n"/>
      <c r="I403" s="406" t="n"/>
      <c r="J403" s="406" t="n"/>
      <c r="K403" s="406" t="n"/>
    </row>
    <row r="404" ht="16.5" customFormat="1" customHeight="1" s="1">
      <c r="A404" s="241" t="n"/>
      <c r="B404" s="288" t="n"/>
      <c r="C404" s="406" t="n"/>
      <c r="D404" s="406" t="n"/>
      <c r="E404" s="406" t="n"/>
      <c r="F404" s="406" t="n"/>
      <c r="G404" s="406" t="n"/>
      <c r="H404" s="406" t="n"/>
      <c r="I404" s="406" t="n"/>
      <c r="J404" s="406" t="n"/>
      <c r="K404" s="406" t="n"/>
    </row>
    <row r="405" ht="16.5" customFormat="1" customHeight="1" s="1">
      <c r="A405" s="241" t="n"/>
      <c r="B405" s="288" t="n"/>
      <c r="C405" s="406" t="n"/>
      <c r="D405" s="406" t="n"/>
      <c r="E405" s="406" t="n"/>
      <c r="F405" s="406" t="n"/>
      <c r="G405" s="406" t="n"/>
      <c r="H405" s="406" t="n"/>
      <c r="I405" s="406" t="n"/>
      <c r="J405" s="406" t="n"/>
      <c r="K405" s="406" t="n"/>
    </row>
    <row r="406" ht="16.5" customFormat="1" customHeight="1" s="1">
      <c r="A406" s="241" t="n"/>
      <c r="B406" s="288" t="n"/>
      <c r="C406" s="406" t="n"/>
      <c r="D406" s="406" t="n"/>
      <c r="E406" s="406" t="n"/>
      <c r="F406" s="406" t="n"/>
      <c r="G406" s="406" t="n"/>
      <c r="H406" s="406" t="n"/>
      <c r="I406" s="406" t="n"/>
      <c r="J406" s="406" t="n"/>
      <c r="K406" s="406" t="n"/>
    </row>
    <row r="407" ht="16.5" customFormat="1" customHeight="1" s="1">
      <c r="A407" s="241" t="n"/>
      <c r="B407" s="288" t="n"/>
      <c r="C407" s="406" t="n"/>
      <c r="D407" s="406" t="n"/>
      <c r="E407" s="406" t="n"/>
      <c r="F407" s="406" t="n"/>
      <c r="G407" s="406" t="n"/>
      <c r="H407" s="406" t="n"/>
      <c r="I407" s="406" t="n"/>
      <c r="J407" s="406" t="n"/>
      <c r="K407" s="406" t="n"/>
    </row>
    <row r="408" ht="16.5" customFormat="1" customHeight="1" s="1">
      <c r="A408" s="241" t="n"/>
      <c r="B408" s="288" t="n"/>
      <c r="C408" s="406" t="n"/>
      <c r="D408" s="406" t="n"/>
      <c r="E408" s="406" t="n"/>
      <c r="F408" s="406" t="n"/>
      <c r="G408" s="406" t="n"/>
      <c r="H408" s="406" t="n"/>
      <c r="I408" s="406" t="n"/>
      <c r="J408" s="406" t="n"/>
      <c r="K408" s="406" t="n"/>
    </row>
    <row r="409" ht="16.5" customFormat="1" customHeight="1" s="1">
      <c r="A409" s="241" t="n"/>
      <c r="B409" s="288" t="n"/>
      <c r="C409" s="406" t="n"/>
      <c r="D409" s="406" t="n"/>
      <c r="E409" s="406" t="n"/>
      <c r="F409" s="406" t="n"/>
      <c r="G409" s="406" t="n"/>
      <c r="H409" s="406" t="n"/>
      <c r="I409" s="406" t="n"/>
      <c r="J409" s="406" t="n"/>
      <c r="K409" s="406" t="n"/>
    </row>
    <row r="410" ht="16.5" customFormat="1" customHeight="1" s="1">
      <c r="A410" s="241" t="n"/>
      <c r="B410" s="288" t="n"/>
      <c r="C410" s="406" t="n"/>
      <c r="D410" s="406" t="n"/>
      <c r="E410" s="406" t="n"/>
      <c r="F410" s="406" t="n"/>
      <c r="G410" s="406" t="n"/>
      <c r="H410" s="406" t="n"/>
      <c r="I410" s="406" t="n"/>
      <c r="J410" s="406" t="n"/>
      <c r="K410" s="406" t="n"/>
    </row>
    <row r="411" ht="16.5" customFormat="1" customHeight="1" s="1">
      <c r="A411" s="241" t="n"/>
      <c r="B411" s="288" t="n"/>
      <c r="C411" s="406" t="n"/>
      <c r="D411" s="406" t="n"/>
      <c r="E411" s="406" t="n"/>
      <c r="F411" s="406" t="n"/>
      <c r="G411" s="406" t="n"/>
      <c r="H411" s="406" t="n"/>
      <c r="I411" s="406" t="n"/>
      <c r="J411" s="406" t="n"/>
      <c r="K411" s="406" t="n"/>
    </row>
    <row r="412" ht="16.5" customFormat="1" customHeight="1" s="1">
      <c r="A412" s="241" t="n"/>
      <c r="B412" s="288" t="n"/>
      <c r="C412" s="406" t="n"/>
      <c r="D412" s="406" t="n"/>
      <c r="E412" s="406" t="n"/>
      <c r="F412" s="406" t="n"/>
      <c r="G412" s="406" t="n"/>
      <c r="H412" s="406" t="n"/>
      <c r="I412" s="406" t="n"/>
      <c r="J412" s="406" t="n"/>
      <c r="K412" s="406" t="n"/>
    </row>
    <row r="413" ht="16.5" customFormat="1" customHeight="1" s="1">
      <c r="A413" s="241" t="n"/>
      <c r="B413" s="288" t="n"/>
      <c r="C413" s="406" t="n"/>
      <c r="D413" s="406" t="n"/>
      <c r="E413" s="406" t="n"/>
      <c r="F413" s="406" t="n"/>
      <c r="G413" s="406" t="n"/>
      <c r="H413" s="406" t="n"/>
      <c r="I413" s="406" t="n"/>
      <c r="J413" s="406" t="n"/>
      <c r="K413" s="406" t="n"/>
    </row>
    <row r="414" ht="16.5" customFormat="1" customHeight="1" s="1">
      <c r="A414" s="241" t="n"/>
      <c r="B414" s="288" t="n"/>
      <c r="C414" s="406" t="n"/>
      <c r="D414" s="406" t="n"/>
      <c r="E414" s="406" t="n"/>
      <c r="F414" s="406" t="n"/>
      <c r="G414" s="406" t="n"/>
      <c r="H414" s="406" t="n"/>
      <c r="I414" s="406" t="n"/>
      <c r="J414" s="406" t="n"/>
      <c r="K414" s="406" t="n"/>
    </row>
    <row r="415" ht="16.5" customFormat="1" customHeight="1" s="1">
      <c r="A415" s="241" t="n"/>
      <c r="B415" s="288" t="n"/>
      <c r="C415" s="406" t="n"/>
      <c r="D415" s="406" t="n"/>
      <c r="E415" s="406" t="n"/>
      <c r="F415" s="406" t="n"/>
      <c r="G415" s="406" t="n"/>
      <c r="H415" s="406" t="n"/>
      <c r="I415" s="406" t="n"/>
      <c r="J415" s="406" t="n"/>
      <c r="K415" s="406" t="n"/>
    </row>
    <row r="416" ht="16.5" customFormat="1" customHeight="1" s="1">
      <c r="A416" s="241" t="n"/>
      <c r="B416" s="288" t="n"/>
      <c r="C416" s="406" t="n"/>
      <c r="D416" s="406" t="n"/>
      <c r="E416" s="406" t="n"/>
      <c r="F416" s="406" t="n"/>
      <c r="G416" s="406" t="n"/>
      <c r="H416" s="406" t="n"/>
      <c r="I416" s="406" t="n"/>
      <c r="J416" s="406" t="n"/>
      <c r="K416" s="406" t="n"/>
    </row>
    <row r="417" ht="16.5" customFormat="1" customHeight="1" s="1">
      <c r="A417" s="241" t="n"/>
      <c r="B417" s="288" t="n"/>
      <c r="C417" s="406" t="n"/>
      <c r="D417" s="406" t="n"/>
      <c r="E417" s="406" t="n"/>
      <c r="F417" s="406" t="n"/>
      <c r="G417" s="406" t="n"/>
      <c r="H417" s="406" t="n"/>
      <c r="I417" s="406" t="n"/>
      <c r="J417" s="406" t="n"/>
      <c r="K417" s="406" t="n"/>
    </row>
    <row r="418" ht="16.5" customFormat="1" customHeight="1" s="1">
      <c r="A418" s="241" t="n"/>
      <c r="B418" s="288" t="n"/>
      <c r="C418" s="406" t="n"/>
      <c r="D418" s="406" t="n"/>
      <c r="E418" s="406" t="n"/>
      <c r="F418" s="406" t="n"/>
      <c r="G418" s="406" t="n"/>
      <c r="H418" s="406" t="n"/>
      <c r="I418" s="406" t="n"/>
      <c r="J418" s="406" t="n"/>
      <c r="K418" s="406" t="n"/>
    </row>
    <row r="419" ht="16.5" customFormat="1" customHeight="1" s="1">
      <c r="A419" s="241" t="n"/>
      <c r="B419" s="288" t="n"/>
      <c r="C419" s="406" t="n"/>
      <c r="D419" s="406" t="n"/>
      <c r="E419" s="406" t="n"/>
      <c r="F419" s="406" t="n"/>
      <c r="G419" s="406" t="n"/>
      <c r="H419" s="406" t="n"/>
      <c r="I419" s="406" t="n"/>
      <c r="J419" s="406" t="n"/>
      <c r="K419" s="406" t="n"/>
    </row>
    <row r="420" ht="16.5" customFormat="1" customHeight="1" s="1">
      <c r="A420" s="241" t="n"/>
      <c r="B420" s="288" t="n"/>
      <c r="C420" s="406" t="n"/>
      <c r="D420" s="406" t="n"/>
      <c r="E420" s="406" t="n"/>
      <c r="F420" s="406" t="n"/>
      <c r="G420" s="406" t="n"/>
      <c r="H420" s="406" t="n"/>
      <c r="I420" s="406" t="n"/>
      <c r="J420" s="406" t="n"/>
      <c r="K420" s="406" t="n"/>
    </row>
    <row r="421" ht="16.5" customFormat="1" customHeight="1" s="1">
      <c r="A421" s="241" t="n"/>
      <c r="B421" s="288" t="n"/>
      <c r="C421" s="406" t="n"/>
      <c r="D421" s="406" t="n"/>
      <c r="E421" s="406" t="n"/>
      <c r="F421" s="406" t="n"/>
      <c r="G421" s="406" t="n"/>
      <c r="H421" s="406" t="n"/>
      <c r="I421" s="406" t="n"/>
      <c r="J421" s="406" t="n"/>
      <c r="K421" s="406" t="n"/>
    </row>
    <row r="422" ht="16.5" customFormat="1" customHeight="1" s="1">
      <c r="A422" s="241" t="n"/>
      <c r="B422" s="288" t="n"/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</row>
    <row r="423" ht="16.5" customFormat="1" customHeight="1" s="1">
      <c r="A423" s="241" t="n"/>
      <c r="B423" s="288" t="n"/>
      <c r="C423" s="406" t="n"/>
      <c r="D423" s="406" t="n"/>
      <c r="E423" s="406" t="n"/>
      <c r="F423" s="406" t="n"/>
      <c r="G423" s="406" t="n"/>
      <c r="H423" s="406" t="n"/>
      <c r="I423" s="406" t="n"/>
      <c r="J423" s="406" t="n"/>
      <c r="K423" s="406" t="n"/>
    </row>
    <row r="424" ht="16.5" customFormat="1" customHeight="1" s="1">
      <c r="A424" s="241" t="n"/>
      <c r="B424" s="288" t="n"/>
      <c r="C424" s="406" t="n"/>
      <c r="D424" s="406" t="n"/>
      <c r="E424" s="406" t="n"/>
      <c r="F424" s="406" t="n"/>
      <c r="G424" s="406" t="n"/>
      <c r="H424" s="406" t="n"/>
      <c r="I424" s="406" t="n"/>
      <c r="J424" s="406" t="n"/>
      <c r="K424" s="406" t="n"/>
    </row>
    <row r="425" ht="16.5" customFormat="1" customHeight="1" s="1">
      <c r="A425" s="241" t="n"/>
      <c r="B425" s="288" t="n"/>
      <c r="C425" s="406" t="n"/>
      <c r="D425" s="406" t="n"/>
      <c r="E425" s="406" t="n"/>
      <c r="F425" s="406" t="n"/>
      <c r="G425" s="406" t="n"/>
      <c r="H425" s="406" t="n"/>
      <c r="I425" s="406" t="n"/>
      <c r="J425" s="406" t="n"/>
      <c r="K425" s="406" t="n"/>
    </row>
    <row r="426" ht="16.5" customFormat="1" customHeight="1" s="1">
      <c r="A426" s="241" t="n"/>
      <c r="B426" s="288" t="n"/>
      <c r="C426" s="406" t="n"/>
      <c r="D426" s="406" t="n"/>
      <c r="E426" s="406" t="n"/>
      <c r="F426" s="406" t="n"/>
      <c r="G426" s="406" t="n"/>
      <c r="H426" s="406" t="n"/>
      <c r="I426" s="406" t="n"/>
      <c r="J426" s="406" t="n"/>
      <c r="K426" s="406" t="n"/>
    </row>
    <row r="427" ht="16.5" customFormat="1" customHeight="1" s="1">
      <c r="A427" s="241" t="n"/>
      <c r="B427" s="288" t="n"/>
      <c r="C427" s="406" t="n"/>
      <c r="D427" s="406" t="n"/>
      <c r="E427" s="406" t="n"/>
      <c r="F427" s="406" t="n"/>
      <c r="G427" s="406" t="n"/>
      <c r="H427" s="406" t="n"/>
      <c r="I427" s="406" t="n"/>
      <c r="J427" s="406" t="n"/>
      <c r="K427" s="406" t="n"/>
    </row>
    <row r="428" ht="16.5" customFormat="1" customHeight="1" s="1">
      <c r="A428" s="241" t="n"/>
      <c r="B428" s="288" t="n"/>
      <c r="C428" s="406" t="n"/>
      <c r="D428" s="406" t="n"/>
      <c r="E428" s="406" t="n"/>
      <c r="F428" s="406" t="n"/>
      <c r="G428" s="406" t="n"/>
      <c r="H428" s="406" t="n"/>
      <c r="I428" s="406" t="n"/>
      <c r="J428" s="406" t="n"/>
      <c r="K428" s="406" t="n"/>
    </row>
    <row r="429" ht="16.5" customFormat="1" customHeight="1" s="1">
      <c r="A429" s="241" t="n"/>
      <c r="B429" s="288" t="n"/>
      <c r="C429" s="406" t="n"/>
      <c r="D429" s="406" t="n"/>
      <c r="E429" s="406" t="n"/>
      <c r="F429" s="406" t="n"/>
      <c r="G429" s="406" t="n"/>
      <c r="H429" s="406" t="n"/>
      <c r="I429" s="406" t="n"/>
      <c r="J429" s="406" t="n"/>
      <c r="K429" s="406" t="n"/>
    </row>
    <row r="430" ht="16.5" customFormat="1" customHeight="1" s="1">
      <c r="A430" s="241" t="n"/>
      <c r="B430" s="288" t="n"/>
      <c r="C430" s="406" t="n"/>
      <c r="D430" s="406" t="n"/>
      <c r="E430" s="406" t="n"/>
      <c r="F430" s="406" t="n"/>
      <c r="G430" s="406" t="n"/>
      <c r="H430" s="406" t="n"/>
      <c r="I430" s="406" t="n"/>
      <c r="J430" s="406" t="n"/>
      <c r="K430" s="406" t="n"/>
    </row>
    <row r="431" ht="16.5" customFormat="1" customHeight="1" s="1">
      <c r="A431" s="241" t="n"/>
      <c r="B431" s="288" t="n"/>
      <c r="C431" s="406" t="n"/>
      <c r="D431" s="406" t="n"/>
      <c r="E431" s="406" t="n"/>
      <c r="F431" s="406" t="n"/>
      <c r="G431" s="406" t="n"/>
      <c r="H431" s="406" t="n"/>
      <c r="I431" s="406" t="n"/>
      <c r="J431" s="406" t="n"/>
      <c r="K431" s="406" t="n"/>
    </row>
    <row r="432" ht="16.5" customFormat="1" customHeight="1" s="1">
      <c r="A432" s="241" t="n"/>
      <c r="B432" s="288" t="n"/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</row>
    <row r="433" ht="16.5" customFormat="1" customHeight="1" s="1">
      <c r="A433" s="241" t="n"/>
      <c r="B433" s="288" t="n"/>
      <c r="C433" s="406" t="n"/>
      <c r="D433" s="406" t="n"/>
      <c r="E433" s="406" t="n"/>
      <c r="F433" s="406" t="n"/>
      <c r="G433" s="406" t="n"/>
      <c r="H433" s="406" t="n"/>
      <c r="I433" s="406" t="n"/>
      <c r="J433" s="406" t="n"/>
      <c r="K433" s="406" t="n"/>
    </row>
    <row r="434" ht="16.5" customFormat="1" customHeight="1" s="1">
      <c r="A434" s="241" t="n"/>
      <c r="B434" s="288" t="n"/>
      <c r="C434" s="406" t="n"/>
      <c r="D434" s="406" t="n"/>
      <c r="E434" s="406" t="n"/>
      <c r="F434" s="406" t="n"/>
      <c r="G434" s="406" t="n"/>
      <c r="H434" s="406" t="n"/>
      <c r="I434" s="406" t="n"/>
      <c r="J434" s="406" t="n"/>
      <c r="K434" s="406" t="n"/>
    </row>
    <row r="435" ht="16.5" customFormat="1" customHeight="1" s="1">
      <c r="A435" s="241" t="n"/>
      <c r="B435" s="288" t="n"/>
      <c r="C435" s="406" t="n"/>
      <c r="D435" s="406" t="n"/>
      <c r="E435" s="406" t="n"/>
      <c r="F435" s="406" t="n"/>
      <c r="G435" s="406" t="n"/>
      <c r="H435" s="406" t="n"/>
      <c r="I435" s="406" t="n"/>
      <c r="J435" s="406" t="n"/>
      <c r="K435" s="406" t="n"/>
    </row>
    <row r="436" ht="16.5" customFormat="1" customHeight="1" s="1">
      <c r="A436" s="241" t="n"/>
      <c r="B436" s="288" t="n"/>
      <c r="C436" s="406" t="n"/>
      <c r="D436" s="406" t="n"/>
      <c r="E436" s="406" t="n"/>
      <c r="F436" s="406" t="n"/>
      <c r="G436" s="406" t="n"/>
      <c r="H436" s="406" t="n"/>
      <c r="I436" s="406" t="n"/>
      <c r="J436" s="406" t="n"/>
      <c r="K436" s="406" t="n"/>
    </row>
    <row r="437" ht="16.5" customFormat="1" customHeight="1" s="1">
      <c r="A437" s="241" t="n"/>
      <c r="B437" s="288" t="n"/>
      <c r="C437" s="406" t="n"/>
      <c r="D437" s="406" t="n"/>
      <c r="E437" s="406" t="n"/>
      <c r="F437" s="406" t="n"/>
      <c r="G437" s="406" t="n"/>
      <c r="H437" s="406" t="n"/>
      <c r="I437" s="406" t="n"/>
      <c r="J437" s="406" t="n"/>
      <c r="K437" s="406" t="n"/>
    </row>
    <row r="438" ht="16.5" customFormat="1" customHeight="1" s="1">
      <c r="A438" s="241" t="n"/>
      <c r="B438" s="288" t="n"/>
      <c r="C438" s="406" t="n"/>
      <c r="D438" s="406" t="n"/>
      <c r="E438" s="406" t="n"/>
      <c r="F438" s="406" t="n"/>
      <c r="G438" s="406" t="n"/>
      <c r="H438" s="406" t="n"/>
      <c r="I438" s="406" t="n"/>
      <c r="J438" s="406" t="n"/>
      <c r="K438" s="406" t="n"/>
    </row>
    <row r="439" ht="16.5" customFormat="1" customHeight="1" s="1">
      <c r="A439" s="241" t="n"/>
      <c r="B439" s="288" t="n"/>
      <c r="C439" s="406" t="n"/>
      <c r="D439" s="406" t="n"/>
      <c r="E439" s="406" t="n"/>
      <c r="F439" s="406" t="n"/>
      <c r="G439" s="406" t="n"/>
      <c r="H439" s="406" t="n"/>
      <c r="I439" s="406" t="n"/>
      <c r="J439" s="406" t="n"/>
      <c r="K439" s="406" t="n"/>
    </row>
    <row r="440" ht="16.5" customFormat="1" customHeight="1" s="1">
      <c r="A440" s="241" t="n"/>
      <c r="B440" s="288" t="n"/>
      <c r="C440" s="406" t="n"/>
      <c r="D440" s="406" t="n"/>
      <c r="E440" s="406" t="n"/>
      <c r="F440" s="406" t="n"/>
      <c r="G440" s="406" t="n"/>
      <c r="H440" s="406" t="n"/>
      <c r="I440" s="406" t="n"/>
      <c r="J440" s="406" t="n"/>
      <c r="K440" s="406" t="n"/>
    </row>
    <row r="441" ht="16.5" customFormat="1" customHeight="1" s="1">
      <c r="A441" s="241" t="n"/>
      <c r="B441" s="288" t="n"/>
      <c r="C441" s="406" t="n"/>
      <c r="D441" s="406" t="n"/>
      <c r="E441" s="406" t="n"/>
      <c r="F441" s="406" t="n"/>
      <c r="G441" s="406" t="n"/>
      <c r="H441" s="406" t="n"/>
      <c r="I441" s="406" t="n"/>
      <c r="J441" s="406" t="n"/>
      <c r="K441" s="406" t="n"/>
    </row>
    <row r="442" ht="16.5" customFormat="1" customHeight="1" s="1">
      <c r="A442" s="241" t="n"/>
      <c r="B442" s="288" t="n"/>
      <c r="C442" s="406" t="n"/>
      <c r="D442" s="406" t="n"/>
      <c r="E442" s="406" t="n"/>
      <c r="F442" s="406" t="n"/>
      <c r="G442" s="406" t="n"/>
      <c r="H442" s="406" t="n"/>
      <c r="I442" s="406" t="n"/>
      <c r="J442" s="406" t="n"/>
      <c r="K442" s="406" t="n"/>
    </row>
    <row r="443" ht="16.5" customFormat="1" customHeight="1" s="1">
      <c r="A443" s="241" t="n"/>
      <c r="B443" s="288" t="n"/>
      <c r="C443" s="406" t="n"/>
      <c r="D443" s="406" t="n"/>
      <c r="E443" s="406" t="n"/>
      <c r="F443" s="406" t="n"/>
      <c r="G443" s="406" t="n"/>
      <c r="H443" s="406" t="n"/>
      <c r="I443" s="406" t="n"/>
      <c r="J443" s="406" t="n"/>
      <c r="K443" s="406" t="n"/>
    </row>
    <row r="444" ht="16.5" customFormat="1" customHeight="1" s="1">
      <c r="A444" s="241" t="n"/>
      <c r="B444" s="288" t="n"/>
      <c r="C444" s="406" t="n"/>
      <c r="D444" s="406" t="n"/>
      <c r="E444" s="406" t="n"/>
      <c r="F444" s="406" t="n"/>
      <c r="G444" s="406" t="n"/>
      <c r="H444" s="406" t="n"/>
      <c r="I444" s="406" t="n"/>
      <c r="J444" s="406" t="n"/>
      <c r="K444" s="406" t="n"/>
    </row>
    <row r="445" ht="16.5" customFormat="1" customHeight="1" s="1">
      <c r="A445" s="241" t="n"/>
      <c r="B445" s="288" t="n"/>
      <c r="C445" s="406" t="n"/>
      <c r="D445" s="406" t="n"/>
      <c r="E445" s="406" t="n"/>
      <c r="F445" s="406" t="n"/>
      <c r="G445" s="406" t="n"/>
      <c r="H445" s="406" t="n"/>
      <c r="I445" s="406" t="n"/>
      <c r="J445" s="406" t="n"/>
      <c r="K445" s="406" t="n"/>
    </row>
    <row r="446" ht="16.5" customFormat="1" customHeight="1" s="1">
      <c r="A446" s="241" t="n"/>
      <c r="B446" s="288" t="n"/>
      <c r="C446" s="406" t="n"/>
      <c r="D446" s="406" t="n"/>
      <c r="E446" s="406" t="n"/>
      <c r="F446" s="406" t="n"/>
      <c r="G446" s="406" t="n"/>
      <c r="H446" s="406" t="n"/>
      <c r="I446" s="406" t="n"/>
      <c r="J446" s="406" t="n"/>
      <c r="K446" s="406" t="n"/>
    </row>
    <row r="447" ht="16.5" customFormat="1" customHeight="1" s="1">
      <c r="A447" s="241" t="n"/>
      <c r="B447" s="288" t="n"/>
      <c r="C447" s="406" t="n"/>
      <c r="D447" s="406" t="n"/>
      <c r="E447" s="406" t="n"/>
      <c r="F447" s="406" t="n"/>
      <c r="G447" s="406" t="n"/>
      <c r="H447" s="406" t="n"/>
      <c r="I447" s="406" t="n"/>
      <c r="J447" s="406" t="n"/>
      <c r="K447" s="406" t="n"/>
    </row>
    <row r="448" ht="16.5" customFormat="1" customHeight="1" s="1">
      <c r="A448" s="241" t="n"/>
      <c r="B448" s="288" t="n"/>
      <c r="C448" s="406" t="n"/>
      <c r="D448" s="406" t="n"/>
      <c r="E448" s="406" t="n"/>
      <c r="F448" s="406" t="n"/>
      <c r="G448" s="406" t="n"/>
      <c r="H448" s="406" t="n"/>
      <c r="I448" s="406" t="n"/>
      <c r="J448" s="406" t="n"/>
      <c r="K448" s="406" t="n"/>
    </row>
    <row r="449" ht="16.5" customFormat="1" customHeight="1" s="1">
      <c r="A449" s="241" t="n"/>
      <c r="B449" s="288" t="n"/>
      <c r="C449" s="406" t="n"/>
      <c r="D449" s="406" t="n"/>
      <c r="E449" s="406" t="n"/>
      <c r="F449" s="406" t="n"/>
      <c r="G449" s="406" t="n"/>
      <c r="H449" s="406" t="n"/>
      <c r="I449" s="406" t="n"/>
      <c r="J449" s="406" t="n"/>
      <c r="K449" s="406" t="n"/>
    </row>
    <row r="450" ht="16.5" customFormat="1" customHeight="1" s="1">
      <c r="A450" s="241" t="n"/>
      <c r="B450" s="288" t="n"/>
      <c r="C450" s="406" t="n"/>
      <c r="D450" s="406" t="n"/>
      <c r="E450" s="406" t="n"/>
      <c r="F450" s="406" t="n"/>
      <c r="G450" s="406" t="n"/>
      <c r="H450" s="406" t="n"/>
      <c r="I450" s="406" t="n"/>
      <c r="J450" s="406" t="n"/>
      <c r="K450" s="406" t="n"/>
    </row>
    <row r="451" ht="16.5" customFormat="1" customHeight="1" s="1">
      <c r="A451" s="241" t="n"/>
      <c r="B451" s="288" t="n"/>
      <c r="C451" s="406" t="n"/>
      <c r="D451" s="406" t="n"/>
      <c r="E451" s="406" t="n"/>
      <c r="F451" s="406" t="n"/>
      <c r="G451" s="406" t="n"/>
      <c r="H451" s="406" t="n"/>
      <c r="I451" s="406" t="n"/>
      <c r="J451" s="406" t="n"/>
      <c r="K451" s="406" t="n"/>
    </row>
    <row r="452" ht="16.5" customFormat="1" customHeight="1" s="1">
      <c r="A452" s="241" t="n"/>
      <c r="B452" s="288" t="n"/>
      <c r="C452" s="406" t="n"/>
      <c r="D452" s="406" t="n"/>
      <c r="E452" s="406" t="n"/>
      <c r="F452" s="406" t="n"/>
      <c r="G452" s="406" t="n"/>
      <c r="H452" s="406" t="n"/>
      <c r="I452" s="406" t="n"/>
      <c r="J452" s="406" t="n"/>
      <c r="K452" s="406" t="n"/>
    </row>
    <row r="453" ht="16.5" customFormat="1" customHeight="1" s="1">
      <c r="A453" s="241" t="n"/>
      <c r="B453" s="288" t="n"/>
      <c r="C453" s="406" t="n"/>
      <c r="D453" s="406" t="n"/>
      <c r="E453" s="406" t="n"/>
      <c r="F453" s="406" t="n"/>
      <c r="G453" s="406" t="n"/>
      <c r="H453" s="406" t="n"/>
      <c r="I453" s="406" t="n"/>
      <c r="J453" s="406" t="n"/>
      <c r="K453" s="406" t="n"/>
    </row>
    <row r="454" ht="16.5" customFormat="1" customHeight="1" s="1">
      <c r="A454" s="241" t="n"/>
      <c r="B454" s="288" t="n"/>
      <c r="C454" s="406" t="n"/>
      <c r="D454" s="406" t="n"/>
      <c r="E454" s="406" t="n"/>
      <c r="F454" s="406" t="n"/>
      <c r="G454" s="406" t="n"/>
      <c r="H454" s="406" t="n"/>
      <c r="I454" s="406" t="n"/>
      <c r="J454" s="406" t="n"/>
      <c r="K454" s="406" t="n"/>
    </row>
    <row r="455" ht="16.5" customFormat="1" customHeight="1" s="1">
      <c r="A455" s="241" t="n"/>
      <c r="B455" s="288" t="n"/>
      <c r="C455" s="406" t="n"/>
      <c r="D455" s="406" t="n"/>
      <c r="E455" s="406" t="n"/>
      <c r="F455" s="406" t="n"/>
      <c r="G455" s="406" t="n"/>
      <c r="H455" s="406" t="n"/>
      <c r="I455" s="406" t="n"/>
      <c r="J455" s="406" t="n"/>
      <c r="K455" s="406" t="n"/>
    </row>
    <row r="456" ht="16.5" customFormat="1" customHeight="1" s="1">
      <c r="A456" s="241" t="n"/>
      <c r="B456" s="288" t="n"/>
      <c r="C456" s="406" t="n"/>
      <c r="D456" s="406" t="n"/>
      <c r="E456" s="406" t="n"/>
      <c r="F456" s="406" t="n"/>
      <c r="G456" s="406" t="n"/>
      <c r="H456" s="406" t="n"/>
      <c r="I456" s="406" t="n"/>
      <c r="J456" s="406" t="n"/>
      <c r="K456" s="406" t="n"/>
    </row>
    <row r="457" ht="16.5" customFormat="1" customHeight="1" s="1">
      <c r="A457" s="241" t="n"/>
      <c r="B457" s="288" t="n"/>
      <c r="C457" s="406" t="n"/>
      <c r="D457" s="406" t="n"/>
      <c r="E457" s="406" t="n"/>
      <c r="F457" s="406" t="n"/>
      <c r="G457" s="406" t="n"/>
      <c r="H457" s="406" t="n"/>
      <c r="I457" s="406" t="n"/>
      <c r="J457" s="406" t="n"/>
      <c r="K457" s="406" t="n"/>
    </row>
    <row r="458" ht="16.5" customFormat="1" customHeight="1" s="1">
      <c r="A458" s="241" t="n"/>
      <c r="B458" s="288" t="n"/>
      <c r="C458" s="406" t="n"/>
      <c r="D458" s="406" t="n"/>
      <c r="E458" s="406" t="n"/>
      <c r="F458" s="406" t="n"/>
      <c r="G458" s="406" t="n"/>
      <c r="H458" s="406" t="n"/>
      <c r="I458" s="406" t="n"/>
      <c r="J458" s="406" t="n"/>
      <c r="K458" s="406" t="n"/>
    </row>
    <row r="459" ht="16.5" customFormat="1" customHeight="1" s="1">
      <c r="A459" s="241" t="n"/>
      <c r="B459" s="288" t="n"/>
      <c r="C459" s="406" t="n"/>
      <c r="D459" s="406" t="n"/>
      <c r="E459" s="406" t="n"/>
      <c r="F459" s="406" t="n"/>
      <c r="G459" s="406" t="n"/>
      <c r="H459" s="406" t="n"/>
      <c r="I459" s="406" t="n"/>
      <c r="J459" s="406" t="n"/>
      <c r="K459" s="406" t="n"/>
    </row>
    <row r="460" ht="16.5" customFormat="1" customHeight="1" s="1">
      <c r="A460" s="241" t="n"/>
      <c r="B460" s="288" t="n"/>
      <c r="C460" s="406" t="n"/>
      <c r="D460" s="406" t="n"/>
      <c r="E460" s="406" t="n"/>
      <c r="F460" s="406" t="n"/>
      <c r="G460" s="406" t="n"/>
      <c r="H460" s="406" t="n"/>
      <c r="I460" s="406" t="n"/>
      <c r="J460" s="406" t="n"/>
      <c r="K460" s="406" t="n"/>
    </row>
    <row r="461" ht="16.5" customFormat="1" customHeight="1" s="1">
      <c r="A461" s="241" t="n"/>
      <c r="B461" s="288" t="n"/>
      <c r="C461" s="406" t="n"/>
      <c r="D461" s="406" t="n"/>
      <c r="E461" s="406" t="n"/>
      <c r="F461" s="406" t="n"/>
      <c r="G461" s="406" t="n"/>
      <c r="H461" s="406" t="n"/>
      <c r="I461" s="406" t="n"/>
      <c r="J461" s="406" t="n"/>
      <c r="K461" s="406" t="n"/>
    </row>
    <row r="462" ht="16.5" customFormat="1" customHeight="1" s="1">
      <c r="A462" s="241" t="n"/>
      <c r="B462" s="288" t="n"/>
      <c r="C462" s="406" t="n"/>
      <c r="D462" s="406" t="n"/>
      <c r="E462" s="406" t="n"/>
      <c r="F462" s="406" t="n"/>
      <c r="G462" s="406" t="n"/>
      <c r="H462" s="406" t="n"/>
      <c r="I462" s="406" t="n"/>
      <c r="J462" s="406" t="n"/>
      <c r="K462" s="406" t="n"/>
    </row>
    <row r="463" ht="16.5" customFormat="1" customHeight="1" s="1">
      <c r="A463" s="241" t="n"/>
      <c r="B463" s="288" t="n"/>
      <c r="C463" s="406" t="n"/>
      <c r="D463" s="406" t="n"/>
      <c r="E463" s="406" t="n"/>
      <c r="F463" s="406" t="n"/>
      <c r="G463" s="406" t="n"/>
      <c r="H463" s="406" t="n"/>
      <c r="I463" s="406" t="n"/>
      <c r="J463" s="406" t="n"/>
      <c r="K463" s="406" t="n"/>
    </row>
    <row r="464" ht="16.5" customFormat="1" customHeight="1" s="1">
      <c r="A464" s="241" t="n"/>
      <c r="B464" s="288" t="n"/>
      <c r="C464" s="406" t="n"/>
      <c r="D464" s="406" t="n"/>
      <c r="E464" s="406" t="n"/>
      <c r="F464" s="406" t="n"/>
      <c r="G464" s="406" t="n"/>
      <c r="H464" s="406" t="n"/>
      <c r="I464" s="406" t="n"/>
      <c r="J464" s="406" t="n"/>
      <c r="K464" s="406" t="n"/>
    </row>
    <row r="465" ht="16.5" customFormat="1" customHeight="1" s="1">
      <c r="A465" s="241" t="n"/>
      <c r="B465" s="288" t="n"/>
      <c r="C465" s="406" t="n"/>
      <c r="D465" s="406" t="n"/>
      <c r="E465" s="406" t="n"/>
      <c r="F465" s="406" t="n"/>
      <c r="G465" s="406" t="n"/>
      <c r="H465" s="406" t="n"/>
      <c r="I465" s="406" t="n"/>
      <c r="J465" s="406" t="n"/>
      <c r="K465" s="406" t="n"/>
    </row>
    <row r="466" ht="16.5" customFormat="1" customHeight="1" s="1">
      <c r="A466" s="241" t="n"/>
      <c r="B466" s="288" t="n"/>
      <c r="C466" s="406" t="n"/>
      <c r="D466" s="406" t="n"/>
      <c r="E466" s="406" t="n"/>
      <c r="F466" s="406" t="n"/>
      <c r="G466" s="406" t="n"/>
      <c r="H466" s="406" t="n"/>
      <c r="I466" s="406" t="n"/>
      <c r="J466" s="406" t="n"/>
      <c r="K466" s="406" t="n"/>
    </row>
    <row r="467" ht="16.5" customFormat="1" customHeight="1" s="1">
      <c r="A467" s="241" t="n"/>
      <c r="B467" s="288" t="n"/>
      <c r="C467" s="406" t="n"/>
      <c r="D467" s="406" t="n"/>
      <c r="E467" s="406" t="n"/>
      <c r="F467" s="406" t="n"/>
      <c r="G467" s="406" t="n"/>
      <c r="H467" s="406" t="n"/>
      <c r="I467" s="406" t="n"/>
      <c r="J467" s="406" t="n"/>
      <c r="K467" s="406" t="n"/>
    </row>
    <row r="468" ht="16.5" customFormat="1" customHeight="1" s="1">
      <c r="A468" s="241" t="n"/>
      <c r="B468" s="288" t="n"/>
      <c r="C468" s="406" t="n"/>
      <c r="D468" s="406" t="n"/>
      <c r="E468" s="406" t="n"/>
      <c r="F468" s="406" t="n"/>
      <c r="G468" s="406" t="n"/>
      <c r="H468" s="406" t="n"/>
      <c r="I468" s="406" t="n"/>
      <c r="J468" s="406" t="n"/>
      <c r="K468" s="406" t="n"/>
    </row>
    <row r="469" ht="16.5" customFormat="1" customHeight="1" s="1">
      <c r="A469" s="241" t="n"/>
      <c r="B469" s="288" t="n"/>
      <c r="C469" s="406" t="n"/>
      <c r="D469" s="406" t="n"/>
      <c r="E469" s="406" t="n"/>
      <c r="F469" s="406" t="n"/>
      <c r="G469" s="406" t="n"/>
      <c r="H469" s="406" t="n"/>
      <c r="I469" s="406" t="n"/>
      <c r="J469" s="406" t="n"/>
      <c r="K469" s="406" t="n"/>
    </row>
    <row r="470" ht="16.5" customFormat="1" customHeight="1" s="1">
      <c r="A470" s="241" t="n"/>
      <c r="B470" s="288" t="n"/>
      <c r="C470" s="406" t="n"/>
      <c r="D470" s="406" t="n"/>
      <c r="E470" s="406" t="n"/>
      <c r="F470" s="406" t="n"/>
      <c r="G470" s="406" t="n"/>
      <c r="H470" s="406" t="n"/>
      <c r="I470" s="406" t="n"/>
      <c r="J470" s="406" t="n"/>
      <c r="K470" s="406" t="n"/>
    </row>
    <row r="471" ht="16.5" customFormat="1" customHeight="1" s="1">
      <c r="A471" s="241" t="n"/>
      <c r="B471" s="288" t="n"/>
      <c r="C471" s="406" t="n"/>
      <c r="D471" s="406" t="n"/>
      <c r="E471" s="406" t="n"/>
      <c r="F471" s="406" t="n"/>
      <c r="G471" s="406" t="n"/>
      <c r="H471" s="406" t="n"/>
      <c r="I471" s="406" t="n"/>
      <c r="J471" s="406" t="n"/>
      <c r="K471" s="406" t="n"/>
    </row>
    <row r="472" ht="16.5" customFormat="1" customHeight="1" s="1">
      <c r="A472" s="241" t="n"/>
      <c r="B472" s="288" t="n"/>
      <c r="C472" s="406" t="n"/>
      <c r="D472" s="406" t="n"/>
      <c r="E472" s="406" t="n"/>
      <c r="F472" s="406" t="n"/>
      <c r="G472" s="406" t="n"/>
      <c r="H472" s="406" t="n"/>
      <c r="I472" s="406" t="n"/>
      <c r="J472" s="406" t="n"/>
      <c r="K472" s="406" t="n"/>
    </row>
    <row r="473" ht="16.5" customFormat="1" customHeight="1" s="1">
      <c r="A473" s="241" t="n"/>
      <c r="B473" s="288" t="n"/>
      <c r="C473" s="406" t="n"/>
      <c r="D473" s="406" t="n"/>
      <c r="E473" s="406" t="n"/>
      <c r="F473" s="406" t="n"/>
      <c r="G473" s="406" t="n"/>
      <c r="H473" s="406" t="n"/>
      <c r="I473" s="406" t="n"/>
      <c r="J473" s="406" t="n"/>
      <c r="K473" s="406" t="n"/>
    </row>
    <row r="474" ht="16.5" customFormat="1" customHeight="1" s="1">
      <c r="A474" s="241" t="n"/>
      <c r="B474" s="288" t="n"/>
      <c r="C474" s="406" t="n"/>
      <c r="D474" s="406" t="n"/>
      <c r="E474" s="406" t="n"/>
      <c r="F474" s="406" t="n"/>
      <c r="G474" s="406" t="n"/>
      <c r="H474" s="406" t="n"/>
      <c r="I474" s="406" t="n"/>
      <c r="J474" s="406" t="n"/>
      <c r="K474" s="406" t="n"/>
    </row>
    <row r="475" ht="16.5" customFormat="1" customHeight="1" s="1">
      <c r="A475" s="241" t="n"/>
      <c r="B475" s="288" t="n"/>
      <c r="C475" s="406" t="n"/>
      <c r="D475" s="406" t="n"/>
      <c r="E475" s="406" t="n"/>
      <c r="F475" s="406" t="n"/>
      <c r="G475" s="406" t="n"/>
      <c r="H475" s="406" t="n"/>
      <c r="I475" s="406" t="n"/>
      <c r="J475" s="406" t="n"/>
      <c r="K475" s="406" t="n"/>
    </row>
    <row r="476" ht="16.5" customFormat="1" customHeight="1" s="1">
      <c r="A476" s="241" t="n"/>
      <c r="B476" s="288" t="n"/>
      <c r="C476" s="406" t="n"/>
      <c r="D476" s="406" t="n"/>
      <c r="E476" s="406" t="n"/>
      <c r="F476" s="406" t="n"/>
      <c r="G476" s="406" t="n"/>
      <c r="H476" s="406" t="n"/>
      <c r="I476" s="406" t="n"/>
      <c r="J476" s="406" t="n"/>
      <c r="K476" s="406" t="n"/>
    </row>
    <row r="477" ht="16.5" customFormat="1" customHeight="1" s="1">
      <c r="A477" s="241" t="n"/>
      <c r="B477" s="288" t="n"/>
      <c r="C477" s="406" t="n"/>
      <c r="D477" s="406" t="n"/>
      <c r="E477" s="406" t="n"/>
      <c r="F477" s="406" t="n"/>
      <c r="G477" s="406" t="n"/>
      <c r="H477" s="406" t="n"/>
      <c r="I477" s="406" t="n"/>
      <c r="J477" s="406" t="n"/>
      <c r="K477" s="406" t="n"/>
    </row>
    <row r="478" ht="16.5" customFormat="1" customHeight="1" s="1">
      <c r="A478" s="241" t="n"/>
      <c r="B478" s="288" t="n"/>
      <c r="C478" s="406" t="n"/>
      <c r="D478" s="406" t="n"/>
      <c r="E478" s="406" t="n"/>
      <c r="F478" s="406" t="n"/>
      <c r="G478" s="406" t="n"/>
      <c r="H478" s="406" t="n"/>
      <c r="I478" s="406" t="n"/>
      <c r="J478" s="406" t="n"/>
      <c r="K478" s="406" t="n"/>
    </row>
    <row r="479" ht="16.5" customFormat="1" customHeight="1" s="1">
      <c r="A479" s="241" t="n"/>
      <c r="B479" s="288" t="n"/>
      <c r="C479" s="406" t="n"/>
      <c r="D479" s="406" t="n"/>
      <c r="E479" s="406" t="n"/>
      <c r="F479" s="406" t="n"/>
      <c r="G479" s="406" t="n"/>
      <c r="H479" s="406" t="n"/>
      <c r="I479" s="406" t="n"/>
      <c r="J479" s="406" t="n"/>
      <c r="K479" s="406" t="n"/>
    </row>
    <row r="480" ht="16.5" customFormat="1" customHeight="1" s="1">
      <c r="A480" s="241" t="n"/>
      <c r="B480" s="288" t="n"/>
      <c r="C480" s="406" t="n"/>
      <c r="D480" s="406" t="n"/>
      <c r="E480" s="406" t="n"/>
      <c r="F480" s="406" t="n"/>
      <c r="G480" s="406" t="n"/>
      <c r="H480" s="406" t="n"/>
      <c r="I480" s="406" t="n"/>
      <c r="J480" s="406" t="n"/>
      <c r="K480" s="406" t="n"/>
    </row>
    <row r="481" ht="16.5" customFormat="1" customHeight="1" s="1">
      <c r="A481" s="241" t="n"/>
      <c r="B481" s="288" t="n"/>
      <c r="C481" s="406" t="n"/>
      <c r="D481" s="406" t="n"/>
      <c r="E481" s="406" t="n"/>
      <c r="F481" s="406" t="n"/>
      <c r="G481" s="406" t="n"/>
      <c r="H481" s="406" t="n"/>
      <c r="I481" s="406" t="n"/>
      <c r="J481" s="406" t="n"/>
      <c r="K481" s="406" t="n"/>
    </row>
    <row r="482" ht="16.5" customFormat="1" customHeight="1" s="1">
      <c r="A482" s="241" t="n"/>
      <c r="B482" s="288" t="n"/>
      <c r="C482" s="406" t="n"/>
      <c r="D482" s="406" t="n"/>
      <c r="E482" s="406" t="n"/>
      <c r="F482" s="406" t="n"/>
      <c r="G482" s="406" t="n"/>
      <c r="H482" s="406" t="n"/>
      <c r="I482" s="406" t="n"/>
      <c r="J482" s="406" t="n"/>
      <c r="K482" s="406" t="n"/>
    </row>
    <row r="483" ht="16.5" customFormat="1" customHeight="1" s="1">
      <c r="A483" s="241" t="n"/>
      <c r="B483" s="288" t="n"/>
      <c r="C483" s="406" t="n"/>
      <c r="D483" s="406" t="n"/>
      <c r="E483" s="406" t="n"/>
      <c r="F483" s="406" t="n"/>
      <c r="G483" s="406" t="n"/>
      <c r="H483" s="406" t="n"/>
      <c r="I483" s="406" t="n"/>
      <c r="J483" s="406" t="n"/>
      <c r="K483" s="406" t="n"/>
    </row>
    <row r="484" ht="16.5" customFormat="1" customHeight="1" s="1">
      <c r="A484" s="241" t="n"/>
      <c r="B484" s="288" t="n"/>
      <c r="C484" s="406" t="n"/>
      <c r="D484" s="406" t="n"/>
      <c r="E484" s="406" t="n"/>
      <c r="F484" s="406" t="n"/>
      <c r="G484" s="406" t="n"/>
      <c r="H484" s="406" t="n"/>
      <c r="I484" s="406" t="n"/>
      <c r="J484" s="406" t="n"/>
      <c r="K484" s="406" t="n"/>
    </row>
    <row r="485" ht="16.5" customFormat="1" customHeight="1" s="1">
      <c r="A485" s="241" t="n"/>
      <c r="B485" s="288" t="n"/>
      <c r="C485" s="406" t="n"/>
      <c r="D485" s="406" t="n"/>
      <c r="E485" s="406" t="n"/>
      <c r="F485" s="406" t="n"/>
      <c r="G485" s="406" t="n"/>
      <c r="H485" s="406" t="n"/>
      <c r="I485" s="406" t="n"/>
      <c r="J485" s="406" t="n"/>
      <c r="K485" s="406" t="n"/>
    </row>
    <row r="486" ht="16.5" customFormat="1" customHeight="1" s="1">
      <c r="A486" s="241" t="n"/>
      <c r="B486" s="288" t="n"/>
      <c r="C486" s="406" t="n"/>
      <c r="D486" s="406" t="n"/>
      <c r="E486" s="406" t="n"/>
      <c r="F486" s="406" t="n"/>
      <c r="G486" s="406" t="n"/>
      <c r="H486" s="406" t="n"/>
      <c r="I486" s="406" t="n"/>
      <c r="J486" s="406" t="n"/>
      <c r="K486" s="406" t="n"/>
    </row>
    <row r="487" ht="16.5" customFormat="1" customHeight="1" s="1">
      <c r="A487" s="241" t="n"/>
      <c r="B487" s="288" t="n"/>
      <c r="C487" s="406" t="n"/>
      <c r="D487" s="406" t="n"/>
      <c r="E487" s="406" t="n"/>
      <c r="F487" s="406" t="n"/>
      <c r="G487" s="406" t="n"/>
      <c r="H487" s="406" t="n"/>
      <c r="I487" s="406" t="n"/>
      <c r="J487" s="406" t="n"/>
      <c r="K487" s="406" t="n"/>
    </row>
    <row r="488" ht="16.5" customFormat="1" customHeight="1" s="1">
      <c r="A488" s="241" t="n"/>
      <c r="B488" s="288" t="n"/>
      <c r="C488" s="406" t="n"/>
      <c r="D488" s="406" t="n"/>
      <c r="E488" s="406" t="n"/>
      <c r="F488" s="406" t="n"/>
      <c r="G488" s="406" t="n"/>
      <c r="H488" s="406" t="n"/>
      <c r="I488" s="406" t="n"/>
      <c r="J488" s="406" t="n"/>
      <c r="K488" s="406" t="n"/>
    </row>
    <row r="489" ht="16.5" customFormat="1" customHeight="1" s="1">
      <c r="A489" s="241" t="n"/>
      <c r="B489" s="288" t="n"/>
      <c r="C489" s="406" t="n"/>
      <c r="D489" s="406" t="n"/>
      <c r="E489" s="406" t="n"/>
      <c r="F489" s="406" t="n"/>
      <c r="G489" s="406" t="n"/>
      <c r="H489" s="406" t="n"/>
      <c r="I489" s="406" t="n"/>
      <c r="J489" s="406" t="n"/>
      <c r="K489" s="406" t="n"/>
    </row>
    <row r="490" ht="16.5" customFormat="1" customHeight="1" s="1">
      <c r="A490" s="241" t="n"/>
      <c r="B490" s="288" t="n"/>
      <c r="C490" s="406" t="n"/>
      <c r="D490" s="406" t="n"/>
      <c r="E490" s="406" t="n"/>
      <c r="F490" s="406" t="n"/>
      <c r="G490" s="406" t="n"/>
      <c r="H490" s="406" t="n"/>
      <c r="I490" s="406" t="n"/>
      <c r="J490" s="406" t="n"/>
      <c r="K490" s="406" t="n"/>
    </row>
    <row r="491" ht="16.5" customFormat="1" customHeight="1" s="1">
      <c r="A491" s="241" t="n"/>
      <c r="B491" s="288" t="n"/>
      <c r="C491" s="406" t="n"/>
      <c r="D491" s="406" t="n"/>
      <c r="E491" s="406" t="n"/>
      <c r="F491" s="406" t="n"/>
      <c r="G491" s="406" t="n"/>
      <c r="H491" s="406" t="n"/>
      <c r="I491" s="406" t="n"/>
      <c r="J491" s="406" t="n"/>
      <c r="K491" s="406" t="n"/>
    </row>
    <row r="492" ht="16.5" customFormat="1" customHeight="1" s="1">
      <c r="A492" s="241" t="n"/>
      <c r="B492" s="288" t="n"/>
      <c r="C492" s="406" t="n"/>
      <c r="D492" s="406" t="n"/>
      <c r="E492" s="406" t="n"/>
      <c r="F492" s="406" t="n"/>
      <c r="G492" s="406" t="n"/>
      <c r="H492" s="406" t="n"/>
      <c r="I492" s="406" t="n"/>
      <c r="J492" s="406" t="n"/>
      <c r="K492" s="406" t="n"/>
    </row>
    <row r="493" ht="16.5" customFormat="1" customHeight="1" s="1">
      <c r="A493" s="241" t="n"/>
      <c r="B493" s="288" t="n"/>
      <c r="C493" s="406" t="n"/>
      <c r="D493" s="406" t="n"/>
      <c r="E493" s="406" t="n"/>
      <c r="F493" s="406" t="n"/>
      <c r="G493" s="406" t="n"/>
      <c r="H493" s="406" t="n"/>
      <c r="I493" s="406" t="n"/>
      <c r="J493" s="406" t="n"/>
      <c r="K493" s="406" t="n"/>
    </row>
    <row r="494" ht="16.5" customFormat="1" customHeight="1" s="1">
      <c r="A494" s="241" t="n"/>
      <c r="B494" s="288" t="n"/>
      <c r="C494" s="406" t="n"/>
      <c r="D494" s="406" t="n"/>
      <c r="E494" s="406" t="n"/>
      <c r="F494" s="406" t="n"/>
      <c r="G494" s="406" t="n"/>
      <c r="H494" s="406" t="n"/>
      <c r="I494" s="406" t="n"/>
      <c r="J494" s="406" t="n"/>
      <c r="K494" s="406" t="n"/>
    </row>
    <row r="495" ht="16.5" customFormat="1" customHeight="1" s="1">
      <c r="A495" s="241" t="n"/>
      <c r="B495" s="288" t="n"/>
      <c r="C495" s="406" t="n"/>
      <c r="D495" s="406" t="n"/>
      <c r="E495" s="406" t="n"/>
      <c r="F495" s="406" t="n"/>
      <c r="G495" s="406" t="n"/>
      <c r="H495" s="406" t="n"/>
      <c r="I495" s="406" t="n"/>
      <c r="J495" s="406" t="n"/>
      <c r="K495" s="406" t="n"/>
    </row>
    <row r="496" ht="16.5" customFormat="1" customHeight="1" s="1">
      <c r="A496" s="241" t="n"/>
      <c r="B496" s="288" t="n"/>
      <c r="C496" s="406" t="n"/>
      <c r="D496" s="406" t="n"/>
      <c r="E496" s="406" t="n"/>
      <c r="F496" s="406" t="n"/>
      <c r="G496" s="406" t="n"/>
      <c r="H496" s="406" t="n"/>
      <c r="I496" s="406" t="n"/>
      <c r="J496" s="406" t="n"/>
      <c r="K496" s="406" t="n"/>
    </row>
    <row r="497" ht="16.5" customFormat="1" customHeight="1" s="1">
      <c r="A497" s="241" t="n"/>
      <c r="B497" s="288" t="n"/>
      <c r="C497" s="406" t="n"/>
      <c r="D497" s="406" t="n"/>
      <c r="E497" s="406" t="n"/>
      <c r="F497" s="406" t="n"/>
      <c r="G497" s="406" t="n"/>
      <c r="H497" s="406" t="n"/>
      <c r="I497" s="406" t="n"/>
      <c r="J497" s="406" t="n"/>
      <c r="K497" s="406" t="n"/>
    </row>
    <row r="498" ht="16.5" customFormat="1" customHeight="1" s="1">
      <c r="A498" s="241" t="n"/>
      <c r="B498" s="288" t="n"/>
      <c r="C498" s="406" t="n"/>
      <c r="D498" s="406" t="n"/>
      <c r="E498" s="406" t="n"/>
      <c r="F498" s="406" t="n"/>
      <c r="G498" s="406" t="n"/>
      <c r="H498" s="406" t="n"/>
      <c r="I498" s="406" t="n"/>
      <c r="J498" s="406" t="n"/>
      <c r="K498" s="406" t="n"/>
    </row>
    <row r="499" ht="16.5" customFormat="1" customHeight="1" s="1">
      <c r="A499" s="241" t="n"/>
      <c r="B499" s="288" t="n"/>
      <c r="C499" s="406" t="n"/>
      <c r="D499" s="406" t="n"/>
      <c r="E499" s="406" t="n"/>
      <c r="F499" s="406" t="n"/>
      <c r="G499" s="406" t="n"/>
      <c r="H499" s="406" t="n"/>
      <c r="I499" s="406" t="n"/>
      <c r="J499" s="406" t="n"/>
      <c r="K499" s="406" t="n"/>
    </row>
    <row r="500" ht="16.5" customFormat="1" customHeight="1" s="1">
      <c r="A500" s="241" t="n"/>
      <c r="B500" s="288" t="n"/>
      <c r="C500" s="406" t="n"/>
      <c r="D500" s="406" t="n"/>
      <c r="E500" s="406" t="n"/>
      <c r="F500" s="406" t="n"/>
      <c r="G500" s="406" t="n"/>
      <c r="H500" s="406" t="n"/>
      <c r="I500" s="406" t="n"/>
      <c r="J500" s="406" t="n"/>
      <c r="K500" s="406" t="n"/>
    </row>
    <row r="501" ht="16.5" customFormat="1" customHeight="1" s="1">
      <c r="A501" s="241" t="n"/>
      <c r="B501" s="288" t="n"/>
      <c r="C501" s="406" t="n"/>
      <c r="D501" s="406" t="n"/>
      <c r="E501" s="406" t="n"/>
      <c r="F501" s="406" t="n"/>
      <c r="G501" s="406" t="n"/>
      <c r="H501" s="406" t="n"/>
      <c r="I501" s="406" t="n"/>
      <c r="J501" s="406" t="n"/>
      <c r="K501" s="406" t="n"/>
    </row>
    <row r="502" ht="16.5" customFormat="1" customHeight="1" s="1">
      <c r="A502" s="241" t="n"/>
      <c r="B502" s="288" t="n"/>
      <c r="C502" s="406" t="n"/>
      <c r="D502" s="406" t="n"/>
      <c r="E502" s="406" t="n"/>
      <c r="F502" s="406" t="n"/>
      <c r="G502" s="406" t="n"/>
      <c r="H502" s="406" t="n"/>
      <c r="I502" s="406" t="n"/>
      <c r="J502" s="406" t="n"/>
      <c r="K502" s="406" t="n"/>
    </row>
    <row r="503" ht="16.5" customFormat="1" customHeight="1" s="1">
      <c r="A503" s="241" t="n"/>
      <c r="B503" s="288" t="n"/>
      <c r="C503" s="406" t="n"/>
      <c r="D503" s="406" t="n"/>
      <c r="E503" s="406" t="n"/>
      <c r="F503" s="406" t="n"/>
      <c r="G503" s="406" t="n"/>
      <c r="H503" s="406" t="n"/>
      <c r="I503" s="406" t="n"/>
      <c r="J503" s="406" t="n"/>
      <c r="K503" s="406" t="n"/>
    </row>
  </sheetData>
  <autoFilter ref="A3:K5"/>
  <mergeCells count="1">
    <mergeCell ref="A1:M1"/>
  </mergeCells>
  <dataValidations count="4">
    <dataValidation sqref="D3" showDropDown="0" showInputMessage="1" showErrorMessage="1" allowBlank="0" type="list">
      <formula1>基础资料!$C:$C</formula1>
    </dataValidation>
    <dataValidation sqref="I3" showDropDown="0" showInputMessage="1" showErrorMessage="1" allowBlank="1" type="list">
      <formula1>基础资料!$B:$B</formula1>
    </dataValidation>
    <dataValidation sqref="J3" showDropDown="0" showInputMessage="1" showErrorMessage="1" allowBlank="1" type="list">
      <formula1>基础资料!$E:$E</formula1>
    </dataValidation>
    <dataValidation sqref="K3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M503"/>
  <sheetViews>
    <sheetView showGridLines="0" workbookViewId="0">
      <pane ySplit="3" topLeftCell="A4" activePane="bottomLeft" state="frozen"/>
      <selection activeCell="A1" sqref="A1"/>
      <selection pane="bottomLeft" activeCell="A1" sqref="$A1:$XFD1"/>
    </sheetView>
  </sheetViews>
  <sheetFormatPr baseColWidth="8" defaultColWidth="9" defaultRowHeight="13.5"/>
  <cols>
    <col width="8" customWidth="1" style="65" min="1" max="1"/>
    <col width="12" customWidth="1" style="398" min="2" max="2"/>
    <col width="18" customWidth="1" style="399" min="3" max="3"/>
    <col width="14" customWidth="1" style="400" min="4" max="4"/>
    <col width="20" customWidth="1" style="399" min="5" max="5"/>
    <col width="18" customWidth="1" style="400" min="6" max="6"/>
    <col width="12" customWidth="1" style="399" min="7" max="8"/>
    <col width="16" customWidth="1" style="399" min="9" max="9"/>
    <col width="12" customWidth="1" style="400" min="10" max="10"/>
    <col width="7.375" customWidth="1" style="400" min="11" max="11"/>
    <col width="10" customWidth="1" style="1" min="12" max="16373"/>
    <col width="10" customWidth="1" style="1" min="16374" max="16374"/>
    <col width="9" customWidth="1" style="1" min="16375" max="16378"/>
    <col width="10" customWidth="1" style="1" min="16379" max="16379"/>
    <col width="9" customWidth="1" style="1" min="16380" max="16384"/>
  </cols>
  <sheetData>
    <row r="1" ht="28" customFormat="1" customHeight="1" s="1">
      <c r="A1" s="5" t="inlineStr">
        <is>
          <t>【现金】账户流水明细表</t>
        </is>
      </c>
    </row>
    <row r="2" ht="24" customFormat="1" customHeight="1" s="1">
      <c r="A2" s="7" t="inlineStr">
        <is>
          <t>账户名称</t>
        </is>
      </c>
      <c r="B2" s="407" t="inlineStr">
        <is>
          <t>支付宝</t>
        </is>
      </c>
      <c r="C2" s="408" t="inlineStr">
        <is>
          <t>期初余额</t>
        </is>
      </c>
      <c r="D2" s="409">
        <f>IFERROR(VLOOKUP($B$2,数据录入!$C$5:$H$18,6,0),0)</f>
        <v/>
      </c>
      <c r="E2" s="408" t="inlineStr">
        <is>
          <t>收入合计</t>
        </is>
      </c>
      <c r="F2" s="409">
        <f>SUMIFS(数据录入!$F$19:$F$10000,数据录入!$C$19:$C$10000,$B$2)</f>
        <v/>
      </c>
      <c r="G2" s="408" t="inlineStr">
        <is>
          <t>支出合计</t>
        </is>
      </c>
      <c r="H2" s="409">
        <f>SUMIFS(数据录入!$G$19:$G$10000,数据录入!$C$19:$C$10000,$B$2)</f>
        <v/>
      </c>
      <c r="I2" s="408" t="inlineStr">
        <is>
          <t>当前余额</t>
        </is>
      </c>
      <c r="J2" s="409">
        <f>D2+F2-H2</f>
        <v/>
      </c>
      <c r="K2" s="410" t="n"/>
    </row>
    <row r="3" ht="24" customFormat="1" customHeight="1" s="1">
      <c r="A3" s="270" t="inlineStr">
        <is>
          <t>序号</t>
        </is>
      </c>
      <c r="B3" s="270" t="inlineStr">
        <is>
          <t>日期</t>
        </is>
      </c>
      <c r="C3" s="270" t="inlineStr">
        <is>
          <t>公司账户</t>
        </is>
      </c>
      <c r="D3" s="270" t="inlineStr">
        <is>
          <t>支出业务类别</t>
        </is>
      </c>
      <c r="E3" s="270" t="inlineStr">
        <is>
          <t>摘要内容</t>
        </is>
      </c>
      <c r="F3" s="270" t="inlineStr">
        <is>
          <t>收入</t>
        </is>
      </c>
      <c r="G3" s="270" t="inlineStr">
        <is>
          <t>支出</t>
        </is>
      </c>
      <c r="H3" s="271" t="inlineStr">
        <is>
          <t>账户余额</t>
        </is>
      </c>
      <c r="I3" s="270" t="inlineStr">
        <is>
          <t>产品</t>
        </is>
      </c>
      <c r="J3" s="286" t="inlineStr">
        <is>
          <t>客户</t>
        </is>
      </c>
      <c r="K3" s="405" t="inlineStr">
        <is>
          <t>供应商</t>
        </is>
      </c>
      <c r="L3" s="287" t="inlineStr">
        <is>
          <t>客户生日</t>
        </is>
      </c>
      <c r="M3" s="286" t="inlineStr">
        <is>
          <t>月份</t>
        </is>
      </c>
    </row>
    <row r="4" ht="20" customFormat="1" customHeight="1" s="1">
      <c r="A4" s="241">
        <f t="array" ref="A4:M5">_xlfn._xlws.FILTER(数据录入!$A$19:$M$10000,数据录入!$C$19:$C$10000=$B$2)</f>
        <v/>
      </c>
      <c r="B4" s="288" t="n">
        <v>46266</v>
      </c>
      <c r="C4" s="406" t="inlineStr">
        <is>
          <t>支付宝</t>
        </is>
      </c>
      <c r="D4" s="406" t="inlineStr">
        <is>
          <t>电费</t>
        </is>
      </c>
      <c r="E4" s="406" t="n">
        <v>0</v>
      </c>
      <c r="F4" s="406" t="n">
        <v>0</v>
      </c>
      <c r="G4" s="406" t="n">
        <v>300</v>
      </c>
      <c r="H4" s="406" t="n">
        <v>-300</v>
      </c>
      <c r="I4" s="406" t="n">
        <v>0</v>
      </c>
      <c r="J4" s="406" t="n">
        <v>0</v>
      </c>
      <c r="K4" s="406" t="n">
        <v>0</v>
      </c>
      <c r="L4" s="1" t="n">
        <v>0</v>
      </c>
      <c r="M4" s="1" t="n">
        <v>202609</v>
      </c>
    </row>
    <row r="5" ht="20" customFormat="1" customHeight="1" s="1">
      <c r="A5" s="241" t="n">
        <v>31</v>
      </c>
      <c r="B5" s="288" t="n">
        <v>46266</v>
      </c>
      <c r="C5" s="406" t="inlineStr">
        <is>
          <t>支付宝</t>
        </is>
      </c>
      <c r="D5" s="406" t="inlineStr">
        <is>
          <t>伙食费</t>
        </is>
      </c>
      <c r="E5" s="406" t="n">
        <v>0</v>
      </c>
      <c r="F5" s="406" t="n">
        <v>0</v>
      </c>
      <c r="G5" s="406" t="n">
        <v>500</v>
      </c>
      <c r="H5" s="406" t="n">
        <v>-800</v>
      </c>
      <c r="I5" s="406" t="n">
        <v>0</v>
      </c>
      <c r="J5" s="406" t="n">
        <v>0</v>
      </c>
      <c r="K5" s="406" t="n">
        <v>0</v>
      </c>
      <c r="L5" s="1" t="n">
        <v>0</v>
      </c>
      <c r="M5" s="1" t="n">
        <v>202609</v>
      </c>
    </row>
    <row r="6" ht="20" customFormat="1" customHeight="1" s="1">
      <c r="A6" s="241" t="n"/>
      <c r="B6" s="288" t="n"/>
      <c r="C6" s="406" t="n"/>
      <c r="D6" s="406" t="n"/>
      <c r="E6" s="406" t="n"/>
      <c r="F6" s="406" t="n"/>
      <c r="G6" s="406" t="n"/>
      <c r="H6" s="406" t="n"/>
      <c r="I6" s="406" t="n"/>
      <c r="J6" s="406" t="n"/>
      <c r="K6" s="406" t="n"/>
    </row>
    <row r="7" ht="20" customFormat="1" customHeight="1" s="1">
      <c r="A7" s="241" t="n"/>
      <c r="B7" s="288" t="n"/>
      <c r="C7" s="406" t="n"/>
      <c r="D7" s="406" t="n"/>
      <c r="E7" s="406" t="n"/>
      <c r="F7" s="406" t="n"/>
      <c r="G7" s="406" t="n"/>
      <c r="H7" s="406" t="n"/>
      <c r="I7" s="406" t="n"/>
      <c r="J7" s="406" t="n"/>
      <c r="K7" s="406" t="n"/>
    </row>
    <row r="8" ht="20" customFormat="1" customHeight="1" s="1">
      <c r="A8" s="241" t="n"/>
      <c r="B8" s="288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</row>
    <row r="9" ht="20" customFormat="1" customHeight="1" s="1">
      <c r="A9" s="241" t="n"/>
      <c r="B9" s="288" t="n"/>
      <c r="C9" s="406" t="n"/>
      <c r="D9" s="406" t="n"/>
      <c r="E9" s="406" t="n"/>
      <c r="F9" s="406" t="n"/>
      <c r="G9" s="406" t="n"/>
      <c r="H9" s="406" t="n"/>
      <c r="I9" s="406" t="n"/>
      <c r="J9" s="406" t="n"/>
      <c r="K9" s="406" t="n"/>
    </row>
    <row r="10" ht="20" customFormat="1" customHeight="1" s="1">
      <c r="A10" s="241" t="n"/>
      <c r="B10" s="288" t="n"/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</row>
    <row r="11" ht="20" customFormat="1" customHeight="1" s="1">
      <c r="A11" s="241" t="n"/>
      <c r="B11" s="288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</row>
    <row r="12" ht="20" customFormat="1" customHeight="1" s="1">
      <c r="A12" s="241" t="n"/>
      <c r="B12" s="288" t="n"/>
      <c r="C12" s="406" t="n"/>
      <c r="D12" s="406" t="n"/>
      <c r="E12" s="406" t="n"/>
      <c r="F12" s="406" t="n"/>
      <c r="G12" s="406" t="n"/>
      <c r="H12" s="406" t="n"/>
      <c r="I12" s="406" t="n"/>
      <c r="J12" s="406" t="n"/>
      <c r="K12" s="406" t="n"/>
    </row>
    <row r="13" ht="20" customFormat="1" customHeight="1" s="1">
      <c r="A13" s="241" t="n"/>
      <c r="B13" s="288" t="n"/>
      <c r="C13" s="406" t="n"/>
      <c r="D13" s="406" t="n"/>
      <c r="E13" s="406" t="n"/>
      <c r="F13" s="406" t="n"/>
      <c r="G13" s="406" t="n"/>
      <c r="H13" s="406" t="n"/>
      <c r="I13" s="406" t="n"/>
      <c r="J13" s="406" t="n"/>
      <c r="K13" s="406" t="n"/>
    </row>
    <row r="14" ht="20" customFormat="1" customHeight="1" s="1">
      <c r="A14" s="241" t="n"/>
      <c r="B14" s="288" t="n"/>
      <c r="C14" s="406" t="n"/>
      <c r="D14" s="406" t="n"/>
      <c r="E14" s="406" t="n"/>
      <c r="F14" s="406" t="n"/>
      <c r="G14" s="406" t="n"/>
      <c r="H14" s="406" t="n"/>
      <c r="I14" s="406" t="n"/>
      <c r="J14" s="406" t="n"/>
      <c r="K14" s="406" t="n"/>
    </row>
    <row r="15" ht="20" customFormat="1" customHeight="1" s="1">
      <c r="A15" s="241" t="n"/>
      <c r="B15" s="288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406" t="n"/>
    </row>
    <row r="16" ht="20" customFormat="1" customHeight="1" s="1">
      <c r="A16" s="241" t="n"/>
      <c r="B16" s="288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</row>
    <row r="17" ht="20" customFormat="1" customHeight="1" s="1">
      <c r="A17" s="241" t="n"/>
      <c r="B17" s="288" t="n"/>
      <c r="C17" s="406" t="n"/>
      <c r="D17" s="406" t="n"/>
      <c r="E17" s="406" t="n"/>
      <c r="F17" s="406" t="n"/>
      <c r="G17" s="406" t="n"/>
      <c r="H17" s="406" t="n"/>
      <c r="I17" s="406" t="n"/>
      <c r="J17" s="406" t="n"/>
      <c r="K17" s="406" t="n"/>
    </row>
    <row r="18" ht="20" customFormat="1" customHeight="1" s="1">
      <c r="A18" s="241" t="n"/>
      <c r="B18" s="288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6" t="n"/>
    </row>
    <row r="19" ht="20" customFormat="1" customHeight="1" s="1">
      <c r="A19" s="241" t="n"/>
      <c r="B19" s="288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406" t="n"/>
    </row>
    <row r="20" ht="20" customFormat="1" customHeight="1" s="1">
      <c r="A20" s="241" t="n"/>
      <c r="B20" s="288" t="n"/>
      <c r="C20" s="406" t="n"/>
      <c r="D20" s="406" t="n"/>
      <c r="E20" s="406" t="n"/>
      <c r="F20" s="406" t="n"/>
      <c r="G20" s="406" t="n"/>
      <c r="H20" s="406" t="n"/>
      <c r="I20" s="406" t="n"/>
      <c r="J20" s="406" t="n"/>
      <c r="K20" s="406" t="n"/>
    </row>
    <row r="21" ht="20" customFormat="1" customHeight="1" s="1">
      <c r="A21" s="241" t="n"/>
      <c r="B21" s="288" t="n"/>
      <c r="C21" s="406" t="n"/>
      <c r="D21" s="406" t="n"/>
      <c r="E21" s="406" t="n"/>
      <c r="F21" s="406" t="n"/>
      <c r="G21" s="406" t="n"/>
      <c r="H21" s="406" t="n"/>
      <c r="I21" s="406" t="n"/>
      <c r="J21" s="406" t="n"/>
      <c r="K21" s="406" t="n"/>
    </row>
    <row r="22" ht="20" customFormat="1" customHeight="1" s="1">
      <c r="A22" s="241" t="n"/>
      <c r="B22" s="288" t="n"/>
      <c r="C22" s="406" t="n"/>
      <c r="D22" s="406" t="n"/>
      <c r="E22" s="406" t="n"/>
      <c r="F22" s="406" t="n"/>
      <c r="G22" s="406" t="n"/>
      <c r="H22" s="406" t="n"/>
      <c r="I22" s="406" t="n"/>
      <c r="J22" s="406" t="n"/>
      <c r="K22" s="406" t="n"/>
    </row>
    <row r="23" ht="20" customFormat="1" customHeight="1" s="1">
      <c r="A23" s="241" t="n"/>
      <c r="B23" s="288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</row>
    <row r="24" ht="20" customFormat="1" customHeight="1" s="1">
      <c r="A24" s="241" t="n"/>
      <c r="B24" s="288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</row>
    <row r="25" ht="20" customFormat="1" customHeight="1" s="1">
      <c r="A25" s="241" t="n"/>
      <c r="B25" s="288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406" t="n"/>
    </row>
    <row r="26" ht="20" customFormat="1" customHeight="1" s="1">
      <c r="A26" s="241" t="n"/>
      <c r="B26" s="288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6" t="n"/>
    </row>
    <row r="27" ht="20" customFormat="1" customHeight="1" s="1">
      <c r="A27" s="241" t="n"/>
      <c r="B27" s="288" t="n"/>
      <c r="C27" s="406" t="n"/>
      <c r="D27" s="406" t="n"/>
      <c r="E27" s="406" t="n"/>
      <c r="F27" s="406" t="n"/>
      <c r="G27" s="406" t="n"/>
      <c r="H27" s="406" t="n"/>
      <c r="I27" s="406" t="n"/>
      <c r="J27" s="406" t="n"/>
      <c r="K27" s="406" t="n"/>
    </row>
    <row r="28" ht="20" customFormat="1" customHeight="1" s="1">
      <c r="A28" s="241" t="n"/>
      <c r="B28" s="288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</row>
    <row r="29" ht="20" customFormat="1" customHeight="1" s="1">
      <c r="A29" s="241" t="n"/>
      <c r="B29" s="288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6" t="n"/>
    </row>
    <row r="30" ht="20" customFormat="1" customHeight="1" s="1">
      <c r="A30" s="241" t="n"/>
      <c r="B30" s="288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406" t="n"/>
    </row>
    <row r="31" ht="20" customFormat="1" customHeight="1" s="1">
      <c r="A31" s="241" t="n"/>
      <c r="B31" s="288" t="n"/>
      <c r="C31" s="406" t="n"/>
      <c r="D31" s="406" t="n"/>
      <c r="E31" s="406" t="n"/>
      <c r="F31" s="406" t="n"/>
      <c r="G31" s="406" t="n"/>
      <c r="H31" s="406" t="n"/>
      <c r="I31" s="406" t="n"/>
      <c r="J31" s="406" t="n"/>
      <c r="K31" s="406" t="n"/>
    </row>
    <row r="32" ht="20" customFormat="1" customHeight="1" s="1">
      <c r="A32" s="241" t="n"/>
      <c r="B32" s="288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6" t="n"/>
    </row>
    <row r="33" ht="20" customFormat="1" customHeight="1" s="1">
      <c r="A33" s="241" t="n"/>
      <c r="B33" s="288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</row>
    <row r="34" ht="20" customFormat="1" customHeight="1" s="1">
      <c r="A34" s="241" t="n"/>
      <c r="B34" s="288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</row>
    <row r="35" ht="20" customFormat="1" customHeight="1" s="1">
      <c r="A35" s="241" t="n"/>
      <c r="B35" s="288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6" t="n"/>
    </row>
    <row r="36" ht="20" customFormat="1" customHeight="1" s="1">
      <c r="A36" s="241" t="n"/>
      <c r="B36" s="288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406" t="n"/>
    </row>
    <row r="37" ht="20" customFormat="1" customHeight="1" s="1">
      <c r="A37" s="241" t="n"/>
      <c r="B37" s="288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</row>
    <row r="38" ht="20" customFormat="1" customHeight="1" s="1">
      <c r="A38" s="241" t="n"/>
      <c r="B38" s="288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406" t="n"/>
    </row>
    <row r="39" ht="20" customFormat="1" customHeight="1" s="1">
      <c r="A39" s="241" t="n"/>
      <c r="B39" s="288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406" t="n"/>
    </row>
    <row r="40" ht="20" customFormat="1" customHeight="1" s="1">
      <c r="A40" s="241" t="n"/>
      <c r="B40" s="288" t="n"/>
      <c r="C40" s="406" t="n"/>
      <c r="D40" s="406" t="n"/>
      <c r="E40" s="406" t="n"/>
      <c r="F40" s="406" t="n"/>
      <c r="G40" s="406" t="n"/>
      <c r="H40" s="406" t="n"/>
      <c r="I40" s="406" t="n"/>
      <c r="J40" s="406" t="n"/>
      <c r="K40" s="406" t="n"/>
    </row>
    <row r="41" ht="20" customFormat="1" customHeight="1" s="1">
      <c r="A41" s="241" t="n"/>
      <c r="B41" s="288" t="n"/>
      <c r="C41" s="406" t="n"/>
      <c r="D41" s="406" t="n"/>
      <c r="E41" s="406" t="n"/>
      <c r="F41" s="406" t="n"/>
      <c r="G41" s="406" t="n"/>
      <c r="H41" s="406" t="n"/>
      <c r="I41" s="406" t="n"/>
      <c r="J41" s="406" t="n"/>
      <c r="K41" s="406" t="n"/>
    </row>
    <row r="42" ht="20" customFormat="1" customHeight="1" s="1">
      <c r="A42" s="241" t="n"/>
      <c r="B42" s="288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406" t="n"/>
    </row>
    <row r="43" ht="20" customFormat="1" customHeight="1" s="1">
      <c r="A43" s="241" t="n"/>
      <c r="B43" s="288" t="n"/>
      <c r="C43" s="406" t="n"/>
      <c r="D43" s="406" t="n"/>
      <c r="E43" s="406" t="n"/>
      <c r="F43" s="406" t="n"/>
      <c r="G43" s="406" t="n"/>
      <c r="H43" s="406" t="n"/>
      <c r="I43" s="406" t="n"/>
      <c r="J43" s="406" t="n"/>
      <c r="K43" s="406" t="n"/>
    </row>
    <row r="44" ht="20" customFormat="1" customHeight="1" s="1">
      <c r="A44" s="241" t="n"/>
      <c r="B44" s="288" t="n"/>
      <c r="C44" s="406" t="n"/>
      <c r="D44" s="406" t="n"/>
      <c r="E44" s="406" t="n"/>
      <c r="F44" s="406" t="n"/>
      <c r="G44" s="406" t="n"/>
      <c r="H44" s="406" t="n"/>
      <c r="I44" s="406" t="n"/>
      <c r="J44" s="406" t="n"/>
      <c r="K44" s="406" t="n"/>
    </row>
    <row r="45" ht="20" customFormat="1" customHeight="1" s="1">
      <c r="A45" s="241" t="n"/>
      <c r="B45" s="288" t="n"/>
      <c r="C45" s="406" t="n"/>
      <c r="D45" s="406" t="n"/>
      <c r="E45" s="406" t="n"/>
      <c r="F45" s="406" t="n"/>
      <c r="G45" s="406" t="n"/>
      <c r="H45" s="406" t="n"/>
      <c r="I45" s="406" t="n"/>
      <c r="J45" s="406" t="n"/>
      <c r="K45" s="406" t="n"/>
    </row>
    <row r="46" ht="20" customFormat="1" customHeight="1" s="1">
      <c r="A46" s="241" t="n"/>
      <c r="B46" s="288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</row>
    <row r="47" ht="20" customFormat="1" customHeight="1" s="1">
      <c r="A47" s="241" t="n"/>
      <c r="B47" s="288" t="n"/>
      <c r="C47" s="406" t="n"/>
      <c r="D47" s="406" t="n"/>
      <c r="E47" s="406" t="n"/>
      <c r="F47" s="406" t="n"/>
      <c r="G47" s="406" t="n"/>
      <c r="H47" s="406" t="n"/>
      <c r="I47" s="406" t="n"/>
      <c r="J47" s="406" t="n"/>
      <c r="K47" s="406" t="n"/>
    </row>
    <row r="48" ht="20" customFormat="1" customHeight="1" s="1">
      <c r="A48" s="241" t="n"/>
      <c r="B48" s="288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</row>
    <row r="49" ht="20" customFormat="1" customHeight="1" s="1">
      <c r="A49" s="241" t="n"/>
      <c r="B49" s="288" t="n"/>
      <c r="C49" s="406" t="n"/>
      <c r="D49" s="406" t="n"/>
      <c r="E49" s="406" t="n"/>
      <c r="F49" s="406" t="n"/>
      <c r="G49" s="406" t="n"/>
      <c r="H49" s="406" t="n"/>
      <c r="I49" s="406" t="n"/>
      <c r="J49" s="406" t="n"/>
      <c r="K49" s="406" t="n"/>
    </row>
    <row r="50" ht="20" customFormat="1" customHeight="1" s="1">
      <c r="A50" s="241" t="n"/>
      <c r="B50" s="288" t="n"/>
      <c r="C50" s="406" t="n"/>
      <c r="D50" s="406" t="n"/>
      <c r="E50" s="406" t="n"/>
      <c r="F50" s="406" t="n"/>
      <c r="G50" s="406" t="n"/>
      <c r="H50" s="406" t="n"/>
      <c r="I50" s="406" t="n"/>
      <c r="J50" s="406" t="n"/>
      <c r="K50" s="406" t="n"/>
    </row>
    <row r="51" ht="20" customFormat="1" customHeight="1" s="1">
      <c r="A51" s="241" t="n"/>
      <c r="B51" s="288" t="n"/>
      <c r="C51" s="406" t="n"/>
      <c r="D51" s="406" t="n"/>
      <c r="E51" s="406" t="n"/>
      <c r="F51" s="406" t="n"/>
      <c r="G51" s="406" t="n"/>
      <c r="H51" s="406" t="n"/>
      <c r="I51" s="406" t="n"/>
      <c r="J51" s="406" t="n"/>
      <c r="K51" s="406" t="n"/>
    </row>
    <row r="52" ht="20" customFormat="1" customHeight="1" s="1">
      <c r="A52" s="241" t="n"/>
      <c r="B52" s="288" t="n"/>
      <c r="C52" s="406" t="n"/>
      <c r="D52" s="406" t="n"/>
      <c r="E52" s="406" t="n"/>
      <c r="F52" s="406" t="n"/>
      <c r="G52" s="406" t="n"/>
      <c r="H52" s="406" t="n"/>
      <c r="I52" s="406" t="n"/>
      <c r="J52" s="406" t="n"/>
      <c r="K52" s="406" t="n"/>
    </row>
    <row r="53" ht="20" customFormat="1" customHeight="1" s="1">
      <c r="A53" s="241" t="n"/>
      <c r="B53" s="288" t="n"/>
      <c r="C53" s="406" t="n"/>
      <c r="D53" s="406" t="n"/>
      <c r="E53" s="406" t="n"/>
      <c r="F53" s="406" t="n"/>
      <c r="G53" s="406" t="n"/>
      <c r="H53" s="406" t="n"/>
      <c r="I53" s="406" t="n"/>
      <c r="J53" s="406" t="n"/>
      <c r="K53" s="406" t="n"/>
    </row>
    <row r="54" ht="20" customFormat="1" customHeight="1" s="1">
      <c r="A54" s="241" t="n"/>
      <c r="B54" s="288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6" t="n"/>
    </row>
    <row r="55" ht="20" customFormat="1" customHeight="1" s="1">
      <c r="A55" s="241" t="n"/>
      <c r="B55" s="288" t="n"/>
      <c r="C55" s="406" t="n"/>
      <c r="D55" s="406" t="n"/>
      <c r="E55" s="406" t="n"/>
      <c r="F55" s="406" t="n"/>
      <c r="G55" s="406" t="n"/>
      <c r="H55" s="406" t="n"/>
      <c r="I55" s="406" t="n"/>
      <c r="J55" s="406" t="n"/>
      <c r="K55" s="406" t="n"/>
    </row>
    <row r="56" ht="20" customFormat="1" customHeight="1" s="1">
      <c r="A56" s="241" t="n"/>
      <c r="B56" s="288" t="n"/>
      <c r="C56" s="406" t="n"/>
      <c r="D56" s="406" t="n"/>
      <c r="E56" s="406" t="n"/>
      <c r="F56" s="406" t="n"/>
      <c r="G56" s="406" t="n"/>
      <c r="H56" s="406" t="n"/>
      <c r="I56" s="406" t="n"/>
      <c r="J56" s="406" t="n"/>
      <c r="K56" s="406" t="n"/>
    </row>
    <row r="57" ht="20" customFormat="1" customHeight="1" s="1">
      <c r="A57" s="241" t="n"/>
      <c r="B57" s="288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406" t="n"/>
    </row>
    <row r="58" ht="20" customFormat="1" customHeight="1" s="1">
      <c r="A58" s="241" t="n"/>
      <c r="B58" s="288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</row>
    <row r="59" ht="20" customFormat="1" customHeight="1" s="1">
      <c r="A59" s="241" t="n"/>
      <c r="B59" s="288" t="n"/>
      <c r="C59" s="406" t="n"/>
      <c r="D59" s="406" t="n"/>
      <c r="E59" s="406" t="n"/>
      <c r="F59" s="406" t="n"/>
      <c r="G59" s="406" t="n"/>
      <c r="H59" s="406" t="n"/>
      <c r="I59" s="406" t="n"/>
      <c r="J59" s="406" t="n"/>
      <c r="K59" s="406" t="n"/>
    </row>
    <row r="60" ht="20" customFormat="1" customHeight="1" s="1">
      <c r="A60" s="241" t="n"/>
      <c r="B60" s="288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</row>
    <row r="61" ht="20" customFormat="1" customHeight="1" s="1">
      <c r="A61" s="241" t="n"/>
      <c r="B61" s="288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</row>
    <row r="62" ht="20" customFormat="1" customHeight="1" s="1">
      <c r="A62" s="241" t="n"/>
      <c r="B62" s="288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</row>
    <row r="63" ht="20" customFormat="1" customHeight="1" s="1">
      <c r="A63" s="241" t="n"/>
      <c r="B63" s="288" t="n"/>
      <c r="C63" s="406" t="n"/>
      <c r="D63" s="406" t="n"/>
      <c r="E63" s="406" t="n"/>
      <c r="F63" s="406" t="n"/>
      <c r="G63" s="406" t="n"/>
      <c r="H63" s="406" t="n"/>
      <c r="I63" s="406" t="n"/>
      <c r="J63" s="406" t="n"/>
      <c r="K63" s="406" t="n"/>
    </row>
    <row r="64" ht="20" customFormat="1" customHeight="1" s="1">
      <c r="A64" s="241" t="n"/>
      <c r="B64" s="288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</row>
    <row r="65" ht="20" customFormat="1" customHeight="1" s="1">
      <c r="A65" s="241" t="n"/>
      <c r="B65" s="288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</row>
    <row r="66" ht="20" customFormat="1" customHeight="1" s="1">
      <c r="A66" s="241" t="n"/>
      <c r="B66" s="288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</row>
    <row r="67" ht="20" customFormat="1" customHeight="1" s="1">
      <c r="A67" s="241" t="n"/>
      <c r="B67" s="288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</row>
    <row r="68" ht="20" customFormat="1" customHeight="1" s="1">
      <c r="A68" s="241" t="n"/>
      <c r="B68" s="288" t="n"/>
      <c r="C68" s="406" t="n"/>
      <c r="D68" s="406" t="n"/>
      <c r="E68" s="406" t="n"/>
      <c r="F68" s="406" t="n"/>
      <c r="G68" s="406" t="n"/>
      <c r="H68" s="406" t="n"/>
      <c r="I68" s="406" t="n"/>
      <c r="J68" s="406" t="n"/>
      <c r="K68" s="406" t="n"/>
    </row>
    <row r="69" ht="20" customFormat="1" customHeight="1" s="1">
      <c r="A69" s="241" t="n"/>
      <c r="B69" s="288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</row>
    <row r="70" ht="20" customFormat="1" customHeight="1" s="1">
      <c r="A70" s="241" t="n"/>
      <c r="B70" s="288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</row>
    <row r="71" ht="20" customFormat="1" customHeight="1" s="1">
      <c r="A71" s="241" t="n"/>
      <c r="B71" s="288" t="n"/>
      <c r="C71" s="406" t="n"/>
      <c r="D71" s="406" t="n"/>
      <c r="E71" s="406" t="n"/>
      <c r="F71" s="406" t="n"/>
      <c r="G71" s="406" t="n"/>
      <c r="H71" s="406" t="n"/>
      <c r="I71" s="406" t="n"/>
      <c r="J71" s="406" t="n"/>
      <c r="K71" s="406" t="n"/>
    </row>
    <row r="72" ht="20" customFormat="1" customHeight="1" s="1">
      <c r="A72" s="241" t="n"/>
      <c r="B72" s="288" t="n"/>
      <c r="C72" s="406" t="n"/>
      <c r="D72" s="406" t="n"/>
      <c r="E72" s="406" t="n"/>
      <c r="F72" s="406" t="n"/>
      <c r="G72" s="406" t="n"/>
      <c r="H72" s="406" t="n"/>
      <c r="I72" s="406" t="n"/>
      <c r="J72" s="406" t="n"/>
      <c r="K72" s="406" t="n"/>
    </row>
    <row r="73" ht="20" customFormat="1" customHeight="1" s="1">
      <c r="A73" s="241" t="n"/>
      <c r="B73" s="288" t="n"/>
      <c r="C73" s="406" t="n"/>
      <c r="D73" s="406" t="n"/>
      <c r="E73" s="406" t="n"/>
      <c r="F73" s="406" t="n"/>
      <c r="G73" s="406" t="n"/>
      <c r="H73" s="406" t="n"/>
      <c r="I73" s="406" t="n"/>
      <c r="J73" s="406" t="n"/>
      <c r="K73" s="406" t="n"/>
    </row>
    <row r="74" ht="20" customFormat="1" customHeight="1" s="1">
      <c r="A74" s="241" t="n"/>
      <c r="B74" s="288" t="n"/>
      <c r="C74" s="406" t="n"/>
      <c r="D74" s="406" t="n"/>
      <c r="E74" s="406" t="n"/>
      <c r="F74" s="406" t="n"/>
      <c r="G74" s="406" t="n"/>
      <c r="H74" s="406" t="n"/>
      <c r="I74" s="406" t="n"/>
      <c r="J74" s="406" t="n"/>
      <c r="K74" s="406" t="n"/>
    </row>
    <row r="75" ht="20" customFormat="1" customHeight="1" s="1">
      <c r="A75" s="241" t="n"/>
      <c r="B75" s="288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</row>
    <row r="76" ht="20" customFormat="1" customHeight="1" s="1">
      <c r="A76" s="241" t="n"/>
      <c r="B76" s="288" t="n"/>
      <c r="C76" s="406" t="n"/>
      <c r="D76" s="406" t="n"/>
      <c r="E76" s="406" t="n"/>
      <c r="F76" s="406" t="n"/>
      <c r="G76" s="406" t="n"/>
      <c r="H76" s="406" t="n"/>
      <c r="I76" s="406" t="n"/>
      <c r="J76" s="406" t="n"/>
      <c r="K76" s="406" t="n"/>
    </row>
    <row r="77" ht="20" customFormat="1" customHeight="1" s="1">
      <c r="A77" s="241" t="n"/>
      <c r="B77" s="288" t="n"/>
      <c r="C77" s="406" t="n"/>
      <c r="D77" s="406" t="n"/>
      <c r="E77" s="406" t="n"/>
      <c r="F77" s="406" t="n"/>
      <c r="G77" s="406" t="n"/>
      <c r="H77" s="406" t="n"/>
      <c r="I77" s="406" t="n"/>
      <c r="J77" s="406" t="n"/>
      <c r="K77" s="406" t="n"/>
    </row>
    <row r="78" ht="20" customFormat="1" customHeight="1" s="1">
      <c r="A78" s="241" t="n"/>
      <c r="B78" s="288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</row>
    <row r="79" ht="20" customFormat="1" customHeight="1" s="1">
      <c r="A79" s="241" t="n"/>
      <c r="B79" s="288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</row>
    <row r="80" ht="20" customFormat="1" customHeight="1" s="1">
      <c r="A80" s="241" t="n"/>
      <c r="B80" s="288" t="n"/>
      <c r="C80" s="406" t="n"/>
      <c r="D80" s="406" t="n"/>
      <c r="E80" s="406" t="n"/>
      <c r="F80" s="406" t="n"/>
      <c r="G80" s="406" t="n"/>
      <c r="H80" s="406" t="n"/>
      <c r="I80" s="406" t="n"/>
      <c r="J80" s="406" t="n"/>
      <c r="K80" s="406" t="n"/>
    </row>
    <row r="81" ht="20" customFormat="1" customHeight="1" s="1">
      <c r="A81" s="241" t="n"/>
      <c r="B81" s="288" t="n"/>
      <c r="C81" s="406" t="n"/>
      <c r="D81" s="406" t="n"/>
      <c r="E81" s="406" t="n"/>
      <c r="F81" s="406" t="n"/>
      <c r="G81" s="406" t="n"/>
      <c r="H81" s="406" t="n"/>
      <c r="I81" s="406" t="n"/>
      <c r="J81" s="406" t="n"/>
      <c r="K81" s="406" t="n"/>
    </row>
    <row r="82" ht="20" customFormat="1" customHeight="1" s="1">
      <c r="A82" s="241" t="n"/>
      <c r="B82" s="288" t="n"/>
      <c r="C82" s="406" t="n"/>
      <c r="D82" s="406" t="n"/>
      <c r="E82" s="406" t="n"/>
      <c r="F82" s="406" t="n"/>
      <c r="G82" s="406" t="n"/>
      <c r="H82" s="406" t="n"/>
      <c r="I82" s="406" t="n"/>
      <c r="J82" s="406" t="n"/>
      <c r="K82" s="406" t="n"/>
    </row>
    <row r="83" ht="20" customFormat="1" customHeight="1" s="1">
      <c r="A83" s="241" t="n"/>
      <c r="B83" s="288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</row>
    <row r="84" ht="20" customFormat="1" customHeight="1" s="1">
      <c r="A84" s="241" t="n"/>
      <c r="B84" s="288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</row>
    <row r="85" ht="20" customFormat="1" customHeight="1" s="1">
      <c r="A85" s="241" t="n"/>
      <c r="B85" s="288" t="n"/>
      <c r="C85" s="406" t="n"/>
      <c r="D85" s="406" t="n"/>
      <c r="E85" s="406" t="n"/>
      <c r="F85" s="406" t="n"/>
      <c r="G85" s="406" t="n"/>
      <c r="H85" s="406" t="n"/>
      <c r="I85" s="406" t="n"/>
      <c r="J85" s="406" t="n"/>
      <c r="K85" s="406" t="n"/>
    </row>
    <row r="86" ht="20" customFormat="1" customHeight="1" s="1">
      <c r="A86" s="241" t="n"/>
      <c r="B86" s="288" t="n"/>
      <c r="C86" s="406" t="n"/>
      <c r="D86" s="406" t="n"/>
      <c r="E86" s="406" t="n"/>
      <c r="F86" s="406" t="n"/>
      <c r="G86" s="406" t="n"/>
      <c r="H86" s="406" t="n"/>
      <c r="I86" s="406" t="n"/>
      <c r="J86" s="406" t="n"/>
      <c r="K86" s="406" t="n"/>
    </row>
    <row r="87" ht="20" customFormat="1" customHeight="1" s="1">
      <c r="A87" s="241" t="n"/>
      <c r="B87" s="288" t="n"/>
      <c r="C87" s="406" t="n"/>
      <c r="D87" s="406" t="n"/>
      <c r="E87" s="406" t="n"/>
      <c r="F87" s="406" t="n"/>
      <c r="G87" s="406" t="n"/>
      <c r="H87" s="406" t="n"/>
      <c r="I87" s="406" t="n"/>
      <c r="J87" s="406" t="n"/>
      <c r="K87" s="406" t="n"/>
    </row>
    <row r="88" ht="20" customFormat="1" customHeight="1" s="1">
      <c r="A88" s="241" t="n"/>
      <c r="B88" s="288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</row>
    <row r="89" ht="20" customFormat="1" customHeight="1" s="1">
      <c r="A89" s="241" t="n"/>
      <c r="B89" s="288" t="n"/>
      <c r="C89" s="406" t="n"/>
      <c r="D89" s="406" t="n"/>
      <c r="E89" s="406" t="n"/>
      <c r="F89" s="406" t="n"/>
      <c r="G89" s="406" t="n"/>
      <c r="H89" s="406" t="n"/>
      <c r="I89" s="406" t="n"/>
      <c r="J89" s="406" t="n"/>
      <c r="K89" s="406" t="n"/>
    </row>
    <row r="90" ht="20" customFormat="1" customHeight="1" s="1">
      <c r="A90" s="241" t="n"/>
      <c r="B90" s="288" t="n"/>
      <c r="C90" s="406" t="n"/>
      <c r="D90" s="406" t="n"/>
      <c r="E90" s="406" t="n"/>
      <c r="F90" s="406" t="n"/>
      <c r="G90" s="406" t="n"/>
      <c r="H90" s="406" t="n"/>
      <c r="I90" s="406" t="n"/>
      <c r="J90" s="406" t="n"/>
      <c r="K90" s="406" t="n"/>
    </row>
    <row r="91" ht="20" customFormat="1" customHeight="1" s="1">
      <c r="A91" s="241" t="n"/>
      <c r="B91" s="288" t="n"/>
      <c r="C91" s="406" t="n"/>
      <c r="D91" s="406" t="n"/>
      <c r="E91" s="406" t="n"/>
      <c r="F91" s="406" t="n"/>
      <c r="G91" s="406" t="n"/>
      <c r="H91" s="406" t="n"/>
      <c r="I91" s="406" t="n"/>
      <c r="J91" s="406" t="n"/>
      <c r="K91" s="406" t="n"/>
    </row>
    <row r="92" ht="20" customFormat="1" customHeight="1" s="1">
      <c r="A92" s="241" t="n"/>
      <c r="B92" s="288" t="n"/>
      <c r="C92" s="406" t="n"/>
      <c r="D92" s="406" t="n"/>
      <c r="E92" s="406" t="n"/>
      <c r="F92" s="406" t="n"/>
      <c r="G92" s="406" t="n"/>
      <c r="H92" s="406" t="n"/>
      <c r="I92" s="406" t="n"/>
      <c r="J92" s="406" t="n"/>
      <c r="K92" s="406" t="n"/>
    </row>
    <row r="93" ht="20" customFormat="1" customHeight="1" s="1">
      <c r="A93" s="241" t="n"/>
      <c r="B93" s="288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</row>
    <row r="94" ht="20" customFormat="1" customHeight="1" s="1">
      <c r="A94" s="241" t="n"/>
      <c r="B94" s="288" t="n"/>
      <c r="C94" s="406" t="n"/>
      <c r="D94" s="406" t="n"/>
      <c r="E94" s="406" t="n"/>
      <c r="F94" s="406" t="n"/>
      <c r="G94" s="406" t="n"/>
      <c r="H94" s="406" t="n"/>
      <c r="I94" s="406" t="n"/>
      <c r="J94" s="406" t="n"/>
      <c r="K94" s="406" t="n"/>
    </row>
    <row r="95" ht="20" customFormat="1" customHeight="1" s="1">
      <c r="A95" s="241" t="n"/>
      <c r="B95" s="288" t="n"/>
      <c r="C95" s="406" t="n"/>
      <c r="D95" s="406" t="n"/>
      <c r="E95" s="406" t="n"/>
      <c r="F95" s="406" t="n"/>
      <c r="G95" s="406" t="n"/>
      <c r="H95" s="406" t="n"/>
      <c r="I95" s="406" t="n"/>
      <c r="J95" s="406" t="n"/>
      <c r="K95" s="406" t="n"/>
    </row>
    <row r="96" ht="20" customFormat="1" customHeight="1" s="1">
      <c r="A96" s="241" t="n"/>
      <c r="B96" s="288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</row>
    <row r="97" ht="20" customFormat="1" customHeight="1" s="1">
      <c r="A97" s="241" t="n"/>
      <c r="B97" s="288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</row>
    <row r="98" ht="20" customFormat="1" customHeight="1" s="1">
      <c r="A98" s="241" t="n"/>
      <c r="B98" s="288" t="n"/>
      <c r="C98" s="406" t="n"/>
      <c r="D98" s="406" t="n"/>
      <c r="E98" s="406" t="n"/>
      <c r="F98" s="406" t="n"/>
      <c r="G98" s="406" t="n"/>
      <c r="H98" s="406" t="n"/>
      <c r="I98" s="406" t="n"/>
      <c r="J98" s="406" t="n"/>
      <c r="K98" s="406" t="n"/>
    </row>
    <row r="99" ht="20" customFormat="1" customHeight="1" s="1">
      <c r="A99" s="241" t="n"/>
      <c r="B99" s="288" t="n"/>
      <c r="C99" s="406" t="n"/>
      <c r="D99" s="406" t="n"/>
      <c r="E99" s="406" t="n"/>
      <c r="F99" s="406" t="n"/>
      <c r="G99" s="406" t="n"/>
      <c r="H99" s="406" t="n"/>
      <c r="I99" s="406" t="n"/>
      <c r="J99" s="406" t="n"/>
      <c r="K99" s="406" t="n"/>
    </row>
    <row r="100" ht="20" customFormat="1" customHeight="1" s="1">
      <c r="A100" s="241" t="n"/>
      <c r="B100" s="288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</row>
    <row r="101" ht="20" customFormat="1" customHeight="1" s="1">
      <c r="A101" s="241" t="n"/>
      <c r="B101" s="288" t="n"/>
      <c r="C101" s="406" t="n"/>
      <c r="D101" s="406" t="n"/>
      <c r="E101" s="406" t="n"/>
      <c r="F101" s="406" t="n"/>
      <c r="G101" s="406" t="n"/>
      <c r="H101" s="406" t="n"/>
      <c r="I101" s="406" t="n"/>
      <c r="J101" s="406" t="n"/>
      <c r="K101" s="406" t="n"/>
    </row>
    <row r="102" ht="20" customFormat="1" customHeight="1" s="1">
      <c r="A102" s="241" t="n"/>
      <c r="B102" s="288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</row>
    <row r="103" ht="20" customFormat="1" customHeight="1" s="1">
      <c r="A103" s="241" t="n"/>
      <c r="B103" s="288" t="n"/>
      <c r="C103" s="406" t="n"/>
      <c r="D103" s="406" t="n"/>
      <c r="E103" s="406" t="n"/>
      <c r="F103" s="406" t="n"/>
      <c r="G103" s="406" t="n"/>
      <c r="H103" s="406" t="n"/>
      <c r="I103" s="406" t="n"/>
      <c r="J103" s="406" t="n"/>
      <c r="K103" s="406" t="n"/>
    </row>
    <row r="104" ht="20" customFormat="1" customHeight="1" s="1">
      <c r="A104" s="241" t="n"/>
      <c r="B104" s="288" t="n"/>
      <c r="C104" s="406" t="n"/>
      <c r="D104" s="406" t="n"/>
      <c r="E104" s="406" t="n"/>
      <c r="F104" s="406" t="n"/>
      <c r="G104" s="406" t="n"/>
      <c r="H104" s="406" t="n"/>
      <c r="I104" s="406" t="n"/>
      <c r="J104" s="406" t="n"/>
      <c r="K104" s="406" t="n"/>
    </row>
    <row r="105" ht="20" customFormat="1" customHeight="1" s="1">
      <c r="A105" s="241" t="n"/>
      <c r="B105" s="288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</row>
    <row r="106" ht="20" customFormat="1" customHeight="1" s="1">
      <c r="A106" s="241" t="n"/>
      <c r="B106" s="288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</row>
    <row r="107" ht="20" customFormat="1" customHeight="1" s="1">
      <c r="A107" s="241" t="n"/>
      <c r="B107" s="288" t="n"/>
      <c r="C107" s="406" t="n"/>
      <c r="D107" s="406" t="n"/>
      <c r="E107" s="406" t="n"/>
      <c r="F107" s="406" t="n"/>
      <c r="G107" s="406" t="n"/>
      <c r="H107" s="406" t="n"/>
      <c r="I107" s="406" t="n"/>
      <c r="J107" s="406" t="n"/>
      <c r="K107" s="406" t="n"/>
    </row>
    <row r="108" ht="20" customFormat="1" customHeight="1" s="1">
      <c r="A108" s="241" t="n"/>
      <c r="B108" s="288" t="n"/>
      <c r="C108" s="406" t="n"/>
      <c r="D108" s="406" t="n"/>
      <c r="E108" s="406" t="n"/>
      <c r="F108" s="406" t="n"/>
      <c r="G108" s="406" t="n"/>
      <c r="H108" s="406" t="n"/>
      <c r="I108" s="406" t="n"/>
      <c r="J108" s="406" t="n"/>
      <c r="K108" s="406" t="n"/>
    </row>
    <row r="109" ht="20" customFormat="1" customHeight="1" s="1">
      <c r="A109" s="241" t="n"/>
      <c r="B109" s="288" t="n"/>
      <c r="C109" s="406" t="n"/>
      <c r="D109" s="406" t="n"/>
      <c r="E109" s="406" t="n"/>
      <c r="F109" s="406" t="n"/>
      <c r="G109" s="406" t="n"/>
      <c r="H109" s="406" t="n"/>
      <c r="I109" s="406" t="n"/>
      <c r="J109" s="406" t="n"/>
      <c r="K109" s="406" t="n"/>
    </row>
    <row r="110" ht="20" customFormat="1" customHeight="1" s="1">
      <c r="A110" s="241" t="n"/>
      <c r="B110" s="288" t="n"/>
      <c r="C110" s="406" t="n"/>
      <c r="D110" s="406" t="n"/>
      <c r="E110" s="406" t="n"/>
      <c r="F110" s="406" t="n"/>
      <c r="G110" s="406" t="n"/>
      <c r="H110" s="406" t="n"/>
      <c r="I110" s="406" t="n"/>
      <c r="J110" s="406" t="n"/>
      <c r="K110" s="406" t="n"/>
    </row>
    <row r="111" ht="20" customFormat="1" customHeight="1" s="1">
      <c r="A111" s="241" t="n"/>
      <c r="B111" s="288" t="n"/>
      <c r="C111" s="406" t="n"/>
      <c r="D111" s="406" t="n"/>
      <c r="E111" s="406" t="n"/>
      <c r="F111" s="406" t="n"/>
      <c r="G111" s="406" t="n"/>
      <c r="H111" s="406" t="n"/>
      <c r="I111" s="406" t="n"/>
      <c r="J111" s="406" t="n"/>
      <c r="K111" s="406" t="n"/>
    </row>
    <row r="112" ht="20" customFormat="1" customHeight="1" s="1">
      <c r="A112" s="241" t="n"/>
      <c r="B112" s="288" t="n"/>
      <c r="C112" s="406" t="n"/>
      <c r="D112" s="406" t="n"/>
      <c r="E112" s="406" t="n"/>
      <c r="F112" s="406" t="n"/>
      <c r="G112" s="406" t="n"/>
      <c r="H112" s="406" t="n"/>
      <c r="I112" s="406" t="n"/>
      <c r="J112" s="406" t="n"/>
      <c r="K112" s="406" t="n"/>
    </row>
    <row r="113" ht="20" customFormat="1" customHeight="1" s="1">
      <c r="A113" s="241" t="n"/>
      <c r="B113" s="288" t="n"/>
      <c r="C113" s="406" t="n"/>
      <c r="D113" s="406" t="n"/>
      <c r="E113" s="406" t="n"/>
      <c r="F113" s="406" t="n"/>
      <c r="G113" s="406" t="n"/>
      <c r="H113" s="406" t="n"/>
      <c r="I113" s="406" t="n"/>
      <c r="J113" s="406" t="n"/>
      <c r="K113" s="406" t="n"/>
    </row>
    <row r="114" ht="20" customFormat="1" customHeight="1" s="1">
      <c r="A114" s="241" t="n"/>
      <c r="B114" s="288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</row>
    <row r="115" ht="20" customFormat="1" customHeight="1" s="1">
      <c r="A115" s="241" t="n"/>
      <c r="B115" s="288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</row>
    <row r="116" ht="20" customFormat="1" customHeight="1" s="1">
      <c r="A116" s="241" t="n"/>
      <c r="B116" s="288" t="n"/>
      <c r="C116" s="406" t="n"/>
      <c r="D116" s="406" t="n"/>
      <c r="E116" s="406" t="n"/>
      <c r="F116" s="406" t="n"/>
      <c r="G116" s="406" t="n"/>
      <c r="H116" s="406" t="n"/>
      <c r="I116" s="406" t="n"/>
      <c r="J116" s="406" t="n"/>
      <c r="K116" s="406" t="n"/>
    </row>
    <row r="117" ht="20" customFormat="1" customHeight="1" s="1">
      <c r="A117" s="241" t="n"/>
      <c r="B117" s="288" t="n"/>
      <c r="C117" s="406" t="n"/>
      <c r="D117" s="406" t="n"/>
      <c r="E117" s="406" t="n"/>
      <c r="F117" s="406" t="n"/>
      <c r="G117" s="406" t="n"/>
      <c r="H117" s="406" t="n"/>
      <c r="I117" s="406" t="n"/>
      <c r="J117" s="406" t="n"/>
      <c r="K117" s="406" t="n"/>
    </row>
    <row r="118" ht="20" customFormat="1" customHeight="1" s="1">
      <c r="A118" s="241" t="n"/>
      <c r="B118" s="288" t="n"/>
      <c r="C118" s="406" t="n"/>
      <c r="D118" s="406" t="n"/>
      <c r="E118" s="406" t="n"/>
      <c r="F118" s="406" t="n"/>
      <c r="G118" s="406" t="n"/>
      <c r="H118" s="406" t="n"/>
      <c r="I118" s="406" t="n"/>
      <c r="J118" s="406" t="n"/>
      <c r="K118" s="406" t="n"/>
    </row>
    <row r="119" ht="20" customFormat="1" customHeight="1" s="1">
      <c r="A119" s="241" t="n"/>
      <c r="B119" s="288" t="n"/>
      <c r="C119" s="406" t="n"/>
      <c r="D119" s="406" t="n"/>
      <c r="E119" s="406" t="n"/>
      <c r="F119" s="406" t="n"/>
      <c r="G119" s="406" t="n"/>
      <c r="H119" s="406" t="n"/>
      <c r="I119" s="406" t="n"/>
      <c r="J119" s="406" t="n"/>
      <c r="K119" s="406" t="n"/>
    </row>
    <row r="120" ht="20" customFormat="1" customHeight="1" s="1">
      <c r="A120" s="241" t="n"/>
      <c r="B120" s="288" t="n"/>
      <c r="C120" s="406" t="n"/>
      <c r="D120" s="406" t="n"/>
      <c r="E120" s="406" t="n"/>
      <c r="F120" s="406" t="n"/>
      <c r="G120" s="406" t="n"/>
      <c r="H120" s="406" t="n"/>
      <c r="I120" s="406" t="n"/>
      <c r="J120" s="406" t="n"/>
      <c r="K120" s="406" t="n"/>
    </row>
    <row r="121" ht="20" customFormat="1" customHeight="1" s="1">
      <c r="A121" s="241" t="n"/>
      <c r="B121" s="288" t="n"/>
      <c r="C121" s="406" t="n"/>
      <c r="D121" s="406" t="n"/>
      <c r="E121" s="406" t="n"/>
      <c r="F121" s="406" t="n"/>
      <c r="G121" s="406" t="n"/>
      <c r="H121" s="406" t="n"/>
      <c r="I121" s="406" t="n"/>
      <c r="J121" s="406" t="n"/>
      <c r="K121" s="406" t="n"/>
    </row>
    <row r="122" ht="20" customFormat="1" customHeight="1" s="1">
      <c r="A122" s="241" t="n"/>
      <c r="B122" s="288" t="n"/>
      <c r="C122" s="406" t="n"/>
      <c r="D122" s="406" t="n"/>
      <c r="E122" s="406" t="n"/>
      <c r="F122" s="406" t="n"/>
      <c r="G122" s="406" t="n"/>
      <c r="H122" s="406" t="n"/>
      <c r="I122" s="406" t="n"/>
      <c r="J122" s="406" t="n"/>
      <c r="K122" s="406" t="n"/>
    </row>
    <row r="123" ht="20" customFormat="1" customHeight="1" s="1">
      <c r="A123" s="241" t="n"/>
      <c r="B123" s="288" t="n"/>
      <c r="C123" s="406" t="n"/>
      <c r="D123" s="406" t="n"/>
      <c r="E123" s="406" t="n"/>
      <c r="F123" s="406" t="n"/>
      <c r="G123" s="406" t="n"/>
      <c r="H123" s="406" t="n"/>
      <c r="I123" s="406" t="n"/>
      <c r="J123" s="406" t="n"/>
      <c r="K123" s="406" t="n"/>
    </row>
    <row r="124" ht="20" customFormat="1" customHeight="1" s="1">
      <c r="A124" s="241" t="n"/>
      <c r="B124" s="288" t="n"/>
      <c r="C124" s="406" t="n"/>
      <c r="D124" s="406" t="n"/>
      <c r="E124" s="406" t="n"/>
      <c r="F124" s="406" t="n"/>
      <c r="G124" s="406" t="n"/>
      <c r="H124" s="406" t="n"/>
      <c r="I124" s="406" t="n"/>
      <c r="J124" s="406" t="n"/>
      <c r="K124" s="406" t="n"/>
    </row>
    <row r="125" ht="20" customFormat="1" customHeight="1" s="1">
      <c r="A125" s="241" t="n"/>
      <c r="B125" s="288" t="n"/>
      <c r="C125" s="406" t="n"/>
      <c r="D125" s="406" t="n"/>
      <c r="E125" s="406" t="n"/>
      <c r="F125" s="406" t="n"/>
      <c r="G125" s="406" t="n"/>
      <c r="H125" s="406" t="n"/>
      <c r="I125" s="406" t="n"/>
      <c r="J125" s="406" t="n"/>
      <c r="K125" s="406" t="n"/>
    </row>
    <row r="126" ht="20" customFormat="1" customHeight="1" s="1">
      <c r="A126" s="241" t="n"/>
      <c r="B126" s="288" t="n"/>
      <c r="C126" s="406" t="n"/>
      <c r="D126" s="406" t="n"/>
      <c r="E126" s="406" t="n"/>
      <c r="F126" s="406" t="n"/>
      <c r="G126" s="406" t="n"/>
      <c r="H126" s="406" t="n"/>
      <c r="I126" s="406" t="n"/>
      <c r="J126" s="406" t="n"/>
      <c r="K126" s="406" t="n"/>
    </row>
    <row r="127" ht="20" customFormat="1" customHeight="1" s="1">
      <c r="A127" s="241" t="n"/>
      <c r="B127" s="288" t="n"/>
      <c r="C127" s="406" t="n"/>
      <c r="D127" s="406" t="n"/>
      <c r="E127" s="406" t="n"/>
      <c r="F127" s="406" t="n"/>
      <c r="G127" s="406" t="n"/>
      <c r="H127" s="406" t="n"/>
      <c r="I127" s="406" t="n"/>
      <c r="J127" s="406" t="n"/>
      <c r="K127" s="406" t="n"/>
    </row>
    <row r="128" ht="20" customFormat="1" customHeight="1" s="1">
      <c r="A128" s="241" t="n"/>
      <c r="B128" s="288" t="n"/>
      <c r="C128" s="406" t="n"/>
      <c r="D128" s="406" t="n"/>
      <c r="E128" s="406" t="n"/>
      <c r="F128" s="406" t="n"/>
      <c r="G128" s="406" t="n"/>
      <c r="H128" s="406" t="n"/>
      <c r="I128" s="406" t="n"/>
      <c r="J128" s="406" t="n"/>
      <c r="K128" s="406" t="n"/>
    </row>
    <row r="129" ht="20" customFormat="1" customHeight="1" s="1">
      <c r="A129" s="241" t="n"/>
      <c r="B129" s="288" t="n"/>
      <c r="C129" s="406" t="n"/>
      <c r="D129" s="406" t="n"/>
      <c r="E129" s="406" t="n"/>
      <c r="F129" s="406" t="n"/>
      <c r="G129" s="406" t="n"/>
      <c r="H129" s="406" t="n"/>
      <c r="I129" s="406" t="n"/>
      <c r="J129" s="406" t="n"/>
      <c r="K129" s="406" t="n"/>
    </row>
    <row r="130" ht="20" customFormat="1" customHeight="1" s="1">
      <c r="A130" s="241" t="n"/>
      <c r="B130" s="288" t="n"/>
      <c r="C130" s="406" t="n"/>
      <c r="D130" s="406" t="n"/>
      <c r="E130" s="406" t="n"/>
      <c r="F130" s="406" t="n"/>
      <c r="G130" s="406" t="n"/>
      <c r="H130" s="406" t="n"/>
      <c r="I130" s="406" t="n"/>
      <c r="J130" s="406" t="n"/>
      <c r="K130" s="406" t="n"/>
    </row>
    <row r="131" ht="20" customFormat="1" customHeight="1" s="1">
      <c r="A131" s="241" t="n"/>
      <c r="B131" s="288" t="n"/>
      <c r="C131" s="406" t="n"/>
      <c r="D131" s="406" t="n"/>
      <c r="E131" s="406" t="n"/>
      <c r="F131" s="406" t="n"/>
      <c r="G131" s="406" t="n"/>
      <c r="H131" s="406" t="n"/>
      <c r="I131" s="406" t="n"/>
      <c r="J131" s="406" t="n"/>
      <c r="K131" s="406" t="n"/>
    </row>
    <row r="132" ht="20" customFormat="1" customHeight="1" s="1">
      <c r="A132" s="241" t="n"/>
      <c r="B132" s="288" t="n"/>
      <c r="C132" s="406" t="n"/>
      <c r="D132" s="406" t="n"/>
      <c r="E132" s="406" t="n"/>
      <c r="F132" s="406" t="n"/>
      <c r="G132" s="406" t="n"/>
      <c r="H132" s="406" t="n"/>
      <c r="I132" s="406" t="n"/>
      <c r="J132" s="406" t="n"/>
      <c r="K132" s="406" t="n"/>
    </row>
    <row r="133" ht="20" customFormat="1" customHeight="1" s="1">
      <c r="A133" s="241" t="n"/>
      <c r="B133" s="288" t="n"/>
      <c r="C133" s="406" t="n"/>
      <c r="D133" s="406" t="n"/>
      <c r="E133" s="406" t="n"/>
      <c r="F133" s="406" t="n"/>
      <c r="G133" s="406" t="n"/>
      <c r="H133" s="406" t="n"/>
      <c r="I133" s="406" t="n"/>
      <c r="J133" s="406" t="n"/>
      <c r="K133" s="406" t="n"/>
    </row>
    <row r="134" ht="20" customFormat="1" customHeight="1" s="1">
      <c r="A134" s="241" t="n"/>
      <c r="B134" s="288" t="n"/>
      <c r="C134" s="406" t="n"/>
      <c r="D134" s="406" t="n"/>
      <c r="E134" s="406" t="n"/>
      <c r="F134" s="406" t="n"/>
      <c r="G134" s="406" t="n"/>
      <c r="H134" s="406" t="n"/>
      <c r="I134" s="406" t="n"/>
      <c r="J134" s="406" t="n"/>
      <c r="K134" s="406" t="n"/>
    </row>
    <row r="135" ht="20" customFormat="1" customHeight="1" s="1">
      <c r="A135" s="241" t="n"/>
      <c r="B135" s="288" t="n"/>
      <c r="C135" s="406" t="n"/>
      <c r="D135" s="406" t="n"/>
      <c r="E135" s="406" t="n"/>
      <c r="F135" s="406" t="n"/>
      <c r="G135" s="406" t="n"/>
      <c r="H135" s="406" t="n"/>
      <c r="I135" s="406" t="n"/>
      <c r="J135" s="406" t="n"/>
      <c r="K135" s="406" t="n"/>
    </row>
    <row r="136" ht="20" customFormat="1" customHeight="1" s="1">
      <c r="A136" s="241" t="n"/>
      <c r="B136" s="288" t="n"/>
      <c r="C136" s="406" t="n"/>
      <c r="D136" s="406" t="n"/>
      <c r="E136" s="406" t="n"/>
      <c r="F136" s="406" t="n"/>
      <c r="G136" s="406" t="n"/>
      <c r="H136" s="406" t="n"/>
      <c r="I136" s="406" t="n"/>
      <c r="J136" s="406" t="n"/>
      <c r="K136" s="406" t="n"/>
    </row>
    <row r="137" ht="20" customFormat="1" customHeight="1" s="1">
      <c r="A137" s="241" t="n"/>
      <c r="B137" s="288" t="n"/>
      <c r="C137" s="406" t="n"/>
      <c r="D137" s="406" t="n"/>
      <c r="E137" s="406" t="n"/>
      <c r="F137" s="406" t="n"/>
      <c r="G137" s="406" t="n"/>
      <c r="H137" s="406" t="n"/>
      <c r="I137" s="406" t="n"/>
      <c r="J137" s="406" t="n"/>
      <c r="K137" s="406" t="n"/>
    </row>
    <row r="138" ht="20" customFormat="1" customHeight="1" s="1">
      <c r="A138" s="241" t="n"/>
      <c r="B138" s="288" t="n"/>
      <c r="C138" s="406" t="n"/>
      <c r="D138" s="406" t="n"/>
      <c r="E138" s="406" t="n"/>
      <c r="F138" s="406" t="n"/>
      <c r="G138" s="406" t="n"/>
      <c r="H138" s="406" t="n"/>
      <c r="I138" s="406" t="n"/>
      <c r="J138" s="406" t="n"/>
      <c r="K138" s="406" t="n"/>
    </row>
    <row r="139" ht="20" customFormat="1" customHeight="1" s="1">
      <c r="A139" s="241" t="n"/>
      <c r="B139" s="288" t="n"/>
      <c r="C139" s="406" t="n"/>
      <c r="D139" s="406" t="n"/>
      <c r="E139" s="406" t="n"/>
      <c r="F139" s="406" t="n"/>
      <c r="G139" s="406" t="n"/>
      <c r="H139" s="406" t="n"/>
      <c r="I139" s="406" t="n"/>
      <c r="J139" s="406" t="n"/>
      <c r="K139" s="406" t="n"/>
    </row>
    <row r="140" ht="20" customFormat="1" customHeight="1" s="1">
      <c r="A140" s="241" t="n"/>
      <c r="B140" s="288" t="n"/>
      <c r="C140" s="406" t="n"/>
      <c r="D140" s="406" t="n"/>
      <c r="E140" s="406" t="n"/>
      <c r="F140" s="406" t="n"/>
      <c r="G140" s="406" t="n"/>
      <c r="H140" s="406" t="n"/>
      <c r="I140" s="406" t="n"/>
      <c r="J140" s="406" t="n"/>
      <c r="K140" s="406" t="n"/>
    </row>
    <row r="141" ht="20" customFormat="1" customHeight="1" s="1">
      <c r="A141" s="241" t="n"/>
      <c r="B141" s="288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</row>
    <row r="142" ht="20" customFormat="1" customHeight="1" s="1">
      <c r="A142" s="241" t="n"/>
      <c r="B142" s="288" t="n"/>
      <c r="C142" s="406" t="n"/>
      <c r="D142" s="406" t="n"/>
      <c r="E142" s="406" t="n"/>
      <c r="F142" s="406" t="n"/>
      <c r="G142" s="406" t="n"/>
      <c r="H142" s="406" t="n"/>
      <c r="I142" s="406" t="n"/>
      <c r="J142" s="406" t="n"/>
      <c r="K142" s="406" t="n"/>
    </row>
    <row r="143" ht="20" customFormat="1" customHeight="1" s="1">
      <c r="A143" s="241" t="n"/>
      <c r="B143" s="288" t="n"/>
      <c r="C143" s="406" t="n"/>
      <c r="D143" s="406" t="n"/>
      <c r="E143" s="406" t="n"/>
      <c r="F143" s="406" t="n"/>
      <c r="G143" s="406" t="n"/>
      <c r="H143" s="406" t="n"/>
      <c r="I143" s="406" t="n"/>
      <c r="J143" s="406" t="n"/>
      <c r="K143" s="406" t="n"/>
    </row>
    <row r="144" ht="20" customFormat="1" customHeight="1" s="1">
      <c r="A144" s="241" t="n"/>
      <c r="B144" s="288" t="n"/>
      <c r="C144" s="406" t="n"/>
      <c r="D144" s="406" t="n"/>
      <c r="E144" s="406" t="n"/>
      <c r="F144" s="406" t="n"/>
      <c r="G144" s="406" t="n"/>
      <c r="H144" s="406" t="n"/>
      <c r="I144" s="406" t="n"/>
      <c r="J144" s="406" t="n"/>
      <c r="K144" s="406" t="n"/>
    </row>
    <row r="145" ht="20" customFormat="1" customHeight="1" s="1">
      <c r="A145" s="241" t="n"/>
      <c r="B145" s="288" t="n"/>
      <c r="C145" s="406" t="n"/>
      <c r="D145" s="406" t="n"/>
      <c r="E145" s="406" t="n"/>
      <c r="F145" s="406" t="n"/>
      <c r="G145" s="406" t="n"/>
      <c r="H145" s="406" t="n"/>
      <c r="I145" s="406" t="n"/>
      <c r="J145" s="406" t="n"/>
      <c r="K145" s="406" t="n"/>
    </row>
    <row r="146" ht="20" customFormat="1" customHeight="1" s="1">
      <c r="A146" s="241" t="n"/>
      <c r="B146" s="288" t="n"/>
      <c r="C146" s="406" t="n"/>
      <c r="D146" s="406" t="n"/>
      <c r="E146" s="406" t="n"/>
      <c r="F146" s="406" t="n"/>
      <c r="G146" s="406" t="n"/>
      <c r="H146" s="406" t="n"/>
      <c r="I146" s="406" t="n"/>
      <c r="J146" s="406" t="n"/>
      <c r="K146" s="406" t="n"/>
    </row>
    <row r="147" ht="20" customFormat="1" customHeight="1" s="1">
      <c r="A147" s="241" t="n"/>
      <c r="B147" s="288" t="n"/>
      <c r="C147" s="406" t="n"/>
      <c r="D147" s="406" t="n"/>
      <c r="E147" s="406" t="n"/>
      <c r="F147" s="406" t="n"/>
      <c r="G147" s="406" t="n"/>
      <c r="H147" s="406" t="n"/>
      <c r="I147" s="406" t="n"/>
      <c r="J147" s="406" t="n"/>
      <c r="K147" s="406" t="n"/>
    </row>
    <row r="148" ht="20" customFormat="1" customHeight="1" s="1">
      <c r="A148" s="241" t="n"/>
      <c r="B148" s="288" t="n"/>
      <c r="C148" s="406" t="n"/>
      <c r="D148" s="406" t="n"/>
      <c r="E148" s="406" t="n"/>
      <c r="F148" s="406" t="n"/>
      <c r="G148" s="406" t="n"/>
      <c r="H148" s="406" t="n"/>
      <c r="I148" s="406" t="n"/>
      <c r="J148" s="406" t="n"/>
      <c r="K148" s="406" t="n"/>
    </row>
    <row r="149" ht="20" customFormat="1" customHeight="1" s="1">
      <c r="A149" s="241" t="n"/>
      <c r="B149" s="288" t="n"/>
      <c r="C149" s="406" t="n"/>
      <c r="D149" s="406" t="n"/>
      <c r="E149" s="406" t="n"/>
      <c r="F149" s="406" t="n"/>
      <c r="G149" s="406" t="n"/>
      <c r="H149" s="406" t="n"/>
      <c r="I149" s="406" t="n"/>
      <c r="J149" s="406" t="n"/>
      <c r="K149" s="406" t="n"/>
    </row>
    <row r="150" ht="20" customFormat="1" customHeight="1" s="1">
      <c r="A150" s="241" t="n"/>
      <c r="B150" s="288" t="n"/>
      <c r="C150" s="406" t="n"/>
      <c r="D150" s="406" t="n"/>
      <c r="E150" s="406" t="n"/>
      <c r="F150" s="406" t="n"/>
      <c r="G150" s="406" t="n"/>
      <c r="H150" s="406" t="n"/>
      <c r="I150" s="406" t="n"/>
      <c r="J150" s="406" t="n"/>
      <c r="K150" s="406" t="n"/>
    </row>
    <row r="151" ht="20" customFormat="1" customHeight="1" s="1">
      <c r="A151" s="241" t="n"/>
      <c r="B151" s="288" t="n"/>
      <c r="C151" s="406" t="n"/>
      <c r="D151" s="406" t="n"/>
      <c r="E151" s="406" t="n"/>
      <c r="F151" s="406" t="n"/>
      <c r="G151" s="406" t="n"/>
      <c r="H151" s="406" t="n"/>
      <c r="I151" s="406" t="n"/>
      <c r="J151" s="406" t="n"/>
      <c r="K151" s="406" t="n"/>
    </row>
    <row r="152" ht="20" customFormat="1" customHeight="1" s="1">
      <c r="A152" s="241" t="n"/>
      <c r="B152" s="288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</row>
    <row r="153" ht="20" customFormat="1" customHeight="1" s="1">
      <c r="A153" s="241" t="n"/>
      <c r="B153" s="288" t="n"/>
      <c r="C153" s="406" t="n"/>
      <c r="D153" s="406" t="n"/>
      <c r="E153" s="406" t="n"/>
      <c r="F153" s="406" t="n"/>
      <c r="G153" s="406" t="n"/>
      <c r="H153" s="406" t="n"/>
      <c r="I153" s="406" t="n"/>
      <c r="J153" s="406" t="n"/>
      <c r="K153" s="406" t="n"/>
    </row>
    <row r="154" ht="20" customFormat="1" customHeight="1" s="1">
      <c r="A154" s="241" t="n"/>
      <c r="B154" s="288" t="n"/>
      <c r="C154" s="406" t="n"/>
      <c r="D154" s="406" t="n"/>
      <c r="E154" s="406" t="n"/>
      <c r="F154" s="406" t="n"/>
      <c r="G154" s="406" t="n"/>
      <c r="H154" s="406" t="n"/>
      <c r="I154" s="406" t="n"/>
      <c r="J154" s="406" t="n"/>
      <c r="K154" s="406" t="n"/>
    </row>
    <row r="155" ht="20" customFormat="1" customHeight="1" s="1">
      <c r="A155" s="241" t="n"/>
      <c r="B155" s="288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</row>
    <row r="156" ht="20" customFormat="1" customHeight="1" s="1">
      <c r="A156" s="241" t="n"/>
      <c r="B156" s="288" t="n"/>
      <c r="C156" s="406" t="n"/>
      <c r="D156" s="406" t="n"/>
      <c r="E156" s="406" t="n"/>
      <c r="F156" s="406" t="n"/>
      <c r="G156" s="406" t="n"/>
      <c r="H156" s="406" t="n"/>
      <c r="I156" s="406" t="n"/>
      <c r="J156" s="406" t="n"/>
      <c r="K156" s="406" t="n"/>
    </row>
    <row r="157" ht="20" customFormat="1" customHeight="1" s="1">
      <c r="A157" s="241" t="n"/>
      <c r="B157" s="288" t="n"/>
      <c r="C157" s="406" t="n"/>
      <c r="D157" s="406" t="n"/>
      <c r="E157" s="406" t="n"/>
      <c r="F157" s="406" t="n"/>
      <c r="G157" s="406" t="n"/>
      <c r="H157" s="406" t="n"/>
      <c r="I157" s="406" t="n"/>
      <c r="J157" s="406" t="n"/>
      <c r="K157" s="406" t="n"/>
    </row>
    <row r="158" ht="20" customFormat="1" customHeight="1" s="1">
      <c r="A158" s="241" t="n"/>
      <c r="B158" s="288" t="n"/>
      <c r="C158" s="406" t="n"/>
      <c r="D158" s="406" t="n"/>
      <c r="E158" s="406" t="n"/>
      <c r="F158" s="406" t="n"/>
      <c r="G158" s="406" t="n"/>
      <c r="H158" s="406" t="n"/>
      <c r="I158" s="406" t="n"/>
      <c r="J158" s="406" t="n"/>
      <c r="K158" s="406" t="n"/>
    </row>
    <row r="159" ht="20" customFormat="1" customHeight="1" s="1">
      <c r="A159" s="241" t="n"/>
      <c r="B159" s="288" t="n"/>
      <c r="C159" s="406" t="n"/>
      <c r="D159" s="406" t="n"/>
      <c r="E159" s="406" t="n"/>
      <c r="F159" s="406" t="n"/>
      <c r="G159" s="406" t="n"/>
      <c r="H159" s="406" t="n"/>
      <c r="I159" s="406" t="n"/>
      <c r="J159" s="406" t="n"/>
      <c r="K159" s="406" t="n"/>
    </row>
    <row r="160" ht="20" customFormat="1" customHeight="1" s="1">
      <c r="A160" s="241" t="n"/>
      <c r="B160" s="288" t="n"/>
      <c r="C160" s="406" t="n"/>
      <c r="D160" s="406" t="n"/>
      <c r="E160" s="406" t="n"/>
      <c r="F160" s="406" t="n"/>
      <c r="G160" s="406" t="n"/>
      <c r="H160" s="406" t="n"/>
      <c r="I160" s="406" t="n"/>
      <c r="J160" s="406" t="n"/>
      <c r="K160" s="406" t="n"/>
    </row>
    <row r="161" ht="20" customFormat="1" customHeight="1" s="1">
      <c r="A161" s="241" t="n"/>
      <c r="B161" s="288" t="n"/>
      <c r="C161" s="406" t="n"/>
      <c r="D161" s="406" t="n"/>
      <c r="E161" s="406" t="n"/>
      <c r="F161" s="406" t="n"/>
      <c r="G161" s="406" t="n"/>
      <c r="H161" s="406" t="n"/>
      <c r="I161" s="406" t="n"/>
      <c r="J161" s="406" t="n"/>
      <c r="K161" s="406" t="n"/>
    </row>
    <row r="162" ht="20" customFormat="1" customHeight="1" s="1">
      <c r="A162" s="241" t="n"/>
      <c r="B162" s="288" t="n"/>
      <c r="C162" s="406" t="n"/>
      <c r="D162" s="406" t="n"/>
      <c r="E162" s="406" t="n"/>
      <c r="F162" s="406" t="n"/>
      <c r="G162" s="406" t="n"/>
      <c r="H162" s="406" t="n"/>
      <c r="I162" s="406" t="n"/>
      <c r="J162" s="406" t="n"/>
      <c r="K162" s="406" t="n"/>
    </row>
    <row r="163" ht="20" customFormat="1" customHeight="1" s="1">
      <c r="A163" s="241" t="n"/>
      <c r="B163" s="288" t="n"/>
      <c r="C163" s="406" t="n"/>
      <c r="D163" s="406" t="n"/>
      <c r="E163" s="406" t="n"/>
      <c r="F163" s="406" t="n"/>
      <c r="G163" s="406" t="n"/>
      <c r="H163" s="406" t="n"/>
      <c r="I163" s="406" t="n"/>
      <c r="J163" s="406" t="n"/>
      <c r="K163" s="406" t="n"/>
    </row>
    <row r="164" ht="20" customFormat="1" customHeight="1" s="1">
      <c r="A164" s="241" t="n"/>
      <c r="B164" s="288" t="n"/>
      <c r="C164" s="406" t="n"/>
      <c r="D164" s="406" t="n"/>
      <c r="E164" s="406" t="n"/>
      <c r="F164" s="406" t="n"/>
      <c r="G164" s="406" t="n"/>
      <c r="H164" s="406" t="n"/>
      <c r="I164" s="406" t="n"/>
      <c r="J164" s="406" t="n"/>
      <c r="K164" s="406" t="n"/>
    </row>
    <row r="165" ht="20" customFormat="1" customHeight="1" s="1">
      <c r="A165" s="241" t="n"/>
      <c r="B165" s="288" t="n"/>
      <c r="C165" s="406" t="n"/>
      <c r="D165" s="406" t="n"/>
      <c r="E165" s="406" t="n"/>
      <c r="F165" s="406" t="n"/>
      <c r="G165" s="406" t="n"/>
      <c r="H165" s="406" t="n"/>
      <c r="I165" s="406" t="n"/>
      <c r="J165" s="406" t="n"/>
      <c r="K165" s="406" t="n"/>
    </row>
    <row r="166" ht="20" customFormat="1" customHeight="1" s="1">
      <c r="A166" s="241" t="n"/>
      <c r="B166" s="288" t="n"/>
      <c r="C166" s="406" t="n"/>
      <c r="D166" s="406" t="n"/>
      <c r="E166" s="406" t="n"/>
      <c r="F166" s="406" t="n"/>
      <c r="G166" s="406" t="n"/>
      <c r="H166" s="406" t="n"/>
      <c r="I166" s="406" t="n"/>
      <c r="J166" s="406" t="n"/>
      <c r="K166" s="406" t="n"/>
    </row>
    <row r="167" ht="20" customFormat="1" customHeight="1" s="1">
      <c r="A167" s="241" t="n"/>
      <c r="B167" s="288" t="n"/>
      <c r="C167" s="406" t="n"/>
      <c r="D167" s="406" t="n"/>
      <c r="E167" s="406" t="n"/>
      <c r="F167" s="406" t="n"/>
      <c r="G167" s="406" t="n"/>
      <c r="H167" s="406" t="n"/>
      <c r="I167" s="406" t="n"/>
      <c r="J167" s="406" t="n"/>
      <c r="K167" s="406" t="n"/>
    </row>
    <row r="168" ht="20" customFormat="1" customHeight="1" s="1">
      <c r="A168" s="241" t="n"/>
      <c r="B168" s="288" t="n"/>
      <c r="C168" s="406" t="n"/>
      <c r="D168" s="406" t="n"/>
      <c r="E168" s="406" t="n"/>
      <c r="F168" s="406" t="n"/>
      <c r="G168" s="406" t="n"/>
      <c r="H168" s="406" t="n"/>
      <c r="I168" s="406" t="n"/>
      <c r="J168" s="406" t="n"/>
      <c r="K168" s="406" t="n"/>
    </row>
    <row r="169" ht="20" customFormat="1" customHeight="1" s="1">
      <c r="A169" s="241" t="n"/>
      <c r="B169" s="288" t="n"/>
      <c r="C169" s="406" t="n"/>
      <c r="D169" s="406" t="n"/>
      <c r="E169" s="406" t="n"/>
      <c r="F169" s="406" t="n"/>
      <c r="G169" s="406" t="n"/>
      <c r="H169" s="406" t="n"/>
      <c r="I169" s="406" t="n"/>
      <c r="J169" s="406" t="n"/>
      <c r="K169" s="406" t="n"/>
    </row>
    <row r="170" ht="20" customFormat="1" customHeight="1" s="1">
      <c r="A170" s="241" t="n"/>
      <c r="B170" s="288" t="n"/>
      <c r="C170" s="406" t="n"/>
      <c r="D170" s="406" t="n"/>
      <c r="E170" s="406" t="n"/>
      <c r="F170" s="406" t="n"/>
      <c r="G170" s="406" t="n"/>
      <c r="H170" s="406" t="n"/>
      <c r="I170" s="406" t="n"/>
      <c r="J170" s="406" t="n"/>
      <c r="K170" s="406" t="n"/>
    </row>
    <row r="171" ht="20" customFormat="1" customHeight="1" s="1">
      <c r="A171" s="241" t="n"/>
      <c r="B171" s="288" t="n"/>
      <c r="C171" s="406" t="n"/>
      <c r="D171" s="406" t="n"/>
      <c r="E171" s="406" t="n"/>
      <c r="F171" s="406" t="n"/>
      <c r="G171" s="406" t="n"/>
      <c r="H171" s="406" t="n"/>
      <c r="I171" s="406" t="n"/>
      <c r="J171" s="406" t="n"/>
      <c r="K171" s="406" t="n"/>
    </row>
    <row r="172" ht="20" customFormat="1" customHeight="1" s="1">
      <c r="A172" s="241" t="n"/>
      <c r="B172" s="288" t="n"/>
      <c r="C172" s="406" t="n"/>
      <c r="D172" s="406" t="n"/>
      <c r="E172" s="406" t="n"/>
      <c r="F172" s="406" t="n"/>
      <c r="G172" s="406" t="n"/>
      <c r="H172" s="406" t="n"/>
      <c r="I172" s="406" t="n"/>
      <c r="J172" s="406" t="n"/>
      <c r="K172" s="406" t="n"/>
    </row>
    <row r="173" ht="20" customFormat="1" customHeight="1" s="1">
      <c r="A173" s="241" t="n"/>
      <c r="B173" s="288" t="n"/>
      <c r="C173" s="406" t="n"/>
      <c r="D173" s="406" t="n"/>
      <c r="E173" s="406" t="n"/>
      <c r="F173" s="406" t="n"/>
      <c r="G173" s="406" t="n"/>
      <c r="H173" s="406" t="n"/>
      <c r="I173" s="406" t="n"/>
      <c r="J173" s="406" t="n"/>
      <c r="K173" s="406" t="n"/>
    </row>
    <row r="174" ht="20" customFormat="1" customHeight="1" s="1">
      <c r="A174" s="241" t="n"/>
      <c r="B174" s="288" t="n"/>
      <c r="C174" s="406" t="n"/>
      <c r="D174" s="406" t="n"/>
      <c r="E174" s="406" t="n"/>
      <c r="F174" s="406" t="n"/>
      <c r="G174" s="406" t="n"/>
      <c r="H174" s="406" t="n"/>
      <c r="I174" s="406" t="n"/>
      <c r="J174" s="406" t="n"/>
      <c r="K174" s="406" t="n"/>
    </row>
    <row r="175" ht="20" customFormat="1" customHeight="1" s="1">
      <c r="A175" s="241" t="n"/>
      <c r="B175" s="288" t="n"/>
      <c r="C175" s="406" t="n"/>
      <c r="D175" s="406" t="n"/>
      <c r="E175" s="406" t="n"/>
      <c r="F175" s="406" t="n"/>
      <c r="G175" s="406" t="n"/>
      <c r="H175" s="406" t="n"/>
      <c r="I175" s="406" t="n"/>
      <c r="J175" s="406" t="n"/>
      <c r="K175" s="406" t="n"/>
    </row>
    <row r="176" ht="20" customFormat="1" customHeight="1" s="1">
      <c r="A176" s="241" t="n"/>
      <c r="B176" s="288" t="n"/>
      <c r="C176" s="406" t="n"/>
      <c r="D176" s="406" t="n"/>
      <c r="E176" s="406" t="n"/>
      <c r="F176" s="406" t="n"/>
      <c r="G176" s="406" t="n"/>
      <c r="H176" s="406" t="n"/>
      <c r="I176" s="406" t="n"/>
      <c r="J176" s="406" t="n"/>
      <c r="K176" s="406" t="n"/>
    </row>
    <row r="177" ht="20" customFormat="1" customHeight="1" s="1">
      <c r="A177" s="241" t="n"/>
      <c r="B177" s="288" t="n"/>
      <c r="C177" s="406" t="n"/>
      <c r="D177" s="406" t="n"/>
      <c r="E177" s="406" t="n"/>
      <c r="F177" s="406" t="n"/>
      <c r="G177" s="406" t="n"/>
      <c r="H177" s="406" t="n"/>
      <c r="I177" s="406" t="n"/>
      <c r="J177" s="406" t="n"/>
      <c r="K177" s="406" t="n"/>
    </row>
    <row r="178" ht="20" customFormat="1" customHeight="1" s="1">
      <c r="A178" s="241" t="n"/>
      <c r="B178" s="288" t="n"/>
      <c r="C178" s="406" t="n"/>
      <c r="D178" s="406" t="n"/>
      <c r="E178" s="406" t="n"/>
      <c r="F178" s="406" t="n"/>
      <c r="G178" s="406" t="n"/>
      <c r="H178" s="406" t="n"/>
      <c r="I178" s="406" t="n"/>
      <c r="J178" s="406" t="n"/>
      <c r="K178" s="406" t="n"/>
    </row>
    <row r="179" ht="20" customFormat="1" customHeight="1" s="1">
      <c r="A179" s="241" t="n"/>
      <c r="B179" s="288" t="n"/>
      <c r="C179" s="406" t="n"/>
      <c r="D179" s="406" t="n"/>
      <c r="E179" s="406" t="n"/>
      <c r="F179" s="406" t="n"/>
      <c r="G179" s="406" t="n"/>
      <c r="H179" s="406" t="n"/>
      <c r="I179" s="406" t="n"/>
      <c r="J179" s="406" t="n"/>
      <c r="K179" s="406" t="n"/>
    </row>
    <row r="180" ht="20" customFormat="1" customHeight="1" s="1">
      <c r="A180" s="241" t="n"/>
      <c r="B180" s="288" t="n"/>
      <c r="C180" s="406" t="n"/>
      <c r="D180" s="406" t="n"/>
      <c r="E180" s="406" t="n"/>
      <c r="F180" s="406" t="n"/>
      <c r="G180" s="406" t="n"/>
      <c r="H180" s="406" t="n"/>
      <c r="I180" s="406" t="n"/>
      <c r="J180" s="406" t="n"/>
      <c r="K180" s="406" t="n"/>
    </row>
    <row r="181" ht="20" customFormat="1" customHeight="1" s="1">
      <c r="A181" s="241" t="n"/>
      <c r="B181" s="288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</row>
    <row r="182" ht="20" customFormat="1" customHeight="1" s="1">
      <c r="A182" s="241" t="n"/>
      <c r="B182" s="288" t="n"/>
      <c r="C182" s="406" t="n"/>
      <c r="D182" s="406" t="n"/>
      <c r="E182" s="406" t="n"/>
      <c r="F182" s="406" t="n"/>
      <c r="G182" s="406" t="n"/>
      <c r="H182" s="406" t="n"/>
      <c r="I182" s="406" t="n"/>
      <c r="J182" s="406" t="n"/>
      <c r="K182" s="406" t="n"/>
    </row>
    <row r="183" ht="20" customFormat="1" customHeight="1" s="1">
      <c r="A183" s="241" t="n"/>
      <c r="B183" s="288" t="n"/>
      <c r="C183" s="406" t="n"/>
      <c r="D183" s="406" t="n"/>
      <c r="E183" s="406" t="n"/>
      <c r="F183" s="406" t="n"/>
      <c r="G183" s="406" t="n"/>
      <c r="H183" s="406" t="n"/>
      <c r="I183" s="406" t="n"/>
      <c r="J183" s="406" t="n"/>
      <c r="K183" s="406" t="n"/>
    </row>
    <row r="184" ht="20" customFormat="1" customHeight="1" s="1">
      <c r="A184" s="241" t="n"/>
      <c r="B184" s="288" t="n"/>
      <c r="C184" s="406" t="n"/>
      <c r="D184" s="406" t="n"/>
      <c r="E184" s="406" t="n"/>
      <c r="F184" s="406" t="n"/>
      <c r="G184" s="406" t="n"/>
      <c r="H184" s="406" t="n"/>
      <c r="I184" s="406" t="n"/>
      <c r="J184" s="406" t="n"/>
      <c r="K184" s="406" t="n"/>
    </row>
    <row r="185" ht="20" customFormat="1" customHeight="1" s="1">
      <c r="A185" s="241" t="n"/>
      <c r="B185" s="288" t="n"/>
      <c r="C185" s="406" t="n"/>
      <c r="D185" s="406" t="n"/>
      <c r="E185" s="406" t="n"/>
      <c r="F185" s="406" t="n"/>
      <c r="G185" s="406" t="n"/>
      <c r="H185" s="406" t="n"/>
      <c r="I185" s="406" t="n"/>
      <c r="J185" s="406" t="n"/>
      <c r="K185" s="406" t="n"/>
    </row>
    <row r="186" ht="20" customFormat="1" customHeight="1" s="1">
      <c r="A186" s="241" t="n"/>
      <c r="B186" s="288" t="n"/>
      <c r="C186" s="406" t="n"/>
      <c r="D186" s="406" t="n"/>
      <c r="E186" s="406" t="n"/>
      <c r="F186" s="406" t="n"/>
      <c r="G186" s="406" t="n"/>
      <c r="H186" s="406" t="n"/>
      <c r="I186" s="406" t="n"/>
      <c r="J186" s="406" t="n"/>
      <c r="K186" s="406" t="n"/>
    </row>
    <row r="187" ht="20" customFormat="1" customHeight="1" s="1">
      <c r="A187" s="241" t="n"/>
      <c r="B187" s="288" t="n"/>
      <c r="C187" s="406" t="n"/>
      <c r="D187" s="406" t="n"/>
      <c r="E187" s="406" t="n"/>
      <c r="F187" s="406" t="n"/>
      <c r="G187" s="406" t="n"/>
      <c r="H187" s="406" t="n"/>
      <c r="I187" s="406" t="n"/>
      <c r="J187" s="406" t="n"/>
      <c r="K187" s="406" t="n"/>
    </row>
    <row r="188" ht="20" customFormat="1" customHeight="1" s="1">
      <c r="A188" s="241" t="n"/>
      <c r="B188" s="288" t="n"/>
      <c r="C188" s="406" t="n"/>
      <c r="D188" s="406" t="n"/>
      <c r="E188" s="406" t="n"/>
      <c r="F188" s="406" t="n"/>
      <c r="G188" s="406" t="n"/>
      <c r="H188" s="406" t="n"/>
      <c r="I188" s="406" t="n"/>
      <c r="J188" s="406" t="n"/>
      <c r="K188" s="406" t="n"/>
    </row>
    <row r="189" ht="20" customFormat="1" customHeight="1" s="1">
      <c r="A189" s="241" t="n"/>
      <c r="B189" s="288" t="n"/>
      <c r="C189" s="406" t="n"/>
      <c r="D189" s="406" t="n"/>
      <c r="E189" s="406" t="n"/>
      <c r="F189" s="406" t="n"/>
      <c r="G189" s="406" t="n"/>
      <c r="H189" s="406" t="n"/>
      <c r="I189" s="406" t="n"/>
      <c r="J189" s="406" t="n"/>
      <c r="K189" s="406" t="n"/>
    </row>
    <row r="190" ht="20" customFormat="1" customHeight="1" s="1">
      <c r="A190" s="241" t="n"/>
      <c r="B190" s="288" t="n"/>
      <c r="C190" s="406" t="n"/>
      <c r="D190" s="406" t="n"/>
      <c r="E190" s="406" t="n"/>
      <c r="F190" s="406" t="n"/>
      <c r="G190" s="406" t="n"/>
      <c r="H190" s="406" t="n"/>
      <c r="I190" s="406" t="n"/>
      <c r="J190" s="406" t="n"/>
      <c r="K190" s="406" t="n"/>
    </row>
    <row r="191" ht="20" customFormat="1" customHeight="1" s="1">
      <c r="A191" s="241" t="n"/>
      <c r="B191" s="288" t="n"/>
      <c r="C191" s="406" t="n"/>
      <c r="D191" s="406" t="n"/>
      <c r="E191" s="406" t="n"/>
      <c r="F191" s="406" t="n"/>
      <c r="G191" s="406" t="n"/>
      <c r="H191" s="406" t="n"/>
      <c r="I191" s="406" t="n"/>
      <c r="J191" s="406" t="n"/>
      <c r="K191" s="406" t="n"/>
    </row>
    <row r="192" ht="20" customFormat="1" customHeight="1" s="1">
      <c r="A192" s="241" t="n"/>
      <c r="B192" s="288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</row>
    <row r="193" ht="20" customFormat="1" customHeight="1" s="1">
      <c r="A193" s="241" t="n"/>
      <c r="B193" s="288" t="n"/>
      <c r="C193" s="406" t="n"/>
      <c r="D193" s="406" t="n"/>
      <c r="E193" s="406" t="n"/>
      <c r="F193" s="406" t="n"/>
      <c r="G193" s="406" t="n"/>
      <c r="H193" s="406" t="n"/>
      <c r="I193" s="406" t="n"/>
      <c r="J193" s="406" t="n"/>
      <c r="K193" s="406" t="n"/>
    </row>
    <row r="194" ht="20" customFormat="1" customHeight="1" s="1">
      <c r="A194" s="241" t="n"/>
      <c r="B194" s="288" t="n"/>
      <c r="C194" s="406" t="n"/>
      <c r="D194" s="406" t="n"/>
      <c r="E194" s="406" t="n"/>
      <c r="F194" s="406" t="n"/>
      <c r="G194" s="406" t="n"/>
      <c r="H194" s="406" t="n"/>
      <c r="I194" s="406" t="n"/>
      <c r="J194" s="406" t="n"/>
      <c r="K194" s="406" t="n"/>
    </row>
    <row r="195" ht="20" customFormat="1" customHeight="1" s="1">
      <c r="A195" s="241" t="n"/>
      <c r="B195" s="288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</row>
    <row r="196" ht="20" customFormat="1" customHeight="1" s="1">
      <c r="A196" s="241" t="n"/>
      <c r="B196" s="288" t="n"/>
      <c r="C196" s="406" t="n"/>
      <c r="D196" s="406" t="n"/>
      <c r="E196" s="406" t="n"/>
      <c r="F196" s="406" t="n"/>
      <c r="G196" s="406" t="n"/>
      <c r="H196" s="406" t="n"/>
      <c r="I196" s="406" t="n"/>
      <c r="J196" s="406" t="n"/>
      <c r="K196" s="406" t="n"/>
    </row>
    <row r="197" ht="20" customFormat="1" customHeight="1" s="1">
      <c r="A197" s="241" t="n"/>
      <c r="B197" s="288" t="n"/>
      <c r="C197" s="406" t="n"/>
      <c r="D197" s="406" t="n"/>
      <c r="E197" s="406" t="n"/>
      <c r="F197" s="406" t="n"/>
      <c r="G197" s="406" t="n"/>
      <c r="H197" s="406" t="n"/>
      <c r="I197" s="406" t="n"/>
      <c r="J197" s="406" t="n"/>
      <c r="K197" s="406" t="n"/>
    </row>
    <row r="198" ht="20" customFormat="1" customHeight="1" s="1">
      <c r="A198" s="241" t="n"/>
      <c r="B198" s="288" t="n"/>
      <c r="C198" s="406" t="n"/>
      <c r="D198" s="406" t="n"/>
      <c r="E198" s="406" t="n"/>
      <c r="F198" s="406" t="n"/>
      <c r="G198" s="406" t="n"/>
      <c r="H198" s="406" t="n"/>
      <c r="I198" s="406" t="n"/>
      <c r="J198" s="406" t="n"/>
      <c r="K198" s="406" t="n"/>
    </row>
    <row r="199" ht="20" customFormat="1" customHeight="1" s="1">
      <c r="A199" s="241" t="n"/>
      <c r="B199" s="288" t="n"/>
      <c r="C199" s="406" t="n"/>
      <c r="D199" s="406" t="n"/>
      <c r="E199" s="406" t="n"/>
      <c r="F199" s="406" t="n"/>
      <c r="G199" s="406" t="n"/>
      <c r="H199" s="406" t="n"/>
      <c r="I199" s="406" t="n"/>
      <c r="J199" s="406" t="n"/>
      <c r="K199" s="406" t="n"/>
    </row>
    <row r="200" ht="20" customFormat="1" customHeight="1" s="1">
      <c r="A200" s="241" t="n"/>
      <c r="B200" s="288" t="n"/>
      <c r="C200" s="406" t="n"/>
      <c r="D200" s="406" t="n"/>
      <c r="E200" s="406" t="n"/>
      <c r="F200" s="406" t="n"/>
      <c r="G200" s="406" t="n"/>
      <c r="H200" s="406" t="n"/>
      <c r="I200" s="406" t="n"/>
      <c r="J200" s="406" t="n"/>
      <c r="K200" s="406" t="n"/>
    </row>
    <row r="201" ht="20" customFormat="1" customHeight="1" s="1">
      <c r="A201" s="241" t="n"/>
      <c r="B201" s="288" t="n"/>
      <c r="C201" s="406" t="n"/>
      <c r="D201" s="406" t="n"/>
      <c r="E201" s="406" t="n"/>
      <c r="F201" s="406" t="n"/>
      <c r="G201" s="406" t="n"/>
      <c r="H201" s="406" t="n"/>
      <c r="I201" s="406" t="n"/>
      <c r="J201" s="406" t="n"/>
      <c r="K201" s="406" t="n"/>
    </row>
    <row r="202" ht="20" customFormat="1" customHeight="1" s="1">
      <c r="A202" s="241" t="n"/>
      <c r="B202" s="288" t="n"/>
      <c r="C202" s="406" t="n"/>
      <c r="D202" s="406" t="n"/>
      <c r="E202" s="406" t="n"/>
      <c r="F202" s="406" t="n"/>
      <c r="G202" s="406" t="n"/>
      <c r="H202" s="406" t="n"/>
      <c r="I202" s="406" t="n"/>
      <c r="J202" s="406" t="n"/>
      <c r="K202" s="406" t="n"/>
    </row>
    <row r="203" ht="20" customFormat="1" customHeight="1" s="1">
      <c r="A203" s="241" t="n"/>
      <c r="B203" s="288" t="n"/>
      <c r="C203" s="406" t="n"/>
      <c r="D203" s="406" t="n"/>
      <c r="E203" s="406" t="n"/>
      <c r="F203" s="406" t="n"/>
      <c r="G203" s="406" t="n"/>
      <c r="H203" s="406" t="n"/>
      <c r="I203" s="406" t="n"/>
      <c r="J203" s="406" t="n"/>
      <c r="K203" s="406" t="n"/>
    </row>
    <row r="204" ht="20" customFormat="1" customHeight="1" s="1">
      <c r="A204" s="241" t="n"/>
      <c r="B204" s="288" t="n"/>
      <c r="C204" s="406" t="n"/>
      <c r="D204" s="406" t="n"/>
      <c r="E204" s="406" t="n"/>
      <c r="F204" s="406" t="n"/>
      <c r="G204" s="406" t="n"/>
      <c r="H204" s="406" t="n"/>
      <c r="I204" s="406" t="n"/>
      <c r="J204" s="406" t="n"/>
      <c r="K204" s="406" t="n"/>
    </row>
    <row r="205" ht="20" customFormat="1" customHeight="1" s="1">
      <c r="A205" s="241" t="n"/>
      <c r="B205" s="288" t="n"/>
      <c r="C205" s="406" t="n"/>
      <c r="D205" s="406" t="n"/>
      <c r="E205" s="406" t="n"/>
      <c r="F205" s="406" t="n"/>
      <c r="G205" s="406" t="n"/>
      <c r="H205" s="406" t="n"/>
      <c r="I205" s="406" t="n"/>
      <c r="J205" s="406" t="n"/>
      <c r="K205" s="406" t="n"/>
    </row>
    <row r="206" ht="20" customFormat="1" customHeight="1" s="1">
      <c r="A206" s="241" t="n"/>
      <c r="B206" s="288" t="n"/>
      <c r="C206" s="406" t="n"/>
      <c r="D206" s="406" t="n"/>
      <c r="E206" s="406" t="n"/>
      <c r="F206" s="406" t="n"/>
      <c r="G206" s="406" t="n"/>
      <c r="H206" s="406" t="n"/>
      <c r="I206" s="406" t="n"/>
      <c r="J206" s="406" t="n"/>
      <c r="K206" s="406" t="n"/>
    </row>
    <row r="207" ht="20" customFormat="1" customHeight="1" s="1">
      <c r="A207" s="241" t="n"/>
      <c r="B207" s="288" t="n"/>
      <c r="C207" s="406" t="n"/>
      <c r="D207" s="406" t="n"/>
      <c r="E207" s="406" t="n"/>
      <c r="F207" s="406" t="n"/>
      <c r="G207" s="406" t="n"/>
      <c r="H207" s="406" t="n"/>
      <c r="I207" s="406" t="n"/>
      <c r="J207" s="406" t="n"/>
      <c r="K207" s="406" t="n"/>
    </row>
    <row r="208" ht="20" customFormat="1" customHeight="1" s="1">
      <c r="A208" s="241" t="n"/>
      <c r="B208" s="288" t="n"/>
      <c r="C208" s="406" t="n"/>
      <c r="D208" s="406" t="n"/>
      <c r="E208" s="406" t="n"/>
      <c r="F208" s="406" t="n"/>
      <c r="G208" s="406" t="n"/>
      <c r="H208" s="406" t="n"/>
      <c r="I208" s="406" t="n"/>
      <c r="J208" s="406" t="n"/>
      <c r="K208" s="406" t="n"/>
    </row>
    <row r="209" ht="20" customFormat="1" customHeight="1" s="1">
      <c r="A209" s="241" t="n"/>
      <c r="B209" s="288" t="n"/>
      <c r="C209" s="406" t="n"/>
      <c r="D209" s="406" t="n"/>
      <c r="E209" s="406" t="n"/>
      <c r="F209" s="406" t="n"/>
      <c r="G209" s="406" t="n"/>
      <c r="H209" s="406" t="n"/>
      <c r="I209" s="406" t="n"/>
      <c r="J209" s="406" t="n"/>
      <c r="K209" s="406" t="n"/>
    </row>
    <row r="210" ht="20" customFormat="1" customHeight="1" s="1">
      <c r="A210" s="241" t="n"/>
      <c r="B210" s="288" t="n"/>
      <c r="C210" s="406" t="n"/>
      <c r="D210" s="406" t="n"/>
      <c r="E210" s="406" t="n"/>
      <c r="F210" s="406" t="n"/>
      <c r="G210" s="406" t="n"/>
      <c r="H210" s="406" t="n"/>
      <c r="I210" s="406" t="n"/>
      <c r="J210" s="406" t="n"/>
      <c r="K210" s="406" t="n"/>
    </row>
    <row r="211" ht="20" customFormat="1" customHeight="1" s="1">
      <c r="A211" s="241" t="n"/>
      <c r="B211" s="288" t="n"/>
      <c r="C211" s="406" t="n"/>
      <c r="D211" s="406" t="n"/>
      <c r="E211" s="406" t="n"/>
      <c r="F211" s="406" t="n"/>
      <c r="G211" s="406" t="n"/>
      <c r="H211" s="406" t="n"/>
      <c r="I211" s="406" t="n"/>
      <c r="J211" s="406" t="n"/>
      <c r="K211" s="406" t="n"/>
    </row>
    <row r="212" ht="20" customFormat="1" customHeight="1" s="1">
      <c r="A212" s="241" t="n"/>
      <c r="B212" s="288" t="n"/>
      <c r="C212" s="406" t="n"/>
      <c r="D212" s="406" t="n"/>
      <c r="E212" s="406" t="n"/>
      <c r="F212" s="406" t="n"/>
      <c r="G212" s="406" t="n"/>
      <c r="H212" s="406" t="n"/>
      <c r="I212" s="406" t="n"/>
      <c r="J212" s="406" t="n"/>
      <c r="K212" s="406" t="n"/>
    </row>
    <row r="213" ht="20" customFormat="1" customHeight="1" s="1">
      <c r="A213" s="241" t="n"/>
      <c r="B213" s="288" t="n"/>
      <c r="C213" s="406" t="n"/>
      <c r="D213" s="406" t="n"/>
      <c r="E213" s="406" t="n"/>
      <c r="F213" s="406" t="n"/>
      <c r="G213" s="406" t="n"/>
      <c r="H213" s="406" t="n"/>
      <c r="I213" s="406" t="n"/>
      <c r="J213" s="406" t="n"/>
      <c r="K213" s="406" t="n"/>
    </row>
    <row r="214" ht="20" customFormat="1" customHeight="1" s="1">
      <c r="A214" s="241" t="n"/>
      <c r="B214" s="288" t="n"/>
      <c r="C214" s="406" t="n"/>
      <c r="D214" s="406" t="n"/>
      <c r="E214" s="406" t="n"/>
      <c r="F214" s="406" t="n"/>
      <c r="G214" s="406" t="n"/>
      <c r="H214" s="406" t="n"/>
      <c r="I214" s="406" t="n"/>
      <c r="J214" s="406" t="n"/>
      <c r="K214" s="406" t="n"/>
    </row>
    <row r="215" ht="20" customFormat="1" customHeight="1" s="1">
      <c r="A215" s="241" t="n"/>
      <c r="B215" s="288" t="n"/>
      <c r="C215" s="406" t="n"/>
      <c r="D215" s="406" t="n"/>
      <c r="E215" s="406" t="n"/>
      <c r="F215" s="406" t="n"/>
      <c r="G215" s="406" t="n"/>
      <c r="H215" s="406" t="n"/>
      <c r="I215" s="406" t="n"/>
      <c r="J215" s="406" t="n"/>
      <c r="K215" s="406" t="n"/>
    </row>
    <row r="216" ht="20" customFormat="1" customHeight="1" s="1">
      <c r="A216" s="241" t="n"/>
      <c r="B216" s="288" t="n"/>
      <c r="C216" s="406" t="n"/>
      <c r="D216" s="406" t="n"/>
      <c r="E216" s="406" t="n"/>
      <c r="F216" s="406" t="n"/>
      <c r="G216" s="406" t="n"/>
      <c r="H216" s="406" t="n"/>
      <c r="I216" s="406" t="n"/>
      <c r="J216" s="406" t="n"/>
      <c r="K216" s="406" t="n"/>
    </row>
    <row r="217" ht="20" customFormat="1" customHeight="1" s="1">
      <c r="A217" s="241" t="n"/>
      <c r="B217" s="288" t="n"/>
      <c r="C217" s="406" t="n"/>
      <c r="D217" s="406" t="n"/>
      <c r="E217" s="406" t="n"/>
      <c r="F217" s="406" t="n"/>
      <c r="G217" s="406" t="n"/>
      <c r="H217" s="406" t="n"/>
      <c r="I217" s="406" t="n"/>
      <c r="J217" s="406" t="n"/>
      <c r="K217" s="406" t="n"/>
    </row>
    <row r="218" ht="20" customFormat="1" customHeight="1" s="1">
      <c r="A218" s="241" t="n"/>
      <c r="B218" s="288" t="n"/>
      <c r="C218" s="406" t="n"/>
      <c r="D218" s="406" t="n"/>
      <c r="E218" s="406" t="n"/>
      <c r="F218" s="406" t="n"/>
      <c r="G218" s="406" t="n"/>
      <c r="H218" s="406" t="n"/>
      <c r="I218" s="406" t="n"/>
      <c r="J218" s="406" t="n"/>
      <c r="K218" s="406" t="n"/>
    </row>
    <row r="219" ht="20" customFormat="1" customHeight="1" s="1">
      <c r="A219" s="241" t="n"/>
      <c r="B219" s="288" t="n"/>
      <c r="C219" s="406" t="n"/>
      <c r="D219" s="406" t="n"/>
      <c r="E219" s="406" t="n"/>
      <c r="F219" s="406" t="n"/>
      <c r="G219" s="406" t="n"/>
      <c r="H219" s="406" t="n"/>
      <c r="I219" s="406" t="n"/>
      <c r="J219" s="406" t="n"/>
      <c r="K219" s="406" t="n"/>
    </row>
    <row r="220" ht="20" customFormat="1" customHeight="1" s="1">
      <c r="A220" s="241" t="n"/>
      <c r="B220" s="288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</row>
    <row r="221" ht="20" customFormat="1" customHeight="1" s="1">
      <c r="A221" s="241" t="n"/>
      <c r="B221" s="288" t="n"/>
      <c r="C221" s="406" t="n"/>
      <c r="D221" s="406" t="n"/>
      <c r="E221" s="406" t="n"/>
      <c r="F221" s="406" t="n"/>
      <c r="G221" s="406" t="n"/>
      <c r="H221" s="406" t="n"/>
      <c r="I221" s="406" t="n"/>
      <c r="J221" s="406" t="n"/>
      <c r="K221" s="406" t="n"/>
    </row>
    <row r="222" ht="20" customFormat="1" customHeight="1" s="1">
      <c r="A222" s="241" t="n"/>
      <c r="B222" s="288" t="n"/>
      <c r="C222" s="406" t="n"/>
      <c r="D222" s="406" t="n"/>
      <c r="E222" s="406" t="n"/>
      <c r="F222" s="406" t="n"/>
      <c r="G222" s="406" t="n"/>
      <c r="H222" s="406" t="n"/>
      <c r="I222" s="406" t="n"/>
      <c r="J222" s="406" t="n"/>
      <c r="K222" s="406" t="n"/>
    </row>
    <row r="223" ht="20" customFormat="1" customHeight="1" s="1">
      <c r="A223" s="241" t="n"/>
      <c r="B223" s="288" t="n"/>
      <c r="C223" s="406" t="n"/>
      <c r="D223" s="406" t="n"/>
      <c r="E223" s="406" t="n"/>
      <c r="F223" s="406" t="n"/>
      <c r="G223" s="406" t="n"/>
      <c r="H223" s="406" t="n"/>
      <c r="I223" s="406" t="n"/>
      <c r="J223" s="406" t="n"/>
      <c r="K223" s="406" t="n"/>
    </row>
    <row r="224" ht="20" customFormat="1" customHeight="1" s="1">
      <c r="A224" s="241" t="n"/>
      <c r="B224" s="288" t="n"/>
      <c r="C224" s="406" t="n"/>
      <c r="D224" s="406" t="n"/>
      <c r="E224" s="406" t="n"/>
      <c r="F224" s="406" t="n"/>
      <c r="G224" s="406" t="n"/>
      <c r="H224" s="406" t="n"/>
      <c r="I224" s="406" t="n"/>
      <c r="J224" s="406" t="n"/>
      <c r="K224" s="406" t="n"/>
    </row>
    <row r="225" ht="20" customFormat="1" customHeight="1" s="1">
      <c r="A225" s="241" t="n"/>
      <c r="B225" s="288" t="n"/>
      <c r="C225" s="406" t="n"/>
      <c r="D225" s="406" t="n"/>
      <c r="E225" s="406" t="n"/>
      <c r="F225" s="406" t="n"/>
      <c r="G225" s="406" t="n"/>
      <c r="H225" s="406" t="n"/>
      <c r="I225" s="406" t="n"/>
      <c r="J225" s="406" t="n"/>
      <c r="K225" s="406" t="n"/>
    </row>
    <row r="226" ht="20" customFormat="1" customHeight="1" s="1">
      <c r="A226" s="241" t="n"/>
      <c r="B226" s="288" t="n"/>
      <c r="C226" s="406" t="n"/>
      <c r="D226" s="406" t="n"/>
      <c r="E226" s="406" t="n"/>
      <c r="F226" s="406" t="n"/>
      <c r="G226" s="406" t="n"/>
      <c r="H226" s="406" t="n"/>
      <c r="I226" s="406" t="n"/>
      <c r="J226" s="406" t="n"/>
      <c r="K226" s="406" t="n"/>
    </row>
    <row r="227" ht="20" customFormat="1" customHeight="1" s="1">
      <c r="A227" s="241" t="n"/>
      <c r="B227" s="288" t="n"/>
      <c r="C227" s="406" t="n"/>
      <c r="D227" s="406" t="n"/>
      <c r="E227" s="406" t="n"/>
      <c r="F227" s="406" t="n"/>
      <c r="G227" s="406" t="n"/>
      <c r="H227" s="406" t="n"/>
      <c r="I227" s="406" t="n"/>
      <c r="J227" s="406" t="n"/>
      <c r="K227" s="406" t="n"/>
    </row>
    <row r="228" ht="20" customFormat="1" customHeight="1" s="1">
      <c r="A228" s="241" t="n"/>
      <c r="B228" s="288" t="n"/>
      <c r="C228" s="406" t="n"/>
      <c r="D228" s="406" t="n"/>
      <c r="E228" s="406" t="n"/>
      <c r="F228" s="406" t="n"/>
      <c r="G228" s="406" t="n"/>
      <c r="H228" s="406" t="n"/>
      <c r="I228" s="406" t="n"/>
      <c r="J228" s="406" t="n"/>
      <c r="K228" s="406" t="n"/>
    </row>
    <row r="229" ht="20" customFormat="1" customHeight="1" s="1">
      <c r="A229" s="241" t="n"/>
      <c r="B229" s="288" t="n"/>
      <c r="C229" s="406" t="n"/>
      <c r="D229" s="406" t="n"/>
      <c r="E229" s="406" t="n"/>
      <c r="F229" s="406" t="n"/>
      <c r="G229" s="406" t="n"/>
      <c r="H229" s="406" t="n"/>
      <c r="I229" s="406" t="n"/>
      <c r="J229" s="406" t="n"/>
      <c r="K229" s="406" t="n"/>
    </row>
    <row r="230" ht="20" customFormat="1" customHeight="1" s="1">
      <c r="A230" s="241" t="n"/>
      <c r="B230" s="288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</row>
    <row r="231" ht="20" customFormat="1" customHeight="1" s="1">
      <c r="A231" s="241" t="n"/>
      <c r="B231" s="288" t="n"/>
      <c r="C231" s="406" t="n"/>
      <c r="D231" s="406" t="n"/>
      <c r="E231" s="406" t="n"/>
      <c r="F231" s="406" t="n"/>
      <c r="G231" s="406" t="n"/>
      <c r="H231" s="406" t="n"/>
      <c r="I231" s="406" t="n"/>
      <c r="J231" s="406" t="n"/>
      <c r="K231" s="406" t="n"/>
    </row>
    <row r="232" ht="20" customFormat="1" customHeight="1" s="1">
      <c r="A232" s="241" t="n"/>
      <c r="B232" s="288" t="n"/>
      <c r="C232" s="406" t="n"/>
      <c r="D232" s="406" t="n"/>
      <c r="E232" s="406" t="n"/>
      <c r="F232" s="406" t="n"/>
      <c r="G232" s="406" t="n"/>
      <c r="H232" s="406" t="n"/>
      <c r="I232" s="406" t="n"/>
      <c r="J232" s="406" t="n"/>
      <c r="K232" s="406" t="n"/>
    </row>
    <row r="233" ht="20" customFormat="1" customHeight="1" s="1">
      <c r="A233" s="241" t="n"/>
      <c r="B233" s="288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</row>
    <row r="234" ht="20" customFormat="1" customHeight="1" s="1">
      <c r="A234" s="241" t="n"/>
      <c r="B234" s="288" t="n"/>
      <c r="C234" s="406" t="n"/>
      <c r="D234" s="406" t="n"/>
      <c r="E234" s="406" t="n"/>
      <c r="F234" s="406" t="n"/>
      <c r="G234" s="406" t="n"/>
      <c r="H234" s="406" t="n"/>
      <c r="I234" s="406" t="n"/>
      <c r="J234" s="406" t="n"/>
      <c r="K234" s="406" t="n"/>
    </row>
    <row r="235" ht="20" customFormat="1" customHeight="1" s="1">
      <c r="A235" s="241" t="n"/>
      <c r="B235" s="288" t="n"/>
      <c r="C235" s="406" t="n"/>
      <c r="D235" s="406" t="n"/>
      <c r="E235" s="406" t="n"/>
      <c r="F235" s="406" t="n"/>
      <c r="G235" s="406" t="n"/>
      <c r="H235" s="406" t="n"/>
      <c r="I235" s="406" t="n"/>
      <c r="J235" s="406" t="n"/>
      <c r="K235" s="406" t="n"/>
    </row>
    <row r="236" ht="20" customFormat="1" customHeight="1" s="1">
      <c r="A236" s="241" t="n"/>
      <c r="B236" s="288" t="n"/>
      <c r="C236" s="406" t="n"/>
      <c r="D236" s="406" t="n"/>
      <c r="E236" s="406" t="n"/>
      <c r="F236" s="406" t="n"/>
      <c r="G236" s="406" t="n"/>
      <c r="H236" s="406" t="n"/>
      <c r="I236" s="406" t="n"/>
      <c r="J236" s="406" t="n"/>
      <c r="K236" s="406" t="n"/>
    </row>
    <row r="237" ht="20" customFormat="1" customHeight="1" s="1">
      <c r="A237" s="241" t="n"/>
      <c r="B237" s="288" t="n"/>
      <c r="C237" s="406" t="n"/>
      <c r="D237" s="406" t="n"/>
      <c r="E237" s="406" t="n"/>
      <c r="F237" s="406" t="n"/>
      <c r="G237" s="406" t="n"/>
      <c r="H237" s="406" t="n"/>
      <c r="I237" s="406" t="n"/>
      <c r="J237" s="406" t="n"/>
      <c r="K237" s="406" t="n"/>
    </row>
    <row r="238" ht="20" customFormat="1" customHeight="1" s="1">
      <c r="A238" s="241" t="n"/>
      <c r="B238" s="288" t="n"/>
      <c r="C238" s="406" t="n"/>
      <c r="D238" s="406" t="n"/>
      <c r="E238" s="406" t="n"/>
      <c r="F238" s="406" t="n"/>
      <c r="G238" s="406" t="n"/>
      <c r="H238" s="406" t="n"/>
      <c r="I238" s="406" t="n"/>
      <c r="J238" s="406" t="n"/>
      <c r="K238" s="406" t="n"/>
    </row>
    <row r="239" ht="20" customFormat="1" customHeight="1" s="1">
      <c r="A239" s="241" t="n"/>
      <c r="B239" s="288" t="n"/>
      <c r="C239" s="406" t="n"/>
      <c r="D239" s="406" t="n"/>
      <c r="E239" s="406" t="n"/>
      <c r="F239" s="406" t="n"/>
      <c r="G239" s="406" t="n"/>
      <c r="H239" s="406" t="n"/>
      <c r="I239" s="406" t="n"/>
      <c r="J239" s="406" t="n"/>
      <c r="K239" s="406" t="n"/>
    </row>
    <row r="240" ht="20" customFormat="1" customHeight="1" s="1">
      <c r="A240" s="241" t="n"/>
      <c r="B240" s="288" t="n"/>
      <c r="C240" s="406" t="n"/>
      <c r="D240" s="406" t="n"/>
      <c r="E240" s="406" t="n"/>
      <c r="F240" s="406" t="n"/>
      <c r="G240" s="406" t="n"/>
      <c r="H240" s="406" t="n"/>
      <c r="I240" s="406" t="n"/>
      <c r="J240" s="406" t="n"/>
      <c r="K240" s="406" t="n"/>
    </row>
    <row r="241" ht="20" customFormat="1" customHeight="1" s="1">
      <c r="A241" s="241" t="n"/>
      <c r="B241" s="288" t="n"/>
      <c r="C241" s="406" t="n"/>
      <c r="D241" s="406" t="n"/>
      <c r="E241" s="406" t="n"/>
      <c r="F241" s="406" t="n"/>
      <c r="G241" s="406" t="n"/>
      <c r="H241" s="406" t="n"/>
      <c r="I241" s="406" t="n"/>
      <c r="J241" s="406" t="n"/>
      <c r="K241" s="406" t="n"/>
    </row>
    <row r="242" ht="20" customFormat="1" customHeight="1" s="1">
      <c r="A242" s="241" t="n"/>
      <c r="B242" s="288" t="n"/>
      <c r="C242" s="406" t="n"/>
      <c r="D242" s="406" t="n"/>
      <c r="E242" s="406" t="n"/>
      <c r="F242" s="406" t="n"/>
      <c r="G242" s="406" t="n"/>
      <c r="H242" s="406" t="n"/>
      <c r="I242" s="406" t="n"/>
      <c r="J242" s="406" t="n"/>
      <c r="K242" s="406" t="n"/>
    </row>
    <row r="243" ht="20" customFormat="1" customHeight="1" s="1">
      <c r="A243" s="241" t="n"/>
      <c r="B243" s="288" t="n"/>
      <c r="C243" s="406" t="n"/>
      <c r="D243" s="406" t="n"/>
      <c r="E243" s="406" t="n"/>
      <c r="F243" s="406" t="n"/>
      <c r="G243" s="406" t="n"/>
      <c r="H243" s="406" t="n"/>
      <c r="I243" s="406" t="n"/>
      <c r="J243" s="406" t="n"/>
      <c r="K243" s="406" t="n"/>
    </row>
    <row r="244" ht="20" customFormat="1" customHeight="1" s="1">
      <c r="A244" s="241" t="n"/>
      <c r="B244" s="288" t="n"/>
      <c r="C244" s="406" t="n"/>
      <c r="D244" s="406" t="n"/>
      <c r="E244" s="406" t="n"/>
      <c r="F244" s="406" t="n"/>
      <c r="G244" s="406" t="n"/>
      <c r="H244" s="406" t="n"/>
      <c r="I244" s="406" t="n"/>
      <c r="J244" s="406" t="n"/>
      <c r="K244" s="406" t="n"/>
    </row>
    <row r="245" ht="20" customFormat="1" customHeight="1" s="1">
      <c r="A245" s="241" t="n"/>
      <c r="B245" s="288" t="n"/>
      <c r="C245" s="406" t="n"/>
      <c r="D245" s="406" t="n"/>
      <c r="E245" s="406" t="n"/>
      <c r="F245" s="406" t="n"/>
      <c r="G245" s="406" t="n"/>
      <c r="H245" s="406" t="n"/>
      <c r="I245" s="406" t="n"/>
      <c r="J245" s="406" t="n"/>
      <c r="K245" s="406" t="n"/>
    </row>
    <row r="246" ht="20" customFormat="1" customHeight="1" s="1">
      <c r="A246" s="241" t="n"/>
      <c r="B246" s="288" t="n"/>
      <c r="C246" s="406" t="n"/>
      <c r="D246" s="406" t="n"/>
      <c r="E246" s="406" t="n"/>
      <c r="F246" s="406" t="n"/>
      <c r="G246" s="406" t="n"/>
      <c r="H246" s="406" t="n"/>
      <c r="I246" s="406" t="n"/>
      <c r="J246" s="406" t="n"/>
      <c r="K246" s="406" t="n"/>
    </row>
    <row r="247" ht="20" customFormat="1" customHeight="1" s="1">
      <c r="A247" s="241" t="n"/>
      <c r="B247" s="288" t="n"/>
      <c r="C247" s="406" t="n"/>
      <c r="D247" s="406" t="n"/>
      <c r="E247" s="406" t="n"/>
      <c r="F247" s="406" t="n"/>
      <c r="G247" s="406" t="n"/>
      <c r="H247" s="406" t="n"/>
      <c r="I247" s="406" t="n"/>
      <c r="J247" s="406" t="n"/>
      <c r="K247" s="406" t="n"/>
    </row>
    <row r="248" ht="20" customFormat="1" customHeight="1" s="1">
      <c r="A248" s="241" t="n"/>
      <c r="B248" s="288" t="n"/>
      <c r="C248" s="406" t="n"/>
      <c r="D248" s="406" t="n"/>
      <c r="E248" s="406" t="n"/>
      <c r="F248" s="406" t="n"/>
      <c r="G248" s="406" t="n"/>
      <c r="H248" s="406" t="n"/>
      <c r="I248" s="406" t="n"/>
      <c r="J248" s="406" t="n"/>
      <c r="K248" s="406" t="n"/>
    </row>
    <row r="249" ht="20" customFormat="1" customHeight="1" s="1">
      <c r="A249" s="241" t="n"/>
      <c r="B249" s="288" t="n"/>
      <c r="C249" s="406" t="n"/>
      <c r="D249" s="406" t="n"/>
      <c r="E249" s="406" t="n"/>
      <c r="F249" s="406" t="n"/>
      <c r="G249" s="406" t="n"/>
      <c r="H249" s="406" t="n"/>
      <c r="I249" s="406" t="n"/>
      <c r="J249" s="406" t="n"/>
      <c r="K249" s="406" t="n"/>
    </row>
    <row r="250" ht="20" customFormat="1" customHeight="1" s="1">
      <c r="A250" s="241" t="n"/>
      <c r="B250" s="288" t="n"/>
      <c r="C250" s="406" t="n"/>
      <c r="D250" s="406" t="n"/>
      <c r="E250" s="406" t="n"/>
      <c r="F250" s="406" t="n"/>
      <c r="G250" s="406" t="n"/>
      <c r="H250" s="406" t="n"/>
      <c r="I250" s="406" t="n"/>
      <c r="J250" s="406" t="n"/>
      <c r="K250" s="406" t="n"/>
    </row>
    <row r="251" ht="20" customFormat="1" customHeight="1" s="1">
      <c r="A251" s="241" t="n"/>
      <c r="B251" s="288" t="n"/>
      <c r="C251" s="406" t="n"/>
      <c r="D251" s="406" t="n"/>
      <c r="E251" s="406" t="n"/>
      <c r="F251" s="406" t="n"/>
      <c r="G251" s="406" t="n"/>
      <c r="H251" s="406" t="n"/>
      <c r="I251" s="406" t="n"/>
      <c r="J251" s="406" t="n"/>
      <c r="K251" s="406" t="n"/>
    </row>
    <row r="252" ht="16.5" customFormat="1" customHeight="1" s="1">
      <c r="A252" s="241" t="n"/>
      <c r="B252" s="288" t="n"/>
      <c r="C252" s="406" t="n"/>
      <c r="D252" s="406" t="n"/>
      <c r="E252" s="406" t="n"/>
      <c r="F252" s="406" t="n"/>
      <c r="G252" s="406" t="n"/>
      <c r="H252" s="406" t="n"/>
      <c r="I252" s="406" t="n"/>
      <c r="J252" s="406" t="n"/>
      <c r="K252" s="406" t="n"/>
    </row>
    <row r="253" ht="16.5" customFormat="1" customHeight="1" s="1">
      <c r="A253" s="241" t="n"/>
      <c r="B253" s="288" t="n"/>
      <c r="C253" s="406" t="n"/>
      <c r="D253" s="406" t="n"/>
      <c r="E253" s="406" t="n"/>
      <c r="F253" s="406" t="n"/>
      <c r="G253" s="406" t="n"/>
      <c r="H253" s="406" t="n"/>
      <c r="I253" s="406" t="n"/>
      <c r="J253" s="406" t="n"/>
      <c r="K253" s="406" t="n"/>
    </row>
    <row r="254" ht="16.5" customFormat="1" customHeight="1" s="1">
      <c r="A254" s="241" t="n"/>
      <c r="B254" s="288" t="n"/>
      <c r="C254" s="406" t="n"/>
      <c r="D254" s="406" t="n"/>
      <c r="E254" s="406" t="n"/>
      <c r="F254" s="406" t="n"/>
      <c r="G254" s="406" t="n"/>
      <c r="H254" s="406" t="n"/>
      <c r="I254" s="406" t="n"/>
      <c r="J254" s="406" t="n"/>
      <c r="K254" s="406" t="n"/>
    </row>
    <row r="255" ht="16.5" customFormat="1" customHeight="1" s="1">
      <c r="A255" s="241" t="n"/>
      <c r="B255" s="288" t="n"/>
      <c r="C255" s="406" t="n"/>
      <c r="D255" s="406" t="n"/>
      <c r="E255" s="406" t="n"/>
      <c r="F255" s="406" t="n"/>
      <c r="G255" s="406" t="n"/>
      <c r="H255" s="406" t="n"/>
      <c r="I255" s="406" t="n"/>
      <c r="J255" s="406" t="n"/>
      <c r="K255" s="406" t="n"/>
    </row>
    <row r="256" ht="16.5" customFormat="1" customHeight="1" s="1">
      <c r="A256" s="241" t="n"/>
      <c r="B256" s="288" t="n"/>
      <c r="C256" s="406" t="n"/>
      <c r="D256" s="406" t="n"/>
      <c r="E256" s="406" t="n"/>
      <c r="F256" s="406" t="n"/>
      <c r="G256" s="406" t="n"/>
      <c r="H256" s="406" t="n"/>
      <c r="I256" s="406" t="n"/>
      <c r="J256" s="406" t="n"/>
      <c r="K256" s="406" t="n"/>
    </row>
    <row r="257" ht="16.5" customFormat="1" customHeight="1" s="1">
      <c r="A257" s="241" t="n"/>
      <c r="B257" s="288" t="n"/>
      <c r="C257" s="406" t="n"/>
      <c r="D257" s="406" t="n"/>
      <c r="E257" s="406" t="n"/>
      <c r="F257" s="406" t="n"/>
      <c r="G257" s="406" t="n"/>
      <c r="H257" s="406" t="n"/>
      <c r="I257" s="406" t="n"/>
      <c r="J257" s="406" t="n"/>
      <c r="K257" s="406" t="n"/>
    </row>
    <row r="258" ht="16.5" customFormat="1" customHeight="1" s="1">
      <c r="A258" s="241" t="n"/>
      <c r="B258" s="288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</row>
    <row r="259" ht="16.5" customFormat="1" customHeight="1" s="1">
      <c r="A259" s="241" t="n"/>
      <c r="B259" s="288" t="n"/>
      <c r="C259" s="406" t="n"/>
      <c r="D259" s="406" t="n"/>
      <c r="E259" s="406" t="n"/>
      <c r="F259" s="406" t="n"/>
      <c r="G259" s="406" t="n"/>
      <c r="H259" s="406" t="n"/>
      <c r="I259" s="406" t="n"/>
      <c r="J259" s="406" t="n"/>
      <c r="K259" s="406" t="n"/>
    </row>
    <row r="260" ht="16.5" customFormat="1" customHeight="1" s="1">
      <c r="A260" s="241" t="n"/>
      <c r="B260" s="288" t="n"/>
      <c r="C260" s="406" t="n"/>
      <c r="D260" s="406" t="n"/>
      <c r="E260" s="406" t="n"/>
      <c r="F260" s="406" t="n"/>
      <c r="G260" s="406" t="n"/>
      <c r="H260" s="406" t="n"/>
      <c r="I260" s="406" t="n"/>
      <c r="J260" s="406" t="n"/>
      <c r="K260" s="406" t="n"/>
    </row>
    <row r="261" ht="16.5" customFormat="1" customHeight="1" s="1">
      <c r="A261" s="241" t="n"/>
      <c r="B261" s="288" t="n"/>
      <c r="C261" s="406" t="n"/>
      <c r="D261" s="406" t="n"/>
      <c r="E261" s="406" t="n"/>
      <c r="F261" s="406" t="n"/>
      <c r="G261" s="406" t="n"/>
      <c r="H261" s="406" t="n"/>
      <c r="I261" s="406" t="n"/>
      <c r="J261" s="406" t="n"/>
      <c r="K261" s="406" t="n"/>
    </row>
    <row r="262" ht="16.5" customFormat="1" customHeight="1" s="1">
      <c r="A262" s="241" t="n"/>
      <c r="B262" s="288" t="n"/>
      <c r="C262" s="406" t="n"/>
      <c r="D262" s="406" t="n"/>
      <c r="E262" s="406" t="n"/>
      <c r="F262" s="406" t="n"/>
      <c r="G262" s="406" t="n"/>
      <c r="H262" s="406" t="n"/>
      <c r="I262" s="406" t="n"/>
      <c r="J262" s="406" t="n"/>
      <c r="K262" s="406" t="n"/>
    </row>
    <row r="263" ht="16.5" customFormat="1" customHeight="1" s="1">
      <c r="A263" s="241" t="n"/>
      <c r="B263" s="288" t="n"/>
      <c r="C263" s="406" t="n"/>
      <c r="D263" s="406" t="n"/>
      <c r="E263" s="406" t="n"/>
      <c r="F263" s="406" t="n"/>
      <c r="G263" s="406" t="n"/>
      <c r="H263" s="406" t="n"/>
      <c r="I263" s="406" t="n"/>
      <c r="J263" s="406" t="n"/>
      <c r="K263" s="406" t="n"/>
    </row>
    <row r="264" ht="16.5" customFormat="1" customHeight="1" s="1">
      <c r="A264" s="241" t="n"/>
      <c r="B264" s="288" t="n"/>
      <c r="C264" s="406" t="n"/>
      <c r="D264" s="406" t="n"/>
      <c r="E264" s="406" t="n"/>
      <c r="F264" s="406" t="n"/>
      <c r="G264" s="406" t="n"/>
      <c r="H264" s="406" t="n"/>
      <c r="I264" s="406" t="n"/>
      <c r="J264" s="406" t="n"/>
      <c r="K264" s="406" t="n"/>
    </row>
    <row r="265" ht="16.5" customFormat="1" customHeight="1" s="1">
      <c r="A265" s="241" t="n"/>
      <c r="B265" s="288" t="n"/>
      <c r="C265" s="406" t="n"/>
      <c r="D265" s="406" t="n"/>
      <c r="E265" s="406" t="n"/>
      <c r="F265" s="406" t="n"/>
      <c r="G265" s="406" t="n"/>
      <c r="H265" s="406" t="n"/>
      <c r="I265" s="406" t="n"/>
      <c r="J265" s="406" t="n"/>
      <c r="K265" s="406" t="n"/>
    </row>
    <row r="266" ht="16.5" customFormat="1" customHeight="1" s="1">
      <c r="A266" s="241" t="n"/>
      <c r="B266" s="288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</row>
    <row r="267" ht="16.5" customFormat="1" customHeight="1" s="1">
      <c r="A267" s="241" t="n"/>
      <c r="B267" s="288" t="n"/>
      <c r="C267" s="406" t="n"/>
      <c r="D267" s="406" t="n"/>
      <c r="E267" s="406" t="n"/>
      <c r="F267" s="406" t="n"/>
      <c r="G267" s="406" t="n"/>
      <c r="H267" s="406" t="n"/>
      <c r="I267" s="406" t="n"/>
      <c r="J267" s="406" t="n"/>
      <c r="K267" s="406" t="n"/>
    </row>
    <row r="268" ht="16.5" customFormat="1" customHeight="1" s="1">
      <c r="A268" s="241" t="n"/>
      <c r="B268" s="288" t="n"/>
      <c r="C268" s="406" t="n"/>
      <c r="D268" s="406" t="n"/>
      <c r="E268" s="406" t="n"/>
      <c r="F268" s="406" t="n"/>
      <c r="G268" s="406" t="n"/>
      <c r="H268" s="406" t="n"/>
      <c r="I268" s="406" t="n"/>
      <c r="J268" s="406" t="n"/>
      <c r="K268" s="406" t="n"/>
    </row>
    <row r="269" ht="16.5" customFormat="1" customHeight="1" s="1">
      <c r="A269" s="241" t="n"/>
      <c r="B269" s="288" t="n"/>
      <c r="C269" s="406" t="n"/>
      <c r="D269" s="406" t="n"/>
      <c r="E269" s="406" t="n"/>
      <c r="F269" s="406" t="n"/>
      <c r="G269" s="406" t="n"/>
      <c r="H269" s="406" t="n"/>
      <c r="I269" s="406" t="n"/>
      <c r="J269" s="406" t="n"/>
      <c r="K269" s="406" t="n"/>
    </row>
    <row r="270" ht="16.5" customFormat="1" customHeight="1" s="1">
      <c r="A270" s="241" t="n"/>
      <c r="B270" s="288" t="n"/>
      <c r="C270" s="406" t="n"/>
      <c r="D270" s="406" t="n"/>
      <c r="E270" s="406" t="n"/>
      <c r="F270" s="406" t="n"/>
      <c r="G270" s="406" t="n"/>
      <c r="H270" s="406" t="n"/>
      <c r="I270" s="406" t="n"/>
      <c r="J270" s="406" t="n"/>
      <c r="K270" s="406" t="n"/>
    </row>
    <row r="271" ht="16.5" customFormat="1" customHeight="1" s="1">
      <c r="A271" s="241" t="n"/>
      <c r="B271" s="288" t="n"/>
      <c r="C271" s="406" t="n"/>
      <c r="D271" s="406" t="n"/>
      <c r="E271" s="406" t="n"/>
      <c r="F271" s="406" t="n"/>
      <c r="G271" s="406" t="n"/>
      <c r="H271" s="406" t="n"/>
      <c r="I271" s="406" t="n"/>
      <c r="J271" s="406" t="n"/>
      <c r="K271" s="406" t="n"/>
    </row>
    <row r="272" ht="16.5" customFormat="1" customHeight="1" s="1">
      <c r="A272" s="241" t="n"/>
      <c r="B272" s="288" t="n"/>
      <c r="C272" s="406" t="n"/>
      <c r="D272" s="406" t="n"/>
      <c r="E272" s="406" t="n"/>
      <c r="F272" s="406" t="n"/>
      <c r="G272" s="406" t="n"/>
      <c r="H272" s="406" t="n"/>
      <c r="I272" s="406" t="n"/>
      <c r="J272" s="406" t="n"/>
      <c r="K272" s="406" t="n"/>
    </row>
    <row r="273" ht="16.5" customFormat="1" customHeight="1" s="1">
      <c r="A273" s="241" t="n"/>
      <c r="B273" s="288" t="n"/>
      <c r="C273" s="406" t="n"/>
      <c r="D273" s="406" t="n"/>
      <c r="E273" s="406" t="n"/>
      <c r="F273" s="406" t="n"/>
      <c r="G273" s="406" t="n"/>
      <c r="H273" s="406" t="n"/>
      <c r="I273" s="406" t="n"/>
      <c r="J273" s="406" t="n"/>
      <c r="K273" s="406" t="n"/>
    </row>
    <row r="274" ht="16.5" customFormat="1" customHeight="1" s="1">
      <c r="A274" s="241" t="n"/>
      <c r="B274" s="288" t="n"/>
      <c r="C274" s="406" t="n"/>
      <c r="D274" s="406" t="n"/>
      <c r="E274" s="406" t="n"/>
      <c r="F274" s="406" t="n"/>
      <c r="G274" s="406" t="n"/>
      <c r="H274" s="406" t="n"/>
      <c r="I274" s="406" t="n"/>
      <c r="J274" s="406" t="n"/>
      <c r="K274" s="406" t="n"/>
    </row>
    <row r="275" ht="16.5" customFormat="1" customHeight="1" s="1">
      <c r="A275" s="241" t="n"/>
      <c r="B275" s="288" t="n"/>
      <c r="C275" s="406" t="n"/>
      <c r="D275" s="406" t="n"/>
      <c r="E275" s="406" t="n"/>
      <c r="F275" s="406" t="n"/>
      <c r="G275" s="406" t="n"/>
      <c r="H275" s="406" t="n"/>
      <c r="I275" s="406" t="n"/>
      <c r="J275" s="406" t="n"/>
      <c r="K275" s="406" t="n"/>
    </row>
    <row r="276" ht="16.5" customFormat="1" customHeight="1" s="1">
      <c r="A276" s="241" t="n"/>
      <c r="B276" s="288" t="n"/>
      <c r="C276" s="406" t="n"/>
      <c r="D276" s="406" t="n"/>
      <c r="E276" s="406" t="n"/>
      <c r="F276" s="406" t="n"/>
      <c r="G276" s="406" t="n"/>
      <c r="H276" s="406" t="n"/>
      <c r="I276" s="406" t="n"/>
      <c r="J276" s="406" t="n"/>
      <c r="K276" s="406" t="n"/>
    </row>
    <row r="277" ht="16.5" customFormat="1" customHeight="1" s="1">
      <c r="A277" s="241" t="n"/>
      <c r="B277" s="288" t="n"/>
      <c r="C277" s="406" t="n"/>
      <c r="D277" s="406" t="n"/>
      <c r="E277" s="406" t="n"/>
      <c r="F277" s="406" t="n"/>
      <c r="G277" s="406" t="n"/>
      <c r="H277" s="406" t="n"/>
      <c r="I277" s="406" t="n"/>
      <c r="J277" s="406" t="n"/>
      <c r="K277" s="406" t="n"/>
    </row>
    <row r="278" ht="16.5" customFormat="1" customHeight="1" s="1">
      <c r="A278" s="241" t="n"/>
      <c r="B278" s="288" t="n"/>
      <c r="C278" s="406" t="n"/>
      <c r="D278" s="406" t="n"/>
      <c r="E278" s="406" t="n"/>
      <c r="F278" s="406" t="n"/>
      <c r="G278" s="406" t="n"/>
      <c r="H278" s="406" t="n"/>
      <c r="I278" s="406" t="n"/>
      <c r="J278" s="406" t="n"/>
      <c r="K278" s="406" t="n"/>
    </row>
    <row r="279" ht="16.5" customFormat="1" customHeight="1" s="1">
      <c r="A279" s="241" t="n"/>
      <c r="B279" s="288" t="n"/>
      <c r="C279" s="406" t="n"/>
      <c r="D279" s="406" t="n"/>
      <c r="E279" s="406" t="n"/>
      <c r="F279" s="406" t="n"/>
      <c r="G279" s="406" t="n"/>
      <c r="H279" s="406" t="n"/>
      <c r="I279" s="406" t="n"/>
      <c r="J279" s="406" t="n"/>
      <c r="K279" s="406" t="n"/>
    </row>
    <row r="280" ht="16.5" customFormat="1" customHeight="1" s="1">
      <c r="A280" s="241" t="n"/>
      <c r="B280" s="288" t="n"/>
      <c r="C280" s="406" t="n"/>
      <c r="D280" s="406" t="n"/>
      <c r="E280" s="406" t="n"/>
      <c r="F280" s="406" t="n"/>
      <c r="G280" s="406" t="n"/>
      <c r="H280" s="406" t="n"/>
      <c r="I280" s="406" t="n"/>
      <c r="J280" s="406" t="n"/>
      <c r="K280" s="406" t="n"/>
    </row>
    <row r="281" ht="16.5" customFormat="1" customHeight="1" s="1">
      <c r="A281" s="241" t="n"/>
      <c r="B281" s="288" t="n"/>
      <c r="C281" s="406" t="n"/>
      <c r="D281" s="406" t="n"/>
      <c r="E281" s="406" t="n"/>
      <c r="F281" s="406" t="n"/>
      <c r="G281" s="406" t="n"/>
      <c r="H281" s="406" t="n"/>
      <c r="I281" s="406" t="n"/>
      <c r="J281" s="406" t="n"/>
      <c r="K281" s="406" t="n"/>
    </row>
    <row r="282" ht="16.5" customFormat="1" customHeight="1" s="1">
      <c r="A282" s="241" t="n"/>
      <c r="B282" s="288" t="n"/>
      <c r="C282" s="406" t="n"/>
      <c r="D282" s="406" t="n"/>
      <c r="E282" s="406" t="n"/>
      <c r="F282" s="406" t="n"/>
      <c r="G282" s="406" t="n"/>
      <c r="H282" s="406" t="n"/>
      <c r="I282" s="406" t="n"/>
      <c r="J282" s="406" t="n"/>
      <c r="K282" s="406" t="n"/>
    </row>
    <row r="283" ht="16.5" customFormat="1" customHeight="1" s="1">
      <c r="A283" s="241" t="n"/>
      <c r="B283" s="288" t="n"/>
      <c r="C283" s="406" t="n"/>
      <c r="D283" s="406" t="n"/>
      <c r="E283" s="406" t="n"/>
      <c r="F283" s="406" t="n"/>
      <c r="G283" s="406" t="n"/>
      <c r="H283" s="406" t="n"/>
      <c r="I283" s="406" t="n"/>
      <c r="J283" s="406" t="n"/>
      <c r="K283" s="406" t="n"/>
    </row>
    <row r="284" ht="16.5" customFormat="1" customHeight="1" s="1">
      <c r="A284" s="241" t="n"/>
      <c r="B284" s="288" t="n"/>
      <c r="C284" s="406" t="n"/>
      <c r="D284" s="406" t="n"/>
      <c r="E284" s="406" t="n"/>
      <c r="F284" s="406" t="n"/>
      <c r="G284" s="406" t="n"/>
      <c r="H284" s="406" t="n"/>
      <c r="I284" s="406" t="n"/>
      <c r="J284" s="406" t="n"/>
      <c r="K284" s="406" t="n"/>
    </row>
    <row r="285" ht="16.5" customFormat="1" customHeight="1" s="1">
      <c r="A285" s="241" t="n"/>
      <c r="B285" s="288" t="n"/>
      <c r="C285" s="406" t="n"/>
      <c r="D285" s="406" t="n"/>
      <c r="E285" s="406" t="n"/>
      <c r="F285" s="406" t="n"/>
      <c r="G285" s="406" t="n"/>
      <c r="H285" s="406" t="n"/>
      <c r="I285" s="406" t="n"/>
      <c r="J285" s="406" t="n"/>
      <c r="K285" s="406" t="n"/>
    </row>
    <row r="286" ht="16.5" customFormat="1" customHeight="1" s="1">
      <c r="A286" s="241" t="n"/>
      <c r="B286" s="288" t="n"/>
      <c r="C286" s="406" t="n"/>
      <c r="D286" s="406" t="n"/>
      <c r="E286" s="406" t="n"/>
      <c r="F286" s="406" t="n"/>
      <c r="G286" s="406" t="n"/>
      <c r="H286" s="406" t="n"/>
      <c r="I286" s="406" t="n"/>
      <c r="J286" s="406" t="n"/>
      <c r="K286" s="406" t="n"/>
    </row>
    <row r="287" ht="16.5" customFormat="1" customHeight="1" s="1">
      <c r="A287" s="241" t="n"/>
      <c r="B287" s="288" t="n"/>
      <c r="C287" s="406" t="n"/>
      <c r="D287" s="406" t="n"/>
      <c r="E287" s="406" t="n"/>
      <c r="F287" s="406" t="n"/>
      <c r="G287" s="406" t="n"/>
      <c r="H287" s="406" t="n"/>
      <c r="I287" s="406" t="n"/>
      <c r="J287" s="406" t="n"/>
      <c r="K287" s="406" t="n"/>
    </row>
    <row r="288" ht="16.5" customFormat="1" customHeight="1" s="1">
      <c r="A288" s="241" t="n"/>
      <c r="B288" s="288" t="n"/>
      <c r="C288" s="406" t="n"/>
      <c r="D288" s="406" t="n"/>
      <c r="E288" s="406" t="n"/>
      <c r="F288" s="406" t="n"/>
      <c r="G288" s="406" t="n"/>
      <c r="H288" s="406" t="n"/>
      <c r="I288" s="406" t="n"/>
      <c r="J288" s="406" t="n"/>
      <c r="K288" s="406" t="n"/>
    </row>
    <row r="289" ht="16.5" customFormat="1" customHeight="1" s="1">
      <c r="A289" s="241" t="n"/>
      <c r="B289" s="288" t="n"/>
      <c r="C289" s="406" t="n"/>
      <c r="D289" s="406" t="n"/>
      <c r="E289" s="406" t="n"/>
      <c r="F289" s="406" t="n"/>
      <c r="G289" s="406" t="n"/>
      <c r="H289" s="406" t="n"/>
      <c r="I289" s="406" t="n"/>
      <c r="J289" s="406" t="n"/>
      <c r="K289" s="406" t="n"/>
    </row>
    <row r="290" ht="16.5" customFormat="1" customHeight="1" s="1">
      <c r="A290" s="241" t="n"/>
      <c r="B290" s="288" t="n"/>
      <c r="C290" s="406" t="n"/>
      <c r="D290" s="406" t="n"/>
      <c r="E290" s="406" t="n"/>
      <c r="F290" s="406" t="n"/>
      <c r="G290" s="406" t="n"/>
      <c r="H290" s="406" t="n"/>
      <c r="I290" s="406" t="n"/>
      <c r="J290" s="406" t="n"/>
      <c r="K290" s="406" t="n"/>
    </row>
    <row r="291" ht="16.5" customFormat="1" customHeight="1" s="1">
      <c r="A291" s="241" t="n"/>
      <c r="B291" s="288" t="n"/>
      <c r="C291" s="406" t="n"/>
      <c r="D291" s="406" t="n"/>
      <c r="E291" s="406" t="n"/>
      <c r="F291" s="406" t="n"/>
      <c r="G291" s="406" t="n"/>
      <c r="H291" s="406" t="n"/>
      <c r="I291" s="406" t="n"/>
      <c r="J291" s="406" t="n"/>
      <c r="K291" s="406" t="n"/>
    </row>
    <row r="292" ht="16.5" customFormat="1" customHeight="1" s="1">
      <c r="A292" s="241" t="n"/>
      <c r="B292" s="288" t="n"/>
      <c r="C292" s="406" t="n"/>
      <c r="D292" s="406" t="n"/>
      <c r="E292" s="406" t="n"/>
      <c r="F292" s="406" t="n"/>
      <c r="G292" s="406" t="n"/>
      <c r="H292" s="406" t="n"/>
      <c r="I292" s="406" t="n"/>
      <c r="J292" s="406" t="n"/>
      <c r="K292" s="406" t="n"/>
    </row>
    <row r="293" ht="16.5" customFormat="1" customHeight="1" s="1">
      <c r="A293" s="241" t="n"/>
      <c r="B293" s="288" t="n"/>
      <c r="C293" s="406" t="n"/>
      <c r="D293" s="406" t="n"/>
      <c r="E293" s="406" t="n"/>
      <c r="F293" s="406" t="n"/>
      <c r="G293" s="406" t="n"/>
      <c r="H293" s="406" t="n"/>
      <c r="I293" s="406" t="n"/>
      <c r="J293" s="406" t="n"/>
      <c r="K293" s="406" t="n"/>
    </row>
    <row r="294" ht="16.5" customFormat="1" customHeight="1" s="1">
      <c r="A294" s="241" t="n"/>
      <c r="B294" s="288" t="n"/>
      <c r="C294" s="406" t="n"/>
      <c r="D294" s="406" t="n"/>
      <c r="E294" s="406" t="n"/>
      <c r="F294" s="406" t="n"/>
      <c r="G294" s="406" t="n"/>
      <c r="H294" s="406" t="n"/>
      <c r="I294" s="406" t="n"/>
      <c r="J294" s="406" t="n"/>
      <c r="K294" s="406" t="n"/>
    </row>
    <row r="295" ht="16.5" customFormat="1" customHeight="1" s="1">
      <c r="A295" s="241" t="n"/>
      <c r="B295" s="288" t="n"/>
      <c r="C295" s="406" t="n"/>
      <c r="D295" s="406" t="n"/>
      <c r="E295" s="406" t="n"/>
      <c r="F295" s="406" t="n"/>
      <c r="G295" s="406" t="n"/>
      <c r="H295" s="406" t="n"/>
      <c r="I295" s="406" t="n"/>
      <c r="J295" s="406" t="n"/>
      <c r="K295" s="406" t="n"/>
    </row>
    <row r="296" ht="16.5" customFormat="1" customHeight="1" s="1">
      <c r="A296" s="241" t="n"/>
      <c r="B296" s="288" t="n"/>
      <c r="C296" s="406" t="n"/>
      <c r="D296" s="406" t="n"/>
      <c r="E296" s="406" t="n"/>
      <c r="F296" s="406" t="n"/>
      <c r="G296" s="406" t="n"/>
      <c r="H296" s="406" t="n"/>
      <c r="I296" s="406" t="n"/>
      <c r="J296" s="406" t="n"/>
      <c r="K296" s="406" t="n"/>
    </row>
    <row r="297" ht="16.5" customFormat="1" customHeight="1" s="1">
      <c r="A297" s="241" t="n"/>
      <c r="B297" s="288" t="n"/>
      <c r="C297" s="406" t="n"/>
      <c r="D297" s="406" t="n"/>
      <c r="E297" s="406" t="n"/>
      <c r="F297" s="406" t="n"/>
      <c r="G297" s="406" t="n"/>
      <c r="H297" s="406" t="n"/>
      <c r="I297" s="406" t="n"/>
      <c r="J297" s="406" t="n"/>
      <c r="K297" s="406" t="n"/>
    </row>
    <row r="298" ht="16.5" customFormat="1" customHeight="1" s="1">
      <c r="A298" s="241" t="n"/>
      <c r="B298" s="288" t="n"/>
      <c r="C298" s="406" t="n"/>
      <c r="D298" s="406" t="n"/>
      <c r="E298" s="406" t="n"/>
      <c r="F298" s="406" t="n"/>
      <c r="G298" s="406" t="n"/>
      <c r="H298" s="406" t="n"/>
      <c r="I298" s="406" t="n"/>
      <c r="J298" s="406" t="n"/>
      <c r="K298" s="406" t="n"/>
    </row>
    <row r="299" ht="16.5" customFormat="1" customHeight="1" s="1">
      <c r="A299" s="241" t="n"/>
      <c r="B299" s="288" t="n"/>
      <c r="C299" s="406" t="n"/>
      <c r="D299" s="406" t="n"/>
      <c r="E299" s="406" t="n"/>
      <c r="F299" s="406" t="n"/>
      <c r="G299" s="406" t="n"/>
      <c r="H299" s="406" t="n"/>
      <c r="I299" s="406" t="n"/>
      <c r="J299" s="406" t="n"/>
      <c r="K299" s="406" t="n"/>
    </row>
    <row r="300" ht="16.5" customFormat="1" customHeight="1" s="1">
      <c r="A300" s="241" t="n"/>
      <c r="B300" s="288" t="n"/>
      <c r="C300" s="406" t="n"/>
      <c r="D300" s="406" t="n"/>
      <c r="E300" s="406" t="n"/>
      <c r="F300" s="406" t="n"/>
      <c r="G300" s="406" t="n"/>
      <c r="H300" s="406" t="n"/>
      <c r="I300" s="406" t="n"/>
      <c r="J300" s="406" t="n"/>
      <c r="K300" s="406" t="n"/>
    </row>
    <row r="301" ht="16.5" customFormat="1" customHeight="1" s="1">
      <c r="A301" s="241" t="n"/>
      <c r="B301" s="288" t="n"/>
      <c r="C301" s="406" t="n"/>
      <c r="D301" s="406" t="n"/>
      <c r="E301" s="406" t="n"/>
      <c r="F301" s="406" t="n"/>
      <c r="G301" s="406" t="n"/>
      <c r="H301" s="406" t="n"/>
      <c r="I301" s="406" t="n"/>
      <c r="J301" s="406" t="n"/>
      <c r="K301" s="406" t="n"/>
    </row>
    <row r="302" ht="16.5" customFormat="1" customHeight="1" s="1">
      <c r="A302" s="241" t="n"/>
      <c r="B302" s="288" t="n"/>
      <c r="C302" s="406" t="n"/>
      <c r="D302" s="406" t="n"/>
      <c r="E302" s="406" t="n"/>
      <c r="F302" s="406" t="n"/>
      <c r="G302" s="406" t="n"/>
      <c r="H302" s="406" t="n"/>
      <c r="I302" s="406" t="n"/>
      <c r="J302" s="406" t="n"/>
      <c r="K302" s="406" t="n"/>
    </row>
    <row r="303" ht="16.5" customFormat="1" customHeight="1" s="1">
      <c r="A303" s="241" t="n"/>
      <c r="B303" s="288" t="n"/>
      <c r="C303" s="406" t="n"/>
      <c r="D303" s="406" t="n"/>
      <c r="E303" s="406" t="n"/>
      <c r="F303" s="406" t="n"/>
      <c r="G303" s="406" t="n"/>
      <c r="H303" s="406" t="n"/>
      <c r="I303" s="406" t="n"/>
      <c r="J303" s="406" t="n"/>
      <c r="K303" s="406" t="n"/>
    </row>
    <row r="304" ht="16.5" customFormat="1" customHeight="1" s="1">
      <c r="A304" s="241" t="n"/>
      <c r="B304" s="288" t="n"/>
      <c r="C304" s="406" t="n"/>
      <c r="D304" s="406" t="n"/>
      <c r="E304" s="406" t="n"/>
      <c r="F304" s="406" t="n"/>
      <c r="G304" s="406" t="n"/>
      <c r="H304" s="406" t="n"/>
      <c r="I304" s="406" t="n"/>
      <c r="J304" s="406" t="n"/>
      <c r="K304" s="406" t="n"/>
    </row>
    <row r="305" ht="16.5" customFormat="1" customHeight="1" s="1">
      <c r="A305" s="241" t="n"/>
      <c r="B305" s="288" t="n"/>
      <c r="C305" s="406" t="n"/>
      <c r="D305" s="406" t="n"/>
      <c r="E305" s="406" t="n"/>
      <c r="F305" s="406" t="n"/>
      <c r="G305" s="406" t="n"/>
      <c r="H305" s="406" t="n"/>
      <c r="I305" s="406" t="n"/>
      <c r="J305" s="406" t="n"/>
      <c r="K305" s="406" t="n"/>
    </row>
    <row r="306" ht="16.5" customFormat="1" customHeight="1" s="1">
      <c r="A306" s="241" t="n"/>
      <c r="B306" s="288" t="n"/>
      <c r="C306" s="406" t="n"/>
      <c r="D306" s="406" t="n"/>
      <c r="E306" s="406" t="n"/>
      <c r="F306" s="406" t="n"/>
      <c r="G306" s="406" t="n"/>
      <c r="H306" s="406" t="n"/>
      <c r="I306" s="406" t="n"/>
      <c r="J306" s="406" t="n"/>
      <c r="K306" s="406" t="n"/>
    </row>
    <row r="307" ht="16.5" customFormat="1" customHeight="1" s="1">
      <c r="A307" s="241" t="n"/>
      <c r="B307" s="288" t="n"/>
      <c r="C307" s="406" t="n"/>
      <c r="D307" s="406" t="n"/>
      <c r="E307" s="406" t="n"/>
      <c r="F307" s="406" t="n"/>
      <c r="G307" s="406" t="n"/>
      <c r="H307" s="406" t="n"/>
      <c r="I307" s="406" t="n"/>
      <c r="J307" s="406" t="n"/>
      <c r="K307" s="406" t="n"/>
    </row>
    <row r="308" ht="16.5" customFormat="1" customHeight="1" s="1">
      <c r="A308" s="241" t="n"/>
      <c r="B308" s="288" t="n"/>
      <c r="C308" s="406" t="n"/>
      <c r="D308" s="406" t="n"/>
      <c r="E308" s="406" t="n"/>
      <c r="F308" s="406" t="n"/>
      <c r="G308" s="406" t="n"/>
      <c r="H308" s="406" t="n"/>
      <c r="I308" s="406" t="n"/>
      <c r="J308" s="406" t="n"/>
      <c r="K308" s="406" t="n"/>
    </row>
    <row r="309" ht="16.5" customFormat="1" customHeight="1" s="1">
      <c r="A309" s="241" t="n"/>
      <c r="B309" s="288" t="n"/>
      <c r="C309" s="406" t="n"/>
      <c r="D309" s="406" t="n"/>
      <c r="E309" s="406" t="n"/>
      <c r="F309" s="406" t="n"/>
      <c r="G309" s="406" t="n"/>
      <c r="H309" s="406" t="n"/>
      <c r="I309" s="406" t="n"/>
      <c r="J309" s="406" t="n"/>
      <c r="K309" s="406" t="n"/>
    </row>
    <row r="310" ht="16.5" customFormat="1" customHeight="1" s="1">
      <c r="A310" s="241" t="n"/>
      <c r="B310" s="288" t="n"/>
      <c r="C310" s="406" t="n"/>
      <c r="D310" s="406" t="n"/>
      <c r="E310" s="406" t="n"/>
      <c r="F310" s="406" t="n"/>
      <c r="G310" s="406" t="n"/>
      <c r="H310" s="406" t="n"/>
      <c r="I310" s="406" t="n"/>
      <c r="J310" s="406" t="n"/>
      <c r="K310" s="406" t="n"/>
    </row>
    <row r="311" ht="16.5" customFormat="1" customHeight="1" s="1">
      <c r="A311" s="241" t="n"/>
      <c r="B311" s="288" t="n"/>
      <c r="C311" s="406" t="n"/>
      <c r="D311" s="406" t="n"/>
      <c r="E311" s="406" t="n"/>
      <c r="F311" s="406" t="n"/>
      <c r="G311" s="406" t="n"/>
      <c r="H311" s="406" t="n"/>
      <c r="I311" s="406" t="n"/>
      <c r="J311" s="406" t="n"/>
      <c r="K311" s="406" t="n"/>
    </row>
    <row r="312" ht="16.5" customFormat="1" customHeight="1" s="1">
      <c r="A312" s="241" t="n"/>
      <c r="B312" s="288" t="n"/>
      <c r="C312" s="406" t="n"/>
      <c r="D312" s="406" t="n"/>
      <c r="E312" s="406" t="n"/>
      <c r="F312" s="406" t="n"/>
      <c r="G312" s="406" t="n"/>
      <c r="H312" s="406" t="n"/>
      <c r="I312" s="406" t="n"/>
      <c r="J312" s="406" t="n"/>
      <c r="K312" s="406" t="n"/>
    </row>
    <row r="313" ht="16.5" customFormat="1" customHeight="1" s="1">
      <c r="A313" s="241" t="n"/>
      <c r="B313" s="288" t="n"/>
      <c r="C313" s="406" t="n"/>
      <c r="D313" s="406" t="n"/>
      <c r="E313" s="406" t="n"/>
      <c r="F313" s="406" t="n"/>
      <c r="G313" s="406" t="n"/>
      <c r="H313" s="406" t="n"/>
      <c r="I313" s="406" t="n"/>
      <c r="J313" s="406" t="n"/>
      <c r="K313" s="406" t="n"/>
    </row>
    <row r="314" ht="16.5" customFormat="1" customHeight="1" s="1">
      <c r="A314" s="241" t="n"/>
      <c r="B314" s="288" t="n"/>
      <c r="C314" s="406" t="n"/>
      <c r="D314" s="406" t="n"/>
      <c r="E314" s="406" t="n"/>
      <c r="F314" s="406" t="n"/>
      <c r="G314" s="406" t="n"/>
      <c r="H314" s="406" t="n"/>
      <c r="I314" s="406" t="n"/>
      <c r="J314" s="406" t="n"/>
      <c r="K314" s="406" t="n"/>
    </row>
    <row r="315" ht="16.5" customFormat="1" customHeight="1" s="1">
      <c r="A315" s="241" t="n"/>
      <c r="B315" s="288" t="n"/>
      <c r="C315" s="406" t="n"/>
      <c r="D315" s="406" t="n"/>
      <c r="E315" s="406" t="n"/>
      <c r="F315" s="406" t="n"/>
      <c r="G315" s="406" t="n"/>
      <c r="H315" s="406" t="n"/>
      <c r="I315" s="406" t="n"/>
      <c r="J315" s="406" t="n"/>
      <c r="K315" s="406" t="n"/>
    </row>
    <row r="316" ht="16.5" customFormat="1" customHeight="1" s="1">
      <c r="A316" s="241" t="n"/>
      <c r="B316" s="288" t="n"/>
      <c r="C316" s="406" t="n"/>
      <c r="D316" s="406" t="n"/>
      <c r="E316" s="406" t="n"/>
      <c r="F316" s="406" t="n"/>
      <c r="G316" s="406" t="n"/>
      <c r="H316" s="406" t="n"/>
      <c r="I316" s="406" t="n"/>
      <c r="J316" s="406" t="n"/>
      <c r="K316" s="406" t="n"/>
    </row>
    <row r="317" ht="16.5" customFormat="1" customHeight="1" s="1">
      <c r="A317" s="241" t="n"/>
      <c r="B317" s="288" t="n"/>
      <c r="C317" s="406" t="n"/>
      <c r="D317" s="406" t="n"/>
      <c r="E317" s="406" t="n"/>
      <c r="F317" s="406" t="n"/>
      <c r="G317" s="406" t="n"/>
      <c r="H317" s="406" t="n"/>
      <c r="I317" s="406" t="n"/>
      <c r="J317" s="406" t="n"/>
      <c r="K317" s="406" t="n"/>
    </row>
    <row r="318" ht="16.5" customFormat="1" customHeight="1" s="1">
      <c r="A318" s="241" t="n"/>
      <c r="B318" s="288" t="n"/>
      <c r="C318" s="406" t="n"/>
      <c r="D318" s="406" t="n"/>
      <c r="E318" s="406" t="n"/>
      <c r="F318" s="406" t="n"/>
      <c r="G318" s="406" t="n"/>
      <c r="H318" s="406" t="n"/>
      <c r="I318" s="406" t="n"/>
      <c r="J318" s="406" t="n"/>
      <c r="K318" s="406" t="n"/>
    </row>
    <row r="319" ht="16.5" customFormat="1" customHeight="1" s="1">
      <c r="A319" s="241" t="n"/>
      <c r="B319" s="288" t="n"/>
      <c r="C319" s="406" t="n"/>
      <c r="D319" s="406" t="n"/>
      <c r="E319" s="406" t="n"/>
      <c r="F319" s="406" t="n"/>
      <c r="G319" s="406" t="n"/>
      <c r="H319" s="406" t="n"/>
      <c r="I319" s="406" t="n"/>
      <c r="J319" s="406" t="n"/>
      <c r="K319" s="406" t="n"/>
    </row>
    <row r="320" ht="16.5" customFormat="1" customHeight="1" s="1">
      <c r="A320" s="241" t="n"/>
      <c r="B320" s="288" t="n"/>
      <c r="C320" s="406" t="n"/>
      <c r="D320" s="406" t="n"/>
      <c r="E320" s="406" t="n"/>
      <c r="F320" s="406" t="n"/>
      <c r="G320" s="406" t="n"/>
      <c r="H320" s="406" t="n"/>
      <c r="I320" s="406" t="n"/>
      <c r="J320" s="406" t="n"/>
      <c r="K320" s="406" t="n"/>
    </row>
    <row r="321" ht="16.5" customFormat="1" customHeight="1" s="1">
      <c r="A321" s="241" t="n"/>
      <c r="B321" s="288" t="n"/>
      <c r="C321" s="406" t="n"/>
      <c r="D321" s="406" t="n"/>
      <c r="E321" s="406" t="n"/>
      <c r="F321" s="406" t="n"/>
      <c r="G321" s="406" t="n"/>
      <c r="H321" s="406" t="n"/>
      <c r="I321" s="406" t="n"/>
      <c r="J321" s="406" t="n"/>
      <c r="K321" s="406" t="n"/>
    </row>
    <row r="322" ht="16.5" customFormat="1" customHeight="1" s="1">
      <c r="A322" s="241" t="n"/>
      <c r="B322" s="288" t="n"/>
      <c r="C322" s="406" t="n"/>
      <c r="D322" s="406" t="n"/>
      <c r="E322" s="406" t="n"/>
      <c r="F322" s="406" t="n"/>
      <c r="G322" s="406" t="n"/>
      <c r="H322" s="406" t="n"/>
      <c r="I322" s="406" t="n"/>
      <c r="J322" s="406" t="n"/>
      <c r="K322" s="406" t="n"/>
    </row>
    <row r="323" ht="16.5" customFormat="1" customHeight="1" s="1">
      <c r="A323" s="241" t="n"/>
      <c r="B323" s="288" t="n"/>
      <c r="C323" s="406" t="n"/>
      <c r="D323" s="406" t="n"/>
      <c r="E323" s="406" t="n"/>
      <c r="F323" s="406" t="n"/>
      <c r="G323" s="406" t="n"/>
      <c r="H323" s="406" t="n"/>
      <c r="I323" s="406" t="n"/>
      <c r="J323" s="406" t="n"/>
      <c r="K323" s="406" t="n"/>
    </row>
    <row r="324" ht="16.5" customFormat="1" customHeight="1" s="1">
      <c r="A324" s="241" t="n"/>
      <c r="B324" s="288" t="n"/>
      <c r="C324" s="406" t="n"/>
      <c r="D324" s="406" t="n"/>
      <c r="E324" s="406" t="n"/>
      <c r="F324" s="406" t="n"/>
      <c r="G324" s="406" t="n"/>
      <c r="H324" s="406" t="n"/>
      <c r="I324" s="406" t="n"/>
      <c r="J324" s="406" t="n"/>
      <c r="K324" s="406" t="n"/>
    </row>
    <row r="325" ht="16.5" customFormat="1" customHeight="1" s="1">
      <c r="A325" s="241" t="n"/>
      <c r="B325" s="288" t="n"/>
      <c r="C325" s="406" t="n"/>
      <c r="D325" s="406" t="n"/>
      <c r="E325" s="406" t="n"/>
      <c r="F325" s="406" t="n"/>
      <c r="G325" s="406" t="n"/>
      <c r="H325" s="406" t="n"/>
      <c r="I325" s="406" t="n"/>
      <c r="J325" s="406" t="n"/>
      <c r="K325" s="406" t="n"/>
    </row>
    <row r="326" ht="16.5" customFormat="1" customHeight="1" s="1">
      <c r="A326" s="241" t="n"/>
      <c r="B326" s="288" t="n"/>
      <c r="C326" s="406" t="n"/>
      <c r="D326" s="406" t="n"/>
      <c r="E326" s="406" t="n"/>
      <c r="F326" s="406" t="n"/>
      <c r="G326" s="406" t="n"/>
      <c r="H326" s="406" t="n"/>
      <c r="I326" s="406" t="n"/>
      <c r="J326" s="406" t="n"/>
      <c r="K326" s="406" t="n"/>
    </row>
    <row r="327" ht="16.5" customFormat="1" customHeight="1" s="1">
      <c r="A327" s="241" t="n"/>
      <c r="B327" s="288" t="n"/>
      <c r="C327" s="406" t="n"/>
      <c r="D327" s="406" t="n"/>
      <c r="E327" s="406" t="n"/>
      <c r="F327" s="406" t="n"/>
      <c r="G327" s="406" t="n"/>
      <c r="H327" s="406" t="n"/>
      <c r="I327" s="406" t="n"/>
      <c r="J327" s="406" t="n"/>
      <c r="K327" s="406" t="n"/>
    </row>
    <row r="328" ht="16.5" customFormat="1" customHeight="1" s="1">
      <c r="A328" s="241" t="n"/>
      <c r="B328" s="288" t="n"/>
      <c r="C328" s="406" t="n"/>
      <c r="D328" s="406" t="n"/>
      <c r="E328" s="406" t="n"/>
      <c r="F328" s="406" t="n"/>
      <c r="G328" s="406" t="n"/>
      <c r="H328" s="406" t="n"/>
      <c r="I328" s="406" t="n"/>
      <c r="J328" s="406" t="n"/>
      <c r="K328" s="406" t="n"/>
    </row>
    <row r="329" ht="16.5" customFormat="1" customHeight="1" s="1">
      <c r="A329" s="241" t="n"/>
      <c r="B329" s="288" t="n"/>
      <c r="C329" s="406" t="n"/>
      <c r="D329" s="406" t="n"/>
      <c r="E329" s="406" t="n"/>
      <c r="F329" s="406" t="n"/>
      <c r="G329" s="406" t="n"/>
      <c r="H329" s="406" t="n"/>
      <c r="I329" s="406" t="n"/>
      <c r="J329" s="406" t="n"/>
      <c r="K329" s="406" t="n"/>
    </row>
    <row r="330" ht="16.5" customFormat="1" customHeight="1" s="1">
      <c r="A330" s="241" t="n"/>
      <c r="B330" s="288" t="n"/>
      <c r="C330" s="406" t="n"/>
      <c r="D330" s="406" t="n"/>
      <c r="E330" s="406" t="n"/>
      <c r="F330" s="406" t="n"/>
      <c r="G330" s="406" t="n"/>
      <c r="H330" s="406" t="n"/>
      <c r="I330" s="406" t="n"/>
      <c r="J330" s="406" t="n"/>
      <c r="K330" s="406" t="n"/>
    </row>
    <row r="331" ht="16.5" customFormat="1" customHeight="1" s="1">
      <c r="A331" s="241" t="n"/>
      <c r="B331" s="288" t="n"/>
      <c r="C331" s="406" t="n"/>
      <c r="D331" s="406" t="n"/>
      <c r="E331" s="406" t="n"/>
      <c r="F331" s="406" t="n"/>
      <c r="G331" s="406" t="n"/>
      <c r="H331" s="406" t="n"/>
      <c r="I331" s="406" t="n"/>
      <c r="J331" s="406" t="n"/>
      <c r="K331" s="406" t="n"/>
    </row>
    <row r="332" ht="16.5" customFormat="1" customHeight="1" s="1">
      <c r="A332" s="241" t="n"/>
      <c r="B332" s="288" t="n"/>
      <c r="C332" s="406" t="n"/>
      <c r="D332" s="406" t="n"/>
      <c r="E332" s="406" t="n"/>
      <c r="F332" s="406" t="n"/>
      <c r="G332" s="406" t="n"/>
      <c r="H332" s="406" t="n"/>
      <c r="I332" s="406" t="n"/>
      <c r="J332" s="406" t="n"/>
      <c r="K332" s="406" t="n"/>
    </row>
    <row r="333" ht="16.5" customFormat="1" customHeight="1" s="1">
      <c r="A333" s="241" t="n"/>
      <c r="B333" s="288" t="n"/>
      <c r="C333" s="406" t="n"/>
      <c r="D333" s="406" t="n"/>
      <c r="E333" s="406" t="n"/>
      <c r="F333" s="406" t="n"/>
      <c r="G333" s="406" t="n"/>
      <c r="H333" s="406" t="n"/>
      <c r="I333" s="406" t="n"/>
      <c r="J333" s="406" t="n"/>
      <c r="K333" s="406" t="n"/>
    </row>
    <row r="334" ht="16.5" customFormat="1" customHeight="1" s="1">
      <c r="A334" s="241" t="n"/>
      <c r="B334" s="288" t="n"/>
      <c r="C334" s="406" t="n"/>
      <c r="D334" s="406" t="n"/>
      <c r="E334" s="406" t="n"/>
      <c r="F334" s="406" t="n"/>
      <c r="G334" s="406" t="n"/>
      <c r="H334" s="406" t="n"/>
      <c r="I334" s="406" t="n"/>
      <c r="J334" s="406" t="n"/>
      <c r="K334" s="406" t="n"/>
    </row>
    <row r="335" ht="16.5" customFormat="1" customHeight="1" s="1">
      <c r="A335" s="241" t="n"/>
      <c r="B335" s="288" t="n"/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K335" s="406" t="n"/>
    </row>
    <row r="336" ht="16.5" customFormat="1" customHeight="1" s="1">
      <c r="A336" s="241" t="n"/>
      <c r="B336" s="288" t="n"/>
      <c r="C336" s="406" t="n"/>
      <c r="D336" s="406" t="n"/>
      <c r="E336" s="406" t="n"/>
      <c r="F336" s="406" t="n"/>
      <c r="G336" s="406" t="n"/>
      <c r="H336" s="406" t="n"/>
      <c r="I336" s="406" t="n"/>
      <c r="J336" s="406" t="n"/>
      <c r="K336" s="406" t="n"/>
    </row>
    <row r="337" ht="16.5" customFormat="1" customHeight="1" s="1">
      <c r="A337" s="241" t="n"/>
      <c r="B337" s="288" t="n"/>
      <c r="C337" s="406" t="n"/>
      <c r="D337" s="406" t="n"/>
      <c r="E337" s="406" t="n"/>
      <c r="F337" s="406" t="n"/>
      <c r="G337" s="406" t="n"/>
      <c r="H337" s="406" t="n"/>
      <c r="I337" s="406" t="n"/>
      <c r="J337" s="406" t="n"/>
      <c r="K337" s="406" t="n"/>
    </row>
    <row r="338" ht="16.5" customFormat="1" customHeight="1" s="1">
      <c r="A338" s="241" t="n"/>
      <c r="B338" s="288" t="n"/>
      <c r="C338" s="406" t="n"/>
      <c r="D338" s="406" t="n"/>
      <c r="E338" s="406" t="n"/>
      <c r="F338" s="406" t="n"/>
      <c r="G338" s="406" t="n"/>
      <c r="H338" s="406" t="n"/>
      <c r="I338" s="406" t="n"/>
      <c r="J338" s="406" t="n"/>
      <c r="K338" s="406" t="n"/>
    </row>
    <row r="339" ht="16.5" customFormat="1" customHeight="1" s="1">
      <c r="A339" s="241" t="n"/>
      <c r="B339" s="288" t="n"/>
      <c r="C339" s="406" t="n"/>
      <c r="D339" s="406" t="n"/>
      <c r="E339" s="406" t="n"/>
      <c r="F339" s="406" t="n"/>
      <c r="G339" s="406" t="n"/>
      <c r="H339" s="406" t="n"/>
      <c r="I339" s="406" t="n"/>
      <c r="J339" s="406" t="n"/>
      <c r="K339" s="406" t="n"/>
    </row>
    <row r="340" ht="16.5" customFormat="1" customHeight="1" s="1">
      <c r="A340" s="241" t="n"/>
      <c r="B340" s="288" t="n"/>
      <c r="C340" s="406" t="n"/>
      <c r="D340" s="406" t="n"/>
      <c r="E340" s="406" t="n"/>
      <c r="F340" s="406" t="n"/>
      <c r="G340" s="406" t="n"/>
      <c r="H340" s="406" t="n"/>
      <c r="I340" s="406" t="n"/>
      <c r="J340" s="406" t="n"/>
      <c r="K340" s="406" t="n"/>
    </row>
    <row r="341" ht="16.5" customFormat="1" customHeight="1" s="1">
      <c r="A341" s="241" t="n"/>
      <c r="B341" s="288" t="n"/>
      <c r="C341" s="406" t="n"/>
      <c r="D341" s="406" t="n"/>
      <c r="E341" s="406" t="n"/>
      <c r="F341" s="406" t="n"/>
      <c r="G341" s="406" t="n"/>
      <c r="H341" s="406" t="n"/>
      <c r="I341" s="406" t="n"/>
      <c r="J341" s="406" t="n"/>
      <c r="K341" s="406" t="n"/>
    </row>
    <row r="342" ht="16.5" customFormat="1" customHeight="1" s="1">
      <c r="A342" s="241" t="n"/>
      <c r="B342" s="288" t="n"/>
      <c r="C342" s="406" t="n"/>
      <c r="D342" s="406" t="n"/>
      <c r="E342" s="406" t="n"/>
      <c r="F342" s="406" t="n"/>
      <c r="G342" s="406" t="n"/>
      <c r="H342" s="406" t="n"/>
      <c r="I342" s="406" t="n"/>
      <c r="J342" s="406" t="n"/>
      <c r="K342" s="406" t="n"/>
    </row>
    <row r="343" ht="16.5" customFormat="1" customHeight="1" s="1">
      <c r="A343" s="241" t="n"/>
      <c r="B343" s="288" t="n"/>
      <c r="C343" s="406" t="n"/>
      <c r="D343" s="406" t="n"/>
      <c r="E343" s="406" t="n"/>
      <c r="F343" s="406" t="n"/>
      <c r="G343" s="406" t="n"/>
      <c r="H343" s="406" t="n"/>
      <c r="I343" s="406" t="n"/>
      <c r="J343" s="406" t="n"/>
      <c r="K343" s="406" t="n"/>
    </row>
    <row r="344" ht="16.5" customFormat="1" customHeight="1" s="1">
      <c r="A344" s="241" t="n"/>
      <c r="B344" s="288" t="n"/>
      <c r="C344" s="406" t="n"/>
      <c r="D344" s="406" t="n"/>
      <c r="E344" s="406" t="n"/>
      <c r="F344" s="406" t="n"/>
      <c r="G344" s="406" t="n"/>
      <c r="H344" s="406" t="n"/>
      <c r="I344" s="406" t="n"/>
      <c r="J344" s="406" t="n"/>
      <c r="K344" s="406" t="n"/>
    </row>
    <row r="345" ht="16.5" customFormat="1" customHeight="1" s="1">
      <c r="A345" s="241" t="n"/>
      <c r="B345" s="288" t="n"/>
      <c r="C345" s="406" t="n"/>
      <c r="D345" s="406" t="n"/>
      <c r="E345" s="406" t="n"/>
      <c r="F345" s="406" t="n"/>
      <c r="G345" s="406" t="n"/>
      <c r="H345" s="406" t="n"/>
      <c r="I345" s="406" t="n"/>
      <c r="J345" s="406" t="n"/>
      <c r="K345" s="406" t="n"/>
    </row>
    <row r="346" ht="16.5" customFormat="1" customHeight="1" s="1">
      <c r="A346" s="241" t="n"/>
      <c r="B346" s="288" t="n"/>
      <c r="C346" s="406" t="n"/>
      <c r="D346" s="406" t="n"/>
      <c r="E346" s="406" t="n"/>
      <c r="F346" s="406" t="n"/>
      <c r="G346" s="406" t="n"/>
      <c r="H346" s="406" t="n"/>
      <c r="I346" s="406" t="n"/>
      <c r="J346" s="406" t="n"/>
      <c r="K346" s="406" t="n"/>
    </row>
    <row r="347" ht="16.5" customFormat="1" customHeight="1" s="1">
      <c r="A347" s="241" t="n"/>
      <c r="B347" s="288" t="n"/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</row>
    <row r="348" ht="16.5" customFormat="1" customHeight="1" s="1">
      <c r="A348" s="241" t="n"/>
      <c r="B348" s="288" t="n"/>
      <c r="C348" s="406" t="n"/>
      <c r="D348" s="406" t="n"/>
      <c r="E348" s="406" t="n"/>
      <c r="F348" s="406" t="n"/>
      <c r="G348" s="406" t="n"/>
      <c r="H348" s="406" t="n"/>
      <c r="I348" s="406" t="n"/>
      <c r="J348" s="406" t="n"/>
      <c r="K348" s="406" t="n"/>
    </row>
    <row r="349" ht="16.5" customFormat="1" customHeight="1" s="1">
      <c r="A349" s="241" t="n"/>
      <c r="B349" s="288" t="n"/>
      <c r="C349" s="406" t="n"/>
      <c r="D349" s="406" t="n"/>
      <c r="E349" s="406" t="n"/>
      <c r="F349" s="406" t="n"/>
      <c r="G349" s="406" t="n"/>
      <c r="H349" s="406" t="n"/>
      <c r="I349" s="406" t="n"/>
      <c r="J349" s="406" t="n"/>
      <c r="K349" s="406" t="n"/>
    </row>
    <row r="350" ht="16.5" customFormat="1" customHeight="1" s="1">
      <c r="A350" s="241" t="n"/>
      <c r="B350" s="288" t="n"/>
      <c r="C350" s="406" t="n"/>
      <c r="D350" s="406" t="n"/>
      <c r="E350" s="406" t="n"/>
      <c r="F350" s="406" t="n"/>
      <c r="G350" s="406" t="n"/>
      <c r="H350" s="406" t="n"/>
      <c r="I350" s="406" t="n"/>
      <c r="J350" s="406" t="n"/>
      <c r="K350" s="406" t="n"/>
    </row>
    <row r="351" ht="16.5" customFormat="1" customHeight="1" s="1">
      <c r="A351" s="241" t="n"/>
      <c r="B351" s="288" t="n"/>
      <c r="C351" s="406" t="n"/>
      <c r="D351" s="406" t="n"/>
      <c r="E351" s="406" t="n"/>
      <c r="F351" s="406" t="n"/>
      <c r="G351" s="406" t="n"/>
      <c r="H351" s="406" t="n"/>
      <c r="I351" s="406" t="n"/>
      <c r="J351" s="406" t="n"/>
      <c r="K351" s="406" t="n"/>
    </row>
    <row r="352" ht="16.5" customFormat="1" customHeight="1" s="1">
      <c r="A352" s="241" t="n"/>
      <c r="B352" s="288" t="n"/>
      <c r="C352" s="406" t="n"/>
      <c r="D352" s="406" t="n"/>
      <c r="E352" s="406" t="n"/>
      <c r="F352" s="406" t="n"/>
      <c r="G352" s="406" t="n"/>
      <c r="H352" s="406" t="n"/>
      <c r="I352" s="406" t="n"/>
      <c r="J352" s="406" t="n"/>
      <c r="K352" s="406" t="n"/>
    </row>
    <row r="353" ht="16.5" customFormat="1" customHeight="1" s="1">
      <c r="A353" s="241" t="n"/>
      <c r="B353" s="288" t="n"/>
      <c r="C353" s="406" t="n"/>
      <c r="D353" s="406" t="n"/>
      <c r="E353" s="406" t="n"/>
      <c r="F353" s="406" t="n"/>
      <c r="G353" s="406" t="n"/>
      <c r="H353" s="406" t="n"/>
      <c r="I353" s="406" t="n"/>
      <c r="J353" s="406" t="n"/>
      <c r="K353" s="406" t="n"/>
    </row>
    <row r="354" ht="16.5" customFormat="1" customHeight="1" s="1">
      <c r="A354" s="241" t="n"/>
      <c r="B354" s="288" t="n"/>
      <c r="C354" s="406" t="n"/>
      <c r="D354" s="406" t="n"/>
      <c r="E354" s="406" t="n"/>
      <c r="F354" s="406" t="n"/>
      <c r="G354" s="406" t="n"/>
      <c r="H354" s="406" t="n"/>
      <c r="I354" s="406" t="n"/>
      <c r="J354" s="406" t="n"/>
      <c r="K354" s="406" t="n"/>
    </row>
    <row r="355" ht="16.5" customFormat="1" customHeight="1" s="1">
      <c r="A355" s="241" t="n"/>
      <c r="B355" s="288" t="n"/>
      <c r="C355" s="406" t="n"/>
      <c r="D355" s="406" t="n"/>
      <c r="E355" s="406" t="n"/>
      <c r="F355" s="406" t="n"/>
      <c r="G355" s="406" t="n"/>
      <c r="H355" s="406" t="n"/>
      <c r="I355" s="406" t="n"/>
      <c r="J355" s="406" t="n"/>
      <c r="K355" s="406" t="n"/>
    </row>
    <row r="356" ht="16.5" customFormat="1" customHeight="1" s="1">
      <c r="A356" s="241" t="n"/>
      <c r="B356" s="288" t="n"/>
      <c r="C356" s="406" t="n"/>
      <c r="D356" s="406" t="n"/>
      <c r="E356" s="406" t="n"/>
      <c r="F356" s="406" t="n"/>
      <c r="G356" s="406" t="n"/>
      <c r="H356" s="406" t="n"/>
      <c r="I356" s="406" t="n"/>
      <c r="J356" s="406" t="n"/>
      <c r="K356" s="406" t="n"/>
    </row>
    <row r="357" ht="16.5" customFormat="1" customHeight="1" s="1">
      <c r="A357" s="241" t="n"/>
      <c r="B357" s="288" t="n"/>
      <c r="C357" s="406" t="n"/>
      <c r="D357" s="406" t="n"/>
      <c r="E357" s="406" t="n"/>
      <c r="F357" s="406" t="n"/>
      <c r="G357" s="406" t="n"/>
      <c r="H357" s="406" t="n"/>
      <c r="I357" s="406" t="n"/>
      <c r="J357" s="406" t="n"/>
      <c r="K357" s="406" t="n"/>
    </row>
    <row r="358" ht="16.5" customFormat="1" customHeight="1" s="1">
      <c r="A358" s="241" t="n"/>
      <c r="B358" s="288" t="n"/>
      <c r="C358" s="406" t="n"/>
      <c r="D358" s="406" t="n"/>
      <c r="E358" s="406" t="n"/>
      <c r="F358" s="406" t="n"/>
      <c r="G358" s="406" t="n"/>
      <c r="H358" s="406" t="n"/>
      <c r="I358" s="406" t="n"/>
      <c r="J358" s="406" t="n"/>
      <c r="K358" s="406" t="n"/>
    </row>
    <row r="359" ht="16.5" customFormat="1" customHeight="1" s="1">
      <c r="A359" s="241" t="n"/>
      <c r="B359" s="288" t="n"/>
      <c r="C359" s="406" t="n"/>
      <c r="D359" s="406" t="n"/>
      <c r="E359" s="406" t="n"/>
      <c r="F359" s="406" t="n"/>
      <c r="G359" s="406" t="n"/>
      <c r="H359" s="406" t="n"/>
      <c r="I359" s="406" t="n"/>
      <c r="J359" s="406" t="n"/>
      <c r="K359" s="406" t="n"/>
    </row>
    <row r="360" ht="16.5" customFormat="1" customHeight="1" s="1">
      <c r="A360" s="241" t="n"/>
      <c r="B360" s="288" t="n"/>
      <c r="C360" s="406" t="n"/>
      <c r="D360" s="406" t="n"/>
      <c r="E360" s="406" t="n"/>
      <c r="F360" s="406" t="n"/>
      <c r="G360" s="406" t="n"/>
      <c r="H360" s="406" t="n"/>
      <c r="I360" s="406" t="n"/>
      <c r="J360" s="406" t="n"/>
      <c r="K360" s="406" t="n"/>
    </row>
    <row r="361" ht="16.5" customFormat="1" customHeight="1" s="1">
      <c r="A361" s="241" t="n"/>
      <c r="B361" s="288" t="n"/>
      <c r="C361" s="406" t="n"/>
      <c r="D361" s="406" t="n"/>
      <c r="E361" s="406" t="n"/>
      <c r="F361" s="406" t="n"/>
      <c r="G361" s="406" t="n"/>
      <c r="H361" s="406" t="n"/>
      <c r="I361" s="406" t="n"/>
      <c r="J361" s="406" t="n"/>
      <c r="K361" s="406" t="n"/>
    </row>
    <row r="362" ht="16.5" customFormat="1" customHeight="1" s="1">
      <c r="A362" s="241" t="n"/>
      <c r="B362" s="288" t="n"/>
      <c r="C362" s="406" t="n"/>
      <c r="D362" s="406" t="n"/>
      <c r="E362" s="406" t="n"/>
      <c r="F362" s="406" t="n"/>
      <c r="G362" s="406" t="n"/>
      <c r="H362" s="406" t="n"/>
      <c r="I362" s="406" t="n"/>
      <c r="J362" s="406" t="n"/>
      <c r="K362" s="406" t="n"/>
    </row>
    <row r="363" ht="16.5" customFormat="1" customHeight="1" s="1">
      <c r="A363" s="241" t="n"/>
      <c r="B363" s="288" t="n"/>
      <c r="C363" s="406" t="n"/>
      <c r="D363" s="406" t="n"/>
      <c r="E363" s="406" t="n"/>
      <c r="F363" s="406" t="n"/>
      <c r="G363" s="406" t="n"/>
      <c r="H363" s="406" t="n"/>
      <c r="I363" s="406" t="n"/>
      <c r="J363" s="406" t="n"/>
      <c r="K363" s="406" t="n"/>
    </row>
    <row r="364" ht="16.5" customFormat="1" customHeight="1" s="1">
      <c r="A364" s="241" t="n"/>
      <c r="B364" s="288" t="n"/>
      <c r="C364" s="406" t="n"/>
      <c r="D364" s="406" t="n"/>
      <c r="E364" s="406" t="n"/>
      <c r="F364" s="406" t="n"/>
      <c r="G364" s="406" t="n"/>
      <c r="H364" s="406" t="n"/>
      <c r="I364" s="406" t="n"/>
      <c r="J364" s="406" t="n"/>
      <c r="K364" s="406" t="n"/>
    </row>
    <row r="365" ht="16.5" customFormat="1" customHeight="1" s="1">
      <c r="A365" s="241" t="n"/>
      <c r="B365" s="288" t="n"/>
      <c r="C365" s="406" t="n"/>
      <c r="D365" s="406" t="n"/>
      <c r="E365" s="406" t="n"/>
      <c r="F365" s="406" t="n"/>
      <c r="G365" s="406" t="n"/>
      <c r="H365" s="406" t="n"/>
      <c r="I365" s="406" t="n"/>
      <c r="J365" s="406" t="n"/>
      <c r="K365" s="406" t="n"/>
    </row>
    <row r="366" ht="16.5" customFormat="1" customHeight="1" s="1">
      <c r="A366" s="241" t="n"/>
      <c r="B366" s="288" t="n"/>
      <c r="C366" s="406" t="n"/>
      <c r="D366" s="406" t="n"/>
      <c r="E366" s="406" t="n"/>
      <c r="F366" s="406" t="n"/>
      <c r="G366" s="406" t="n"/>
      <c r="H366" s="406" t="n"/>
      <c r="I366" s="406" t="n"/>
      <c r="J366" s="406" t="n"/>
      <c r="K366" s="406" t="n"/>
    </row>
    <row r="367" ht="16.5" customFormat="1" customHeight="1" s="1">
      <c r="A367" s="241" t="n"/>
      <c r="B367" s="288" t="n"/>
      <c r="C367" s="406" t="n"/>
      <c r="D367" s="406" t="n"/>
      <c r="E367" s="406" t="n"/>
      <c r="F367" s="406" t="n"/>
      <c r="G367" s="406" t="n"/>
      <c r="H367" s="406" t="n"/>
      <c r="I367" s="406" t="n"/>
      <c r="J367" s="406" t="n"/>
      <c r="K367" s="406" t="n"/>
    </row>
    <row r="368" ht="16.5" customFormat="1" customHeight="1" s="1">
      <c r="A368" s="241" t="n"/>
      <c r="B368" s="288" t="n"/>
      <c r="C368" s="406" t="n"/>
      <c r="D368" s="406" t="n"/>
      <c r="E368" s="406" t="n"/>
      <c r="F368" s="406" t="n"/>
      <c r="G368" s="406" t="n"/>
      <c r="H368" s="406" t="n"/>
      <c r="I368" s="406" t="n"/>
      <c r="J368" s="406" t="n"/>
      <c r="K368" s="406" t="n"/>
    </row>
    <row r="369" ht="16.5" customFormat="1" customHeight="1" s="1">
      <c r="A369" s="241" t="n"/>
      <c r="B369" s="288" t="n"/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</row>
    <row r="370" ht="16.5" customFormat="1" customHeight="1" s="1">
      <c r="A370" s="241" t="n"/>
      <c r="B370" s="288" t="n"/>
      <c r="C370" s="406" t="n"/>
      <c r="D370" s="406" t="n"/>
      <c r="E370" s="406" t="n"/>
      <c r="F370" s="406" t="n"/>
      <c r="G370" s="406" t="n"/>
      <c r="H370" s="406" t="n"/>
      <c r="I370" s="406" t="n"/>
      <c r="J370" s="406" t="n"/>
      <c r="K370" s="406" t="n"/>
    </row>
    <row r="371" ht="16.5" customFormat="1" customHeight="1" s="1">
      <c r="A371" s="241" t="n"/>
      <c r="B371" s="288" t="n"/>
      <c r="C371" s="406" t="n"/>
      <c r="D371" s="406" t="n"/>
      <c r="E371" s="406" t="n"/>
      <c r="F371" s="406" t="n"/>
      <c r="G371" s="406" t="n"/>
      <c r="H371" s="406" t="n"/>
      <c r="I371" s="406" t="n"/>
      <c r="J371" s="406" t="n"/>
      <c r="K371" s="406" t="n"/>
    </row>
    <row r="372" ht="16.5" customFormat="1" customHeight="1" s="1">
      <c r="A372" s="241" t="n"/>
      <c r="B372" s="288" t="n"/>
      <c r="C372" s="406" t="n"/>
      <c r="D372" s="406" t="n"/>
      <c r="E372" s="406" t="n"/>
      <c r="F372" s="406" t="n"/>
      <c r="G372" s="406" t="n"/>
      <c r="H372" s="406" t="n"/>
      <c r="I372" s="406" t="n"/>
      <c r="J372" s="406" t="n"/>
      <c r="K372" s="406" t="n"/>
    </row>
    <row r="373" ht="16.5" customFormat="1" customHeight="1" s="1">
      <c r="A373" s="241" t="n"/>
      <c r="B373" s="288" t="n"/>
      <c r="C373" s="406" t="n"/>
      <c r="D373" s="406" t="n"/>
      <c r="E373" s="406" t="n"/>
      <c r="F373" s="406" t="n"/>
      <c r="G373" s="406" t="n"/>
      <c r="H373" s="406" t="n"/>
      <c r="I373" s="406" t="n"/>
      <c r="J373" s="406" t="n"/>
      <c r="K373" s="406" t="n"/>
    </row>
    <row r="374" ht="16.5" customFormat="1" customHeight="1" s="1">
      <c r="A374" s="241" t="n"/>
      <c r="B374" s="288" t="n"/>
      <c r="C374" s="406" t="n"/>
      <c r="D374" s="406" t="n"/>
      <c r="E374" s="406" t="n"/>
      <c r="F374" s="406" t="n"/>
      <c r="G374" s="406" t="n"/>
      <c r="H374" s="406" t="n"/>
      <c r="I374" s="406" t="n"/>
      <c r="J374" s="406" t="n"/>
      <c r="K374" s="406" t="n"/>
    </row>
    <row r="375" ht="16.5" customFormat="1" customHeight="1" s="1">
      <c r="A375" s="241" t="n"/>
      <c r="B375" s="288" t="n"/>
      <c r="C375" s="406" t="n"/>
      <c r="D375" s="406" t="n"/>
      <c r="E375" s="406" t="n"/>
      <c r="F375" s="406" t="n"/>
      <c r="G375" s="406" t="n"/>
      <c r="H375" s="406" t="n"/>
      <c r="I375" s="406" t="n"/>
      <c r="J375" s="406" t="n"/>
      <c r="K375" s="406" t="n"/>
    </row>
    <row r="376" ht="16.5" customFormat="1" customHeight="1" s="1">
      <c r="A376" s="241" t="n"/>
      <c r="B376" s="288" t="n"/>
      <c r="C376" s="406" t="n"/>
      <c r="D376" s="406" t="n"/>
      <c r="E376" s="406" t="n"/>
      <c r="F376" s="406" t="n"/>
      <c r="G376" s="406" t="n"/>
      <c r="H376" s="406" t="n"/>
      <c r="I376" s="406" t="n"/>
      <c r="J376" s="406" t="n"/>
      <c r="K376" s="406" t="n"/>
    </row>
    <row r="377" ht="16.5" customFormat="1" customHeight="1" s="1">
      <c r="A377" s="241" t="n"/>
      <c r="B377" s="288" t="n"/>
      <c r="C377" s="406" t="n"/>
      <c r="D377" s="406" t="n"/>
      <c r="E377" s="406" t="n"/>
      <c r="F377" s="406" t="n"/>
      <c r="G377" s="406" t="n"/>
      <c r="H377" s="406" t="n"/>
      <c r="I377" s="406" t="n"/>
      <c r="J377" s="406" t="n"/>
      <c r="K377" s="406" t="n"/>
    </row>
    <row r="378" ht="16.5" customFormat="1" customHeight="1" s="1">
      <c r="A378" s="241" t="n"/>
      <c r="B378" s="288" t="n"/>
      <c r="C378" s="406" t="n"/>
      <c r="D378" s="406" t="n"/>
      <c r="E378" s="406" t="n"/>
      <c r="F378" s="406" t="n"/>
      <c r="G378" s="406" t="n"/>
      <c r="H378" s="406" t="n"/>
      <c r="I378" s="406" t="n"/>
      <c r="J378" s="406" t="n"/>
      <c r="K378" s="406" t="n"/>
    </row>
    <row r="379" ht="16.5" customFormat="1" customHeight="1" s="1">
      <c r="A379" s="241" t="n"/>
      <c r="B379" s="288" t="n"/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</row>
    <row r="380" ht="16.5" customFormat="1" customHeight="1" s="1">
      <c r="A380" s="241" t="n"/>
      <c r="B380" s="288" t="n"/>
      <c r="C380" s="406" t="n"/>
      <c r="D380" s="406" t="n"/>
      <c r="E380" s="406" t="n"/>
      <c r="F380" s="406" t="n"/>
      <c r="G380" s="406" t="n"/>
      <c r="H380" s="406" t="n"/>
      <c r="I380" s="406" t="n"/>
      <c r="J380" s="406" t="n"/>
      <c r="K380" s="406" t="n"/>
    </row>
    <row r="381" ht="16.5" customFormat="1" customHeight="1" s="1">
      <c r="A381" s="241" t="n"/>
      <c r="B381" s="288" t="n"/>
      <c r="C381" s="406" t="n"/>
      <c r="D381" s="406" t="n"/>
      <c r="E381" s="406" t="n"/>
      <c r="F381" s="406" t="n"/>
      <c r="G381" s="406" t="n"/>
      <c r="H381" s="406" t="n"/>
      <c r="I381" s="406" t="n"/>
      <c r="J381" s="406" t="n"/>
      <c r="K381" s="406" t="n"/>
    </row>
    <row r="382" ht="16.5" customFormat="1" customHeight="1" s="1">
      <c r="A382" s="241" t="n"/>
      <c r="B382" s="288" t="n"/>
      <c r="C382" s="406" t="n"/>
      <c r="D382" s="406" t="n"/>
      <c r="E382" s="406" t="n"/>
      <c r="F382" s="406" t="n"/>
      <c r="G382" s="406" t="n"/>
      <c r="H382" s="406" t="n"/>
      <c r="I382" s="406" t="n"/>
      <c r="J382" s="406" t="n"/>
      <c r="K382" s="406" t="n"/>
    </row>
    <row r="383" ht="16.5" customFormat="1" customHeight="1" s="1">
      <c r="A383" s="241" t="n"/>
      <c r="B383" s="288" t="n"/>
      <c r="C383" s="406" t="n"/>
      <c r="D383" s="406" t="n"/>
      <c r="E383" s="406" t="n"/>
      <c r="F383" s="406" t="n"/>
      <c r="G383" s="406" t="n"/>
      <c r="H383" s="406" t="n"/>
      <c r="I383" s="406" t="n"/>
      <c r="J383" s="406" t="n"/>
      <c r="K383" s="406" t="n"/>
    </row>
    <row r="384" ht="16.5" customFormat="1" customHeight="1" s="1">
      <c r="A384" s="241" t="n"/>
      <c r="B384" s="288" t="n"/>
      <c r="C384" s="406" t="n"/>
      <c r="D384" s="406" t="n"/>
      <c r="E384" s="406" t="n"/>
      <c r="F384" s="406" t="n"/>
      <c r="G384" s="406" t="n"/>
      <c r="H384" s="406" t="n"/>
      <c r="I384" s="406" t="n"/>
      <c r="J384" s="406" t="n"/>
      <c r="K384" s="406" t="n"/>
    </row>
    <row r="385" ht="16.5" customFormat="1" customHeight="1" s="1">
      <c r="A385" s="241" t="n"/>
      <c r="B385" s="288" t="n"/>
      <c r="C385" s="406" t="n"/>
      <c r="D385" s="406" t="n"/>
      <c r="E385" s="406" t="n"/>
      <c r="F385" s="406" t="n"/>
      <c r="G385" s="406" t="n"/>
      <c r="H385" s="406" t="n"/>
      <c r="I385" s="406" t="n"/>
      <c r="J385" s="406" t="n"/>
      <c r="K385" s="406" t="n"/>
    </row>
    <row r="386" ht="16.5" customFormat="1" customHeight="1" s="1">
      <c r="A386" s="241" t="n"/>
      <c r="B386" s="288" t="n"/>
      <c r="C386" s="406" t="n"/>
      <c r="D386" s="406" t="n"/>
      <c r="E386" s="406" t="n"/>
      <c r="F386" s="406" t="n"/>
      <c r="G386" s="406" t="n"/>
      <c r="H386" s="406" t="n"/>
      <c r="I386" s="406" t="n"/>
      <c r="J386" s="406" t="n"/>
      <c r="K386" s="406" t="n"/>
    </row>
    <row r="387" ht="16.5" customFormat="1" customHeight="1" s="1">
      <c r="A387" s="241" t="n"/>
      <c r="B387" s="288" t="n"/>
      <c r="C387" s="406" t="n"/>
      <c r="D387" s="406" t="n"/>
      <c r="E387" s="406" t="n"/>
      <c r="F387" s="406" t="n"/>
      <c r="G387" s="406" t="n"/>
      <c r="H387" s="406" t="n"/>
      <c r="I387" s="406" t="n"/>
      <c r="J387" s="406" t="n"/>
      <c r="K387" s="406" t="n"/>
    </row>
    <row r="388" ht="16.5" customFormat="1" customHeight="1" s="1">
      <c r="A388" s="241" t="n"/>
      <c r="B388" s="288" t="n"/>
      <c r="C388" s="406" t="n"/>
      <c r="D388" s="406" t="n"/>
      <c r="E388" s="406" t="n"/>
      <c r="F388" s="406" t="n"/>
      <c r="G388" s="406" t="n"/>
      <c r="H388" s="406" t="n"/>
      <c r="I388" s="406" t="n"/>
      <c r="J388" s="406" t="n"/>
      <c r="K388" s="406" t="n"/>
    </row>
    <row r="389" ht="16.5" customFormat="1" customHeight="1" s="1">
      <c r="A389" s="241" t="n"/>
      <c r="B389" s="288" t="n"/>
      <c r="C389" s="406" t="n"/>
      <c r="D389" s="406" t="n"/>
      <c r="E389" s="406" t="n"/>
      <c r="F389" s="406" t="n"/>
      <c r="G389" s="406" t="n"/>
      <c r="H389" s="406" t="n"/>
      <c r="I389" s="406" t="n"/>
      <c r="J389" s="406" t="n"/>
      <c r="K389" s="406" t="n"/>
    </row>
    <row r="390" ht="16.5" customFormat="1" customHeight="1" s="1">
      <c r="A390" s="241" t="n"/>
      <c r="B390" s="288" t="n"/>
      <c r="C390" s="406" t="n"/>
      <c r="D390" s="406" t="n"/>
      <c r="E390" s="406" t="n"/>
      <c r="F390" s="406" t="n"/>
      <c r="G390" s="406" t="n"/>
      <c r="H390" s="406" t="n"/>
      <c r="I390" s="406" t="n"/>
      <c r="J390" s="406" t="n"/>
      <c r="K390" s="406" t="n"/>
    </row>
    <row r="391" ht="16.5" customFormat="1" customHeight="1" s="1">
      <c r="A391" s="241" t="n"/>
      <c r="B391" s="288" t="n"/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K391" s="406" t="n"/>
    </row>
    <row r="392" ht="16.5" customFormat="1" customHeight="1" s="1">
      <c r="A392" s="241" t="n"/>
      <c r="B392" s="288" t="n"/>
      <c r="C392" s="406" t="n"/>
      <c r="D392" s="406" t="n"/>
      <c r="E392" s="406" t="n"/>
      <c r="F392" s="406" t="n"/>
      <c r="G392" s="406" t="n"/>
      <c r="H392" s="406" t="n"/>
      <c r="I392" s="406" t="n"/>
      <c r="J392" s="406" t="n"/>
      <c r="K392" s="406" t="n"/>
    </row>
    <row r="393" ht="16.5" customFormat="1" customHeight="1" s="1">
      <c r="A393" s="241" t="n"/>
      <c r="B393" s="288" t="n"/>
      <c r="C393" s="406" t="n"/>
      <c r="D393" s="406" t="n"/>
      <c r="E393" s="406" t="n"/>
      <c r="F393" s="406" t="n"/>
      <c r="G393" s="406" t="n"/>
      <c r="H393" s="406" t="n"/>
      <c r="I393" s="406" t="n"/>
      <c r="J393" s="406" t="n"/>
      <c r="K393" s="406" t="n"/>
    </row>
    <row r="394" ht="16.5" customFormat="1" customHeight="1" s="1">
      <c r="A394" s="241" t="n"/>
      <c r="B394" s="288" t="n"/>
      <c r="C394" s="406" t="n"/>
      <c r="D394" s="406" t="n"/>
      <c r="E394" s="406" t="n"/>
      <c r="F394" s="406" t="n"/>
      <c r="G394" s="406" t="n"/>
      <c r="H394" s="406" t="n"/>
      <c r="I394" s="406" t="n"/>
      <c r="J394" s="406" t="n"/>
      <c r="K394" s="406" t="n"/>
    </row>
    <row r="395" ht="16.5" customFormat="1" customHeight="1" s="1">
      <c r="A395" s="241" t="n"/>
      <c r="B395" s="288" t="n"/>
      <c r="C395" s="406" t="n"/>
      <c r="D395" s="406" t="n"/>
      <c r="E395" s="406" t="n"/>
      <c r="F395" s="406" t="n"/>
      <c r="G395" s="406" t="n"/>
      <c r="H395" s="406" t="n"/>
      <c r="I395" s="406" t="n"/>
      <c r="J395" s="406" t="n"/>
      <c r="K395" s="406" t="n"/>
    </row>
    <row r="396" ht="16.5" customFormat="1" customHeight="1" s="1">
      <c r="A396" s="241" t="n"/>
      <c r="B396" s="288" t="n"/>
      <c r="C396" s="406" t="n"/>
      <c r="D396" s="406" t="n"/>
      <c r="E396" s="406" t="n"/>
      <c r="F396" s="406" t="n"/>
      <c r="G396" s="406" t="n"/>
      <c r="H396" s="406" t="n"/>
      <c r="I396" s="406" t="n"/>
      <c r="J396" s="406" t="n"/>
      <c r="K396" s="406" t="n"/>
    </row>
    <row r="397" ht="16.5" customFormat="1" customHeight="1" s="1">
      <c r="A397" s="241" t="n"/>
      <c r="B397" s="288" t="n"/>
      <c r="C397" s="406" t="n"/>
      <c r="D397" s="406" t="n"/>
      <c r="E397" s="406" t="n"/>
      <c r="F397" s="406" t="n"/>
      <c r="G397" s="406" t="n"/>
      <c r="H397" s="406" t="n"/>
      <c r="I397" s="406" t="n"/>
      <c r="J397" s="406" t="n"/>
      <c r="K397" s="406" t="n"/>
    </row>
    <row r="398" ht="16.5" customFormat="1" customHeight="1" s="1">
      <c r="A398" s="241" t="n"/>
      <c r="B398" s="288" t="n"/>
      <c r="C398" s="406" t="n"/>
      <c r="D398" s="406" t="n"/>
      <c r="E398" s="406" t="n"/>
      <c r="F398" s="406" t="n"/>
      <c r="G398" s="406" t="n"/>
      <c r="H398" s="406" t="n"/>
      <c r="I398" s="406" t="n"/>
      <c r="J398" s="406" t="n"/>
      <c r="K398" s="406" t="n"/>
    </row>
    <row r="399" ht="16.5" customFormat="1" customHeight="1" s="1">
      <c r="A399" s="241" t="n"/>
      <c r="B399" s="288" t="n"/>
      <c r="C399" s="406" t="n"/>
      <c r="D399" s="406" t="n"/>
      <c r="E399" s="406" t="n"/>
      <c r="F399" s="406" t="n"/>
      <c r="G399" s="406" t="n"/>
      <c r="H399" s="406" t="n"/>
      <c r="I399" s="406" t="n"/>
      <c r="J399" s="406" t="n"/>
      <c r="K399" s="406" t="n"/>
    </row>
    <row r="400" ht="16.5" customFormat="1" customHeight="1" s="1">
      <c r="A400" s="241" t="n"/>
      <c r="B400" s="288" t="n"/>
      <c r="C400" s="406" t="n"/>
      <c r="D400" s="406" t="n"/>
      <c r="E400" s="406" t="n"/>
      <c r="F400" s="406" t="n"/>
      <c r="G400" s="406" t="n"/>
      <c r="H400" s="406" t="n"/>
      <c r="I400" s="406" t="n"/>
      <c r="J400" s="406" t="n"/>
      <c r="K400" s="406" t="n"/>
    </row>
    <row r="401" ht="16.5" customFormat="1" customHeight="1" s="1">
      <c r="A401" s="241" t="n"/>
      <c r="B401" s="288" t="n"/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</row>
    <row r="402" ht="16.5" customFormat="1" customHeight="1" s="1">
      <c r="A402" s="241" t="n"/>
      <c r="B402" s="288" t="n"/>
      <c r="C402" s="406" t="n"/>
      <c r="D402" s="406" t="n"/>
      <c r="E402" s="406" t="n"/>
      <c r="F402" s="406" t="n"/>
      <c r="G402" s="406" t="n"/>
      <c r="H402" s="406" t="n"/>
      <c r="I402" s="406" t="n"/>
      <c r="J402" s="406" t="n"/>
      <c r="K402" s="406" t="n"/>
    </row>
    <row r="403" ht="16.5" customFormat="1" customHeight="1" s="1">
      <c r="A403" s="241" t="n"/>
      <c r="B403" s="288" t="n"/>
      <c r="C403" s="406" t="n"/>
      <c r="D403" s="406" t="n"/>
      <c r="E403" s="406" t="n"/>
      <c r="F403" s="406" t="n"/>
      <c r="G403" s="406" t="n"/>
      <c r="H403" s="406" t="n"/>
      <c r="I403" s="406" t="n"/>
      <c r="J403" s="406" t="n"/>
      <c r="K403" s="406" t="n"/>
    </row>
    <row r="404" ht="16.5" customFormat="1" customHeight="1" s="1">
      <c r="A404" s="241" t="n"/>
      <c r="B404" s="288" t="n"/>
      <c r="C404" s="406" t="n"/>
      <c r="D404" s="406" t="n"/>
      <c r="E404" s="406" t="n"/>
      <c r="F404" s="406" t="n"/>
      <c r="G404" s="406" t="n"/>
      <c r="H404" s="406" t="n"/>
      <c r="I404" s="406" t="n"/>
      <c r="J404" s="406" t="n"/>
      <c r="K404" s="406" t="n"/>
    </row>
    <row r="405" ht="16.5" customFormat="1" customHeight="1" s="1">
      <c r="A405" s="241" t="n"/>
      <c r="B405" s="288" t="n"/>
      <c r="C405" s="406" t="n"/>
      <c r="D405" s="406" t="n"/>
      <c r="E405" s="406" t="n"/>
      <c r="F405" s="406" t="n"/>
      <c r="G405" s="406" t="n"/>
      <c r="H405" s="406" t="n"/>
      <c r="I405" s="406" t="n"/>
      <c r="J405" s="406" t="n"/>
      <c r="K405" s="406" t="n"/>
    </row>
    <row r="406" ht="16.5" customFormat="1" customHeight="1" s="1">
      <c r="A406" s="241" t="n"/>
      <c r="B406" s="288" t="n"/>
      <c r="C406" s="406" t="n"/>
      <c r="D406" s="406" t="n"/>
      <c r="E406" s="406" t="n"/>
      <c r="F406" s="406" t="n"/>
      <c r="G406" s="406" t="n"/>
      <c r="H406" s="406" t="n"/>
      <c r="I406" s="406" t="n"/>
      <c r="J406" s="406" t="n"/>
      <c r="K406" s="406" t="n"/>
    </row>
    <row r="407" ht="16.5" customFormat="1" customHeight="1" s="1">
      <c r="A407" s="241" t="n"/>
      <c r="B407" s="288" t="n"/>
      <c r="C407" s="406" t="n"/>
      <c r="D407" s="406" t="n"/>
      <c r="E407" s="406" t="n"/>
      <c r="F407" s="406" t="n"/>
      <c r="G407" s="406" t="n"/>
      <c r="H407" s="406" t="n"/>
      <c r="I407" s="406" t="n"/>
      <c r="J407" s="406" t="n"/>
      <c r="K407" s="406" t="n"/>
    </row>
    <row r="408" ht="16.5" customFormat="1" customHeight="1" s="1">
      <c r="A408" s="241" t="n"/>
      <c r="B408" s="288" t="n"/>
      <c r="C408" s="406" t="n"/>
      <c r="D408" s="406" t="n"/>
      <c r="E408" s="406" t="n"/>
      <c r="F408" s="406" t="n"/>
      <c r="G408" s="406" t="n"/>
      <c r="H408" s="406" t="n"/>
      <c r="I408" s="406" t="n"/>
      <c r="J408" s="406" t="n"/>
      <c r="K408" s="406" t="n"/>
    </row>
    <row r="409" ht="16.5" customFormat="1" customHeight="1" s="1">
      <c r="A409" s="241" t="n"/>
      <c r="B409" s="288" t="n"/>
      <c r="C409" s="406" t="n"/>
      <c r="D409" s="406" t="n"/>
      <c r="E409" s="406" t="n"/>
      <c r="F409" s="406" t="n"/>
      <c r="G409" s="406" t="n"/>
      <c r="H409" s="406" t="n"/>
      <c r="I409" s="406" t="n"/>
      <c r="J409" s="406" t="n"/>
      <c r="K409" s="406" t="n"/>
    </row>
    <row r="410" ht="16.5" customFormat="1" customHeight="1" s="1">
      <c r="A410" s="241" t="n"/>
      <c r="B410" s="288" t="n"/>
      <c r="C410" s="406" t="n"/>
      <c r="D410" s="406" t="n"/>
      <c r="E410" s="406" t="n"/>
      <c r="F410" s="406" t="n"/>
      <c r="G410" s="406" t="n"/>
      <c r="H410" s="406" t="n"/>
      <c r="I410" s="406" t="n"/>
      <c r="J410" s="406" t="n"/>
      <c r="K410" s="406" t="n"/>
    </row>
    <row r="411" ht="16.5" customFormat="1" customHeight="1" s="1">
      <c r="A411" s="241" t="n"/>
      <c r="B411" s="288" t="n"/>
      <c r="C411" s="406" t="n"/>
      <c r="D411" s="406" t="n"/>
      <c r="E411" s="406" t="n"/>
      <c r="F411" s="406" t="n"/>
      <c r="G411" s="406" t="n"/>
      <c r="H411" s="406" t="n"/>
      <c r="I411" s="406" t="n"/>
      <c r="J411" s="406" t="n"/>
      <c r="K411" s="406" t="n"/>
    </row>
    <row r="412" ht="16.5" customFormat="1" customHeight="1" s="1">
      <c r="A412" s="241" t="n"/>
      <c r="B412" s="288" t="n"/>
      <c r="C412" s="406" t="n"/>
      <c r="D412" s="406" t="n"/>
      <c r="E412" s="406" t="n"/>
      <c r="F412" s="406" t="n"/>
      <c r="G412" s="406" t="n"/>
      <c r="H412" s="406" t="n"/>
      <c r="I412" s="406" t="n"/>
      <c r="J412" s="406" t="n"/>
      <c r="K412" s="406" t="n"/>
    </row>
    <row r="413" ht="16.5" customFormat="1" customHeight="1" s="1">
      <c r="A413" s="241" t="n"/>
      <c r="B413" s="288" t="n"/>
      <c r="C413" s="406" t="n"/>
      <c r="D413" s="406" t="n"/>
      <c r="E413" s="406" t="n"/>
      <c r="F413" s="406" t="n"/>
      <c r="G413" s="406" t="n"/>
      <c r="H413" s="406" t="n"/>
      <c r="I413" s="406" t="n"/>
      <c r="J413" s="406" t="n"/>
      <c r="K413" s="406" t="n"/>
    </row>
    <row r="414" ht="16.5" customFormat="1" customHeight="1" s="1">
      <c r="A414" s="241" t="n"/>
      <c r="B414" s="288" t="n"/>
      <c r="C414" s="406" t="n"/>
      <c r="D414" s="406" t="n"/>
      <c r="E414" s="406" t="n"/>
      <c r="F414" s="406" t="n"/>
      <c r="G414" s="406" t="n"/>
      <c r="H414" s="406" t="n"/>
      <c r="I414" s="406" t="n"/>
      <c r="J414" s="406" t="n"/>
      <c r="K414" s="406" t="n"/>
    </row>
    <row r="415" ht="16.5" customFormat="1" customHeight="1" s="1">
      <c r="A415" s="241" t="n"/>
      <c r="B415" s="288" t="n"/>
      <c r="C415" s="406" t="n"/>
      <c r="D415" s="406" t="n"/>
      <c r="E415" s="406" t="n"/>
      <c r="F415" s="406" t="n"/>
      <c r="G415" s="406" t="n"/>
      <c r="H415" s="406" t="n"/>
      <c r="I415" s="406" t="n"/>
      <c r="J415" s="406" t="n"/>
      <c r="K415" s="406" t="n"/>
    </row>
    <row r="416" ht="16.5" customFormat="1" customHeight="1" s="1">
      <c r="A416" s="241" t="n"/>
      <c r="B416" s="288" t="n"/>
      <c r="C416" s="406" t="n"/>
      <c r="D416" s="406" t="n"/>
      <c r="E416" s="406" t="n"/>
      <c r="F416" s="406" t="n"/>
      <c r="G416" s="406" t="n"/>
      <c r="H416" s="406" t="n"/>
      <c r="I416" s="406" t="n"/>
      <c r="J416" s="406" t="n"/>
      <c r="K416" s="406" t="n"/>
    </row>
    <row r="417" ht="16.5" customFormat="1" customHeight="1" s="1">
      <c r="A417" s="241" t="n"/>
      <c r="B417" s="288" t="n"/>
      <c r="C417" s="406" t="n"/>
      <c r="D417" s="406" t="n"/>
      <c r="E417" s="406" t="n"/>
      <c r="F417" s="406" t="n"/>
      <c r="G417" s="406" t="n"/>
      <c r="H417" s="406" t="n"/>
      <c r="I417" s="406" t="n"/>
      <c r="J417" s="406" t="n"/>
      <c r="K417" s="406" t="n"/>
    </row>
    <row r="418" ht="16.5" customFormat="1" customHeight="1" s="1">
      <c r="A418" s="241" t="n"/>
      <c r="B418" s="288" t="n"/>
      <c r="C418" s="406" t="n"/>
      <c r="D418" s="406" t="n"/>
      <c r="E418" s="406" t="n"/>
      <c r="F418" s="406" t="n"/>
      <c r="G418" s="406" t="n"/>
      <c r="H418" s="406" t="n"/>
      <c r="I418" s="406" t="n"/>
      <c r="J418" s="406" t="n"/>
      <c r="K418" s="406" t="n"/>
    </row>
    <row r="419" ht="16.5" customFormat="1" customHeight="1" s="1">
      <c r="A419" s="241" t="n"/>
      <c r="B419" s="288" t="n"/>
      <c r="C419" s="406" t="n"/>
      <c r="D419" s="406" t="n"/>
      <c r="E419" s="406" t="n"/>
      <c r="F419" s="406" t="n"/>
      <c r="G419" s="406" t="n"/>
      <c r="H419" s="406" t="n"/>
      <c r="I419" s="406" t="n"/>
      <c r="J419" s="406" t="n"/>
      <c r="K419" s="406" t="n"/>
    </row>
    <row r="420" ht="16.5" customFormat="1" customHeight="1" s="1">
      <c r="A420" s="241" t="n"/>
      <c r="B420" s="288" t="n"/>
      <c r="C420" s="406" t="n"/>
      <c r="D420" s="406" t="n"/>
      <c r="E420" s="406" t="n"/>
      <c r="F420" s="406" t="n"/>
      <c r="G420" s="406" t="n"/>
      <c r="H420" s="406" t="n"/>
      <c r="I420" s="406" t="n"/>
      <c r="J420" s="406" t="n"/>
      <c r="K420" s="406" t="n"/>
    </row>
    <row r="421" ht="16.5" customFormat="1" customHeight="1" s="1">
      <c r="A421" s="241" t="n"/>
      <c r="B421" s="288" t="n"/>
      <c r="C421" s="406" t="n"/>
      <c r="D421" s="406" t="n"/>
      <c r="E421" s="406" t="n"/>
      <c r="F421" s="406" t="n"/>
      <c r="G421" s="406" t="n"/>
      <c r="H421" s="406" t="n"/>
      <c r="I421" s="406" t="n"/>
      <c r="J421" s="406" t="n"/>
      <c r="K421" s="406" t="n"/>
    </row>
    <row r="422" ht="16.5" customFormat="1" customHeight="1" s="1">
      <c r="A422" s="241" t="n"/>
      <c r="B422" s="288" t="n"/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</row>
    <row r="423" ht="16.5" customFormat="1" customHeight="1" s="1">
      <c r="A423" s="241" t="n"/>
      <c r="B423" s="288" t="n"/>
      <c r="C423" s="406" t="n"/>
      <c r="D423" s="406" t="n"/>
      <c r="E423" s="406" t="n"/>
      <c r="F423" s="406" t="n"/>
      <c r="G423" s="406" t="n"/>
      <c r="H423" s="406" t="n"/>
      <c r="I423" s="406" t="n"/>
      <c r="J423" s="406" t="n"/>
      <c r="K423" s="406" t="n"/>
    </row>
    <row r="424" ht="16.5" customFormat="1" customHeight="1" s="1">
      <c r="A424" s="241" t="n"/>
      <c r="B424" s="288" t="n"/>
      <c r="C424" s="406" t="n"/>
      <c r="D424" s="406" t="n"/>
      <c r="E424" s="406" t="n"/>
      <c r="F424" s="406" t="n"/>
      <c r="G424" s="406" t="n"/>
      <c r="H424" s="406" t="n"/>
      <c r="I424" s="406" t="n"/>
      <c r="J424" s="406" t="n"/>
      <c r="K424" s="406" t="n"/>
    </row>
    <row r="425" ht="16.5" customFormat="1" customHeight="1" s="1">
      <c r="A425" s="241" t="n"/>
      <c r="B425" s="288" t="n"/>
      <c r="C425" s="406" t="n"/>
      <c r="D425" s="406" t="n"/>
      <c r="E425" s="406" t="n"/>
      <c r="F425" s="406" t="n"/>
      <c r="G425" s="406" t="n"/>
      <c r="H425" s="406" t="n"/>
      <c r="I425" s="406" t="n"/>
      <c r="J425" s="406" t="n"/>
      <c r="K425" s="406" t="n"/>
    </row>
    <row r="426" ht="16.5" customFormat="1" customHeight="1" s="1">
      <c r="A426" s="241" t="n"/>
      <c r="B426" s="288" t="n"/>
      <c r="C426" s="406" t="n"/>
      <c r="D426" s="406" t="n"/>
      <c r="E426" s="406" t="n"/>
      <c r="F426" s="406" t="n"/>
      <c r="G426" s="406" t="n"/>
      <c r="H426" s="406" t="n"/>
      <c r="I426" s="406" t="n"/>
      <c r="J426" s="406" t="n"/>
      <c r="K426" s="406" t="n"/>
    </row>
    <row r="427" ht="16.5" customFormat="1" customHeight="1" s="1">
      <c r="A427" s="241" t="n"/>
      <c r="B427" s="288" t="n"/>
      <c r="C427" s="406" t="n"/>
      <c r="D427" s="406" t="n"/>
      <c r="E427" s="406" t="n"/>
      <c r="F427" s="406" t="n"/>
      <c r="G427" s="406" t="n"/>
      <c r="H427" s="406" t="n"/>
      <c r="I427" s="406" t="n"/>
      <c r="J427" s="406" t="n"/>
      <c r="K427" s="406" t="n"/>
    </row>
    <row r="428" ht="16.5" customFormat="1" customHeight="1" s="1">
      <c r="A428" s="241" t="n"/>
      <c r="B428" s="288" t="n"/>
      <c r="C428" s="406" t="n"/>
      <c r="D428" s="406" t="n"/>
      <c r="E428" s="406" t="n"/>
      <c r="F428" s="406" t="n"/>
      <c r="G428" s="406" t="n"/>
      <c r="H428" s="406" t="n"/>
      <c r="I428" s="406" t="n"/>
      <c r="J428" s="406" t="n"/>
      <c r="K428" s="406" t="n"/>
    </row>
    <row r="429" ht="16.5" customFormat="1" customHeight="1" s="1">
      <c r="A429" s="241" t="n"/>
      <c r="B429" s="288" t="n"/>
      <c r="C429" s="406" t="n"/>
      <c r="D429" s="406" t="n"/>
      <c r="E429" s="406" t="n"/>
      <c r="F429" s="406" t="n"/>
      <c r="G429" s="406" t="n"/>
      <c r="H429" s="406" t="n"/>
      <c r="I429" s="406" t="n"/>
      <c r="J429" s="406" t="n"/>
      <c r="K429" s="406" t="n"/>
    </row>
    <row r="430" ht="16.5" customFormat="1" customHeight="1" s="1">
      <c r="A430" s="241" t="n"/>
      <c r="B430" s="288" t="n"/>
      <c r="C430" s="406" t="n"/>
      <c r="D430" s="406" t="n"/>
      <c r="E430" s="406" t="n"/>
      <c r="F430" s="406" t="n"/>
      <c r="G430" s="406" t="n"/>
      <c r="H430" s="406" t="n"/>
      <c r="I430" s="406" t="n"/>
      <c r="J430" s="406" t="n"/>
      <c r="K430" s="406" t="n"/>
    </row>
    <row r="431" ht="16.5" customFormat="1" customHeight="1" s="1">
      <c r="A431" s="241" t="n"/>
      <c r="B431" s="288" t="n"/>
      <c r="C431" s="406" t="n"/>
      <c r="D431" s="406" t="n"/>
      <c r="E431" s="406" t="n"/>
      <c r="F431" s="406" t="n"/>
      <c r="G431" s="406" t="n"/>
      <c r="H431" s="406" t="n"/>
      <c r="I431" s="406" t="n"/>
      <c r="J431" s="406" t="n"/>
      <c r="K431" s="406" t="n"/>
    </row>
    <row r="432" ht="16.5" customFormat="1" customHeight="1" s="1">
      <c r="A432" s="241" t="n"/>
      <c r="B432" s="288" t="n"/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</row>
    <row r="433" ht="16.5" customFormat="1" customHeight="1" s="1">
      <c r="A433" s="241" t="n"/>
      <c r="B433" s="288" t="n"/>
      <c r="C433" s="406" t="n"/>
      <c r="D433" s="406" t="n"/>
      <c r="E433" s="406" t="n"/>
      <c r="F433" s="406" t="n"/>
      <c r="G433" s="406" t="n"/>
      <c r="H433" s="406" t="n"/>
      <c r="I433" s="406" t="n"/>
      <c r="J433" s="406" t="n"/>
      <c r="K433" s="406" t="n"/>
    </row>
    <row r="434" ht="16.5" customFormat="1" customHeight="1" s="1">
      <c r="A434" s="241" t="n"/>
      <c r="B434" s="288" t="n"/>
      <c r="C434" s="406" t="n"/>
      <c r="D434" s="406" t="n"/>
      <c r="E434" s="406" t="n"/>
      <c r="F434" s="406" t="n"/>
      <c r="G434" s="406" t="n"/>
      <c r="H434" s="406" t="n"/>
      <c r="I434" s="406" t="n"/>
      <c r="J434" s="406" t="n"/>
      <c r="K434" s="406" t="n"/>
    </row>
    <row r="435" ht="16.5" customFormat="1" customHeight="1" s="1">
      <c r="A435" s="241" t="n"/>
      <c r="B435" s="288" t="n"/>
      <c r="C435" s="406" t="n"/>
      <c r="D435" s="406" t="n"/>
      <c r="E435" s="406" t="n"/>
      <c r="F435" s="406" t="n"/>
      <c r="G435" s="406" t="n"/>
      <c r="H435" s="406" t="n"/>
      <c r="I435" s="406" t="n"/>
      <c r="J435" s="406" t="n"/>
      <c r="K435" s="406" t="n"/>
    </row>
    <row r="436" ht="16.5" customFormat="1" customHeight="1" s="1">
      <c r="A436" s="241" t="n"/>
      <c r="B436" s="288" t="n"/>
      <c r="C436" s="406" t="n"/>
      <c r="D436" s="406" t="n"/>
      <c r="E436" s="406" t="n"/>
      <c r="F436" s="406" t="n"/>
      <c r="G436" s="406" t="n"/>
      <c r="H436" s="406" t="n"/>
      <c r="I436" s="406" t="n"/>
      <c r="J436" s="406" t="n"/>
      <c r="K436" s="406" t="n"/>
    </row>
    <row r="437" ht="16.5" customFormat="1" customHeight="1" s="1">
      <c r="A437" s="241" t="n"/>
      <c r="B437" s="288" t="n"/>
      <c r="C437" s="406" t="n"/>
      <c r="D437" s="406" t="n"/>
      <c r="E437" s="406" t="n"/>
      <c r="F437" s="406" t="n"/>
      <c r="G437" s="406" t="n"/>
      <c r="H437" s="406" t="n"/>
      <c r="I437" s="406" t="n"/>
      <c r="J437" s="406" t="n"/>
      <c r="K437" s="406" t="n"/>
    </row>
    <row r="438" ht="16.5" customFormat="1" customHeight="1" s="1">
      <c r="A438" s="241" t="n"/>
      <c r="B438" s="288" t="n"/>
      <c r="C438" s="406" t="n"/>
      <c r="D438" s="406" t="n"/>
      <c r="E438" s="406" t="n"/>
      <c r="F438" s="406" t="n"/>
      <c r="G438" s="406" t="n"/>
      <c r="H438" s="406" t="n"/>
      <c r="I438" s="406" t="n"/>
      <c r="J438" s="406" t="n"/>
      <c r="K438" s="406" t="n"/>
    </row>
    <row r="439" ht="16.5" customFormat="1" customHeight="1" s="1">
      <c r="A439" s="241" t="n"/>
      <c r="B439" s="288" t="n"/>
      <c r="C439" s="406" t="n"/>
      <c r="D439" s="406" t="n"/>
      <c r="E439" s="406" t="n"/>
      <c r="F439" s="406" t="n"/>
      <c r="G439" s="406" t="n"/>
      <c r="H439" s="406" t="n"/>
      <c r="I439" s="406" t="n"/>
      <c r="J439" s="406" t="n"/>
      <c r="K439" s="406" t="n"/>
    </row>
    <row r="440" ht="16.5" customFormat="1" customHeight="1" s="1">
      <c r="A440" s="241" t="n"/>
      <c r="B440" s="288" t="n"/>
      <c r="C440" s="406" t="n"/>
      <c r="D440" s="406" t="n"/>
      <c r="E440" s="406" t="n"/>
      <c r="F440" s="406" t="n"/>
      <c r="G440" s="406" t="n"/>
      <c r="H440" s="406" t="n"/>
      <c r="I440" s="406" t="n"/>
      <c r="J440" s="406" t="n"/>
      <c r="K440" s="406" t="n"/>
    </row>
    <row r="441" ht="16.5" customFormat="1" customHeight="1" s="1">
      <c r="A441" s="241" t="n"/>
      <c r="B441" s="288" t="n"/>
      <c r="C441" s="406" t="n"/>
      <c r="D441" s="406" t="n"/>
      <c r="E441" s="406" t="n"/>
      <c r="F441" s="406" t="n"/>
      <c r="G441" s="406" t="n"/>
      <c r="H441" s="406" t="n"/>
      <c r="I441" s="406" t="n"/>
      <c r="J441" s="406" t="n"/>
      <c r="K441" s="406" t="n"/>
    </row>
    <row r="442" ht="16.5" customFormat="1" customHeight="1" s="1">
      <c r="A442" s="241" t="n"/>
      <c r="B442" s="288" t="n"/>
      <c r="C442" s="406" t="n"/>
      <c r="D442" s="406" t="n"/>
      <c r="E442" s="406" t="n"/>
      <c r="F442" s="406" t="n"/>
      <c r="G442" s="406" t="n"/>
      <c r="H442" s="406" t="n"/>
      <c r="I442" s="406" t="n"/>
      <c r="J442" s="406" t="n"/>
      <c r="K442" s="406" t="n"/>
    </row>
    <row r="443" ht="16.5" customFormat="1" customHeight="1" s="1">
      <c r="A443" s="241" t="n"/>
      <c r="B443" s="288" t="n"/>
      <c r="C443" s="406" t="n"/>
      <c r="D443" s="406" t="n"/>
      <c r="E443" s="406" t="n"/>
      <c r="F443" s="406" t="n"/>
      <c r="G443" s="406" t="n"/>
      <c r="H443" s="406" t="n"/>
      <c r="I443" s="406" t="n"/>
      <c r="J443" s="406" t="n"/>
      <c r="K443" s="406" t="n"/>
    </row>
    <row r="444" ht="16.5" customFormat="1" customHeight="1" s="1">
      <c r="A444" s="241" t="n"/>
      <c r="B444" s="288" t="n"/>
      <c r="C444" s="406" t="n"/>
      <c r="D444" s="406" t="n"/>
      <c r="E444" s="406" t="n"/>
      <c r="F444" s="406" t="n"/>
      <c r="G444" s="406" t="n"/>
      <c r="H444" s="406" t="n"/>
      <c r="I444" s="406" t="n"/>
      <c r="J444" s="406" t="n"/>
      <c r="K444" s="406" t="n"/>
    </row>
    <row r="445" ht="16.5" customFormat="1" customHeight="1" s="1">
      <c r="A445" s="241" t="n"/>
      <c r="B445" s="288" t="n"/>
      <c r="C445" s="406" t="n"/>
      <c r="D445" s="406" t="n"/>
      <c r="E445" s="406" t="n"/>
      <c r="F445" s="406" t="n"/>
      <c r="G445" s="406" t="n"/>
      <c r="H445" s="406" t="n"/>
      <c r="I445" s="406" t="n"/>
      <c r="J445" s="406" t="n"/>
      <c r="K445" s="406" t="n"/>
    </row>
    <row r="446" ht="16.5" customFormat="1" customHeight="1" s="1">
      <c r="A446" s="241" t="n"/>
      <c r="B446" s="288" t="n"/>
      <c r="C446" s="406" t="n"/>
      <c r="D446" s="406" t="n"/>
      <c r="E446" s="406" t="n"/>
      <c r="F446" s="406" t="n"/>
      <c r="G446" s="406" t="n"/>
      <c r="H446" s="406" t="n"/>
      <c r="I446" s="406" t="n"/>
      <c r="J446" s="406" t="n"/>
      <c r="K446" s="406" t="n"/>
    </row>
    <row r="447" ht="16.5" customFormat="1" customHeight="1" s="1">
      <c r="A447" s="241" t="n"/>
      <c r="B447" s="288" t="n"/>
      <c r="C447" s="406" t="n"/>
      <c r="D447" s="406" t="n"/>
      <c r="E447" s="406" t="n"/>
      <c r="F447" s="406" t="n"/>
      <c r="G447" s="406" t="n"/>
      <c r="H447" s="406" t="n"/>
      <c r="I447" s="406" t="n"/>
      <c r="J447" s="406" t="n"/>
      <c r="K447" s="406" t="n"/>
    </row>
    <row r="448" ht="16.5" customFormat="1" customHeight="1" s="1">
      <c r="A448" s="241" t="n"/>
      <c r="B448" s="288" t="n"/>
      <c r="C448" s="406" t="n"/>
      <c r="D448" s="406" t="n"/>
      <c r="E448" s="406" t="n"/>
      <c r="F448" s="406" t="n"/>
      <c r="G448" s="406" t="n"/>
      <c r="H448" s="406" t="n"/>
      <c r="I448" s="406" t="n"/>
      <c r="J448" s="406" t="n"/>
      <c r="K448" s="406" t="n"/>
    </row>
    <row r="449" ht="16.5" customFormat="1" customHeight="1" s="1">
      <c r="A449" s="241" t="n"/>
      <c r="B449" s="288" t="n"/>
      <c r="C449" s="406" t="n"/>
      <c r="D449" s="406" t="n"/>
      <c r="E449" s="406" t="n"/>
      <c r="F449" s="406" t="n"/>
      <c r="G449" s="406" t="n"/>
      <c r="H449" s="406" t="n"/>
      <c r="I449" s="406" t="n"/>
      <c r="J449" s="406" t="n"/>
      <c r="K449" s="406" t="n"/>
    </row>
    <row r="450" ht="16.5" customFormat="1" customHeight="1" s="1">
      <c r="A450" s="241" t="n"/>
      <c r="B450" s="288" t="n"/>
      <c r="C450" s="406" t="n"/>
      <c r="D450" s="406" t="n"/>
      <c r="E450" s="406" t="n"/>
      <c r="F450" s="406" t="n"/>
      <c r="G450" s="406" t="n"/>
      <c r="H450" s="406" t="n"/>
      <c r="I450" s="406" t="n"/>
      <c r="J450" s="406" t="n"/>
      <c r="K450" s="406" t="n"/>
    </row>
    <row r="451" ht="16.5" customFormat="1" customHeight="1" s="1">
      <c r="A451" s="241" t="n"/>
      <c r="B451" s="288" t="n"/>
      <c r="C451" s="406" t="n"/>
      <c r="D451" s="406" t="n"/>
      <c r="E451" s="406" t="n"/>
      <c r="F451" s="406" t="n"/>
      <c r="G451" s="406" t="n"/>
      <c r="H451" s="406" t="n"/>
      <c r="I451" s="406" t="n"/>
      <c r="J451" s="406" t="n"/>
      <c r="K451" s="406" t="n"/>
    </row>
    <row r="452" ht="16.5" customFormat="1" customHeight="1" s="1">
      <c r="A452" s="241" t="n"/>
      <c r="B452" s="288" t="n"/>
      <c r="C452" s="406" t="n"/>
      <c r="D452" s="406" t="n"/>
      <c r="E452" s="406" t="n"/>
      <c r="F452" s="406" t="n"/>
      <c r="G452" s="406" t="n"/>
      <c r="H452" s="406" t="n"/>
      <c r="I452" s="406" t="n"/>
      <c r="J452" s="406" t="n"/>
      <c r="K452" s="406" t="n"/>
    </row>
    <row r="453" ht="16.5" customFormat="1" customHeight="1" s="1">
      <c r="A453" s="241" t="n"/>
      <c r="B453" s="288" t="n"/>
      <c r="C453" s="406" t="n"/>
      <c r="D453" s="406" t="n"/>
      <c r="E453" s="406" t="n"/>
      <c r="F453" s="406" t="n"/>
      <c r="G453" s="406" t="n"/>
      <c r="H453" s="406" t="n"/>
      <c r="I453" s="406" t="n"/>
      <c r="J453" s="406" t="n"/>
      <c r="K453" s="406" t="n"/>
    </row>
    <row r="454" ht="16.5" customFormat="1" customHeight="1" s="1">
      <c r="A454" s="241" t="n"/>
      <c r="B454" s="288" t="n"/>
      <c r="C454" s="406" t="n"/>
      <c r="D454" s="406" t="n"/>
      <c r="E454" s="406" t="n"/>
      <c r="F454" s="406" t="n"/>
      <c r="G454" s="406" t="n"/>
      <c r="H454" s="406" t="n"/>
      <c r="I454" s="406" t="n"/>
      <c r="J454" s="406" t="n"/>
      <c r="K454" s="406" t="n"/>
    </row>
    <row r="455" ht="16.5" customFormat="1" customHeight="1" s="1">
      <c r="A455" s="241" t="n"/>
      <c r="B455" s="288" t="n"/>
      <c r="C455" s="406" t="n"/>
      <c r="D455" s="406" t="n"/>
      <c r="E455" s="406" t="n"/>
      <c r="F455" s="406" t="n"/>
      <c r="G455" s="406" t="n"/>
      <c r="H455" s="406" t="n"/>
      <c r="I455" s="406" t="n"/>
      <c r="J455" s="406" t="n"/>
      <c r="K455" s="406" t="n"/>
    </row>
    <row r="456" ht="16.5" customFormat="1" customHeight="1" s="1">
      <c r="A456" s="241" t="n"/>
      <c r="B456" s="288" t="n"/>
      <c r="C456" s="406" t="n"/>
      <c r="D456" s="406" t="n"/>
      <c r="E456" s="406" t="n"/>
      <c r="F456" s="406" t="n"/>
      <c r="G456" s="406" t="n"/>
      <c r="H456" s="406" t="n"/>
      <c r="I456" s="406" t="n"/>
      <c r="J456" s="406" t="n"/>
      <c r="K456" s="406" t="n"/>
    </row>
    <row r="457" ht="16.5" customFormat="1" customHeight="1" s="1">
      <c r="A457" s="241" t="n"/>
      <c r="B457" s="288" t="n"/>
      <c r="C457" s="406" t="n"/>
      <c r="D457" s="406" t="n"/>
      <c r="E457" s="406" t="n"/>
      <c r="F457" s="406" t="n"/>
      <c r="G457" s="406" t="n"/>
      <c r="H457" s="406" t="n"/>
      <c r="I457" s="406" t="n"/>
      <c r="J457" s="406" t="n"/>
      <c r="K457" s="406" t="n"/>
    </row>
    <row r="458" ht="16.5" customFormat="1" customHeight="1" s="1">
      <c r="A458" s="241" t="n"/>
      <c r="B458" s="288" t="n"/>
      <c r="C458" s="406" t="n"/>
      <c r="D458" s="406" t="n"/>
      <c r="E458" s="406" t="n"/>
      <c r="F458" s="406" t="n"/>
      <c r="G458" s="406" t="n"/>
      <c r="H458" s="406" t="n"/>
      <c r="I458" s="406" t="n"/>
      <c r="J458" s="406" t="n"/>
      <c r="K458" s="406" t="n"/>
    </row>
    <row r="459" ht="16.5" customFormat="1" customHeight="1" s="1">
      <c r="A459" s="241" t="n"/>
      <c r="B459" s="288" t="n"/>
      <c r="C459" s="406" t="n"/>
      <c r="D459" s="406" t="n"/>
      <c r="E459" s="406" t="n"/>
      <c r="F459" s="406" t="n"/>
      <c r="G459" s="406" t="n"/>
      <c r="H459" s="406" t="n"/>
      <c r="I459" s="406" t="n"/>
      <c r="J459" s="406" t="n"/>
      <c r="K459" s="406" t="n"/>
    </row>
    <row r="460" ht="16.5" customFormat="1" customHeight="1" s="1">
      <c r="A460" s="241" t="n"/>
      <c r="B460" s="288" t="n"/>
      <c r="C460" s="406" t="n"/>
      <c r="D460" s="406" t="n"/>
      <c r="E460" s="406" t="n"/>
      <c r="F460" s="406" t="n"/>
      <c r="G460" s="406" t="n"/>
      <c r="H460" s="406" t="n"/>
      <c r="I460" s="406" t="n"/>
      <c r="J460" s="406" t="n"/>
      <c r="K460" s="406" t="n"/>
    </row>
    <row r="461" ht="16.5" customFormat="1" customHeight="1" s="1">
      <c r="A461" s="241" t="n"/>
      <c r="B461" s="288" t="n"/>
      <c r="C461" s="406" t="n"/>
      <c r="D461" s="406" t="n"/>
      <c r="E461" s="406" t="n"/>
      <c r="F461" s="406" t="n"/>
      <c r="G461" s="406" t="n"/>
      <c r="H461" s="406" t="n"/>
      <c r="I461" s="406" t="n"/>
      <c r="J461" s="406" t="n"/>
      <c r="K461" s="406" t="n"/>
    </row>
    <row r="462" ht="16.5" customFormat="1" customHeight="1" s="1">
      <c r="A462" s="241" t="n"/>
      <c r="B462" s="288" t="n"/>
      <c r="C462" s="406" t="n"/>
      <c r="D462" s="406" t="n"/>
      <c r="E462" s="406" t="n"/>
      <c r="F462" s="406" t="n"/>
      <c r="G462" s="406" t="n"/>
      <c r="H462" s="406" t="n"/>
      <c r="I462" s="406" t="n"/>
      <c r="J462" s="406" t="n"/>
      <c r="K462" s="406" t="n"/>
    </row>
    <row r="463" ht="16.5" customFormat="1" customHeight="1" s="1">
      <c r="A463" s="241" t="n"/>
      <c r="B463" s="288" t="n"/>
      <c r="C463" s="406" t="n"/>
      <c r="D463" s="406" t="n"/>
      <c r="E463" s="406" t="n"/>
      <c r="F463" s="406" t="n"/>
      <c r="G463" s="406" t="n"/>
      <c r="H463" s="406" t="n"/>
      <c r="I463" s="406" t="n"/>
      <c r="J463" s="406" t="n"/>
      <c r="K463" s="406" t="n"/>
    </row>
    <row r="464" ht="16.5" customFormat="1" customHeight="1" s="1">
      <c r="A464" s="241" t="n"/>
      <c r="B464" s="288" t="n"/>
      <c r="C464" s="406" t="n"/>
      <c r="D464" s="406" t="n"/>
      <c r="E464" s="406" t="n"/>
      <c r="F464" s="406" t="n"/>
      <c r="G464" s="406" t="n"/>
      <c r="H464" s="406" t="n"/>
      <c r="I464" s="406" t="n"/>
      <c r="J464" s="406" t="n"/>
      <c r="K464" s="406" t="n"/>
    </row>
    <row r="465" ht="16.5" customFormat="1" customHeight="1" s="1">
      <c r="A465" s="241" t="n"/>
      <c r="B465" s="288" t="n"/>
      <c r="C465" s="406" t="n"/>
      <c r="D465" s="406" t="n"/>
      <c r="E465" s="406" t="n"/>
      <c r="F465" s="406" t="n"/>
      <c r="G465" s="406" t="n"/>
      <c r="H465" s="406" t="n"/>
      <c r="I465" s="406" t="n"/>
      <c r="J465" s="406" t="n"/>
      <c r="K465" s="406" t="n"/>
    </row>
    <row r="466" ht="16.5" customFormat="1" customHeight="1" s="1">
      <c r="A466" s="241" t="n"/>
      <c r="B466" s="288" t="n"/>
      <c r="C466" s="406" t="n"/>
      <c r="D466" s="406" t="n"/>
      <c r="E466" s="406" t="n"/>
      <c r="F466" s="406" t="n"/>
      <c r="G466" s="406" t="n"/>
      <c r="H466" s="406" t="n"/>
      <c r="I466" s="406" t="n"/>
      <c r="J466" s="406" t="n"/>
      <c r="K466" s="406" t="n"/>
    </row>
    <row r="467" ht="16.5" customFormat="1" customHeight="1" s="1">
      <c r="A467" s="241" t="n"/>
      <c r="B467" s="288" t="n"/>
      <c r="C467" s="406" t="n"/>
      <c r="D467" s="406" t="n"/>
      <c r="E467" s="406" t="n"/>
      <c r="F467" s="406" t="n"/>
      <c r="G467" s="406" t="n"/>
      <c r="H467" s="406" t="n"/>
      <c r="I467" s="406" t="n"/>
      <c r="J467" s="406" t="n"/>
      <c r="K467" s="406" t="n"/>
    </row>
    <row r="468" ht="16.5" customFormat="1" customHeight="1" s="1">
      <c r="A468" s="241" t="n"/>
      <c r="B468" s="288" t="n"/>
      <c r="C468" s="406" t="n"/>
      <c r="D468" s="406" t="n"/>
      <c r="E468" s="406" t="n"/>
      <c r="F468" s="406" t="n"/>
      <c r="G468" s="406" t="n"/>
      <c r="H468" s="406" t="n"/>
      <c r="I468" s="406" t="n"/>
      <c r="J468" s="406" t="n"/>
      <c r="K468" s="406" t="n"/>
    </row>
    <row r="469" ht="16.5" customFormat="1" customHeight="1" s="1">
      <c r="A469" s="241" t="n"/>
      <c r="B469" s="288" t="n"/>
      <c r="C469" s="406" t="n"/>
      <c r="D469" s="406" t="n"/>
      <c r="E469" s="406" t="n"/>
      <c r="F469" s="406" t="n"/>
      <c r="G469" s="406" t="n"/>
      <c r="H469" s="406" t="n"/>
      <c r="I469" s="406" t="n"/>
      <c r="J469" s="406" t="n"/>
      <c r="K469" s="406" t="n"/>
    </row>
    <row r="470" ht="16.5" customFormat="1" customHeight="1" s="1">
      <c r="A470" s="241" t="n"/>
      <c r="B470" s="288" t="n"/>
      <c r="C470" s="406" t="n"/>
      <c r="D470" s="406" t="n"/>
      <c r="E470" s="406" t="n"/>
      <c r="F470" s="406" t="n"/>
      <c r="G470" s="406" t="n"/>
      <c r="H470" s="406" t="n"/>
      <c r="I470" s="406" t="n"/>
      <c r="J470" s="406" t="n"/>
      <c r="K470" s="406" t="n"/>
    </row>
    <row r="471" ht="16.5" customFormat="1" customHeight="1" s="1">
      <c r="A471" s="241" t="n"/>
      <c r="B471" s="288" t="n"/>
      <c r="C471" s="406" t="n"/>
      <c r="D471" s="406" t="n"/>
      <c r="E471" s="406" t="n"/>
      <c r="F471" s="406" t="n"/>
      <c r="G471" s="406" t="n"/>
      <c r="H471" s="406" t="n"/>
      <c r="I471" s="406" t="n"/>
      <c r="J471" s="406" t="n"/>
      <c r="K471" s="406" t="n"/>
    </row>
    <row r="472" ht="16.5" customFormat="1" customHeight="1" s="1">
      <c r="A472" s="241" t="n"/>
      <c r="B472" s="288" t="n"/>
      <c r="C472" s="406" t="n"/>
      <c r="D472" s="406" t="n"/>
      <c r="E472" s="406" t="n"/>
      <c r="F472" s="406" t="n"/>
      <c r="G472" s="406" t="n"/>
      <c r="H472" s="406" t="n"/>
      <c r="I472" s="406" t="n"/>
      <c r="J472" s="406" t="n"/>
      <c r="K472" s="406" t="n"/>
    </row>
    <row r="473" ht="16.5" customFormat="1" customHeight="1" s="1">
      <c r="A473" s="241" t="n"/>
      <c r="B473" s="288" t="n"/>
      <c r="C473" s="406" t="n"/>
      <c r="D473" s="406" t="n"/>
      <c r="E473" s="406" t="n"/>
      <c r="F473" s="406" t="n"/>
      <c r="G473" s="406" t="n"/>
      <c r="H473" s="406" t="n"/>
      <c r="I473" s="406" t="n"/>
      <c r="J473" s="406" t="n"/>
      <c r="K473" s="406" t="n"/>
    </row>
    <row r="474" ht="16.5" customFormat="1" customHeight="1" s="1">
      <c r="A474" s="241" t="n"/>
      <c r="B474" s="288" t="n"/>
      <c r="C474" s="406" t="n"/>
      <c r="D474" s="406" t="n"/>
      <c r="E474" s="406" t="n"/>
      <c r="F474" s="406" t="n"/>
      <c r="G474" s="406" t="n"/>
      <c r="H474" s="406" t="n"/>
      <c r="I474" s="406" t="n"/>
      <c r="J474" s="406" t="n"/>
      <c r="K474" s="406" t="n"/>
    </row>
    <row r="475" ht="16.5" customFormat="1" customHeight="1" s="1">
      <c r="A475" s="241" t="n"/>
      <c r="B475" s="288" t="n"/>
      <c r="C475" s="406" t="n"/>
      <c r="D475" s="406" t="n"/>
      <c r="E475" s="406" t="n"/>
      <c r="F475" s="406" t="n"/>
      <c r="G475" s="406" t="n"/>
      <c r="H475" s="406" t="n"/>
      <c r="I475" s="406" t="n"/>
      <c r="J475" s="406" t="n"/>
      <c r="K475" s="406" t="n"/>
    </row>
    <row r="476" ht="16.5" customFormat="1" customHeight="1" s="1">
      <c r="A476" s="241" t="n"/>
      <c r="B476" s="288" t="n"/>
      <c r="C476" s="406" t="n"/>
      <c r="D476" s="406" t="n"/>
      <c r="E476" s="406" t="n"/>
      <c r="F476" s="406" t="n"/>
      <c r="G476" s="406" t="n"/>
      <c r="H476" s="406" t="n"/>
      <c r="I476" s="406" t="n"/>
      <c r="J476" s="406" t="n"/>
      <c r="K476" s="406" t="n"/>
    </row>
    <row r="477" ht="16.5" customFormat="1" customHeight="1" s="1">
      <c r="A477" s="241" t="n"/>
      <c r="B477" s="288" t="n"/>
      <c r="C477" s="406" t="n"/>
      <c r="D477" s="406" t="n"/>
      <c r="E477" s="406" t="n"/>
      <c r="F477" s="406" t="n"/>
      <c r="G477" s="406" t="n"/>
      <c r="H477" s="406" t="n"/>
      <c r="I477" s="406" t="n"/>
      <c r="J477" s="406" t="n"/>
      <c r="K477" s="406" t="n"/>
    </row>
    <row r="478" ht="16.5" customFormat="1" customHeight="1" s="1">
      <c r="A478" s="241" t="n"/>
      <c r="B478" s="288" t="n"/>
      <c r="C478" s="406" t="n"/>
      <c r="D478" s="406" t="n"/>
      <c r="E478" s="406" t="n"/>
      <c r="F478" s="406" t="n"/>
      <c r="G478" s="406" t="n"/>
      <c r="H478" s="406" t="n"/>
      <c r="I478" s="406" t="n"/>
      <c r="J478" s="406" t="n"/>
      <c r="K478" s="406" t="n"/>
    </row>
    <row r="479" ht="16.5" customFormat="1" customHeight="1" s="1">
      <c r="A479" s="241" t="n"/>
      <c r="B479" s="288" t="n"/>
      <c r="C479" s="406" t="n"/>
      <c r="D479" s="406" t="n"/>
      <c r="E479" s="406" t="n"/>
      <c r="F479" s="406" t="n"/>
      <c r="G479" s="406" t="n"/>
      <c r="H479" s="406" t="n"/>
      <c r="I479" s="406" t="n"/>
      <c r="J479" s="406" t="n"/>
      <c r="K479" s="406" t="n"/>
    </row>
    <row r="480" ht="16.5" customFormat="1" customHeight="1" s="1">
      <c r="A480" s="241" t="n"/>
      <c r="B480" s="288" t="n"/>
      <c r="C480" s="406" t="n"/>
      <c r="D480" s="406" t="n"/>
      <c r="E480" s="406" t="n"/>
      <c r="F480" s="406" t="n"/>
      <c r="G480" s="406" t="n"/>
      <c r="H480" s="406" t="n"/>
      <c r="I480" s="406" t="n"/>
      <c r="J480" s="406" t="n"/>
      <c r="K480" s="406" t="n"/>
    </row>
    <row r="481" ht="16.5" customFormat="1" customHeight="1" s="1">
      <c r="A481" s="241" t="n"/>
      <c r="B481" s="288" t="n"/>
      <c r="C481" s="406" t="n"/>
      <c r="D481" s="406" t="n"/>
      <c r="E481" s="406" t="n"/>
      <c r="F481" s="406" t="n"/>
      <c r="G481" s="406" t="n"/>
      <c r="H481" s="406" t="n"/>
      <c r="I481" s="406" t="n"/>
      <c r="J481" s="406" t="n"/>
      <c r="K481" s="406" t="n"/>
    </row>
    <row r="482" ht="16.5" customFormat="1" customHeight="1" s="1">
      <c r="A482" s="241" t="n"/>
      <c r="B482" s="288" t="n"/>
      <c r="C482" s="406" t="n"/>
      <c r="D482" s="406" t="n"/>
      <c r="E482" s="406" t="n"/>
      <c r="F482" s="406" t="n"/>
      <c r="G482" s="406" t="n"/>
      <c r="H482" s="406" t="n"/>
      <c r="I482" s="406" t="n"/>
      <c r="J482" s="406" t="n"/>
      <c r="K482" s="406" t="n"/>
    </row>
    <row r="483" ht="16.5" customFormat="1" customHeight="1" s="1">
      <c r="A483" s="241" t="n"/>
      <c r="B483" s="288" t="n"/>
      <c r="C483" s="406" t="n"/>
      <c r="D483" s="406" t="n"/>
      <c r="E483" s="406" t="n"/>
      <c r="F483" s="406" t="n"/>
      <c r="G483" s="406" t="n"/>
      <c r="H483" s="406" t="n"/>
      <c r="I483" s="406" t="n"/>
      <c r="J483" s="406" t="n"/>
      <c r="K483" s="406" t="n"/>
    </row>
    <row r="484" ht="16.5" customFormat="1" customHeight="1" s="1">
      <c r="A484" s="241" t="n"/>
      <c r="B484" s="288" t="n"/>
      <c r="C484" s="406" t="n"/>
      <c r="D484" s="406" t="n"/>
      <c r="E484" s="406" t="n"/>
      <c r="F484" s="406" t="n"/>
      <c r="G484" s="406" t="n"/>
      <c r="H484" s="406" t="n"/>
      <c r="I484" s="406" t="n"/>
      <c r="J484" s="406" t="n"/>
      <c r="K484" s="406" t="n"/>
    </row>
    <row r="485" ht="16.5" customFormat="1" customHeight="1" s="1">
      <c r="A485" s="241" t="n"/>
      <c r="B485" s="288" t="n"/>
      <c r="C485" s="406" t="n"/>
      <c r="D485" s="406" t="n"/>
      <c r="E485" s="406" t="n"/>
      <c r="F485" s="406" t="n"/>
      <c r="G485" s="406" t="n"/>
      <c r="H485" s="406" t="n"/>
      <c r="I485" s="406" t="n"/>
      <c r="J485" s="406" t="n"/>
      <c r="K485" s="406" t="n"/>
    </row>
    <row r="486" ht="16.5" customFormat="1" customHeight="1" s="1">
      <c r="A486" s="241" t="n"/>
      <c r="B486" s="288" t="n"/>
      <c r="C486" s="406" t="n"/>
      <c r="D486" s="406" t="n"/>
      <c r="E486" s="406" t="n"/>
      <c r="F486" s="406" t="n"/>
      <c r="G486" s="406" t="n"/>
      <c r="H486" s="406" t="n"/>
      <c r="I486" s="406" t="n"/>
      <c r="J486" s="406" t="n"/>
      <c r="K486" s="406" t="n"/>
    </row>
    <row r="487" ht="16.5" customFormat="1" customHeight="1" s="1">
      <c r="A487" s="241" t="n"/>
      <c r="B487" s="288" t="n"/>
      <c r="C487" s="406" t="n"/>
      <c r="D487" s="406" t="n"/>
      <c r="E487" s="406" t="n"/>
      <c r="F487" s="406" t="n"/>
      <c r="G487" s="406" t="n"/>
      <c r="H487" s="406" t="n"/>
      <c r="I487" s="406" t="n"/>
      <c r="J487" s="406" t="n"/>
      <c r="K487" s="406" t="n"/>
    </row>
    <row r="488" ht="16.5" customFormat="1" customHeight="1" s="1">
      <c r="A488" s="241" t="n"/>
      <c r="B488" s="288" t="n"/>
      <c r="C488" s="406" t="n"/>
      <c r="D488" s="406" t="n"/>
      <c r="E488" s="406" t="n"/>
      <c r="F488" s="406" t="n"/>
      <c r="G488" s="406" t="n"/>
      <c r="H488" s="406" t="n"/>
      <c r="I488" s="406" t="n"/>
      <c r="J488" s="406" t="n"/>
      <c r="K488" s="406" t="n"/>
    </row>
    <row r="489" ht="16.5" customFormat="1" customHeight="1" s="1">
      <c r="A489" s="241" t="n"/>
      <c r="B489" s="288" t="n"/>
      <c r="C489" s="406" t="n"/>
      <c r="D489" s="406" t="n"/>
      <c r="E489" s="406" t="n"/>
      <c r="F489" s="406" t="n"/>
      <c r="G489" s="406" t="n"/>
      <c r="H489" s="406" t="n"/>
      <c r="I489" s="406" t="n"/>
      <c r="J489" s="406" t="n"/>
      <c r="K489" s="406" t="n"/>
    </row>
    <row r="490" ht="16.5" customFormat="1" customHeight="1" s="1">
      <c r="A490" s="241" t="n"/>
      <c r="B490" s="288" t="n"/>
      <c r="C490" s="406" t="n"/>
      <c r="D490" s="406" t="n"/>
      <c r="E490" s="406" t="n"/>
      <c r="F490" s="406" t="n"/>
      <c r="G490" s="406" t="n"/>
      <c r="H490" s="406" t="n"/>
      <c r="I490" s="406" t="n"/>
      <c r="J490" s="406" t="n"/>
      <c r="K490" s="406" t="n"/>
    </row>
    <row r="491" ht="16.5" customFormat="1" customHeight="1" s="1">
      <c r="A491" s="241" t="n"/>
      <c r="B491" s="288" t="n"/>
      <c r="C491" s="406" t="n"/>
      <c r="D491" s="406" t="n"/>
      <c r="E491" s="406" t="n"/>
      <c r="F491" s="406" t="n"/>
      <c r="G491" s="406" t="n"/>
      <c r="H491" s="406" t="n"/>
      <c r="I491" s="406" t="n"/>
      <c r="J491" s="406" t="n"/>
      <c r="K491" s="406" t="n"/>
    </row>
    <row r="492" ht="16.5" customFormat="1" customHeight="1" s="1">
      <c r="A492" s="241" t="n"/>
      <c r="B492" s="288" t="n"/>
      <c r="C492" s="406" t="n"/>
      <c r="D492" s="406" t="n"/>
      <c r="E492" s="406" t="n"/>
      <c r="F492" s="406" t="n"/>
      <c r="G492" s="406" t="n"/>
      <c r="H492" s="406" t="n"/>
      <c r="I492" s="406" t="n"/>
      <c r="J492" s="406" t="n"/>
      <c r="K492" s="406" t="n"/>
    </row>
    <row r="493" ht="16.5" customFormat="1" customHeight="1" s="1">
      <c r="A493" s="241" t="n"/>
      <c r="B493" s="288" t="n"/>
      <c r="C493" s="406" t="n"/>
      <c r="D493" s="406" t="n"/>
      <c r="E493" s="406" t="n"/>
      <c r="F493" s="406" t="n"/>
      <c r="G493" s="406" t="n"/>
      <c r="H493" s="406" t="n"/>
      <c r="I493" s="406" t="n"/>
      <c r="J493" s="406" t="n"/>
      <c r="K493" s="406" t="n"/>
    </row>
    <row r="494" ht="16.5" customFormat="1" customHeight="1" s="1">
      <c r="A494" s="241" t="n"/>
      <c r="B494" s="288" t="n"/>
      <c r="C494" s="406" t="n"/>
      <c r="D494" s="406" t="n"/>
      <c r="E494" s="406" t="n"/>
      <c r="F494" s="406" t="n"/>
      <c r="G494" s="406" t="n"/>
      <c r="H494" s="406" t="n"/>
      <c r="I494" s="406" t="n"/>
      <c r="J494" s="406" t="n"/>
      <c r="K494" s="406" t="n"/>
    </row>
    <row r="495" ht="16.5" customFormat="1" customHeight="1" s="1">
      <c r="A495" s="241" t="n"/>
      <c r="B495" s="288" t="n"/>
      <c r="C495" s="406" t="n"/>
      <c r="D495" s="406" t="n"/>
      <c r="E495" s="406" t="n"/>
      <c r="F495" s="406" t="n"/>
      <c r="G495" s="406" t="n"/>
      <c r="H495" s="406" t="n"/>
      <c r="I495" s="406" t="n"/>
      <c r="J495" s="406" t="n"/>
      <c r="K495" s="406" t="n"/>
    </row>
    <row r="496" ht="16.5" customFormat="1" customHeight="1" s="1">
      <c r="A496" s="241" t="n"/>
      <c r="B496" s="288" t="n"/>
      <c r="C496" s="406" t="n"/>
      <c r="D496" s="406" t="n"/>
      <c r="E496" s="406" t="n"/>
      <c r="F496" s="406" t="n"/>
      <c r="G496" s="406" t="n"/>
      <c r="H496" s="406" t="n"/>
      <c r="I496" s="406" t="n"/>
      <c r="J496" s="406" t="n"/>
      <c r="K496" s="406" t="n"/>
    </row>
    <row r="497" ht="16.5" customFormat="1" customHeight="1" s="1">
      <c r="A497" s="241" t="n"/>
      <c r="B497" s="288" t="n"/>
      <c r="C497" s="406" t="n"/>
      <c r="D497" s="406" t="n"/>
      <c r="E497" s="406" t="n"/>
      <c r="F497" s="406" t="n"/>
      <c r="G497" s="406" t="n"/>
      <c r="H497" s="406" t="n"/>
      <c r="I497" s="406" t="n"/>
      <c r="J497" s="406" t="n"/>
      <c r="K497" s="406" t="n"/>
    </row>
    <row r="498" ht="16.5" customFormat="1" customHeight="1" s="1">
      <c r="A498" s="241" t="n"/>
      <c r="B498" s="288" t="n"/>
      <c r="C498" s="406" t="n"/>
      <c r="D498" s="406" t="n"/>
      <c r="E498" s="406" t="n"/>
      <c r="F498" s="406" t="n"/>
      <c r="G498" s="406" t="n"/>
      <c r="H498" s="406" t="n"/>
      <c r="I498" s="406" t="n"/>
      <c r="J498" s="406" t="n"/>
      <c r="K498" s="406" t="n"/>
    </row>
    <row r="499" ht="16.5" customFormat="1" customHeight="1" s="1">
      <c r="A499" s="241" t="n"/>
      <c r="B499" s="288" t="n"/>
      <c r="C499" s="406" t="n"/>
      <c r="D499" s="406" t="n"/>
      <c r="E499" s="406" t="n"/>
      <c r="F499" s="406" t="n"/>
      <c r="G499" s="406" t="n"/>
      <c r="H499" s="406" t="n"/>
      <c r="I499" s="406" t="n"/>
      <c r="J499" s="406" t="n"/>
      <c r="K499" s="406" t="n"/>
    </row>
    <row r="500" ht="16.5" customFormat="1" customHeight="1" s="1">
      <c r="A500" s="241" t="n"/>
      <c r="B500" s="288" t="n"/>
      <c r="C500" s="406" t="n"/>
      <c r="D500" s="406" t="n"/>
      <c r="E500" s="406" t="n"/>
      <c r="F500" s="406" t="n"/>
      <c r="G500" s="406" t="n"/>
      <c r="H500" s="406" t="n"/>
      <c r="I500" s="406" t="n"/>
      <c r="J500" s="406" t="n"/>
      <c r="K500" s="406" t="n"/>
    </row>
    <row r="501" ht="16.5" customFormat="1" customHeight="1" s="1">
      <c r="A501" s="241" t="n"/>
      <c r="B501" s="288" t="n"/>
      <c r="C501" s="406" t="n"/>
      <c r="D501" s="406" t="n"/>
      <c r="E501" s="406" t="n"/>
      <c r="F501" s="406" t="n"/>
      <c r="G501" s="406" t="n"/>
      <c r="H501" s="406" t="n"/>
      <c r="I501" s="406" t="n"/>
      <c r="J501" s="406" t="n"/>
      <c r="K501" s="406" t="n"/>
    </row>
    <row r="502" ht="16.5" customFormat="1" customHeight="1" s="1">
      <c r="A502" s="241" t="n"/>
      <c r="B502" s="288" t="n"/>
      <c r="C502" s="406" t="n"/>
      <c r="D502" s="406" t="n"/>
      <c r="E502" s="406" t="n"/>
      <c r="F502" s="406" t="n"/>
      <c r="G502" s="406" t="n"/>
      <c r="H502" s="406" t="n"/>
      <c r="I502" s="406" t="n"/>
      <c r="J502" s="406" t="n"/>
      <c r="K502" s="406" t="n"/>
    </row>
    <row r="503" ht="16.5" customFormat="1" customHeight="1" s="1">
      <c r="A503" s="241" t="n"/>
      <c r="B503" s="288" t="n"/>
      <c r="C503" s="406" t="n"/>
      <c r="D503" s="406" t="n"/>
      <c r="E503" s="406" t="n"/>
      <c r="F503" s="406" t="n"/>
      <c r="G503" s="406" t="n"/>
      <c r="H503" s="406" t="n"/>
      <c r="I503" s="406" t="n"/>
      <c r="J503" s="406" t="n"/>
      <c r="K503" s="406" t="n"/>
    </row>
  </sheetData>
  <autoFilter ref="A3:K503"/>
  <mergeCells count="1">
    <mergeCell ref="A1:M1"/>
  </mergeCells>
  <dataValidations count="4">
    <dataValidation sqref="D3" showDropDown="0" showInputMessage="1" showErrorMessage="1" allowBlank="0" type="list">
      <formula1>基础资料!$C:$C</formula1>
    </dataValidation>
    <dataValidation sqref="I3" showDropDown="0" showInputMessage="1" showErrorMessage="1" allowBlank="1" type="list">
      <formula1>基础资料!$B:$B</formula1>
    </dataValidation>
    <dataValidation sqref="J3" showDropDown="0" showInputMessage="1" showErrorMessage="1" allowBlank="1" type="list">
      <formula1>基础资料!$E:$E</formula1>
    </dataValidation>
    <dataValidation sqref="K3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35">
    <outlinePr summaryBelow="1" summaryRight="1"/>
    <pageSetUpPr/>
  </sheetPr>
  <dimension ref="A1:M503"/>
  <sheetViews>
    <sheetView showGridLines="0" workbookViewId="0">
      <pane ySplit="3" topLeftCell="A4" activePane="bottomLeft" state="frozen"/>
      <selection activeCell="A1" sqref="A1"/>
      <selection pane="bottomLeft" activeCell="A1" sqref="$A1:$XFD1"/>
    </sheetView>
  </sheetViews>
  <sheetFormatPr baseColWidth="8" defaultColWidth="9" defaultRowHeight="13.5"/>
  <cols>
    <col width="8" customWidth="1" style="65" min="1" max="1"/>
    <col width="12" customWidth="1" style="398" min="2" max="2"/>
    <col width="18" customWidth="1" style="399" min="3" max="3"/>
    <col width="14" customWidth="1" style="400" min="4" max="4"/>
    <col width="20" customWidth="1" style="399" min="5" max="5"/>
    <col width="18" customWidth="1" style="400" min="6" max="6"/>
    <col width="12" customWidth="1" style="399" min="7" max="8"/>
    <col width="16" customWidth="1" style="399" min="9" max="9"/>
    <col width="12" customWidth="1" style="400" min="10" max="10"/>
    <col width="7.375" customWidth="1" style="400" min="11" max="11"/>
    <col width="10" customWidth="1" style="1" min="12" max="16373"/>
    <col width="10" customWidth="1" style="1" min="16374" max="16374"/>
    <col width="9" customWidth="1" style="1" min="16375" max="16378"/>
    <col width="10" customWidth="1" style="1" min="16379" max="16379"/>
    <col width="9" customWidth="1" style="1" min="16380" max="16384"/>
  </cols>
  <sheetData>
    <row r="1" ht="28" customFormat="1" customHeight="1" s="1">
      <c r="A1" s="5" t="inlineStr">
        <is>
          <t>【现金】账户流水明细表</t>
        </is>
      </c>
    </row>
    <row r="2" ht="24" customFormat="1" customHeight="1" s="1">
      <c r="A2" s="7" t="inlineStr">
        <is>
          <t>账户名称</t>
        </is>
      </c>
      <c r="B2" s="407" t="inlineStr">
        <is>
          <t>杭州</t>
        </is>
      </c>
      <c r="C2" s="408" t="inlineStr">
        <is>
          <t>期初余额</t>
        </is>
      </c>
      <c r="D2" s="409">
        <f>IFERROR(VLOOKUP($B$2,数据录入!$C$5:$H$18,6,0),0)</f>
        <v/>
      </c>
      <c r="E2" s="408" t="inlineStr">
        <is>
          <t>收入合计</t>
        </is>
      </c>
      <c r="F2" s="409">
        <f>SUMIFS(数据录入!$F$19:$F$10000,数据录入!$C$19:$C$10000,$B$2)</f>
        <v/>
      </c>
      <c r="G2" s="408" t="inlineStr">
        <is>
          <t>支出合计</t>
        </is>
      </c>
      <c r="H2" s="409">
        <f>SUMIFS(数据录入!$G$19:$G$10000,数据录入!$C$19:$C$10000,$B$2)</f>
        <v/>
      </c>
      <c r="I2" s="408" t="inlineStr">
        <is>
          <t>当前余额</t>
        </is>
      </c>
      <c r="J2" s="409">
        <f>D2+F2-H2</f>
        <v/>
      </c>
      <c r="K2" s="410" t="n"/>
    </row>
    <row r="3" ht="24" customFormat="1" customHeight="1" s="1">
      <c r="A3" s="270" t="inlineStr">
        <is>
          <t>序号</t>
        </is>
      </c>
      <c r="B3" s="270" t="inlineStr">
        <is>
          <t>日期</t>
        </is>
      </c>
      <c r="C3" s="270" t="inlineStr">
        <is>
          <t>公司账户</t>
        </is>
      </c>
      <c r="D3" s="270" t="inlineStr">
        <is>
          <t>支出业务类别</t>
        </is>
      </c>
      <c r="E3" s="270" t="inlineStr">
        <is>
          <t>摘要内容</t>
        </is>
      </c>
      <c r="F3" s="270" t="inlineStr">
        <is>
          <t>收入</t>
        </is>
      </c>
      <c r="G3" s="270" t="inlineStr">
        <is>
          <t>支出</t>
        </is>
      </c>
      <c r="H3" s="271" t="inlineStr">
        <is>
          <t>账户余额</t>
        </is>
      </c>
      <c r="I3" s="270" t="inlineStr">
        <is>
          <t>产品</t>
        </is>
      </c>
      <c r="J3" s="286" t="inlineStr">
        <is>
          <t>客户</t>
        </is>
      </c>
      <c r="K3" s="405" t="inlineStr">
        <is>
          <t>供应商</t>
        </is>
      </c>
      <c r="L3" s="287" t="inlineStr">
        <is>
          <t>客户生日</t>
        </is>
      </c>
      <c r="M3" s="286" t="inlineStr">
        <is>
          <t>月份</t>
        </is>
      </c>
    </row>
    <row r="4" ht="20" customFormat="1" customHeight="1" s="1">
      <c r="A4" s="241">
        <f t="array" ref="A4:M5">_xlfn._xlws.FILTER(数据录入!$A$19:$M$10000,数据录入!$C$19:$C$10000=$B$2)</f>
        <v/>
      </c>
      <c r="B4" s="288" t="n">
        <v>46266</v>
      </c>
      <c r="C4" s="406" t="inlineStr">
        <is>
          <t>杭州</t>
        </is>
      </c>
      <c r="D4" s="406" t="inlineStr">
        <is>
          <t>差旅费</t>
        </is>
      </c>
      <c r="E4" s="406" t="n">
        <v>0</v>
      </c>
      <c r="F4" s="406" t="n">
        <v>0</v>
      </c>
      <c r="G4" s="406" t="n">
        <v>500</v>
      </c>
      <c r="H4" s="406" t="n">
        <v>-500</v>
      </c>
      <c r="I4" s="406" t="n">
        <v>0</v>
      </c>
      <c r="J4" s="406" t="n">
        <v>0</v>
      </c>
      <c r="K4" s="406" t="n">
        <v>0</v>
      </c>
      <c r="L4" s="1" t="n">
        <v>0</v>
      </c>
      <c r="M4" s="1" t="n">
        <v>202609</v>
      </c>
    </row>
    <row r="5" ht="20" customFormat="1" customHeight="1" s="1">
      <c r="A5" s="241" t="n">
        <v>32</v>
      </c>
      <c r="B5" s="288" t="n">
        <v>46266</v>
      </c>
      <c r="C5" s="406" t="inlineStr">
        <is>
          <t>杭州</t>
        </is>
      </c>
      <c r="D5" s="406" t="n">
        <v>0</v>
      </c>
      <c r="E5" s="406" t="n">
        <v>0</v>
      </c>
      <c r="F5" s="406" t="n">
        <v>5000</v>
      </c>
      <c r="G5" s="406" t="n">
        <v>0</v>
      </c>
      <c r="H5" s="406" t="n">
        <v>4500</v>
      </c>
      <c r="I5" s="406" t="n">
        <v>0</v>
      </c>
      <c r="J5" s="406" t="n">
        <v>0</v>
      </c>
      <c r="K5" s="406" t="n">
        <v>0</v>
      </c>
      <c r="L5" s="1" t="n">
        <v>0</v>
      </c>
      <c r="M5" s="1" t="n">
        <v>202609</v>
      </c>
    </row>
    <row r="6" ht="20" customFormat="1" customHeight="1" s="1">
      <c r="A6" s="241" t="n"/>
      <c r="B6" s="288" t="n"/>
      <c r="C6" s="406" t="n"/>
      <c r="D6" s="406" t="n"/>
      <c r="E6" s="406" t="n"/>
      <c r="F6" s="406" t="n"/>
      <c r="G6" s="406" t="n"/>
      <c r="H6" s="406" t="n"/>
      <c r="I6" s="406" t="n"/>
      <c r="J6" s="406" t="n"/>
      <c r="K6" s="406" t="n"/>
    </row>
    <row r="7" ht="20" customFormat="1" customHeight="1" s="1">
      <c r="A7" s="241" t="n"/>
      <c r="B7" s="288" t="n"/>
      <c r="C7" s="406" t="n"/>
      <c r="D7" s="406" t="n"/>
      <c r="E7" s="406" t="n"/>
      <c r="F7" s="406" t="n"/>
      <c r="G7" s="406" t="n"/>
      <c r="H7" s="406" t="n"/>
      <c r="I7" s="406" t="n"/>
      <c r="J7" s="406" t="n"/>
      <c r="K7" s="406" t="n"/>
    </row>
    <row r="8" ht="20" customFormat="1" customHeight="1" s="1">
      <c r="A8" s="241" t="n"/>
      <c r="B8" s="288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</row>
    <row r="9" ht="20" customFormat="1" customHeight="1" s="1">
      <c r="A9" s="241" t="n"/>
      <c r="B9" s="288" t="n"/>
      <c r="C9" s="406" t="n"/>
      <c r="D9" s="406" t="n"/>
      <c r="E9" s="406" t="n"/>
      <c r="F9" s="406" t="n"/>
      <c r="G9" s="406" t="n"/>
      <c r="H9" s="406" t="n"/>
      <c r="I9" s="406" t="n"/>
      <c r="J9" s="406" t="n"/>
      <c r="K9" s="406" t="n"/>
    </row>
    <row r="10" ht="20" customFormat="1" customHeight="1" s="1">
      <c r="A10" s="241" t="n"/>
      <c r="B10" s="288" t="n"/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</row>
    <row r="11" ht="20" customFormat="1" customHeight="1" s="1">
      <c r="A11" s="241" t="n"/>
      <c r="B11" s="288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</row>
    <row r="12" ht="20" customFormat="1" customHeight="1" s="1">
      <c r="A12" s="241" t="n"/>
      <c r="B12" s="288" t="n"/>
      <c r="C12" s="406" t="n"/>
      <c r="D12" s="406" t="n"/>
      <c r="E12" s="406" t="n"/>
      <c r="F12" s="406" t="n"/>
      <c r="G12" s="406" t="n"/>
      <c r="H12" s="406" t="n"/>
      <c r="I12" s="406" t="n"/>
      <c r="J12" s="406" t="n"/>
      <c r="K12" s="406" t="n"/>
    </row>
    <row r="13" ht="20" customFormat="1" customHeight="1" s="1">
      <c r="A13" s="241" t="n"/>
      <c r="B13" s="288" t="n"/>
      <c r="C13" s="406" t="n"/>
      <c r="D13" s="406" t="n"/>
      <c r="E13" s="406" t="n"/>
      <c r="F13" s="406" t="n"/>
      <c r="G13" s="406" t="n"/>
      <c r="H13" s="406" t="n"/>
      <c r="I13" s="406" t="n"/>
      <c r="J13" s="406" t="n"/>
      <c r="K13" s="406" t="n"/>
    </row>
    <row r="14" ht="20" customFormat="1" customHeight="1" s="1">
      <c r="A14" s="241" t="n"/>
      <c r="B14" s="288" t="n"/>
      <c r="C14" s="406" t="n"/>
      <c r="D14" s="406" t="n"/>
      <c r="E14" s="406" t="n"/>
      <c r="F14" s="406" t="n"/>
      <c r="G14" s="406" t="n"/>
      <c r="H14" s="406" t="n"/>
      <c r="I14" s="406" t="n"/>
      <c r="J14" s="406" t="n"/>
      <c r="K14" s="406" t="n"/>
    </row>
    <row r="15" ht="20" customFormat="1" customHeight="1" s="1">
      <c r="A15" s="241" t="n"/>
      <c r="B15" s="288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406" t="n"/>
    </row>
    <row r="16" ht="20" customFormat="1" customHeight="1" s="1">
      <c r="A16" s="241" t="n"/>
      <c r="B16" s="288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</row>
    <row r="17" ht="20" customFormat="1" customHeight="1" s="1">
      <c r="A17" s="241" t="n"/>
      <c r="B17" s="288" t="n"/>
      <c r="C17" s="406" t="n"/>
      <c r="D17" s="406" t="n"/>
      <c r="E17" s="406" t="n"/>
      <c r="F17" s="406" t="n"/>
      <c r="G17" s="406" t="n"/>
      <c r="H17" s="406" t="n"/>
      <c r="I17" s="406" t="n"/>
      <c r="J17" s="406" t="n"/>
      <c r="K17" s="406" t="n"/>
    </row>
    <row r="18" ht="20" customFormat="1" customHeight="1" s="1">
      <c r="A18" s="241" t="n"/>
      <c r="B18" s="288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6" t="n"/>
    </row>
    <row r="19" ht="20" customFormat="1" customHeight="1" s="1">
      <c r="A19" s="241" t="n"/>
      <c r="B19" s="288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406" t="n"/>
    </row>
    <row r="20" ht="20" customFormat="1" customHeight="1" s="1">
      <c r="A20" s="241" t="n"/>
      <c r="B20" s="288" t="n"/>
      <c r="C20" s="406" t="n"/>
      <c r="D20" s="406" t="n"/>
      <c r="E20" s="406" t="n"/>
      <c r="F20" s="406" t="n"/>
      <c r="G20" s="406" t="n"/>
      <c r="H20" s="406" t="n"/>
      <c r="I20" s="406" t="n"/>
      <c r="J20" s="406" t="n"/>
      <c r="K20" s="406" t="n"/>
    </row>
    <row r="21" ht="20" customFormat="1" customHeight="1" s="1">
      <c r="A21" s="241" t="n"/>
      <c r="B21" s="288" t="n"/>
      <c r="C21" s="406" t="n"/>
      <c r="D21" s="406" t="n"/>
      <c r="E21" s="406" t="n"/>
      <c r="F21" s="406" t="n"/>
      <c r="G21" s="406" t="n"/>
      <c r="H21" s="406" t="n"/>
      <c r="I21" s="406" t="n"/>
      <c r="J21" s="406" t="n"/>
      <c r="K21" s="406" t="n"/>
    </row>
    <row r="22" ht="20" customFormat="1" customHeight="1" s="1">
      <c r="A22" s="241" t="n"/>
      <c r="B22" s="288" t="n"/>
      <c r="C22" s="406" t="n"/>
      <c r="D22" s="406" t="n"/>
      <c r="E22" s="406" t="n"/>
      <c r="F22" s="406" t="n"/>
      <c r="G22" s="406" t="n"/>
      <c r="H22" s="406" t="n"/>
      <c r="I22" s="406" t="n"/>
      <c r="J22" s="406" t="n"/>
      <c r="K22" s="406" t="n"/>
    </row>
    <row r="23" ht="20" customFormat="1" customHeight="1" s="1">
      <c r="A23" s="241" t="n"/>
      <c r="B23" s="288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</row>
    <row r="24" ht="20" customFormat="1" customHeight="1" s="1">
      <c r="A24" s="241" t="n"/>
      <c r="B24" s="288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</row>
    <row r="25" ht="20" customFormat="1" customHeight="1" s="1">
      <c r="A25" s="241" t="n"/>
      <c r="B25" s="288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406" t="n"/>
    </row>
    <row r="26" ht="20" customFormat="1" customHeight="1" s="1">
      <c r="A26" s="241" t="n"/>
      <c r="B26" s="288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6" t="n"/>
    </row>
    <row r="27" ht="20" customFormat="1" customHeight="1" s="1">
      <c r="A27" s="241" t="n"/>
      <c r="B27" s="288" t="n"/>
      <c r="C27" s="406" t="n"/>
      <c r="D27" s="406" t="n"/>
      <c r="E27" s="406" t="n"/>
      <c r="F27" s="406" t="n"/>
      <c r="G27" s="406" t="n"/>
      <c r="H27" s="406" t="n"/>
      <c r="I27" s="406" t="n"/>
      <c r="J27" s="406" t="n"/>
      <c r="K27" s="406" t="n"/>
    </row>
    <row r="28" ht="20" customFormat="1" customHeight="1" s="1">
      <c r="A28" s="241" t="n"/>
      <c r="B28" s="288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</row>
    <row r="29" ht="20" customFormat="1" customHeight="1" s="1">
      <c r="A29" s="241" t="n"/>
      <c r="B29" s="288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6" t="n"/>
    </row>
    <row r="30" ht="20" customFormat="1" customHeight="1" s="1">
      <c r="A30" s="241" t="n"/>
      <c r="B30" s="288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406" t="n"/>
    </row>
    <row r="31" ht="20" customFormat="1" customHeight="1" s="1">
      <c r="A31" s="241" t="n"/>
      <c r="B31" s="288" t="n"/>
      <c r="C31" s="406" t="n"/>
      <c r="D31" s="406" t="n"/>
      <c r="E31" s="406" t="n"/>
      <c r="F31" s="406" t="n"/>
      <c r="G31" s="406" t="n"/>
      <c r="H31" s="406" t="n"/>
      <c r="I31" s="406" t="n"/>
      <c r="J31" s="406" t="n"/>
      <c r="K31" s="406" t="n"/>
    </row>
    <row r="32" ht="20" customFormat="1" customHeight="1" s="1">
      <c r="A32" s="241" t="n"/>
      <c r="B32" s="288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6" t="n"/>
    </row>
    <row r="33" ht="20" customFormat="1" customHeight="1" s="1">
      <c r="A33" s="241" t="n"/>
      <c r="B33" s="288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</row>
    <row r="34" ht="20" customFormat="1" customHeight="1" s="1">
      <c r="A34" s="241" t="n"/>
      <c r="B34" s="288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</row>
    <row r="35" ht="20" customFormat="1" customHeight="1" s="1">
      <c r="A35" s="241" t="n"/>
      <c r="B35" s="288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6" t="n"/>
    </row>
    <row r="36" ht="20" customFormat="1" customHeight="1" s="1">
      <c r="A36" s="241" t="n"/>
      <c r="B36" s="288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406" t="n"/>
    </row>
    <row r="37" ht="20" customFormat="1" customHeight="1" s="1">
      <c r="A37" s="241" t="n"/>
      <c r="B37" s="288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</row>
    <row r="38" ht="20" customFormat="1" customHeight="1" s="1">
      <c r="A38" s="241" t="n"/>
      <c r="B38" s="288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406" t="n"/>
    </row>
    <row r="39" ht="20" customFormat="1" customHeight="1" s="1">
      <c r="A39" s="241" t="n"/>
      <c r="B39" s="288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406" t="n"/>
    </row>
    <row r="40" ht="20" customFormat="1" customHeight="1" s="1">
      <c r="A40" s="241" t="n"/>
      <c r="B40" s="288" t="n"/>
      <c r="C40" s="406" t="n"/>
      <c r="D40" s="406" t="n"/>
      <c r="E40" s="406" t="n"/>
      <c r="F40" s="406" t="n"/>
      <c r="G40" s="406" t="n"/>
      <c r="H40" s="406" t="n"/>
      <c r="I40" s="406" t="n"/>
      <c r="J40" s="406" t="n"/>
      <c r="K40" s="406" t="n"/>
    </row>
    <row r="41" ht="20" customFormat="1" customHeight="1" s="1">
      <c r="A41" s="241" t="n"/>
      <c r="B41" s="288" t="n"/>
      <c r="C41" s="406" t="n"/>
      <c r="D41" s="406" t="n"/>
      <c r="E41" s="406" t="n"/>
      <c r="F41" s="406" t="n"/>
      <c r="G41" s="406" t="n"/>
      <c r="H41" s="406" t="n"/>
      <c r="I41" s="406" t="n"/>
      <c r="J41" s="406" t="n"/>
      <c r="K41" s="406" t="n"/>
    </row>
    <row r="42" ht="20" customFormat="1" customHeight="1" s="1">
      <c r="A42" s="241" t="n"/>
      <c r="B42" s="288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406" t="n"/>
    </row>
    <row r="43" ht="20" customFormat="1" customHeight="1" s="1">
      <c r="A43" s="241" t="n"/>
      <c r="B43" s="288" t="n"/>
      <c r="C43" s="406" t="n"/>
      <c r="D43" s="406" t="n"/>
      <c r="E43" s="406" t="n"/>
      <c r="F43" s="406" t="n"/>
      <c r="G43" s="406" t="n"/>
      <c r="H43" s="406" t="n"/>
      <c r="I43" s="406" t="n"/>
      <c r="J43" s="406" t="n"/>
      <c r="K43" s="406" t="n"/>
    </row>
    <row r="44" ht="20" customFormat="1" customHeight="1" s="1">
      <c r="A44" s="241" t="n"/>
      <c r="B44" s="288" t="n"/>
      <c r="C44" s="406" t="n"/>
      <c r="D44" s="406" t="n"/>
      <c r="E44" s="406" t="n"/>
      <c r="F44" s="406" t="n"/>
      <c r="G44" s="406" t="n"/>
      <c r="H44" s="406" t="n"/>
      <c r="I44" s="406" t="n"/>
      <c r="J44" s="406" t="n"/>
      <c r="K44" s="406" t="n"/>
    </row>
    <row r="45" ht="20" customFormat="1" customHeight="1" s="1">
      <c r="A45" s="241" t="n"/>
      <c r="B45" s="288" t="n"/>
      <c r="C45" s="406" t="n"/>
      <c r="D45" s="406" t="n"/>
      <c r="E45" s="406" t="n"/>
      <c r="F45" s="406" t="n"/>
      <c r="G45" s="406" t="n"/>
      <c r="H45" s="406" t="n"/>
      <c r="I45" s="406" t="n"/>
      <c r="J45" s="406" t="n"/>
      <c r="K45" s="406" t="n"/>
    </row>
    <row r="46" ht="20" customFormat="1" customHeight="1" s="1">
      <c r="A46" s="241" t="n"/>
      <c r="B46" s="288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</row>
    <row r="47" ht="20" customFormat="1" customHeight="1" s="1">
      <c r="A47" s="241" t="n"/>
      <c r="B47" s="288" t="n"/>
      <c r="C47" s="406" t="n"/>
      <c r="D47" s="406" t="n"/>
      <c r="E47" s="406" t="n"/>
      <c r="F47" s="406" t="n"/>
      <c r="G47" s="406" t="n"/>
      <c r="H47" s="406" t="n"/>
      <c r="I47" s="406" t="n"/>
      <c r="J47" s="406" t="n"/>
      <c r="K47" s="406" t="n"/>
    </row>
    <row r="48" ht="20" customFormat="1" customHeight="1" s="1">
      <c r="A48" s="241" t="n"/>
      <c r="B48" s="288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</row>
    <row r="49" ht="20" customFormat="1" customHeight="1" s="1">
      <c r="A49" s="241" t="n"/>
      <c r="B49" s="288" t="n"/>
      <c r="C49" s="406" t="n"/>
      <c r="D49" s="406" t="n"/>
      <c r="E49" s="406" t="n"/>
      <c r="F49" s="406" t="n"/>
      <c r="G49" s="406" t="n"/>
      <c r="H49" s="406" t="n"/>
      <c r="I49" s="406" t="n"/>
      <c r="J49" s="406" t="n"/>
      <c r="K49" s="406" t="n"/>
    </row>
    <row r="50" ht="20" customFormat="1" customHeight="1" s="1">
      <c r="A50" s="241" t="n"/>
      <c r="B50" s="288" t="n"/>
      <c r="C50" s="406" t="n"/>
      <c r="D50" s="406" t="n"/>
      <c r="E50" s="406" t="n"/>
      <c r="F50" s="406" t="n"/>
      <c r="G50" s="406" t="n"/>
      <c r="H50" s="406" t="n"/>
      <c r="I50" s="406" t="n"/>
      <c r="J50" s="406" t="n"/>
      <c r="K50" s="406" t="n"/>
    </row>
    <row r="51" ht="20" customFormat="1" customHeight="1" s="1">
      <c r="A51" s="241" t="n"/>
      <c r="B51" s="288" t="n"/>
      <c r="C51" s="406" t="n"/>
      <c r="D51" s="406" t="n"/>
      <c r="E51" s="406" t="n"/>
      <c r="F51" s="406" t="n"/>
      <c r="G51" s="406" t="n"/>
      <c r="H51" s="406" t="n"/>
      <c r="I51" s="406" t="n"/>
      <c r="J51" s="406" t="n"/>
      <c r="K51" s="406" t="n"/>
    </row>
    <row r="52" ht="20" customFormat="1" customHeight="1" s="1">
      <c r="A52" s="241" t="n"/>
      <c r="B52" s="288" t="n"/>
      <c r="C52" s="406" t="n"/>
      <c r="D52" s="406" t="n"/>
      <c r="E52" s="406" t="n"/>
      <c r="F52" s="406" t="n"/>
      <c r="G52" s="406" t="n"/>
      <c r="H52" s="406" t="n"/>
      <c r="I52" s="406" t="n"/>
      <c r="J52" s="406" t="n"/>
      <c r="K52" s="406" t="n"/>
    </row>
    <row r="53" ht="20" customFormat="1" customHeight="1" s="1">
      <c r="A53" s="241" t="n"/>
      <c r="B53" s="288" t="n"/>
      <c r="C53" s="406" t="n"/>
      <c r="D53" s="406" t="n"/>
      <c r="E53" s="406" t="n"/>
      <c r="F53" s="406" t="n"/>
      <c r="G53" s="406" t="n"/>
      <c r="H53" s="406" t="n"/>
      <c r="I53" s="406" t="n"/>
      <c r="J53" s="406" t="n"/>
      <c r="K53" s="406" t="n"/>
    </row>
    <row r="54" ht="20" customFormat="1" customHeight="1" s="1">
      <c r="A54" s="241" t="n"/>
      <c r="B54" s="288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6" t="n"/>
    </row>
    <row r="55" ht="20" customFormat="1" customHeight="1" s="1">
      <c r="A55" s="241" t="n"/>
      <c r="B55" s="288" t="n"/>
      <c r="C55" s="406" t="n"/>
      <c r="D55" s="406" t="n"/>
      <c r="E55" s="406" t="n"/>
      <c r="F55" s="406" t="n"/>
      <c r="G55" s="406" t="n"/>
      <c r="H55" s="406" t="n"/>
      <c r="I55" s="406" t="n"/>
      <c r="J55" s="406" t="n"/>
      <c r="K55" s="406" t="n"/>
    </row>
    <row r="56" ht="20" customFormat="1" customHeight="1" s="1">
      <c r="A56" s="241" t="n"/>
      <c r="B56" s="288" t="n"/>
      <c r="C56" s="406" t="n"/>
      <c r="D56" s="406" t="n"/>
      <c r="E56" s="406" t="n"/>
      <c r="F56" s="406" t="n"/>
      <c r="G56" s="406" t="n"/>
      <c r="H56" s="406" t="n"/>
      <c r="I56" s="406" t="n"/>
      <c r="J56" s="406" t="n"/>
      <c r="K56" s="406" t="n"/>
    </row>
    <row r="57" ht="20" customFormat="1" customHeight="1" s="1">
      <c r="A57" s="241" t="n"/>
      <c r="B57" s="288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406" t="n"/>
    </row>
    <row r="58" ht="20" customFormat="1" customHeight="1" s="1">
      <c r="A58" s="241" t="n"/>
      <c r="B58" s="288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</row>
    <row r="59" ht="20" customFormat="1" customHeight="1" s="1">
      <c r="A59" s="241" t="n"/>
      <c r="B59" s="288" t="n"/>
      <c r="C59" s="406" t="n"/>
      <c r="D59" s="406" t="n"/>
      <c r="E59" s="406" t="n"/>
      <c r="F59" s="406" t="n"/>
      <c r="G59" s="406" t="n"/>
      <c r="H59" s="406" t="n"/>
      <c r="I59" s="406" t="n"/>
      <c r="J59" s="406" t="n"/>
      <c r="K59" s="406" t="n"/>
    </row>
    <row r="60" ht="20" customFormat="1" customHeight="1" s="1">
      <c r="A60" s="241" t="n"/>
      <c r="B60" s="288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</row>
    <row r="61" ht="20" customFormat="1" customHeight="1" s="1">
      <c r="A61" s="241" t="n"/>
      <c r="B61" s="288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</row>
    <row r="62" ht="20" customFormat="1" customHeight="1" s="1">
      <c r="A62" s="241" t="n"/>
      <c r="B62" s="288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</row>
    <row r="63" ht="20" customFormat="1" customHeight="1" s="1">
      <c r="A63" s="241" t="n"/>
      <c r="B63" s="288" t="n"/>
      <c r="C63" s="406" t="n"/>
      <c r="D63" s="406" t="n"/>
      <c r="E63" s="406" t="n"/>
      <c r="F63" s="406" t="n"/>
      <c r="G63" s="406" t="n"/>
      <c r="H63" s="406" t="n"/>
      <c r="I63" s="406" t="n"/>
      <c r="J63" s="406" t="n"/>
      <c r="K63" s="406" t="n"/>
    </row>
    <row r="64" ht="20" customFormat="1" customHeight="1" s="1">
      <c r="A64" s="241" t="n"/>
      <c r="B64" s="288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</row>
    <row r="65" ht="20" customFormat="1" customHeight="1" s="1">
      <c r="A65" s="241" t="n"/>
      <c r="B65" s="288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</row>
    <row r="66" ht="20" customFormat="1" customHeight="1" s="1">
      <c r="A66" s="241" t="n"/>
      <c r="B66" s="288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</row>
    <row r="67" ht="20" customFormat="1" customHeight="1" s="1">
      <c r="A67" s="241" t="n"/>
      <c r="B67" s="288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</row>
    <row r="68" ht="20" customFormat="1" customHeight="1" s="1">
      <c r="A68" s="241" t="n"/>
      <c r="B68" s="288" t="n"/>
      <c r="C68" s="406" t="n"/>
      <c r="D68" s="406" t="n"/>
      <c r="E68" s="406" t="n"/>
      <c r="F68" s="406" t="n"/>
      <c r="G68" s="406" t="n"/>
      <c r="H68" s="406" t="n"/>
      <c r="I68" s="406" t="n"/>
      <c r="J68" s="406" t="n"/>
      <c r="K68" s="406" t="n"/>
    </row>
    <row r="69" ht="20" customFormat="1" customHeight="1" s="1">
      <c r="A69" s="241" t="n"/>
      <c r="B69" s="288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</row>
    <row r="70" ht="20" customFormat="1" customHeight="1" s="1">
      <c r="A70" s="241" t="n"/>
      <c r="B70" s="288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</row>
    <row r="71" ht="20" customFormat="1" customHeight="1" s="1">
      <c r="A71" s="241" t="n"/>
      <c r="B71" s="288" t="n"/>
      <c r="C71" s="406" t="n"/>
      <c r="D71" s="406" t="n"/>
      <c r="E71" s="406" t="n"/>
      <c r="F71" s="406" t="n"/>
      <c r="G71" s="406" t="n"/>
      <c r="H71" s="406" t="n"/>
      <c r="I71" s="406" t="n"/>
      <c r="J71" s="406" t="n"/>
      <c r="K71" s="406" t="n"/>
    </row>
    <row r="72" ht="20" customFormat="1" customHeight="1" s="1">
      <c r="A72" s="241" t="n"/>
      <c r="B72" s="288" t="n"/>
      <c r="C72" s="406" t="n"/>
      <c r="D72" s="406" t="n"/>
      <c r="E72" s="406" t="n"/>
      <c r="F72" s="406" t="n"/>
      <c r="G72" s="406" t="n"/>
      <c r="H72" s="406" t="n"/>
      <c r="I72" s="406" t="n"/>
      <c r="J72" s="406" t="n"/>
      <c r="K72" s="406" t="n"/>
    </row>
    <row r="73" ht="20" customFormat="1" customHeight="1" s="1">
      <c r="A73" s="241" t="n"/>
      <c r="B73" s="288" t="n"/>
      <c r="C73" s="406" t="n"/>
      <c r="D73" s="406" t="n"/>
      <c r="E73" s="406" t="n"/>
      <c r="F73" s="406" t="n"/>
      <c r="G73" s="406" t="n"/>
      <c r="H73" s="406" t="n"/>
      <c r="I73" s="406" t="n"/>
      <c r="J73" s="406" t="n"/>
      <c r="K73" s="406" t="n"/>
    </row>
    <row r="74" ht="20" customFormat="1" customHeight="1" s="1">
      <c r="A74" s="241" t="n"/>
      <c r="B74" s="288" t="n"/>
      <c r="C74" s="406" t="n"/>
      <c r="D74" s="406" t="n"/>
      <c r="E74" s="406" t="n"/>
      <c r="F74" s="406" t="n"/>
      <c r="G74" s="406" t="n"/>
      <c r="H74" s="406" t="n"/>
      <c r="I74" s="406" t="n"/>
      <c r="J74" s="406" t="n"/>
      <c r="K74" s="406" t="n"/>
    </row>
    <row r="75" ht="20" customFormat="1" customHeight="1" s="1">
      <c r="A75" s="241" t="n"/>
      <c r="B75" s="288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</row>
    <row r="76" ht="20" customFormat="1" customHeight="1" s="1">
      <c r="A76" s="241" t="n"/>
      <c r="B76" s="288" t="n"/>
      <c r="C76" s="406" t="n"/>
      <c r="D76" s="406" t="n"/>
      <c r="E76" s="406" t="n"/>
      <c r="F76" s="406" t="n"/>
      <c r="G76" s="406" t="n"/>
      <c r="H76" s="406" t="n"/>
      <c r="I76" s="406" t="n"/>
      <c r="J76" s="406" t="n"/>
      <c r="K76" s="406" t="n"/>
    </row>
    <row r="77" ht="20" customFormat="1" customHeight="1" s="1">
      <c r="A77" s="241" t="n"/>
      <c r="B77" s="288" t="n"/>
      <c r="C77" s="406" t="n"/>
      <c r="D77" s="406" t="n"/>
      <c r="E77" s="406" t="n"/>
      <c r="F77" s="406" t="n"/>
      <c r="G77" s="406" t="n"/>
      <c r="H77" s="406" t="n"/>
      <c r="I77" s="406" t="n"/>
      <c r="J77" s="406" t="n"/>
      <c r="K77" s="406" t="n"/>
    </row>
    <row r="78" ht="20" customFormat="1" customHeight="1" s="1">
      <c r="A78" s="241" t="n"/>
      <c r="B78" s="288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</row>
    <row r="79" ht="20" customFormat="1" customHeight="1" s="1">
      <c r="A79" s="241" t="n"/>
      <c r="B79" s="288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</row>
    <row r="80" ht="20" customFormat="1" customHeight="1" s="1">
      <c r="A80" s="241" t="n"/>
      <c r="B80" s="288" t="n"/>
      <c r="C80" s="406" t="n"/>
      <c r="D80" s="406" t="n"/>
      <c r="E80" s="406" t="n"/>
      <c r="F80" s="406" t="n"/>
      <c r="G80" s="406" t="n"/>
      <c r="H80" s="406" t="n"/>
      <c r="I80" s="406" t="n"/>
      <c r="J80" s="406" t="n"/>
      <c r="K80" s="406" t="n"/>
    </row>
    <row r="81" ht="20" customFormat="1" customHeight="1" s="1">
      <c r="A81" s="241" t="n"/>
      <c r="B81" s="288" t="n"/>
      <c r="C81" s="406" t="n"/>
      <c r="D81" s="406" t="n"/>
      <c r="E81" s="406" t="n"/>
      <c r="F81" s="406" t="n"/>
      <c r="G81" s="406" t="n"/>
      <c r="H81" s="406" t="n"/>
      <c r="I81" s="406" t="n"/>
      <c r="J81" s="406" t="n"/>
      <c r="K81" s="406" t="n"/>
    </row>
    <row r="82" ht="20" customFormat="1" customHeight="1" s="1">
      <c r="A82" s="241" t="n"/>
      <c r="B82" s="288" t="n"/>
      <c r="C82" s="406" t="n"/>
      <c r="D82" s="406" t="n"/>
      <c r="E82" s="406" t="n"/>
      <c r="F82" s="406" t="n"/>
      <c r="G82" s="406" t="n"/>
      <c r="H82" s="406" t="n"/>
      <c r="I82" s="406" t="n"/>
      <c r="J82" s="406" t="n"/>
      <c r="K82" s="406" t="n"/>
    </row>
    <row r="83" ht="20" customFormat="1" customHeight="1" s="1">
      <c r="A83" s="241" t="n"/>
      <c r="B83" s="288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</row>
    <row r="84" ht="20" customFormat="1" customHeight="1" s="1">
      <c r="A84" s="241" t="n"/>
      <c r="B84" s="288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</row>
    <row r="85" ht="20" customFormat="1" customHeight="1" s="1">
      <c r="A85" s="241" t="n"/>
      <c r="B85" s="288" t="n"/>
      <c r="C85" s="406" t="n"/>
      <c r="D85" s="406" t="n"/>
      <c r="E85" s="406" t="n"/>
      <c r="F85" s="406" t="n"/>
      <c r="G85" s="406" t="n"/>
      <c r="H85" s="406" t="n"/>
      <c r="I85" s="406" t="n"/>
      <c r="J85" s="406" t="n"/>
      <c r="K85" s="406" t="n"/>
    </row>
    <row r="86" ht="20" customFormat="1" customHeight="1" s="1">
      <c r="A86" s="241" t="n"/>
      <c r="B86" s="288" t="n"/>
      <c r="C86" s="406" t="n"/>
      <c r="D86" s="406" t="n"/>
      <c r="E86" s="406" t="n"/>
      <c r="F86" s="406" t="n"/>
      <c r="G86" s="406" t="n"/>
      <c r="H86" s="406" t="n"/>
      <c r="I86" s="406" t="n"/>
      <c r="J86" s="406" t="n"/>
      <c r="K86" s="406" t="n"/>
    </row>
    <row r="87" ht="20" customFormat="1" customHeight="1" s="1">
      <c r="A87" s="241" t="n"/>
      <c r="B87" s="288" t="n"/>
      <c r="C87" s="406" t="n"/>
      <c r="D87" s="406" t="n"/>
      <c r="E87" s="406" t="n"/>
      <c r="F87" s="406" t="n"/>
      <c r="G87" s="406" t="n"/>
      <c r="H87" s="406" t="n"/>
      <c r="I87" s="406" t="n"/>
      <c r="J87" s="406" t="n"/>
      <c r="K87" s="406" t="n"/>
    </row>
    <row r="88" ht="20" customFormat="1" customHeight="1" s="1">
      <c r="A88" s="241" t="n"/>
      <c r="B88" s="288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</row>
    <row r="89" ht="20" customFormat="1" customHeight="1" s="1">
      <c r="A89" s="241" t="n"/>
      <c r="B89" s="288" t="n"/>
      <c r="C89" s="406" t="n"/>
      <c r="D89" s="406" t="n"/>
      <c r="E89" s="406" t="n"/>
      <c r="F89" s="406" t="n"/>
      <c r="G89" s="406" t="n"/>
      <c r="H89" s="406" t="n"/>
      <c r="I89" s="406" t="n"/>
      <c r="J89" s="406" t="n"/>
      <c r="K89" s="406" t="n"/>
    </row>
    <row r="90" ht="20" customFormat="1" customHeight="1" s="1">
      <c r="A90" s="241" t="n"/>
      <c r="B90" s="288" t="n"/>
      <c r="C90" s="406" t="n"/>
      <c r="D90" s="406" t="n"/>
      <c r="E90" s="406" t="n"/>
      <c r="F90" s="406" t="n"/>
      <c r="G90" s="406" t="n"/>
      <c r="H90" s="406" t="n"/>
      <c r="I90" s="406" t="n"/>
      <c r="J90" s="406" t="n"/>
      <c r="K90" s="406" t="n"/>
    </row>
    <row r="91" ht="20" customFormat="1" customHeight="1" s="1">
      <c r="A91" s="241" t="n"/>
      <c r="B91" s="288" t="n"/>
      <c r="C91" s="406" t="n"/>
      <c r="D91" s="406" t="n"/>
      <c r="E91" s="406" t="n"/>
      <c r="F91" s="406" t="n"/>
      <c r="G91" s="406" t="n"/>
      <c r="H91" s="406" t="n"/>
      <c r="I91" s="406" t="n"/>
      <c r="J91" s="406" t="n"/>
      <c r="K91" s="406" t="n"/>
    </row>
    <row r="92" ht="20" customFormat="1" customHeight="1" s="1">
      <c r="A92" s="241" t="n"/>
      <c r="B92" s="288" t="n"/>
      <c r="C92" s="406" t="n"/>
      <c r="D92" s="406" t="n"/>
      <c r="E92" s="406" t="n"/>
      <c r="F92" s="406" t="n"/>
      <c r="G92" s="406" t="n"/>
      <c r="H92" s="406" t="n"/>
      <c r="I92" s="406" t="n"/>
      <c r="J92" s="406" t="n"/>
      <c r="K92" s="406" t="n"/>
    </row>
    <row r="93" ht="20" customFormat="1" customHeight="1" s="1">
      <c r="A93" s="241" t="n"/>
      <c r="B93" s="288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</row>
    <row r="94" ht="20" customFormat="1" customHeight="1" s="1">
      <c r="A94" s="241" t="n"/>
      <c r="B94" s="288" t="n"/>
      <c r="C94" s="406" t="n"/>
      <c r="D94" s="406" t="n"/>
      <c r="E94" s="406" t="n"/>
      <c r="F94" s="406" t="n"/>
      <c r="G94" s="406" t="n"/>
      <c r="H94" s="406" t="n"/>
      <c r="I94" s="406" t="n"/>
      <c r="J94" s="406" t="n"/>
      <c r="K94" s="406" t="n"/>
    </row>
    <row r="95" ht="20" customFormat="1" customHeight="1" s="1">
      <c r="A95" s="241" t="n"/>
      <c r="B95" s="288" t="n"/>
      <c r="C95" s="406" t="n"/>
      <c r="D95" s="406" t="n"/>
      <c r="E95" s="406" t="n"/>
      <c r="F95" s="406" t="n"/>
      <c r="G95" s="406" t="n"/>
      <c r="H95" s="406" t="n"/>
      <c r="I95" s="406" t="n"/>
      <c r="J95" s="406" t="n"/>
      <c r="K95" s="406" t="n"/>
    </row>
    <row r="96" ht="20" customFormat="1" customHeight="1" s="1">
      <c r="A96" s="241" t="n"/>
      <c r="B96" s="288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</row>
    <row r="97" ht="20" customFormat="1" customHeight="1" s="1">
      <c r="A97" s="241" t="n"/>
      <c r="B97" s="288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</row>
    <row r="98" ht="20" customFormat="1" customHeight="1" s="1">
      <c r="A98" s="241" t="n"/>
      <c r="B98" s="288" t="n"/>
      <c r="C98" s="406" t="n"/>
      <c r="D98" s="406" t="n"/>
      <c r="E98" s="406" t="n"/>
      <c r="F98" s="406" t="n"/>
      <c r="G98" s="406" t="n"/>
      <c r="H98" s="406" t="n"/>
      <c r="I98" s="406" t="n"/>
      <c r="J98" s="406" t="n"/>
      <c r="K98" s="406" t="n"/>
    </row>
    <row r="99" ht="20" customFormat="1" customHeight="1" s="1">
      <c r="A99" s="241" t="n"/>
      <c r="B99" s="288" t="n"/>
      <c r="C99" s="406" t="n"/>
      <c r="D99" s="406" t="n"/>
      <c r="E99" s="406" t="n"/>
      <c r="F99" s="406" t="n"/>
      <c r="G99" s="406" t="n"/>
      <c r="H99" s="406" t="n"/>
      <c r="I99" s="406" t="n"/>
      <c r="J99" s="406" t="n"/>
      <c r="K99" s="406" t="n"/>
    </row>
    <row r="100" ht="20" customFormat="1" customHeight="1" s="1">
      <c r="A100" s="241" t="n"/>
      <c r="B100" s="288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</row>
    <row r="101" ht="20" customFormat="1" customHeight="1" s="1">
      <c r="A101" s="241" t="n"/>
      <c r="B101" s="288" t="n"/>
      <c r="C101" s="406" t="n"/>
      <c r="D101" s="406" t="n"/>
      <c r="E101" s="406" t="n"/>
      <c r="F101" s="406" t="n"/>
      <c r="G101" s="406" t="n"/>
      <c r="H101" s="406" t="n"/>
      <c r="I101" s="406" t="n"/>
      <c r="J101" s="406" t="n"/>
      <c r="K101" s="406" t="n"/>
    </row>
    <row r="102" ht="20" customFormat="1" customHeight="1" s="1">
      <c r="A102" s="241" t="n"/>
      <c r="B102" s="288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</row>
    <row r="103" ht="20" customFormat="1" customHeight="1" s="1">
      <c r="A103" s="241" t="n"/>
      <c r="B103" s="288" t="n"/>
      <c r="C103" s="406" t="n"/>
      <c r="D103" s="406" t="n"/>
      <c r="E103" s="406" t="n"/>
      <c r="F103" s="406" t="n"/>
      <c r="G103" s="406" t="n"/>
      <c r="H103" s="406" t="n"/>
      <c r="I103" s="406" t="n"/>
      <c r="J103" s="406" t="n"/>
      <c r="K103" s="406" t="n"/>
    </row>
    <row r="104" ht="20" customFormat="1" customHeight="1" s="1">
      <c r="A104" s="241" t="n"/>
      <c r="B104" s="288" t="n"/>
      <c r="C104" s="406" t="n"/>
      <c r="D104" s="406" t="n"/>
      <c r="E104" s="406" t="n"/>
      <c r="F104" s="406" t="n"/>
      <c r="G104" s="406" t="n"/>
      <c r="H104" s="406" t="n"/>
      <c r="I104" s="406" t="n"/>
      <c r="J104" s="406" t="n"/>
      <c r="K104" s="406" t="n"/>
    </row>
    <row r="105" ht="20" customFormat="1" customHeight="1" s="1">
      <c r="A105" s="241" t="n"/>
      <c r="B105" s="288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</row>
    <row r="106" ht="20" customFormat="1" customHeight="1" s="1">
      <c r="A106" s="241" t="n"/>
      <c r="B106" s="288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</row>
    <row r="107" ht="20" customFormat="1" customHeight="1" s="1">
      <c r="A107" s="241" t="n"/>
      <c r="B107" s="288" t="n"/>
      <c r="C107" s="406" t="n"/>
      <c r="D107" s="406" t="n"/>
      <c r="E107" s="406" t="n"/>
      <c r="F107" s="406" t="n"/>
      <c r="G107" s="406" t="n"/>
      <c r="H107" s="406" t="n"/>
      <c r="I107" s="406" t="n"/>
      <c r="J107" s="406" t="n"/>
      <c r="K107" s="406" t="n"/>
    </row>
    <row r="108" ht="20" customFormat="1" customHeight="1" s="1">
      <c r="A108" s="241" t="n"/>
      <c r="B108" s="288" t="n"/>
      <c r="C108" s="406" t="n"/>
      <c r="D108" s="406" t="n"/>
      <c r="E108" s="406" t="n"/>
      <c r="F108" s="406" t="n"/>
      <c r="G108" s="406" t="n"/>
      <c r="H108" s="406" t="n"/>
      <c r="I108" s="406" t="n"/>
      <c r="J108" s="406" t="n"/>
      <c r="K108" s="406" t="n"/>
    </row>
    <row r="109" ht="20" customFormat="1" customHeight="1" s="1">
      <c r="A109" s="241" t="n"/>
      <c r="B109" s="288" t="n"/>
      <c r="C109" s="406" t="n"/>
      <c r="D109" s="406" t="n"/>
      <c r="E109" s="406" t="n"/>
      <c r="F109" s="406" t="n"/>
      <c r="G109" s="406" t="n"/>
      <c r="H109" s="406" t="n"/>
      <c r="I109" s="406" t="n"/>
      <c r="J109" s="406" t="n"/>
      <c r="K109" s="406" t="n"/>
    </row>
    <row r="110" ht="20" customFormat="1" customHeight="1" s="1">
      <c r="A110" s="241" t="n"/>
      <c r="B110" s="288" t="n"/>
      <c r="C110" s="406" t="n"/>
      <c r="D110" s="406" t="n"/>
      <c r="E110" s="406" t="n"/>
      <c r="F110" s="406" t="n"/>
      <c r="G110" s="406" t="n"/>
      <c r="H110" s="406" t="n"/>
      <c r="I110" s="406" t="n"/>
      <c r="J110" s="406" t="n"/>
      <c r="K110" s="406" t="n"/>
    </row>
    <row r="111" ht="20" customFormat="1" customHeight="1" s="1">
      <c r="A111" s="241" t="n"/>
      <c r="B111" s="288" t="n"/>
      <c r="C111" s="406" t="n"/>
      <c r="D111" s="406" t="n"/>
      <c r="E111" s="406" t="n"/>
      <c r="F111" s="406" t="n"/>
      <c r="G111" s="406" t="n"/>
      <c r="H111" s="406" t="n"/>
      <c r="I111" s="406" t="n"/>
      <c r="J111" s="406" t="n"/>
      <c r="K111" s="406" t="n"/>
    </row>
    <row r="112" ht="20" customFormat="1" customHeight="1" s="1">
      <c r="A112" s="241" t="n"/>
      <c r="B112" s="288" t="n"/>
      <c r="C112" s="406" t="n"/>
      <c r="D112" s="406" t="n"/>
      <c r="E112" s="406" t="n"/>
      <c r="F112" s="406" t="n"/>
      <c r="G112" s="406" t="n"/>
      <c r="H112" s="406" t="n"/>
      <c r="I112" s="406" t="n"/>
      <c r="J112" s="406" t="n"/>
      <c r="K112" s="406" t="n"/>
    </row>
    <row r="113" ht="20" customFormat="1" customHeight="1" s="1">
      <c r="A113" s="241" t="n"/>
      <c r="B113" s="288" t="n"/>
      <c r="C113" s="406" t="n"/>
      <c r="D113" s="406" t="n"/>
      <c r="E113" s="406" t="n"/>
      <c r="F113" s="406" t="n"/>
      <c r="G113" s="406" t="n"/>
      <c r="H113" s="406" t="n"/>
      <c r="I113" s="406" t="n"/>
      <c r="J113" s="406" t="n"/>
      <c r="K113" s="406" t="n"/>
    </row>
    <row r="114" ht="20" customFormat="1" customHeight="1" s="1">
      <c r="A114" s="241" t="n"/>
      <c r="B114" s="288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</row>
    <row r="115" ht="20" customFormat="1" customHeight="1" s="1">
      <c r="A115" s="241" t="n"/>
      <c r="B115" s="288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</row>
    <row r="116" ht="20" customFormat="1" customHeight="1" s="1">
      <c r="A116" s="241" t="n"/>
      <c r="B116" s="288" t="n"/>
      <c r="C116" s="406" t="n"/>
      <c r="D116" s="406" t="n"/>
      <c r="E116" s="406" t="n"/>
      <c r="F116" s="406" t="n"/>
      <c r="G116" s="406" t="n"/>
      <c r="H116" s="406" t="n"/>
      <c r="I116" s="406" t="n"/>
      <c r="J116" s="406" t="n"/>
      <c r="K116" s="406" t="n"/>
    </row>
    <row r="117" ht="20" customFormat="1" customHeight="1" s="1">
      <c r="A117" s="241" t="n"/>
      <c r="B117" s="288" t="n"/>
      <c r="C117" s="406" t="n"/>
      <c r="D117" s="406" t="n"/>
      <c r="E117" s="406" t="n"/>
      <c r="F117" s="406" t="n"/>
      <c r="G117" s="406" t="n"/>
      <c r="H117" s="406" t="n"/>
      <c r="I117" s="406" t="n"/>
      <c r="J117" s="406" t="n"/>
      <c r="K117" s="406" t="n"/>
    </row>
    <row r="118" ht="20" customFormat="1" customHeight="1" s="1">
      <c r="A118" s="241" t="n"/>
      <c r="B118" s="288" t="n"/>
      <c r="C118" s="406" t="n"/>
      <c r="D118" s="406" t="n"/>
      <c r="E118" s="406" t="n"/>
      <c r="F118" s="406" t="n"/>
      <c r="G118" s="406" t="n"/>
      <c r="H118" s="406" t="n"/>
      <c r="I118" s="406" t="n"/>
      <c r="J118" s="406" t="n"/>
      <c r="K118" s="406" t="n"/>
    </row>
    <row r="119" ht="20" customFormat="1" customHeight="1" s="1">
      <c r="A119" s="241" t="n"/>
      <c r="B119" s="288" t="n"/>
      <c r="C119" s="406" t="n"/>
      <c r="D119" s="406" t="n"/>
      <c r="E119" s="406" t="n"/>
      <c r="F119" s="406" t="n"/>
      <c r="G119" s="406" t="n"/>
      <c r="H119" s="406" t="n"/>
      <c r="I119" s="406" t="n"/>
      <c r="J119" s="406" t="n"/>
      <c r="K119" s="406" t="n"/>
    </row>
    <row r="120" ht="20" customFormat="1" customHeight="1" s="1">
      <c r="A120" s="241" t="n"/>
      <c r="B120" s="288" t="n"/>
      <c r="C120" s="406" t="n"/>
      <c r="D120" s="406" t="n"/>
      <c r="E120" s="406" t="n"/>
      <c r="F120" s="406" t="n"/>
      <c r="G120" s="406" t="n"/>
      <c r="H120" s="406" t="n"/>
      <c r="I120" s="406" t="n"/>
      <c r="J120" s="406" t="n"/>
      <c r="K120" s="406" t="n"/>
    </row>
    <row r="121" ht="20" customFormat="1" customHeight="1" s="1">
      <c r="A121" s="241" t="n"/>
      <c r="B121" s="288" t="n"/>
      <c r="C121" s="406" t="n"/>
      <c r="D121" s="406" t="n"/>
      <c r="E121" s="406" t="n"/>
      <c r="F121" s="406" t="n"/>
      <c r="G121" s="406" t="n"/>
      <c r="H121" s="406" t="n"/>
      <c r="I121" s="406" t="n"/>
      <c r="J121" s="406" t="n"/>
      <c r="K121" s="406" t="n"/>
    </row>
    <row r="122" ht="20" customFormat="1" customHeight="1" s="1">
      <c r="A122" s="241" t="n"/>
      <c r="B122" s="288" t="n"/>
      <c r="C122" s="406" t="n"/>
      <c r="D122" s="406" t="n"/>
      <c r="E122" s="406" t="n"/>
      <c r="F122" s="406" t="n"/>
      <c r="G122" s="406" t="n"/>
      <c r="H122" s="406" t="n"/>
      <c r="I122" s="406" t="n"/>
      <c r="J122" s="406" t="n"/>
      <c r="K122" s="406" t="n"/>
    </row>
    <row r="123" ht="20" customFormat="1" customHeight="1" s="1">
      <c r="A123" s="241" t="n"/>
      <c r="B123" s="288" t="n"/>
      <c r="C123" s="406" t="n"/>
      <c r="D123" s="406" t="n"/>
      <c r="E123" s="406" t="n"/>
      <c r="F123" s="406" t="n"/>
      <c r="G123" s="406" t="n"/>
      <c r="H123" s="406" t="n"/>
      <c r="I123" s="406" t="n"/>
      <c r="J123" s="406" t="n"/>
      <c r="K123" s="406" t="n"/>
    </row>
    <row r="124" ht="20" customFormat="1" customHeight="1" s="1">
      <c r="A124" s="241" t="n"/>
      <c r="B124" s="288" t="n"/>
      <c r="C124" s="406" t="n"/>
      <c r="D124" s="406" t="n"/>
      <c r="E124" s="406" t="n"/>
      <c r="F124" s="406" t="n"/>
      <c r="G124" s="406" t="n"/>
      <c r="H124" s="406" t="n"/>
      <c r="I124" s="406" t="n"/>
      <c r="J124" s="406" t="n"/>
      <c r="K124" s="406" t="n"/>
    </row>
    <row r="125" ht="20" customFormat="1" customHeight="1" s="1">
      <c r="A125" s="241" t="n"/>
      <c r="B125" s="288" t="n"/>
      <c r="C125" s="406" t="n"/>
      <c r="D125" s="406" t="n"/>
      <c r="E125" s="406" t="n"/>
      <c r="F125" s="406" t="n"/>
      <c r="G125" s="406" t="n"/>
      <c r="H125" s="406" t="n"/>
      <c r="I125" s="406" t="n"/>
      <c r="J125" s="406" t="n"/>
      <c r="K125" s="406" t="n"/>
    </row>
    <row r="126" ht="20" customFormat="1" customHeight="1" s="1">
      <c r="A126" s="241" t="n"/>
      <c r="B126" s="288" t="n"/>
      <c r="C126" s="406" t="n"/>
      <c r="D126" s="406" t="n"/>
      <c r="E126" s="406" t="n"/>
      <c r="F126" s="406" t="n"/>
      <c r="G126" s="406" t="n"/>
      <c r="H126" s="406" t="n"/>
      <c r="I126" s="406" t="n"/>
      <c r="J126" s="406" t="n"/>
      <c r="K126" s="406" t="n"/>
    </row>
    <row r="127" ht="20" customFormat="1" customHeight="1" s="1">
      <c r="A127" s="241" t="n"/>
      <c r="B127" s="288" t="n"/>
      <c r="C127" s="406" t="n"/>
      <c r="D127" s="406" t="n"/>
      <c r="E127" s="406" t="n"/>
      <c r="F127" s="406" t="n"/>
      <c r="G127" s="406" t="n"/>
      <c r="H127" s="406" t="n"/>
      <c r="I127" s="406" t="n"/>
      <c r="J127" s="406" t="n"/>
      <c r="K127" s="406" t="n"/>
    </row>
    <row r="128" ht="20" customFormat="1" customHeight="1" s="1">
      <c r="A128" s="241" t="n"/>
      <c r="B128" s="288" t="n"/>
      <c r="C128" s="406" t="n"/>
      <c r="D128" s="406" t="n"/>
      <c r="E128" s="406" t="n"/>
      <c r="F128" s="406" t="n"/>
      <c r="G128" s="406" t="n"/>
      <c r="H128" s="406" t="n"/>
      <c r="I128" s="406" t="n"/>
      <c r="J128" s="406" t="n"/>
      <c r="K128" s="406" t="n"/>
    </row>
    <row r="129" ht="20" customFormat="1" customHeight="1" s="1">
      <c r="A129" s="241" t="n"/>
      <c r="B129" s="288" t="n"/>
      <c r="C129" s="406" t="n"/>
      <c r="D129" s="406" t="n"/>
      <c r="E129" s="406" t="n"/>
      <c r="F129" s="406" t="n"/>
      <c r="G129" s="406" t="n"/>
      <c r="H129" s="406" t="n"/>
      <c r="I129" s="406" t="n"/>
      <c r="J129" s="406" t="n"/>
      <c r="K129" s="406" t="n"/>
    </row>
    <row r="130" ht="20" customFormat="1" customHeight="1" s="1">
      <c r="A130" s="241" t="n"/>
      <c r="B130" s="288" t="n"/>
      <c r="C130" s="406" t="n"/>
      <c r="D130" s="406" t="n"/>
      <c r="E130" s="406" t="n"/>
      <c r="F130" s="406" t="n"/>
      <c r="G130" s="406" t="n"/>
      <c r="H130" s="406" t="n"/>
      <c r="I130" s="406" t="n"/>
      <c r="J130" s="406" t="n"/>
      <c r="K130" s="406" t="n"/>
    </row>
    <row r="131" ht="20" customFormat="1" customHeight="1" s="1">
      <c r="A131" s="241" t="n"/>
      <c r="B131" s="288" t="n"/>
      <c r="C131" s="406" t="n"/>
      <c r="D131" s="406" t="n"/>
      <c r="E131" s="406" t="n"/>
      <c r="F131" s="406" t="n"/>
      <c r="G131" s="406" t="n"/>
      <c r="H131" s="406" t="n"/>
      <c r="I131" s="406" t="n"/>
      <c r="J131" s="406" t="n"/>
      <c r="K131" s="406" t="n"/>
    </row>
    <row r="132" ht="20" customFormat="1" customHeight="1" s="1">
      <c r="A132" s="241" t="n"/>
      <c r="B132" s="288" t="n"/>
      <c r="C132" s="406" t="n"/>
      <c r="D132" s="406" t="n"/>
      <c r="E132" s="406" t="n"/>
      <c r="F132" s="406" t="n"/>
      <c r="G132" s="406" t="n"/>
      <c r="H132" s="406" t="n"/>
      <c r="I132" s="406" t="n"/>
      <c r="J132" s="406" t="n"/>
      <c r="K132" s="406" t="n"/>
    </row>
    <row r="133" ht="20" customFormat="1" customHeight="1" s="1">
      <c r="A133" s="241" t="n"/>
      <c r="B133" s="288" t="n"/>
      <c r="C133" s="406" t="n"/>
      <c r="D133" s="406" t="n"/>
      <c r="E133" s="406" t="n"/>
      <c r="F133" s="406" t="n"/>
      <c r="G133" s="406" t="n"/>
      <c r="H133" s="406" t="n"/>
      <c r="I133" s="406" t="n"/>
      <c r="J133" s="406" t="n"/>
      <c r="K133" s="406" t="n"/>
    </row>
    <row r="134" ht="20" customFormat="1" customHeight="1" s="1">
      <c r="A134" s="241" t="n"/>
      <c r="B134" s="288" t="n"/>
      <c r="C134" s="406" t="n"/>
      <c r="D134" s="406" t="n"/>
      <c r="E134" s="406" t="n"/>
      <c r="F134" s="406" t="n"/>
      <c r="G134" s="406" t="n"/>
      <c r="H134" s="406" t="n"/>
      <c r="I134" s="406" t="n"/>
      <c r="J134" s="406" t="n"/>
      <c r="K134" s="406" t="n"/>
    </row>
    <row r="135" ht="20" customFormat="1" customHeight="1" s="1">
      <c r="A135" s="241" t="n"/>
      <c r="B135" s="288" t="n"/>
      <c r="C135" s="406" t="n"/>
      <c r="D135" s="406" t="n"/>
      <c r="E135" s="406" t="n"/>
      <c r="F135" s="406" t="n"/>
      <c r="G135" s="406" t="n"/>
      <c r="H135" s="406" t="n"/>
      <c r="I135" s="406" t="n"/>
      <c r="J135" s="406" t="n"/>
      <c r="K135" s="406" t="n"/>
    </row>
    <row r="136" ht="20" customFormat="1" customHeight="1" s="1">
      <c r="A136" s="241" t="n"/>
      <c r="B136" s="288" t="n"/>
      <c r="C136" s="406" t="n"/>
      <c r="D136" s="406" t="n"/>
      <c r="E136" s="406" t="n"/>
      <c r="F136" s="406" t="n"/>
      <c r="G136" s="406" t="n"/>
      <c r="H136" s="406" t="n"/>
      <c r="I136" s="406" t="n"/>
      <c r="J136" s="406" t="n"/>
      <c r="K136" s="406" t="n"/>
    </row>
    <row r="137" ht="20" customFormat="1" customHeight="1" s="1">
      <c r="A137" s="241" t="n"/>
      <c r="B137" s="288" t="n"/>
      <c r="C137" s="406" t="n"/>
      <c r="D137" s="406" t="n"/>
      <c r="E137" s="406" t="n"/>
      <c r="F137" s="406" t="n"/>
      <c r="G137" s="406" t="n"/>
      <c r="H137" s="406" t="n"/>
      <c r="I137" s="406" t="n"/>
      <c r="J137" s="406" t="n"/>
      <c r="K137" s="406" t="n"/>
    </row>
    <row r="138" ht="20" customFormat="1" customHeight="1" s="1">
      <c r="A138" s="241" t="n"/>
      <c r="B138" s="288" t="n"/>
      <c r="C138" s="406" t="n"/>
      <c r="D138" s="406" t="n"/>
      <c r="E138" s="406" t="n"/>
      <c r="F138" s="406" t="n"/>
      <c r="G138" s="406" t="n"/>
      <c r="H138" s="406" t="n"/>
      <c r="I138" s="406" t="n"/>
      <c r="J138" s="406" t="n"/>
      <c r="K138" s="406" t="n"/>
    </row>
    <row r="139" ht="20" customFormat="1" customHeight="1" s="1">
      <c r="A139" s="241" t="n"/>
      <c r="B139" s="288" t="n"/>
      <c r="C139" s="406" t="n"/>
      <c r="D139" s="406" t="n"/>
      <c r="E139" s="406" t="n"/>
      <c r="F139" s="406" t="n"/>
      <c r="G139" s="406" t="n"/>
      <c r="H139" s="406" t="n"/>
      <c r="I139" s="406" t="n"/>
      <c r="J139" s="406" t="n"/>
      <c r="K139" s="406" t="n"/>
    </row>
    <row r="140" ht="20" customFormat="1" customHeight="1" s="1">
      <c r="A140" s="241" t="n"/>
      <c r="B140" s="288" t="n"/>
      <c r="C140" s="406" t="n"/>
      <c r="D140" s="406" t="n"/>
      <c r="E140" s="406" t="n"/>
      <c r="F140" s="406" t="n"/>
      <c r="G140" s="406" t="n"/>
      <c r="H140" s="406" t="n"/>
      <c r="I140" s="406" t="n"/>
      <c r="J140" s="406" t="n"/>
      <c r="K140" s="406" t="n"/>
    </row>
    <row r="141" ht="20" customFormat="1" customHeight="1" s="1">
      <c r="A141" s="241" t="n"/>
      <c r="B141" s="288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</row>
    <row r="142" ht="20" customFormat="1" customHeight="1" s="1">
      <c r="A142" s="241" t="n"/>
      <c r="B142" s="288" t="n"/>
      <c r="C142" s="406" t="n"/>
      <c r="D142" s="406" t="n"/>
      <c r="E142" s="406" t="n"/>
      <c r="F142" s="406" t="n"/>
      <c r="G142" s="406" t="n"/>
      <c r="H142" s="406" t="n"/>
      <c r="I142" s="406" t="n"/>
      <c r="J142" s="406" t="n"/>
      <c r="K142" s="406" t="n"/>
    </row>
    <row r="143" ht="20" customFormat="1" customHeight="1" s="1">
      <c r="A143" s="241" t="n"/>
      <c r="B143" s="288" t="n"/>
      <c r="C143" s="406" t="n"/>
      <c r="D143" s="406" t="n"/>
      <c r="E143" s="406" t="n"/>
      <c r="F143" s="406" t="n"/>
      <c r="G143" s="406" t="n"/>
      <c r="H143" s="406" t="n"/>
      <c r="I143" s="406" t="n"/>
      <c r="J143" s="406" t="n"/>
      <c r="K143" s="406" t="n"/>
    </row>
    <row r="144" ht="20" customFormat="1" customHeight="1" s="1">
      <c r="A144" s="241" t="n"/>
      <c r="B144" s="288" t="n"/>
      <c r="C144" s="406" t="n"/>
      <c r="D144" s="406" t="n"/>
      <c r="E144" s="406" t="n"/>
      <c r="F144" s="406" t="n"/>
      <c r="G144" s="406" t="n"/>
      <c r="H144" s="406" t="n"/>
      <c r="I144" s="406" t="n"/>
      <c r="J144" s="406" t="n"/>
      <c r="K144" s="406" t="n"/>
    </row>
    <row r="145" ht="20" customFormat="1" customHeight="1" s="1">
      <c r="A145" s="241" t="n"/>
      <c r="B145" s="288" t="n"/>
      <c r="C145" s="406" t="n"/>
      <c r="D145" s="406" t="n"/>
      <c r="E145" s="406" t="n"/>
      <c r="F145" s="406" t="n"/>
      <c r="G145" s="406" t="n"/>
      <c r="H145" s="406" t="n"/>
      <c r="I145" s="406" t="n"/>
      <c r="J145" s="406" t="n"/>
      <c r="K145" s="406" t="n"/>
    </row>
    <row r="146" ht="20" customFormat="1" customHeight="1" s="1">
      <c r="A146" s="241" t="n"/>
      <c r="B146" s="288" t="n"/>
      <c r="C146" s="406" t="n"/>
      <c r="D146" s="406" t="n"/>
      <c r="E146" s="406" t="n"/>
      <c r="F146" s="406" t="n"/>
      <c r="G146" s="406" t="n"/>
      <c r="H146" s="406" t="n"/>
      <c r="I146" s="406" t="n"/>
      <c r="J146" s="406" t="n"/>
      <c r="K146" s="406" t="n"/>
    </row>
    <row r="147" ht="20" customFormat="1" customHeight="1" s="1">
      <c r="A147" s="241" t="n"/>
      <c r="B147" s="288" t="n"/>
      <c r="C147" s="406" t="n"/>
      <c r="D147" s="406" t="n"/>
      <c r="E147" s="406" t="n"/>
      <c r="F147" s="406" t="n"/>
      <c r="G147" s="406" t="n"/>
      <c r="H147" s="406" t="n"/>
      <c r="I147" s="406" t="n"/>
      <c r="J147" s="406" t="n"/>
      <c r="K147" s="406" t="n"/>
    </row>
    <row r="148" ht="20" customFormat="1" customHeight="1" s="1">
      <c r="A148" s="241" t="n"/>
      <c r="B148" s="288" t="n"/>
      <c r="C148" s="406" t="n"/>
      <c r="D148" s="406" t="n"/>
      <c r="E148" s="406" t="n"/>
      <c r="F148" s="406" t="n"/>
      <c r="G148" s="406" t="n"/>
      <c r="H148" s="406" t="n"/>
      <c r="I148" s="406" t="n"/>
      <c r="J148" s="406" t="n"/>
      <c r="K148" s="406" t="n"/>
    </row>
    <row r="149" ht="20" customFormat="1" customHeight="1" s="1">
      <c r="A149" s="241" t="n"/>
      <c r="B149" s="288" t="n"/>
      <c r="C149" s="406" t="n"/>
      <c r="D149" s="406" t="n"/>
      <c r="E149" s="406" t="n"/>
      <c r="F149" s="406" t="n"/>
      <c r="G149" s="406" t="n"/>
      <c r="H149" s="406" t="n"/>
      <c r="I149" s="406" t="n"/>
      <c r="J149" s="406" t="n"/>
      <c r="K149" s="406" t="n"/>
    </row>
    <row r="150" ht="20" customFormat="1" customHeight="1" s="1">
      <c r="A150" s="241" t="n"/>
      <c r="B150" s="288" t="n"/>
      <c r="C150" s="406" t="n"/>
      <c r="D150" s="406" t="n"/>
      <c r="E150" s="406" t="n"/>
      <c r="F150" s="406" t="n"/>
      <c r="G150" s="406" t="n"/>
      <c r="H150" s="406" t="n"/>
      <c r="I150" s="406" t="n"/>
      <c r="J150" s="406" t="n"/>
      <c r="K150" s="406" t="n"/>
    </row>
    <row r="151" ht="20" customFormat="1" customHeight="1" s="1">
      <c r="A151" s="241" t="n"/>
      <c r="B151" s="288" t="n"/>
      <c r="C151" s="406" t="n"/>
      <c r="D151" s="406" t="n"/>
      <c r="E151" s="406" t="n"/>
      <c r="F151" s="406" t="n"/>
      <c r="G151" s="406" t="n"/>
      <c r="H151" s="406" t="n"/>
      <c r="I151" s="406" t="n"/>
      <c r="J151" s="406" t="n"/>
      <c r="K151" s="406" t="n"/>
    </row>
    <row r="152" ht="20" customFormat="1" customHeight="1" s="1">
      <c r="A152" s="241" t="n"/>
      <c r="B152" s="288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</row>
    <row r="153" ht="20" customFormat="1" customHeight="1" s="1">
      <c r="A153" s="241" t="n"/>
      <c r="B153" s="288" t="n"/>
      <c r="C153" s="406" t="n"/>
      <c r="D153" s="406" t="n"/>
      <c r="E153" s="406" t="n"/>
      <c r="F153" s="406" t="n"/>
      <c r="G153" s="406" t="n"/>
      <c r="H153" s="406" t="n"/>
      <c r="I153" s="406" t="n"/>
      <c r="J153" s="406" t="n"/>
      <c r="K153" s="406" t="n"/>
    </row>
    <row r="154" ht="20" customFormat="1" customHeight="1" s="1">
      <c r="A154" s="241" t="n"/>
      <c r="B154" s="288" t="n"/>
      <c r="C154" s="406" t="n"/>
      <c r="D154" s="406" t="n"/>
      <c r="E154" s="406" t="n"/>
      <c r="F154" s="406" t="n"/>
      <c r="G154" s="406" t="n"/>
      <c r="H154" s="406" t="n"/>
      <c r="I154" s="406" t="n"/>
      <c r="J154" s="406" t="n"/>
      <c r="K154" s="406" t="n"/>
    </row>
    <row r="155" ht="20" customFormat="1" customHeight="1" s="1">
      <c r="A155" s="241" t="n"/>
      <c r="B155" s="288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</row>
    <row r="156" ht="20" customFormat="1" customHeight="1" s="1">
      <c r="A156" s="241" t="n"/>
      <c r="B156" s="288" t="n"/>
      <c r="C156" s="406" t="n"/>
      <c r="D156" s="406" t="n"/>
      <c r="E156" s="406" t="n"/>
      <c r="F156" s="406" t="n"/>
      <c r="G156" s="406" t="n"/>
      <c r="H156" s="406" t="n"/>
      <c r="I156" s="406" t="n"/>
      <c r="J156" s="406" t="n"/>
      <c r="K156" s="406" t="n"/>
    </row>
    <row r="157" ht="20" customFormat="1" customHeight="1" s="1">
      <c r="A157" s="241" t="n"/>
      <c r="B157" s="288" t="n"/>
      <c r="C157" s="406" t="n"/>
      <c r="D157" s="406" t="n"/>
      <c r="E157" s="406" t="n"/>
      <c r="F157" s="406" t="n"/>
      <c r="G157" s="406" t="n"/>
      <c r="H157" s="406" t="n"/>
      <c r="I157" s="406" t="n"/>
      <c r="J157" s="406" t="n"/>
      <c r="K157" s="406" t="n"/>
    </row>
    <row r="158" ht="20" customFormat="1" customHeight="1" s="1">
      <c r="A158" s="241" t="n"/>
      <c r="B158" s="288" t="n"/>
      <c r="C158" s="406" t="n"/>
      <c r="D158" s="406" t="n"/>
      <c r="E158" s="406" t="n"/>
      <c r="F158" s="406" t="n"/>
      <c r="G158" s="406" t="n"/>
      <c r="H158" s="406" t="n"/>
      <c r="I158" s="406" t="n"/>
      <c r="J158" s="406" t="n"/>
      <c r="K158" s="406" t="n"/>
    </row>
    <row r="159" ht="20" customFormat="1" customHeight="1" s="1">
      <c r="A159" s="241" t="n"/>
      <c r="B159" s="288" t="n"/>
      <c r="C159" s="406" t="n"/>
      <c r="D159" s="406" t="n"/>
      <c r="E159" s="406" t="n"/>
      <c r="F159" s="406" t="n"/>
      <c r="G159" s="406" t="n"/>
      <c r="H159" s="406" t="n"/>
      <c r="I159" s="406" t="n"/>
      <c r="J159" s="406" t="n"/>
      <c r="K159" s="406" t="n"/>
    </row>
    <row r="160" ht="20" customFormat="1" customHeight="1" s="1">
      <c r="A160" s="241" t="n"/>
      <c r="B160" s="288" t="n"/>
      <c r="C160" s="406" t="n"/>
      <c r="D160" s="406" t="n"/>
      <c r="E160" s="406" t="n"/>
      <c r="F160" s="406" t="n"/>
      <c r="G160" s="406" t="n"/>
      <c r="H160" s="406" t="n"/>
      <c r="I160" s="406" t="n"/>
      <c r="J160" s="406" t="n"/>
      <c r="K160" s="406" t="n"/>
    </row>
    <row r="161" ht="20" customFormat="1" customHeight="1" s="1">
      <c r="A161" s="241" t="n"/>
      <c r="B161" s="288" t="n"/>
      <c r="C161" s="406" t="n"/>
      <c r="D161" s="406" t="n"/>
      <c r="E161" s="406" t="n"/>
      <c r="F161" s="406" t="n"/>
      <c r="G161" s="406" t="n"/>
      <c r="H161" s="406" t="n"/>
      <c r="I161" s="406" t="n"/>
      <c r="J161" s="406" t="n"/>
      <c r="K161" s="406" t="n"/>
    </row>
    <row r="162" ht="20" customFormat="1" customHeight="1" s="1">
      <c r="A162" s="241" t="n"/>
      <c r="B162" s="288" t="n"/>
      <c r="C162" s="406" t="n"/>
      <c r="D162" s="406" t="n"/>
      <c r="E162" s="406" t="n"/>
      <c r="F162" s="406" t="n"/>
      <c r="G162" s="406" t="n"/>
      <c r="H162" s="406" t="n"/>
      <c r="I162" s="406" t="n"/>
      <c r="J162" s="406" t="n"/>
      <c r="K162" s="406" t="n"/>
    </row>
    <row r="163" ht="20" customFormat="1" customHeight="1" s="1">
      <c r="A163" s="241" t="n"/>
      <c r="B163" s="288" t="n"/>
      <c r="C163" s="406" t="n"/>
      <c r="D163" s="406" t="n"/>
      <c r="E163" s="406" t="n"/>
      <c r="F163" s="406" t="n"/>
      <c r="G163" s="406" t="n"/>
      <c r="H163" s="406" t="n"/>
      <c r="I163" s="406" t="n"/>
      <c r="J163" s="406" t="n"/>
      <c r="K163" s="406" t="n"/>
    </row>
    <row r="164" ht="20" customFormat="1" customHeight="1" s="1">
      <c r="A164" s="241" t="n"/>
      <c r="B164" s="288" t="n"/>
      <c r="C164" s="406" t="n"/>
      <c r="D164" s="406" t="n"/>
      <c r="E164" s="406" t="n"/>
      <c r="F164" s="406" t="n"/>
      <c r="G164" s="406" t="n"/>
      <c r="H164" s="406" t="n"/>
      <c r="I164" s="406" t="n"/>
      <c r="J164" s="406" t="n"/>
      <c r="K164" s="406" t="n"/>
    </row>
    <row r="165" ht="20" customFormat="1" customHeight="1" s="1">
      <c r="A165" s="241" t="n"/>
      <c r="B165" s="288" t="n"/>
      <c r="C165" s="406" t="n"/>
      <c r="D165" s="406" t="n"/>
      <c r="E165" s="406" t="n"/>
      <c r="F165" s="406" t="n"/>
      <c r="G165" s="406" t="n"/>
      <c r="H165" s="406" t="n"/>
      <c r="I165" s="406" t="n"/>
      <c r="J165" s="406" t="n"/>
      <c r="K165" s="406" t="n"/>
    </row>
    <row r="166" ht="20" customFormat="1" customHeight="1" s="1">
      <c r="A166" s="241" t="n"/>
      <c r="B166" s="288" t="n"/>
      <c r="C166" s="406" t="n"/>
      <c r="D166" s="406" t="n"/>
      <c r="E166" s="406" t="n"/>
      <c r="F166" s="406" t="n"/>
      <c r="G166" s="406" t="n"/>
      <c r="H166" s="406" t="n"/>
      <c r="I166" s="406" t="n"/>
      <c r="J166" s="406" t="n"/>
      <c r="K166" s="406" t="n"/>
    </row>
    <row r="167" ht="20" customFormat="1" customHeight="1" s="1">
      <c r="A167" s="241" t="n"/>
      <c r="B167" s="288" t="n"/>
      <c r="C167" s="406" t="n"/>
      <c r="D167" s="406" t="n"/>
      <c r="E167" s="406" t="n"/>
      <c r="F167" s="406" t="n"/>
      <c r="G167" s="406" t="n"/>
      <c r="H167" s="406" t="n"/>
      <c r="I167" s="406" t="n"/>
      <c r="J167" s="406" t="n"/>
      <c r="K167" s="406" t="n"/>
    </row>
    <row r="168" ht="20" customFormat="1" customHeight="1" s="1">
      <c r="A168" s="241" t="n"/>
      <c r="B168" s="288" t="n"/>
      <c r="C168" s="406" t="n"/>
      <c r="D168" s="406" t="n"/>
      <c r="E168" s="406" t="n"/>
      <c r="F168" s="406" t="n"/>
      <c r="G168" s="406" t="n"/>
      <c r="H168" s="406" t="n"/>
      <c r="I168" s="406" t="n"/>
      <c r="J168" s="406" t="n"/>
      <c r="K168" s="406" t="n"/>
    </row>
    <row r="169" ht="20" customFormat="1" customHeight="1" s="1">
      <c r="A169" s="241" t="n"/>
      <c r="B169" s="288" t="n"/>
      <c r="C169" s="406" t="n"/>
      <c r="D169" s="406" t="n"/>
      <c r="E169" s="406" t="n"/>
      <c r="F169" s="406" t="n"/>
      <c r="G169" s="406" t="n"/>
      <c r="H169" s="406" t="n"/>
      <c r="I169" s="406" t="n"/>
      <c r="J169" s="406" t="n"/>
      <c r="K169" s="406" t="n"/>
    </row>
    <row r="170" ht="20" customFormat="1" customHeight="1" s="1">
      <c r="A170" s="241" t="n"/>
      <c r="B170" s="288" t="n"/>
      <c r="C170" s="406" t="n"/>
      <c r="D170" s="406" t="n"/>
      <c r="E170" s="406" t="n"/>
      <c r="F170" s="406" t="n"/>
      <c r="G170" s="406" t="n"/>
      <c r="H170" s="406" t="n"/>
      <c r="I170" s="406" t="n"/>
      <c r="J170" s="406" t="n"/>
      <c r="K170" s="406" t="n"/>
    </row>
    <row r="171" ht="20" customFormat="1" customHeight="1" s="1">
      <c r="A171" s="241" t="n"/>
      <c r="B171" s="288" t="n"/>
      <c r="C171" s="406" t="n"/>
      <c r="D171" s="406" t="n"/>
      <c r="E171" s="406" t="n"/>
      <c r="F171" s="406" t="n"/>
      <c r="G171" s="406" t="n"/>
      <c r="H171" s="406" t="n"/>
      <c r="I171" s="406" t="n"/>
      <c r="J171" s="406" t="n"/>
      <c r="K171" s="406" t="n"/>
    </row>
    <row r="172" ht="20" customFormat="1" customHeight="1" s="1">
      <c r="A172" s="241" t="n"/>
      <c r="B172" s="288" t="n"/>
      <c r="C172" s="406" t="n"/>
      <c r="D172" s="406" t="n"/>
      <c r="E172" s="406" t="n"/>
      <c r="F172" s="406" t="n"/>
      <c r="G172" s="406" t="n"/>
      <c r="H172" s="406" t="n"/>
      <c r="I172" s="406" t="n"/>
      <c r="J172" s="406" t="n"/>
      <c r="K172" s="406" t="n"/>
    </row>
    <row r="173" ht="20" customFormat="1" customHeight="1" s="1">
      <c r="A173" s="241" t="n"/>
      <c r="B173" s="288" t="n"/>
      <c r="C173" s="406" t="n"/>
      <c r="D173" s="406" t="n"/>
      <c r="E173" s="406" t="n"/>
      <c r="F173" s="406" t="n"/>
      <c r="G173" s="406" t="n"/>
      <c r="H173" s="406" t="n"/>
      <c r="I173" s="406" t="n"/>
      <c r="J173" s="406" t="n"/>
      <c r="K173" s="406" t="n"/>
    </row>
    <row r="174" ht="20" customFormat="1" customHeight="1" s="1">
      <c r="A174" s="241" t="n"/>
      <c r="B174" s="288" t="n"/>
      <c r="C174" s="406" t="n"/>
      <c r="D174" s="406" t="n"/>
      <c r="E174" s="406" t="n"/>
      <c r="F174" s="406" t="n"/>
      <c r="G174" s="406" t="n"/>
      <c r="H174" s="406" t="n"/>
      <c r="I174" s="406" t="n"/>
      <c r="J174" s="406" t="n"/>
      <c r="K174" s="406" t="n"/>
    </row>
    <row r="175" ht="20" customFormat="1" customHeight="1" s="1">
      <c r="A175" s="241" t="n"/>
      <c r="B175" s="288" t="n"/>
      <c r="C175" s="406" t="n"/>
      <c r="D175" s="406" t="n"/>
      <c r="E175" s="406" t="n"/>
      <c r="F175" s="406" t="n"/>
      <c r="G175" s="406" t="n"/>
      <c r="H175" s="406" t="n"/>
      <c r="I175" s="406" t="n"/>
      <c r="J175" s="406" t="n"/>
      <c r="K175" s="406" t="n"/>
    </row>
    <row r="176" ht="20" customFormat="1" customHeight="1" s="1">
      <c r="A176" s="241" t="n"/>
      <c r="B176" s="288" t="n"/>
      <c r="C176" s="406" t="n"/>
      <c r="D176" s="406" t="n"/>
      <c r="E176" s="406" t="n"/>
      <c r="F176" s="406" t="n"/>
      <c r="G176" s="406" t="n"/>
      <c r="H176" s="406" t="n"/>
      <c r="I176" s="406" t="n"/>
      <c r="J176" s="406" t="n"/>
      <c r="K176" s="406" t="n"/>
    </row>
    <row r="177" ht="20" customFormat="1" customHeight="1" s="1">
      <c r="A177" s="241" t="n"/>
      <c r="B177" s="288" t="n"/>
      <c r="C177" s="406" t="n"/>
      <c r="D177" s="406" t="n"/>
      <c r="E177" s="406" t="n"/>
      <c r="F177" s="406" t="n"/>
      <c r="G177" s="406" t="n"/>
      <c r="H177" s="406" t="n"/>
      <c r="I177" s="406" t="n"/>
      <c r="J177" s="406" t="n"/>
      <c r="K177" s="406" t="n"/>
    </row>
    <row r="178" ht="20" customFormat="1" customHeight="1" s="1">
      <c r="A178" s="241" t="n"/>
      <c r="B178" s="288" t="n"/>
      <c r="C178" s="406" t="n"/>
      <c r="D178" s="406" t="n"/>
      <c r="E178" s="406" t="n"/>
      <c r="F178" s="406" t="n"/>
      <c r="G178" s="406" t="n"/>
      <c r="H178" s="406" t="n"/>
      <c r="I178" s="406" t="n"/>
      <c r="J178" s="406" t="n"/>
      <c r="K178" s="406" t="n"/>
    </row>
    <row r="179" ht="20" customFormat="1" customHeight="1" s="1">
      <c r="A179" s="241" t="n"/>
      <c r="B179" s="288" t="n"/>
      <c r="C179" s="406" t="n"/>
      <c r="D179" s="406" t="n"/>
      <c r="E179" s="406" t="n"/>
      <c r="F179" s="406" t="n"/>
      <c r="G179" s="406" t="n"/>
      <c r="H179" s="406" t="n"/>
      <c r="I179" s="406" t="n"/>
      <c r="J179" s="406" t="n"/>
      <c r="K179" s="406" t="n"/>
    </row>
    <row r="180" ht="20" customFormat="1" customHeight="1" s="1">
      <c r="A180" s="241" t="n"/>
      <c r="B180" s="288" t="n"/>
      <c r="C180" s="406" t="n"/>
      <c r="D180" s="406" t="n"/>
      <c r="E180" s="406" t="n"/>
      <c r="F180" s="406" t="n"/>
      <c r="G180" s="406" t="n"/>
      <c r="H180" s="406" t="n"/>
      <c r="I180" s="406" t="n"/>
      <c r="J180" s="406" t="n"/>
      <c r="K180" s="406" t="n"/>
    </row>
    <row r="181" ht="20" customFormat="1" customHeight="1" s="1">
      <c r="A181" s="241" t="n"/>
      <c r="B181" s="288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</row>
    <row r="182" ht="20" customFormat="1" customHeight="1" s="1">
      <c r="A182" s="241" t="n"/>
      <c r="B182" s="288" t="n"/>
      <c r="C182" s="406" t="n"/>
      <c r="D182" s="406" t="n"/>
      <c r="E182" s="406" t="n"/>
      <c r="F182" s="406" t="n"/>
      <c r="G182" s="406" t="n"/>
      <c r="H182" s="406" t="n"/>
      <c r="I182" s="406" t="n"/>
      <c r="J182" s="406" t="n"/>
      <c r="K182" s="406" t="n"/>
    </row>
    <row r="183" ht="20" customFormat="1" customHeight="1" s="1">
      <c r="A183" s="241" t="n"/>
      <c r="B183" s="288" t="n"/>
      <c r="C183" s="406" t="n"/>
      <c r="D183" s="406" t="n"/>
      <c r="E183" s="406" t="n"/>
      <c r="F183" s="406" t="n"/>
      <c r="G183" s="406" t="n"/>
      <c r="H183" s="406" t="n"/>
      <c r="I183" s="406" t="n"/>
      <c r="J183" s="406" t="n"/>
      <c r="K183" s="406" t="n"/>
    </row>
    <row r="184" ht="20" customFormat="1" customHeight="1" s="1">
      <c r="A184" s="241" t="n"/>
      <c r="B184" s="288" t="n"/>
      <c r="C184" s="406" t="n"/>
      <c r="D184" s="406" t="n"/>
      <c r="E184" s="406" t="n"/>
      <c r="F184" s="406" t="n"/>
      <c r="G184" s="406" t="n"/>
      <c r="H184" s="406" t="n"/>
      <c r="I184" s="406" t="n"/>
      <c r="J184" s="406" t="n"/>
      <c r="K184" s="406" t="n"/>
    </row>
    <row r="185" ht="20" customFormat="1" customHeight="1" s="1">
      <c r="A185" s="241" t="n"/>
      <c r="B185" s="288" t="n"/>
      <c r="C185" s="406" t="n"/>
      <c r="D185" s="406" t="n"/>
      <c r="E185" s="406" t="n"/>
      <c r="F185" s="406" t="n"/>
      <c r="G185" s="406" t="n"/>
      <c r="H185" s="406" t="n"/>
      <c r="I185" s="406" t="n"/>
      <c r="J185" s="406" t="n"/>
      <c r="K185" s="406" t="n"/>
    </row>
    <row r="186" ht="20" customFormat="1" customHeight="1" s="1">
      <c r="A186" s="241" t="n"/>
      <c r="B186" s="288" t="n"/>
      <c r="C186" s="406" t="n"/>
      <c r="D186" s="406" t="n"/>
      <c r="E186" s="406" t="n"/>
      <c r="F186" s="406" t="n"/>
      <c r="G186" s="406" t="n"/>
      <c r="H186" s="406" t="n"/>
      <c r="I186" s="406" t="n"/>
      <c r="J186" s="406" t="n"/>
      <c r="K186" s="406" t="n"/>
    </row>
    <row r="187" ht="20" customFormat="1" customHeight="1" s="1">
      <c r="A187" s="241" t="n"/>
      <c r="B187" s="288" t="n"/>
      <c r="C187" s="406" t="n"/>
      <c r="D187" s="406" t="n"/>
      <c r="E187" s="406" t="n"/>
      <c r="F187" s="406" t="n"/>
      <c r="G187" s="406" t="n"/>
      <c r="H187" s="406" t="n"/>
      <c r="I187" s="406" t="n"/>
      <c r="J187" s="406" t="n"/>
      <c r="K187" s="406" t="n"/>
    </row>
    <row r="188" ht="20" customFormat="1" customHeight="1" s="1">
      <c r="A188" s="241" t="n"/>
      <c r="B188" s="288" t="n"/>
      <c r="C188" s="406" t="n"/>
      <c r="D188" s="406" t="n"/>
      <c r="E188" s="406" t="n"/>
      <c r="F188" s="406" t="n"/>
      <c r="G188" s="406" t="n"/>
      <c r="H188" s="406" t="n"/>
      <c r="I188" s="406" t="n"/>
      <c r="J188" s="406" t="n"/>
      <c r="K188" s="406" t="n"/>
    </row>
    <row r="189" ht="20" customFormat="1" customHeight="1" s="1">
      <c r="A189" s="241" t="n"/>
      <c r="B189" s="288" t="n"/>
      <c r="C189" s="406" t="n"/>
      <c r="D189" s="406" t="n"/>
      <c r="E189" s="406" t="n"/>
      <c r="F189" s="406" t="n"/>
      <c r="G189" s="406" t="n"/>
      <c r="H189" s="406" t="n"/>
      <c r="I189" s="406" t="n"/>
      <c r="J189" s="406" t="n"/>
      <c r="K189" s="406" t="n"/>
    </row>
    <row r="190" ht="20" customFormat="1" customHeight="1" s="1">
      <c r="A190" s="241" t="n"/>
      <c r="B190" s="288" t="n"/>
      <c r="C190" s="406" t="n"/>
      <c r="D190" s="406" t="n"/>
      <c r="E190" s="406" t="n"/>
      <c r="F190" s="406" t="n"/>
      <c r="G190" s="406" t="n"/>
      <c r="H190" s="406" t="n"/>
      <c r="I190" s="406" t="n"/>
      <c r="J190" s="406" t="n"/>
      <c r="K190" s="406" t="n"/>
    </row>
    <row r="191" ht="20" customFormat="1" customHeight="1" s="1">
      <c r="A191" s="241" t="n"/>
      <c r="B191" s="288" t="n"/>
      <c r="C191" s="406" t="n"/>
      <c r="D191" s="406" t="n"/>
      <c r="E191" s="406" t="n"/>
      <c r="F191" s="406" t="n"/>
      <c r="G191" s="406" t="n"/>
      <c r="H191" s="406" t="n"/>
      <c r="I191" s="406" t="n"/>
      <c r="J191" s="406" t="n"/>
      <c r="K191" s="406" t="n"/>
    </row>
    <row r="192" ht="20" customFormat="1" customHeight="1" s="1">
      <c r="A192" s="241" t="n"/>
      <c r="B192" s="288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</row>
    <row r="193" ht="20" customFormat="1" customHeight="1" s="1">
      <c r="A193" s="241" t="n"/>
      <c r="B193" s="288" t="n"/>
      <c r="C193" s="406" t="n"/>
      <c r="D193" s="406" t="n"/>
      <c r="E193" s="406" t="n"/>
      <c r="F193" s="406" t="n"/>
      <c r="G193" s="406" t="n"/>
      <c r="H193" s="406" t="n"/>
      <c r="I193" s="406" t="n"/>
      <c r="J193" s="406" t="n"/>
      <c r="K193" s="406" t="n"/>
    </row>
    <row r="194" ht="20" customFormat="1" customHeight="1" s="1">
      <c r="A194" s="241" t="n"/>
      <c r="B194" s="288" t="n"/>
      <c r="C194" s="406" t="n"/>
      <c r="D194" s="406" t="n"/>
      <c r="E194" s="406" t="n"/>
      <c r="F194" s="406" t="n"/>
      <c r="G194" s="406" t="n"/>
      <c r="H194" s="406" t="n"/>
      <c r="I194" s="406" t="n"/>
      <c r="J194" s="406" t="n"/>
      <c r="K194" s="406" t="n"/>
    </row>
    <row r="195" ht="20" customFormat="1" customHeight="1" s="1">
      <c r="A195" s="241" t="n"/>
      <c r="B195" s="288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</row>
    <row r="196" ht="20" customFormat="1" customHeight="1" s="1">
      <c r="A196" s="241" t="n"/>
      <c r="B196" s="288" t="n"/>
      <c r="C196" s="406" t="n"/>
      <c r="D196" s="406" t="n"/>
      <c r="E196" s="406" t="n"/>
      <c r="F196" s="406" t="n"/>
      <c r="G196" s="406" t="n"/>
      <c r="H196" s="406" t="n"/>
      <c r="I196" s="406" t="n"/>
      <c r="J196" s="406" t="n"/>
      <c r="K196" s="406" t="n"/>
    </row>
    <row r="197" ht="20" customFormat="1" customHeight="1" s="1">
      <c r="A197" s="241" t="n"/>
      <c r="B197" s="288" t="n"/>
      <c r="C197" s="406" t="n"/>
      <c r="D197" s="406" t="n"/>
      <c r="E197" s="406" t="n"/>
      <c r="F197" s="406" t="n"/>
      <c r="G197" s="406" t="n"/>
      <c r="H197" s="406" t="n"/>
      <c r="I197" s="406" t="n"/>
      <c r="J197" s="406" t="n"/>
      <c r="K197" s="406" t="n"/>
    </row>
    <row r="198" ht="20" customFormat="1" customHeight="1" s="1">
      <c r="A198" s="241" t="n"/>
      <c r="B198" s="288" t="n"/>
      <c r="C198" s="406" t="n"/>
      <c r="D198" s="406" t="n"/>
      <c r="E198" s="406" t="n"/>
      <c r="F198" s="406" t="n"/>
      <c r="G198" s="406" t="n"/>
      <c r="H198" s="406" t="n"/>
      <c r="I198" s="406" t="n"/>
      <c r="J198" s="406" t="n"/>
      <c r="K198" s="406" t="n"/>
    </row>
    <row r="199" ht="20" customFormat="1" customHeight="1" s="1">
      <c r="A199" s="241" t="n"/>
      <c r="B199" s="288" t="n"/>
      <c r="C199" s="406" t="n"/>
      <c r="D199" s="406" t="n"/>
      <c r="E199" s="406" t="n"/>
      <c r="F199" s="406" t="n"/>
      <c r="G199" s="406" t="n"/>
      <c r="H199" s="406" t="n"/>
      <c r="I199" s="406" t="n"/>
      <c r="J199" s="406" t="n"/>
      <c r="K199" s="406" t="n"/>
    </row>
    <row r="200" ht="20" customFormat="1" customHeight="1" s="1">
      <c r="A200" s="241" t="n"/>
      <c r="B200" s="288" t="n"/>
      <c r="C200" s="406" t="n"/>
      <c r="D200" s="406" t="n"/>
      <c r="E200" s="406" t="n"/>
      <c r="F200" s="406" t="n"/>
      <c r="G200" s="406" t="n"/>
      <c r="H200" s="406" t="n"/>
      <c r="I200" s="406" t="n"/>
      <c r="J200" s="406" t="n"/>
      <c r="K200" s="406" t="n"/>
    </row>
    <row r="201" ht="20" customFormat="1" customHeight="1" s="1">
      <c r="A201" s="241" t="n"/>
      <c r="B201" s="288" t="n"/>
      <c r="C201" s="406" t="n"/>
      <c r="D201" s="406" t="n"/>
      <c r="E201" s="406" t="n"/>
      <c r="F201" s="406" t="n"/>
      <c r="G201" s="406" t="n"/>
      <c r="H201" s="406" t="n"/>
      <c r="I201" s="406" t="n"/>
      <c r="J201" s="406" t="n"/>
      <c r="K201" s="406" t="n"/>
    </row>
    <row r="202" ht="20" customFormat="1" customHeight="1" s="1">
      <c r="A202" s="241" t="n"/>
      <c r="B202" s="288" t="n"/>
      <c r="C202" s="406" t="n"/>
      <c r="D202" s="406" t="n"/>
      <c r="E202" s="406" t="n"/>
      <c r="F202" s="406" t="n"/>
      <c r="G202" s="406" t="n"/>
      <c r="H202" s="406" t="n"/>
      <c r="I202" s="406" t="n"/>
      <c r="J202" s="406" t="n"/>
      <c r="K202" s="406" t="n"/>
    </row>
    <row r="203" ht="20" customFormat="1" customHeight="1" s="1">
      <c r="A203" s="241" t="n"/>
      <c r="B203" s="288" t="n"/>
      <c r="C203" s="406" t="n"/>
      <c r="D203" s="406" t="n"/>
      <c r="E203" s="406" t="n"/>
      <c r="F203" s="406" t="n"/>
      <c r="G203" s="406" t="n"/>
      <c r="H203" s="406" t="n"/>
      <c r="I203" s="406" t="n"/>
      <c r="J203" s="406" t="n"/>
      <c r="K203" s="406" t="n"/>
    </row>
    <row r="204" ht="20" customFormat="1" customHeight="1" s="1">
      <c r="A204" s="241" t="n"/>
      <c r="B204" s="288" t="n"/>
      <c r="C204" s="406" t="n"/>
      <c r="D204" s="406" t="n"/>
      <c r="E204" s="406" t="n"/>
      <c r="F204" s="406" t="n"/>
      <c r="G204" s="406" t="n"/>
      <c r="H204" s="406" t="n"/>
      <c r="I204" s="406" t="n"/>
      <c r="J204" s="406" t="n"/>
      <c r="K204" s="406" t="n"/>
    </row>
    <row r="205" ht="20" customFormat="1" customHeight="1" s="1">
      <c r="A205" s="241" t="n"/>
      <c r="B205" s="288" t="n"/>
      <c r="C205" s="406" t="n"/>
      <c r="D205" s="406" t="n"/>
      <c r="E205" s="406" t="n"/>
      <c r="F205" s="406" t="n"/>
      <c r="G205" s="406" t="n"/>
      <c r="H205" s="406" t="n"/>
      <c r="I205" s="406" t="n"/>
      <c r="J205" s="406" t="n"/>
      <c r="K205" s="406" t="n"/>
    </row>
    <row r="206" ht="20" customFormat="1" customHeight="1" s="1">
      <c r="A206" s="241" t="n"/>
      <c r="B206" s="288" t="n"/>
      <c r="C206" s="406" t="n"/>
      <c r="D206" s="406" t="n"/>
      <c r="E206" s="406" t="n"/>
      <c r="F206" s="406" t="n"/>
      <c r="G206" s="406" t="n"/>
      <c r="H206" s="406" t="n"/>
      <c r="I206" s="406" t="n"/>
      <c r="J206" s="406" t="n"/>
      <c r="K206" s="406" t="n"/>
    </row>
    <row r="207" ht="20" customFormat="1" customHeight="1" s="1">
      <c r="A207" s="241" t="n"/>
      <c r="B207" s="288" t="n"/>
      <c r="C207" s="406" t="n"/>
      <c r="D207" s="406" t="n"/>
      <c r="E207" s="406" t="n"/>
      <c r="F207" s="406" t="n"/>
      <c r="G207" s="406" t="n"/>
      <c r="H207" s="406" t="n"/>
      <c r="I207" s="406" t="n"/>
      <c r="J207" s="406" t="n"/>
      <c r="K207" s="406" t="n"/>
    </row>
    <row r="208" ht="20" customFormat="1" customHeight="1" s="1">
      <c r="A208" s="241" t="n"/>
      <c r="B208" s="288" t="n"/>
      <c r="C208" s="406" t="n"/>
      <c r="D208" s="406" t="n"/>
      <c r="E208" s="406" t="n"/>
      <c r="F208" s="406" t="n"/>
      <c r="G208" s="406" t="n"/>
      <c r="H208" s="406" t="n"/>
      <c r="I208" s="406" t="n"/>
      <c r="J208" s="406" t="n"/>
      <c r="K208" s="406" t="n"/>
    </row>
    <row r="209" ht="20" customFormat="1" customHeight="1" s="1">
      <c r="A209" s="241" t="n"/>
      <c r="B209" s="288" t="n"/>
      <c r="C209" s="406" t="n"/>
      <c r="D209" s="406" t="n"/>
      <c r="E209" s="406" t="n"/>
      <c r="F209" s="406" t="n"/>
      <c r="G209" s="406" t="n"/>
      <c r="H209" s="406" t="n"/>
      <c r="I209" s="406" t="n"/>
      <c r="J209" s="406" t="n"/>
      <c r="K209" s="406" t="n"/>
    </row>
    <row r="210" ht="20" customFormat="1" customHeight="1" s="1">
      <c r="A210" s="241" t="n"/>
      <c r="B210" s="288" t="n"/>
      <c r="C210" s="406" t="n"/>
      <c r="D210" s="406" t="n"/>
      <c r="E210" s="406" t="n"/>
      <c r="F210" s="406" t="n"/>
      <c r="G210" s="406" t="n"/>
      <c r="H210" s="406" t="n"/>
      <c r="I210" s="406" t="n"/>
      <c r="J210" s="406" t="n"/>
      <c r="K210" s="406" t="n"/>
    </row>
    <row r="211" ht="20" customFormat="1" customHeight="1" s="1">
      <c r="A211" s="241" t="n"/>
      <c r="B211" s="288" t="n"/>
      <c r="C211" s="406" t="n"/>
      <c r="D211" s="406" t="n"/>
      <c r="E211" s="406" t="n"/>
      <c r="F211" s="406" t="n"/>
      <c r="G211" s="406" t="n"/>
      <c r="H211" s="406" t="n"/>
      <c r="I211" s="406" t="n"/>
      <c r="J211" s="406" t="n"/>
      <c r="K211" s="406" t="n"/>
    </row>
    <row r="212" ht="20" customFormat="1" customHeight="1" s="1">
      <c r="A212" s="241" t="n"/>
      <c r="B212" s="288" t="n"/>
      <c r="C212" s="406" t="n"/>
      <c r="D212" s="406" t="n"/>
      <c r="E212" s="406" t="n"/>
      <c r="F212" s="406" t="n"/>
      <c r="G212" s="406" t="n"/>
      <c r="H212" s="406" t="n"/>
      <c r="I212" s="406" t="n"/>
      <c r="J212" s="406" t="n"/>
      <c r="K212" s="406" t="n"/>
    </row>
    <row r="213" ht="20" customFormat="1" customHeight="1" s="1">
      <c r="A213" s="241" t="n"/>
      <c r="B213" s="288" t="n"/>
      <c r="C213" s="406" t="n"/>
      <c r="D213" s="406" t="n"/>
      <c r="E213" s="406" t="n"/>
      <c r="F213" s="406" t="n"/>
      <c r="G213" s="406" t="n"/>
      <c r="H213" s="406" t="n"/>
      <c r="I213" s="406" t="n"/>
      <c r="J213" s="406" t="n"/>
      <c r="K213" s="406" t="n"/>
    </row>
    <row r="214" ht="20" customFormat="1" customHeight="1" s="1">
      <c r="A214" s="241" t="n"/>
      <c r="B214" s="288" t="n"/>
      <c r="C214" s="406" t="n"/>
      <c r="D214" s="406" t="n"/>
      <c r="E214" s="406" t="n"/>
      <c r="F214" s="406" t="n"/>
      <c r="G214" s="406" t="n"/>
      <c r="H214" s="406" t="n"/>
      <c r="I214" s="406" t="n"/>
      <c r="J214" s="406" t="n"/>
      <c r="K214" s="406" t="n"/>
    </row>
    <row r="215" ht="20" customFormat="1" customHeight="1" s="1">
      <c r="A215" s="241" t="n"/>
      <c r="B215" s="288" t="n"/>
      <c r="C215" s="406" t="n"/>
      <c r="D215" s="406" t="n"/>
      <c r="E215" s="406" t="n"/>
      <c r="F215" s="406" t="n"/>
      <c r="G215" s="406" t="n"/>
      <c r="H215" s="406" t="n"/>
      <c r="I215" s="406" t="n"/>
      <c r="J215" s="406" t="n"/>
      <c r="K215" s="406" t="n"/>
    </row>
    <row r="216" ht="20" customFormat="1" customHeight="1" s="1">
      <c r="A216" s="241" t="n"/>
      <c r="B216" s="288" t="n"/>
      <c r="C216" s="406" t="n"/>
      <c r="D216" s="406" t="n"/>
      <c r="E216" s="406" t="n"/>
      <c r="F216" s="406" t="n"/>
      <c r="G216" s="406" t="n"/>
      <c r="H216" s="406" t="n"/>
      <c r="I216" s="406" t="n"/>
      <c r="J216" s="406" t="n"/>
      <c r="K216" s="406" t="n"/>
    </row>
    <row r="217" ht="20" customFormat="1" customHeight="1" s="1">
      <c r="A217" s="241" t="n"/>
      <c r="B217" s="288" t="n"/>
      <c r="C217" s="406" t="n"/>
      <c r="D217" s="406" t="n"/>
      <c r="E217" s="406" t="n"/>
      <c r="F217" s="406" t="n"/>
      <c r="G217" s="406" t="n"/>
      <c r="H217" s="406" t="n"/>
      <c r="I217" s="406" t="n"/>
      <c r="J217" s="406" t="n"/>
      <c r="K217" s="406" t="n"/>
    </row>
    <row r="218" ht="20" customFormat="1" customHeight="1" s="1">
      <c r="A218" s="241" t="n"/>
      <c r="B218" s="288" t="n"/>
      <c r="C218" s="406" t="n"/>
      <c r="D218" s="406" t="n"/>
      <c r="E218" s="406" t="n"/>
      <c r="F218" s="406" t="n"/>
      <c r="G218" s="406" t="n"/>
      <c r="H218" s="406" t="n"/>
      <c r="I218" s="406" t="n"/>
      <c r="J218" s="406" t="n"/>
      <c r="K218" s="406" t="n"/>
    </row>
    <row r="219" ht="20" customFormat="1" customHeight="1" s="1">
      <c r="A219" s="241" t="n"/>
      <c r="B219" s="288" t="n"/>
      <c r="C219" s="406" t="n"/>
      <c r="D219" s="406" t="n"/>
      <c r="E219" s="406" t="n"/>
      <c r="F219" s="406" t="n"/>
      <c r="G219" s="406" t="n"/>
      <c r="H219" s="406" t="n"/>
      <c r="I219" s="406" t="n"/>
      <c r="J219" s="406" t="n"/>
      <c r="K219" s="406" t="n"/>
    </row>
    <row r="220" ht="20" customFormat="1" customHeight="1" s="1">
      <c r="A220" s="241" t="n"/>
      <c r="B220" s="288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</row>
    <row r="221" ht="20" customFormat="1" customHeight="1" s="1">
      <c r="A221" s="241" t="n"/>
      <c r="B221" s="288" t="n"/>
      <c r="C221" s="406" t="n"/>
      <c r="D221" s="406" t="n"/>
      <c r="E221" s="406" t="n"/>
      <c r="F221" s="406" t="n"/>
      <c r="G221" s="406" t="n"/>
      <c r="H221" s="406" t="n"/>
      <c r="I221" s="406" t="n"/>
      <c r="J221" s="406" t="n"/>
      <c r="K221" s="406" t="n"/>
    </row>
    <row r="222" ht="20" customFormat="1" customHeight="1" s="1">
      <c r="A222" s="241" t="n"/>
      <c r="B222" s="288" t="n"/>
      <c r="C222" s="406" t="n"/>
      <c r="D222" s="406" t="n"/>
      <c r="E222" s="406" t="n"/>
      <c r="F222" s="406" t="n"/>
      <c r="G222" s="406" t="n"/>
      <c r="H222" s="406" t="n"/>
      <c r="I222" s="406" t="n"/>
      <c r="J222" s="406" t="n"/>
      <c r="K222" s="406" t="n"/>
    </row>
    <row r="223" ht="20" customFormat="1" customHeight="1" s="1">
      <c r="A223" s="241" t="n"/>
      <c r="B223" s="288" t="n"/>
      <c r="C223" s="406" t="n"/>
      <c r="D223" s="406" t="n"/>
      <c r="E223" s="406" t="n"/>
      <c r="F223" s="406" t="n"/>
      <c r="G223" s="406" t="n"/>
      <c r="H223" s="406" t="n"/>
      <c r="I223" s="406" t="n"/>
      <c r="J223" s="406" t="n"/>
      <c r="K223" s="406" t="n"/>
    </row>
    <row r="224" ht="20" customFormat="1" customHeight="1" s="1">
      <c r="A224" s="241" t="n"/>
      <c r="B224" s="288" t="n"/>
      <c r="C224" s="406" t="n"/>
      <c r="D224" s="406" t="n"/>
      <c r="E224" s="406" t="n"/>
      <c r="F224" s="406" t="n"/>
      <c r="G224" s="406" t="n"/>
      <c r="H224" s="406" t="n"/>
      <c r="I224" s="406" t="n"/>
      <c r="J224" s="406" t="n"/>
      <c r="K224" s="406" t="n"/>
    </row>
    <row r="225" ht="20" customFormat="1" customHeight="1" s="1">
      <c r="A225" s="241" t="n"/>
      <c r="B225" s="288" t="n"/>
      <c r="C225" s="406" t="n"/>
      <c r="D225" s="406" t="n"/>
      <c r="E225" s="406" t="n"/>
      <c r="F225" s="406" t="n"/>
      <c r="G225" s="406" t="n"/>
      <c r="H225" s="406" t="n"/>
      <c r="I225" s="406" t="n"/>
      <c r="J225" s="406" t="n"/>
      <c r="K225" s="406" t="n"/>
    </row>
    <row r="226" ht="20" customFormat="1" customHeight="1" s="1">
      <c r="A226" s="241" t="n"/>
      <c r="B226" s="288" t="n"/>
      <c r="C226" s="406" t="n"/>
      <c r="D226" s="406" t="n"/>
      <c r="E226" s="406" t="n"/>
      <c r="F226" s="406" t="n"/>
      <c r="G226" s="406" t="n"/>
      <c r="H226" s="406" t="n"/>
      <c r="I226" s="406" t="n"/>
      <c r="J226" s="406" t="n"/>
      <c r="K226" s="406" t="n"/>
    </row>
    <row r="227" ht="20" customFormat="1" customHeight="1" s="1">
      <c r="A227" s="241" t="n"/>
      <c r="B227" s="288" t="n"/>
      <c r="C227" s="406" t="n"/>
      <c r="D227" s="406" t="n"/>
      <c r="E227" s="406" t="n"/>
      <c r="F227" s="406" t="n"/>
      <c r="G227" s="406" t="n"/>
      <c r="H227" s="406" t="n"/>
      <c r="I227" s="406" t="n"/>
      <c r="J227" s="406" t="n"/>
      <c r="K227" s="406" t="n"/>
    </row>
    <row r="228" ht="20" customFormat="1" customHeight="1" s="1">
      <c r="A228" s="241" t="n"/>
      <c r="B228" s="288" t="n"/>
      <c r="C228" s="406" t="n"/>
      <c r="D228" s="406" t="n"/>
      <c r="E228" s="406" t="n"/>
      <c r="F228" s="406" t="n"/>
      <c r="G228" s="406" t="n"/>
      <c r="H228" s="406" t="n"/>
      <c r="I228" s="406" t="n"/>
      <c r="J228" s="406" t="n"/>
      <c r="K228" s="406" t="n"/>
    </row>
    <row r="229" ht="20" customFormat="1" customHeight="1" s="1">
      <c r="A229" s="241" t="n"/>
      <c r="B229" s="288" t="n"/>
      <c r="C229" s="406" t="n"/>
      <c r="D229" s="406" t="n"/>
      <c r="E229" s="406" t="n"/>
      <c r="F229" s="406" t="n"/>
      <c r="G229" s="406" t="n"/>
      <c r="H229" s="406" t="n"/>
      <c r="I229" s="406" t="n"/>
      <c r="J229" s="406" t="n"/>
      <c r="K229" s="406" t="n"/>
    </row>
    <row r="230" ht="20" customFormat="1" customHeight="1" s="1">
      <c r="A230" s="241" t="n"/>
      <c r="B230" s="288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</row>
    <row r="231" ht="20" customFormat="1" customHeight="1" s="1">
      <c r="A231" s="241" t="n"/>
      <c r="B231" s="288" t="n"/>
      <c r="C231" s="406" t="n"/>
      <c r="D231" s="406" t="n"/>
      <c r="E231" s="406" t="n"/>
      <c r="F231" s="406" t="n"/>
      <c r="G231" s="406" t="n"/>
      <c r="H231" s="406" t="n"/>
      <c r="I231" s="406" t="n"/>
      <c r="J231" s="406" t="n"/>
      <c r="K231" s="406" t="n"/>
    </row>
    <row r="232" ht="20" customFormat="1" customHeight="1" s="1">
      <c r="A232" s="241" t="n"/>
      <c r="B232" s="288" t="n"/>
      <c r="C232" s="406" t="n"/>
      <c r="D232" s="406" t="n"/>
      <c r="E232" s="406" t="n"/>
      <c r="F232" s="406" t="n"/>
      <c r="G232" s="406" t="n"/>
      <c r="H232" s="406" t="n"/>
      <c r="I232" s="406" t="n"/>
      <c r="J232" s="406" t="n"/>
      <c r="K232" s="406" t="n"/>
    </row>
    <row r="233" ht="20" customFormat="1" customHeight="1" s="1">
      <c r="A233" s="241" t="n"/>
      <c r="B233" s="288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</row>
    <row r="234" ht="20" customFormat="1" customHeight="1" s="1">
      <c r="A234" s="241" t="n"/>
      <c r="B234" s="288" t="n"/>
      <c r="C234" s="406" t="n"/>
      <c r="D234" s="406" t="n"/>
      <c r="E234" s="406" t="n"/>
      <c r="F234" s="406" t="n"/>
      <c r="G234" s="406" t="n"/>
      <c r="H234" s="406" t="n"/>
      <c r="I234" s="406" t="n"/>
      <c r="J234" s="406" t="n"/>
      <c r="K234" s="406" t="n"/>
    </row>
    <row r="235" ht="20" customFormat="1" customHeight="1" s="1">
      <c r="A235" s="241" t="n"/>
      <c r="B235" s="288" t="n"/>
      <c r="C235" s="406" t="n"/>
      <c r="D235" s="406" t="n"/>
      <c r="E235" s="406" t="n"/>
      <c r="F235" s="406" t="n"/>
      <c r="G235" s="406" t="n"/>
      <c r="H235" s="406" t="n"/>
      <c r="I235" s="406" t="n"/>
      <c r="J235" s="406" t="n"/>
      <c r="K235" s="406" t="n"/>
    </row>
    <row r="236" ht="20" customFormat="1" customHeight="1" s="1">
      <c r="A236" s="241" t="n"/>
      <c r="B236" s="288" t="n"/>
      <c r="C236" s="406" t="n"/>
      <c r="D236" s="406" t="n"/>
      <c r="E236" s="406" t="n"/>
      <c r="F236" s="406" t="n"/>
      <c r="G236" s="406" t="n"/>
      <c r="H236" s="406" t="n"/>
      <c r="I236" s="406" t="n"/>
      <c r="J236" s="406" t="n"/>
      <c r="K236" s="406" t="n"/>
    </row>
    <row r="237" ht="20" customFormat="1" customHeight="1" s="1">
      <c r="A237" s="241" t="n"/>
      <c r="B237" s="288" t="n"/>
      <c r="C237" s="406" t="n"/>
      <c r="D237" s="406" t="n"/>
      <c r="E237" s="406" t="n"/>
      <c r="F237" s="406" t="n"/>
      <c r="G237" s="406" t="n"/>
      <c r="H237" s="406" t="n"/>
      <c r="I237" s="406" t="n"/>
      <c r="J237" s="406" t="n"/>
      <c r="K237" s="406" t="n"/>
    </row>
    <row r="238" ht="20" customFormat="1" customHeight="1" s="1">
      <c r="A238" s="241" t="n"/>
      <c r="B238" s="288" t="n"/>
      <c r="C238" s="406" t="n"/>
      <c r="D238" s="406" t="n"/>
      <c r="E238" s="406" t="n"/>
      <c r="F238" s="406" t="n"/>
      <c r="G238" s="406" t="n"/>
      <c r="H238" s="406" t="n"/>
      <c r="I238" s="406" t="n"/>
      <c r="J238" s="406" t="n"/>
      <c r="K238" s="406" t="n"/>
    </row>
    <row r="239" ht="20" customFormat="1" customHeight="1" s="1">
      <c r="A239" s="241" t="n"/>
      <c r="B239" s="288" t="n"/>
      <c r="C239" s="406" t="n"/>
      <c r="D239" s="406" t="n"/>
      <c r="E239" s="406" t="n"/>
      <c r="F239" s="406" t="n"/>
      <c r="G239" s="406" t="n"/>
      <c r="H239" s="406" t="n"/>
      <c r="I239" s="406" t="n"/>
      <c r="J239" s="406" t="n"/>
      <c r="K239" s="406" t="n"/>
    </row>
    <row r="240" ht="20" customFormat="1" customHeight="1" s="1">
      <c r="A240" s="241" t="n"/>
      <c r="B240" s="288" t="n"/>
      <c r="C240" s="406" t="n"/>
      <c r="D240" s="406" t="n"/>
      <c r="E240" s="406" t="n"/>
      <c r="F240" s="406" t="n"/>
      <c r="G240" s="406" t="n"/>
      <c r="H240" s="406" t="n"/>
      <c r="I240" s="406" t="n"/>
      <c r="J240" s="406" t="n"/>
      <c r="K240" s="406" t="n"/>
    </row>
    <row r="241" ht="20" customFormat="1" customHeight="1" s="1">
      <c r="A241" s="241" t="n"/>
      <c r="B241" s="288" t="n"/>
      <c r="C241" s="406" t="n"/>
      <c r="D241" s="406" t="n"/>
      <c r="E241" s="406" t="n"/>
      <c r="F241" s="406" t="n"/>
      <c r="G241" s="406" t="n"/>
      <c r="H241" s="406" t="n"/>
      <c r="I241" s="406" t="n"/>
      <c r="J241" s="406" t="n"/>
      <c r="K241" s="406" t="n"/>
    </row>
    <row r="242" ht="20" customFormat="1" customHeight="1" s="1">
      <c r="A242" s="241" t="n"/>
      <c r="B242" s="288" t="n"/>
      <c r="C242" s="406" t="n"/>
      <c r="D242" s="406" t="n"/>
      <c r="E242" s="406" t="n"/>
      <c r="F242" s="406" t="n"/>
      <c r="G242" s="406" t="n"/>
      <c r="H242" s="406" t="n"/>
      <c r="I242" s="406" t="n"/>
      <c r="J242" s="406" t="n"/>
      <c r="K242" s="406" t="n"/>
    </row>
    <row r="243" ht="20" customFormat="1" customHeight="1" s="1">
      <c r="A243" s="241" t="n"/>
      <c r="B243" s="288" t="n"/>
      <c r="C243" s="406" t="n"/>
      <c r="D243" s="406" t="n"/>
      <c r="E243" s="406" t="n"/>
      <c r="F243" s="406" t="n"/>
      <c r="G243" s="406" t="n"/>
      <c r="H243" s="406" t="n"/>
      <c r="I243" s="406" t="n"/>
      <c r="J243" s="406" t="n"/>
      <c r="K243" s="406" t="n"/>
    </row>
    <row r="244" ht="20" customFormat="1" customHeight="1" s="1">
      <c r="A244" s="241" t="n"/>
      <c r="B244" s="288" t="n"/>
      <c r="C244" s="406" t="n"/>
      <c r="D244" s="406" t="n"/>
      <c r="E244" s="406" t="n"/>
      <c r="F244" s="406" t="n"/>
      <c r="G244" s="406" t="n"/>
      <c r="H244" s="406" t="n"/>
      <c r="I244" s="406" t="n"/>
      <c r="J244" s="406" t="n"/>
      <c r="K244" s="406" t="n"/>
    </row>
    <row r="245" ht="20" customFormat="1" customHeight="1" s="1">
      <c r="A245" s="241" t="n"/>
      <c r="B245" s="288" t="n"/>
      <c r="C245" s="406" t="n"/>
      <c r="D245" s="406" t="n"/>
      <c r="E245" s="406" t="n"/>
      <c r="F245" s="406" t="n"/>
      <c r="G245" s="406" t="n"/>
      <c r="H245" s="406" t="n"/>
      <c r="I245" s="406" t="n"/>
      <c r="J245" s="406" t="n"/>
      <c r="K245" s="406" t="n"/>
    </row>
    <row r="246" ht="20" customFormat="1" customHeight="1" s="1">
      <c r="A246" s="241" t="n"/>
      <c r="B246" s="288" t="n"/>
      <c r="C246" s="406" t="n"/>
      <c r="D246" s="406" t="n"/>
      <c r="E246" s="406" t="n"/>
      <c r="F246" s="406" t="n"/>
      <c r="G246" s="406" t="n"/>
      <c r="H246" s="406" t="n"/>
      <c r="I246" s="406" t="n"/>
      <c r="J246" s="406" t="n"/>
      <c r="K246" s="406" t="n"/>
    </row>
    <row r="247" ht="20" customFormat="1" customHeight="1" s="1">
      <c r="A247" s="241" t="n"/>
      <c r="B247" s="288" t="n"/>
      <c r="C247" s="406" t="n"/>
      <c r="D247" s="406" t="n"/>
      <c r="E247" s="406" t="n"/>
      <c r="F247" s="406" t="n"/>
      <c r="G247" s="406" t="n"/>
      <c r="H247" s="406" t="n"/>
      <c r="I247" s="406" t="n"/>
      <c r="J247" s="406" t="n"/>
      <c r="K247" s="406" t="n"/>
    </row>
    <row r="248" ht="20" customFormat="1" customHeight="1" s="1">
      <c r="A248" s="241" t="n"/>
      <c r="B248" s="288" t="n"/>
      <c r="C248" s="406" t="n"/>
      <c r="D248" s="406" t="n"/>
      <c r="E248" s="406" t="n"/>
      <c r="F248" s="406" t="n"/>
      <c r="G248" s="406" t="n"/>
      <c r="H248" s="406" t="n"/>
      <c r="I248" s="406" t="n"/>
      <c r="J248" s="406" t="n"/>
      <c r="K248" s="406" t="n"/>
    </row>
    <row r="249" ht="20" customFormat="1" customHeight="1" s="1">
      <c r="A249" s="241" t="n"/>
      <c r="B249" s="288" t="n"/>
      <c r="C249" s="406" t="n"/>
      <c r="D249" s="406" t="n"/>
      <c r="E249" s="406" t="n"/>
      <c r="F249" s="406" t="n"/>
      <c r="G249" s="406" t="n"/>
      <c r="H249" s="406" t="n"/>
      <c r="I249" s="406" t="n"/>
      <c r="J249" s="406" t="n"/>
      <c r="K249" s="406" t="n"/>
    </row>
    <row r="250" ht="20" customFormat="1" customHeight="1" s="1">
      <c r="A250" s="241" t="n"/>
      <c r="B250" s="288" t="n"/>
      <c r="C250" s="406" t="n"/>
      <c r="D250" s="406" t="n"/>
      <c r="E250" s="406" t="n"/>
      <c r="F250" s="406" t="n"/>
      <c r="G250" s="406" t="n"/>
      <c r="H250" s="406" t="n"/>
      <c r="I250" s="406" t="n"/>
      <c r="J250" s="406" t="n"/>
      <c r="K250" s="406" t="n"/>
    </row>
    <row r="251" ht="20" customFormat="1" customHeight="1" s="1">
      <c r="A251" s="241" t="n"/>
      <c r="B251" s="288" t="n"/>
      <c r="C251" s="406" t="n"/>
      <c r="D251" s="406" t="n"/>
      <c r="E251" s="406" t="n"/>
      <c r="F251" s="406" t="n"/>
      <c r="G251" s="406" t="n"/>
      <c r="H251" s="406" t="n"/>
      <c r="I251" s="406" t="n"/>
      <c r="J251" s="406" t="n"/>
      <c r="K251" s="406" t="n"/>
    </row>
    <row r="252" ht="16.5" customFormat="1" customHeight="1" s="1">
      <c r="A252" s="241" t="n"/>
      <c r="B252" s="288" t="n"/>
      <c r="C252" s="406" t="n"/>
      <c r="D252" s="406" t="n"/>
      <c r="E252" s="406" t="n"/>
      <c r="F252" s="406" t="n"/>
      <c r="G252" s="406" t="n"/>
      <c r="H252" s="406" t="n"/>
      <c r="I252" s="406" t="n"/>
      <c r="J252" s="406" t="n"/>
      <c r="K252" s="406" t="n"/>
    </row>
    <row r="253" ht="16.5" customFormat="1" customHeight="1" s="1">
      <c r="A253" s="241" t="n"/>
      <c r="B253" s="288" t="n"/>
      <c r="C253" s="406" t="n"/>
      <c r="D253" s="406" t="n"/>
      <c r="E253" s="406" t="n"/>
      <c r="F253" s="406" t="n"/>
      <c r="G253" s="406" t="n"/>
      <c r="H253" s="406" t="n"/>
      <c r="I253" s="406" t="n"/>
      <c r="J253" s="406" t="n"/>
      <c r="K253" s="406" t="n"/>
    </row>
    <row r="254" ht="16.5" customFormat="1" customHeight="1" s="1">
      <c r="A254" s="241" t="n"/>
      <c r="B254" s="288" t="n"/>
      <c r="C254" s="406" t="n"/>
      <c r="D254" s="406" t="n"/>
      <c r="E254" s="406" t="n"/>
      <c r="F254" s="406" t="n"/>
      <c r="G254" s="406" t="n"/>
      <c r="H254" s="406" t="n"/>
      <c r="I254" s="406" t="n"/>
      <c r="J254" s="406" t="n"/>
      <c r="K254" s="406" t="n"/>
    </row>
    <row r="255" ht="16.5" customFormat="1" customHeight="1" s="1">
      <c r="A255" s="241" t="n"/>
      <c r="B255" s="288" t="n"/>
      <c r="C255" s="406" t="n"/>
      <c r="D255" s="406" t="n"/>
      <c r="E255" s="406" t="n"/>
      <c r="F255" s="406" t="n"/>
      <c r="G255" s="406" t="n"/>
      <c r="H255" s="406" t="n"/>
      <c r="I255" s="406" t="n"/>
      <c r="J255" s="406" t="n"/>
      <c r="K255" s="406" t="n"/>
    </row>
    <row r="256" ht="16.5" customFormat="1" customHeight="1" s="1">
      <c r="A256" s="241" t="n"/>
      <c r="B256" s="288" t="n"/>
      <c r="C256" s="406" t="n"/>
      <c r="D256" s="406" t="n"/>
      <c r="E256" s="406" t="n"/>
      <c r="F256" s="406" t="n"/>
      <c r="G256" s="406" t="n"/>
      <c r="H256" s="406" t="n"/>
      <c r="I256" s="406" t="n"/>
      <c r="J256" s="406" t="n"/>
      <c r="K256" s="406" t="n"/>
    </row>
    <row r="257" ht="16.5" customFormat="1" customHeight="1" s="1">
      <c r="A257" s="241" t="n"/>
      <c r="B257" s="288" t="n"/>
      <c r="C257" s="406" t="n"/>
      <c r="D257" s="406" t="n"/>
      <c r="E257" s="406" t="n"/>
      <c r="F257" s="406" t="n"/>
      <c r="G257" s="406" t="n"/>
      <c r="H257" s="406" t="n"/>
      <c r="I257" s="406" t="n"/>
      <c r="J257" s="406" t="n"/>
      <c r="K257" s="406" t="n"/>
    </row>
    <row r="258" ht="16.5" customFormat="1" customHeight="1" s="1">
      <c r="A258" s="241" t="n"/>
      <c r="B258" s="288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</row>
    <row r="259" ht="16.5" customFormat="1" customHeight="1" s="1">
      <c r="A259" s="241" t="n"/>
      <c r="B259" s="288" t="n"/>
      <c r="C259" s="406" t="n"/>
      <c r="D259" s="406" t="n"/>
      <c r="E259" s="406" t="n"/>
      <c r="F259" s="406" t="n"/>
      <c r="G259" s="406" t="n"/>
      <c r="H259" s="406" t="n"/>
      <c r="I259" s="406" t="n"/>
      <c r="J259" s="406" t="n"/>
      <c r="K259" s="406" t="n"/>
    </row>
    <row r="260" ht="16.5" customFormat="1" customHeight="1" s="1">
      <c r="A260" s="241" t="n"/>
      <c r="B260" s="288" t="n"/>
      <c r="C260" s="406" t="n"/>
      <c r="D260" s="406" t="n"/>
      <c r="E260" s="406" t="n"/>
      <c r="F260" s="406" t="n"/>
      <c r="G260" s="406" t="n"/>
      <c r="H260" s="406" t="n"/>
      <c r="I260" s="406" t="n"/>
      <c r="J260" s="406" t="n"/>
      <c r="K260" s="406" t="n"/>
    </row>
    <row r="261" ht="16.5" customFormat="1" customHeight="1" s="1">
      <c r="A261" s="241" t="n"/>
      <c r="B261" s="288" t="n"/>
      <c r="C261" s="406" t="n"/>
      <c r="D261" s="406" t="n"/>
      <c r="E261" s="406" t="n"/>
      <c r="F261" s="406" t="n"/>
      <c r="G261" s="406" t="n"/>
      <c r="H261" s="406" t="n"/>
      <c r="I261" s="406" t="n"/>
      <c r="J261" s="406" t="n"/>
      <c r="K261" s="406" t="n"/>
    </row>
    <row r="262" ht="16.5" customFormat="1" customHeight="1" s="1">
      <c r="A262" s="241" t="n"/>
      <c r="B262" s="288" t="n"/>
      <c r="C262" s="406" t="n"/>
      <c r="D262" s="406" t="n"/>
      <c r="E262" s="406" t="n"/>
      <c r="F262" s="406" t="n"/>
      <c r="G262" s="406" t="n"/>
      <c r="H262" s="406" t="n"/>
      <c r="I262" s="406" t="n"/>
      <c r="J262" s="406" t="n"/>
      <c r="K262" s="406" t="n"/>
    </row>
    <row r="263" ht="16.5" customFormat="1" customHeight="1" s="1">
      <c r="A263" s="241" t="n"/>
      <c r="B263" s="288" t="n"/>
      <c r="C263" s="406" t="n"/>
      <c r="D263" s="406" t="n"/>
      <c r="E263" s="406" t="n"/>
      <c r="F263" s="406" t="n"/>
      <c r="G263" s="406" t="n"/>
      <c r="H263" s="406" t="n"/>
      <c r="I263" s="406" t="n"/>
      <c r="J263" s="406" t="n"/>
      <c r="K263" s="406" t="n"/>
    </row>
    <row r="264" ht="16.5" customFormat="1" customHeight="1" s="1">
      <c r="A264" s="241" t="n"/>
      <c r="B264" s="288" t="n"/>
      <c r="C264" s="406" t="n"/>
      <c r="D264" s="406" t="n"/>
      <c r="E264" s="406" t="n"/>
      <c r="F264" s="406" t="n"/>
      <c r="G264" s="406" t="n"/>
      <c r="H264" s="406" t="n"/>
      <c r="I264" s="406" t="n"/>
      <c r="J264" s="406" t="n"/>
      <c r="K264" s="406" t="n"/>
    </row>
    <row r="265" ht="16.5" customFormat="1" customHeight="1" s="1">
      <c r="A265" s="241" t="n"/>
      <c r="B265" s="288" t="n"/>
      <c r="C265" s="406" t="n"/>
      <c r="D265" s="406" t="n"/>
      <c r="E265" s="406" t="n"/>
      <c r="F265" s="406" t="n"/>
      <c r="G265" s="406" t="n"/>
      <c r="H265" s="406" t="n"/>
      <c r="I265" s="406" t="n"/>
      <c r="J265" s="406" t="n"/>
      <c r="K265" s="406" t="n"/>
    </row>
    <row r="266" ht="16.5" customFormat="1" customHeight="1" s="1">
      <c r="A266" s="241" t="n"/>
      <c r="B266" s="288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</row>
    <row r="267" ht="16.5" customFormat="1" customHeight="1" s="1">
      <c r="A267" s="241" t="n"/>
      <c r="B267" s="288" t="n"/>
      <c r="C267" s="406" t="n"/>
      <c r="D267" s="406" t="n"/>
      <c r="E267" s="406" t="n"/>
      <c r="F267" s="406" t="n"/>
      <c r="G267" s="406" t="n"/>
      <c r="H267" s="406" t="n"/>
      <c r="I267" s="406" t="n"/>
      <c r="J267" s="406" t="n"/>
      <c r="K267" s="406" t="n"/>
    </row>
    <row r="268" ht="16.5" customFormat="1" customHeight="1" s="1">
      <c r="A268" s="241" t="n"/>
      <c r="B268" s="288" t="n"/>
      <c r="C268" s="406" t="n"/>
      <c r="D268" s="406" t="n"/>
      <c r="E268" s="406" t="n"/>
      <c r="F268" s="406" t="n"/>
      <c r="G268" s="406" t="n"/>
      <c r="H268" s="406" t="n"/>
      <c r="I268" s="406" t="n"/>
      <c r="J268" s="406" t="n"/>
      <c r="K268" s="406" t="n"/>
    </row>
    <row r="269" ht="16.5" customFormat="1" customHeight="1" s="1">
      <c r="A269" s="241" t="n"/>
      <c r="B269" s="288" t="n"/>
      <c r="C269" s="406" t="n"/>
      <c r="D269" s="406" t="n"/>
      <c r="E269" s="406" t="n"/>
      <c r="F269" s="406" t="n"/>
      <c r="G269" s="406" t="n"/>
      <c r="H269" s="406" t="n"/>
      <c r="I269" s="406" t="n"/>
      <c r="J269" s="406" t="n"/>
      <c r="K269" s="406" t="n"/>
    </row>
    <row r="270" ht="16.5" customFormat="1" customHeight="1" s="1">
      <c r="A270" s="241" t="n"/>
      <c r="B270" s="288" t="n"/>
      <c r="C270" s="406" t="n"/>
      <c r="D270" s="406" t="n"/>
      <c r="E270" s="406" t="n"/>
      <c r="F270" s="406" t="n"/>
      <c r="G270" s="406" t="n"/>
      <c r="H270" s="406" t="n"/>
      <c r="I270" s="406" t="n"/>
      <c r="J270" s="406" t="n"/>
      <c r="K270" s="406" t="n"/>
    </row>
    <row r="271" ht="16.5" customFormat="1" customHeight="1" s="1">
      <c r="A271" s="241" t="n"/>
      <c r="B271" s="288" t="n"/>
      <c r="C271" s="406" t="n"/>
      <c r="D271" s="406" t="n"/>
      <c r="E271" s="406" t="n"/>
      <c r="F271" s="406" t="n"/>
      <c r="G271" s="406" t="n"/>
      <c r="H271" s="406" t="n"/>
      <c r="I271" s="406" t="n"/>
      <c r="J271" s="406" t="n"/>
      <c r="K271" s="406" t="n"/>
    </row>
    <row r="272" ht="16.5" customFormat="1" customHeight="1" s="1">
      <c r="A272" s="241" t="n"/>
      <c r="B272" s="288" t="n"/>
      <c r="C272" s="406" t="n"/>
      <c r="D272" s="406" t="n"/>
      <c r="E272" s="406" t="n"/>
      <c r="F272" s="406" t="n"/>
      <c r="G272" s="406" t="n"/>
      <c r="H272" s="406" t="n"/>
      <c r="I272" s="406" t="n"/>
      <c r="J272" s="406" t="n"/>
      <c r="K272" s="406" t="n"/>
    </row>
    <row r="273" ht="16.5" customFormat="1" customHeight="1" s="1">
      <c r="A273" s="241" t="n"/>
      <c r="B273" s="288" t="n"/>
      <c r="C273" s="406" t="n"/>
      <c r="D273" s="406" t="n"/>
      <c r="E273" s="406" t="n"/>
      <c r="F273" s="406" t="n"/>
      <c r="G273" s="406" t="n"/>
      <c r="H273" s="406" t="n"/>
      <c r="I273" s="406" t="n"/>
      <c r="J273" s="406" t="n"/>
      <c r="K273" s="406" t="n"/>
    </row>
    <row r="274" ht="16.5" customFormat="1" customHeight="1" s="1">
      <c r="A274" s="241" t="n"/>
      <c r="B274" s="288" t="n"/>
      <c r="C274" s="406" t="n"/>
      <c r="D274" s="406" t="n"/>
      <c r="E274" s="406" t="n"/>
      <c r="F274" s="406" t="n"/>
      <c r="G274" s="406" t="n"/>
      <c r="H274" s="406" t="n"/>
      <c r="I274" s="406" t="n"/>
      <c r="J274" s="406" t="n"/>
      <c r="K274" s="406" t="n"/>
    </row>
    <row r="275" ht="16.5" customFormat="1" customHeight="1" s="1">
      <c r="A275" s="241" t="n"/>
      <c r="B275" s="288" t="n"/>
      <c r="C275" s="406" t="n"/>
      <c r="D275" s="406" t="n"/>
      <c r="E275" s="406" t="n"/>
      <c r="F275" s="406" t="n"/>
      <c r="G275" s="406" t="n"/>
      <c r="H275" s="406" t="n"/>
      <c r="I275" s="406" t="n"/>
      <c r="J275" s="406" t="n"/>
      <c r="K275" s="406" t="n"/>
    </row>
    <row r="276" ht="16.5" customFormat="1" customHeight="1" s="1">
      <c r="A276" s="241" t="n"/>
      <c r="B276" s="288" t="n"/>
      <c r="C276" s="406" t="n"/>
      <c r="D276" s="406" t="n"/>
      <c r="E276" s="406" t="n"/>
      <c r="F276" s="406" t="n"/>
      <c r="G276" s="406" t="n"/>
      <c r="H276" s="406" t="n"/>
      <c r="I276" s="406" t="n"/>
      <c r="J276" s="406" t="n"/>
      <c r="K276" s="406" t="n"/>
    </row>
    <row r="277" ht="16.5" customFormat="1" customHeight="1" s="1">
      <c r="A277" s="241" t="n"/>
      <c r="B277" s="288" t="n"/>
      <c r="C277" s="406" t="n"/>
      <c r="D277" s="406" t="n"/>
      <c r="E277" s="406" t="n"/>
      <c r="F277" s="406" t="n"/>
      <c r="G277" s="406" t="n"/>
      <c r="H277" s="406" t="n"/>
      <c r="I277" s="406" t="n"/>
      <c r="J277" s="406" t="n"/>
      <c r="K277" s="406" t="n"/>
    </row>
    <row r="278" ht="16.5" customFormat="1" customHeight="1" s="1">
      <c r="A278" s="241" t="n"/>
      <c r="B278" s="288" t="n"/>
      <c r="C278" s="406" t="n"/>
      <c r="D278" s="406" t="n"/>
      <c r="E278" s="406" t="n"/>
      <c r="F278" s="406" t="n"/>
      <c r="G278" s="406" t="n"/>
      <c r="H278" s="406" t="n"/>
      <c r="I278" s="406" t="n"/>
      <c r="J278" s="406" t="n"/>
      <c r="K278" s="406" t="n"/>
    </row>
    <row r="279" ht="16.5" customFormat="1" customHeight="1" s="1">
      <c r="A279" s="241" t="n"/>
      <c r="B279" s="288" t="n"/>
      <c r="C279" s="406" t="n"/>
      <c r="D279" s="406" t="n"/>
      <c r="E279" s="406" t="n"/>
      <c r="F279" s="406" t="n"/>
      <c r="G279" s="406" t="n"/>
      <c r="H279" s="406" t="n"/>
      <c r="I279" s="406" t="n"/>
      <c r="J279" s="406" t="n"/>
      <c r="K279" s="406" t="n"/>
    </row>
    <row r="280" ht="16.5" customFormat="1" customHeight="1" s="1">
      <c r="A280" s="241" t="n"/>
      <c r="B280" s="288" t="n"/>
      <c r="C280" s="406" t="n"/>
      <c r="D280" s="406" t="n"/>
      <c r="E280" s="406" t="n"/>
      <c r="F280" s="406" t="n"/>
      <c r="G280" s="406" t="n"/>
      <c r="H280" s="406" t="n"/>
      <c r="I280" s="406" t="n"/>
      <c r="J280" s="406" t="n"/>
      <c r="K280" s="406" t="n"/>
    </row>
    <row r="281" ht="16.5" customFormat="1" customHeight="1" s="1">
      <c r="A281" s="241" t="n"/>
      <c r="B281" s="288" t="n"/>
      <c r="C281" s="406" t="n"/>
      <c r="D281" s="406" t="n"/>
      <c r="E281" s="406" t="n"/>
      <c r="F281" s="406" t="n"/>
      <c r="G281" s="406" t="n"/>
      <c r="H281" s="406" t="n"/>
      <c r="I281" s="406" t="n"/>
      <c r="J281" s="406" t="n"/>
      <c r="K281" s="406" t="n"/>
    </row>
    <row r="282" ht="16.5" customFormat="1" customHeight="1" s="1">
      <c r="A282" s="241" t="n"/>
      <c r="B282" s="288" t="n"/>
      <c r="C282" s="406" t="n"/>
      <c r="D282" s="406" t="n"/>
      <c r="E282" s="406" t="n"/>
      <c r="F282" s="406" t="n"/>
      <c r="G282" s="406" t="n"/>
      <c r="H282" s="406" t="n"/>
      <c r="I282" s="406" t="n"/>
      <c r="J282" s="406" t="n"/>
      <c r="K282" s="406" t="n"/>
    </row>
    <row r="283" ht="16.5" customFormat="1" customHeight="1" s="1">
      <c r="A283" s="241" t="n"/>
      <c r="B283" s="288" t="n"/>
      <c r="C283" s="406" t="n"/>
      <c r="D283" s="406" t="n"/>
      <c r="E283" s="406" t="n"/>
      <c r="F283" s="406" t="n"/>
      <c r="G283" s="406" t="n"/>
      <c r="H283" s="406" t="n"/>
      <c r="I283" s="406" t="n"/>
      <c r="J283" s="406" t="n"/>
      <c r="K283" s="406" t="n"/>
    </row>
    <row r="284" ht="16.5" customFormat="1" customHeight="1" s="1">
      <c r="A284" s="241" t="n"/>
      <c r="B284" s="288" t="n"/>
      <c r="C284" s="406" t="n"/>
      <c r="D284" s="406" t="n"/>
      <c r="E284" s="406" t="n"/>
      <c r="F284" s="406" t="n"/>
      <c r="G284" s="406" t="n"/>
      <c r="H284" s="406" t="n"/>
      <c r="I284" s="406" t="n"/>
      <c r="J284" s="406" t="n"/>
      <c r="K284" s="406" t="n"/>
    </row>
    <row r="285" ht="16.5" customFormat="1" customHeight="1" s="1">
      <c r="A285" s="241" t="n"/>
      <c r="B285" s="288" t="n"/>
      <c r="C285" s="406" t="n"/>
      <c r="D285" s="406" t="n"/>
      <c r="E285" s="406" t="n"/>
      <c r="F285" s="406" t="n"/>
      <c r="G285" s="406" t="n"/>
      <c r="H285" s="406" t="n"/>
      <c r="I285" s="406" t="n"/>
      <c r="J285" s="406" t="n"/>
      <c r="K285" s="406" t="n"/>
    </row>
    <row r="286" ht="16.5" customFormat="1" customHeight="1" s="1">
      <c r="A286" s="241" t="n"/>
      <c r="B286" s="288" t="n"/>
      <c r="C286" s="406" t="n"/>
      <c r="D286" s="406" t="n"/>
      <c r="E286" s="406" t="n"/>
      <c r="F286" s="406" t="n"/>
      <c r="G286" s="406" t="n"/>
      <c r="H286" s="406" t="n"/>
      <c r="I286" s="406" t="n"/>
      <c r="J286" s="406" t="n"/>
      <c r="K286" s="406" t="n"/>
    </row>
    <row r="287" ht="16.5" customFormat="1" customHeight="1" s="1">
      <c r="A287" s="241" t="n"/>
      <c r="B287" s="288" t="n"/>
      <c r="C287" s="406" t="n"/>
      <c r="D287" s="406" t="n"/>
      <c r="E287" s="406" t="n"/>
      <c r="F287" s="406" t="n"/>
      <c r="G287" s="406" t="n"/>
      <c r="H287" s="406" t="n"/>
      <c r="I287" s="406" t="n"/>
      <c r="J287" s="406" t="n"/>
      <c r="K287" s="406" t="n"/>
    </row>
    <row r="288" ht="16.5" customFormat="1" customHeight="1" s="1">
      <c r="A288" s="241" t="n"/>
      <c r="B288" s="288" t="n"/>
      <c r="C288" s="406" t="n"/>
      <c r="D288" s="406" t="n"/>
      <c r="E288" s="406" t="n"/>
      <c r="F288" s="406" t="n"/>
      <c r="G288" s="406" t="n"/>
      <c r="H288" s="406" t="n"/>
      <c r="I288" s="406" t="n"/>
      <c r="J288" s="406" t="n"/>
      <c r="K288" s="406" t="n"/>
    </row>
    <row r="289" ht="16.5" customFormat="1" customHeight="1" s="1">
      <c r="A289" s="241" t="n"/>
      <c r="B289" s="288" t="n"/>
      <c r="C289" s="406" t="n"/>
      <c r="D289" s="406" t="n"/>
      <c r="E289" s="406" t="n"/>
      <c r="F289" s="406" t="n"/>
      <c r="G289" s="406" t="n"/>
      <c r="H289" s="406" t="n"/>
      <c r="I289" s="406" t="n"/>
      <c r="J289" s="406" t="n"/>
      <c r="K289" s="406" t="n"/>
    </row>
    <row r="290" ht="16.5" customFormat="1" customHeight="1" s="1">
      <c r="A290" s="241" t="n"/>
      <c r="B290" s="288" t="n"/>
      <c r="C290" s="406" t="n"/>
      <c r="D290" s="406" t="n"/>
      <c r="E290" s="406" t="n"/>
      <c r="F290" s="406" t="n"/>
      <c r="G290" s="406" t="n"/>
      <c r="H290" s="406" t="n"/>
      <c r="I290" s="406" t="n"/>
      <c r="J290" s="406" t="n"/>
      <c r="K290" s="406" t="n"/>
    </row>
    <row r="291" ht="16.5" customFormat="1" customHeight="1" s="1">
      <c r="A291" s="241" t="n"/>
      <c r="B291" s="288" t="n"/>
      <c r="C291" s="406" t="n"/>
      <c r="D291" s="406" t="n"/>
      <c r="E291" s="406" t="n"/>
      <c r="F291" s="406" t="n"/>
      <c r="G291" s="406" t="n"/>
      <c r="H291" s="406" t="n"/>
      <c r="I291" s="406" t="n"/>
      <c r="J291" s="406" t="n"/>
      <c r="K291" s="406" t="n"/>
    </row>
    <row r="292" ht="16.5" customFormat="1" customHeight="1" s="1">
      <c r="A292" s="241" t="n"/>
      <c r="B292" s="288" t="n"/>
      <c r="C292" s="406" t="n"/>
      <c r="D292" s="406" t="n"/>
      <c r="E292" s="406" t="n"/>
      <c r="F292" s="406" t="n"/>
      <c r="G292" s="406" t="n"/>
      <c r="H292" s="406" t="n"/>
      <c r="I292" s="406" t="n"/>
      <c r="J292" s="406" t="n"/>
      <c r="K292" s="406" t="n"/>
    </row>
    <row r="293" ht="16.5" customFormat="1" customHeight="1" s="1">
      <c r="A293" s="241" t="n"/>
      <c r="B293" s="288" t="n"/>
      <c r="C293" s="406" t="n"/>
      <c r="D293" s="406" t="n"/>
      <c r="E293" s="406" t="n"/>
      <c r="F293" s="406" t="n"/>
      <c r="G293" s="406" t="n"/>
      <c r="H293" s="406" t="n"/>
      <c r="I293" s="406" t="n"/>
      <c r="J293" s="406" t="n"/>
      <c r="K293" s="406" t="n"/>
    </row>
    <row r="294" ht="16.5" customFormat="1" customHeight="1" s="1">
      <c r="A294" s="241" t="n"/>
      <c r="B294" s="288" t="n"/>
      <c r="C294" s="406" t="n"/>
      <c r="D294" s="406" t="n"/>
      <c r="E294" s="406" t="n"/>
      <c r="F294" s="406" t="n"/>
      <c r="G294" s="406" t="n"/>
      <c r="H294" s="406" t="n"/>
      <c r="I294" s="406" t="n"/>
      <c r="J294" s="406" t="n"/>
      <c r="K294" s="406" t="n"/>
    </row>
    <row r="295" ht="16.5" customFormat="1" customHeight="1" s="1">
      <c r="A295" s="241" t="n"/>
      <c r="B295" s="288" t="n"/>
      <c r="C295" s="406" t="n"/>
      <c r="D295" s="406" t="n"/>
      <c r="E295" s="406" t="n"/>
      <c r="F295" s="406" t="n"/>
      <c r="G295" s="406" t="n"/>
      <c r="H295" s="406" t="n"/>
      <c r="I295" s="406" t="n"/>
      <c r="J295" s="406" t="n"/>
      <c r="K295" s="406" t="n"/>
    </row>
    <row r="296" ht="16.5" customFormat="1" customHeight="1" s="1">
      <c r="A296" s="241" t="n"/>
      <c r="B296" s="288" t="n"/>
      <c r="C296" s="406" t="n"/>
      <c r="D296" s="406" t="n"/>
      <c r="E296" s="406" t="n"/>
      <c r="F296" s="406" t="n"/>
      <c r="G296" s="406" t="n"/>
      <c r="H296" s="406" t="n"/>
      <c r="I296" s="406" t="n"/>
      <c r="J296" s="406" t="n"/>
      <c r="K296" s="406" t="n"/>
    </row>
    <row r="297" ht="16.5" customFormat="1" customHeight="1" s="1">
      <c r="A297" s="241" t="n"/>
      <c r="B297" s="288" t="n"/>
      <c r="C297" s="406" t="n"/>
      <c r="D297" s="406" t="n"/>
      <c r="E297" s="406" t="n"/>
      <c r="F297" s="406" t="n"/>
      <c r="G297" s="406" t="n"/>
      <c r="H297" s="406" t="n"/>
      <c r="I297" s="406" t="n"/>
      <c r="J297" s="406" t="n"/>
      <c r="K297" s="406" t="n"/>
    </row>
    <row r="298" ht="16.5" customFormat="1" customHeight="1" s="1">
      <c r="A298" s="241" t="n"/>
      <c r="B298" s="288" t="n"/>
      <c r="C298" s="406" t="n"/>
      <c r="D298" s="406" t="n"/>
      <c r="E298" s="406" t="n"/>
      <c r="F298" s="406" t="n"/>
      <c r="G298" s="406" t="n"/>
      <c r="H298" s="406" t="n"/>
      <c r="I298" s="406" t="n"/>
      <c r="J298" s="406" t="n"/>
      <c r="K298" s="406" t="n"/>
    </row>
    <row r="299" ht="16.5" customFormat="1" customHeight="1" s="1">
      <c r="A299" s="241" t="n"/>
      <c r="B299" s="288" t="n"/>
      <c r="C299" s="406" t="n"/>
      <c r="D299" s="406" t="n"/>
      <c r="E299" s="406" t="n"/>
      <c r="F299" s="406" t="n"/>
      <c r="G299" s="406" t="n"/>
      <c r="H299" s="406" t="n"/>
      <c r="I299" s="406" t="n"/>
      <c r="J299" s="406" t="n"/>
      <c r="K299" s="406" t="n"/>
    </row>
    <row r="300" ht="16.5" customFormat="1" customHeight="1" s="1">
      <c r="A300" s="241" t="n"/>
      <c r="B300" s="288" t="n"/>
      <c r="C300" s="406" t="n"/>
      <c r="D300" s="406" t="n"/>
      <c r="E300" s="406" t="n"/>
      <c r="F300" s="406" t="n"/>
      <c r="G300" s="406" t="n"/>
      <c r="H300" s="406" t="n"/>
      <c r="I300" s="406" t="n"/>
      <c r="J300" s="406" t="n"/>
      <c r="K300" s="406" t="n"/>
    </row>
    <row r="301" ht="16.5" customFormat="1" customHeight="1" s="1">
      <c r="A301" s="241" t="n"/>
      <c r="B301" s="288" t="n"/>
      <c r="C301" s="406" t="n"/>
      <c r="D301" s="406" t="n"/>
      <c r="E301" s="406" t="n"/>
      <c r="F301" s="406" t="n"/>
      <c r="G301" s="406" t="n"/>
      <c r="H301" s="406" t="n"/>
      <c r="I301" s="406" t="n"/>
      <c r="J301" s="406" t="n"/>
      <c r="K301" s="406" t="n"/>
    </row>
    <row r="302" ht="16.5" customFormat="1" customHeight="1" s="1">
      <c r="A302" s="241" t="n"/>
      <c r="B302" s="288" t="n"/>
      <c r="C302" s="406" t="n"/>
      <c r="D302" s="406" t="n"/>
      <c r="E302" s="406" t="n"/>
      <c r="F302" s="406" t="n"/>
      <c r="G302" s="406" t="n"/>
      <c r="H302" s="406" t="n"/>
      <c r="I302" s="406" t="n"/>
      <c r="J302" s="406" t="n"/>
      <c r="K302" s="406" t="n"/>
    </row>
    <row r="303" ht="16.5" customFormat="1" customHeight="1" s="1">
      <c r="A303" s="241" t="n"/>
      <c r="B303" s="288" t="n"/>
      <c r="C303" s="406" t="n"/>
      <c r="D303" s="406" t="n"/>
      <c r="E303" s="406" t="n"/>
      <c r="F303" s="406" t="n"/>
      <c r="G303" s="406" t="n"/>
      <c r="H303" s="406" t="n"/>
      <c r="I303" s="406" t="n"/>
      <c r="J303" s="406" t="n"/>
      <c r="K303" s="406" t="n"/>
    </row>
    <row r="304" ht="16.5" customFormat="1" customHeight="1" s="1">
      <c r="A304" s="241" t="n"/>
      <c r="B304" s="288" t="n"/>
      <c r="C304" s="406" t="n"/>
      <c r="D304" s="406" t="n"/>
      <c r="E304" s="406" t="n"/>
      <c r="F304" s="406" t="n"/>
      <c r="G304" s="406" t="n"/>
      <c r="H304" s="406" t="n"/>
      <c r="I304" s="406" t="n"/>
      <c r="J304" s="406" t="n"/>
      <c r="K304" s="406" t="n"/>
    </row>
    <row r="305" ht="16.5" customFormat="1" customHeight="1" s="1">
      <c r="A305" s="241" t="n"/>
      <c r="B305" s="288" t="n"/>
      <c r="C305" s="406" t="n"/>
      <c r="D305" s="406" t="n"/>
      <c r="E305" s="406" t="n"/>
      <c r="F305" s="406" t="n"/>
      <c r="G305" s="406" t="n"/>
      <c r="H305" s="406" t="n"/>
      <c r="I305" s="406" t="n"/>
      <c r="J305" s="406" t="n"/>
      <c r="K305" s="406" t="n"/>
    </row>
    <row r="306" ht="16.5" customFormat="1" customHeight="1" s="1">
      <c r="A306" s="241" t="n"/>
      <c r="B306" s="288" t="n"/>
      <c r="C306" s="406" t="n"/>
      <c r="D306" s="406" t="n"/>
      <c r="E306" s="406" t="n"/>
      <c r="F306" s="406" t="n"/>
      <c r="G306" s="406" t="n"/>
      <c r="H306" s="406" t="n"/>
      <c r="I306" s="406" t="n"/>
      <c r="J306" s="406" t="n"/>
      <c r="K306" s="406" t="n"/>
    </row>
    <row r="307" ht="16.5" customFormat="1" customHeight="1" s="1">
      <c r="A307" s="241" t="n"/>
      <c r="B307" s="288" t="n"/>
      <c r="C307" s="406" t="n"/>
      <c r="D307" s="406" t="n"/>
      <c r="E307" s="406" t="n"/>
      <c r="F307" s="406" t="n"/>
      <c r="G307" s="406" t="n"/>
      <c r="H307" s="406" t="n"/>
      <c r="I307" s="406" t="n"/>
      <c r="J307" s="406" t="n"/>
      <c r="K307" s="406" t="n"/>
    </row>
    <row r="308" ht="16.5" customFormat="1" customHeight="1" s="1">
      <c r="A308" s="241" t="n"/>
      <c r="B308" s="288" t="n"/>
      <c r="C308" s="406" t="n"/>
      <c r="D308" s="406" t="n"/>
      <c r="E308" s="406" t="n"/>
      <c r="F308" s="406" t="n"/>
      <c r="G308" s="406" t="n"/>
      <c r="H308" s="406" t="n"/>
      <c r="I308" s="406" t="n"/>
      <c r="J308" s="406" t="n"/>
      <c r="K308" s="406" t="n"/>
    </row>
    <row r="309" ht="16.5" customFormat="1" customHeight="1" s="1">
      <c r="A309" s="241" t="n"/>
      <c r="B309" s="288" t="n"/>
      <c r="C309" s="406" t="n"/>
      <c r="D309" s="406" t="n"/>
      <c r="E309" s="406" t="n"/>
      <c r="F309" s="406" t="n"/>
      <c r="G309" s="406" t="n"/>
      <c r="H309" s="406" t="n"/>
      <c r="I309" s="406" t="n"/>
      <c r="J309" s="406" t="n"/>
      <c r="K309" s="406" t="n"/>
    </row>
    <row r="310" ht="16.5" customFormat="1" customHeight="1" s="1">
      <c r="A310" s="241" t="n"/>
      <c r="B310" s="288" t="n"/>
      <c r="C310" s="406" t="n"/>
      <c r="D310" s="406" t="n"/>
      <c r="E310" s="406" t="n"/>
      <c r="F310" s="406" t="n"/>
      <c r="G310" s="406" t="n"/>
      <c r="H310" s="406" t="n"/>
      <c r="I310" s="406" t="n"/>
      <c r="J310" s="406" t="n"/>
      <c r="K310" s="406" t="n"/>
    </row>
    <row r="311" ht="16.5" customFormat="1" customHeight="1" s="1">
      <c r="A311" s="241" t="n"/>
      <c r="B311" s="288" t="n"/>
      <c r="C311" s="406" t="n"/>
      <c r="D311" s="406" t="n"/>
      <c r="E311" s="406" t="n"/>
      <c r="F311" s="406" t="n"/>
      <c r="G311" s="406" t="n"/>
      <c r="H311" s="406" t="n"/>
      <c r="I311" s="406" t="n"/>
      <c r="J311" s="406" t="n"/>
      <c r="K311" s="406" t="n"/>
    </row>
    <row r="312" ht="16.5" customFormat="1" customHeight="1" s="1">
      <c r="A312" s="241" t="n"/>
      <c r="B312" s="288" t="n"/>
      <c r="C312" s="406" t="n"/>
      <c r="D312" s="406" t="n"/>
      <c r="E312" s="406" t="n"/>
      <c r="F312" s="406" t="n"/>
      <c r="G312" s="406" t="n"/>
      <c r="H312" s="406" t="n"/>
      <c r="I312" s="406" t="n"/>
      <c r="J312" s="406" t="n"/>
      <c r="K312" s="406" t="n"/>
    </row>
    <row r="313" ht="16.5" customFormat="1" customHeight="1" s="1">
      <c r="A313" s="241" t="n"/>
      <c r="B313" s="288" t="n"/>
      <c r="C313" s="406" t="n"/>
      <c r="D313" s="406" t="n"/>
      <c r="E313" s="406" t="n"/>
      <c r="F313" s="406" t="n"/>
      <c r="G313" s="406" t="n"/>
      <c r="H313" s="406" t="n"/>
      <c r="I313" s="406" t="n"/>
      <c r="J313" s="406" t="n"/>
      <c r="K313" s="406" t="n"/>
    </row>
    <row r="314" ht="16.5" customFormat="1" customHeight="1" s="1">
      <c r="A314" s="241" t="n"/>
      <c r="B314" s="288" t="n"/>
      <c r="C314" s="406" t="n"/>
      <c r="D314" s="406" t="n"/>
      <c r="E314" s="406" t="n"/>
      <c r="F314" s="406" t="n"/>
      <c r="G314" s="406" t="n"/>
      <c r="H314" s="406" t="n"/>
      <c r="I314" s="406" t="n"/>
      <c r="J314" s="406" t="n"/>
      <c r="K314" s="406" t="n"/>
    </row>
    <row r="315" ht="16.5" customFormat="1" customHeight="1" s="1">
      <c r="A315" s="241" t="n"/>
      <c r="B315" s="288" t="n"/>
      <c r="C315" s="406" t="n"/>
      <c r="D315" s="406" t="n"/>
      <c r="E315" s="406" t="n"/>
      <c r="F315" s="406" t="n"/>
      <c r="G315" s="406" t="n"/>
      <c r="H315" s="406" t="n"/>
      <c r="I315" s="406" t="n"/>
      <c r="J315" s="406" t="n"/>
      <c r="K315" s="406" t="n"/>
    </row>
    <row r="316" ht="16.5" customFormat="1" customHeight="1" s="1">
      <c r="A316" s="241" t="n"/>
      <c r="B316" s="288" t="n"/>
      <c r="C316" s="406" t="n"/>
      <c r="D316" s="406" t="n"/>
      <c r="E316" s="406" t="n"/>
      <c r="F316" s="406" t="n"/>
      <c r="G316" s="406" t="n"/>
      <c r="H316" s="406" t="n"/>
      <c r="I316" s="406" t="n"/>
      <c r="J316" s="406" t="n"/>
      <c r="K316" s="406" t="n"/>
    </row>
    <row r="317" ht="16.5" customFormat="1" customHeight="1" s="1">
      <c r="A317" s="241" t="n"/>
      <c r="B317" s="288" t="n"/>
      <c r="C317" s="406" t="n"/>
      <c r="D317" s="406" t="n"/>
      <c r="E317" s="406" t="n"/>
      <c r="F317" s="406" t="n"/>
      <c r="G317" s="406" t="n"/>
      <c r="H317" s="406" t="n"/>
      <c r="I317" s="406" t="n"/>
      <c r="J317" s="406" t="n"/>
      <c r="K317" s="406" t="n"/>
    </row>
    <row r="318" ht="16.5" customFormat="1" customHeight="1" s="1">
      <c r="A318" s="241" t="n"/>
      <c r="B318" s="288" t="n"/>
      <c r="C318" s="406" t="n"/>
      <c r="D318" s="406" t="n"/>
      <c r="E318" s="406" t="n"/>
      <c r="F318" s="406" t="n"/>
      <c r="G318" s="406" t="n"/>
      <c r="H318" s="406" t="n"/>
      <c r="I318" s="406" t="n"/>
      <c r="J318" s="406" t="n"/>
      <c r="K318" s="406" t="n"/>
    </row>
    <row r="319" ht="16.5" customFormat="1" customHeight="1" s="1">
      <c r="A319" s="241" t="n"/>
      <c r="B319" s="288" t="n"/>
      <c r="C319" s="406" t="n"/>
      <c r="D319" s="406" t="n"/>
      <c r="E319" s="406" t="n"/>
      <c r="F319" s="406" t="n"/>
      <c r="G319" s="406" t="n"/>
      <c r="H319" s="406" t="n"/>
      <c r="I319" s="406" t="n"/>
      <c r="J319" s="406" t="n"/>
      <c r="K319" s="406" t="n"/>
    </row>
    <row r="320" ht="16.5" customFormat="1" customHeight="1" s="1">
      <c r="A320" s="241" t="n"/>
      <c r="B320" s="288" t="n"/>
      <c r="C320" s="406" t="n"/>
      <c r="D320" s="406" t="n"/>
      <c r="E320" s="406" t="n"/>
      <c r="F320" s="406" t="n"/>
      <c r="G320" s="406" t="n"/>
      <c r="H320" s="406" t="n"/>
      <c r="I320" s="406" t="n"/>
      <c r="J320" s="406" t="n"/>
      <c r="K320" s="406" t="n"/>
    </row>
    <row r="321" ht="16.5" customFormat="1" customHeight="1" s="1">
      <c r="A321" s="241" t="n"/>
      <c r="B321" s="288" t="n"/>
      <c r="C321" s="406" t="n"/>
      <c r="D321" s="406" t="n"/>
      <c r="E321" s="406" t="n"/>
      <c r="F321" s="406" t="n"/>
      <c r="G321" s="406" t="n"/>
      <c r="H321" s="406" t="n"/>
      <c r="I321" s="406" t="n"/>
      <c r="J321" s="406" t="n"/>
      <c r="K321" s="406" t="n"/>
    </row>
    <row r="322" ht="16.5" customFormat="1" customHeight="1" s="1">
      <c r="A322" s="241" t="n"/>
      <c r="B322" s="288" t="n"/>
      <c r="C322" s="406" t="n"/>
      <c r="D322" s="406" t="n"/>
      <c r="E322" s="406" t="n"/>
      <c r="F322" s="406" t="n"/>
      <c r="G322" s="406" t="n"/>
      <c r="H322" s="406" t="n"/>
      <c r="I322" s="406" t="n"/>
      <c r="J322" s="406" t="n"/>
      <c r="K322" s="406" t="n"/>
    </row>
    <row r="323" ht="16.5" customFormat="1" customHeight="1" s="1">
      <c r="A323" s="241" t="n"/>
      <c r="B323" s="288" t="n"/>
      <c r="C323" s="406" t="n"/>
      <c r="D323" s="406" t="n"/>
      <c r="E323" s="406" t="n"/>
      <c r="F323" s="406" t="n"/>
      <c r="G323" s="406" t="n"/>
      <c r="H323" s="406" t="n"/>
      <c r="I323" s="406" t="n"/>
      <c r="J323" s="406" t="n"/>
      <c r="K323" s="406" t="n"/>
    </row>
    <row r="324" ht="16.5" customFormat="1" customHeight="1" s="1">
      <c r="A324" s="241" t="n"/>
      <c r="B324" s="288" t="n"/>
      <c r="C324" s="406" t="n"/>
      <c r="D324" s="406" t="n"/>
      <c r="E324" s="406" t="n"/>
      <c r="F324" s="406" t="n"/>
      <c r="G324" s="406" t="n"/>
      <c r="H324" s="406" t="n"/>
      <c r="I324" s="406" t="n"/>
      <c r="J324" s="406" t="n"/>
      <c r="K324" s="406" t="n"/>
    </row>
    <row r="325" ht="16.5" customFormat="1" customHeight="1" s="1">
      <c r="A325" s="241" t="n"/>
      <c r="B325" s="288" t="n"/>
      <c r="C325" s="406" t="n"/>
      <c r="D325" s="406" t="n"/>
      <c r="E325" s="406" t="n"/>
      <c r="F325" s="406" t="n"/>
      <c r="G325" s="406" t="n"/>
      <c r="H325" s="406" t="n"/>
      <c r="I325" s="406" t="n"/>
      <c r="J325" s="406" t="n"/>
      <c r="K325" s="406" t="n"/>
    </row>
    <row r="326" ht="16.5" customFormat="1" customHeight="1" s="1">
      <c r="A326" s="241" t="n"/>
      <c r="B326" s="288" t="n"/>
      <c r="C326" s="406" t="n"/>
      <c r="D326" s="406" t="n"/>
      <c r="E326" s="406" t="n"/>
      <c r="F326" s="406" t="n"/>
      <c r="G326" s="406" t="n"/>
      <c r="H326" s="406" t="n"/>
      <c r="I326" s="406" t="n"/>
      <c r="J326" s="406" t="n"/>
      <c r="K326" s="406" t="n"/>
    </row>
    <row r="327" ht="16.5" customFormat="1" customHeight="1" s="1">
      <c r="A327" s="241" t="n"/>
      <c r="B327" s="288" t="n"/>
      <c r="C327" s="406" t="n"/>
      <c r="D327" s="406" t="n"/>
      <c r="E327" s="406" t="n"/>
      <c r="F327" s="406" t="n"/>
      <c r="G327" s="406" t="n"/>
      <c r="H327" s="406" t="n"/>
      <c r="I327" s="406" t="n"/>
      <c r="J327" s="406" t="n"/>
      <c r="K327" s="406" t="n"/>
    </row>
    <row r="328" ht="16.5" customFormat="1" customHeight="1" s="1">
      <c r="A328" s="241" t="n"/>
      <c r="B328" s="288" t="n"/>
      <c r="C328" s="406" t="n"/>
      <c r="D328" s="406" t="n"/>
      <c r="E328" s="406" t="n"/>
      <c r="F328" s="406" t="n"/>
      <c r="G328" s="406" t="n"/>
      <c r="H328" s="406" t="n"/>
      <c r="I328" s="406" t="n"/>
      <c r="J328" s="406" t="n"/>
      <c r="K328" s="406" t="n"/>
    </row>
    <row r="329" ht="16.5" customFormat="1" customHeight="1" s="1">
      <c r="A329" s="241" t="n"/>
      <c r="B329" s="288" t="n"/>
      <c r="C329" s="406" t="n"/>
      <c r="D329" s="406" t="n"/>
      <c r="E329" s="406" t="n"/>
      <c r="F329" s="406" t="n"/>
      <c r="G329" s="406" t="n"/>
      <c r="H329" s="406" t="n"/>
      <c r="I329" s="406" t="n"/>
      <c r="J329" s="406" t="n"/>
      <c r="K329" s="406" t="n"/>
    </row>
    <row r="330" ht="16.5" customFormat="1" customHeight="1" s="1">
      <c r="A330" s="241" t="n"/>
      <c r="B330" s="288" t="n"/>
      <c r="C330" s="406" t="n"/>
      <c r="D330" s="406" t="n"/>
      <c r="E330" s="406" t="n"/>
      <c r="F330" s="406" t="n"/>
      <c r="G330" s="406" t="n"/>
      <c r="H330" s="406" t="n"/>
      <c r="I330" s="406" t="n"/>
      <c r="J330" s="406" t="n"/>
      <c r="K330" s="406" t="n"/>
    </row>
    <row r="331" ht="16.5" customFormat="1" customHeight="1" s="1">
      <c r="A331" s="241" t="n"/>
      <c r="B331" s="288" t="n"/>
      <c r="C331" s="406" t="n"/>
      <c r="D331" s="406" t="n"/>
      <c r="E331" s="406" t="n"/>
      <c r="F331" s="406" t="n"/>
      <c r="G331" s="406" t="n"/>
      <c r="H331" s="406" t="n"/>
      <c r="I331" s="406" t="n"/>
      <c r="J331" s="406" t="n"/>
      <c r="K331" s="406" t="n"/>
    </row>
    <row r="332" ht="16.5" customFormat="1" customHeight="1" s="1">
      <c r="A332" s="241" t="n"/>
      <c r="B332" s="288" t="n"/>
      <c r="C332" s="406" t="n"/>
      <c r="D332" s="406" t="n"/>
      <c r="E332" s="406" t="n"/>
      <c r="F332" s="406" t="n"/>
      <c r="G332" s="406" t="n"/>
      <c r="H332" s="406" t="n"/>
      <c r="I332" s="406" t="n"/>
      <c r="J332" s="406" t="n"/>
      <c r="K332" s="406" t="n"/>
    </row>
    <row r="333" ht="16.5" customFormat="1" customHeight="1" s="1">
      <c r="A333" s="241" t="n"/>
      <c r="B333" s="288" t="n"/>
      <c r="C333" s="406" t="n"/>
      <c r="D333" s="406" t="n"/>
      <c r="E333" s="406" t="n"/>
      <c r="F333" s="406" t="n"/>
      <c r="G333" s="406" t="n"/>
      <c r="H333" s="406" t="n"/>
      <c r="I333" s="406" t="n"/>
      <c r="J333" s="406" t="n"/>
      <c r="K333" s="406" t="n"/>
    </row>
    <row r="334" ht="16.5" customFormat="1" customHeight="1" s="1">
      <c r="A334" s="241" t="n"/>
      <c r="B334" s="288" t="n"/>
      <c r="C334" s="406" t="n"/>
      <c r="D334" s="406" t="n"/>
      <c r="E334" s="406" t="n"/>
      <c r="F334" s="406" t="n"/>
      <c r="G334" s="406" t="n"/>
      <c r="H334" s="406" t="n"/>
      <c r="I334" s="406" t="n"/>
      <c r="J334" s="406" t="n"/>
      <c r="K334" s="406" t="n"/>
    </row>
    <row r="335" ht="16.5" customFormat="1" customHeight="1" s="1">
      <c r="A335" s="241" t="n"/>
      <c r="B335" s="288" t="n"/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K335" s="406" t="n"/>
    </row>
    <row r="336" ht="16.5" customFormat="1" customHeight="1" s="1">
      <c r="A336" s="241" t="n"/>
      <c r="B336" s="288" t="n"/>
      <c r="C336" s="406" t="n"/>
      <c r="D336" s="406" t="n"/>
      <c r="E336" s="406" t="n"/>
      <c r="F336" s="406" t="n"/>
      <c r="G336" s="406" t="n"/>
      <c r="H336" s="406" t="n"/>
      <c r="I336" s="406" t="n"/>
      <c r="J336" s="406" t="n"/>
      <c r="K336" s="406" t="n"/>
    </row>
    <row r="337" ht="16.5" customFormat="1" customHeight="1" s="1">
      <c r="A337" s="241" t="n"/>
      <c r="B337" s="288" t="n"/>
      <c r="C337" s="406" t="n"/>
      <c r="D337" s="406" t="n"/>
      <c r="E337" s="406" t="n"/>
      <c r="F337" s="406" t="n"/>
      <c r="G337" s="406" t="n"/>
      <c r="H337" s="406" t="n"/>
      <c r="I337" s="406" t="n"/>
      <c r="J337" s="406" t="n"/>
      <c r="K337" s="406" t="n"/>
    </row>
    <row r="338" ht="16.5" customFormat="1" customHeight="1" s="1">
      <c r="A338" s="241" t="n"/>
      <c r="B338" s="288" t="n"/>
      <c r="C338" s="406" t="n"/>
      <c r="D338" s="406" t="n"/>
      <c r="E338" s="406" t="n"/>
      <c r="F338" s="406" t="n"/>
      <c r="G338" s="406" t="n"/>
      <c r="H338" s="406" t="n"/>
      <c r="I338" s="406" t="n"/>
      <c r="J338" s="406" t="n"/>
      <c r="K338" s="406" t="n"/>
    </row>
    <row r="339" ht="16.5" customFormat="1" customHeight="1" s="1">
      <c r="A339" s="241" t="n"/>
      <c r="B339" s="288" t="n"/>
      <c r="C339" s="406" t="n"/>
      <c r="D339" s="406" t="n"/>
      <c r="E339" s="406" t="n"/>
      <c r="F339" s="406" t="n"/>
      <c r="G339" s="406" t="n"/>
      <c r="H339" s="406" t="n"/>
      <c r="I339" s="406" t="n"/>
      <c r="J339" s="406" t="n"/>
      <c r="K339" s="406" t="n"/>
    </row>
    <row r="340" ht="16.5" customFormat="1" customHeight="1" s="1">
      <c r="A340" s="241" t="n"/>
      <c r="B340" s="288" t="n"/>
      <c r="C340" s="406" t="n"/>
      <c r="D340" s="406" t="n"/>
      <c r="E340" s="406" t="n"/>
      <c r="F340" s="406" t="n"/>
      <c r="G340" s="406" t="n"/>
      <c r="H340" s="406" t="n"/>
      <c r="I340" s="406" t="n"/>
      <c r="J340" s="406" t="n"/>
      <c r="K340" s="406" t="n"/>
    </row>
    <row r="341" ht="16.5" customFormat="1" customHeight="1" s="1">
      <c r="A341" s="241" t="n"/>
      <c r="B341" s="288" t="n"/>
      <c r="C341" s="406" t="n"/>
      <c r="D341" s="406" t="n"/>
      <c r="E341" s="406" t="n"/>
      <c r="F341" s="406" t="n"/>
      <c r="G341" s="406" t="n"/>
      <c r="H341" s="406" t="n"/>
      <c r="I341" s="406" t="n"/>
      <c r="J341" s="406" t="n"/>
      <c r="K341" s="406" t="n"/>
    </row>
    <row r="342" ht="16.5" customFormat="1" customHeight="1" s="1">
      <c r="A342" s="241" t="n"/>
      <c r="B342" s="288" t="n"/>
      <c r="C342" s="406" t="n"/>
      <c r="D342" s="406" t="n"/>
      <c r="E342" s="406" t="n"/>
      <c r="F342" s="406" t="n"/>
      <c r="G342" s="406" t="n"/>
      <c r="H342" s="406" t="n"/>
      <c r="I342" s="406" t="n"/>
      <c r="J342" s="406" t="n"/>
      <c r="K342" s="406" t="n"/>
    </row>
    <row r="343" ht="16.5" customFormat="1" customHeight="1" s="1">
      <c r="A343" s="241" t="n"/>
      <c r="B343" s="288" t="n"/>
      <c r="C343" s="406" t="n"/>
      <c r="D343" s="406" t="n"/>
      <c r="E343" s="406" t="n"/>
      <c r="F343" s="406" t="n"/>
      <c r="G343" s="406" t="n"/>
      <c r="H343" s="406" t="n"/>
      <c r="I343" s="406" t="n"/>
      <c r="J343" s="406" t="n"/>
      <c r="K343" s="406" t="n"/>
    </row>
    <row r="344" ht="16.5" customFormat="1" customHeight="1" s="1">
      <c r="A344" s="241" t="n"/>
      <c r="B344" s="288" t="n"/>
      <c r="C344" s="406" t="n"/>
      <c r="D344" s="406" t="n"/>
      <c r="E344" s="406" t="n"/>
      <c r="F344" s="406" t="n"/>
      <c r="G344" s="406" t="n"/>
      <c r="H344" s="406" t="n"/>
      <c r="I344" s="406" t="n"/>
      <c r="J344" s="406" t="n"/>
      <c r="K344" s="406" t="n"/>
    </row>
    <row r="345" ht="16.5" customFormat="1" customHeight="1" s="1">
      <c r="A345" s="241" t="n"/>
      <c r="B345" s="288" t="n"/>
      <c r="C345" s="406" t="n"/>
      <c r="D345" s="406" t="n"/>
      <c r="E345" s="406" t="n"/>
      <c r="F345" s="406" t="n"/>
      <c r="G345" s="406" t="n"/>
      <c r="H345" s="406" t="n"/>
      <c r="I345" s="406" t="n"/>
      <c r="J345" s="406" t="n"/>
      <c r="K345" s="406" t="n"/>
    </row>
    <row r="346" ht="16.5" customFormat="1" customHeight="1" s="1">
      <c r="A346" s="241" t="n"/>
      <c r="B346" s="288" t="n"/>
      <c r="C346" s="406" t="n"/>
      <c r="D346" s="406" t="n"/>
      <c r="E346" s="406" t="n"/>
      <c r="F346" s="406" t="n"/>
      <c r="G346" s="406" t="n"/>
      <c r="H346" s="406" t="n"/>
      <c r="I346" s="406" t="n"/>
      <c r="J346" s="406" t="n"/>
      <c r="K346" s="406" t="n"/>
    </row>
    <row r="347" ht="16.5" customFormat="1" customHeight="1" s="1">
      <c r="A347" s="241" t="n"/>
      <c r="B347" s="288" t="n"/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</row>
    <row r="348" ht="16.5" customFormat="1" customHeight="1" s="1">
      <c r="A348" s="241" t="n"/>
      <c r="B348" s="288" t="n"/>
      <c r="C348" s="406" t="n"/>
      <c r="D348" s="406" t="n"/>
      <c r="E348" s="406" t="n"/>
      <c r="F348" s="406" t="n"/>
      <c r="G348" s="406" t="n"/>
      <c r="H348" s="406" t="n"/>
      <c r="I348" s="406" t="n"/>
      <c r="J348" s="406" t="n"/>
      <c r="K348" s="406" t="n"/>
    </row>
    <row r="349" ht="16.5" customFormat="1" customHeight="1" s="1">
      <c r="A349" s="241" t="n"/>
      <c r="B349" s="288" t="n"/>
      <c r="C349" s="406" t="n"/>
      <c r="D349" s="406" t="n"/>
      <c r="E349" s="406" t="n"/>
      <c r="F349" s="406" t="n"/>
      <c r="G349" s="406" t="n"/>
      <c r="H349" s="406" t="n"/>
      <c r="I349" s="406" t="n"/>
      <c r="J349" s="406" t="n"/>
      <c r="K349" s="406" t="n"/>
    </row>
    <row r="350" ht="16.5" customFormat="1" customHeight="1" s="1">
      <c r="A350" s="241" t="n"/>
      <c r="B350" s="288" t="n"/>
      <c r="C350" s="406" t="n"/>
      <c r="D350" s="406" t="n"/>
      <c r="E350" s="406" t="n"/>
      <c r="F350" s="406" t="n"/>
      <c r="G350" s="406" t="n"/>
      <c r="H350" s="406" t="n"/>
      <c r="I350" s="406" t="n"/>
      <c r="J350" s="406" t="n"/>
      <c r="K350" s="406" t="n"/>
    </row>
    <row r="351" ht="16.5" customFormat="1" customHeight="1" s="1">
      <c r="A351" s="241" t="n"/>
      <c r="B351" s="288" t="n"/>
      <c r="C351" s="406" t="n"/>
      <c r="D351" s="406" t="n"/>
      <c r="E351" s="406" t="n"/>
      <c r="F351" s="406" t="n"/>
      <c r="G351" s="406" t="n"/>
      <c r="H351" s="406" t="n"/>
      <c r="I351" s="406" t="n"/>
      <c r="J351" s="406" t="n"/>
      <c r="K351" s="406" t="n"/>
    </row>
    <row r="352" ht="16.5" customFormat="1" customHeight="1" s="1">
      <c r="A352" s="241" t="n"/>
      <c r="B352" s="288" t="n"/>
      <c r="C352" s="406" t="n"/>
      <c r="D352" s="406" t="n"/>
      <c r="E352" s="406" t="n"/>
      <c r="F352" s="406" t="n"/>
      <c r="G352" s="406" t="n"/>
      <c r="H352" s="406" t="n"/>
      <c r="I352" s="406" t="n"/>
      <c r="J352" s="406" t="n"/>
      <c r="K352" s="406" t="n"/>
    </row>
    <row r="353" ht="16.5" customFormat="1" customHeight="1" s="1">
      <c r="A353" s="241" t="n"/>
      <c r="B353" s="288" t="n"/>
      <c r="C353" s="406" t="n"/>
      <c r="D353" s="406" t="n"/>
      <c r="E353" s="406" t="n"/>
      <c r="F353" s="406" t="n"/>
      <c r="G353" s="406" t="n"/>
      <c r="H353" s="406" t="n"/>
      <c r="I353" s="406" t="n"/>
      <c r="J353" s="406" t="n"/>
      <c r="K353" s="406" t="n"/>
    </row>
    <row r="354" ht="16.5" customFormat="1" customHeight="1" s="1">
      <c r="A354" s="241" t="n"/>
      <c r="B354" s="288" t="n"/>
      <c r="C354" s="406" t="n"/>
      <c r="D354" s="406" t="n"/>
      <c r="E354" s="406" t="n"/>
      <c r="F354" s="406" t="n"/>
      <c r="G354" s="406" t="n"/>
      <c r="H354" s="406" t="n"/>
      <c r="I354" s="406" t="n"/>
      <c r="J354" s="406" t="n"/>
      <c r="K354" s="406" t="n"/>
    </row>
    <row r="355" ht="16.5" customFormat="1" customHeight="1" s="1">
      <c r="A355" s="241" t="n"/>
      <c r="B355" s="288" t="n"/>
      <c r="C355" s="406" t="n"/>
      <c r="D355" s="406" t="n"/>
      <c r="E355" s="406" t="n"/>
      <c r="F355" s="406" t="n"/>
      <c r="G355" s="406" t="n"/>
      <c r="H355" s="406" t="n"/>
      <c r="I355" s="406" t="n"/>
      <c r="J355" s="406" t="n"/>
      <c r="K355" s="406" t="n"/>
    </row>
    <row r="356" ht="16.5" customFormat="1" customHeight="1" s="1">
      <c r="A356" s="241" t="n"/>
      <c r="B356" s="288" t="n"/>
      <c r="C356" s="406" t="n"/>
      <c r="D356" s="406" t="n"/>
      <c r="E356" s="406" t="n"/>
      <c r="F356" s="406" t="n"/>
      <c r="G356" s="406" t="n"/>
      <c r="H356" s="406" t="n"/>
      <c r="I356" s="406" t="n"/>
      <c r="J356" s="406" t="n"/>
      <c r="K356" s="406" t="n"/>
    </row>
    <row r="357" ht="16.5" customFormat="1" customHeight="1" s="1">
      <c r="A357" s="241" t="n"/>
      <c r="B357" s="288" t="n"/>
      <c r="C357" s="406" t="n"/>
      <c r="D357" s="406" t="n"/>
      <c r="E357" s="406" t="n"/>
      <c r="F357" s="406" t="n"/>
      <c r="G357" s="406" t="n"/>
      <c r="H357" s="406" t="n"/>
      <c r="I357" s="406" t="n"/>
      <c r="J357" s="406" t="n"/>
      <c r="K357" s="406" t="n"/>
    </row>
    <row r="358" ht="16.5" customFormat="1" customHeight="1" s="1">
      <c r="A358" s="241" t="n"/>
      <c r="B358" s="288" t="n"/>
      <c r="C358" s="406" t="n"/>
      <c r="D358" s="406" t="n"/>
      <c r="E358" s="406" t="n"/>
      <c r="F358" s="406" t="n"/>
      <c r="G358" s="406" t="n"/>
      <c r="H358" s="406" t="n"/>
      <c r="I358" s="406" t="n"/>
      <c r="J358" s="406" t="n"/>
      <c r="K358" s="406" t="n"/>
    </row>
    <row r="359" ht="16.5" customFormat="1" customHeight="1" s="1">
      <c r="A359" s="241" t="n"/>
      <c r="B359" s="288" t="n"/>
      <c r="C359" s="406" t="n"/>
      <c r="D359" s="406" t="n"/>
      <c r="E359" s="406" t="n"/>
      <c r="F359" s="406" t="n"/>
      <c r="G359" s="406" t="n"/>
      <c r="H359" s="406" t="n"/>
      <c r="I359" s="406" t="n"/>
      <c r="J359" s="406" t="n"/>
      <c r="K359" s="406" t="n"/>
    </row>
    <row r="360" ht="16.5" customFormat="1" customHeight="1" s="1">
      <c r="A360" s="241" t="n"/>
      <c r="B360" s="288" t="n"/>
      <c r="C360" s="406" t="n"/>
      <c r="D360" s="406" t="n"/>
      <c r="E360" s="406" t="n"/>
      <c r="F360" s="406" t="n"/>
      <c r="G360" s="406" t="n"/>
      <c r="H360" s="406" t="n"/>
      <c r="I360" s="406" t="n"/>
      <c r="J360" s="406" t="n"/>
      <c r="K360" s="406" t="n"/>
    </row>
    <row r="361" ht="16.5" customFormat="1" customHeight="1" s="1">
      <c r="A361" s="241" t="n"/>
      <c r="B361" s="288" t="n"/>
      <c r="C361" s="406" t="n"/>
      <c r="D361" s="406" t="n"/>
      <c r="E361" s="406" t="n"/>
      <c r="F361" s="406" t="n"/>
      <c r="G361" s="406" t="n"/>
      <c r="H361" s="406" t="n"/>
      <c r="I361" s="406" t="n"/>
      <c r="J361" s="406" t="n"/>
      <c r="K361" s="406" t="n"/>
    </row>
    <row r="362" ht="16.5" customFormat="1" customHeight="1" s="1">
      <c r="A362" s="241" t="n"/>
      <c r="B362" s="288" t="n"/>
      <c r="C362" s="406" t="n"/>
      <c r="D362" s="406" t="n"/>
      <c r="E362" s="406" t="n"/>
      <c r="F362" s="406" t="n"/>
      <c r="G362" s="406" t="n"/>
      <c r="H362" s="406" t="n"/>
      <c r="I362" s="406" t="n"/>
      <c r="J362" s="406" t="n"/>
      <c r="K362" s="406" t="n"/>
    </row>
    <row r="363" ht="16.5" customFormat="1" customHeight="1" s="1">
      <c r="A363" s="241" t="n"/>
      <c r="B363" s="288" t="n"/>
      <c r="C363" s="406" t="n"/>
      <c r="D363" s="406" t="n"/>
      <c r="E363" s="406" t="n"/>
      <c r="F363" s="406" t="n"/>
      <c r="G363" s="406" t="n"/>
      <c r="H363" s="406" t="n"/>
      <c r="I363" s="406" t="n"/>
      <c r="J363" s="406" t="n"/>
      <c r="K363" s="406" t="n"/>
    </row>
    <row r="364" ht="16.5" customFormat="1" customHeight="1" s="1">
      <c r="A364" s="241" t="n"/>
      <c r="B364" s="288" t="n"/>
      <c r="C364" s="406" t="n"/>
      <c r="D364" s="406" t="n"/>
      <c r="E364" s="406" t="n"/>
      <c r="F364" s="406" t="n"/>
      <c r="G364" s="406" t="n"/>
      <c r="H364" s="406" t="n"/>
      <c r="I364" s="406" t="n"/>
      <c r="J364" s="406" t="n"/>
      <c r="K364" s="406" t="n"/>
    </row>
    <row r="365" ht="16.5" customFormat="1" customHeight="1" s="1">
      <c r="A365" s="241" t="n"/>
      <c r="B365" s="288" t="n"/>
      <c r="C365" s="406" t="n"/>
      <c r="D365" s="406" t="n"/>
      <c r="E365" s="406" t="n"/>
      <c r="F365" s="406" t="n"/>
      <c r="G365" s="406" t="n"/>
      <c r="H365" s="406" t="n"/>
      <c r="I365" s="406" t="n"/>
      <c r="J365" s="406" t="n"/>
      <c r="K365" s="406" t="n"/>
    </row>
    <row r="366" ht="16.5" customFormat="1" customHeight="1" s="1">
      <c r="A366" s="241" t="n"/>
      <c r="B366" s="288" t="n"/>
      <c r="C366" s="406" t="n"/>
      <c r="D366" s="406" t="n"/>
      <c r="E366" s="406" t="n"/>
      <c r="F366" s="406" t="n"/>
      <c r="G366" s="406" t="n"/>
      <c r="H366" s="406" t="n"/>
      <c r="I366" s="406" t="n"/>
      <c r="J366" s="406" t="n"/>
      <c r="K366" s="406" t="n"/>
    </row>
    <row r="367" ht="16.5" customFormat="1" customHeight="1" s="1">
      <c r="A367" s="241" t="n"/>
      <c r="B367" s="288" t="n"/>
      <c r="C367" s="406" t="n"/>
      <c r="D367" s="406" t="n"/>
      <c r="E367" s="406" t="n"/>
      <c r="F367" s="406" t="n"/>
      <c r="G367" s="406" t="n"/>
      <c r="H367" s="406" t="n"/>
      <c r="I367" s="406" t="n"/>
      <c r="J367" s="406" t="n"/>
      <c r="K367" s="406" t="n"/>
    </row>
    <row r="368" ht="16.5" customFormat="1" customHeight="1" s="1">
      <c r="A368" s="241" t="n"/>
      <c r="B368" s="288" t="n"/>
      <c r="C368" s="406" t="n"/>
      <c r="D368" s="406" t="n"/>
      <c r="E368" s="406" t="n"/>
      <c r="F368" s="406" t="n"/>
      <c r="G368" s="406" t="n"/>
      <c r="H368" s="406" t="n"/>
      <c r="I368" s="406" t="n"/>
      <c r="J368" s="406" t="n"/>
      <c r="K368" s="406" t="n"/>
    </row>
    <row r="369" ht="16.5" customFormat="1" customHeight="1" s="1">
      <c r="A369" s="241" t="n"/>
      <c r="B369" s="288" t="n"/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</row>
    <row r="370" ht="16.5" customFormat="1" customHeight="1" s="1">
      <c r="A370" s="241" t="n"/>
      <c r="B370" s="288" t="n"/>
      <c r="C370" s="406" t="n"/>
      <c r="D370" s="406" t="n"/>
      <c r="E370" s="406" t="n"/>
      <c r="F370" s="406" t="n"/>
      <c r="G370" s="406" t="n"/>
      <c r="H370" s="406" t="n"/>
      <c r="I370" s="406" t="n"/>
      <c r="J370" s="406" t="n"/>
      <c r="K370" s="406" t="n"/>
    </row>
    <row r="371" ht="16.5" customFormat="1" customHeight="1" s="1">
      <c r="A371" s="241" t="n"/>
      <c r="B371" s="288" t="n"/>
      <c r="C371" s="406" t="n"/>
      <c r="D371" s="406" t="n"/>
      <c r="E371" s="406" t="n"/>
      <c r="F371" s="406" t="n"/>
      <c r="G371" s="406" t="n"/>
      <c r="H371" s="406" t="n"/>
      <c r="I371" s="406" t="n"/>
      <c r="J371" s="406" t="n"/>
      <c r="K371" s="406" t="n"/>
    </row>
    <row r="372" ht="16.5" customFormat="1" customHeight="1" s="1">
      <c r="A372" s="241" t="n"/>
      <c r="B372" s="288" t="n"/>
      <c r="C372" s="406" t="n"/>
      <c r="D372" s="406" t="n"/>
      <c r="E372" s="406" t="n"/>
      <c r="F372" s="406" t="n"/>
      <c r="G372" s="406" t="n"/>
      <c r="H372" s="406" t="n"/>
      <c r="I372" s="406" t="n"/>
      <c r="J372" s="406" t="n"/>
      <c r="K372" s="406" t="n"/>
    </row>
    <row r="373" ht="16.5" customFormat="1" customHeight="1" s="1">
      <c r="A373" s="241" t="n"/>
      <c r="B373" s="288" t="n"/>
      <c r="C373" s="406" t="n"/>
      <c r="D373" s="406" t="n"/>
      <c r="E373" s="406" t="n"/>
      <c r="F373" s="406" t="n"/>
      <c r="G373" s="406" t="n"/>
      <c r="H373" s="406" t="n"/>
      <c r="I373" s="406" t="n"/>
      <c r="J373" s="406" t="n"/>
      <c r="K373" s="406" t="n"/>
    </row>
    <row r="374" ht="16.5" customFormat="1" customHeight="1" s="1">
      <c r="A374" s="241" t="n"/>
      <c r="B374" s="288" t="n"/>
      <c r="C374" s="406" t="n"/>
      <c r="D374" s="406" t="n"/>
      <c r="E374" s="406" t="n"/>
      <c r="F374" s="406" t="n"/>
      <c r="G374" s="406" t="n"/>
      <c r="H374" s="406" t="n"/>
      <c r="I374" s="406" t="n"/>
      <c r="J374" s="406" t="n"/>
      <c r="K374" s="406" t="n"/>
    </row>
    <row r="375" ht="16.5" customFormat="1" customHeight="1" s="1">
      <c r="A375" s="241" t="n"/>
      <c r="B375" s="288" t="n"/>
      <c r="C375" s="406" t="n"/>
      <c r="D375" s="406" t="n"/>
      <c r="E375" s="406" t="n"/>
      <c r="F375" s="406" t="n"/>
      <c r="G375" s="406" t="n"/>
      <c r="H375" s="406" t="n"/>
      <c r="I375" s="406" t="n"/>
      <c r="J375" s="406" t="n"/>
      <c r="K375" s="406" t="n"/>
    </row>
    <row r="376" ht="16.5" customFormat="1" customHeight="1" s="1">
      <c r="A376" s="241" t="n"/>
      <c r="B376" s="288" t="n"/>
      <c r="C376" s="406" t="n"/>
      <c r="D376" s="406" t="n"/>
      <c r="E376" s="406" t="n"/>
      <c r="F376" s="406" t="n"/>
      <c r="G376" s="406" t="n"/>
      <c r="H376" s="406" t="n"/>
      <c r="I376" s="406" t="n"/>
      <c r="J376" s="406" t="n"/>
      <c r="K376" s="406" t="n"/>
    </row>
    <row r="377" ht="16.5" customFormat="1" customHeight="1" s="1">
      <c r="A377" s="241" t="n"/>
      <c r="B377" s="288" t="n"/>
      <c r="C377" s="406" t="n"/>
      <c r="D377" s="406" t="n"/>
      <c r="E377" s="406" t="n"/>
      <c r="F377" s="406" t="n"/>
      <c r="G377" s="406" t="n"/>
      <c r="H377" s="406" t="n"/>
      <c r="I377" s="406" t="n"/>
      <c r="J377" s="406" t="n"/>
      <c r="K377" s="406" t="n"/>
    </row>
    <row r="378" ht="16.5" customFormat="1" customHeight="1" s="1">
      <c r="A378" s="241" t="n"/>
      <c r="B378" s="288" t="n"/>
      <c r="C378" s="406" t="n"/>
      <c r="D378" s="406" t="n"/>
      <c r="E378" s="406" t="n"/>
      <c r="F378" s="406" t="n"/>
      <c r="G378" s="406" t="n"/>
      <c r="H378" s="406" t="n"/>
      <c r="I378" s="406" t="n"/>
      <c r="J378" s="406" t="n"/>
      <c r="K378" s="406" t="n"/>
    </row>
    <row r="379" ht="16.5" customFormat="1" customHeight="1" s="1">
      <c r="A379" s="241" t="n"/>
      <c r="B379" s="288" t="n"/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</row>
    <row r="380" ht="16.5" customFormat="1" customHeight="1" s="1">
      <c r="A380" s="241" t="n"/>
      <c r="B380" s="288" t="n"/>
      <c r="C380" s="406" t="n"/>
      <c r="D380" s="406" t="n"/>
      <c r="E380" s="406" t="n"/>
      <c r="F380" s="406" t="n"/>
      <c r="G380" s="406" t="n"/>
      <c r="H380" s="406" t="n"/>
      <c r="I380" s="406" t="n"/>
      <c r="J380" s="406" t="n"/>
      <c r="K380" s="406" t="n"/>
    </row>
    <row r="381" ht="16.5" customFormat="1" customHeight="1" s="1">
      <c r="A381" s="241" t="n"/>
      <c r="B381" s="288" t="n"/>
      <c r="C381" s="406" t="n"/>
      <c r="D381" s="406" t="n"/>
      <c r="E381" s="406" t="n"/>
      <c r="F381" s="406" t="n"/>
      <c r="G381" s="406" t="n"/>
      <c r="H381" s="406" t="n"/>
      <c r="I381" s="406" t="n"/>
      <c r="J381" s="406" t="n"/>
      <c r="K381" s="406" t="n"/>
    </row>
    <row r="382" ht="16.5" customFormat="1" customHeight="1" s="1">
      <c r="A382" s="241" t="n"/>
      <c r="B382" s="288" t="n"/>
      <c r="C382" s="406" t="n"/>
      <c r="D382" s="406" t="n"/>
      <c r="E382" s="406" t="n"/>
      <c r="F382" s="406" t="n"/>
      <c r="G382" s="406" t="n"/>
      <c r="H382" s="406" t="n"/>
      <c r="I382" s="406" t="n"/>
      <c r="J382" s="406" t="n"/>
      <c r="K382" s="406" t="n"/>
    </row>
    <row r="383" ht="16.5" customFormat="1" customHeight="1" s="1">
      <c r="A383" s="241" t="n"/>
      <c r="B383" s="288" t="n"/>
      <c r="C383" s="406" t="n"/>
      <c r="D383" s="406" t="n"/>
      <c r="E383" s="406" t="n"/>
      <c r="F383" s="406" t="n"/>
      <c r="G383" s="406" t="n"/>
      <c r="H383" s="406" t="n"/>
      <c r="I383" s="406" t="n"/>
      <c r="J383" s="406" t="n"/>
      <c r="K383" s="406" t="n"/>
    </row>
    <row r="384" ht="16.5" customFormat="1" customHeight="1" s="1">
      <c r="A384" s="241" t="n"/>
      <c r="B384" s="288" t="n"/>
      <c r="C384" s="406" t="n"/>
      <c r="D384" s="406" t="n"/>
      <c r="E384" s="406" t="n"/>
      <c r="F384" s="406" t="n"/>
      <c r="G384" s="406" t="n"/>
      <c r="H384" s="406" t="n"/>
      <c r="I384" s="406" t="n"/>
      <c r="J384" s="406" t="n"/>
      <c r="K384" s="406" t="n"/>
    </row>
    <row r="385" ht="16.5" customFormat="1" customHeight="1" s="1">
      <c r="A385" s="241" t="n"/>
      <c r="B385" s="288" t="n"/>
      <c r="C385" s="406" t="n"/>
      <c r="D385" s="406" t="n"/>
      <c r="E385" s="406" t="n"/>
      <c r="F385" s="406" t="n"/>
      <c r="G385" s="406" t="n"/>
      <c r="H385" s="406" t="n"/>
      <c r="I385" s="406" t="n"/>
      <c r="J385" s="406" t="n"/>
      <c r="K385" s="406" t="n"/>
    </row>
    <row r="386" ht="16.5" customFormat="1" customHeight="1" s="1">
      <c r="A386" s="241" t="n"/>
      <c r="B386" s="288" t="n"/>
      <c r="C386" s="406" t="n"/>
      <c r="D386" s="406" t="n"/>
      <c r="E386" s="406" t="n"/>
      <c r="F386" s="406" t="n"/>
      <c r="G386" s="406" t="n"/>
      <c r="H386" s="406" t="n"/>
      <c r="I386" s="406" t="n"/>
      <c r="J386" s="406" t="n"/>
      <c r="K386" s="406" t="n"/>
    </row>
    <row r="387" ht="16.5" customFormat="1" customHeight="1" s="1">
      <c r="A387" s="241" t="n"/>
      <c r="B387" s="288" t="n"/>
      <c r="C387" s="406" t="n"/>
      <c r="D387" s="406" t="n"/>
      <c r="E387" s="406" t="n"/>
      <c r="F387" s="406" t="n"/>
      <c r="G387" s="406" t="n"/>
      <c r="H387" s="406" t="n"/>
      <c r="I387" s="406" t="n"/>
      <c r="J387" s="406" t="n"/>
      <c r="K387" s="406" t="n"/>
    </row>
    <row r="388" ht="16.5" customFormat="1" customHeight="1" s="1">
      <c r="A388" s="241" t="n"/>
      <c r="B388" s="288" t="n"/>
      <c r="C388" s="406" t="n"/>
      <c r="D388" s="406" t="n"/>
      <c r="E388" s="406" t="n"/>
      <c r="F388" s="406" t="n"/>
      <c r="G388" s="406" t="n"/>
      <c r="H388" s="406" t="n"/>
      <c r="I388" s="406" t="n"/>
      <c r="J388" s="406" t="n"/>
      <c r="K388" s="406" t="n"/>
    </row>
    <row r="389" ht="16.5" customFormat="1" customHeight="1" s="1">
      <c r="A389" s="241" t="n"/>
      <c r="B389" s="288" t="n"/>
      <c r="C389" s="406" t="n"/>
      <c r="D389" s="406" t="n"/>
      <c r="E389" s="406" t="n"/>
      <c r="F389" s="406" t="n"/>
      <c r="G389" s="406" t="n"/>
      <c r="H389" s="406" t="n"/>
      <c r="I389" s="406" t="n"/>
      <c r="J389" s="406" t="n"/>
      <c r="K389" s="406" t="n"/>
    </row>
    <row r="390" ht="16.5" customFormat="1" customHeight="1" s="1">
      <c r="A390" s="241" t="n"/>
      <c r="B390" s="288" t="n"/>
      <c r="C390" s="406" t="n"/>
      <c r="D390" s="406" t="n"/>
      <c r="E390" s="406" t="n"/>
      <c r="F390" s="406" t="n"/>
      <c r="G390" s="406" t="n"/>
      <c r="H390" s="406" t="n"/>
      <c r="I390" s="406" t="n"/>
      <c r="J390" s="406" t="n"/>
      <c r="K390" s="406" t="n"/>
    </row>
    <row r="391" ht="16.5" customFormat="1" customHeight="1" s="1">
      <c r="A391" s="241" t="n"/>
      <c r="B391" s="288" t="n"/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K391" s="406" t="n"/>
    </row>
    <row r="392" ht="16.5" customFormat="1" customHeight="1" s="1">
      <c r="A392" s="241" t="n"/>
      <c r="B392" s="288" t="n"/>
      <c r="C392" s="406" t="n"/>
      <c r="D392" s="406" t="n"/>
      <c r="E392" s="406" t="n"/>
      <c r="F392" s="406" t="n"/>
      <c r="G392" s="406" t="n"/>
      <c r="H392" s="406" t="n"/>
      <c r="I392" s="406" t="n"/>
      <c r="J392" s="406" t="n"/>
      <c r="K392" s="406" t="n"/>
    </row>
    <row r="393" ht="16.5" customFormat="1" customHeight="1" s="1">
      <c r="A393" s="241" t="n"/>
      <c r="B393" s="288" t="n"/>
      <c r="C393" s="406" t="n"/>
      <c r="D393" s="406" t="n"/>
      <c r="E393" s="406" t="n"/>
      <c r="F393" s="406" t="n"/>
      <c r="G393" s="406" t="n"/>
      <c r="H393" s="406" t="n"/>
      <c r="I393" s="406" t="n"/>
      <c r="J393" s="406" t="n"/>
      <c r="K393" s="406" t="n"/>
    </row>
    <row r="394" ht="16.5" customFormat="1" customHeight="1" s="1">
      <c r="A394" s="241" t="n"/>
      <c r="B394" s="288" t="n"/>
      <c r="C394" s="406" t="n"/>
      <c r="D394" s="406" t="n"/>
      <c r="E394" s="406" t="n"/>
      <c r="F394" s="406" t="n"/>
      <c r="G394" s="406" t="n"/>
      <c r="H394" s="406" t="n"/>
      <c r="I394" s="406" t="n"/>
      <c r="J394" s="406" t="n"/>
      <c r="K394" s="406" t="n"/>
    </row>
    <row r="395" ht="16.5" customFormat="1" customHeight="1" s="1">
      <c r="A395" s="241" t="n"/>
      <c r="B395" s="288" t="n"/>
      <c r="C395" s="406" t="n"/>
      <c r="D395" s="406" t="n"/>
      <c r="E395" s="406" t="n"/>
      <c r="F395" s="406" t="n"/>
      <c r="G395" s="406" t="n"/>
      <c r="H395" s="406" t="n"/>
      <c r="I395" s="406" t="n"/>
      <c r="J395" s="406" t="n"/>
      <c r="K395" s="406" t="n"/>
    </row>
    <row r="396" ht="16.5" customFormat="1" customHeight="1" s="1">
      <c r="A396" s="241" t="n"/>
      <c r="B396" s="288" t="n"/>
      <c r="C396" s="406" t="n"/>
      <c r="D396" s="406" t="n"/>
      <c r="E396" s="406" t="n"/>
      <c r="F396" s="406" t="n"/>
      <c r="G396" s="406" t="n"/>
      <c r="H396" s="406" t="n"/>
      <c r="I396" s="406" t="n"/>
      <c r="J396" s="406" t="n"/>
      <c r="K396" s="406" t="n"/>
    </row>
    <row r="397" ht="16.5" customFormat="1" customHeight="1" s="1">
      <c r="A397" s="241" t="n"/>
      <c r="B397" s="288" t="n"/>
      <c r="C397" s="406" t="n"/>
      <c r="D397" s="406" t="n"/>
      <c r="E397" s="406" t="n"/>
      <c r="F397" s="406" t="n"/>
      <c r="G397" s="406" t="n"/>
      <c r="H397" s="406" t="n"/>
      <c r="I397" s="406" t="n"/>
      <c r="J397" s="406" t="n"/>
      <c r="K397" s="406" t="n"/>
    </row>
    <row r="398" ht="16.5" customFormat="1" customHeight="1" s="1">
      <c r="A398" s="241" t="n"/>
      <c r="B398" s="288" t="n"/>
      <c r="C398" s="406" t="n"/>
      <c r="D398" s="406" t="n"/>
      <c r="E398" s="406" t="n"/>
      <c r="F398" s="406" t="n"/>
      <c r="G398" s="406" t="n"/>
      <c r="H398" s="406" t="n"/>
      <c r="I398" s="406" t="n"/>
      <c r="J398" s="406" t="n"/>
      <c r="K398" s="406" t="n"/>
    </row>
    <row r="399" ht="16.5" customFormat="1" customHeight="1" s="1">
      <c r="A399" s="241" t="n"/>
      <c r="B399" s="288" t="n"/>
      <c r="C399" s="406" t="n"/>
      <c r="D399" s="406" t="n"/>
      <c r="E399" s="406" t="n"/>
      <c r="F399" s="406" t="n"/>
      <c r="G399" s="406" t="n"/>
      <c r="H399" s="406" t="n"/>
      <c r="I399" s="406" t="n"/>
      <c r="J399" s="406" t="n"/>
      <c r="K399" s="406" t="n"/>
    </row>
    <row r="400" ht="16.5" customFormat="1" customHeight="1" s="1">
      <c r="A400" s="241" t="n"/>
      <c r="B400" s="288" t="n"/>
      <c r="C400" s="406" t="n"/>
      <c r="D400" s="406" t="n"/>
      <c r="E400" s="406" t="n"/>
      <c r="F400" s="406" t="n"/>
      <c r="G400" s="406" t="n"/>
      <c r="H400" s="406" t="n"/>
      <c r="I400" s="406" t="n"/>
      <c r="J400" s="406" t="n"/>
      <c r="K400" s="406" t="n"/>
    </row>
    <row r="401" ht="16.5" customFormat="1" customHeight="1" s="1">
      <c r="A401" s="241" t="n"/>
      <c r="B401" s="288" t="n"/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</row>
    <row r="402" ht="16.5" customFormat="1" customHeight="1" s="1">
      <c r="A402" s="241" t="n"/>
      <c r="B402" s="288" t="n"/>
      <c r="C402" s="406" t="n"/>
      <c r="D402" s="406" t="n"/>
      <c r="E402" s="406" t="n"/>
      <c r="F402" s="406" t="n"/>
      <c r="G402" s="406" t="n"/>
      <c r="H402" s="406" t="n"/>
      <c r="I402" s="406" t="n"/>
      <c r="J402" s="406" t="n"/>
      <c r="K402" s="406" t="n"/>
    </row>
    <row r="403" ht="16.5" customFormat="1" customHeight="1" s="1">
      <c r="A403" s="241" t="n"/>
      <c r="B403" s="288" t="n"/>
      <c r="C403" s="406" t="n"/>
      <c r="D403" s="406" t="n"/>
      <c r="E403" s="406" t="n"/>
      <c r="F403" s="406" t="n"/>
      <c r="G403" s="406" t="n"/>
      <c r="H403" s="406" t="n"/>
      <c r="I403" s="406" t="n"/>
      <c r="J403" s="406" t="n"/>
      <c r="K403" s="406" t="n"/>
    </row>
    <row r="404" ht="16.5" customFormat="1" customHeight="1" s="1">
      <c r="A404" s="241" t="n"/>
      <c r="B404" s="288" t="n"/>
      <c r="C404" s="406" t="n"/>
      <c r="D404" s="406" t="n"/>
      <c r="E404" s="406" t="n"/>
      <c r="F404" s="406" t="n"/>
      <c r="G404" s="406" t="n"/>
      <c r="H404" s="406" t="n"/>
      <c r="I404" s="406" t="n"/>
      <c r="J404" s="406" t="n"/>
      <c r="K404" s="406" t="n"/>
    </row>
    <row r="405" ht="16.5" customFormat="1" customHeight="1" s="1">
      <c r="A405" s="241" t="n"/>
      <c r="B405" s="288" t="n"/>
      <c r="C405" s="406" t="n"/>
      <c r="D405" s="406" t="n"/>
      <c r="E405" s="406" t="n"/>
      <c r="F405" s="406" t="n"/>
      <c r="G405" s="406" t="n"/>
      <c r="H405" s="406" t="n"/>
      <c r="I405" s="406" t="n"/>
      <c r="J405" s="406" t="n"/>
      <c r="K405" s="406" t="n"/>
    </row>
    <row r="406" ht="16.5" customFormat="1" customHeight="1" s="1">
      <c r="A406" s="241" t="n"/>
      <c r="B406" s="288" t="n"/>
      <c r="C406" s="406" t="n"/>
      <c r="D406" s="406" t="n"/>
      <c r="E406" s="406" t="n"/>
      <c r="F406" s="406" t="n"/>
      <c r="G406" s="406" t="n"/>
      <c r="H406" s="406" t="n"/>
      <c r="I406" s="406" t="n"/>
      <c r="J406" s="406" t="n"/>
      <c r="K406" s="406" t="n"/>
    </row>
    <row r="407" ht="16.5" customFormat="1" customHeight="1" s="1">
      <c r="A407" s="241" t="n"/>
      <c r="B407" s="288" t="n"/>
      <c r="C407" s="406" t="n"/>
      <c r="D407" s="406" t="n"/>
      <c r="E407" s="406" t="n"/>
      <c r="F407" s="406" t="n"/>
      <c r="G407" s="406" t="n"/>
      <c r="H407" s="406" t="n"/>
      <c r="I407" s="406" t="n"/>
      <c r="J407" s="406" t="n"/>
      <c r="K407" s="406" t="n"/>
    </row>
    <row r="408" ht="16.5" customFormat="1" customHeight="1" s="1">
      <c r="A408" s="241" t="n"/>
      <c r="B408" s="288" t="n"/>
      <c r="C408" s="406" t="n"/>
      <c r="D408" s="406" t="n"/>
      <c r="E408" s="406" t="n"/>
      <c r="F408" s="406" t="n"/>
      <c r="G408" s="406" t="n"/>
      <c r="H408" s="406" t="n"/>
      <c r="I408" s="406" t="n"/>
      <c r="J408" s="406" t="n"/>
      <c r="K408" s="406" t="n"/>
    </row>
    <row r="409" ht="16.5" customFormat="1" customHeight="1" s="1">
      <c r="A409" s="241" t="n"/>
      <c r="B409" s="288" t="n"/>
      <c r="C409" s="406" t="n"/>
      <c r="D409" s="406" t="n"/>
      <c r="E409" s="406" t="n"/>
      <c r="F409" s="406" t="n"/>
      <c r="G409" s="406" t="n"/>
      <c r="H409" s="406" t="n"/>
      <c r="I409" s="406" t="n"/>
      <c r="J409" s="406" t="n"/>
      <c r="K409" s="406" t="n"/>
    </row>
    <row r="410" ht="16.5" customFormat="1" customHeight="1" s="1">
      <c r="A410" s="241" t="n"/>
      <c r="B410" s="288" t="n"/>
      <c r="C410" s="406" t="n"/>
      <c r="D410" s="406" t="n"/>
      <c r="E410" s="406" t="n"/>
      <c r="F410" s="406" t="n"/>
      <c r="G410" s="406" t="n"/>
      <c r="H410" s="406" t="n"/>
      <c r="I410" s="406" t="n"/>
      <c r="J410" s="406" t="n"/>
      <c r="K410" s="406" t="n"/>
    </row>
    <row r="411" ht="16.5" customFormat="1" customHeight="1" s="1">
      <c r="A411" s="241" t="n"/>
      <c r="B411" s="288" t="n"/>
      <c r="C411" s="406" t="n"/>
      <c r="D411" s="406" t="n"/>
      <c r="E411" s="406" t="n"/>
      <c r="F411" s="406" t="n"/>
      <c r="G411" s="406" t="n"/>
      <c r="H411" s="406" t="n"/>
      <c r="I411" s="406" t="n"/>
      <c r="J411" s="406" t="n"/>
      <c r="K411" s="406" t="n"/>
    </row>
    <row r="412" ht="16.5" customFormat="1" customHeight="1" s="1">
      <c r="A412" s="241" t="n"/>
      <c r="B412" s="288" t="n"/>
      <c r="C412" s="406" t="n"/>
      <c r="D412" s="406" t="n"/>
      <c r="E412" s="406" t="n"/>
      <c r="F412" s="406" t="n"/>
      <c r="G412" s="406" t="n"/>
      <c r="H412" s="406" t="n"/>
      <c r="I412" s="406" t="n"/>
      <c r="J412" s="406" t="n"/>
      <c r="K412" s="406" t="n"/>
    </row>
    <row r="413" ht="16.5" customFormat="1" customHeight="1" s="1">
      <c r="A413" s="241" t="n"/>
      <c r="B413" s="288" t="n"/>
      <c r="C413" s="406" t="n"/>
      <c r="D413" s="406" t="n"/>
      <c r="E413" s="406" t="n"/>
      <c r="F413" s="406" t="n"/>
      <c r="G413" s="406" t="n"/>
      <c r="H413" s="406" t="n"/>
      <c r="I413" s="406" t="n"/>
      <c r="J413" s="406" t="n"/>
      <c r="K413" s="406" t="n"/>
    </row>
    <row r="414" ht="16.5" customFormat="1" customHeight="1" s="1">
      <c r="A414" s="241" t="n"/>
      <c r="B414" s="288" t="n"/>
      <c r="C414" s="406" t="n"/>
      <c r="D414" s="406" t="n"/>
      <c r="E414" s="406" t="n"/>
      <c r="F414" s="406" t="n"/>
      <c r="G414" s="406" t="n"/>
      <c r="H414" s="406" t="n"/>
      <c r="I414" s="406" t="n"/>
      <c r="J414" s="406" t="n"/>
      <c r="K414" s="406" t="n"/>
    </row>
    <row r="415" ht="16.5" customFormat="1" customHeight="1" s="1">
      <c r="A415" s="241" t="n"/>
      <c r="B415" s="288" t="n"/>
      <c r="C415" s="406" t="n"/>
      <c r="D415" s="406" t="n"/>
      <c r="E415" s="406" t="n"/>
      <c r="F415" s="406" t="n"/>
      <c r="G415" s="406" t="n"/>
      <c r="H415" s="406" t="n"/>
      <c r="I415" s="406" t="n"/>
      <c r="J415" s="406" t="n"/>
      <c r="K415" s="406" t="n"/>
    </row>
    <row r="416" ht="16.5" customFormat="1" customHeight="1" s="1">
      <c r="A416" s="241" t="n"/>
      <c r="B416" s="288" t="n"/>
      <c r="C416" s="406" t="n"/>
      <c r="D416" s="406" t="n"/>
      <c r="E416" s="406" t="n"/>
      <c r="F416" s="406" t="n"/>
      <c r="G416" s="406" t="n"/>
      <c r="H416" s="406" t="n"/>
      <c r="I416" s="406" t="n"/>
      <c r="J416" s="406" t="n"/>
      <c r="K416" s="406" t="n"/>
    </row>
    <row r="417" ht="16.5" customFormat="1" customHeight="1" s="1">
      <c r="A417" s="241" t="n"/>
      <c r="B417" s="288" t="n"/>
      <c r="C417" s="406" t="n"/>
      <c r="D417" s="406" t="n"/>
      <c r="E417" s="406" t="n"/>
      <c r="F417" s="406" t="n"/>
      <c r="G417" s="406" t="n"/>
      <c r="H417" s="406" t="n"/>
      <c r="I417" s="406" t="n"/>
      <c r="J417" s="406" t="n"/>
      <c r="K417" s="406" t="n"/>
    </row>
    <row r="418" ht="16.5" customFormat="1" customHeight="1" s="1">
      <c r="A418" s="241" t="n"/>
      <c r="B418" s="288" t="n"/>
      <c r="C418" s="406" t="n"/>
      <c r="D418" s="406" t="n"/>
      <c r="E418" s="406" t="n"/>
      <c r="F418" s="406" t="n"/>
      <c r="G418" s="406" t="n"/>
      <c r="H418" s="406" t="n"/>
      <c r="I418" s="406" t="n"/>
      <c r="J418" s="406" t="n"/>
      <c r="K418" s="406" t="n"/>
    </row>
    <row r="419" ht="16.5" customFormat="1" customHeight="1" s="1">
      <c r="A419" s="241" t="n"/>
      <c r="B419" s="288" t="n"/>
      <c r="C419" s="406" t="n"/>
      <c r="D419" s="406" t="n"/>
      <c r="E419" s="406" t="n"/>
      <c r="F419" s="406" t="n"/>
      <c r="G419" s="406" t="n"/>
      <c r="H419" s="406" t="n"/>
      <c r="I419" s="406" t="n"/>
      <c r="J419" s="406" t="n"/>
      <c r="K419" s="406" t="n"/>
    </row>
    <row r="420" ht="16.5" customFormat="1" customHeight="1" s="1">
      <c r="A420" s="241" t="n"/>
      <c r="B420" s="288" t="n"/>
      <c r="C420" s="406" t="n"/>
      <c r="D420" s="406" t="n"/>
      <c r="E420" s="406" t="n"/>
      <c r="F420" s="406" t="n"/>
      <c r="G420" s="406" t="n"/>
      <c r="H420" s="406" t="n"/>
      <c r="I420" s="406" t="n"/>
      <c r="J420" s="406" t="n"/>
      <c r="K420" s="406" t="n"/>
    </row>
    <row r="421" ht="16.5" customFormat="1" customHeight="1" s="1">
      <c r="A421" s="241" t="n"/>
      <c r="B421" s="288" t="n"/>
      <c r="C421" s="406" t="n"/>
      <c r="D421" s="406" t="n"/>
      <c r="E421" s="406" t="n"/>
      <c r="F421" s="406" t="n"/>
      <c r="G421" s="406" t="n"/>
      <c r="H421" s="406" t="n"/>
      <c r="I421" s="406" t="n"/>
      <c r="J421" s="406" t="n"/>
      <c r="K421" s="406" t="n"/>
    </row>
    <row r="422" ht="16.5" customFormat="1" customHeight="1" s="1">
      <c r="A422" s="241" t="n"/>
      <c r="B422" s="288" t="n"/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</row>
    <row r="423" ht="16.5" customFormat="1" customHeight="1" s="1">
      <c r="A423" s="241" t="n"/>
      <c r="B423" s="288" t="n"/>
      <c r="C423" s="406" t="n"/>
      <c r="D423" s="406" t="n"/>
      <c r="E423" s="406" t="n"/>
      <c r="F423" s="406" t="n"/>
      <c r="G423" s="406" t="n"/>
      <c r="H423" s="406" t="n"/>
      <c r="I423" s="406" t="n"/>
      <c r="J423" s="406" t="n"/>
      <c r="K423" s="406" t="n"/>
    </row>
    <row r="424" ht="16.5" customFormat="1" customHeight="1" s="1">
      <c r="A424" s="241" t="n"/>
      <c r="B424" s="288" t="n"/>
      <c r="C424" s="406" t="n"/>
      <c r="D424" s="406" t="n"/>
      <c r="E424" s="406" t="n"/>
      <c r="F424" s="406" t="n"/>
      <c r="G424" s="406" t="n"/>
      <c r="H424" s="406" t="n"/>
      <c r="I424" s="406" t="n"/>
      <c r="J424" s="406" t="n"/>
      <c r="K424" s="406" t="n"/>
    </row>
    <row r="425" ht="16.5" customFormat="1" customHeight="1" s="1">
      <c r="A425" s="241" t="n"/>
      <c r="B425" s="288" t="n"/>
      <c r="C425" s="406" t="n"/>
      <c r="D425" s="406" t="n"/>
      <c r="E425" s="406" t="n"/>
      <c r="F425" s="406" t="n"/>
      <c r="G425" s="406" t="n"/>
      <c r="H425" s="406" t="n"/>
      <c r="I425" s="406" t="n"/>
      <c r="J425" s="406" t="n"/>
      <c r="K425" s="406" t="n"/>
    </row>
    <row r="426" ht="16.5" customFormat="1" customHeight="1" s="1">
      <c r="A426" s="241" t="n"/>
      <c r="B426" s="288" t="n"/>
      <c r="C426" s="406" t="n"/>
      <c r="D426" s="406" t="n"/>
      <c r="E426" s="406" t="n"/>
      <c r="F426" s="406" t="n"/>
      <c r="G426" s="406" t="n"/>
      <c r="H426" s="406" t="n"/>
      <c r="I426" s="406" t="n"/>
      <c r="J426" s="406" t="n"/>
      <c r="K426" s="406" t="n"/>
    </row>
    <row r="427" ht="16.5" customFormat="1" customHeight="1" s="1">
      <c r="A427" s="241" t="n"/>
      <c r="B427" s="288" t="n"/>
      <c r="C427" s="406" t="n"/>
      <c r="D427" s="406" t="n"/>
      <c r="E427" s="406" t="n"/>
      <c r="F427" s="406" t="n"/>
      <c r="G427" s="406" t="n"/>
      <c r="H427" s="406" t="n"/>
      <c r="I427" s="406" t="n"/>
      <c r="J427" s="406" t="n"/>
      <c r="K427" s="406" t="n"/>
    </row>
    <row r="428" ht="16.5" customFormat="1" customHeight="1" s="1">
      <c r="A428" s="241" t="n"/>
      <c r="B428" s="288" t="n"/>
      <c r="C428" s="406" t="n"/>
      <c r="D428" s="406" t="n"/>
      <c r="E428" s="406" t="n"/>
      <c r="F428" s="406" t="n"/>
      <c r="G428" s="406" t="n"/>
      <c r="H428" s="406" t="n"/>
      <c r="I428" s="406" t="n"/>
      <c r="J428" s="406" t="n"/>
      <c r="K428" s="406" t="n"/>
    </row>
    <row r="429" ht="16.5" customFormat="1" customHeight="1" s="1">
      <c r="A429" s="241" t="n"/>
      <c r="B429" s="288" t="n"/>
      <c r="C429" s="406" t="n"/>
      <c r="D429" s="406" t="n"/>
      <c r="E429" s="406" t="n"/>
      <c r="F429" s="406" t="n"/>
      <c r="G429" s="406" t="n"/>
      <c r="H429" s="406" t="n"/>
      <c r="I429" s="406" t="n"/>
      <c r="J429" s="406" t="n"/>
      <c r="K429" s="406" t="n"/>
    </row>
    <row r="430" ht="16.5" customFormat="1" customHeight="1" s="1">
      <c r="A430" s="241" t="n"/>
      <c r="B430" s="288" t="n"/>
      <c r="C430" s="406" t="n"/>
      <c r="D430" s="406" t="n"/>
      <c r="E430" s="406" t="n"/>
      <c r="F430" s="406" t="n"/>
      <c r="G430" s="406" t="n"/>
      <c r="H430" s="406" t="n"/>
      <c r="I430" s="406" t="n"/>
      <c r="J430" s="406" t="n"/>
      <c r="K430" s="406" t="n"/>
    </row>
    <row r="431" ht="16.5" customFormat="1" customHeight="1" s="1">
      <c r="A431" s="241" t="n"/>
      <c r="B431" s="288" t="n"/>
      <c r="C431" s="406" t="n"/>
      <c r="D431" s="406" t="n"/>
      <c r="E431" s="406" t="n"/>
      <c r="F431" s="406" t="n"/>
      <c r="G431" s="406" t="n"/>
      <c r="H431" s="406" t="n"/>
      <c r="I431" s="406" t="n"/>
      <c r="J431" s="406" t="n"/>
      <c r="K431" s="406" t="n"/>
    </row>
    <row r="432" ht="16.5" customFormat="1" customHeight="1" s="1">
      <c r="A432" s="241" t="n"/>
      <c r="B432" s="288" t="n"/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</row>
    <row r="433" ht="16.5" customFormat="1" customHeight="1" s="1">
      <c r="A433" s="241" t="n"/>
      <c r="B433" s="288" t="n"/>
      <c r="C433" s="406" t="n"/>
      <c r="D433" s="406" t="n"/>
      <c r="E433" s="406" t="n"/>
      <c r="F433" s="406" t="n"/>
      <c r="G433" s="406" t="n"/>
      <c r="H433" s="406" t="n"/>
      <c r="I433" s="406" t="n"/>
      <c r="J433" s="406" t="n"/>
      <c r="K433" s="406" t="n"/>
    </row>
    <row r="434" ht="16.5" customFormat="1" customHeight="1" s="1">
      <c r="A434" s="241" t="n"/>
      <c r="B434" s="288" t="n"/>
      <c r="C434" s="406" t="n"/>
      <c r="D434" s="406" t="n"/>
      <c r="E434" s="406" t="n"/>
      <c r="F434" s="406" t="n"/>
      <c r="G434" s="406" t="n"/>
      <c r="H434" s="406" t="n"/>
      <c r="I434" s="406" t="n"/>
      <c r="J434" s="406" t="n"/>
      <c r="K434" s="406" t="n"/>
    </row>
    <row r="435" ht="16.5" customFormat="1" customHeight="1" s="1">
      <c r="A435" s="241" t="n"/>
      <c r="B435" s="288" t="n"/>
      <c r="C435" s="406" t="n"/>
      <c r="D435" s="406" t="n"/>
      <c r="E435" s="406" t="n"/>
      <c r="F435" s="406" t="n"/>
      <c r="G435" s="406" t="n"/>
      <c r="H435" s="406" t="n"/>
      <c r="I435" s="406" t="n"/>
      <c r="J435" s="406" t="n"/>
      <c r="K435" s="406" t="n"/>
    </row>
    <row r="436" ht="16.5" customFormat="1" customHeight="1" s="1">
      <c r="A436" s="241" t="n"/>
      <c r="B436" s="288" t="n"/>
      <c r="C436" s="406" t="n"/>
      <c r="D436" s="406" t="n"/>
      <c r="E436" s="406" t="n"/>
      <c r="F436" s="406" t="n"/>
      <c r="G436" s="406" t="n"/>
      <c r="H436" s="406" t="n"/>
      <c r="I436" s="406" t="n"/>
      <c r="J436" s="406" t="n"/>
      <c r="K436" s="406" t="n"/>
    </row>
    <row r="437" ht="16.5" customFormat="1" customHeight="1" s="1">
      <c r="A437" s="241" t="n"/>
      <c r="B437" s="288" t="n"/>
      <c r="C437" s="406" t="n"/>
      <c r="D437" s="406" t="n"/>
      <c r="E437" s="406" t="n"/>
      <c r="F437" s="406" t="n"/>
      <c r="G437" s="406" t="n"/>
      <c r="H437" s="406" t="n"/>
      <c r="I437" s="406" t="n"/>
      <c r="J437" s="406" t="n"/>
      <c r="K437" s="406" t="n"/>
    </row>
    <row r="438" ht="16.5" customFormat="1" customHeight="1" s="1">
      <c r="A438" s="241" t="n"/>
      <c r="B438" s="288" t="n"/>
      <c r="C438" s="406" t="n"/>
      <c r="D438" s="406" t="n"/>
      <c r="E438" s="406" t="n"/>
      <c r="F438" s="406" t="n"/>
      <c r="G438" s="406" t="n"/>
      <c r="H438" s="406" t="n"/>
      <c r="I438" s="406" t="n"/>
      <c r="J438" s="406" t="n"/>
      <c r="K438" s="406" t="n"/>
    </row>
    <row r="439" ht="16.5" customFormat="1" customHeight="1" s="1">
      <c r="A439" s="241" t="n"/>
      <c r="B439" s="288" t="n"/>
      <c r="C439" s="406" t="n"/>
      <c r="D439" s="406" t="n"/>
      <c r="E439" s="406" t="n"/>
      <c r="F439" s="406" t="n"/>
      <c r="G439" s="406" t="n"/>
      <c r="H439" s="406" t="n"/>
      <c r="I439" s="406" t="n"/>
      <c r="J439" s="406" t="n"/>
      <c r="K439" s="406" t="n"/>
    </row>
    <row r="440" ht="16.5" customFormat="1" customHeight="1" s="1">
      <c r="A440" s="241" t="n"/>
      <c r="B440" s="288" t="n"/>
      <c r="C440" s="406" t="n"/>
      <c r="D440" s="406" t="n"/>
      <c r="E440" s="406" t="n"/>
      <c r="F440" s="406" t="n"/>
      <c r="G440" s="406" t="n"/>
      <c r="H440" s="406" t="n"/>
      <c r="I440" s="406" t="n"/>
      <c r="J440" s="406" t="n"/>
      <c r="K440" s="406" t="n"/>
    </row>
    <row r="441" ht="16.5" customFormat="1" customHeight="1" s="1">
      <c r="A441" s="241" t="n"/>
      <c r="B441" s="288" t="n"/>
      <c r="C441" s="406" t="n"/>
      <c r="D441" s="406" t="n"/>
      <c r="E441" s="406" t="n"/>
      <c r="F441" s="406" t="n"/>
      <c r="G441" s="406" t="n"/>
      <c r="H441" s="406" t="n"/>
      <c r="I441" s="406" t="n"/>
      <c r="J441" s="406" t="n"/>
      <c r="K441" s="406" t="n"/>
    </row>
    <row r="442" ht="16.5" customFormat="1" customHeight="1" s="1">
      <c r="A442" s="241" t="n"/>
      <c r="B442" s="288" t="n"/>
      <c r="C442" s="406" t="n"/>
      <c r="D442" s="406" t="n"/>
      <c r="E442" s="406" t="n"/>
      <c r="F442" s="406" t="n"/>
      <c r="G442" s="406" t="n"/>
      <c r="H442" s="406" t="n"/>
      <c r="I442" s="406" t="n"/>
      <c r="J442" s="406" t="n"/>
      <c r="K442" s="406" t="n"/>
    </row>
    <row r="443" ht="16.5" customFormat="1" customHeight="1" s="1">
      <c r="A443" s="241" t="n"/>
      <c r="B443" s="288" t="n"/>
      <c r="C443" s="406" t="n"/>
      <c r="D443" s="406" t="n"/>
      <c r="E443" s="406" t="n"/>
      <c r="F443" s="406" t="n"/>
      <c r="G443" s="406" t="n"/>
      <c r="H443" s="406" t="n"/>
      <c r="I443" s="406" t="n"/>
      <c r="J443" s="406" t="n"/>
      <c r="K443" s="406" t="n"/>
    </row>
    <row r="444" ht="16.5" customFormat="1" customHeight="1" s="1">
      <c r="A444" s="241" t="n"/>
      <c r="B444" s="288" t="n"/>
      <c r="C444" s="406" t="n"/>
      <c r="D444" s="406" t="n"/>
      <c r="E444" s="406" t="n"/>
      <c r="F444" s="406" t="n"/>
      <c r="G444" s="406" t="n"/>
      <c r="H444" s="406" t="n"/>
      <c r="I444" s="406" t="n"/>
      <c r="J444" s="406" t="n"/>
      <c r="K444" s="406" t="n"/>
    </row>
    <row r="445" ht="16.5" customFormat="1" customHeight="1" s="1">
      <c r="A445" s="241" t="n"/>
      <c r="B445" s="288" t="n"/>
      <c r="C445" s="406" t="n"/>
      <c r="D445" s="406" t="n"/>
      <c r="E445" s="406" t="n"/>
      <c r="F445" s="406" t="n"/>
      <c r="G445" s="406" t="n"/>
      <c r="H445" s="406" t="n"/>
      <c r="I445" s="406" t="n"/>
      <c r="J445" s="406" t="n"/>
      <c r="K445" s="406" t="n"/>
    </row>
    <row r="446" ht="16.5" customFormat="1" customHeight="1" s="1">
      <c r="A446" s="241" t="n"/>
      <c r="B446" s="288" t="n"/>
      <c r="C446" s="406" t="n"/>
      <c r="D446" s="406" t="n"/>
      <c r="E446" s="406" t="n"/>
      <c r="F446" s="406" t="n"/>
      <c r="G446" s="406" t="n"/>
      <c r="H446" s="406" t="n"/>
      <c r="I446" s="406" t="n"/>
      <c r="J446" s="406" t="n"/>
      <c r="K446" s="406" t="n"/>
    </row>
    <row r="447" ht="16.5" customFormat="1" customHeight="1" s="1">
      <c r="A447" s="241" t="n"/>
      <c r="B447" s="288" t="n"/>
      <c r="C447" s="406" t="n"/>
      <c r="D447" s="406" t="n"/>
      <c r="E447" s="406" t="n"/>
      <c r="F447" s="406" t="n"/>
      <c r="G447" s="406" t="n"/>
      <c r="H447" s="406" t="n"/>
      <c r="I447" s="406" t="n"/>
      <c r="J447" s="406" t="n"/>
      <c r="K447" s="406" t="n"/>
    </row>
    <row r="448" ht="16.5" customFormat="1" customHeight="1" s="1">
      <c r="A448" s="241" t="n"/>
      <c r="B448" s="288" t="n"/>
      <c r="C448" s="406" t="n"/>
      <c r="D448" s="406" t="n"/>
      <c r="E448" s="406" t="n"/>
      <c r="F448" s="406" t="n"/>
      <c r="G448" s="406" t="n"/>
      <c r="H448" s="406" t="n"/>
      <c r="I448" s="406" t="n"/>
      <c r="J448" s="406" t="n"/>
      <c r="K448" s="406" t="n"/>
    </row>
    <row r="449" ht="16.5" customFormat="1" customHeight="1" s="1">
      <c r="A449" s="241" t="n"/>
      <c r="B449" s="288" t="n"/>
      <c r="C449" s="406" t="n"/>
      <c r="D449" s="406" t="n"/>
      <c r="E449" s="406" t="n"/>
      <c r="F449" s="406" t="n"/>
      <c r="G449" s="406" t="n"/>
      <c r="H449" s="406" t="n"/>
      <c r="I449" s="406" t="n"/>
      <c r="J449" s="406" t="n"/>
      <c r="K449" s="406" t="n"/>
    </row>
    <row r="450" ht="16.5" customFormat="1" customHeight="1" s="1">
      <c r="A450" s="241" t="n"/>
      <c r="B450" s="288" t="n"/>
      <c r="C450" s="406" t="n"/>
      <c r="D450" s="406" t="n"/>
      <c r="E450" s="406" t="n"/>
      <c r="F450" s="406" t="n"/>
      <c r="G450" s="406" t="n"/>
      <c r="H450" s="406" t="n"/>
      <c r="I450" s="406" t="n"/>
      <c r="J450" s="406" t="n"/>
      <c r="K450" s="406" t="n"/>
    </row>
    <row r="451" ht="16.5" customFormat="1" customHeight="1" s="1">
      <c r="A451" s="241" t="n"/>
      <c r="B451" s="288" t="n"/>
      <c r="C451" s="406" t="n"/>
      <c r="D451" s="406" t="n"/>
      <c r="E451" s="406" t="n"/>
      <c r="F451" s="406" t="n"/>
      <c r="G451" s="406" t="n"/>
      <c r="H451" s="406" t="n"/>
      <c r="I451" s="406" t="n"/>
      <c r="J451" s="406" t="n"/>
      <c r="K451" s="406" t="n"/>
    </row>
    <row r="452" ht="16.5" customFormat="1" customHeight="1" s="1">
      <c r="A452" s="241" t="n"/>
      <c r="B452" s="288" t="n"/>
      <c r="C452" s="406" t="n"/>
      <c r="D452" s="406" t="n"/>
      <c r="E452" s="406" t="n"/>
      <c r="F452" s="406" t="n"/>
      <c r="G452" s="406" t="n"/>
      <c r="H452" s="406" t="n"/>
      <c r="I452" s="406" t="n"/>
      <c r="J452" s="406" t="n"/>
      <c r="K452" s="406" t="n"/>
    </row>
    <row r="453" ht="16.5" customFormat="1" customHeight="1" s="1">
      <c r="A453" s="241" t="n"/>
      <c r="B453" s="288" t="n"/>
      <c r="C453" s="406" t="n"/>
      <c r="D453" s="406" t="n"/>
      <c r="E453" s="406" t="n"/>
      <c r="F453" s="406" t="n"/>
      <c r="G453" s="406" t="n"/>
      <c r="H453" s="406" t="n"/>
      <c r="I453" s="406" t="n"/>
      <c r="J453" s="406" t="n"/>
      <c r="K453" s="406" t="n"/>
    </row>
    <row r="454" ht="16.5" customFormat="1" customHeight="1" s="1">
      <c r="A454" s="241" t="n"/>
      <c r="B454" s="288" t="n"/>
      <c r="C454" s="406" t="n"/>
      <c r="D454" s="406" t="n"/>
      <c r="E454" s="406" t="n"/>
      <c r="F454" s="406" t="n"/>
      <c r="G454" s="406" t="n"/>
      <c r="H454" s="406" t="n"/>
      <c r="I454" s="406" t="n"/>
      <c r="J454" s="406" t="n"/>
      <c r="K454" s="406" t="n"/>
    </row>
    <row r="455" ht="16.5" customFormat="1" customHeight="1" s="1">
      <c r="A455" s="241" t="n"/>
      <c r="B455" s="288" t="n"/>
      <c r="C455" s="406" t="n"/>
      <c r="D455" s="406" t="n"/>
      <c r="E455" s="406" t="n"/>
      <c r="F455" s="406" t="n"/>
      <c r="G455" s="406" t="n"/>
      <c r="H455" s="406" t="n"/>
      <c r="I455" s="406" t="n"/>
      <c r="J455" s="406" t="n"/>
      <c r="K455" s="406" t="n"/>
    </row>
    <row r="456" ht="16.5" customFormat="1" customHeight="1" s="1">
      <c r="A456" s="241" t="n"/>
      <c r="B456" s="288" t="n"/>
      <c r="C456" s="406" t="n"/>
      <c r="D456" s="406" t="n"/>
      <c r="E456" s="406" t="n"/>
      <c r="F456" s="406" t="n"/>
      <c r="G456" s="406" t="n"/>
      <c r="H456" s="406" t="n"/>
      <c r="I456" s="406" t="n"/>
      <c r="J456" s="406" t="n"/>
      <c r="K456" s="406" t="n"/>
    </row>
    <row r="457" ht="16.5" customFormat="1" customHeight="1" s="1">
      <c r="A457" s="241" t="n"/>
      <c r="B457" s="288" t="n"/>
      <c r="C457" s="406" t="n"/>
      <c r="D457" s="406" t="n"/>
      <c r="E457" s="406" t="n"/>
      <c r="F457" s="406" t="n"/>
      <c r="G457" s="406" t="n"/>
      <c r="H457" s="406" t="n"/>
      <c r="I457" s="406" t="n"/>
      <c r="J457" s="406" t="n"/>
      <c r="K457" s="406" t="n"/>
    </row>
    <row r="458" ht="16.5" customFormat="1" customHeight="1" s="1">
      <c r="A458" s="241" t="n"/>
      <c r="B458" s="288" t="n"/>
      <c r="C458" s="406" t="n"/>
      <c r="D458" s="406" t="n"/>
      <c r="E458" s="406" t="n"/>
      <c r="F458" s="406" t="n"/>
      <c r="G458" s="406" t="n"/>
      <c r="H458" s="406" t="n"/>
      <c r="I458" s="406" t="n"/>
      <c r="J458" s="406" t="n"/>
      <c r="K458" s="406" t="n"/>
    </row>
    <row r="459" ht="16.5" customFormat="1" customHeight="1" s="1">
      <c r="A459" s="241" t="n"/>
      <c r="B459" s="288" t="n"/>
      <c r="C459" s="406" t="n"/>
      <c r="D459" s="406" t="n"/>
      <c r="E459" s="406" t="n"/>
      <c r="F459" s="406" t="n"/>
      <c r="G459" s="406" t="n"/>
      <c r="H459" s="406" t="n"/>
      <c r="I459" s="406" t="n"/>
      <c r="J459" s="406" t="n"/>
      <c r="K459" s="406" t="n"/>
    </row>
    <row r="460" ht="16.5" customFormat="1" customHeight="1" s="1">
      <c r="A460" s="241" t="n"/>
      <c r="B460" s="288" t="n"/>
      <c r="C460" s="406" t="n"/>
      <c r="D460" s="406" t="n"/>
      <c r="E460" s="406" t="n"/>
      <c r="F460" s="406" t="n"/>
      <c r="G460" s="406" t="n"/>
      <c r="H460" s="406" t="n"/>
      <c r="I460" s="406" t="n"/>
      <c r="J460" s="406" t="n"/>
      <c r="K460" s="406" t="n"/>
    </row>
    <row r="461" ht="16.5" customFormat="1" customHeight="1" s="1">
      <c r="A461" s="241" t="n"/>
      <c r="B461" s="288" t="n"/>
      <c r="C461" s="406" t="n"/>
      <c r="D461" s="406" t="n"/>
      <c r="E461" s="406" t="n"/>
      <c r="F461" s="406" t="n"/>
      <c r="G461" s="406" t="n"/>
      <c r="H461" s="406" t="n"/>
      <c r="I461" s="406" t="n"/>
      <c r="J461" s="406" t="n"/>
      <c r="K461" s="406" t="n"/>
    </row>
    <row r="462" ht="16.5" customFormat="1" customHeight="1" s="1">
      <c r="A462" s="241" t="n"/>
      <c r="B462" s="288" t="n"/>
      <c r="C462" s="406" t="n"/>
      <c r="D462" s="406" t="n"/>
      <c r="E462" s="406" t="n"/>
      <c r="F462" s="406" t="n"/>
      <c r="G462" s="406" t="n"/>
      <c r="H462" s="406" t="n"/>
      <c r="I462" s="406" t="n"/>
      <c r="J462" s="406" t="n"/>
      <c r="K462" s="406" t="n"/>
    </row>
    <row r="463" ht="16.5" customFormat="1" customHeight="1" s="1">
      <c r="A463" s="241" t="n"/>
      <c r="B463" s="288" t="n"/>
      <c r="C463" s="406" t="n"/>
      <c r="D463" s="406" t="n"/>
      <c r="E463" s="406" t="n"/>
      <c r="F463" s="406" t="n"/>
      <c r="G463" s="406" t="n"/>
      <c r="H463" s="406" t="n"/>
      <c r="I463" s="406" t="n"/>
      <c r="J463" s="406" t="n"/>
      <c r="K463" s="406" t="n"/>
    </row>
    <row r="464" ht="16.5" customFormat="1" customHeight="1" s="1">
      <c r="A464" s="241" t="n"/>
      <c r="B464" s="288" t="n"/>
      <c r="C464" s="406" t="n"/>
      <c r="D464" s="406" t="n"/>
      <c r="E464" s="406" t="n"/>
      <c r="F464" s="406" t="n"/>
      <c r="G464" s="406" t="n"/>
      <c r="H464" s="406" t="n"/>
      <c r="I464" s="406" t="n"/>
      <c r="J464" s="406" t="n"/>
      <c r="K464" s="406" t="n"/>
    </row>
    <row r="465" ht="16.5" customFormat="1" customHeight="1" s="1">
      <c r="A465" s="241" t="n"/>
      <c r="B465" s="288" t="n"/>
      <c r="C465" s="406" t="n"/>
      <c r="D465" s="406" t="n"/>
      <c r="E465" s="406" t="n"/>
      <c r="F465" s="406" t="n"/>
      <c r="G465" s="406" t="n"/>
      <c r="H465" s="406" t="n"/>
      <c r="I465" s="406" t="n"/>
      <c r="J465" s="406" t="n"/>
      <c r="K465" s="406" t="n"/>
    </row>
    <row r="466" ht="16.5" customFormat="1" customHeight="1" s="1">
      <c r="A466" s="241" t="n"/>
      <c r="B466" s="288" t="n"/>
      <c r="C466" s="406" t="n"/>
      <c r="D466" s="406" t="n"/>
      <c r="E466" s="406" t="n"/>
      <c r="F466" s="406" t="n"/>
      <c r="G466" s="406" t="n"/>
      <c r="H466" s="406" t="n"/>
      <c r="I466" s="406" t="n"/>
      <c r="J466" s="406" t="n"/>
      <c r="K466" s="406" t="n"/>
    </row>
    <row r="467" ht="16.5" customFormat="1" customHeight="1" s="1">
      <c r="A467" s="241" t="n"/>
      <c r="B467" s="288" t="n"/>
      <c r="C467" s="406" t="n"/>
      <c r="D467" s="406" t="n"/>
      <c r="E467" s="406" t="n"/>
      <c r="F467" s="406" t="n"/>
      <c r="G467" s="406" t="n"/>
      <c r="H467" s="406" t="n"/>
      <c r="I467" s="406" t="n"/>
      <c r="J467" s="406" t="n"/>
      <c r="K467" s="406" t="n"/>
    </row>
    <row r="468" ht="16.5" customFormat="1" customHeight="1" s="1">
      <c r="A468" s="241" t="n"/>
      <c r="B468" s="288" t="n"/>
      <c r="C468" s="406" t="n"/>
      <c r="D468" s="406" t="n"/>
      <c r="E468" s="406" t="n"/>
      <c r="F468" s="406" t="n"/>
      <c r="G468" s="406" t="n"/>
      <c r="H468" s="406" t="n"/>
      <c r="I468" s="406" t="n"/>
      <c r="J468" s="406" t="n"/>
      <c r="K468" s="406" t="n"/>
    </row>
    <row r="469" ht="16.5" customFormat="1" customHeight="1" s="1">
      <c r="A469" s="241" t="n"/>
      <c r="B469" s="288" t="n"/>
      <c r="C469" s="406" t="n"/>
      <c r="D469" s="406" t="n"/>
      <c r="E469" s="406" t="n"/>
      <c r="F469" s="406" t="n"/>
      <c r="G469" s="406" t="n"/>
      <c r="H469" s="406" t="n"/>
      <c r="I469" s="406" t="n"/>
      <c r="J469" s="406" t="n"/>
      <c r="K469" s="406" t="n"/>
    </row>
    <row r="470" ht="16.5" customFormat="1" customHeight="1" s="1">
      <c r="A470" s="241" t="n"/>
      <c r="B470" s="288" t="n"/>
      <c r="C470" s="406" t="n"/>
      <c r="D470" s="406" t="n"/>
      <c r="E470" s="406" t="n"/>
      <c r="F470" s="406" t="n"/>
      <c r="G470" s="406" t="n"/>
      <c r="H470" s="406" t="n"/>
      <c r="I470" s="406" t="n"/>
      <c r="J470" s="406" t="n"/>
      <c r="K470" s="406" t="n"/>
    </row>
    <row r="471" ht="16.5" customFormat="1" customHeight="1" s="1">
      <c r="A471" s="241" t="n"/>
      <c r="B471" s="288" t="n"/>
      <c r="C471" s="406" t="n"/>
      <c r="D471" s="406" t="n"/>
      <c r="E471" s="406" t="n"/>
      <c r="F471" s="406" t="n"/>
      <c r="G471" s="406" t="n"/>
      <c r="H471" s="406" t="n"/>
      <c r="I471" s="406" t="n"/>
      <c r="J471" s="406" t="n"/>
      <c r="K471" s="406" t="n"/>
    </row>
    <row r="472" ht="16.5" customFormat="1" customHeight="1" s="1">
      <c r="A472" s="241" t="n"/>
      <c r="B472" s="288" t="n"/>
      <c r="C472" s="406" t="n"/>
      <c r="D472" s="406" t="n"/>
      <c r="E472" s="406" t="n"/>
      <c r="F472" s="406" t="n"/>
      <c r="G472" s="406" t="n"/>
      <c r="H472" s="406" t="n"/>
      <c r="I472" s="406" t="n"/>
      <c r="J472" s="406" t="n"/>
      <c r="K472" s="406" t="n"/>
    </row>
    <row r="473" ht="16.5" customFormat="1" customHeight="1" s="1">
      <c r="A473" s="241" t="n"/>
      <c r="B473" s="288" t="n"/>
      <c r="C473" s="406" t="n"/>
      <c r="D473" s="406" t="n"/>
      <c r="E473" s="406" t="n"/>
      <c r="F473" s="406" t="n"/>
      <c r="G473" s="406" t="n"/>
      <c r="H473" s="406" t="n"/>
      <c r="I473" s="406" t="n"/>
      <c r="J473" s="406" t="n"/>
      <c r="K473" s="406" t="n"/>
    </row>
    <row r="474" ht="16.5" customFormat="1" customHeight="1" s="1">
      <c r="A474" s="241" t="n"/>
      <c r="B474" s="288" t="n"/>
      <c r="C474" s="406" t="n"/>
      <c r="D474" s="406" t="n"/>
      <c r="E474" s="406" t="n"/>
      <c r="F474" s="406" t="n"/>
      <c r="G474" s="406" t="n"/>
      <c r="H474" s="406" t="n"/>
      <c r="I474" s="406" t="n"/>
      <c r="J474" s="406" t="n"/>
      <c r="K474" s="406" t="n"/>
    </row>
    <row r="475" ht="16.5" customFormat="1" customHeight="1" s="1">
      <c r="A475" s="241" t="n"/>
      <c r="B475" s="288" t="n"/>
      <c r="C475" s="406" t="n"/>
      <c r="D475" s="406" t="n"/>
      <c r="E475" s="406" t="n"/>
      <c r="F475" s="406" t="n"/>
      <c r="G475" s="406" t="n"/>
      <c r="H475" s="406" t="n"/>
      <c r="I475" s="406" t="n"/>
      <c r="J475" s="406" t="n"/>
      <c r="K475" s="406" t="n"/>
    </row>
    <row r="476" ht="16.5" customFormat="1" customHeight="1" s="1">
      <c r="A476" s="241" t="n"/>
      <c r="B476" s="288" t="n"/>
      <c r="C476" s="406" t="n"/>
      <c r="D476" s="406" t="n"/>
      <c r="E476" s="406" t="n"/>
      <c r="F476" s="406" t="n"/>
      <c r="G476" s="406" t="n"/>
      <c r="H476" s="406" t="n"/>
      <c r="I476" s="406" t="n"/>
      <c r="J476" s="406" t="n"/>
      <c r="K476" s="406" t="n"/>
    </row>
    <row r="477" ht="16.5" customFormat="1" customHeight="1" s="1">
      <c r="A477" s="241" t="n"/>
      <c r="B477" s="288" t="n"/>
      <c r="C477" s="406" t="n"/>
      <c r="D477" s="406" t="n"/>
      <c r="E477" s="406" t="n"/>
      <c r="F477" s="406" t="n"/>
      <c r="G477" s="406" t="n"/>
      <c r="H477" s="406" t="n"/>
      <c r="I477" s="406" t="n"/>
      <c r="J477" s="406" t="n"/>
      <c r="K477" s="406" t="n"/>
    </row>
    <row r="478" ht="16.5" customFormat="1" customHeight="1" s="1">
      <c r="A478" s="241" t="n"/>
      <c r="B478" s="288" t="n"/>
      <c r="C478" s="406" t="n"/>
      <c r="D478" s="406" t="n"/>
      <c r="E478" s="406" t="n"/>
      <c r="F478" s="406" t="n"/>
      <c r="G478" s="406" t="n"/>
      <c r="H478" s="406" t="n"/>
      <c r="I478" s="406" t="n"/>
      <c r="J478" s="406" t="n"/>
      <c r="K478" s="406" t="n"/>
    </row>
    <row r="479" ht="16.5" customFormat="1" customHeight="1" s="1">
      <c r="A479" s="241" t="n"/>
      <c r="B479" s="288" t="n"/>
      <c r="C479" s="406" t="n"/>
      <c r="D479" s="406" t="n"/>
      <c r="E479" s="406" t="n"/>
      <c r="F479" s="406" t="n"/>
      <c r="G479" s="406" t="n"/>
      <c r="H479" s="406" t="n"/>
      <c r="I479" s="406" t="n"/>
      <c r="J479" s="406" t="n"/>
      <c r="K479" s="406" t="n"/>
    </row>
    <row r="480" ht="16.5" customFormat="1" customHeight="1" s="1">
      <c r="A480" s="241" t="n"/>
      <c r="B480" s="288" t="n"/>
      <c r="C480" s="406" t="n"/>
      <c r="D480" s="406" t="n"/>
      <c r="E480" s="406" t="n"/>
      <c r="F480" s="406" t="n"/>
      <c r="G480" s="406" t="n"/>
      <c r="H480" s="406" t="n"/>
      <c r="I480" s="406" t="n"/>
      <c r="J480" s="406" t="n"/>
      <c r="K480" s="406" t="n"/>
    </row>
    <row r="481" ht="16.5" customFormat="1" customHeight="1" s="1">
      <c r="A481" s="241" t="n"/>
      <c r="B481" s="288" t="n"/>
      <c r="C481" s="406" t="n"/>
      <c r="D481" s="406" t="n"/>
      <c r="E481" s="406" t="n"/>
      <c r="F481" s="406" t="n"/>
      <c r="G481" s="406" t="n"/>
      <c r="H481" s="406" t="n"/>
      <c r="I481" s="406" t="n"/>
      <c r="J481" s="406" t="n"/>
      <c r="K481" s="406" t="n"/>
    </row>
    <row r="482" ht="16.5" customFormat="1" customHeight="1" s="1">
      <c r="A482" s="241" t="n"/>
      <c r="B482" s="288" t="n"/>
      <c r="C482" s="406" t="n"/>
      <c r="D482" s="406" t="n"/>
      <c r="E482" s="406" t="n"/>
      <c r="F482" s="406" t="n"/>
      <c r="G482" s="406" t="n"/>
      <c r="H482" s="406" t="n"/>
      <c r="I482" s="406" t="n"/>
      <c r="J482" s="406" t="n"/>
      <c r="K482" s="406" t="n"/>
    </row>
    <row r="483" ht="16.5" customFormat="1" customHeight="1" s="1">
      <c r="A483" s="241" t="n"/>
      <c r="B483" s="288" t="n"/>
      <c r="C483" s="406" t="n"/>
      <c r="D483" s="406" t="n"/>
      <c r="E483" s="406" t="n"/>
      <c r="F483" s="406" t="n"/>
      <c r="G483" s="406" t="n"/>
      <c r="H483" s="406" t="n"/>
      <c r="I483" s="406" t="n"/>
      <c r="J483" s="406" t="n"/>
      <c r="K483" s="406" t="n"/>
    </row>
    <row r="484" ht="16.5" customFormat="1" customHeight="1" s="1">
      <c r="A484" s="241" t="n"/>
      <c r="B484" s="288" t="n"/>
      <c r="C484" s="406" t="n"/>
      <c r="D484" s="406" t="n"/>
      <c r="E484" s="406" t="n"/>
      <c r="F484" s="406" t="n"/>
      <c r="G484" s="406" t="n"/>
      <c r="H484" s="406" t="n"/>
      <c r="I484" s="406" t="n"/>
      <c r="J484" s="406" t="n"/>
      <c r="K484" s="406" t="n"/>
    </row>
    <row r="485" ht="16.5" customFormat="1" customHeight="1" s="1">
      <c r="A485" s="241" t="n"/>
      <c r="B485" s="288" t="n"/>
      <c r="C485" s="406" t="n"/>
      <c r="D485" s="406" t="n"/>
      <c r="E485" s="406" t="n"/>
      <c r="F485" s="406" t="n"/>
      <c r="G485" s="406" t="n"/>
      <c r="H485" s="406" t="n"/>
      <c r="I485" s="406" t="n"/>
      <c r="J485" s="406" t="n"/>
      <c r="K485" s="406" t="n"/>
    </row>
    <row r="486" ht="16.5" customFormat="1" customHeight="1" s="1">
      <c r="A486" s="241" t="n"/>
      <c r="B486" s="288" t="n"/>
      <c r="C486" s="406" t="n"/>
      <c r="D486" s="406" t="n"/>
      <c r="E486" s="406" t="n"/>
      <c r="F486" s="406" t="n"/>
      <c r="G486" s="406" t="n"/>
      <c r="H486" s="406" t="n"/>
      <c r="I486" s="406" t="n"/>
      <c r="J486" s="406" t="n"/>
      <c r="K486" s="406" t="n"/>
    </row>
    <row r="487" ht="16.5" customFormat="1" customHeight="1" s="1">
      <c r="A487" s="241" t="n"/>
      <c r="B487" s="288" t="n"/>
      <c r="C487" s="406" t="n"/>
      <c r="D487" s="406" t="n"/>
      <c r="E487" s="406" t="n"/>
      <c r="F487" s="406" t="n"/>
      <c r="G487" s="406" t="n"/>
      <c r="H487" s="406" t="n"/>
      <c r="I487" s="406" t="n"/>
      <c r="J487" s="406" t="n"/>
      <c r="K487" s="406" t="n"/>
    </row>
    <row r="488" ht="16.5" customFormat="1" customHeight="1" s="1">
      <c r="A488" s="241" t="n"/>
      <c r="B488" s="288" t="n"/>
      <c r="C488" s="406" t="n"/>
      <c r="D488" s="406" t="n"/>
      <c r="E488" s="406" t="n"/>
      <c r="F488" s="406" t="n"/>
      <c r="G488" s="406" t="n"/>
      <c r="H488" s="406" t="n"/>
      <c r="I488" s="406" t="n"/>
      <c r="J488" s="406" t="n"/>
      <c r="K488" s="406" t="n"/>
    </row>
    <row r="489" ht="16.5" customFormat="1" customHeight="1" s="1">
      <c r="A489" s="241" t="n"/>
      <c r="B489" s="288" t="n"/>
      <c r="C489" s="406" t="n"/>
      <c r="D489" s="406" t="n"/>
      <c r="E489" s="406" t="n"/>
      <c r="F489" s="406" t="n"/>
      <c r="G489" s="406" t="n"/>
      <c r="H489" s="406" t="n"/>
      <c r="I489" s="406" t="n"/>
      <c r="J489" s="406" t="n"/>
      <c r="K489" s="406" t="n"/>
    </row>
    <row r="490" ht="16.5" customFormat="1" customHeight="1" s="1">
      <c r="A490" s="241" t="n"/>
      <c r="B490" s="288" t="n"/>
      <c r="C490" s="406" t="n"/>
      <c r="D490" s="406" t="n"/>
      <c r="E490" s="406" t="n"/>
      <c r="F490" s="406" t="n"/>
      <c r="G490" s="406" t="n"/>
      <c r="H490" s="406" t="n"/>
      <c r="I490" s="406" t="n"/>
      <c r="J490" s="406" t="n"/>
      <c r="K490" s="406" t="n"/>
    </row>
    <row r="491" ht="16.5" customFormat="1" customHeight="1" s="1">
      <c r="A491" s="241" t="n"/>
      <c r="B491" s="288" t="n"/>
      <c r="C491" s="406" t="n"/>
      <c r="D491" s="406" t="n"/>
      <c r="E491" s="406" t="n"/>
      <c r="F491" s="406" t="n"/>
      <c r="G491" s="406" t="n"/>
      <c r="H491" s="406" t="n"/>
      <c r="I491" s="406" t="n"/>
      <c r="J491" s="406" t="n"/>
      <c r="K491" s="406" t="n"/>
    </row>
    <row r="492" ht="16.5" customFormat="1" customHeight="1" s="1">
      <c r="A492" s="241" t="n"/>
      <c r="B492" s="288" t="n"/>
      <c r="C492" s="406" t="n"/>
      <c r="D492" s="406" t="n"/>
      <c r="E492" s="406" t="n"/>
      <c r="F492" s="406" t="n"/>
      <c r="G492" s="406" t="n"/>
      <c r="H492" s="406" t="n"/>
      <c r="I492" s="406" t="n"/>
      <c r="J492" s="406" t="n"/>
      <c r="K492" s="406" t="n"/>
    </row>
    <row r="493" ht="16.5" customFormat="1" customHeight="1" s="1">
      <c r="A493" s="241" t="n"/>
      <c r="B493" s="288" t="n"/>
      <c r="C493" s="406" t="n"/>
      <c r="D493" s="406" t="n"/>
      <c r="E493" s="406" t="n"/>
      <c r="F493" s="406" t="n"/>
      <c r="G493" s="406" t="n"/>
      <c r="H493" s="406" t="n"/>
      <c r="I493" s="406" t="n"/>
      <c r="J493" s="406" t="n"/>
      <c r="K493" s="406" t="n"/>
    </row>
    <row r="494" ht="16.5" customFormat="1" customHeight="1" s="1">
      <c r="A494" s="241" t="n"/>
      <c r="B494" s="288" t="n"/>
      <c r="C494" s="406" t="n"/>
      <c r="D494" s="406" t="n"/>
      <c r="E494" s="406" t="n"/>
      <c r="F494" s="406" t="n"/>
      <c r="G494" s="406" t="n"/>
      <c r="H494" s="406" t="n"/>
      <c r="I494" s="406" t="n"/>
      <c r="J494" s="406" t="n"/>
      <c r="K494" s="406" t="n"/>
    </row>
    <row r="495" ht="16.5" customFormat="1" customHeight="1" s="1">
      <c r="A495" s="241" t="n"/>
      <c r="B495" s="288" t="n"/>
      <c r="C495" s="406" t="n"/>
      <c r="D495" s="406" t="n"/>
      <c r="E495" s="406" t="n"/>
      <c r="F495" s="406" t="n"/>
      <c r="G495" s="406" t="n"/>
      <c r="H495" s="406" t="n"/>
      <c r="I495" s="406" t="n"/>
      <c r="J495" s="406" t="n"/>
      <c r="K495" s="406" t="n"/>
    </row>
    <row r="496" ht="16.5" customFormat="1" customHeight="1" s="1">
      <c r="A496" s="241" t="n"/>
      <c r="B496" s="288" t="n"/>
      <c r="C496" s="406" t="n"/>
      <c r="D496" s="406" t="n"/>
      <c r="E496" s="406" t="n"/>
      <c r="F496" s="406" t="n"/>
      <c r="G496" s="406" t="n"/>
      <c r="H496" s="406" t="n"/>
      <c r="I496" s="406" t="n"/>
      <c r="J496" s="406" t="n"/>
      <c r="K496" s="406" t="n"/>
    </row>
    <row r="497" ht="16.5" customFormat="1" customHeight="1" s="1">
      <c r="A497" s="241" t="n"/>
      <c r="B497" s="288" t="n"/>
      <c r="C497" s="406" t="n"/>
      <c r="D497" s="406" t="n"/>
      <c r="E497" s="406" t="n"/>
      <c r="F497" s="406" t="n"/>
      <c r="G497" s="406" t="n"/>
      <c r="H497" s="406" t="n"/>
      <c r="I497" s="406" t="n"/>
      <c r="J497" s="406" t="n"/>
      <c r="K497" s="406" t="n"/>
    </row>
    <row r="498" ht="16.5" customFormat="1" customHeight="1" s="1">
      <c r="A498" s="241" t="n"/>
      <c r="B498" s="288" t="n"/>
      <c r="C498" s="406" t="n"/>
      <c r="D498" s="406" t="n"/>
      <c r="E498" s="406" t="n"/>
      <c r="F498" s="406" t="n"/>
      <c r="G498" s="406" t="n"/>
      <c r="H498" s="406" t="n"/>
      <c r="I498" s="406" t="n"/>
      <c r="J498" s="406" t="n"/>
      <c r="K498" s="406" t="n"/>
    </row>
    <row r="499" ht="16.5" customFormat="1" customHeight="1" s="1">
      <c r="A499" s="241" t="n"/>
      <c r="B499" s="288" t="n"/>
      <c r="C499" s="406" t="n"/>
      <c r="D499" s="406" t="n"/>
      <c r="E499" s="406" t="n"/>
      <c r="F499" s="406" t="n"/>
      <c r="G499" s="406" t="n"/>
      <c r="H499" s="406" t="n"/>
      <c r="I499" s="406" t="n"/>
      <c r="J499" s="406" t="n"/>
      <c r="K499" s="406" t="n"/>
    </row>
    <row r="500" ht="16.5" customFormat="1" customHeight="1" s="1">
      <c r="A500" s="241" t="n"/>
      <c r="B500" s="288" t="n"/>
      <c r="C500" s="406" t="n"/>
      <c r="D500" s="406" t="n"/>
      <c r="E500" s="406" t="n"/>
      <c r="F500" s="406" t="n"/>
      <c r="G500" s="406" t="n"/>
      <c r="H500" s="406" t="n"/>
      <c r="I500" s="406" t="n"/>
      <c r="J500" s="406" t="n"/>
      <c r="K500" s="406" t="n"/>
    </row>
    <row r="501" ht="16.5" customFormat="1" customHeight="1" s="1">
      <c r="A501" s="241" t="n"/>
      <c r="B501" s="288" t="n"/>
      <c r="C501" s="406" t="n"/>
      <c r="D501" s="406" t="n"/>
      <c r="E501" s="406" t="n"/>
      <c r="F501" s="406" t="n"/>
      <c r="G501" s="406" t="n"/>
      <c r="H501" s="406" t="n"/>
      <c r="I501" s="406" t="n"/>
      <c r="J501" s="406" t="n"/>
      <c r="K501" s="406" t="n"/>
    </row>
    <row r="502" ht="16.5" customFormat="1" customHeight="1" s="1">
      <c r="A502" s="241" t="n"/>
      <c r="B502" s="288" t="n"/>
      <c r="C502" s="406" t="n"/>
      <c r="D502" s="406" t="n"/>
      <c r="E502" s="406" t="n"/>
      <c r="F502" s="406" t="n"/>
      <c r="G502" s="406" t="n"/>
      <c r="H502" s="406" t="n"/>
      <c r="I502" s="406" t="n"/>
      <c r="J502" s="406" t="n"/>
      <c r="K502" s="406" t="n"/>
    </row>
    <row r="503" ht="16.5" customFormat="1" customHeight="1" s="1">
      <c r="A503" s="241" t="n"/>
      <c r="B503" s="288" t="n"/>
      <c r="C503" s="406" t="n"/>
      <c r="D503" s="406" t="n"/>
      <c r="E503" s="406" t="n"/>
      <c r="F503" s="406" t="n"/>
      <c r="G503" s="406" t="n"/>
      <c r="H503" s="406" t="n"/>
      <c r="I503" s="406" t="n"/>
      <c r="J503" s="406" t="n"/>
      <c r="K503" s="406" t="n"/>
    </row>
  </sheetData>
  <autoFilter ref="A3:K503"/>
  <mergeCells count="1">
    <mergeCell ref="A1:M1"/>
  </mergeCells>
  <dataValidations count="4">
    <dataValidation sqref="D3" showDropDown="0" showInputMessage="1" showErrorMessage="1" allowBlank="0" type="list">
      <formula1>基础资料!$C:$C</formula1>
    </dataValidation>
    <dataValidation sqref="I3" showDropDown="0" showInputMessage="1" showErrorMessage="1" allowBlank="1" type="list">
      <formula1>基础资料!$B:$B</formula1>
    </dataValidation>
    <dataValidation sqref="J3" showDropDown="0" showInputMessage="1" showErrorMessage="1" allowBlank="1" type="list">
      <formula1>基础资料!$E:$E</formula1>
    </dataValidation>
    <dataValidation sqref="K3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6">
    <outlinePr summaryBelow="1" summaryRight="1"/>
    <pageSetUpPr/>
  </sheetPr>
  <dimension ref="A1:M503"/>
  <sheetViews>
    <sheetView showGridLines="0" workbookViewId="0">
      <pane ySplit="3" topLeftCell="A4" activePane="bottomLeft" state="frozen"/>
      <selection activeCell="A1" sqref="A1"/>
      <selection pane="bottomLeft" activeCell="G11" sqref="G11"/>
    </sheetView>
  </sheetViews>
  <sheetFormatPr baseColWidth="8" defaultColWidth="9" defaultRowHeight="13.5"/>
  <cols>
    <col width="8" customWidth="1" style="65" min="1" max="1"/>
    <col width="12" customWidth="1" style="398" min="2" max="2"/>
    <col width="18" customWidth="1" style="399" min="3" max="3"/>
    <col width="14" customWidth="1" style="400" min="4" max="4"/>
    <col width="20" customWidth="1" style="399" min="5" max="5"/>
    <col width="18" customWidth="1" style="400" min="6" max="6"/>
    <col width="12" customWidth="1" style="399" min="7" max="8"/>
    <col width="16" customWidth="1" style="399" min="9" max="9"/>
    <col width="12" customWidth="1" style="400" min="10" max="10"/>
    <col width="7.375" customWidth="1" style="400" min="11" max="11"/>
    <col width="10" customWidth="1" style="1" min="12" max="16372"/>
    <col width="10" customWidth="1" style="1" min="16373" max="16373"/>
    <col width="9" customWidth="1" style="1" min="16374" max="16377"/>
    <col width="10" customWidth="1" style="1" min="16378" max="16378"/>
    <col width="9" customWidth="1" style="1" min="16379" max="16384"/>
  </cols>
  <sheetData>
    <row r="1" ht="28" customFormat="1" customHeight="1" s="1">
      <c r="A1" s="5" t="inlineStr">
        <is>
          <t>【现金】账户流水明细表</t>
        </is>
      </c>
    </row>
    <row r="2" ht="24" customFormat="1" customHeight="1" s="1">
      <c r="A2" s="7" t="inlineStr">
        <is>
          <t>账户名称</t>
        </is>
      </c>
      <c r="B2" s="407" t="inlineStr">
        <is>
          <t>农商</t>
        </is>
      </c>
      <c r="C2" s="408" t="inlineStr">
        <is>
          <t>期初余额</t>
        </is>
      </c>
      <c r="D2" s="409">
        <f>IFERROR(VLOOKUP($B$2,数据录入!$C$5:$H$18,6,0),0)</f>
        <v/>
      </c>
      <c r="E2" s="408" t="inlineStr">
        <is>
          <t>收入合计</t>
        </is>
      </c>
      <c r="F2" s="409">
        <f>SUMIFS(数据录入!$F$19:$F$10000,数据录入!$C$19:$C$10000,$B$2)</f>
        <v/>
      </c>
      <c r="G2" s="408" t="inlineStr">
        <is>
          <t>支出合计</t>
        </is>
      </c>
      <c r="H2" s="409">
        <f>SUMIFS(数据录入!$G$19:$G$10000,数据录入!$C$19:$C$10000,$B$2)</f>
        <v/>
      </c>
      <c r="I2" s="408" t="inlineStr">
        <is>
          <t>当前余额</t>
        </is>
      </c>
      <c r="J2" s="409">
        <f>D2+F2-H2</f>
        <v/>
      </c>
      <c r="K2" s="410" t="n"/>
    </row>
    <row r="3" ht="24" customFormat="1" customHeight="1" s="1">
      <c r="A3" s="270" t="inlineStr">
        <is>
          <t>序号</t>
        </is>
      </c>
      <c r="B3" s="270" t="inlineStr">
        <is>
          <t>日期</t>
        </is>
      </c>
      <c r="C3" s="270" t="inlineStr">
        <is>
          <t>公司账户</t>
        </is>
      </c>
      <c r="D3" s="270" t="inlineStr">
        <is>
          <t>支出业务类别</t>
        </is>
      </c>
      <c r="E3" s="270" t="inlineStr">
        <is>
          <t>摘要内容</t>
        </is>
      </c>
      <c r="F3" s="270" t="inlineStr">
        <is>
          <t>收入</t>
        </is>
      </c>
      <c r="G3" s="270" t="inlineStr">
        <is>
          <t>支出</t>
        </is>
      </c>
      <c r="H3" s="271" t="inlineStr">
        <is>
          <t>账户余额</t>
        </is>
      </c>
      <c r="I3" s="270" t="inlineStr">
        <is>
          <t>产品</t>
        </is>
      </c>
      <c r="J3" s="286" t="inlineStr">
        <is>
          <t>客户</t>
        </is>
      </c>
      <c r="K3" s="405" t="inlineStr">
        <is>
          <t>供应商</t>
        </is>
      </c>
      <c r="L3" s="287" t="inlineStr">
        <is>
          <t>客户生日</t>
        </is>
      </c>
      <c r="M3" s="286" t="inlineStr">
        <is>
          <t>月份</t>
        </is>
      </c>
    </row>
    <row r="4" ht="20" customFormat="1" customHeight="1" s="1">
      <c r="A4" s="241">
        <f t="array" ref="A4:M5">_xlfn._xlws.FILTER(数据录入!$A$19:$M$10000,数据录入!$C$19:$C$10000=$B$2)</f>
        <v/>
      </c>
      <c r="B4" s="288" t="n">
        <v>46266</v>
      </c>
      <c r="C4" s="406" t="inlineStr">
        <is>
          <t>农商</t>
        </is>
      </c>
      <c r="D4" s="406" t="n">
        <v>0</v>
      </c>
      <c r="E4" s="406" t="n">
        <v>0</v>
      </c>
      <c r="F4" s="406" t="n">
        <v>2600</v>
      </c>
      <c r="G4" s="406" t="n">
        <v>0</v>
      </c>
      <c r="H4" s="406" t="n">
        <v>2600</v>
      </c>
      <c r="I4" s="406" t="n">
        <v>0</v>
      </c>
      <c r="J4" s="406" t="n">
        <v>0</v>
      </c>
      <c r="K4" s="406" t="n">
        <v>0</v>
      </c>
      <c r="L4" s="1" t="n">
        <v>0</v>
      </c>
      <c r="M4" s="1" t="n">
        <v>202609</v>
      </c>
    </row>
    <row r="5" ht="20" customFormat="1" customHeight="1" s="1">
      <c r="A5" s="241" t="n">
        <v>33</v>
      </c>
      <c r="B5" s="288" t="n">
        <v>46266</v>
      </c>
      <c r="C5" s="406" t="inlineStr">
        <is>
          <t>农商</t>
        </is>
      </c>
      <c r="D5" s="406" t="n">
        <v>0</v>
      </c>
      <c r="E5" s="406" t="n">
        <v>0</v>
      </c>
      <c r="F5" s="406" t="n">
        <v>500</v>
      </c>
      <c r="G5" s="406" t="n">
        <v>0</v>
      </c>
      <c r="H5" s="406" t="n">
        <v>3100</v>
      </c>
      <c r="I5" s="406" t="n">
        <v>0</v>
      </c>
      <c r="J5" s="406" t="n">
        <v>0</v>
      </c>
      <c r="K5" s="406" t="n">
        <v>0</v>
      </c>
      <c r="L5" s="1" t="n">
        <v>0</v>
      </c>
      <c r="M5" s="1" t="n">
        <v>202609</v>
      </c>
    </row>
    <row r="6" ht="20" customFormat="1" customHeight="1" s="1">
      <c r="A6" s="241" t="n"/>
      <c r="B6" s="288" t="n"/>
      <c r="C6" s="406" t="n"/>
      <c r="D6" s="406" t="n"/>
      <c r="E6" s="406" t="n"/>
      <c r="F6" s="406" t="n"/>
      <c r="G6" s="406" t="n"/>
      <c r="H6" s="406" t="n"/>
      <c r="I6" s="406" t="n"/>
      <c r="J6" s="406" t="n"/>
      <c r="K6" s="406" t="n"/>
    </row>
    <row r="7" ht="20" customFormat="1" customHeight="1" s="1">
      <c r="A7" s="241" t="n"/>
      <c r="B7" s="288" t="n"/>
      <c r="C7" s="406" t="n"/>
      <c r="D7" s="406" t="n"/>
      <c r="E7" s="406" t="n"/>
      <c r="F7" s="406" t="n"/>
      <c r="G7" s="406" t="n"/>
      <c r="H7" s="406" t="n"/>
      <c r="I7" s="406" t="n"/>
      <c r="J7" s="406" t="n"/>
      <c r="K7" s="406" t="n"/>
    </row>
    <row r="8" ht="20" customFormat="1" customHeight="1" s="1">
      <c r="A8" s="241" t="n"/>
      <c r="B8" s="288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</row>
    <row r="9" ht="20" customFormat="1" customHeight="1" s="1">
      <c r="A9" s="241" t="n"/>
      <c r="B9" s="288" t="n"/>
      <c r="C9" s="406" t="n"/>
      <c r="D9" s="406" t="n"/>
      <c r="E9" s="406" t="n"/>
      <c r="F9" s="406" t="n"/>
      <c r="G9" s="406" t="n"/>
      <c r="H9" s="406" t="n"/>
      <c r="I9" s="406" t="n"/>
      <c r="J9" s="406" t="n"/>
      <c r="K9" s="406" t="n"/>
    </row>
    <row r="10" ht="20" customFormat="1" customHeight="1" s="1">
      <c r="A10" s="241" t="n"/>
      <c r="B10" s="288" t="n"/>
      <c r="C10" s="406" t="n"/>
      <c r="D10" s="406" t="n"/>
      <c r="E10" s="406" t="n"/>
      <c r="F10" s="406" t="n"/>
      <c r="G10" s="406" t="n"/>
      <c r="H10" s="406" t="n"/>
      <c r="I10" s="406" t="n"/>
      <c r="J10" s="406" t="n"/>
      <c r="K10" s="406" t="n"/>
    </row>
    <row r="11" ht="20" customFormat="1" customHeight="1" s="1">
      <c r="A11" s="241" t="n"/>
      <c r="B11" s="288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</row>
    <row r="12" ht="20" customFormat="1" customHeight="1" s="1">
      <c r="A12" s="241" t="n"/>
      <c r="B12" s="288" t="n"/>
      <c r="C12" s="406" t="n"/>
      <c r="D12" s="406" t="n"/>
      <c r="E12" s="406" t="n"/>
      <c r="F12" s="406" t="n"/>
      <c r="G12" s="406" t="n"/>
      <c r="H12" s="406" t="n"/>
      <c r="I12" s="406" t="n"/>
      <c r="J12" s="406" t="n"/>
      <c r="K12" s="406" t="n"/>
    </row>
    <row r="13" ht="20" customFormat="1" customHeight="1" s="1">
      <c r="A13" s="241" t="n"/>
      <c r="B13" s="288" t="n"/>
      <c r="C13" s="406" t="n"/>
      <c r="D13" s="406" t="n"/>
      <c r="E13" s="406" t="n"/>
      <c r="F13" s="406" t="n"/>
      <c r="G13" s="406" t="n"/>
      <c r="H13" s="406" t="n"/>
      <c r="I13" s="406" t="n"/>
      <c r="J13" s="406" t="n"/>
      <c r="K13" s="406" t="n"/>
    </row>
    <row r="14" ht="20" customFormat="1" customHeight="1" s="1">
      <c r="A14" s="241" t="n"/>
      <c r="B14" s="288" t="n"/>
      <c r="C14" s="406" t="n"/>
      <c r="D14" s="406" t="n"/>
      <c r="E14" s="406" t="n"/>
      <c r="F14" s="406" t="n"/>
      <c r="G14" s="406" t="n"/>
      <c r="H14" s="406" t="n"/>
      <c r="I14" s="406" t="n"/>
      <c r="J14" s="406" t="n"/>
      <c r="K14" s="406" t="n"/>
    </row>
    <row r="15" ht="20" customFormat="1" customHeight="1" s="1">
      <c r="A15" s="241" t="n"/>
      <c r="B15" s="288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406" t="n"/>
    </row>
    <row r="16" ht="20" customFormat="1" customHeight="1" s="1">
      <c r="A16" s="241" t="n"/>
      <c r="B16" s="288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</row>
    <row r="17" ht="20" customFormat="1" customHeight="1" s="1">
      <c r="A17" s="241" t="n"/>
      <c r="B17" s="288" t="n"/>
      <c r="C17" s="406" t="n"/>
      <c r="D17" s="406" t="n"/>
      <c r="E17" s="406" t="n"/>
      <c r="F17" s="406" t="n"/>
      <c r="G17" s="406" t="n"/>
      <c r="H17" s="406" t="n"/>
      <c r="I17" s="406" t="n"/>
      <c r="J17" s="406" t="n"/>
      <c r="K17" s="406" t="n"/>
    </row>
    <row r="18" ht="20" customFormat="1" customHeight="1" s="1">
      <c r="A18" s="241" t="n"/>
      <c r="B18" s="288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6" t="n"/>
    </row>
    <row r="19" ht="20" customFormat="1" customHeight="1" s="1">
      <c r="A19" s="241" t="n"/>
      <c r="B19" s="288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406" t="n"/>
    </row>
    <row r="20" ht="20" customFormat="1" customHeight="1" s="1">
      <c r="A20" s="241" t="n"/>
      <c r="B20" s="288" t="n"/>
      <c r="C20" s="406" t="n"/>
      <c r="D20" s="406" t="n"/>
      <c r="E20" s="406" t="n"/>
      <c r="F20" s="406" t="n"/>
      <c r="G20" s="406" t="n"/>
      <c r="H20" s="406" t="n"/>
      <c r="I20" s="406" t="n"/>
      <c r="J20" s="406" t="n"/>
      <c r="K20" s="406" t="n"/>
    </row>
    <row r="21" ht="20" customFormat="1" customHeight="1" s="1">
      <c r="A21" s="241" t="n"/>
      <c r="B21" s="288" t="n"/>
      <c r="C21" s="406" t="n"/>
      <c r="D21" s="406" t="n"/>
      <c r="E21" s="406" t="n"/>
      <c r="F21" s="406" t="n"/>
      <c r="G21" s="406" t="n"/>
      <c r="H21" s="406" t="n"/>
      <c r="I21" s="406" t="n"/>
      <c r="J21" s="406" t="n"/>
      <c r="K21" s="406" t="n"/>
    </row>
    <row r="22" ht="20" customFormat="1" customHeight="1" s="1">
      <c r="A22" s="241" t="n"/>
      <c r="B22" s="288" t="n"/>
      <c r="C22" s="406" t="n"/>
      <c r="D22" s="406" t="n"/>
      <c r="E22" s="406" t="n"/>
      <c r="F22" s="406" t="n"/>
      <c r="G22" s="406" t="n"/>
      <c r="H22" s="406" t="n"/>
      <c r="I22" s="406" t="n"/>
      <c r="J22" s="406" t="n"/>
      <c r="K22" s="406" t="n"/>
    </row>
    <row r="23" ht="20" customFormat="1" customHeight="1" s="1">
      <c r="A23" s="241" t="n"/>
      <c r="B23" s="288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6" t="n"/>
    </row>
    <row r="24" ht="20" customFormat="1" customHeight="1" s="1">
      <c r="A24" s="241" t="n"/>
      <c r="B24" s="288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</row>
    <row r="25" ht="20" customFormat="1" customHeight="1" s="1">
      <c r="A25" s="241" t="n"/>
      <c r="B25" s="288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406" t="n"/>
    </row>
    <row r="26" ht="20" customFormat="1" customHeight="1" s="1">
      <c r="A26" s="241" t="n"/>
      <c r="B26" s="288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6" t="n"/>
    </row>
    <row r="27" ht="20" customFormat="1" customHeight="1" s="1">
      <c r="A27" s="241" t="n"/>
      <c r="B27" s="288" t="n"/>
      <c r="C27" s="406" t="n"/>
      <c r="D27" s="406" t="n"/>
      <c r="E27" s="406" t="n"/>
      <c r="F27" s="406" t="n"/>
      <c r="G27" s="406" t="n"/>
      <c r="H27" s="406" t="n"/>
      <c r="I27" s="406" t="n"/>
      <c r="J27" s="406" t="n"/>
      <c r="K27" s="406" t="n"/>
    </row>
    <row r="28" ht="20" customFormat="1" customHeight="1" s="1">
      <c r="A28" s="241" t="n"/>
      <c r="B28" s="288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</row>
    <row r="29" ht="20" customFormat="1" customHeight="1" s="1">
      <c r="A29" s="241" t="n"/>
      <c r="B29" s="288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6" t="n"/>
    </row>
    <row r="30" ht="20" customFormat="1" customHeight="1" s="1">
      <c r="A30" s="241" t="n"/>
      <c r="B30" s="288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406" t="n"/>
    </row>
    <row r="31" ht="20" customFormat="1" customHeight="1" s="1">
      <c r="A31" s="241" t="n"/>
      <c r="B31" s="288" t="n"/>
      <c r="C31" s="406" t="n"/>
      <c r="D31" s="406" t="n"/>
      <c r="E31" s="406" t="n"/>
      <c r="F31" s="406" t="n"/>
      <c r="G31" s="406" t="n"/>
      <c r="H31" s="406" t="n"/>
      <c r="I31" s="406" t="n"/>
      <c r="J31" s="406" t="n"/>
      <c r="K31" s="406" t="n"/>
    </row>
    <row r="32" ht="20" customFormat="1" customHeight="1" s="1">
      <c r="A32" s="241" t="n"/>
      <c r="B32" s="288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6" t="n"/>
    </row>
    <row r="33" ht="20" customFormat="1" customHeight="1" s="1">
      <c r="A33" s="241" t="n"/>
      <c r="B33" s="288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</row>
    <row r="34" ht="20" customFormat="1" customHeight="1" s="1">
      <c r="A34" s="241" t="n"/>
      <c r="B34" s="288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</row>
    <row r="35" ht="20" customFormat="1" customHeight="1" s="1">
      <c r="A35" s="241" t="n"/>
      <c r="B35" s="288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6" t="n"/>
    </row>
    <row r="36" ht="20" customFormat="1" customHeight="1" s="1">
      <c r="A36" s="241" t="n"/>
      <c r="B36" s="288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406" t="n"/>
    </row>
    <row r="37" ht="20" customFormat="1" customHeight="1" s="1">
      <c r="A37" s="241" t="n"/>
      <c r="B37" s="288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</row>
    <row r="38" ht="20" customFormat="1" customHeight="1" s="1">
      <c r="A38" s="241" t="n"/>
      <c r="B38" s="288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406" t="n"/>
    </row>
    <row r="39" ht="20" customFormat="1" customHeight="1" s="1">
      <c r="A39" s="241" t="n"/>
      <c r="B39" s="288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406" t="n"/>
    </row>
    <row r="40" ht="20" customFormat="1" customHeight="1" s="1">
      <c r="A40" s="241" t="n"/>
      <c r="B40" s="288" t="n"/>
      <c r="C40" s="406" t="n"/>
      <c r="D40" s="406" t="n"/>
      <c r="E40" s="406" t="n"/>
      <c r="F40" s="406" t="n"/>
      <c r="G40" s="406" t="n"/>
      <c r="H40" s="406" t="n"/>
      <c r="I40" s="406" t="n"/>
      <c r="J40" s="406" t="n"/>
      <c r="K40" s="406" t="n"/>
    </row>
    <row r="41" ht="20" customFormat="1" customHeight="1" s="1">
      <c r="A41" s="241" t="n"/>
      <c r="B41" s="288" t="n"/>
      <c r="C41" s="406" t="n"/>
      <c r="D41" s="406" t="n"/>
      <c r="E41" s="406" t="n"/>
      <c r="F41" s="406" t="n"/>
      <c r="G41" s="406" t="n"/>
      <c r="H41" s="406" t="n"/>
      <c r="I41" s="406" t="n"/>
      <c r="J41" s="406" t="n"/>
      <c r="K41" s="406" t="n"/>
    </row>
    <row r="42" ht="20" customFormat="1" customHeight="1" s="1">
      <c r="A42" s="241" t="n"/>
      <c r="B42" s="288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406" t="n"/>
    </row>
    <row r="43" ht="20" customFormat="1" customHeight="1" s="1">
      <c r="A43" s="241" t="n"/>
      <c r="B43" s="288" t="n"/>
      <c r="C43" s="406" t="n"/>
      <c r="D43" s="406" t="n"/>
      <c r="E43" s="406" t="n"/>
      <c r="F43" s="406" t="n"/>
      <c r="G43" s="406" t="n"/>
      <c r="H43" s="406" t="n"/>
      <c r="I43" s="406" t="n"/>
      <c r="J43" s="406" t="n"/>
      <c r="K43" s="406" t="n"/>
    </row>
    <row r="44" ht="20" customFormat="1" customHeight="1" s="1">
      <c r="A44" s="241" t="n"/>
      <c r="B44" s="288" t="n"/>
      <c r="C44" s="406" t="n"/>
      <c r="D44" s="406" t="n"/>
      <c r="E44" s="406" t="n"/>
      <c r="F44" s="406" t="n"/>
      <c r="G44" s="406" t="n"/>
      <c r="H44" s="406" t="n"/>
      <c r="I44" s="406" t="n"/>
      <c r="J44" s="406" t="n"/>
      <c r="K44" s="406" t="n"/>
    </row>
    <row r="45" ht="20" customFormat="1" customHeight="1" s="1">
      <c r="A45" s="241" t="n"/>
      <c r="B45" s="288" t="n"/>
      <c r="C45" s="406" t="n"/>
      <c r="D45" s="406" t="n"/>
      <c r="E45" s="406" t="n"/>
      <c r="F45" s="406" t="n"/>
      <c r="G45" s="406" t="n"/>
      <c r="H45" s="406" t="n"/>
      <c r="I45" s="406" t="n"/>
      <c r="J45" s="406" t="n"/>
      <c r="K45" s="406" t="n"/>
    </row>
    <row r="46" ht="20" customFormat="1" customHeight="1" s="1">
      <c r="A46" s="241" t="n"/>
      <c r="B46" s="288" t="n"/>
      <c r="C46" s="406" t="n"/>
      <c r="D46" s="406" t="n"/>
      <c r="E46" s="406" t="n"/>
      <c r="F46" s="406" t="n"/>
      <c r="G46" s="406" t="n"/>
      <c r="H46" s="406" t="n"/>
      <c r="I46" s="406" t="n"/>
      <c r="J46" s="406" t="n"/>
      <c r="K46" s="406" t="n"/>
    </row>
    <row r="47" ht="20" customFormat="1" customHeight="1" s="1">
      <c r="A47" s="241" t="n"/>
      <c r="B47" s="288" t="n"/>
      <c r="C47" s="406" t="n"/>
      <c r="D47" s="406" t="n"/>
      <c r="E47" s="406" t="n"/>
      <c r="F47" s="406" t="n"/>
      <c r="G47" s="406" t="n"/>
      <c r="H47" s="406" t="n"/>
      <c r="I47" s="406" t="n"/>
      <c r="J47" s="406" t="n"/>
      <c r="K47" s="406" t="n"/>
    </row>
    <row r="48" ht="20" customFormat="1" customHeight="1" s="1">
      <c r="A48" s="241" t="n"/>
      <c r="B48" s="288" t="n"/>
      <c r="C48" s="406" t="n"/>
      <c r="D48" s="406" t="n"/>
      <c r="E48" s="406" t="n"/>
      <c r="F48" s="406" t="n"/>
      <c r="G48" s="406" t="n"/>
      <c r="H48" s="406" t="n"/>
      <c r="I48" s="406" t="n"/>
      <c r="J48" s="406" t="n"/>
      <c r="K48" s="406" t="n"/>
    </row>
    <row r="49" ht="20" customFormat="1" customHeight="1" s="1">
      <c r="A49" s="241" t="n"/>
      <c r="B49" s="288" t="n"/>
      <c r="C49" s="406" t="n"/>
      <c r="D49" s="406" t="n"/>
      <c r="E49" s="406" t="n"/>
      <c r="F49" s="406" t="n"/>
      <c r="G49" s="406" t="n"/>
      <c r="H49" s="406" t="n"/>
      <c r="I49" s="406" t="n"/>
      <c r="J49" s="406" t="n"/>
      <c r="K49" s="406" t="n"/>
    </row>
    <row r="50" ht="20" customFormat="1" customHeight="1" s="1">
      <c r="A50" s="241" t="n"/>
      <c r="B50" s="288" t="n"/>
      <c r="C50" s="406" t="n"/>
      <c r="D50" s="406" t="n"/>
      <c r="E50" s="406" t="n"/>
      <c r="F50" s="406" t="n"/>
      <c r="G50" s="406" t="n"/>
      <c r="H50" s="406" t="n"/>
      <c r="I50" s="406" t="n"/>
      <c r="J50" s="406" t="n"/>
      <c r="K50" s="406" t="n"/>
    </row>
    <row r="51" ht="20" customFormat="1" customHeight="1" s="1">
      <c r="A51" s="241" t="n"/>
      <c r="B51" s="288" t="n"/>
      <c r="C51" s="406" t="n"/>
      <c r="D51" s="406" t="n"/>
      <c r="E51" s="406" t="n"/>
      <c r="F51" s="406" t="n"/>
      <c r="G51" s="406" t="n"/>
      <c r="H51" s="406" t="n"/>
      <c r="I51" s="406" t="n"/>
      <c r="J51" s="406" t="n"/>
      <c r="K51" s="406" t="n"/>
    </row>
    <row r="52" ht="20" customFormat="1" customHeight="1" s="1">
      <c r="A52" s="241" t="n"/>
      <c r="B52" s="288" t="n"/>
      <c r="C52" s="406" t="n"/>
      <c r="D52" s="406" t="n"/>
      <c r="E52" s="406" t="n"/>
      <c r="F52" s="406" t="n"/>
      <c r="G52" s="406" t="n"/>
      <c r="H52" s="406" t="n"/>
      <c r="I52" s="406" t="n"/>
      <c r="J52" s="406" t="n"/>
      <c r="K52" s="406" t="n"/>
    </row>
    <row r="53" ht="20" customFormat="1" customHeight="1" s="1">
      <c r="A53" s="241" t="n"/>
      <c r="B53" s="288" t="n"/>
      <c r="C53" s="406" t="n"/>
      <c r="D53" s="406" t="n"/>
      <c r="E53" s="406" t="n"/>
      <c r="F53" s="406" t="n"/>
      <c r="G53" s="406" t="n"/>
      <c r="H53" s="406" t="n"/>
      <c r="I53" s="406" t="n"/>
      <c r="J53" s="406" t="n"/>
      <c r="K53" s="406" t="n"/>
    </row>
    <row r="54" ht="20" customFormat="1" customHeight="1" s="1">
      <c r="A54" s="241" t="n"/>
      <c r="B54" s="288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6" t="n"/>
    </row>
    <row r="55" ht="20" customFormat="1" customHeight="1" s="1">
      <c r="A55" s="241" t="n"/>
      <c r="B55" s="288" t="n"/>
      <c r="C55" s="406" t="n"/>
      <c r="D55" s="406" t="n"/>
      <c r="E55" s="406" t="n"/>
      <c r="F55" s="406" t="n"/>
      <c r="G55" s="406" t="n"/>
      <c r="H55" s="406" t="n"/>
      <c r="I55" s="406" t="n"/>
      <c r="J55" s="406" t="n"/>
      <c r="K55" s="406" t="n"/>
    </row>
    <row r="56" ht="20" customFormat="1" customHeight="1" s="1">
      <c r="A56" s="241" t="n"/>
      <c r="B56" s="288" t="n"/>
      <c r="C56" s="406" t="n"/>
      <c r="D56" s="406" t="n"/>
      <c r="E56" s="406" t="n"/>
      <c r="F56" s="406" t="n"/>
      <c r="G56" s="406" t="n"/>
      <c r="H56" s="406" t="n"/>
      <c r="I56" s="406" t="n"/>
      <c r="J56" s="406" t="n"/>
      <c r="K56" s="406" t="n"/>
    </row>
    <row r="57" ht="20" customFormat="1" customHeight="1" s="1">
      <c r="A57" s="241" t="n"/>
      <c r="B57" s="288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406" t="n"/>
    </row>
    <row r="58" ht="20" customFormat="1" customHeight="1" s="1">
      <c r="A58" s="241" t="n"/>
      <c r="B58" s="288" t="n"/>
      <c r="C58" s="406" t="n"/>
      <c r="D58" s="406" t="n"/>
      <c r="E58" s="406" t="n"/>
      <c r="F58" s="406" t="n"/>
      <c r="G58" s="406" t="n"/>
      <c r="H58" s="406" t="n"/>
      <c r="I58" s="406" t="n"/>
      <c r="J58" s="406" t="n"/>
      <c r="K58" s="406" t="n"/>
    </row>
    <row r="59" ht="20" customFormat="1" customHeight="1" s="1">
      <c r="A59" s="241" t="n"/>
      <c r="B59" s="288" t="n"/>
      <c r="C59" s="406" t="n"/>
      <c r="D59" s="406" t="n"/>
      <c r="E59" s="406" t="n"/>
      <c r="F59" s="406" t="n"/>
      <c r="G59" s="406" t="n"/>
      <c r="H59" s="406" t="n"/>
      <c r="I59" s="406" t="n"/>
      <c r="J59" s="406" t="n"/>
      <c r="K59" s="406" t="n"/>
    </row>
    <row r="60" ht="20" customFormat="1" customHeight="1" s="1">
      <c r="A60" s="241" t="n"/>
      <c r="B60" s="288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</row>
    <row r="61" ht="20" customFormat="1" customHeight="1" s="1">
      <c r="A61" s="241" t="n"/>
      <c r="B61" s="288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</row>
    <row r="62" ht="20" customFormat="1" customHeight="1" s="1">
      <c r="A62" s="241" t="n"/>
      <c r="B62" s="288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406" t="n"/>
    </row>
    <row r="63" ht="20" customFormat="1" customHeight="1" s="1">
      <c r="A63" s="241" t="n"/>
      <c r="B63" s="288" t="n"/>
      <c r="C63" s="406" t="n"/>
      <c r="D63" s="406" t="n"/>
      <c r="E63" s="406" t="n"/>
      <c r="F63" s="406" t="n"/>
      <c r="G63" s="406" t="n"/>
      <c r="H63" s="406" t="n"/>
      <c r="I63" s="406" t="n"/>
      <c r="J63" s="406" t="n"/>
      <c r="K63" s="406" t="n"/>
    </row>
    <row r="64" ht="20" customFormat="1" customHeight="1" s="1">
      <c r="A64" s="241" t="n"/>
      <c r="B64" s="288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</row>
    <row r="65" ht="20" customFormat="1" customHeight="1" s="1">
      <c r="A65" s="241" t="n"/>
      <c r="B65" s="288" t="n"/>
      <c r="C65" s="406" t="n"/>
      <c r="D65" s="406" t="n"/>
      <c r="E65" s="406" t="n"/>
      <c r="F65" s="406" t="n"/>
      <c r="G65" s="406" t="n"/>
      <c r="H65" s="406" t="n"/>
      <c r="I65" s="406" t="n"/>
      <c r="J65" s="406" t="n"/>
      <c r="K65" s="406" t="n"/>
    </row>
    <row r="66" ht="20" customFormat="1" customHeight="1" s="1">
      <c r="A66" s="241" t="n"/>
      <c r="B66" s="288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</row>
    <row r="67" ht="20" customFormat="1" customHeight="1" s="1">
      <c r="A67" s="241" t="n"/>
      <c r="B67" s="288" t="n"/>
      <c r="C67" s="406" t="n"/>
      <c r="D67" s="406" t="n"/>
      <c r="E67" s="406" t="n"/>
      <c r="F67" s="406" t="n"/>
      <c r="G67" s="406" t="n"/>
      <c r="H67" s="406" t="n"/>
      <c r="I67" s="406" t="n"/>
      <c r="J67" s="406" t="n"/>
      <c r="K67" s="406" t="n"/>
    </row>
    <row r="68" ht="20" customFormat="1" customHeight="1" s="1">
      <c r="A68" s="241" t="n"/>
      <c r="B68" s="288" t="n"/>
      <c r="C68" s="406" t="n"/>
      <c r="D68" s="406" t="n"/>
      <c r="E68" s="406" t="n"/>
      <c r="F68" s="406" t="n"/>
      <c r="G68" s="406" t="n"/>
      <c r="H68" s="406" t="n"/>
      <c r="I68" s="406" t="n"/>
      <c r="J68" s="406" t="n"/>
      <c r="K68" s="406" t="n"/>
    </row>
    <row r="69" ht="20" customFormat="1" customHeight="1" s="1">
      <c r="A69" s="241" t="n"/>
      <c r="B69" s="288" t="n"/>
      <c r="C69" s="406" t="n"/>
      <c r="D69" s="406" t="n"/>
      <c r="E69" s="406" t="n"/>
      <c r="F69" s="406" t="n"/>
      <c r="G69" s="406" t="n"/>
      <c r="H69" s="406" t="n"/>
      <c r="I69" s="406" t="n"/>
      <c r="J69" s="406" t="n"/>
      <c r="K69" s="406" t="n"/>
    </row>
    <row r="70" ht="20" customFormat="1" customHeight="1" s="1">
      <c r="A70" s="241" t="n"/>
      <c r="B70" s="288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</row>
    <row r="71" ht="20" customFormat="1" customHeight="1" s="1">
      <c r="A71" s="241" t="n"/>
      <c r="B71" s="288" t="n"/>
      <c r="C71" s="406" t="n"/>
      <c r="D71" s="406" t="n"/>
      <c r="E71" s="406" t="n"/>
      <c r="F71" s="406" t="n"/>
      <c r="G71" s="406" t="n"/>
      <c r="H71" s="406" t="n"/>
      <c r="I71" s="406" t="n"/>
      <c r="J71" s="406" t="n"/>
      <c r="K71" s="406" t="n"/>
    </row>
    <row r="72" ht="20" customFormat="1" customHeight="1" s="1">
      <c r="A72" s="241" t="n"/>
      <c r="B72" s="288" t="n"/>
      <c r="C72" s="406" t="n"/>
      <c r="D72" s="406" t="n"/>
      <c r="E72" s="406" t="n"/>
      <c r="F72" s="406" t="n"/>
      <c r="G72" s="406" t="n"/>
      <c r="H72" s="406" t="n"/>
      <c r="I72" s="406" t="n"/>
      <c r="J72" s="406" t="n"/>
      <c r="K72" s="406" t="n"/>
    </row>
    <row r="73" ht="20" customFormat="1" customHeight="1" s="1">
      <c r="A73" s="241" t="n"/>
      <c r="B73" s="288" t="n"/>
      <c r="C73" s="406" t="n"/>
      <c r="D73" s="406" t="n"/>
      <c r="E73" s="406" t="n"/>
      <c r="F73" s="406" t="n"/>
      <c r="G73" s="406" t="n"/>
      <c r="H73" s="406" t="n"/>
      <c r="I73" s="406" t="n"/>
      <c r="J73" s="406" t="n"/>
      <c r="K73" s="406" t="n"/>
    </row>
    <row r="74" ht="20" customFormat="1" customHeight="1" s="1">
      <c r="A74" s="241" t="n"/>
      <c r="B74" s="288" t="n"/>
      <c r="C74" s="406" t="n"/>
      <c r="D74" s="406" t="n"/>
      <c r="E74" s="406" t="n"/>
      <c r="F74" s="406" t="n"/>
      <c r="G74" s="406" t="n"/>
      <c r="H74" s="406" t="n"/>
      <c r="I74" s="406" t="n"/>
      <c r="J74" s="406" t="n"/>
      <c r="K74" s="406" t="n"/>
    </row>
    <row r="75" ht="20" customFormat="1" customHeight="1" s="1">
      <c r="A75" s="241" t="n"/>
      <c r="B75" s="288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</row>
    <row r="76" ht="20" customFormat="1" customHeight="1" s="1">
      <c r="A76" s="241" t="n"/>
      <c r="B76" s="288" t="n"/>
      <c r="C76" s="406" t="n"/>
      <c r="D76" s="406" t="n"/>
      <c r="E76" s="406" t="n"/>
      <c r="F76" s="406" t="n"/>
      <c r="G76" s="406" t="n"/>
      <c r="H76" s="406" t="n"/>
      <c r="I76" s="406" t="n"/>
      <c r="J76" s="406" t="n"/>
      <c r="K76" s="406" t="n"/>
    </row>
    <row r="77" ht="20" customFormat="1" customHeight="1" s="1">
      <c r="A77" s="241" t="n"/>
      <c r="B77" s="288" t="n"/>
      <c r="C77" s="406" t="n"/>
      <c r="D77" s="406" t="n"/>
      <c r="E77" s="406" t="n"/>
      <c r="F77" s="406" t="n"/>
      <c r="G77" s="406" t="n"/>
      <c r="H77" s="406" t="n"/>
      <c r="I77" s="406" t="n"/>
      <c r="J77" s="406" t="n"/>
      <c r="K77" s="406" t="n"/>
    </row>
    <row r="78" ht="20" customFormat="1" customHeight="1" s="1">
      <c r="A78" s="241" t="n"/>
      <c r="B78" s="288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</row>
    <row r="79" ht="20" customFormat="1" customHeight="1" s="1">
      <c r="A79" s="241" t="n"/>
      <c r="B79" s="288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</row>
    <row r="80" ht="20" customFormat="1" customHeight="1" s="1">
      <c r="A80" s="241" t="n"/>
      <c r="B80" s="288" t="n"/>
      <c r="C80" s="406" t="n"/>
      <c r="D80" s="406" t="n"/>
      <c r="E80" s="406" t="n"/>
      <c r="F80" s="406" t="n"/>
      <c r="G80" s="406" t="n"/>
      <c r="H80" s="406" t="n"/>
      <c r="I80" s="406" t="n"/>
      <c r="J80" s="406" t="n"/>
      <c r="K80" s="406" t="n"/>
    </row>
    <row r="81" ht="20" customFormat="1" customHeight="1" s="1">
      <c r="A81" s="241" t="n"/>
      <c r="B81" s="288" t="n"/>
      <c r="C81" s="406" t="n"/>
      <c r="D81" s="406" t="n"/>
      <c r="E81" s="406" t="n"/>
      <c r="F81" s="406" t="n"/>
      <c r="G81" s="406" t="n"/>
      <c r="H81" s="406" t="n"/>
      <c r="I81" s="406" t="n"/>
      <c r="J81" s="406" t="n"/>
      <c r="K81" s="406" t="n"/>
    </row>
    <row r="82" ht="20" customFormat="1" customHeight="1" s="1">
      <c r="A82" s="241" t="n"/>
      <c r="B82" s="288" t="n"/>
      <c r="C82" s="406" t="n"/>
      <c r="D82" s="406" t="n"/>
      <c r="E82" s="406" t="n"/>
      <c r="F82" s="406" t="n"/>
      <c r="G82" s="406" t="n"/>
      <c r="H82" s="406" t="n"/>
      <c r="I82" s="406" t="n"/>
      <c r="J82" s="406" t="n"/>
      <c r="K82" s="406" t="n"/>
    </row>
    <row r="83" ht="20" customFormat="1" customHeight="1" s="1">
      <c r="A83" s="241" t="n"/>
      <c r="B83" s="288" t="n"/>
      <c r="C83" s="406" t="n"/>
      <c r="D83" s="406" t="n"/>
      <c r="E83" s="406" t="n"/>
      <c r="F83" s="406" t="n"/>
      <c r="G83" s="406" t="n"/>
      <c r="H83" s="406" t="n"/>
      <c r="I83" s="406" t="n"/>
      <c r="J83" s="406" t="n"/>
      <c r="K83" s="406" t="n"/>
    </row>
    <row r="84" ht="20" customFormat="1" customHeight="1" s="1">
      <c r="A84" s="241" t="n"/>
      <c r="B84" s="288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</row>
    <row r="85" ht="20" customFormat="1" customHeight="1" s="1">
      <c r="A85" s="241" t="n"/>
      <c r="B85" s="288" t="n"/>
      <c r="C85" s="406" t="n"/>
      <c r="D85" s="406" t="n"/>
      <c r="E85" s="406" t="n"/>
      <c r="F85" s="406" t="n"/>
      <c r="G85" s="406" t="n"/>
      <c r="H85" s="406" t="n"/>
      <c r="I85" s="406" t="n"/>
      <c r="J85" s="406" t="n"/>
      <c r="K85" s="406" t="n"/>
    </row>
    <row r="86" ht="20" customFormat="1" customHeight="1" s="1">
      <c r="A86" s="241" t="n"/>
      <c r="B86" s="288" t="n"/>
      <c r="C86" s="406" t="n"/>
      <c r="D86" s="406" t="n"/>
      <c r="E86" s="406" t="n"/>
      <c r="F86" s="406" t="n"/>
      <c r="G86" s="406" t="n"/>
      <c r="H86" s="406" t="n"/>
      <c r="I86" s="406" t="n"/>
      <c r="J86" s="406" t="n"/>
      <c r="K86" s="406" t="n"/>
    </row>
    <row r="87" ht="20" customFormat="1" customHeight="1" s="1">
      <c r="A87" s="241" t="n"/>
      <c r="B87" s="288" t="n"/>
      <c r="C87" s="406" t="n"/>
      <c r="D87" s="406" t="n"/>
      <c r="E87" s="406" t="n"/>
      <c r="F87" s="406" t="n"/>
      <c r="G87" s="406" t="n"/>
      <c r="H87" s="406" t="n"/>
      <c r="I87" s="406" t="n"/>
      <c r="J87" s="406" t="n"/>
      <c r="K87" s="406" t="n"/>
    </row>
    <row r="88" ht="20" customFormat="1" customHeight="1" s="1">
      <c r="A88" s="241" t="n"/>
      <c r="B88" s="288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</row>
    <row r="89" ht="20" customFormat="1" customHeight="1" s="1">
      <c r="A89" s="241" t="n"/>
      <c r="B89" s="288" t="n"/>
      <c r="C89" s="406" t="n"/>
      <c r="D89" s="406" t="n"/>
      <c r="E89" s="406" t="n"/>
      <c r="F89" s="406" t="n"/>
      <c r="G89" s="406" t="n"/>
      <c r="H89" s="406" t="n"/>
      <c r="I89" s="406" t="n"/>
      <c r="J89" s="406" t="n"/>
      <c r="K89" s="406" t="n"/>
    </row>
    <row r="90" ht="20" customFormat="1" customHeight="1" s="1">
      <c r="A90" s="241" t="n"/>
      <c r="B90" s="288" t="n"/>
      <c r="C90" s="406" t="n"/>
      <c r="D90" s="406" t="n"/>
      <c r="E90" s="406" t="n"/>
      <c r="F90" s="406" t="n"/>
      <c r="G90" s="406" t="n"/>
      <c r="H90" s="406" t="n"/>
      <c r="I90" s="406" t="n"/>
      <c r="J90" s="406" t="n"/>
      <c r="K90" s="406" t="n"/>
    </row>
    <row r="91" ht="20" customFormat="1" customHeight="1" s="1">
      <c r="A91" s="241" t="n"/>
      <c r="B91" s="288" t="n"/>
      <c r="C91" s="406" t="n"/>
      <c r="D91" s="406" t="n"/>
      <c r="E91" s="406" t="n"/>
      <c r="F91" s="406" t="n"/>
      <c r="G91" s="406" t="n"/>
      <c r="H91" s="406" t="n"/>
      <c r="I91" s="406" t="n"/>
      <c r="J91" s="406" t="n"/>
      <c r="K91" s="406" t="n"/>
    </row>
    <row r="92" ht="20" customFormat="1" customHeight="1" s="1">
      <c r="A92" s="241" t="n"/>
      <c r="B92" s="288" t="n"/>
      <c r="C92" s="406" t="n"/>
      <c r="D92" s="406" t="n"/>
      <c r="E92" s="406" t="n"/>
      <c r="F92" s="406" t="n"/>
      <c r="G92" s="406" t="n"/>
      <c r="H92" s="406" t="n"/>
      <c r="I92" s="406" t="n"/>
      <c r="J92" s="406" t="n"/>
      <c r="K92" s="406" t="n"/>
    </row>
    <row r="93" ht="20" customFormat="1" customHeight="1" s="1">
      <c r="A93" s="241" t="n"/>
      <c r="B93" s="288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</row>
    <row r="94" ht="20" customFormat="1" customHeight="1" s="1">
      <c r="A94" s="241" t="n"/>
      <c r="B94" s="288" t="n"/>
      <c r="C94" s="406" t="n"/>
      <c r="D94" s="406" t="n"/>
      <c r="E94" s="406" t="n"/>
      <c r="F94" s="406" t="n"/>
      <c r="G94" s="406" t="n"/>
      <c r="H94" s="406" t="n"/>
      <c r="I94" s="406" t="n"/>
      <c r="J94" s="406" t="n"/>
      <c r="K94" s="406" t="n"/>
    </row>
    <row r="95" ht="20" customFormat="1" customHeight="1" s="1">
      <c r="A95" s="241" t="n"/>
      <c r="B95" s="288" t="n"/>
      <c r="C95" s="406" t="n"/>
      <c r="D95" s="406" t="n"/>
      <c r="E95" s="406" t="n"/>
      <c r="F95" s="406" t="n"/>
      <c r="G95" s="406" t="n"/>
      <c r="H95" s="406" t="n"/>
      <c r="I95" s="406" t="n"/>
      <c r="J95" s="406" t="n"/>
      <c r="K95" s="406" t="n"/>
    </row>
    <row r="96" ht="20" customFormat="1" customHeight="1" s="1">
      <c r="A96" s="241" t="n"/>
      <c r="B96" s="288" t="n"/>
      <c r="C96" s="406" t="n"/>
      <c r="D96" s="406" t="n"/>
      <c r="E96" s="406" t="n"/>
      <c r="F96" s="406" t="n"/>
      <c r="G96" s="406" t="n"/>
      <c r="H96" s="406" t="n"/>
      <c r="I96" s="406" t="n"/>
      <c r="J96" s="406" t="n"/>
      <c r="K96" s="406" t="n"/>
    </row>
    <row r="97" ht="20" customFormat="1" customHeight="1" s="1">
      <c r="A97" s="241" t="n"/>
      <c r="B97" s="288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</row>
    <row r="98" ht="20" customFormat="1" customHeight="1" s="1">
      <c r="A98" s="241" t="n"/>
      <c r="B98" s="288" t="n"/>
      <c r="C98" s="406" t="n"/>
      <c r="D98" s="406" t="n"/>
      <c r="E98" s="406" t="n"/>
      <c r="F98" s="406" t="n"/>
      <c r="G98" s="406" t="n"/>
      <c r="H98" s="406" t="n"/>
      <c r="I98" s="406" t="n"/>
      <c r="J98" s="406" t="n"/>
      <c r="K98" s="406" t="n"/>
    </row>
    <row r="99" ht="20" customFormat="1" customHeight="1" s="1">
      <c r="A99" s="241" t="n"/>
      <c r="B99" s="288" t="n"/>
      <c r="C99" s="406" t="n"/>
      <c r="D99" s="406" t="n"/>
      <c r="E99" s="406" t="n"/>
      <c r="F99" s="406" t="n"/>
      <c r="G99" s="406" t="n"/>
      <c r="H99" s="406" t="n"/>
      <c r="I99" s="406" t="n"/>
      <c r="J99" s="406" t="n"/>
      <c r="K99" s="406" t="n"/>
    </row>
    <row r="100" ht="20" customFormat="1" customHeight="1" s="1">
      <c r="A100" s="241" t="n"/>
      <c r="B100" s="288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</row>
    <row r="101" ht="20" customFormat="1" customHeight="1" s="1">
      <c r="A101" s="241" t="n"/>
      <c r="B101" s="288" t="n"/>
      <c r="C101" s="406" t="n"/>
      <c r="D101" s="406" t="n"/>
      <c r="E101" s="406" t="n"/>
      <c r="F101" s="406" t="n"/>
      <c r="G101" s="406" t="n"/>
      <c r="H101" s="406" t="n"/>
      <c r="I101" s="406" t="n"/>
      <c r="J101" s="406" t="n"/>
      <c r="K101" s="406" t="n"/>
    </row>
    <row r="102" ht="20" customFormat="1" customHeight="1" s="1">
      <c r="A102" s="241" t="n"/>
      <c r="B102" s="288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</row>
    <row r="103" ht="20" customFormat="1" customHeight="1" s="1">
      <c r="A103" s="241" t="n"/>
      <c r="B103" s="288" t="n"/>
      <c r="C103" s="406" t="n"/>
      <c r="D103" s="406" t="n"/>
      <c r="E103" s="406" t="n"/>
      <c r="F103" s="406" t="n"/>
      <c r="G103" s="406" t="n"/>
      <c r="H103" s="406" t="n"/>
      <c r="I103" s="406" t="n"/>
      <c r="J103" s="406" t="n"/>
      <c r="K103" s="406" t="n"/>
    </row>
    <row r="104" ht="20" customFormat="1" customHeight="1" s="1">
      <c r="A104" s="241" t="n"/>
      <c r="B104" s="288" t="n"/>
      <c r="C104" s="406" t="n"/>
      <c r="D104" s="406" t="n"/>
      <c r="E104" s="406" t="n"/>
      <c r="F104" s="406" t="n"/>
      <c r="G104" s="406" t="n"/>
      <c r="H104" s="406" t="n"/>
      <c r="I104" s="406" t="n"/>
      <c r="J104" s="406" t="n"/>
      <c r="K104" s="406" t="n"/>
    </row>
    <row r="105" ht="20" customFormat="1" customHeight="1" s="1">
      <c r="A105" s="241" t="n"/>
      <c r="B105" s="288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</row>
    <row r="106" ht="20" customFormat="1" customHeight="1" s="1">
      <c r="A106" s="241" t="n"/>
      <c r="B106" s="288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</row>
    <row r="107" ht="20" customFormat="1" customHeight="1" s="1">
      <c r="A107" s="241" t="n"/>
      <c r="B107" s="288" t="n"/>
      <c r="C107" s="406" t="n"/>
      <c r="D107" s="406" t="n"/>
      <c r="E107" s="406" t="n"/>
      <c r="F107" s="406" t="n"/>
      <c r="G107" s="406" t="n"/>
      <c r="H107" s="406" t="n"/>
      <c r="I107" s="406" t="n"/>
      <c r="J107" s="406" t="n"/>
      <c r="K107" s="406" t="n"/>
    </row>
    <row r="108" ht="20" customFormat="1" customHeight="1" s="1">
      <c r="A108" s="241" t="n"/>
      <c r="B108" s="288" t="n"/>
      <c r="C108" s="406" t="n"/>
      <c r="D108" s="406" t="n"/>
      <c r="E108" s="406" t="n"/>
      <c r="F108" s="406" t="n"/>
      <c r="G108" s="406" t="n"/>
      <c r="H108" s="406" t="n"/>
      <c r="I108" s="406" t="n"/>
      <c r="J108" s="406" t="n"/>
      <c r="K108" s="406" t="n"/>
    </row>
    <row r="109" ht="20" customFormat="1" customHeight="1" s="1">
      <c r="A109" s="241" t="n"/>
      <c r="B109" s="288" t="n"/>
      <c r="C109" s="406" t="n"/>
      <c r="D109" s="406" t="n"/>
      <c r="E109" s="406" t="n"/>
      <c r="F109" s="406" t="n"/>
      <c r="G109" s="406" t="n"/>
      <c r="H109" s="406" t="n"/>
      <c r="I109" s="406" t="n"/>
      <c r="J109" s="406" t="n"/>
      <c r="K109" s="406" t="n"/>
    </row>
    <row r="110" ht="20" customFormat="1" customHeight="1" s="1">
      <c r="A110" s="241" t="n"/>
      <c r="B110" s="288" t="n"/>
      <c r="C110" s="406" t="n"/>
      <c r="D110" s="406" t="n"/>
      <c r="E110" s="406" t="n"/>
      <c r="F110" s="406" t="n"/>
      <c r="G110" s="406" t="n"/>
      <c r="H110" s="406" t="n"/>
      <c r="I110" s="406" t="n"/>
      <c r="J110" s="406" t="n"/>
      <c r="K110" s="406" t="n"/>
    </row>
    <row r="111" ht="20" customFormat="1" customHeight="1" s="1">
      <c r="A111" s="241" t="n"/>
      <c r="B111" s="288" t="n"/>
      <c r="C111" s="406" t="n"/>
      <c r="D111" s="406" t="n"/>
      <c r="E111" s="406" t="n"/>
      <c r="F111" s="406" t="n"/>
      <c r="G111" s="406" t="n"/>
      <c r="H111" s="406" t="n"/>
      <c r="I111" s="406" t="n"/>
      <c r="J111" s="406" t="n"/>
      <c r="K111" s="406" t="n"/>
    </row>
    <row r="112" ht="20" customFormat="1" customHeight="1" s="1">
      <c r="A112" s="241" t="n"/>
      <c r="B112" s="288" t="n"/>
      <c r="C112" s="406" t="n"/>
      <c r="D112" s="406" t="n"/>
      <c r="E112" s="406" t="n"/>
      <c r="F112" s="406" t="n"/>
      <c r="G112" s="406" t="n"/>
      <c r="H112" s="406" t="n"/>
      <c r="I112" s="406" t="n"/>
      <c r="J112" s="406" t="n"/>
      <c r="K112" s="406" t="n"/>
    </row>
    <row r="113" ht="20" customFormat="1" customHeight="1" s="1">
      <c r="A113" s="241" t="n"/>
      <c r="B113" s="288" t="n"/>
      <c r="C113" s="406" t="n"/>
      <c r="D113" s="406" t="n"/>
      <c r="E113" s="406" t="n"/>
      <c r="F113" s="406" t="n"/>
      <c r="G113" s="406" t="n"/>
      <c r="H113" s="406" t="n"/>
      <c r="I113" s="406" t="n"/>
      <c r="J113" s="406" t="n"/>
      <c r="K113" s="406" t="n"/>
    </row>
    <row r="114" ht="20" customFormat="1" customHeight="1" s="1">
      <c r="A114" s="241" t="n"/>
      <c r="B114" s="288" t="n"/>
      <c r="C114" s="406" t="n"/>
      <c r="D114" s="406" t="n"/>
      <c r="E114" s="406" t="n"/>
      <c r="F114" s="406" t="n"/>
      <c r="G114" s="406" t="n"/>
      <c r="H114" s="406" t="n"/>
      <c r="I114" s="406" t="n"/>
      <c r="J114" s="406" t="n"/>
      <c r="K114" s="406" t="n"/>
    </row>
    <row r="115" ht="20" customFormat="1" customHeight="1" s="1">
      <c r="A115" s="241" t="n"/>
      <c r="B115" s="288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</row>
    <row r="116" ht="20" customFormat="1" customHeight="1" s="1">
      <c r="A116" s="241" t="n"/>
      <c r="B116" s="288" t="n"/>
      <c r="C116" s="406" t="n"/>
      <c r="D116" s="406" t="n"/>
      <c r="E116" s="406" t="n"/>
      <c r="F116" s="406" t="n"/>
      <c r="G116" s="406" t="n"/>
      <c r="H116" s="406" t="n"/>
      <c r="I116" s="406" t="n"/>
      <c r="J116" s="406" t="n"/>
      <c r="K116" s="406" t="n"/>
    </row>
    <row r="117" ht="20" customFormat="1" customHeight="1" s="1">
      <c r="A117" s="241" t="n"/>
      <c r="B117" s="288" t="n"/>
      <c r="C117" s="406" t="n"/>
      <c r="D117" s="406" t="n"/>
      <c r="E117" s="406" t="n"/>
      <c r="F117" s="406" t="n"/>
      <c r="G117" s="406" t="n"/>
      <c r="H117" s="406" t="n"/>
      <c r="I117" s="406" t="n"/>
      <c r="J117" s="406" t="n"/>
      <c r="K117" s="406" t="n"/>
    </row>
    <row r="118" ht="20" customFormat="1" customHeight="1" s="1">
      <c r="A118" s="241" t="n"/>
      <c r="B118" s="288" t="n"/>
      <c r="C118" s="406" t="n"/>
      <c r="D118" s="406" t="n"/>
      <c r="E118" s="406" t="n"/>
      <c r="F118" s="406" t="n"/>
      <c r="G118" s="406" t="n"/>
      <c r="H118" s="406" t="n"/>
      <c r="I118" s="406" t="n"/>
      <c r="J118" s="406" t="n"/>
      <c r="K118" s="406" t="n"/>
    </row>
    <row r="119" ht="20" customFormat="1" customHeight="1" s="1">
      <c r="A119" s="241" t="n"/>
      <c r="B119" s="288" t="n"/>
      <c r="C119" s="406" t="n"/>
      <c r="D119" s="406" t="n"/>
      <c r="E119" s="406" t="n"/>
      <c r="F119" s="406" t="n"/>
      <c r="G119" s="406" t="n"/>
      <c r="H119" s="406" t="n"/>
      <c r="I119" s="406" t="n"/>
      <c r="J119" s="406" t="n"/>
      <c r="K119" s="406" t="n"/>
    </row>
    <row r="120" ht="20" customFormat="1" customHeight="1" s="1">
      <c r="A120" s="241" t="n"/>
      <c r="B120" s="288" t="n"/>
      <c r="C120" s="406" t="n"/>
      <c r="D120" s="406" t="n"/>
      <c r="E120" s="406" t="n"/>
      <c r="F120" s="406" t="n"/>
      <c r="G120" s="406" t="n"/>
      <c r="H120" s="406" t="n"/>
      <c r="I120" s="406" t="n"/>
      <c r="J120" s="406" t="n"/>
      <c r="K120" s="406" t="n"/>
    </row>
    <row r="121" ht="20" customFormat="1" customHeight="1" s="1">
      <c r="A121" s="241" t="n"/>
      <c r="B121" s="288" t="n"/>
      <c r="C121" s="406" t="n"/>
      <c r="D121" s="406" t="n"/>
      <c r="E121" s="406" t="n"/>
      <c r="F121" s="406" t="n"/>
      <c r="G121" s="406" t="n"/>
      <c r="H121" s="406" t="n"/>
      <c r="I121" s="406" t="n"/>
      <c r="J121" s="406" t="n"/>
      <c r="K121" s="406" t="n"/>
    </row>
    <row r="122" ht="20" customFormat="1" customHeight="1" s="1">
      <c r="A122" s="241" t="n"/>
      <c r="B122" s="288" t="n"/>
      <c r="C122" s="406" t="n"/>
      <c r="D122" s="406" t="n"/>
      <c r="E122" s="406" t="n"/>
      <c r="F122" s="406" t="n"/>
      <c r="G122" s="406" t="n"/>
      <c r="H122" s="406" t="n"/>
      <c r="I122" s="406" t="n"/>
      <c r="J122" s="406" t="n"/>
      <c r="K122" s="406" t="n"/>
    </row>
    <row r="123" ht="20" customFormat="1" customHeight="1" s="1">
      <c r="A123" s="241" t="n"/>
      <c r="B123" s="288" t="n"/>
      <c r="C123" s="406" t="n"/>
      <c r="D123" s="406" t="n"/>
      <c r="E123" s="406" t="n"/>
      <c r="F123" s="406" t="n"/>
      <c r="G123" s="406" t="n"/>
      <c r="H123" s="406" t="n"/>
      <c r="I123" s="406" t="n"/>
      <c r="J123" s="406" t="n"/>
      <c r="K123" s="406" t="n"/>
    </row>
    <row r="124" ht="20" customFormat="1" customHeight="1" s="1">
      <c r="A124" s="241" t="n"/>
      <c r="B124" s="288" t="n"/>
      <c r="C124" s="406" t="n"/>
      <c r="D124" s="406" t="n"/>
      <c r="E124" s="406" t="n"/>
      <c r="F124" s="406" t="n"/>
      <c r="G124" s="406" t="n"/>
      <c r="H124" s="406" t="n"/>
      <c r="I124" s="406" t="n"/>
      <c r="J124" s="406" t="n"/>
      <c r="K124" s="406" t="n"/>
    </row>
    <row r="125" ht="20" customFormat="1" customHeight="1" s="1">
      <c r="A125" s="241" t="n"/>
      <c r="B125" s="288" t="n"/>
      <c r="C125" s="406" t="n"/>
      <c r="D125" s="406" t="n"/>
      <c r="E125" s="406" t="n"/>
      <c r="F125" s="406" t="n"/>
      <c r="G125" s="406" t="n"/>
      <c r="H125" s="406" t="n"/>
      <c r="I125" s="406" t="n"/>
      <c r="J125" s="406" t="n"/>
      <c r="K125" s="406" t="n"/>
    </row>
    <row r="126" ht="20" customFormat="1" customHeight="1" s="1">
      <c r="A126" s="241" t="n"/>
      <c r="B126" s="288" t="n"/>
      <c r="C126" s="406" t="n"/>
      <c r="D126" s="406" t="n"/>
      <c r="E126" s="406" t="n"/>
      <c r="F126" s="406" t="n"/>
      <c r="G126" s="406" t="n"/>
      <c r="H126" s="406" t="n"/>
      <c r="I126" s="406" t="n"/>
      <c r="J126" s="406" t="n"/>
      <c r="K126" s="406" t="n"/>
    </row>
    <row r="127" ht="20" customFormat="1" customHeight="1" s="1">
      <c r="A127" s="241" t="n"/>
      <c r="B127" s="288" t="n"/>
      <c r="C127" s="406" t="n"/>
      <c r="D127" s="406" t="n"/>
      <c r="E127" s="406" t="n"/>
      <c r="F127" s="406" t="n"/>
      <c r="G127" s="406" t="n"/>
      <c r="H127" s="406" t="n"/>
      <c r="I127" s="406" t="n"/>
      <c r="J127" s="406" t="n"/>
      <c r="K127" s="406" t="n"/>
    </row>
    <row r="128" ht="20" customFormat="1" customHeight="1" s="1">
      <c r="A128" s="241" t="n"/>
      <c r="B128" s="288" t="n"/>
      <c r="C128" s="406" t="n"/>
      <c r="D128" s="406" t="n"/>
      <c r="E128" s="406" t="n"/>
      <c r="F128" s="406" t="n"/>
      <c r="G128" s="406" t="n"/>
      <c r="H128" s="406" t="n"/>
      <c r="I128" s="406" t="n"/>
      <c r="J128" s="406" t="n"/>
      <c r="K128" s="406" t="n"/>
    </row>
    <row r="129" ht="20" customFormat="1" customHeight="1" s="1">
      <c r="A129" s="241" t="n"/>
      <c r="B129" s="288" t="n"/>
      <c r="C129" s="406" t="n"/>
      <c r="D129" s="406" t="n"/>
      <c r="E129" s="406" t="n"/>
      <c r="F129" s="406" t="n"/>
      <c r="G129" s="406" t="n"/>
      <c r="H129" s="406" t="n"/>
      <c r="I129" s="406" t="n"/>
      <c r="J129" s="406" t="n"/>
      <c r="K129" s="406" t="n"/>
    </row>
    <row r="130" ht="20" customFormat="1" customHeight="1" s="1">
      <c r="A130" s="241" t="n"/>
      <c r="B130" s="288" t="n"/>
      <c r="C130" s="406" t="n"/>
      <c r="D130" s="406" t="n"/>
      <c r="E130" s="406" t="n"/>
      <c r="F130" s="406" t="n"/>
      <c r="G130" s="406" t="n"/>
      <c r="H130" s="406" t="n"/>
      <c r="I130" s="406" t="n"/>
      <c r="J130" s="406" t="n"/>
      <c r="K130" s="406" t="n"/>
    </row>
    <row r="131" ht="20" customFormat="1" customHeight="1" s="1">
      <c r="A131" s="241" t="n"/>
      <c r="B131" s="288" t="n"/>
      <c r="C131" s="406" t="n"/>
      <c r="D131" s="406" t="n"/>
      <c r="E131" s="406" t="n"/>
      <c r="F131" s="406" t="n"/>
      <c r="G131" s="406" t="n"/>
      <c r="H131" s="406" t="n"/>
      <c r="I131" s="406" t="n"/>
      <c r="J131" s="406" t="n"/>
      <c r="K131" s="406" t="n"/>
    </row>
    <row r="132" ht="20" customFormat="1" customHeight="1" s="1">
      <c r="A132" s="241" t="n"/>
      <c r="B132" s="288" t="n"/>
      <c r="C132" s="406" t="n"/>
      <c r="D132" s="406" t="n"/>
      <c r="E132" s="406" t="n"/>
      <c r="F132" s="406" t="n"/>
      <c r="G132" s="406" t="n"/>
      <c r="H132" s="406" t="n"/>
      <c r="I132" s="406" t="n"/>
      <c r="J132" s="406" t="n"/>
      <c r="K132" s="406" t="n"/>
    </row>
    <row r="133" ht="20" customFormat="1" customHeight="1" s="1">
      <c r="A133" s="241" t="n"/>
      <c r="B133" s="288" t="n"/>
      <c r="C133" s="406" t="n"/>
      <c r="D133" s="406" t="n"/>
      <c r="E133" s="406" t="n"/>
      <c r="F133" s="406" t="n"/>
      <c r="G133" s="406" t="n"/>
      <c r="H133" s="406" t="n"/>
      <c r="I133" s="406" t="n"/>
      <c r="J133" s="406" t="n"/>
      <c r="K133" s="406" t="n"/>
    </row>
    <row r="134" ht="20" customFormat="1" customHeight="1" s="1">
      <c r="A134" s="241" t="n"/>
      <c r="B134" s="288" t="n"/>
      <c r="C134" s="406" t="n"/>
      <c r="D134" s="406" t="n"/>
      <c r="E134" s="406" t="n"/>
      <c r="F134" s="406" t="n"/>
      <c r="G134" s="406" t="n"/>
      <c r="H134" s="406" t="n"/>
      <c r="I134" s="406" t="n"/>
      <c r="J134" s="406" t="n"/>
      <c r="K134" s="406" t="n"/>
    </row>
    <row r="135" ht="20" customFormat="1" customHeight="1" s="1">
      <c r="A135" s="241" t="n"/>
      <c r="B135" s="288" t="n"/>
      <c r="C135" s="406" t="n"/>
      <c r="D135" s="406" t="n"/>
      <c r="E135" s="406" t="n"/>
      <c r="F135" s="406" t="n"/>
      <c r="G135" s="406" t="n"/>
      <c r="H135" s="406" t="n"/>
      <c r="I135" s="406" t="n"/>
      <c r="J135" s="406" t="n"/>
      <c r="K135" s="406" t="n"/>
    </row>
    <row r="136" ht="20" customFormat="1" customHeight="1" s="1">
      <c r="A136" s="241" t="n"/>
      <c r="B136" s="288" t="n"/>
      <c r="C136" s="406" t="n"/>
      <c r="D136" s="406" t="n"/>
      <c r="E136" s="406" t="n"/>
      <c r="F136" s="406" t="n"/>
      <c r="G136" s="406" t="n"/>
      <c r="H136" s="406" t="n"/>
      <c r="I136" s="406" t="n"/>
      <c r="J136" s="406" t="n"/>
      <c r="K136" s="406" t="n"/>
    </row>
    <row r="137" ht="20" customFormat="1" customHeight="1" s="1">
      <c r="A137" s="241" t="n"/>
      <c r="B137" s="288" t="n"/>
      <c r="C137" s="406" t="n"/>
      <c r="D137" s="406" t="n"/>
      <c r="E137" s="406" t="n"/>
      <c r="F137" s="406" t="n"/>
      <c r="G137" s="406" t="n"/>
      <c r="H137" s="406" t="n"/>
      <c r="I137" s="406" t="n"/>
      <c r="J137" s="406" t="n"/>
      <c r="K137" s="406" t="n"/>
    </row>
    <row r="138" ht="20" customFormat="1" customHeight="1" s="1">
      <c r="A138" s="241" t="n"/>
      <c r="B138" s="288" t="n"/>
      <c r="C138" s="406" t="n"/>
      <c r="D138" s="406" t="n"/>
      <c r="E138" s="406" t="n"/>
      <c r="F138" s="406" t="n"/>
      <c r="G138" s="406" t="n"/>
      <c r="H138" s="406" t="n"/>
      <c r="I138" s="406" t="n"/>
      <c r="J138" s="406" t="n"/>
      <c r="K138" s="406" t="n"/>
    </row>
    <row r="139" ht="20" customFormat="1" customHeight="1" s="1">
      <c r="A139" s="241" t="n"/>
      <c r="B139" s="288" t="n"/>
      <c r="C139" s="406" t="n"/>
      <c r="D139" s="406" t="n"/>
      <c r="E139" s="406" t="n"/>
      <c r="F139" s="406" t="n"/>
      <c r="G139" s="406" t="n"/>
      <c r="H139" s="406" t="n"/>
      <c r="I139" s="406" t="n"/>
      <c r="J139" s="406" t="n"/>
      <c r="K139" s="406" t="n"/>
    </row>
    <row r="140" ht="20" customFormat="1" customHeight="1" s="1">
      <c r="A140" s="241" t="n"/>
      <c r="B140" s="288" t="n"/>
      <c r="C140" s="406" t="n"/>
      <c r="D140" s="406" t="n"/>
      <c r="E140" s="406" t="n"/>
      <c r="F140" s="406" t="n"/>
      <c r="G140" s="406" t="n"/>
      <c r="H140" s="406" t="n"/>
      <c r="I140" s="406" t="n"/>
      <c r="J140" s="406" t="n"/>
      <c r="K140" s="406" t="n"/>
    </row>
    <row r="141" ht="20" customFormat="1" customHeight="1" s="1">
      <c r="A141" s="241" t="n"/>
      <c r="B141" s="288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</row>
    <row r="142" ht="20" customFormat="1" customHeight="1" s="1">
      <c r="A142" s="241" t="n"/>
      <c r="B142" s="288" t="n"/>
      <c r="C142" s="406" t="n"/>
      <c r="D142" s="406" t="n"/>
      <c r="E142" s="406" t="n"/>
      <c r="F142" s="406" t="n"/>
      <c r="G142" s="406" t="n"/>
      <c r="H142" s="406" t="n"/>
      <c r="I142" s="406" t="n"/>
      <c r="J142" s="406" t="n"/>
      <c r="K142" s="406" t="n"/>
    </row>
    <row r="143" ht="20" customFormat="1" customHeight="1" s="1">
      <c r="A143" s="241" t="n"/>
      <c r="B143" s="288" t="n"/>
      <c r="C143" s="406" t="n"/>
      <c r="D143" s="406" t="n"/>
      <c r="E143" s="406" t="n"/>
      <c r="F143" s="406" t="n"/>
      <c r="G143" s="406" t="n"/>
      <c r="H143" s="406" t="n"/>
      <c r="I143" s="406" t="n"/>
      <c r="J143" s="406" t="n"/>
      <c r="K143" s="406" t="n"/>
    </row>
    <row r="144" ht="20" customFormat="1" customHeight="1" s="1">
      <c r="A144" s="241" t="n"/>
      <c r="B144" s="288" t="n"/>
      <c r="C144" s="406" t="n"/>
      <c r="D144" s="406" t="n"/>
      <c r="E144" s="406" t="n"/>
      <c r="F144" s="406" t="n"/>
      <c r="G144" s="406" t="n"/>
      <c r="H144" s="406" t="n"/>
      <c r="I144" s="406" t="n"/>
      <c r="J144" s="406" t="n"/>
      <c r="K144" s="406" t="n"/>
    </row>
    <row r="145" ht="20" customFormat="1" customHeight="1" s="1">
      <c r="A145" s="241" t="n"/>
      <c r="B145" s="288" t="n"/>
      <c r="C145" s="406" t="n"/>
      <c r="D145" s="406" t="n"/>
      <c r="E145" s="406" t="n"/>
      <c r="F145" s="406" t="n"/>
      <c r="G145" s="406" t="n"/>
      <c r="H145" s="406" t="n"/>
      <c r="I145" s="406" t="n"/>
      <c r="J145" s="406" t="n"/>
      <c r="K145" s="406" t="n"/>
    </row>
    <row r="146" ht="20" customFormat="1" customHeight="1" s="1">
      <c r="A146" s="241" t="n"/>
      <c r="B146" s="288" t="n"/>
      <c r="C146" s="406" t="n"/>
      <c r="D146" s="406" t="n"/>
      <c r="E146" s="406" t="n"/>
      <c r="F146" s="406" t="n"/>
      <c r="G146" s="406" t="n"/>
      <c r="H146" s="406" t="n"/>
      <c r="I146" s="406" t="n"/>
      <c r="J146" s="406" t="n"/>
      <c r="K146" s="406" t="n"/>
    </row>
    <row r="147" ht="20" customFormat="1" customHeight="1" s="1">
      <c r="A147" s="241" t="n"/>
      <c r="B147" s="288" t="n"/>
      <c r="C147" s="406" t="n"/>
      <c r="D147" s="406" t="n"/>
      <c r="E147" s="406" t="n"/>
      <c r="F147" s="406" t="n"/>
      <c r="G147" s="406" t="n"/>
      <c r="H147" s="406" t="n"/>
      <c r="I147" s="406" t="n"/>
      <c r="J147" s="406" t="n"/>
      <c r="K147" s="406" t="n"/>
    </row>
    <row r="148" ht="20" customFormat="1" customHeight="1" s="1">
      <c r="A148" s="241" t="n"/>
      <c r="B148" s="288" t="n"/>
      <c r="C148" s="406" t="n"/>
      <c r="D148" s="406" t="n"/>
      <c r="E148" s="406" t="n"/>
      <c r="F148" s="406" t="n"/>
      <c r="G148" s="406" t="n"/>
      <c r="H148" s="406" t="n"/>
      <c r="I148" s="406" t="n"/>
      <c r="J148" s="406" t="n"/>
      <c r="K148" s="406" t="n"/>
    </row>
    <row r="149" ht="20" customFormat="1" customHeight="1" s="1">
      <c r="A149" s="241" t="n"/>
      <c r="B149" s="288" t="n"/>
      <c r="C149" s="406" t="n"/>
      <c r="D149" s="406" t="n"/>
      <c r="E149" s="406" t="n"/>
      <c r="F149" s="406" t="n"/>
      <c r="G149" s="406" t="n"/>
      <c r="H149" s="406" t="n"/>
      <c r="I149" s="406" t="n"/>
      <c r="J149" s="406" t="n"/>
      <c r="K149" s="406" t="n"/>
    </row>
    <row r="150" ht="20" customFormat="1" customHeight="1" s="1">
      <c r="A150" s="241" t="n"/>
      <c r="B150" s="288" t="n"/>
      <c r="C150" s="406" t="n"/>
      <c r="D150" s="406" t="n"/>
      <c r="E150" s="406" t="n"/>
      <c r="F150" s="406" t="n"/>
      <c r="G150" s="406" t="n"/>
      <c r="H150" s="406" t="n"/>
      <c r="I150" s="406" t="n"/>
      <c r="J150" s="406" t="n"/>
      <c r="K150" s="406" t="n"/>
    </row>
    <row r="151" ht="20" customFormat="1" customHeight="1" s="1">
      <c r="A151" s="241" t="n"/>
      <c r="B151" s="288" t="n"/>
      <c r="C151" s="406" t="n"/>
      <c r="D151" s="406" t="n"/>
      <c r="E151" s="406" t="n"/>
      <c r="F151" s="406" t="n"/>
      <c r="G151" s="406" t="n"/>
      <c r="H151" s="406" t="n"/>
      <c r="I151" s="406" t="n"/>
      <c r="J151" s="406" t="n"/>
      <c r="K151" s="406" t="n"/>
    </row>
    <row r="152" ht="20" customFormat="1" customHeight="1" s="1">
      <c r="A152" s="241" t="n"/>
      <c r="B152" s="288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</row>
    <row r="153" ht="20" customFormat="1" customHeight="1" s="1">
      <c r="A153" s="241" t="n"/>
      <c r="B153" s="288" t="n"/>
      <c r="C153" s="406" t="n"/>
      <c r="D153" s="406" t="n"/>
      <c r="E153" s="406" t="n"/>
      <c r="F153" s="406" t="n"/>
      <c r="G153" s="406" t="n"/>
      <c r="H153" s="406" t="n"/>
      <c r="I153" s="406" t="n"/>
      <c r="J153" s="406" t="n"/>
      <c r="K153" s="406" t="n"/>
    </row>
    <row r="154" ht="20" customFormat="1" customHeight="1" s="1">
      <c r="A154" s="241" t="n"/>
      <c r="B154" s="288" t="n"/>
      <c r="C154" s="406" t="n"/>
      <c r="D154" s="406" t="n"/>
      <c r="E154" s="406" t="n"/>
      <c r="F154" s="406" t="n"/>
      <c r="G154" s="406" t="n"/>
      <c r="H154" s="406" t="n"/>
      <c r="I154" s="406" t="n"/>
      <c r="J154" s="406" t="n"/>
      <c r="K154" s="406" t="n"/>
    </row>
    <row r="155" ht="20" customFormat="1" customHeight="1" s="1">
      <c r="A155" s="241" t="n"/>
      <c r="B155" s="288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</row>
    <row r="156" ht="20" customFormat="1" customHeight="1" s="1">
      <c r="A156" s="241" t="n"/>
      <c r="B156" s="288" t="n"/>
      <c r="C156" s="406" t="n"/>
      <c r="D156" s="406" t="n"/>
      <c r="E156" s="406" t="n"/>
      <c r="F156" s="406" t="n"/>
      <c r="G156" s="406" t="n"/>
      <c r="H156" s="406" t="n"/>
      <c r="I156" s="406" t="n"/>
      <c r="J156" s="406" t="n"/>
      <c r="K156" s="406" t="n"/>
    </row>
    <row r="157" ht="20" customFormat="1" customHeight="1" s="1">
      <c r="A157" s="241" t="n"/>
      <c r="B157" s="288" t="n"/>
      <c r="C157" s="406" t="n"/>
      <c r="D157" s="406" t="n"/>
      <c r="E157" s="406" t="n"/>
      <c r="F157" s="406" t="n"/>
      <c r="G157" s="406" t="n"/>
      <c r="H157" s="406" t="n"/>
      <c r="I157" s="406" t="n"/>
      <c r="J157" s="406" t="n"/>
      <c r="K157" s="406" t="n"/>
    </row>
    <row r="158" ht="20" customFormat="1" customHeight="1" s="1">
      <c r="A158" s="241" t="n"/>
      <c r="B158" s="288" t="n"/>
      <c r="C158" s="406" t="n"/>
      <c r="D158" s="406" t="n"/>
      <c r="E158" s="406" t="n"/>
      <c r="F158" s="406" t="n"/>
      <c r="G158" s="406" t="n"/>
      <c r="H158" s="406" t="n"/>
      <c r="I158" s="406" t="n"/>
      <c r="J158" s="406" t="n"/>
      <c r="K158" s="406" t="n"/>
    </row>
    <row r="159" ht="20" customFormat="1" customHeight="1" s="1">
      <c r="A159" s="241" t="n"/>
      <c r="B159" s="288" t="n"/>
      <c r="C159" s="406" t="n"/>
      <c r="D159" s="406" t="n"/>
      <c r="E159" s="406" t="n"/>
      <c r="F159" s="406" t="n"/>
      <c r="G159" s="406" t="n"/>
      <c r="H159" s="406" t="n"/>
      <c r="I159" s="406" t="n"/>
      <c r="J159" s="406" t="n"/>
      <c r="K159" s="406" t="n"/>
    </row>
    <row r="160" ht="20" customFormat="1" customHeight="1" s="1">
      <c r="A160" s="241" t="n"/>
      <c r="B160" s="288" t="n"/>
      <c r="C160" s="406" t="n"/>
      <c r="D160" s="406" t="n"/>
      <c r="E160" s="406" t="n"/>
      <c r="F160" s="406" t="n"/>
      <c r="G160" s="406" t="n"/>
      <c r="H160" s="406" t="n"/>
      <c r="I160" s="406" t="n"/>
      <c r="J160" s="406" t="n"/>
      <c r="K160" s="406" t="n"/>
    </row>
    <row r="161" ht="20" customFormat="1" customHeight="1" s="1">
      <c r="A161" s="241" t="n"/>
      <c r="B161" s="288" t="n"/>
      <c r="C161" s="406" t="n"/>
      <c r="D161" s="406" t="n"/>
      <c r="E161" s="406" t="n"/>
      <c r="F161" s="406" t="n"/>
      <c r="G161" s="406" t="n"/>
      <c r="H161" s="406" t="n"/>
      <c r="I161" s="406" t="n"/>
      <c r="J161" s="406" t="n"/>
      <c r="K161" s="406" t="n"/>
    </row>
    <row r="162" ht="20" customFormat="1" customHeight="1" s="1">
      <c r="A162" s="241" t="n"/>
      <c r="B162" s="288" t="n"/>
      <c r="C162" s="406" t="n"/>
      <c r="D162" s="406" t="n"/>
      <c r="E162" s="406" t="n"/>
      <c r="F162" s="406" t="n"/>
      <c r="G162" s="406" t="n"/>
      <c r="H162" s="406" t="n"/>
      <c r="I162" s="406" t="n"/>
      <c r="J162" s="406" t="n"/>
      <c r="K162" s="406" t="n"/>
    </row>
    <row r="163" ht="20" customFormat="1" customHeight="1" s="1">
      <c r="A163" s="241" t="n"/>
      <c r="B163" s="288" t="n"/>
      <c r="C163" s="406" t="n"/>
      <c r="D163" s="406" t="n"/>
      <c r="E163" s="406" t="n"/>
      <c r="F163" s="406" t="n"/>
      <c r="G163" s="406" t="n"/>
      <c r="H163" s="406" t="n"/>
      <c r="I163" s="406" t="n"/>
      <c r="J163" s="406" t="n"/>
      <c r="K163" s="406" t="n"/>
    </row>
    <row r="164" ht="20" customFormat="1" customHeight="1" s="1">
      <c r="A164" s="241" t="n"/>
      <c r="B164" s="288" t="n"/>
      <c r="C164" s="406" t="n"/>
      <c r="D164" s="406" t="n"/>
      <c r="E164" s="406" t="n"/>
      <c r="F164" s="406" t="n"/>
      <c r="G164" s="406" t="n"/>
      <c r="H164" s="406" t="n"/>
      <c r="I164" s="406" t="n"/>
      <c r="J164" s="406" t="n"/>
      <c r="K164" s="406" t="n"/>
    </row>
    <row r="165" ht="20" customFormat="1" customHeight="1" s="1">
      <c r="A165" s="241" t="n"/>
      <c r="B165" s="288" t="n"/>
      <c r="C165" s="406" t="n"/>
      <c r="D165" s="406" t="n"/>
      <c r="E165" s="406" t="n"/>
      <c r="F165" s="406" t="n"/>
      <c r="G165" s="406" t="n"/>
      <c r="H165" s="406" t="n"/>
      <c r="I165" s="406" t="n"/>
      <c r="J165" s="406" t="n"/>
      <c r="K165" s="406" t="n"/>
    </row>
    <row r="166" ht="20" customFormat="1" customHeight="1" s="1">
      <c r="A166" s="241" t="n"/>
      <c r="B166" s="288" t="n"/>
      <c r="C166" s="406" t="n"/>
      <c r="D166" s="406" t="n"/>
      <c r="E166" s="406" t="n"/>
      <c r="F166" s="406" t="n"/>
      <c r="G166" s="406" t="n"/>
      <c r="H166" s="406" t="n"/>
      <c r="I166" s="406" t="n"/>
      <c r="J166" s="406" t="n"/>
      <c r="K166" s="406" t="n"/>
    </row>
    <row r="167" ht="20" customFormat="1" customHeight="1" s="1">
      <c r="A167" s="241" t="n"/>
      <c r="B167" s="288" t="n"/>
      <c r="C167" s="406" t="n"/>
      <c r="D167" s="406" t="n"/>
      <c r="E167" s="406" t="n"/>
      <c r="F167" s="406" t="n"/>
      <c r="G167" s="406" t="n"/>
      <c r="H167" s="406" t="n"/>
      <c r="I167" s="406" t="n"/>
      <c r="J167" s="406" t="n"/>
      <c r="K167" s="406" t="n"/>
    </row>
    <row r="168" ht="20" customFormat="1" customHeight="1" s="1">
      <c r="A168" s="241" t="n"/>
      <c r="B168" s="288" t="n"/>
      <c r="C168" s="406" t="n"/>
      <c r="D168" s="406" t="n"/>
      <c r="E168" s="406" t="n"/>
      <c r="F168" s="406" t="n"/>
      <c r="G168" s="406" t="n"/>
      <c r="H168" s="406" t="n"/>
      <c r="I168" s="406" t="n"/>
      <c r="J168" s="406" t="n"/>
      <c r="K168" s="406" t="n"/>
    </row>
    <row r="169" ht="20" customFormat="1" customHeight="1" s="1">
      <c r="A169" s="241" t="n"/>
      <c r="B169" s="288" t="n"/>
      <c r="C169" s="406" t="n"/>
      <c r="D169" s="406" t="n"/>
      <c r="E169" s="406" t="n"/>
      <c r="F169" s="406" t="n"/>
      <c r="G169" s="406" t="n"/>
      <c r="H169" s="406" t="n"/>
      <c r="I169" s="406" t="n"/>
      <c r="J169" s="406" t="n"/>
      <c r="K169" s="406" t="n"/>
    </row>
    <row r="170" ht="20" customFormat="1" customHeight="1" s="1">
      <c r="A170" s="241" t="n"/>
      <c r="B170" s="288" t="n"/>
      <c r="C170" s="406" t="n"/>
      <c r="D170" s="406" t="n"/>
      <c r="E170" s="406" t="n"/>
      <c r="F170" s="406" t="n"/>
      <c r="G170" s="406" t="n"/>
      <c r="H170" s="406" t="n"/>
      <c r="I170" s="406" t="n"/>
      <c r="J170" s="406" t="n"/>
      <c r="K170" s="406" t="n"/>
    </row>
    <row r="171" ht="20" customFormat="1" customHeight="1" s="1">
      <c r="A171" s="241" t="n"/>
      <c r="B171" s="288" t="n"/>
      <c r="C171" s="406" t="n"/>
      <c r="D171" s="406" t="n"/>
      <c r="E171" s="406" t="n"/>
      <c r="F171" s="406" t="n"/>
      <c r="G171" s="406" t="n"/>
      <c r="H171" s="406" t="n"/>
      <c r="I171" s="406" t="n"/>
      <c r="J171" s="406" t="n"/>
      <c r="K171" s="406" t="n"/>
    </row>
    <row r="172" ht="20" customFormat="1" customHeight="1" s="1">
      <c r="A172" s="241" t="n"/>
      <c r="B172" s="288" t="n"/>
      <c r="C172" s="406" t="n"/>
      <c r="D172" s="406" t="n"/>
      <c r="E172" s="406" t="n"/>
      <c r="F172" s="406" t="n"/>
      <c r="G172" s="406" t="n"/>
      <c r="H172" s="406" t="n"/>
      <c r="I172" s="406" t="n"/>
      <c r="J172" s="406" t="n"/>
      <c r="K172" s="406" t="n"/>
    </row>
    <row r="173" ht="20" customFormat="1" customHeight="1" s="1">
      <c r="A173" s="241" t="n"/>
      <c r="B173" s="288" t="n"/>
      <c r="C173" s="406" t="n"/>
      <c r="D173" s="406" t="n"/>
      <c r="E173" s="406" t="n"/>
      <c r="F173" s="406" t="n"/>
      <c r="G173" s="406" t="n"/>
      <c r="H173" s="406" t="n"/>
      <c r="I173" s="406" t="n"/>
      <c r="J173" s="406" t="n"/>
      <c r="K173" s="406" t="n"/>
    </row>
    <row r="174" ht="20" customFormat="1" customHeight="1" s="1">
      <c r="A174" s="241" t="n"/>
      <c r="B174" s="288" t="n"/>
      <c r="C174" s="406" t="n"/>
      <c r="D174" s="406" t="n"/>
      <c r="E174" s="406" t="n"/>
      <c r="F174" s="406" t="n"/>
      <c r="G174" s="406" t="n"/>
      <c r="H174" s="406" t="n"/>
      <c r="I174" s="406" t="n"/>
      <c r="J174" s="406" t="n"/>
      <c r="K174" s="406" t="n"/>
    </row>
    <row r="175" ht="20" customFormat="1" customHeight="1" s="1">
      <c r="A175" s="241" t="n"/>
      <c r="B175" s="288" t="n"/>
      <c r="C175" s="406" t="n"/>
      <c r="D175" s="406" t="n"/>
      <c r="E175" s="406" t="n"/>
      <c r="F175" s="406" t="n"/>
      <c r="G175" s="406" t="n"/>
      <c r="H175" s="406" t="n"/>
      <c r="I175" s="406" t="n"/>
      <c r="J175" s="406" t="n"/>
      <c r="K175" s="406" t="n"/>
    </row>
    <row r="176" ht="20" customFormat="1" customHeight="1" s="1">
      <c r="A176" s="241" t="n"/>
      <c r="B176" s="288" t="n"/>
      <c r="C176" s="406" t="n"/>
      <c r="D176" s="406" t="n"/>
      <c r="E176" s="406" t="n"/>
      <c r="F176" s="406" t="n"/>
      <c r="G176" s="406" t="n"/>
      <c r="H176" s="406" t="n"/>
      <c r="I176" s="406" t="n"/>
      <c r="J176" s="406" t="n"/>
      <c r="K176" s="406" t="n"/>
    </row>
    <row r="177" ht="20" customFormat="1" customHeight="1" s="1">
      <c r="A177" s="241" t="n"/>
      <c r="B177" s="288" t="n"/>
      <c r="C177" s="406" t="n"/>
      <c r="D177" s="406" t="n"/>
      <c r="E177" s="406" t="n"/>
      <c r="F177" s="406" t="n"/>
      <c r="G177" s="406" t="n"/>
      <c r="H177" s="406" t="n"/>
      <c r="I177" s="406" t="n"/>
      <c r="J177" s="406" t="n"/>
      <c r="K177" s="406" t="n"/>
    </row>
    <row r="178" ht="20" customFormat="1" customHeight="1" s="1">
      <c r="A178" s="241" t="n"/>
      <c r="B178" s="288" t="n"/>
      <c r="C178" s="406" t="n"/>
      <c r="D178" s="406" t="n"/>
      <c r="E178" s="406" t="n"/>
      <c r="F178" s="406" t="n"/>
      <c r="G178" s="406" t="n"/>
      <c r="H178" s="406" t="n"/>
      <c r="I178" s="406" t="n"/>
      <c r="J178" s="406" t="n"/>
      <c r="K178" s="406" t="n"/>
    </row>
    <row r="179" ht="20" customFormat="1" customHeight="1" s="1">
      <c r="A179" s="241" t="n"/>
      <c r="B179" s="288" t="n"/>
      <c r="C179" s="406" t="n"/>
      <c r="D179" s="406" t="n"/>
      <c r="E179" s="406" t="n"/>
      <c r="F179" s="406" t="n"/>
      <c r="G179" s="406" t="n"/>
      <c r="H179" s="406" t="n"/>
      <c r="I179" s="406" t="n"/>
      <c r="J179" s="406" t="n"/>
      <c r="K179" s="406" t="n"/>
    </row>
    <row r="180" ht="20" customFormat="1" customHeight="1" s="1">
      <c r="A180" s="241" t="n"/>
      <c r="B180" s="288" t="n"/>
      <c r="C180" s="406" t="n"/>
      <c r="D180" s="406" t="n"/>
      <c r="E180" s="406" t="n"/>
      <c r="F180" s="406" t="n"/>
      <c r="G180" s="406" t="n"/>
      <c r="H180" s="406" t="n"/>
      <c r="I180" s="406" t="n"/>
      <c r="J180" s="406" t="n"/>
      <c r="K180" s="406" t="n"/>
    </row>
    <row r="181" ht="20" customFormat="1" customHeight="1" s="1">
      <c r="A181" s="241" t="n"/>
      <c r="B181" s="288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</row>
    <row r="182" ht="20" customFormat="1" customHeight="1" s="1">
      <c r="A182" s="241" t="n"/>
      <c r="B182" s="288" t="n"/>
      <c r="C182" s="406" t="n"/>
      <c r="D182" s="406" t="n"/>
      <c r="E182" s="406" t="n"/>
      <c r="F182" s="406" t="n"/>
      <c r="G182" s="406" t="n"/>
      <c r="H182" s="406" t="n"/>
      <c r="I182" s="406" t="n"/>
      <c r="J182" s="406" t="n"/>
      <c r="K182" s="406" t="n"/>
    </row>
    <row r="183" ht="20" customFormat="1" customHeight="1" s="1">
      <c r="A183" s="241" t="n"/>
      <c r="B183" s="288" t="n"/>
      <c r="C183" s="406" t="n"/>
      <c r="D183" s="406" t="n"/>
      <c r="E183" s="406" t="n"/>
      <c r="F183" s="406" t="n"/>
      <c r="G183" s="406" t="n"/>
      <c r="H183" s="406" t="n"/>
      <c r="I183" s="406" t="n"/>
      <c r="J183" s="406" t="n"/>
      <c r="K183" s="406" t="n"/>
    </row>
    <row r="184" ht="20" customFormat="1" customHeight="1" s="1">
      <c r="A184" s="241" t="n"/>
      <c r="B184" s="288" t="n"/>
      <c r="C184" s="406" t="n"/>
      <c r="D184" s="406" t="n"/>
      <c r="E184" s="406" t="n"/>
      <c r="F184" s="406" t="n"/>
      <c r="G184" s="406" t="n"/>
      <c r="H184" s="406" t="n"/>
      <c r="I184" s="406" t="n"/>
      <c r="J184" s="406" t="n"/>
      <c r="K184" s="406" t="n"/>
    </row>
    <row r="185" ht="20" customFormat="1" customHeight="1" s="1">
      <c r="A185" s="241" t="n"/>
      <c r="B185" s="288" t="n"/>
      <c r="C185" s="406" t="n"/>
      <c r="D185" s="406" t="n"/>
      <c r="E185" s="406" t="n"/>
      <c r="F185" s="406" t="n"/>
      <c r="G185" s="406" t="n"/>
      <c r="H185" s="406" t="n"/>
      <c r="I185" s="406" t="n"/>
      <c r="J185" s="406" t="n"/>
      <c r="K185" s="406" t="n"/>
    </row>
    <row r="186" ht="20" customFormat="1" customHeight="1" s="1">
      <c r="A186" s="241" t="n"/>
      <c r="B186" s="288" t="n"/>
      <c r="C186" s="406" t="n"/>
      <c r="D186" s="406" t="n"/>
      <c r="E186" s="406" t="n"/>
      <c r="F186" s="406" t="n"/>
      <c r="G186" s="406" t="n"/>
      <c r="H186" s="406" t="n"/>
      <c r="I186" s="406" t="n"/>
      <c r="J186" s="406" t="n"/>
      <c r="K186" s="406" t="n"/>
    </row>
    <row r="187" ht="20" customFormat="1" customHeight="1" s="1">
      <c r="A187" s="241" t="n"/>
      <c r="B187" s="288" t="n"/>
      <c r="C187" s="406" t="n"/>
      <c r="D187" s="406" t="n"/>
      <c r="E187" s="406" t="n"/>
      <c r="F187" s="406" t="n"/>
      <c r="G187" s="406" t="n"/>
      <c r="H187" s="406" t="n"/>
      <c r="I187" s="406" t="n"/>
      <c r="J187" s="406" t="n"/>
      <c r="K187" s="406" t="n"/>
    </row>
    <row r="188" ht="20" customFormat="1" customHeight="1" s="1">
      <c r="A188" s="241" t="n"/>
      <c r="B188" s="288" t="n"/>
      <c r="C188" s="406" t="n"/>
      <c r="D188" s="406" t="n"/>
      <c r="E188" s="406" t="n"/>
      <c r="F188" s="406" t="n"/>
      <c r="G188" s="406" t="n"/>
      <c r="H188" s="406" t="n"/>
      <c r="I188" s="406" t="n"/>
      <c r="J188" s="406" t="n"/>
      <c r="K188" s="406" t="n"/>
    </row>
    <row r="189" ht="20" customFormat="1" customHeight="1" s="1">
      <c r="A189" s="241" t="n"/>
      <c r="B189" s="288" t="n"/>
      <c r="C189" s="406" t="n"/>
      <c r="D189" s="406" t="n"/>
      <c r="E189" s="406" t="n"/>
      <c r="F189" s="406" t="n"/>
      <c r="G189" s="406" t="n"/>
      <c r="H189" s="406" t="n"/>
      <c r="I189" s="406" t="n"/>
      <c r="J189" s="406" t="n"/>
      <c r="K189" s="406" t="n"/>
    </row>
    <row r="190" ht="20" customFormat="1" customHeight="1" s="1">
      <c r="A190" s="241" t="n"/>
      <c r="B190" s="288" t="n"/>
      <c r="C190" s="406" t="n"/>
      <c r="D190" s="406" t="n"/>
      <c r="E190" s="406" t="n"/>
      <c r="F190" s="406" t="n"/>
      <c r="G190" s="406" t="n"/>
      <c r="H190" s="406" t="n"/>
      <c r="I190" s="406" t="n"/>
      <c r="J190" s="406" t="n"/>
      <c r="K190" s="406" t="n"/>
    </row>
    <row r="191" ht="20" customFormat="1" customHeight="1" s="1">
      <c r="A191" s="241" t="n"/>
      <c r="B191" s="288" t="n"/>
      <c r="C191" s="406" t="n"/>
      <c r="D191" s="406" t="n"/>
      <c r="E191" s="406" t="n"/>
      <c r="F191" s="406" t="n"/>
      <c r="G191" s="406" t="n"/>
      <c r="H191" s="406" t="n"/>
      <c r="I191" s="406" t="n"/>
      <c r="J191" s="406" t="n"/>
      <c r="K191" s="406" t="n"/>
    </row>
    <row r="192" ht="20" customFormat="1" customHeight="1" s="1">
      <c r="A192" s="241" t="n"/>
      <c r="B192" s="288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</row>
    <row r="193" ht="20" customFormat="1" customHeight="1" s="1">
      <c r="A193" s="241" t="n"/>
      <c r="B193" s="288" t="n"/>
      <c r="C193" s="406" t="n"/>
      <c r="D193" s="406" t="n"/>
      <c r="E193" s="406" t="n"/>
      <c r="F193" s="406" t="n"/>
      <c r="G193" s="406" t="n"/>
      <c r="H193" s="406" t="n"/>
      <c r="I193" s="406" t="n"/>
      <c r="J193" s="406" t="n"/>
      <c r="K193" s="406" t="n"/>
    </row>
    <row r="194" ht="20" customFormat="1" customHeight="1" s="1">
      <c r="A194" s="241" t="n"/>
      <c r="B194" s="288" t="n"/>
      <c r="C194" s="406" t="n"/>
      <c r="D194" s="406" t="n"/>
      <c r="E194" s="406" t="n"/>
      <c r="F194" s="406" t="n"/>
      <c r="G194" s="406" t="n"/>
      <c r="H194" s="406" t="n"/>
      <c r="I194" s="406" t="n"/>
      <c r="J194" s="406" t="n"/>
      <c r="K194" s="406" t="n"/>
    </row>
    <row r="195" ht="20" customFormat="1" customHeight="1" s="1">
      <c r="A195" s="241" t="n"/>
      <c r="B195" s="288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</row>
    <row r="196" ht="20" customFormat="1" customHeight="1" s="1">
      <c r="A196" s="241" t="n"/>
      <c r="B196" s="288" t="n"/>
      <c r="C196" s="406" t="n"/>
      <c r="D196" s="406" t="n"/>
      <c r="E196" s="406" t="n"/>
      <c r="F196" s="406" t="n"/>
      <c r="G196" s="406" t="n"/>
      <c r="H196" s="406" t="n"/>
      <c r="I196" s="406" t="n"/>
      <c r="J196" s="406" t="n"/>
      <c r="K196" s="406" t="n"/>
    </row>
    <row r="197" ht="20" customFormat="1" customHeight="1" s="1">
      <c r="A197" s="241" t="n"/>
      <c r="B197" s="288" t="n"/>
      <c r="C197" s="406" t="n"/>
      <c r="D197" s="406" t="n"/>
      <c r="E197" s="406" t="n"/>
      <c r="F197" s="406" t="n"/>
      <c r="G197" s="406" t="n"/>
      <c r="H197" s="406" t="n"/>
      <c r="I197" s="406" t="n"/>
      <c r="J197" s="406" t="n"/>
      <c r="K197" s="406" t="n"/>
    </row>
    <row r="198" ht="20" customFormat="1" customHeight="1" s="1">
      <c r="A198" s="241" t="n"/>
      <c r="B198" s="288" t="n"/>
      <c r="C198" s="406" t="n"/>
      <c r="D198" s="406" t="n"/>
      <c r="E198" s="406" t="n"/>
      <c r="F198" s="406" t="n"/>
      <c r="G198" s="406" t="n"/>
      <c r="H198" s="406" t="n"/>
      <c r="I198" s="406" t="n"/>
      <c r="J198" s="406" t="n"/>
      <c r="K198" s="406" t="n"/>
    </row>
    <row r="199" ht="20" customFormat="1" customHeight="1" s="1">
      <c r="A199" s="241" t="n"/>
      <c r="B199" s="288" t="n"/>
      <c r="C199" s="406" t="n"/>
      <c r="D199" s="406" t="n"/>
      <c r="E199" s="406" t="n"/>
      <c r="F199" s="406" t="n"/>
      <c r="G199" s="406" t="n"/>
      <c r="H199" s="406" t="n"/>
      <c r="I199" s="406" t="n"/>
      <c r="J199" s="406" t="n"/>
      <c r="K199" s="406" t="n"/>
    </row>
    <row r="200" ht="20" customFormat="1" customHeight="1" s="1">
      <c r="A200" s="241" t="n"/>
      <c r="B200" s="288" t="n"/>
      <c r="C200" s="406" t="n"/>
      <c r="D200" s="406" t="n"/>
      <c r="E200" s="406" t="n"/>
      <c r="F200" s="406" t="n"/>
      <c r="G200" s="406" t="n"/>
      <c r="H200" s="406" t="n"/>
      <c r="I200" s="406" t="n"/>
      <c r="J200" s="406" t="n"/>
      <c r="K200" s="406" t="n"/>
    </row>
    <row r="201" ht="20" customFormat="1" customHeight="1" s="1">
      <c r="A201" s="241" t="n"/>
      <c r="B201" s="288" t="n"/>
      <c r="C201" s="406" t="n"/>
      <c r="D201" s="406" t="n"/>
      <c r="E201" s="406" t="n"/>
      <c r="F201" s="406" t="n"/>
      <c r="G201" s="406" t="n"/>
      <c r="H201" s="406" t="n"/>
      <c r="I201" s="406" t="n"/>
      <c r="J201" s="406" t="n"/>
      <c r="K201" s="406" t="n"/>
    </row>
    <row r="202" ht="20" customFormat="1" customHeight="1" s="1">
      <c r="A202" s="241" t="n"/>
      <c r="B202" s="288" t="n"/>
      <c r="C202" s="406" t="n"/>
      <c r="D202" s="406" t="n"/>
      <c r="E202" s="406" t="n"/>
      <c r="F202" s="406" t="n"/>
      <c r="G202" s="406" t="n"/>
      <c r="H202" s="406" t="n"/>
      <c r="I202" s="406" t="n"/>
      <c r="J202" s="406" t="n"/>
      <c r="K202" s="406" t="n"/>
    </row>
    <row r="203" ht="20" customFormat="1" customHeight="1" s="1">
      <c r="A203" s="241" t="n"/>
      <c r="B203" s="288" t="n"/>
      <c r="C203" s="406" t="n"/>
      <c r="D203" s="406" t="n"/>
      <c r="E203" s="406" t="n"/>
      <c r="F203" s="406" t="n"/>
      <c r="G203" s="406" t="n"/>
      <c r="H203" s="406" t="n"/>
      <c r="I203" s="406" t="n"/>
      <c r="J203" s="406" t="n"/>
      <c r="K203" s="406" t="n"/>
    </row>
    <row r="204" ht="20" customFormat="1" customHeight="1" s="1">
      <c r="A204" s="241" t="n"/>
      <c r="B204" s="288" t="n"/>
      <c r="C204" s="406" t="n"/>
      <c r="D204" s="406" t="n"/>
      <c r="E204" s="406" t="n"/>
      <c r="F204" s="406" t="n"/>
      <c r="G204" s="406" t="n"/>
      <c r="H204" s="406" t="n"/>
      <c r="I204" s="406" t="n"/>
      <c r="J204" s="406" t="n"/>
      <c r="K204" s="406" t="n"/>
    </row>
    <row r="205" ht="20" customFormat="1" customHeight="1" s="1">
      <c r="A205" s="241" t="n"/>
      <c r="B205" s="288" t="n"/>
      <c r="C205" s="406" t="n"/>
      <c r="D205" s="406" t="n"/>
      <c r="E205" s="406" t="n"/>
      <c r="F205" s="406" t="n"/>
      <c r="G205" s="406" t="n"/>
      <c r="H205" s="406" t="n"/>
      <c r="I205" s="406" t="n"/>
      <c r="J205" s="406" t="n"/>
      <c r="K205" s="406" t="n"/>
    </row>
    <row r="206" ht="20" customFormat="1" customHeight="1" s="1">
      <c r="A206" s="241" t="n"/>
      <c r="B206" s="288" t="n"/>
      <c r="C206" s="406" t="n"/>
      <c r="D206" s="406" t="n"/>
      <c r="E206" s="406" t="n"/>
      <c r="F206" s="406" t="n"/>
      <c r="G206" s="406" t="n"/>
      <c r="H206" s="406" t="n"/>
      <c r="I206" s="406" t="n"/>
      <c r="J206" s="406" t="n"/>
      <c r="K206" s="406" t="n"/>
    </row>
    <row r="207" ht="20" customFormat="1" customHeight="1" s="1">
      <c r="A207" s="241" t="n"/>
      <c r="B207" s="288" t="n"/>
      <c r="C207" s="406" t="n"/>
      <c r="D207" s="406" t="n"/>
      <c r="E207" s="406" t="n"/>
      <c r="F207" s="406" t="n"/>
      <c r="G207" s="406" t="n"/>
      <c r="H207" s="406" t="n"/>
      <c r="I207" s="406" t="n"/>
      <c r="J207" s="406" t="n"/>
      <c r="K207" s="406" t="n"/>
    </row>
    <row r="208" ht="20" customFormat="1" customHeight="1" s="1">
      <c r="A208" s="241" t="n"/>
      <c r="B208" s="288" t="n"/>
      <c r="C208" s="406" t="n"/>
      <c r="D208" s="406" t="n"/>
      <c r="E208" s="406" t="n"/>
      <c r="F208" s="406" t="n"/>
      <c r="G208" s="406" t="n"/>
      <c r="H208" s="406" t="n"/>
      <c r="I208" s="406" t="n"/>
      <c r="J208" s="406" t="n"/>
      <c r="K208" s="406" t="n"/>
    </row>
    <row r="209" ht="20" customFormat="1" customHeight="1" s="1">
      <c r="A209" s="241" t="n"/>
      <c r="B209" s="288" t="n"/>
      <c r="C209" s="406" t="n"/>
      <c r="D209" s="406" t="n"/>
      <c r="E209" s="406" t="n"/>
      <c r="F209" s="406" t="n"/>
      <c r="G209" s="406" t="n"/>
      <c r="H209" s="406" t="n"/>
      <c r="I209" s="406" t="n"/>
      <c r="J209" s="406" t="n"/>
      <c r="K209" s="406" t="n"/>
    </row>
    <row r="210" ht="20" customFormat="1" customHeight="1" s="1">
      <c r="A210" s="241" t="n"/>
      <c r="B210" s="288" t="n"/>
      <c r="C210" s="406" t="n"/>
      <c r="D210" s="406" t="n"/>
      <c r="E210" s="406" t="n"/>
      <c r="F210" s="406" t="n"/>
      <c r="G210" s="406" t="n"/>
      <c r="H210" s="406" t="n"/>
      <c r="I210" s="406" t="n"/>
      <c r="J210" s="406" t="n"/>
      <c r="K210" s="406" t="n"/>
    </row>
    <row r="211" ht="20" customFormat="1" customHeight="1" s="1">
      <c r="A211" s="241" t="n"/>
      <c r="B211" s="288" t="n"/>
      <c r="C211" s="406" t="n"/>
      <c r="D211" s="406" t="n"/>
      <c r="E211" s="406" t="n"/>
      <c r="F211" s="406" t="n"/>
      <c r="G211" s="406" t="n"/>
      <c r="H211" s="406" t="n"/>
      <c r="I211" s="406" t="n"/>
      <c r="J211" s="406" t="n"/>
      <c r="K211" s="406" t="n"/>
    </row>
    <row r="212" ht="20" customFormat="1" customHeight="1" s="1">
      <c r="A212" s="241" t="n"/>
      <c r="B212" s="288" t="n"/>
      <c r="C212" s="406" t="n"/>
      <c r="D212" s="406" t="n"/>
      <c r="E212" s="406" t="n"/>
      <c r="F212" s="406" t="n"/>
      <c r="G212" s="406" t="n"/>
      <c r="H212" s="406" t="n"/>
      <c r="I212" s="406" t="n"/>
      <c r="J212" s="406" t="n"/>
      <c r="K212" s="406" t="n"/>
    </row>
    <row r="213" ht="20" customFormat="1" customHeight="1" s="1">
      <c r="A213" s="241" t="n"/>
      <c r="B213" s="288" t="n"/>
      <c r="C213" s="406" t="n"/>
      <c r="D213" s="406" t="n"/>
      <c r="E213" s="406" t="n"/>
      <c r="F213" s="406" t="n"/>
      <c r="G213" s="406" t="n"/>
      <c r="H213" s="406" t="n"/>
      <c r="I213" s="406" t="n"/>
      <c r="J213" s="406" t="n"/>
      <c r="K213" s="406" t="n"/>
    </row>
    <row r="214" ht="20" customFormat="1" customHeight="1" s="1">
      <c r="A214" s="241" t="n"/>
      <c r="B214" s="288" t="n"/>
      <c r="C214" s="406" t="n"/>
      <c r="D214" s="406" t="n"/>
      <c r="E214" s="406" t="n"/>
      <c r="F214" s="406" t="n"/>
      <c r="G214" s="406" t="n"/>
      <c r="H214" s="406" t="n"/>
      <c r="I214" s="406" t="n"/>
      <c r="J214" s="406" t="n"/>
      <c r="K214" s="406" t="n"/>
    </row>
    <row r="215" ht="20" customFormat="1" customHeight="1" s="1">
      <c r="A215" s="241" t="n"/>
      <c r="B215" s="288" t="n"/>
      <c r="C215" s="406" t="n"/>
      <c r="D215" s="406" t="n"/>
      <c r="E215" s="406" t="n"/>
      <c r="F215" s="406" t="n"/>
      <c r="G215" s="406" t="n"/>
      <c r="H215" s="406" t="n"/>
      <c r="I215" s="406" t="n"/>
      <c r="J215" s="406" t="n"/>
      <c r="K215" s="406" t="n"/>
    </row>
    <row r="216" ht="20" customFormat="1" customHeight="1" s="1">
      <c r="A216" s="241" t="n"/>
      <c r="B216" s="288" t="n"/>
      <c r="C216" s="406" t="n"/>
      <c r="D216" s="406" t="n"/>
      <c r="E216" s="406" t="n"/>
      <c r="F216" s="406" t="n"/>
      <c r="G216" s="406" t="n"/>
      <c r="H216" s="406" t="n"/>
      <c r="I216" s="406" t="n"/>
      <c r="J216" s="406" t="n"/>
      <c r="K216" s="406" t="n"/>
    </row>
    <row r="217" ht="20" customFormat="1" customHeight="1" s="1">
      <c r="A217" s="241" t="n"/>
      <c r="B217" s="288" t="n"/>
      <c r="C217" s="406" t="n"/>
      <c r="D217" s="406" t="n"/>
      <c r="E217" s="406" t="n"/>
      <c r="F217" s="406" t="n"/>
      <c r="G217" s="406" t="n"/>
      <c r="H217" s="406" t="n"/>
      <c r="I217" s="406" t="n"/>
      <c r="J217" s="406" t="n"/>
      <c r="K217" s="406" t="n"/>
    </row>
    <row r="218" ht="20" customFormat="1" customHeight="1" s="1">
      <c r="A218" s="241" t="n"/>
      <c r="B218" s="288" t="n"/>
      <c r="C218" s="406" t="n"/>
      <c r="D218" s="406" t="n"/>
      <c r="E218" s="406" t="n"/>
      <c r="F218" s="406" t="n"/>
      <c r="G218" s="406" t="n"/>
      <c r="H218" s="406" t="n"/>
      <c r="I218" s="406" t="n"/>
      <c r="J218" s="406" t="n"/>
      <c r="K218" s="406" t="n"/>
    </row>
    <row r="219" ht="20" customFormat="1" customHeight="1" s="1">
      <c r="A219" s="241" t="n"/>
      <c r="B219" s="288" t="n"/>
      <c r="C219" s="406" t="n"/>
      <c r="D219" s="406" t="n"/>
      <c r="E219" s="406" t="n"/>
      <c r="F219" s="406" t="n"/>
      <c r="G219" s="406" t="n"/>
      <c r="H219" s="406" t="n"/>
      <c r="I219" s="406" t="n"/>
      <c r="J219" s="406" t="n"/>
      <c r="K219" s="406" t="n"/>
    </row>
    <row r="220" ht="20" customFormat="1" customHeight="1" s="1">
      <c r="A220" s="241" t="n"/>
      <c r="B220" s="288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</row>
    <row r="221" ht="20" customFormat="1" customHeight="1" s="1">
      <c r="A221" s="241" t="n"/>
      <c r="B221" s="288" t="n"/>
      <c r="C221" s="406" t="n"/>
      <c r="D221" s="406" t="n"/>
      <c r="E221" s="406" t="n"/>
      <c r="F221" s="406" t="n"/>
      <c r="G221" s="406" t="n"/>
      <c r="H221" s="406" t="n"/>
      <c r="I221" s="406" t="n"/>
      <c r="J221" s="406" t="n"/>
      <c r="K221" s="406" t="n"/>
    </row>
    <row r="222" ht="20" customFormat="1" customHeight="1" s="1">
      <c r="A222" s="241" t="n"/>
      <c r="B222" s="288" t="n"/>
      <c r="C222" s="406" t="n"/>
      <c r="D222" s="406" t="n"/>
      <c r="E222" s="406" t="n"/>
      <c r="F222" s="406" t="n"/>
      <c r="G222" s="406" t="n"/>
      <c r="H222" s="406" t="n"/>
      <c r="I222" s="406" t="n"/>
      <c r="J222" s="406" t="n"/>
      <c r="K222" s="406" t="n"/>
    </row>
    <row r="223" ht="20" customFormat="1" customHeight="1" s="1">
      <c r="A223" s="241" t="n"/>
      <c r="B223" s="288" t="n"/>
      <c r="C223" s="406" t="n"/>
      <c r="D223" s="406" t="n"/>
      <c r="E223" s="406" t="n"/>
      <c r="F223" s="406" t="n"/>
      <c r="G223" s="406" t="n"/>
      <c r="H223" s="406" t="n"/>
      <c r="I223" s="406" t="n"/>
      <c r="J223" s="406" t="n"/>
      <c r="K223" s="406" t="n"/>
    </row>
    <row r="224" ht="20" customFormat="1" customHeight="1" s="1">
      <c r="A224" s="241" t="n"/>
      <c r="B224" s="288" t="n"/>
      <c r="C224" s="406" t="n"/>
      <c r="D224" s="406" t="n"/>
      <c r="E224" s="406" t="n"/>
      <c r="F224" s="406" t="n"/>
      <c r="G224" s="406" t="n"/>
      <c r="H224" s="406" t="n"/>
      <c r="I224" s="406" t="n"/>
      <c r="J224" s="406" t="n"/>
      <c r="K224" s="406" t="n"/>
    </row>
    <row r="225" ht="20" customFormat="1" customHeight="1" s="1">
      <c r="A225" s="241" t="n"/>
      <c r="B225" s="288" t="n"/>
      <c r="C225" s="406" t="n"/>
      <c r="D225" s="406" t="n"/>
      <c r="E225" s="406" t="n"/>
      <c r="F225" s="406" t="n"/>
      <c r="G225" s="406" t="n"/>
      <c r="H225" s="406" t="n"/>
      <c r="I225" s="406" t="n"/>
      <c r="J225" s="406" t="n"/>
      <c r="K225" s="406" t="n"/>
    </row>
    <row r="226" ht="20" customFormat="1" customHeight="1" s="1">
      <c r="A226" s="241" t="n"/>
      <c r="B226" s="288" t="n"/>
      <c r="C226" s="406" t="n"/>
      <c r="D226" s="406" t="n"/>
      <c r="E226" s="406" t="n"/>
      <c r="F226" s="406" t="n"/>
      <c r="G226" s="406" t="n"/>
      <c r="H226" s="406" t="n"/>
      <c r="I226" s="406" t="n"/>
      <c r="J226" s="406" t="n"/>
      <c r="K226" s="406" t="n"/>
    </row>
    <row r="227" ht="20" customFormat="1" customHeight="1" s="1">
      <c r="A227" s="241" t="n"/>
      <c r="B227" s="288" t="n"/>
      <c r="C227" s="406" t="n"/>
      <c r="D227" s="406" t="n"/>
      <c r="E227" s="406" t="n"/>
      <c r="F227" s="406" t="n"/>
      <c r="G227" s="406" t="n"/>
      <c r="H227" s="406" t="n"/>
      <c r="I227" s="406" t="n"/>
      <c r="J227" s="406" t="n"/>
      <c r="K227" s="406" t="n"/>
    </row>
    <row r="228" ht="20" customFormat="1" customHeight="1" s="1">
      <c r="A228" s="241" t="n"/>
      <c r="B228" s="288" t="n"/>
      <c r="C228" s="406" t="n"/>
      <c r="D228" s="406" t="n"/>
      <c r="E228" s="406" t="n"/>
      <c r="F228" s="406" t="n"/>
      <c r="G228" s="406" t="n"/>
      <c r="H228" s="406" t="n"/>
      <c r="I228" s="406" t="n"/>
      <c r="J228" s="406" t="n"/>
      <c r="K228" s="406" t="n"/>
    </row>
    <row r="229" ht="20" customFormat="1" customHeight="1" s="1">
      <c r="A229" s="241" t="n"/>
      <c r="B229" s="288" t="n"/>
      <c r="C229" s="406" t="n"/>
      <c r="D229" s="406" t="n"/>
      <c r="E229" s="406" t="n"/>
      <c r="F229" s="406" t="n"/>
      <c r="G229" s="406" t="n"/>
      <c r="H229" s="406" t="n"/>
      <c r="I229" s="406" t="n"/>
      <c r="J229" s="406" t="n"/>
      <c r="K229" s="406" t="n"/>
    </row>
    <row r="230" ht="20" customFormat="1" customHeight="1" s="1">
      <c r="A230" s="241" t="n"/>
      <c r="B230" s="288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</row>
    <row r="231" ht="20" customFormat="1" customHeight="1" s="1">
      <c r="A231" s="241" t="n"/>
      <c r="B231" s="288" t="n"/>
      <c r="C231" s="406" t="n"/>
      <c r="D231" s="406" t="n"/>
      <c r="E231" s="406" t="n"/>
      <c r="F231" s="406" t="n"/>
      <c r="G231" s="406" t="n"/>
      <c r="H231" s="406" t="n"/>
      <c r="I231" s="406" t="n"/>
      <c r="J231" s="406" t="n"/>
      <c r="K231" s="406" t="n"/>
    </row>
    <row r="232" ht="20" customFormat="1" customHeight="1" s="1">
      <c r="A232" s="241" t="n"/>
      <c r="B232" s="288" t="n"/>
      <c r="C232" s="406" t="n"/>
      <c r="D232" s="406" t="n"/>
      <c r="E232" s="406" t="n"/>
      <c r="F232" s="406" t="n"/>
      <c r="G232" s="406" t="n"/>
      <c r="H232" s="406" t="n"/>
      <c r="I232" s="406" t="n"/>
      <c r="J232" s="406" t="n"/>
      <c r="K232" s="406" t="n"/>
    </row>
    <row r="233" ht="20" customFormat="1" customHeight="1" s="1">
      <c r="A233" s="241" t="n"/>
      <c r="B233" s="288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</row>
    <row r="234" ht="20" customFormat="1" customHeight="1" s="1">
      <c r="A234" s="241" t="n"/>
      <c r="B234" s="288" t="n"/>
      <c r="C234" s="406" t="n"/>
      <c r="D234" s="406" t="n"/>
      <c r="E234" s="406" t="n"/>
      <c r="F234" s="406" t="n"/>
      <c r="G234" s="406" t="n"/>
      <c r="H234" s="406" t="n"/>
      <c r="I234" s="406" t="n"/>
      <c r="J234" s="406" t="n"/>
      <c r="K234" s="406" t="n"/>
    </row>
    <row r="235" ht="20" customFormat="1" customHeight="1" s="1">
      <c r="A235" s="241" t="n"/>
      <c r="B235" s="288" t="n"/>
      <c r="C235" s="406" t="n"/>
      <c r="D235" s="406" t="n"/>
      <c r="E235" s="406" t="n"/>
      <c r="F235" s="406" t="n"/>
      <c r="G235" s="406" t="n"/>
      <c r="H235" s="406" t="n"/>
      <c r="I235" s="406" t="n"/>
      <c r="J235" s="406" t="n"/>
      <c r="K235" s="406" t="n"/>
    </row>
    <row r="236" ht="20" customFormat="1" customHeight="1" s="1">
      <c r="A236" s="241" t="n"/>
      <c r="B236" s="288" t="n"/>
      <c r="C236" s="406" t="n"/>
      <c r="D236" s="406" t="n"/>
      <c r="E236" s="406" t="n"/>
      <c r="F236" s="406" t="n"/>
      <c r="G236" s="406" t="n"/>
      <c r="H236" s="406" t="n"/>
      <c r="I236" s="406" t="n"/>
      <c r="J236" s="406" t="n"/>
      <c r="K236" s="406" t="n"/>
    </row>
    <row r="237" ht="20" customFormat="1" customHeight="1" s="1">
      <c r="A237" s="241" t="n"/>
      <c r="B237" s="288" t="n"/>
      <c r="C237" s="406" t="n"/>
      <c r="D237" s="406" t="n"/>
      <c r="E237" s="406" t="n"/>
      <c r="F237" s="406" t="n"/>
      <c r="G237" s="406" t="n"/>
      <c r="H237" s="406" t="n"/>
      <c r="I237" s="406" t="n"/>
      <c r="J237" s="406" t="n"/>
      <c r="K237" s="406" t="n"/>
    </row>
    <row r="238" ht="20" customFormat="1" customHeight="1" s="1">
      <c r="A238" s="241" t="n"/>
      <c r="B238" s="288" t="n"/>
      <c r="C238" s="406" t="n"/>
      <c r="D238" s="406" t="n"/>
      <c r="E238" s="406" t="n"/>
      <c r="F238" s="406" t="n"/>
      <c r="G238" s="406" t="n"/>
      <c r="H238" s="406" t="n"/>
      <c r="I238" s="406" t="n"/>
      <c r="J238" s="406" t="n"/>
      <c r="K238" s="406" t="n"/>
    </row>
    <row r="239" ht="20" customFormat="1" customHeight="1" s="1">
      <c r="A239" s="241" t="n"/>
      <c r="B239" s="288" t="n"/>
      <c r="C239" s="406" t="n"/>
      <c r="D239" s="406" t="n"/>
      <c r="E239" s="406" t="n"/>
      <c r="F239" s="406" t="n"/>
      <c r="G239" s="406" t="n"/>
      <c r="H239" s="406" t="n"/>
      <c r="I239" s="406" t="n"/>
      <c r="J239" s="406" t="n"/>
      <c r="K239" s="406" t="n"/>
    </row>
    <row r="240" ht="20" customFormat="1" customHeight="1" s="1">
      <c r="A240" s="241" t="n"/>
      <c r="B240" s="288" t="n"/>
      <c r="C240" s="406" t="n"/>
      <c r="D240" s="406" t="n"/>
      <c r="E240" s="406" t="n"/>
      <c r="F240" s="406" t="n"/>
      <c r="G240" s="406" t="n"/>
      <c r="H240" s="406" t="n"/>
      <c r="I240" s="406" t="n"/>
      <c r="J240" s="406" t="n"/>
      <c r="K240" s="406" t="n"/>
    </row>
    <row r="241" ht="20" customFormat="1" customHeight="1" s="1">
      <c r="A241" s="241" t="n"/>
      <c r="B241" s="288" t="n"/>
      <c r="C241" s="406" t="n"/>
      <c r="D241" s="406" t="n"/>
      <c r="E241" s="406" t="n"/>
      <c r="F241" s="406" t="n"/>
      <c r="G241" s="406" t="n"/>
      <c r="H241" s="406" t="n"/>
      <c r="I241" s="406" t="n"/>
      <c r="J241" s="406" t="n"/>
      <c r="K241" s="406" t="n"/>
    </row>
    <row r="242" ht="20" customFormat="1" customHeight="1" s="1">
      <c r="A242" s="241" t="n"/>
      <c r="B242" s="288" t="n"/>
      <c r="C242" s="406" t="n"/>
      <c r="D242" s="406" t="n"/>
      <c r="E242" s="406" t="n"/>
      <c r="F242" s="406" t="n"/>
      <c r="G242" s="406" t="n"/>
      <c r="H242" s="406" t="n"/>
      <c r="I242" s="406" t="n"/>
      <c r="J242" s="406" t="n"/>
      <c r="K242" s="406" t="n"/>
    </row>
    <row r="243" ht="20" customFormat="1" customHeight="1" s="1">
      <c r="A243" s="241" t="n"/>
      <c r="B243" s="288" t="n"/>
      <c r="C243" s="406" t="n"/>
      <c r="D243" s="406" t="n"/>
      <c r="E243" s="406" t="n"/>
      <c r="F243" s="406" t="n"/>
      <c r="G243" s="406" t="n"/>
      <c r="H243" s="406" t="n"/>
      <c r="I243" s="406" t="n"/>
      <c r="J243" s="406" t="n"/>
      <c r="K243" s="406" t="n"/>
    </row>
    <row r="244" ht="20" customFormat="1" customHeight="1" s="1">
      <c r="A244" s="241" t="n"/>
      <c r="B244" s="288" t="n"/>
      <c r="C244" s="406" t="n"/>
      <c r="D244" s="406" t="n"/>
      <c r="E244" s="406" t="n"/>
      <c r="F244" s="406" t="n"/>
      <c r="G244" s="406" t="n"/>
      <c r="H244" s="406" t="n"/>
      <c r="I244" s="406" t="n"/>
      <c r="J244" s="406" t="n"/>
      <c r="K244" s="406" t="n"/>
    </row>
    <row r="245" ht="20" customFormat="1" customHeight="1" s="1">
      <c r="A245" s="241" t="n"/>
      <c r="B245" s="288" t="n"/>
      <c r="C245" s="406" t="n"/>
      <c r="D245" s="406" t="n"/>
      <c r="E245" s="406" t="n"/>
      <c r="F245" s="406" t="n"/>
      <c r="G245" s="406" t="n"/>
      <c r="H245" s="406" t="n"/>
      <c r="I245" s="406" t="n"/>
      <c r="J245" s="406" t="n"/>
      <c r="K245" s="406" t="n"/>
    </row>
    <row r="246" ht="20" customFormat="1" customHeight="1" s="1">
      <c r="A246" s="241" t="n"/>
      <c r="B246" s="288" t="n"/>
      <c r="C246" s="406" t="n"/>
      <c r="D246" s="406" t="n"/>
      <c r="E246" s="406" t="n"/>
      <c r="F246" s="406" t="n"/>
      <c r="G246" s="406" t="n"/>
      <c r="H246" s="406" t="n"/>
      <c r="I246" s="406" t="n"/>
      <c r="J246" s="406" t="n"/>
      <c r="K246" s="406" t="n"/>
    </row>
    <row r="247" ht="20" customFormat="1" customHeight="1" s="1">
      <c r="A247" s="241" t="n"/>
      <c r="B247" s="288" t="n"/>
      <c r="C247" s="406" t="n"/>
      <c r="D247" s="406" t="n"/>
      <c r="E247" s="406" t="n"/>
      <c r="F247" s="406" t="n"/>
      <c r="G247" s="406" t="n"/>
      <c r="H247" s="406" t="n"/>
      <c r="I247" s="406" t="n"/>
      <c r="J247" s="406" t="n"/>
      <c r="K247" s="406" t="n"/>
    </row>
    <row r="248" ht="20" customFormat="1" customHeight="1" s="1">
      <c r="A248" s="241" t="n"/>
      <c r="B248" s="288" t="n"/>
      <c r="C248" s="406" t="n"/>
      <c r="D248" s="406" t="n"/>
      <c r="E248" s="406" t="n"/>
      <c r="F248" s="406" t="n"/>
      <c r="G248" s="406" t="n"/>
      <c r="H248" s="406" t="n"/>
      <c r="I248" s="406" t="n"/>
      <c r="J248" s="406" t="n"/>
      <c r="K248" s="406" t="n"/>
    </row>
    <row r="249" ht="20" customFormat="1" customHeight="1" s="1">
      <c r="A249" s="241" t="n"/>
      <c r="B249" s="288" t="n"/>
      <c r="C249" s="406" t="n"/>
      <c r="D249" s="406" t="n"/>
      <c r="E249" s="406" t="n"/>
      <c r="F249" s="406" t="n"/>
      <c r="G249" s="406" t="n"/>
      <c r="H249" s="406" t="n"/>
      <c r="I249" s="406" t="n"/>
      <c r="J249" s="406" t="n"/>
      <c r="K249" s="406" t="n"/>
    </row>
    <row r="250" ht="20" customFormat="1" customHeight="1" s="1">
      <c r="A250" s="241" t="n"/>
      <c r="B250" s="288" t="n"/>
      <c r="C250" s="406" t="n"/>
      <c r="D250" s="406" t="n"/>
      <c r="E250" s="406" t="n"/>
      <c r="F250" s="406" t="n"/>
      <c r="G250" s="406" t="n"/>
      <c r="H250" s="406" t="n"/>
      <c r="I250" s="406" t="n"/>
      <c r="J250" s="406" t="n"/>
      <c r="K250" s="406" t="n"/>
    </row>
    <row r="251" ht="20" customFormat="1" customHeight="1" s="1">
      <c r="A251" s="241" t="n"/>
      <c r="B251" s="288" t="n"/>
      <c r="C251" s="406" t="n"/>
      <c r="D251" s="406" t="n"/>
      <c r="E251" s="406" t="n"/>
      <c r="F251" s="406" t="n"/>
      <c r="G251" s="406" t="n"/>
      <c r="H251" s="406" t="n"/>
      <c r="I251" s="406" t="n"/>
      <c r="J251" s="406" t="n"/>
      <c r="K251" s="406" t="n"/>
    </row>
    <row r="252" ht="16.5" customFormat="1" customHeight="1" s="1">
      <c r="A252" s="241" t="n"/>
      <c r="B252" s="288" t="n"/>
      <c r="C252" s="406" t="n"/>
      <c r="D252" s="406" t="n"/>
      <c r="E252" s="406" t="n"/>
      <c r="F252" s="406" t="n"/>
      <c r="G252" s="406" t="n"/>
      <c r="H252" s="406" t="n"/>
      <c r="I252" s="406" t="n"/>
      <c r="J252" s="406" t="n"/>
      <c r="K252" s="406" t="n"/>
    </row>
    <row r="253" ht="16.5" customFormat="1" customHeight="1" s="1">
      <c r="A253" s="241" t="n"/>
      <c r="B253" s="288" t="n"/>
      <c r="C253" s="406" t="n"/>
      <c r="D253" s="406" t="n"/>
      <c r="E253" s="406" t="n"/>
      <c r="F253" s="406" t="n"/>
      <c r="G253" s="406" t="n"/>
      <c r="H253" s="406" t="n"/>
      <c r="I253" s="406" t="n"/>
      <c r="J253" s="406" t="n"/>
      <c r="K253" s="406" t="n"/>
    </row>
    <row r="254" ht="16.5" customFormat="1" customHeight="1" s="1">
      <c r="A254" s="241" t="n"/>
      <c r="B254" s="288" t="n"/>
      <c r="C254" s="406" t="n"/>
      <c r="D254" s="406" t="n"/>
      <c r="E254" s="406" t="n"/>
      <c r="F254" s="406" t="n"/>
      <c r="G254" s="406" t="n"/>
      <c r="H254" s="406" t="n"/>
      <c r="I254" s="406" t="n"/>
      <c r="J254" s="406" t="n"/>
      <c r="K254" s="406" t="n"/>
    </row>
    <row r="255" ht="16.5" customFormat="1" customHeight="1" s="1">
      <c r="A255" s="241" t="n"/>
      <c r="B255" s="288" t="n"/>
      <c r="C255" s="406" t="n"/>
      <c r="D255" s="406" t="n"/>
      <c r="E255" s="406" t="n"/>
      <c r="F255" s="406" t="n"/>
      <c r="G255" s="406" t="n"/>
      <c r="H255" s="406" t="n"/>
      <c r="I255" s="406" t="n"/>
      <c r="J255" s="406" t="n"/>
      <c r="K255" s="406" t="n"/>
    </row>
    <row r="256" ht="16.5" customFormat="1" customHeight="1" s="1">
      <c r="A256" s="241" t="n"/>
      <c r="B256" s="288" t="n"/>
      <c r="C256" s="406" t="n"/>
      <c r="D256" s="406" t="n"/>
      <c r="E256" s="406" t="n"/>
      <c r="F256" s="406" t="n"/>
      <c r="G256" s="406" t="n"/>
      <c r="H256" s="406" t="n"/>
      <c r="I256" s="406" t="n"/>
      <c r="J256" s="406" t="n"/>
      <c r="K256" s="406" t="n"/>
    </row>
    <row r="257" ht="16.5" customFormat="1" customHeight="1" s="1">
      <c r="A257" s="241" t="n"/>
      <c r="B257" s="288" t="n"/>
      <c r="C257" s="406" t="n"/>
      <c r="D257" s="406" t="n"/>
      <c r="E257" s="406" t="n"/>
      <c r="F257" s="406" t="n"/>
      <c r="G257" s="406" t="n"/>
      <c r="H257" s="406" t="n"/>
      <c r="I257" s="406" t="n"/>
      <c r="J257" s="406" t="n"/>
      <c r="K257" s="406" t="n"/>
    </row>
    <row r="258" ht="16.5" customFormat="1" customHeight="1" s="1">
      <c r="A258" s="241" t="n"/>
      <c r="B258" s="288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</row>
    <row r="259" ht="16.5" customFormat="1" customHeight="1" s="1">
      <c r="A259" s="241" t="n"/>
      <c r="B259" s="288" t="n"/>
      <c r="C259" s="406" t="n"/>
      <c r="D259" s="406" t="n"/>
      <c r="E259" s="406" t="n"/>
      <c r="F259" s="406" t="n"/>
      <c r="G259" s="406" t="n"/>
      <c r="H259" s="406" t="n"/>
      <c r="I259" s="406" t="n"/>
      <c r="J259" s="406" t="n"/>
      <c r="K259" s="406" t="n"/>
    </row>
    <row r="260" ht="16.5" customFormat="1" customHeight="1" s="1">
      <c r="A260" s="241" t="n"/>
      <c r="B260" s="288" t="n"/>
      <c r="C260" s="406" t="n"/>
      <c r="D260" s="406" t="n"/>
      <c r="E260" s="406" t="n"/>
      <c r="F260" s="406" t="n"/>
      <c r="G260" s="406" t="n"/>
      <c r="H260" s="406" t="n"/>
      <c r="I260" s="406" t="n"/>
      <c r="J260" s="406" t="n"/>
      <c r="K260" s="406" t="n"/>
    </row>
    <row r="261" ht="16.5" customFormat="1" customHeight="1" s="1">
      <c r="A261" s="241" t="n"/>
      <c r="B261" s="288" t="n"/>
      <c r="C261" s="406" t="n"/>
      <c r="D261" s="406" t="n"/>
      <c r="E261" s="406" t="n"/>
      <c r="F261" s="406" t="n"/>
      <c r="G261" s="406" t="n"/>
      <c r="H261" s="406" t="n"/>
      <c r="I261" s="406" t="n"/>
      <c r="J261" s="406" t="n"/>
      <c r="K261" s="406" t="n"/>
    </row>
    <row r="262" ht="16.5" customFormat="1" customHeight="1" s="1">
      <c r="A262" s="241" t="n"/>
      <c r="B262" s="288" t="n"/>
      <c r="C262" s="406" t="n"/>
      <c r="D262" s="406" t="n"/>
      <c r="E262" s="406" t="n"/>
      <c r="F262" s="406" t="n"/>
      <c r="G262" s="406" t="n"/>
      <c r="H262" s="406" t="n"/>
      <c r="I262" s="406" t="n"/>
      <c r="J262" s="406" t="n"/>
      <c r="K262" s="406" t="n"/>
    </row>
    <row r="263" ht="16.5" customFormat="1" customHeight="1" s="1">
      <c r="A263" s="241" t="n"/>
      <c r="B263" s="288" t="n"/>
      <c r="C263" s="406" t="n"/>
      <c r="D263" s="406" t="n"/>
      <c r="E263" s="406" t="n"/>
      <c r="F263" s="406" t="n"/>
      <c r="G263" s="406" t="n"/>
      <c r="H263" s="406" t="n"/>
      <c r="I263" s="406" t="n"/>
      <c r="J263" s="406" t="n"/>
      <c r="K263" s="406" t="n"/>
    </row>
    <row r="264" ht="16.5" customFormat="1" customHeight="1" s="1">
      <c r="A264" s="241" t="n"/>
      <c r="B264" s="288" t="n"/>
      <c r="C264" s="406" t="n"/>
      <c r="D264" s="406" t="n"/>
      <c r="E264" s="406" t="n"/>
      <c r="F264" s="406" t="n"/>
      <c r="G264" s="406" t="n"/>
      <c r="H264" s="406" t="n"/>
      <c r="I264" s="406" t="n"/>
      <c r="J264" s="406" t="n"/>
      <c r="K264" s="406" t="n"/>
    </row>
    <row r="265" ht="16.5" customFormat="1" customHeight="1" s="1">
      <c r="A265" s="241" t="n"/>
      <c r="B265" s="288" t="n"/>
      <c r="C265" s="406" t="n"/>
      <c r="D265" s="406" t="n"/>
      <c r="E265" s="406" t="n"/>
      <c r="F265" s="406" t="n"/>
      <c r="G265" s="406" t="n"/>
      <c r="H265" s="406" t="n"/>
      <c r="I265" s="406" t="n"/>
      <c r="J265" s="406" t="n"/>
      <c r="K265" s="406" t="n"/>
    </row>
    <row r="266" ht="16.5" customFormat="1" customHeight="1" s="1">
      <c r="A266" s="241" t="n"/>
      <c r="B266" s="288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</row>
    <row r="267" ht="16.5" customFormat="1" customHeight="1" s="1">
      <c r="A267" s="241" t="n"/>
      <c r="B267" s="288" t="n"/>
      <c r="C267" s="406" t="n"/>
      <c r="D267" s="406" t="n"/>
      <c r="E267" s="406" t="n"/>
      <c r="F267" s="406" t="n"/>
      <c r="G267" s="406" t="n"/>
      <c r="H267" s="406" t="n"/>
      <c r="I267" s="406" t="n"/>
      <c r="J267" s="406" t="n"/>
      <c r="K267" s="406" t="n"/>
    </row>
    <row r="268" ht="16.5" customFormat="1" customHeight="1" s="1">
      <c r="A268" s="241" t="n"/>
      <c r="B268" s="288" t="n"/>
      <c r="C268" s="406" t="n"/>
      <c r="D268" s="406" t="n"/>
      <c r="E268" s="406" t="n"/>
      <c r="F268" s="406" t="n"/>
      <c r="G268" s="406" t="n"/>
      <c r="H268" s="406" t="n"/>
      <c r="I268" s="406" t="n"/>
      <c r="J268" s="406" t="n"/>
      <c r="K268" s="406" t="n"/>
    </row>
    <row r="269" ht="16.5" customFormat="1" customHeight="1" s="1">
      <c r="A269" s="241" t="n"/>
      <c r="B269" s="288" t="n"/>
      <c r="C269" s="406" t="n"/>
      <c r="D269" s="406" t="n"/>
      <c r="E269" s="406" t="n"/>
      <c r="F269" s="406" t="n"/>
      <c r="G269" s="406" t="n"/>
      <c r="H269" s="406" t="n"/>
      <c r="I269" s="406" t="n"/>
      <c r="J269" s="406" t="n"/>
      <c r="K269" s="406" t="n"/>
    </row>
    <row r="270" ht="16.5" customFormat="1" customHeight="1" s="1">
      <c r="A270" s="241" t="n"/>
      <c r="B270" s="288" t="n"/>
      <c r="C270" s="406" t="n"/>
      <c r="D270" s="406" t="n"/>
      <c r="E270" s="406" t="n"/>
      <c r="F270" s="406" t="n"/>
      <c r="G270" s="406" t="n"/>
      <c r="H270" s="406" t="n"/>
      <c r="I270" s="406" t="n"/>
      <c r="J270" s="406" t="n"/>
      <c r="K270" s="406" t="n"/>
    </row>
    <row r="271" ht="16.5" customFormat="1" customHeight="1" s="1">
      <c r="A271" s="241" t="n"/>
      <c r="B271" s="288" t="n"/>
      <c r="C271" s="406" t="n"/>
      <c r="D271" s="406" t="n"/>
      <c r="E271" s="406" t="n"/>
      <c r="F271" s="406" t="n"/>
      <c r="G271" s="406" t="n"/>
      <c r="H271" s="406" t="n"/>
      <c r="I271" s="406" t="n"/>
      <c r="J271" s="406" t="n"/>
      <c r="K271" s="406" t="n"/>
    </row>
    <row r="272" ht="16.5" customFormat="1" customHeight="1" s="1">
      <c r="A272" s="241" t="n"/>
      <c r="B272" s="288" t="n"/>
      <c r="C272" s="406" t="n"/>
      <c r="D272" s="406" t="n"/>
      <c r="E272" s="406" t="n"/>
      <c r="F272" s="406" t="n"/>
      <c r="G272" s="406" t="n"/>
      <c r="H272" s="406" t="n"/>
      <c r="I272" s="406" t="n"/>
      <c r="J272" s="406" t="n"/>
      <c r="K272" s="406" t="n"/>
    </row>
    <row r="273" ht="16.5" customFormat="1" customHeight="1" s="1">
      <c r="A273" s="241" t="n"/>
      <c r="B273" s="288" t="n"/>
      <c r="C273" s="406" t="n"/>
      <c r="D273" s="406" t="n"/>
      <c r="E273" s="406" t="n"/>
      <c r="F273" s="406" t="n"/>
      <c r="G273" s="406" t="n"/>
      <c r="H273" s="406" t="n"/>
      <c r="I273" s="406" t="n"/>
      <c r="J273" s="406" t="n"/>
      <c r="K273" s="406" t="n"/>
    </row>
    <row r="274" ht="16.5" customFormat="1" customHeight="1" s="1">
      <c r="A274" s="241" t="n"/>
      <c r="B274" s="288" t="n"/>
      <c r="C274" s="406" t="n"/>
      <c r="D274" s="406" t="n"/>
      <c r="E274" s="406" t="n"/>
      <c r="F274" s="406" t="n"/>
      <c r="G274" s="406" t="n"/>
      <c r="H274" s="406" t="n"/>
      <c r="I274" s="406" t="n"/>
      <c r="J274" s="406" t="n"/>
      <c r="K274" s="406" t="n"/>
    </row>
    <row r="275" ht="16.5" customFormat="1" customHeight="1" s="1">
      <c r="A275" s="241" t="n"/>
      <c r="B275" s="288" t="n"/>
      <c r="C275" s="406" t="n"/>
      <c r="D275" s="406" t="n"/>
      <c r="E275" s="406" t="n"/>
      <c r="F275" s="406" t="n"/>
      <c r="G275" s="406" t="n"/>
      <c r="H275" s="406" t="n"/>
      <c r="I275" s="406" t="n"/>
      <c r="J275" s="406" t="n"/>
      <c r="K275" s="406" t="n"/>
    </row>
    <row r="276" ht="16.5" customFormat="1" customHeight="1" s="1">
      <c r="A276" s="241" t="n"/>
      <c r="B276" s="288" t="n"/>
      <c r="C276" s="406" t="n"/>
      <c r="D276" s="406" t="n"/>
      <c r="E276" s="406" t="n"/>
      <c r="F276" s="406" t="n"/>
      <c r="G276" s="406" t="n"/>
      <c r="H276" s="406" t="n"/>
      <c r="I276" s="406" t="n"/>
      <c r="J276" s="406" t="n"/>
      <c r="K276" s="406" t="n"/>
    </row>
    <row r="277" ht="16.5" customFormat="1" customHeight="1" s="1">
      <c r="A277" s="241" t="n"/>
      <c r="B277" s="288" t="n"/>
      <c r="C277" s="406" t="n"/>
      <c r="D277" s="406" t="n"/>
      <c r="E277" s="406" t="n"/>
      <c r="F277" s="406" t="n"/>
      <c r="G277" s="406" t="n"/>
      <c r="H277" s="406" t="n"/>
      <c r="I277" s="406" t="n"/>
      <c r="J277" s="406" t="n"/>
      <c r="K277" s="406" t="n"/>
    </row>
    <row r="278" ht="16.5" customFormat="1" customHeight="1" s="1">
      <c r="A278" s="241" t="n"/>
      <c r="B278" s="288" t="n"/>
      <c r="C278" s="406" t="n"/>
      <c r="D278" s="406" t="n"/>
      <c r="E278" s="406" t="n"/>
      <c r="F278" s="406" t="n"/>
      <c r="G278" s="406" t="n"/>
      <c r="H278" s="406" t="n"/>
      <c r="I278" s="406" t="n"/>
      <c r="J278" s="406" t="n"/>
      <c r="K278" s="406" t="n"/>
    </row>
    <row r="279" ht="16.5" customFormat="1" customHeight="1" s="1">
      <c r="A279" s="241" t="n"/>
      <c r="B279" s="288" t="n"/>
      <c r="C279" s="406" t="n"/>
      <c r="D279" s="406" t="n"/>
      <c r="E279" s="406" t="n"/>
      <c r="F279" s="406" t="n"/>
      <c r="G279" s="406" t="n"/>
      <c r="H279" s="406" t="n"/>
      <c r="I279" s="406" t="n"/>
      <c r="J279" s="406" t="n"/>
      <c r="K279" s="406" t="n"/>
    </row>
    <row r="280" ht="16.5" customFormat="1" customHeight="1" s="1">
      <c r="A280" s="241" t="n"/>
      <c r="B280" s="288" t="n"/>
      <c r="C280" s="406" t="n"/>
      <c r="D280" s="406" t="n"/>
      <c r="E280" s="406" t="n"/>
      <c r="F280" s="406" t="n"/>
      <c r="G280" s="406" t="n"/>
      <c r="H280" s="406" t="n"/>
      <c r="I280" s="406" t="n"/>
      <c r="J280" s="406" t="n"/>
      <c r="K280" s="406" t="n"/>
    </row>
    <row r="281" ht="16.5" customFormat="1" customHeight="1" s="1">
      <c r="A281" s="241" t="n"/>
      <c r="B281" s="288" t="n"/>
      <c r="C281" s="406" t="n"/>
      <c r="D281" s="406" t="n"/>
      <c r="E281" s="406" t="n"/>
      <c r="F281" s="406" t="n"/>
      <c r="G281" s="406" t="n"/>
      <c r="H281" s="406" t="n"/>
      <c r="I281" s="406" t="n"/>
      <c r="J281" s="406" t="n"/>
      <c r="K281" s="406" t="n"/>
    </row>
    <row r="282" ht="16.5" customFormat="1" customHeight="1" s="1">
      <c r="A282" s="241" t="n"/>
      <c r="B282" s="288" t="n"/>
      <c r="C282" s="406" t="n"/>
      <c r="D282" s="406" t="n"/>
      <c r="E282" s="406" t="n"/>
      <c r="F282" s="406" t="n"/>
      <c r="G282" s="406" t="n"/>
      <c r="H282" s="406" t="n"/>
      <c r="I282" s="406" t="n"/>
      <c r="J282" s="406" t="n"/>
      <c r="K282" s="406" t="n"/>
    </row>
    <row r="283" ht="16.5" customFormat="1" customHeight="1" s="1">
      <c r="A283" s="241" t="n"/>
      <c r="B283" s="288" t="n"/>
      <c r="C283" s="406" t="n"/>
      <c r="D283" s="406" t="n"/>
      <c r="E283" s="406" t="n"/>
      <c r="F283" s="406" t="n"/>
      <c r="G283" s="406" t="n"/>
      <c r="H283" s="406" t="n"/>
      <c r="I283" s="406" t="n"/>
      <c r="J283" s="406" t="n"/>
      <c r="K283" s="406" t="n"/>
    </row>
    <row r="284" ht="16.5" customFormat="1" customHeight="1" s="1">
      <c r="A284" s="241" t="n"/>
      <c r="B284" s="288" t="n"/>
      <c r="C284" s="406" t="n"/>
      <c r="D284" s="406" t="n"/>
      <c r="E284" s="406" t="n"/>
      <c r="F284" s="406" t="n"/>
      <c r="G284" s="406" t="n"/>
      <c r="H284" s="406" t="n"/>
      <c r="I284" s="406" t="n"/>
      <c r="J284" s="406" t="n"/>
      <c r="K284" s="406" t="n"/>
    </row>
    <row r="285" ht="16.5" customFormat="1" customHeight="1" s="1">
      <c r="A285" s="241" t="n"/>
      <c r="B285" s="288" t="n"/>
      <c r="C285" s="406" t="n"/>
      <c r="D285" s="406" t="n"/>
      <c r="E285" s="406" t="n"/>
      <c r="F285" s="406" t="n"/>
      <c r="G285" s="406" t="n"/>
      <c r="H285" s="406" t="n"/>
      <c r="I285" s="406" t="n"/>
      <c r="J285" s="406" t="n"/>
      <c r="K285" s="406" t="n"/>
    </row>
    <row r="286" ht="16.5" customFormat="1" customHeight="1" s="1">
      <c r="A286" s="241" t="n"/>
      <c r="B286" s="288" t="n"/>
      <c r="C286" s="406" t="n"/>
      <c r="D286" s="406" t="n"/>
      <c r="E286" s="406" t="n"/>
      <c r="F286" s="406" t="n"/>
      <c r="G286" s="406" t="n"/>
      <c r="H286" s="406" t="n"/>
      <c r="I286" s="406" t="n"/>
      <c r="J286" s="406" t="n"/>
      <c r="K286" s="406" t="n"/>
    </row>
    <row r="287" ht="16.5" customFormat="1" customHeight="1" s="1">
      <c r="A287" s="241" t="n"/>
      <c r="B287" s="288" t="n"/>
      <c r="C287" s="406" t="n"/>
      <c r="D287" s="406" t="n"/>
      <c r="E287" s="406" t="n"/>
      <c r="F287" s="406" t="n"/>
      <c r="G287" s="406" t="n"/>
      <c r="H287" s="406" t="n"/>
      <c r="I287" s="406" t="n"/>
      <c r="J287" s="406" t="n"/>
      <c r="K287" s="406" t="n"/>
    </row>
    <row r="288" ht="16.5" customFormat="1" customHeight="1" s="1">
      <c r="A288" s="241" t="n"/>
      <c r="B288" s="288" t="n"/>
      <c r="C288" s="406" t="n"/>
      <c r="D288" s="406" t="n"/>
      <c r="E288" s="406" t="n"/>
      <c r="F288" s="406" t="n"/>
      <c r="G288" s="406" t="n"/>
      <c r="H288" s="406" t="n"/>
      <c r="I288" s="406" t="n"/>
      <c r="J288" s="406" t="n"/>
      <c r="K288" s="406" t="n"/>
    </row>
    <row r="289" ht="16.5" customFormat="1" customHeight="1" s="1">
      <c r="A289" s="241" t="n"/>
      <c r="B289" s="288" t="n"/>
      <c r="C289" s="406" t="n"/>
      <c r="D289" s="406" t="n"/>
      <c r="E289" s="406" t="n"/>
      <c r="F289" s="406" t="n"/>
      <c r="G289" s="406" t="n"/>
      <c r="H289" s="406" t="n"/>
      <c r="I289" s="406" t="n"/>
      <c r="J289" s="406" t="n"/>
      <c r="K289" s="406" t="n"/>
    </row>
    <row r="290" ht="16.5" customFormat="1" customHeight="1" s="1">
      <c r="A290" s="241" t="n"/>
      <c r="B290" s="288" t="n"/>
      <c r="C290" s="406" t="n"/>
      <c r="D290" s="406" t="n"/>
      <c r="E290" s="406" t="n"/>
      <c r="F290" s="406" t="n"/>
      <c r="G290" s="406" t="n"/>
      <c r="H290" s="406" t="n"/>
      <c r="I290" s="406" t="n"/>
      <c r="J290" s="406" t="n"/>
      <c r="K290" s="406" t="n"/>
    </row>
    <row r="291" ht="16.5" customFormat="1" customHeight="1" s="1">
      <c r="A291" s="241" t="n"/>
      <c r="B291" s="288" t="n"/>
      <c r="C291" s="406" t="n"/>
      <c r="D291" s="406" t="n"/>
      <c r="E291" s="406" t="n"/>
      <c r="F291" s="406" t="n"/>
      <c r="G291" s="406" t="n"/>
      <c r="H291" s="406" t="n"/>
      <c r="I291" s="406" t="n"/>
      <c r="J291" s="406" t="n"/>
      <c r="K291" s="406" t="n"/>
    </row>
    <row r="292" ht="16.5" customFormat="1" customHeight="1" s="1">
      <c r="A292" s="241" t="n"/>
      <c r="B292" s="288" t="n"/>
      <c r="C292" s="406" t="n"/>
      <c r="D292" s="406" t="n"/>
      <c r="E292" s="406" t="n"/>
      <c r="F292" s="406" t="n"/>
      <c r="G292" s="406" t="n"/>
      <c r="H292" s="406" t="n"/>
      <c r="I292" s="406" t="n"/>
      <c r="J292" s="406" t="n"/>
      <c r="K292" s="406" t="n"/>
    </row>
    <row r="293" ht="16.5" customFormat="1" customHeight="1" s="1">
      <c r="A293" s="241" t="n"/>
      <c r="B293" s="288" t="n"/>
      <c r="C293" s="406" t="n"/>
      <c r="D293" s="406" t="n"/>
      <c r="E293" s="406" t="n"/>
      <c r="F293" s="406" t="n"/>
      <c r="G293" s="406" t="n"/>
      <c r="H293" s="406" t="n"/>
      <c r="I293" s="406" t="n"/>
      <c r="J293" s="406" t="n"/>
      <c r="K293" s="406" t="n"/>
    </row>
    <row r="294" ht="16.5" customFormat="1" customHeight="1" s="1">
      <c r="A294" s="241" t="n"/>
      <c r="B294" s="288" t="n"/>
      <c r="C294" s="406" t="n"/>
      <c r="D294" s="406" t="n"/>
      <c r="E294" s="406" t="n"/>
      <c r="F294" s="406" t="n"/>
      <c r="G294" s="406" t="n"/>
      <c r="H294" s="406" t="n"/>
      <c r="I294" s="406" t="n"/>
      <c r="J294" s="406" t="n"/>
      <c r="K294" s="406" t="n"/>
    </row>
    <row r="295" ht="16.5" customFormat="1" customHeight="1" s="1">
      <c r="A295" s="241" t="n"/>
      <c r="B295" s="288" t="n"/>
      <c r="C295" s="406" t="n"/>
      <c r="D295" s="406" t="n"/>
      <c r="E295" s="406" t="n"/>
      <c r="F295" s="406" t="n"/>
      <c r="G295" s="406" t="n"/>
      <c r="H295" s="406" t="n"/>
      <c r="I295" s="406" t="n"/>
      <c r="J295" s="406" t="n"/>
      <c r="K295" s="406" t="n"/>
    </row>
    <row r="296" ht="16.5" customFormat="1" customHeight="1" s="1">
      <c r="A296" s="241" t="n"/>
      <c r="B296" s="288" t="n"/>
      <c r="C296" s="406" t="n"/>
      <c r="D296" s="406" t="n"/>
      <c r="E296" s="406" t="n"/>
      <c r="F296" s="406" t="n"/>
      <c r="G296" s="406" t="n"/>
      <c r="H296" s="406" t="n"/>
      <c r="I296" s="406" t="n"/>
      <c r="J296" s="406" t="n"/>
      <c r="K296" s="406" t="n"/>
    </row>
    <row r="297" ht="16.5" customFormat="1" customHeight="1" s="1">
      <c r="A297" s="241" t="n"/>
      <c r="B297" s="288" t="n"/>
      <c r="C297" s="406" t="n"/>
      <c r="D297" s="406" t="n"/>
      <c r="E297" s="406" t="n"/>
      <c r="F297" s="406" t="n"/>
      <c r="G297" s="406" t="n"/>
      <c r="H297" s="406" t="n"/>
      <c r="I297" s="406" t="n"/>
      <c r="J297" s="406" t="n"/>
      <c r="K297" s="406" t="n"/>
    </row>
    <row r="298" ht="16.5" customFormat="1" customHeight="1" s="1">
      <c r="A298" s="241" t="n"/>
      <c r="B298" s="288" t="n"/>
      <c r="C298" s="406" t="n"/>
      <c r="D298" s="406" t="n"/>
      <c r="E298" s="406" t="n"/>
      <c r="F298" s="406" t="n"/>
      <c r="G298" s="406" t="n"/>
      <c r="H298" s="406" t="n"/>
      <c r="I298" s="406" t="n"/>
      <c r="J298" s="406" t="n"/>
      <c r="K298" s="406" t="n"/>
    </row>
    <row r="299" ht="16.5" customFormat="1" customHeight="1" s="1">
      <c r="A299" s="241" t="n"/>
      <c r="B299" s="288" t="n"/>
      <c r="C299" s="406" t="n"/>
      <c r="D299" s="406" t="n"/>
      <c r="E299" s="406" t="n"/>
      <c r="F299" s="406" t="n"/>
      <c r="G299" s="406" t="n"/>
      <c r="H299" s="406" t="n"/>
      <c r="I299" s="406" t="n"/>
      <c r="J299" s="406" t="n"/>
      <c r="K299" s="406" t="n"/>
    </row>
    <row r="300" ht="16.5" customFormat="1" customHeight="1" s="1">
      <c r="A300" s="241" t="n"/>
      <c r="B300" s="288" t="n"/>
      <c r="C300" s="406" t="n"/>
      <c r="D300" s="406" t="n"/>
      <c r="E300" s="406" t="n"/>
      <c r="F300" s="406" t="n"/>
      <c r="G300" s="406" t="n"/>
      <c r="H300" s="406" t="n"/>
      <c r="I300" s="406" t="n"/>
      <c r="J300" s="406" t="n"/>
      <c r="K300" s="406" t="n"/>
    </row>
    <row r="301" ht="16.5" customFormat="1" customHeight="1" s="1">
      <c r="A301" s="241" t="n"/>
      <c r="B301" s="288" t="n"/>
      <c r="C301" s="406" t="n"/>
      <c r="D301" s="406" t="n"/>
      <c r="E301" s="406" t="n"/>
      <c r="F301" s="406" t="n"/>
      <c r="G301" s="406" t="n"/>
      <c r="H301" s="406" t="n"/>
      <c r="I301" s="406" t="n"/>
      <c r="J301" s="406" t="n"/>
      <c r="K301" s="406" t="n"/>
    </row>
    <row r="302" ht="16.5" customFormat="1" customHeight="1" s="1">
      <c r="A302" s="241" t="n"/>
      <c r="B302" s="288" t="n"/>
      <c r="C302" s="406" t="n"/>
      <c r="D302" s="406" t="n"/>
      <c r="E302" s="406" t="n"/>
      <c r="F302" s="406" t="n"/>
      <c r="G302" s="406" t="n"/>
      <c r="H302" s="406" t="n"/>
      <c r="I302" s="406" t="n"/>
      <c r="J302" s="406" t="n"/>
      <c r="K302" s="406" t="n"/>
    </row>
    <row r="303" ht="16.5" customFormat="1" customHeight="1" s="1">
      <c r="A303" s="241" t="n"/>
      <c r="B303" s="288" t="n"/>
      <c r="C303" s="406" t="n"/>
      <c r="D303" s="406" t="n"/>
      <c r="E303" s="406" t="n"/>
      <c r="F303" s="406" t="n"/>
      <c r="G303" s="406" t="n"/>
      <c r="H303" s="406" t="n"/>
      <c r="I303" s="406" t="n"/>
      <c r="J303" s="406" t="n"/>
      <c r="K303" s="406" t="n"/>
    </row>
    <row r="304" ht="16.5" customFormat="1" customHeight="1" s="1">
      <c r="A304" s="241" t="n"/>
      <c r="B304" s="288" t="n"/>
      <c r="C304" s="406" t="n"/>
      <c r="D304" s="406" t="n"/>
      <c r="E304" s="406" t="n"/>
      <c r="F304" s="406" t="n"/>
      <c r="G304" s="406" t="n"/>
      <c r="H304" s="406" t="n"/>
      <c r="I304" s="406" t="n"/>
      <c r="J304" s="406" t="n"/>
      <c r="K304" s="406" t="n"/>
    </row>
    <row r="305" ht="16.5" customFormat="1" customHeight="1" s="1">
      <c r="A305" s="241" t="n"/>
      <c r="B305" s="288" t="n"/>
      <c r="C305" s="406" t="n"/>
      <c r="D305" s="406" t="n"/>
      <c r="E305" s="406" t="n"/>
      <c r="F305" s="406" t="n"/>
      <c r="G305" s="406" t="n"/>
      <c r="H305" s="406" t="n"/>
      <c r="I305" s="406" t="n"/>
      <c r="J305" s="406" t="n"/>
      <c r="K305" s="406" t="n"/>
    </row>
    <row r="306" ht="16.5" customFormat="1" customHeight="1" s="1">
      <c r="A306" s="241" t="n"/>
      <c r="B306" s="288" t="n"/>
      <c r="C306" s="406" t="n"/>
      <c r="D306" s="406" t="n"/>
      <c r="E306" s="406" t="n"/>
      <c r="F306" s="406" t="n"/>
      <c r="G306" s="406" t="n"/>
      <c r="H306" s="406" t="n"/>
      <c r="I306" s="406" t="n"/>
      <c r="J306" s="406" t="n"/>
      <c r="K306" s="406" t="n"/>
    </row>
    <row r="307" ht="16.5" customFormat="1" customHeight="1" s="1">
      <c r="A307" s="241" t="n"/>
      <c r="B307" s="288" t="n"/>
      <c r="C307" s="406" t="n"/>
      <c r="D307" s="406" t="n"/>
      <c r="E307" s="406" t="n"/>
      <c r="F307" s="406" t="n"/>
      <c r="G307" s="406" t="n"/>
      <c r="H307" s="406" t="n"/>
      <c r="I307" s="406" t="n"/>
      <c r="J307" s="406" t="n"/>
      <c r="K307" s="406" t="n"/>
    </row>
    <row r="308" ht="16.5" customFormat="1" customHeight="1" s="1">
      <c r="A308" s="241" t="n"/>
      <c r="B308" s="288" t="n"/>
      <c r="C308" s="406" t="n"/>
      <c r="D308" s="406" t="n"/>
      <c r="E308" s="406" t="n"/>
      <c r="F308" s="406" t="n"/>
      <c r="G308" s="406" t="n"/>
      <c r="H308" s="406" t="n"/>
      <c r="I308" s="406" t="n"/>
      <c r="J308" s="406" t="n"/>
      <c r="K308" s="406" t="n"/>
    </row>
    <row r="309" ht="16.5" customFormat="1" customHeight="1" s="1">
      <c r="A309" s="241" t="n"/>
      <c r="B309" s="288" t="n"/>
      <c r="C309" s="406" t="n"/>
      <c r="D309" s="406" t="n"/>
      <c r="E309" s="406" t="n"/>
      <c r="F309" s="406" t="n"/>
      <c r="G309" s="406" t="n"/>
      <c r="H309" s="406" t="n"/>
      <c r="I309" s="406" t="n"/>
      <c r="J309" s="406" t="n"/>
      <c r="K309" s="406" t="n"/>
    </row>
    <row r="310" ht="16.5" customFormat="1" customHeight="1" s="1">
      <c r="A310" s="241" t="n"/>
      <c r="B310" s="288" t="n"/>
      <c r="C310" s="406" t="n"/>
      <c r="D310" s="406" t="n"/>
      <c r="E310" s="406" t="n"/>
      <c r="F310" s="406" t="n"/>
      <c r="G310" s="406" t="n"/>
      <c r="H310" s="406" t="n"/>
      <c r="I310" s="406" t="n"/>
      <c r="J310" s="406" t="n"/>
      <c r="K310" s="406" t="n"/>
    </row>
    <row r="311" ht="16.5" customFormat="1" customHeight="1" s="1">
      <c r="A311" s="241" t="n"/>
      <c r="B311" s="288" t="n"/>
      <c r="C311" s="406" t="n"/>
      <c r="D311" s="406" t="n"/>
      <c r="E311" s="406" t="n"/>
      <c r="F311" s="406" t="n"/>
      <c r="G311" s="406" t="n"/>
      <c r="H311" s="406" t="n"/>
      <c r="I311" s="406" t="n"/>
      <c r="J311" s="406" t="n"/>
      <c r="K311" s="406" t="n"/>
    </row>
    <row r="312" ht="16.5" customFormat="1" customHeight="1" s="1">
      <c r="A312" s="241" t="n"/>
      <c r="B312" s="288" t="n"/>
      <c r="C312" s="406" t="n"/>
      <c r="D312" s="406" t="n"/>
      <c r="E312" s="406" t="n"/>
      <c r="F312" s="406" t="n"/>
      <c r="G312" s="406" t="n"/>
      <c r="H312" s="406" t="n"/>
      <c r="I312" s="406" t="n"/>
      <c r="J312" s="406" t="n"/>
      <c r="K312" s="406" t="n"/>
    </row>
    <row r="313" ht="16.5" customFormat="1" customHeight="1" s="1">
      <c r="A313" s="241" t="n"/>
      <c r="B313" s="288" t="n"/>
      <c r="C313" s="406" t="n"/>
      <c r="D313" s="406" t="n"/>
      <c r="E313" s="406" t="n"/>
      <c r="F313" s="406" t="n"/>
      <c r="G313" s="406" t="n"/>
      <c r="H313" s="406" t="n"/>
      <c r="I313" s="406" t="n"/>
      <c r="J313" s="406" t="n"/>
      <c r="K313" s="406" t="n"/>
    </row>
    <row r="314" ht="16.5" customFormat="1" customHeight="1" s="1">
      <c r="A314" s="241" t="n"/>
      <c r="B314" s="288" t="n"/>
      <c r="C314" s="406" t="n"/>
      <c r="D314" s="406" t="n"/>
      <c r="E314" s="406" t="n"/>
      <c r="F314" s="406" t="n"/>
      <c r="G314" s="406" t="n"/>
      <c r="H314" s="406" t="n"/>
      <c r="I314" s="406" t="n"/>
      <c r="J314" s="406" t="n"/>
      <c r="K314" s="406" t="n"/>
    </row>
    <row r="315" ht="16.5" customFormat="1" customHeight="1" s="1">
      <c r="A315" s="241" t="n"/>
      <c r="B315" s="288" t="n"/>
      <c r="C315" s="406" t="n"/>
      <c r="D315" s="406" t="n"/>
      <c r="E315" s="406" t="n"/>
      <c r="F315" s="406" t="n"/>
      <c r="G315" s="406" t="n"/>
      <c r="H315" s="406" t="n"/>
      <c r="I315" s="406" t="n"/>
      <c r="J315" s="406" t="n"/>
      <c r="K315" s="406" t="n"/>
    </row>
    <row r="316" ht="16.5" customFormat="1" customHeight="1" s="1">
      <c r="A316" s="241" t="n"/>
      <c r="B316" s="288" t="n"/>
      <c r="C316" s="406" t="n"/>
      <c r="D316" s="406" t="n"/>
      <c r="E316" s="406" t="n"/>
      <c r="F316" s="406" t="n"/>
      <c r="G316" s="406" t="n"/>
      <c r="H316" s="406" t="n"/>
      <c r="I316" s="406" t="n"/>
      <c r="J316" s="406" t="n"/>
      <c r="K316" s="406" t="n"/>
    </row>
    <row r="317" ht="16.5" customFormat="1" customHeight="1" s="1">
      <c r="A317" s="241" t="n"/>
      <c r="B317" s="288" t="n"/>
      <c r="C317" s="406" t="n"/>
      <c r="D317" s="406" t="n"/>
      <c r="E317" s="406" t="n"/>
      <c r="F317" s="406" t="n"/>
      <c r="G317" s="406" t="n"/>
      <c r="H317" s="406" t="n"/>
      <c r="I317" s="406" t="n"/>
      <c r="J317" s="406" t="n"/>
      <c r="K317" s="406" t="n"/>
    </row>
    <row r="318" ht="16.5" customFormat="1" customHeight="1" s="1">
      <c r="A318" s="241" t="n"/>
      <c r="B318" s="288" t="n"/>
      <c r="C318" s="406" t="n"/>
      <c r="D318" s="406" t="n"/>
      <c r="E318" s="406" t="n"/>
      <c r="F318" s="406" t="n"/>
      <c r="G318" s="406" t="n"/>
      <c r="H318" s="406" t="n"/>
      <c r="I318" s="406" t="n"/>
      <c r="J318" s="406" t="n"/>
      <c r="K318" s="406" t="n"/>
    </row>
    <row r="319" ht="16.5" customFormat="1" customHeight="1" s="1">
      <c r="A319" s="241" t="n"/>
      <c r="B319" s="288" t="n"/>
      <c r="C319" s="406" t="n"/>
      <c r="D319" s="406" t="n"/>
      <c r="E319" s="406" t="n"/>
      <c r="F319" s="406" t="n"/>
      <c r="G319" s="406" t="n"/>
      <c r="H319" s="406" t="n"/>
      <c r="I319" s="406" t="n"/>
      <c r="J319" s="406" t="n"/>
      <c r="K319" s="406" t="n"/>
    </row>
    <row r="320" ht="16.5" customFormat="1" customHeight="1" s="1">
      <c r="A320" s="241" t="n"/>
      <c r="B320" s="288" t="n"/>
      <c r="C320" s="406" t="n"/>
      <c r="D320" s="406" t="n"/>
      <c r="E320" s="406" t="n"/>
      <c r="F320" s="406" t="n"/>
      <c r="G320" s="406" t="n"/>
      <c r="H320" s="406" t="n"/>
      <c r="I320" s="406" t="n"/>
      <c r="J320" s="406" t="n"/>
      <c r="K320" s="406" t="n"/>
    </row>
    <row r="321" ht="16.5" customFormat="1" customHeight="1" s="1">
      <c r="A321" s="241" t="n"/>
      <c r="B321" s="288" t="n"/>
      <c r="C321" s="406" t="n"/>
      <c r="D321" s="406" t="n"/>
      <c r="E321" s="406" t="n"/>
      <c r="F321" s="406" t="n"/>
      <c r="G321" s="406" t="n"/>
      <c r="H321" s="406" t="n"/>
      <c r="I321" s="406" t="n"/>
      <c r="J321" s="406" t="n"/>
      <c r="K321" s="406" t="n"/>
    </row>
    <row r="322" ht="16.5" customFormat="1" customHeight="1" s="1">
      <c r="A322" s="241" t="n"/>
      <c r="B322" s="288" t="n"/>
      <c r="C322" s="406" t="n"/>
      <c r="D322" s="406" t="n"/>
      <c r="E322" s="406" t="n"/>
      <c r="F322" s="406" t="n"/>
      <c r="G322" s="406" t="n"/>
      <c r="H322" s="406" t="n"/>
      <c r="I322" s="406" t="n"/>
      <c r="J322" s="406" t="n"/>
      <c r="K322" s="406" t="n"/>
    </row>
    <row r="323" ht="16.5" customFormat="1" customHeight="1" s="1">
      <c r="A323" s="241" t="n"/>
      <c r="B323" s="288" t="n"/>
      <c r="C323" s="406" t="n"/>
      <c r="D323" s="406" t="n"/>
      <c r="E323" s="406" t="n"/>
      <c r="F323" s="406" t="n"/>
      <c r="G323" s="406" t="n"/>
      <c r="H323" s="406" t="n"/>
      <c r="I323" s="406" t="n"/>
      <c r="J323" s="406" t="n"/>
      <c r="K323" s="406" t="n"/>
    </row>
    <row r="324" ht="16.5" customFormat="1" customHeight="1" s="1">
      <c r="A324" s="241" t="n"/>
      <c r="B324" s="288" t="n"/>
      <c r="C324" s="406" t="n"/>
      <c r="D324" s="406" t="n"/>
      <c r="E324" s="406" t="n"/>
      <c r="F324" s="406" t="n"/>
      <c r="G324" s="406" t="n"/>
      <c r="H324" s="406" t="n"/>
      <c r="I324" s="406" t="n"/>
      <c r="J324" s="406" t="n"/>
      <c r="K324" s="406" t="n"/>
    </row>
    <row r="325" ht="16.5" customFormat="1" customHeight="1" s="1">
      <c r="A325" s="241" t="n"/>
      <c r="B325" s="288" t="n"/>
      <c r="C325" s="406" t="n"/>
      <c r="D325" s="406" t="n"/>
      <c r="E325" s="406" t="n"/>
      <c r="F325" s="406" t="n"/>
      <c r="G325" s="406" t="n"/>
      <c r="H325" s="406" t="n"/>
      <c r="I325" s="406" t="n"/>
      <c r="J325" s="406" t="n"/>
      <c r="K325" s="406" t="n"/>
    </row>
    <row r="326" ht="16.5" customFormat="1" customHeight="1" s="1">
      <c r="A326" s="241" t="n"/>
      <c r="B326" s="288" t="n"/>
      <c r="C326" s="406" t="n"/>
      <c r="D326" s="406" t="n"/>
      <c r="E326" s="406" t="n"/>
      <c r="F326" s="406" t="n"/>
      <c r="G326" s="406" t="n"/>
      <c r="H326" s="406" t="n"/>
      <c r="I326" s="406" t="n"/>
      <c r="J326" s="406" t="n"/>
      <c r="K326" s="406" t="n"/>
    </row>
    <row r="327" ht="16.5" customFormat="1" customHeight="1" s="1">
      <c r="A327" s="241" t="n"/>
      <c r="B327" s="288" t="n"/>
      <c r="C327" s="406" t="n"/>
      <c r="D327" s="406" t="n"/>
      <c r="E327" s="406" t="n"/>
      <c r="F327" s="406" t="n"/>
      <c r="G327" s="406" t="n"/>
      <c r="H327" s="406" t="n"/>
      <c r="I327" s="406" t="n"/>
      <c r="J327" s="406" t="n"/>
      <c r="K327" s="406" t="n"/>
    </row>
    <row r="328" ht="16.5" customFormat="1" customHeight="1" s="1">
      <c r="A328" s="241" t="n"/>
      <c r="B328" s="288" t="n"/>
      <c r="C328" s="406" t="n"/>
      <c r="D328" s="406" t="n"/>
      <c r="E328" s="406" t="n"/>
      <c r="F328" s="406" t="n"/>
      <c r="G328" s="406" t="n"/>
      <c r="H328" s="406" t="n"/>
      <c r="I328" s="406" t="n"/>
      <c r="J328" s="406" t="n"/>
      <c r="K328" s="406" t="n"/>
    </row>
    <row r="329" ht="16.5" customFormat="1" customHeight="1" s="1">
      <c r="A329" s="241" t="n"/>
      <c r="B329" s="288" t="n"/>
      <c r="C329" s="406" t="n"/>
      <c r="D329" s="406" t="n"/>
      <c r="E329" s="406" t="n"/>
      <c r="F329" s="406" t="n"/>
      <c r="G329" s="406" t="n"/>
      <c r="H329" s="406" t="n"/>
      <c r="I329" s="406" t="n"/>
      <c r="J329" s="406" t="n"/>
      <c r="K329" s="406" t="n"/>
    </row>
    <row r="330" ht="16.5" customFormat="1" customHeight="1" s="1">
      <c r="A330" s="241" t="n"/>
      <c r="B330" s="288" t="n"/>
      <c r="C330" s="406" t="n"/>
      <c r="D330" s="406" t="n"/>
      <c r="E330" s="406" t="n"/>
      <c r="F330" s="406" t="n"/>
      <c r="G330" s="406" t="n"/>
      <c r="H330" s="406" t="n"/>
      <c r="I330" s="406" t="n"/>
      <c r="J330" s="406" t="n"/>
      <c r="K330" s="406" t="n"/>
    </row>
    <row r="331" ht="16.5" customFormat="1" customHeight="1" s="1">
      <c r="A331" s="241" t="n"/>
      <c r="B331" s="288" t="n"/>
      <c r="C331" s="406" t="n"/>
      <c r="D331" s="406" t="n"/>
      <c r="E331" s="406" t="n"/>
      <c r="F331" s="406" t="n"/>
      <c r="G331" s="406" t="n"/>
      <c r="H331" s="406" t="n"/>
      <c r="I331" s="406" t="n"/>
      <c r="J331" s="406" t="n"/>
      <c r="K331" s="406" t="n"/>
    </row>
    <row r="332" ht="16.5" customFormat="1" customHeight="1" s="1">
      <c r="A332" s="241" t="n"/>
      <c r="B332" s="288" t="n"/>
      <c r="C332" s="406" t="n"/>
      <c r="D332" s="406" t="n"/>
      <c r="E332" s="406" t="n"/>
      <c r="F332" s="406" t="n"/>
      <c r="G332" s="406" t="n"/>
      <c r="H332" s="406" t="n"/>
      <c r="I332" s="406" t="n"/>
      <c r="J332" s="406" t="n"/>
      <c r="K332" s="406" t="n"/>
    </row>
    <row r="333" ht="16.5" customFormat="1" customHeight="1" s="1">
      <c r="A333" s="241" t="n"/>
      <c r="B333" s="288" t="n"/>
      <c r="C333" s="406" t="n"/>
      <c r="D333" s="406" t="n"/>
      <c r="E333" s="406" t="n"/>
      <c r="F333" s="406" t="n"/>
      <c r="G333" s="406" t="n"/>
      <c r="H333" s="406" t="n"/>
      <c r="I333" s="406" t="n"/>
      <c r="J333" s="406" t="n"/>
      <c r="K333" s="406" t="n"/>
    </row>
    <row r="334" ht="16.5" customFormat="1" customHeight="1" s="1">
      <c r="A334" s="241" t="n"/>
      <c r="B334" s="288" t="n"/>
      <c r="C334" s="406" t="n"/>
      <c r="D334" s="406" t="n"/>
      <c r="E334" s="406" t="n"/>
      <c r="F334" s="406" t="n"/>
      <c r="G334" s="406" t="n"/>
      <c r="H334" s="406" t="n"/>
      <c r="I334" s="406" t="n"/>
      <c r="J334" s="406" t="n"/>
      <c r="K334" s="406" t="n"/>
    </row>
    <row r="335" ht="16.5" customFormat="1" customHeight="1" s="1">
      <c r="A335" s="241" t="n"/>
      <c r="B335" s="288" t="n"/>
      <c r="C335" s="406" t="n"/>
      <c r="D335" s="406" t="n"/>
      <c r="E335" s="406" t="n"/>
      <c r="F335" s="406" t="n"/>
      <c r="G335" s="406" t="n"/>
      <c r="H335" s="406" t="n"/>
      <c r="I335" s="406" t="n"/>
      <c r="J335" s="406" t="n"/>
      <c r="K335" s="406" t="n"/>
    </row>
    <row r="336" ht="16.5" customFormat="1" customHeight="1" s="1">
      <c r="A336" s="241" t="n"/>
      <c r="B336" s="288" t="n"/>
      <c r="C336" s="406" t="n"/>
      <c r="D336" s="406" t="n"/>
      <c r="E336" s="406" t="n"/>
      <c r="F336" s="406" t="n"/>
      <c r="G336" s="406" t="n"/>
      <c r="H336" s="406" t="n"/>
      <c r="I336" s="406" t="n"/>
      <c r="J336" s="406" t="n"/>
      <c r="K336" s="406" t="n"/>
    </row>
    <row r="337" ht="16.5" customFormat="1" customHeight="1" s="1">
      <c r="A337" s="241" t="n"/>
      <c r="B337" s="288" t="n"/>
      <c r="C337" s="406" t="n"/>
      <c r="D337" s="406" t="n"/>
      <c r="E337" s="406" t="n"/>
      <c r="F337" s="406" t="n"/>
      <c r="G337" s="406" t="n"/>
      <c r="H337" s="406" t="n"/>
      <c r="I337" s="406" t="n"/>
      <c r="J337" s="406" t="n"/>
      <c r="K337" s="406" t="n"/>
    </row>
    <row r="338" ht="16.5" customFormat="1" customHeight="1" s="1">
      <c r="A338" s="241" t="n"/>
      <c r="B338" s="288" t="n"/>
      <c r="C338" s="406" t="n"/>
      <c r="D338" s="406" t="n"/>
      <c r="E338" s="406" t="n"/>
      <c r="F338" s="406" t="n"/>
      <c r="G338" s="406" t="n"/>
      <c r="H338" s="406" t="n"/>
      <c r="I338" s="406" t="n"/>
      <c r="J338" s="406" t="n"/>
      <c r="K338" s="406" t="n"/>
    </row>
    <row r="339" ht="16.5" customFormat="1" customHeight="1" s="1">
      <c r="A339" s="241" t="n"/>
      <c r="B339" s="288" t="n"/>
      <c r="C339" s="406" t="n"/>
      <c r="D339" s="406" t="n"/>
      <c r="E339" s="406" t="n"/>
      <c r="F339" s="406" t="n"/>
      <c r="G339" s="406" t="n"/>
      <c r="H339" s="406" t="n"/>
      <c r="I339" s="406" t="n"/>
      <c r="J339" s="406" t="n"/>
      <c r="K339" s="406" t="n"/>
    </row>
    <row r="340" ht="16.5" customFormat="1" customHeight="1" s="1">
      <c r="A340" s="241" t="n"/>
      <c r="B340" s="288" t="n"/>
      <c r="C340" s="406" t="n"/>
      <c r="D340" s="406" t="n"/>
      <c r="E340" s="406" t="n"/>
      <c r="F340" s="406" t="n"/>
      <c r="G340" s="406" t="n"/>
      <c r="H340" s="406" t="n"/>
      <c r="I340" s="406" t="n"/>
      <c r="J340" s="406" t="n"/>
      <c r="K340" s="406" t="n"/>
    </row>
    <row r="341" ht="16.5" customFormat="1" customHeight="1" s="1">
      <c r="A341" s="241" t="n"/>
      <c r="B341" s="288" t="n"/>
      <c r="C341" s="406" t="n"/>
      <c r="D341" s="406" t="n"/>
      <c r="E341" s="406" t="n"/>
      <c r="F341" s="406" t="n"/>
      <c r="G341" s="406" t="n"/>
      <c r="H341" s="406" t="n"/>
      <c r="I341" s="406" t="n"/>
      <c r="J341" s="406" t="n"/>
      <c r="K341" s="406" t="n"/>
    </row>
    <row r="342" ht="16.5" customFormat="1" customHeight="1" s="1">
      <c r="A342" s="241" t="n"/>
      <c r="B342" s="288" t="n"/>
      <c r="C342" s="406" t="n"/>
      <c r="D342" s="406" t="n"/>
      <c r="E342" s="406" t="n"/>
      <c r="F342" s="406" t="n"/>
      <c r="G342" s="406" t="n"/>
      <c r="H342" s="406" t="n"/>
      <c r="I342" s="406" t="n"/>
      <c r="J342" s="406" t="n"/>
      <c r="K342" s="406" t="n"/>
    </row>
    <row r="343" ht="16.5" customFormat="1" customHeight="1" s="1">
      <c r="A343" s="241" t="n"/>
      <c r="B343" s="288" t="n"/>
      <c r="C343" s="406" t="n"/>
      <c r="D343" s="406" t="n"/>
      <c r="E343" s="406" t="n"/>
      <c r="F343" s="406" t="n"/>
      <c r="G343" s="406" t="n"/>
      <c r="H343" s="406" t="n"/>
      <c r="I343" s="406" t="n"/>
      <c r="J343" s="406" t="n"/>
      <c r="K343" s="406" t="n"/>
    </row>
    <row r="344" ht="16.5" customFormat="1" customHeight="1" s="1">
      <c r="A344" s="241" t="n"/>
      <c r="B344" s="288" t="n"/>
      <c r="C344" s="406" t="n"/>
      <c r="D344" s="406" t="n"/>
      <c r="E344" s="406" t="n"/>
      <c r="F344" s="406" t="n"/>
      <c r="G344" s="406" t="n"/>
      <c r="H344" s="406" t="n"/>
      <c r="I344" s="406" t="n"/>
      <c r="J344" s="406" t="n"/>
      <c r="K344" s="406" t="n"/>
    </row>
    <row r="345" ht="16.5" customFormat="1" customHeight="1" s="1">
      <c r="A345" s="241" t="n"/>
      <c r="B345" s="288" t="n"/>
      <c r="C345" s="406" t="n"/>
      <c r="D345" s="406" t="n"/>
      <c r="E345" s="406" t="n"/>
      <c r="F345" s="406" t="n"/>
      <c r="G345" s="406" t="n"/>
      <c r="H345" s="406" t="n"/>
      <c r="I345" s="406" t="n"/>
      <c r="J345" s="406" t="n"/>
      <c r="K345" s="406" t="n"/>
    </row>
    <row r="346" ht="16.5" customFormat="1" customHeight="1" s="1">
      <c r="A346" s="241" t="n"/>
      <c r="B346" s="288" t="n"/>
      <c r="C346" s="406" t="n"/>
      <c r="D346" s="406" t="n"/>
      <c r="E346" s="406" t="n"/>
      <c r="F346" s="406" t="n"/>
      <c r="G346" s="406" t="n"/>
      <c r="H346" s="406" t="n"/>
      <c r="I346" s="406" t="n"/>
      <c r="J346" s="406" t="n"/>
      <c r="K346" s="406" t="n"/>
    </row>
    <row r="347" ht="16.5" customFormat="1" customHeight="1" s="1">
      <c r="A347" s="241" t="n"/>
      <c r="B347" s="288" t="n"/>
      <c r="C347" s="406" t="n"/>
      <c r="D347" s="406" t="n"/>
      <c r="E347" s="406" t="n"/>
      <c r="F347" s="406" t="n"/>
      <c r="G347" s="406" t="n"/>
      <c r="H347" s="406" t="n"/>
      <c r="I347" s="406" t="n"/>
      <c r="J347" s="406" t="n"/>
      <c r="K347" s="406" t="n"/>
    </row>
    <row r="348" ht="16.5" customFormat="1" customHeight="1" s="1">
      <c r="A348" s="241" t="n"/>
      <c r="B348" s="288" t="n"/>
      <c r="C348" s="406" t="n"/>
      <c r="D348" s="406" t="n"/>
      <c r="E348" s="406" t="n"/>
      <c r="F348" s="406" t="n"/>
      <c r="G348" s="406" t="n"/>
      <c r="H348" s="406" t="n"/>
      <c r="I348" s="406" t="n"/>
      <c r="J348" s="406" t="n"/>
      <c r="K348" s="406" t="n"/>
    </row>
    <row r="349" ht="16.5" customFormat="1" customHeight="1" s="1">
      <c r="A349" s="241" t="n"/>
      <c r="B349" s="288" t="n"/>
      <c r="C349" s="406" t="n"/>
      <c r="D349" s="406" t="n"/>
      <c r="E349" s="406" t="n"/>
      <c r="F349" s="406" t="n"/>
      <c r="G349" s="406" t="n"/>
      <c r="H349" s="406" t="n"/>
      <c r="I349" s="406" t="n"/>
      <c r="J349" s="406" t="n"/>
      <c r="K349" s="406" t="n"/>
    </row>
    <row r="350" ht="16.5" customFormat="1" customHeight="1" s="1">
      <c r="A350" s="241" t="n"/>
      <c r="B350" s="288" t="n"/>
      <c r="C350" s="406" t="n"/>
      <c r="D350" s="406" t="n"/>
      <c r="E350" s="406" t="n"/>
      <c r="F350" s="406" t="n"/>
      <c r="G350" s="406" t="n"/>
      <c r="H350" s="406" t="n"/>
      <c r="I350" s="406" t="n"/>
      <c r="J350" s="406" t="n"/>
      <c r="K350" s="406" t="n"/>
    </row>
    <row r="351" ht="16.5" customFormat="1" customHeight="1" s="1">
      <c r="A351" s="241" t="n"/>
      <c r="B351" s="288" t="n"/>
      <c r="C351" s="406" t="n"/>
      <c r="D351" s="406" t="n"/>
      <c r="E351" s="406" t="n"/>
      <c r="F351" s="406" t="n"/>
      <c r="G351" s="406" t="n"/>
      <c r="H351" s="406" t="n"/>
      <c r="I351" s="406" t="n"/>
      <c r="J351" s="406" t="n"/>
      <c r="K351" s="406" t="n"/>
    </row>
    <row r="352" ht="16.5" customFormat="1" customHeight="1" s="1">
      <c r="A352" s="241" t="n"/>
      <c r="B352" s="288" t="n"/>
      <c r="C352" s="406" t="n"/>
      <c r="D352" s="406" t="n"/>
      <c r="E352" s="406" t="n"/>
      <c r="F352" s="406" t="n"/>
      <c r="G352" s="406" t="n"/>
      <c r="H352" s="406" t="n"/>
      <c r="I352" s="406" t="n"/>
      <c r="J352" s="406" t="n"/>
      <c r="K352" s="406" t="n"/>
    </row>
    <row r="353" ht="16.5" customFormat="1" customHeight="1" s="1">
      <c r="A353" s="241" t="n"/>
      <c r="B353" s="288" t="n"/>
      <c r="C353" s="406" t="n"/>
      <c r="D353" s="406" t="n"/>
      <c r="E353" s="406" t="n"/>
      <c r="F353" s="406" t="n"/>
      <c r="G353" s="406" t="n"/>
      <c r="H353" s="406" t="n"/>
      <c r="I353" s="406" t="n"/>
      <c r="J353" s="406" t="n"/>
      <c r="K353" s="406" t="n"/>
    </row>
    <row r="354" ht="16.5" customFormat="1" customHeight="1" s="1">
      <c r="A354" s="241" t="n"/>
      <c r="B354" s="288" t="n"/>
      <c r="C354" s="406" t="n"/>
      <c r="D354" s="406" t="n"/>
      <c r="E354" s="406" t="n"/>
      <c r="F354" s="406" t="n"/>
      <c r="G354" s="406" t="n"/>
      <c r="H354" s="406" t="n"/>
      <c r="I354" s="406" t="n"/>
      <c r="J354" s="406" t="n"/>
      <c r="K354" s="406" t="n"/>
    </row>
    <row r="355" ht="16.5" customFormat="1" customHeight="1" s="1">
      <c r="A355" s="241" t="n"/>
      <c r="B355" s="288" t="n"/>
      <c r="C355" s="406" t="n"/>
      <c r="D355" s="406" t="n"/>
      <c r="E355" s="406" t="n"/>
      <c r="F355" s="406" t="n"/>
      <c r="G355" s="406" t="n"/>
      <c r="H355" s="406" t="n"/>
      <c r="I355" s="406" t="n"/>
      <c r="J355" s="406" t="n"/>
      <c r="K355" s="406" t="n"/>
    </row>
    <row r="356" ht="16.5" customFormat="1" customHeight="1" s="1">
      <c r="A356" s="241" t="n"/>
      <c r="B356" s="288" t="n"/>
      <c r="C356" s="406" t="n"/>
      <c r="D356" s="406" t="n"/>
      <c r="E356" s="406" t="n"/>
      <c r="F356" s="406" t="n"/>
      <c r="G356" s="406" t="n"/>
      <c r="H356" s="406" t="n"/>
      <c r="I356" s="406" t="n"/>
      <c r="J356" s="406" t="n"/>
      <c r="K356" s="406" t="n"/>
    </row>
    <row r="357" ht="16.5" customFormat="1" customHeight="1" s="1">
      <c r="A357" s="241" t="n"/>
      <c r="B357" s="288" t="n"/>
      <c r="C357" s="406" t="n"/>
      <c r="D357" s="406" t="n"/>
      <c r="E357" s="406" t="n"/>
      <c r="F357" s="406" t="n"/>
      <c r="G357" s="406" t="n"/>
      <c r="H357" s="406" t="n"/>
      <c r="I357" s="406" t="n"/>
      <c r="J357" s="406" t="n"/>
      <c r="K357" s="406" t="n"/>
    </row>
    <row r="358" ht="16.5" customFormat="1" customHeight="1" s="1">
      <c r="A358" s="241" t="n"/>
      <c r="B358" s="288" t="n"/>
      <c r="C358" s="406" t="n"/>
      <c r="D358" s="406" t="n"/>
      <c r="E358" s="406" t="n"/>
      <c r="F358" s="406" t="n"/>
      <c r="G358" s="406" t="n"/>
      <c r="H358" s="406" t="n"/>
      <c r="I358" s="406" t="n"/>
      <c r="J358" s="406" t="n"/>
      <c r="K358" s="406" t="n"/>
    </row>
    <row r="359" ht="16.5" customFormat="1" customHeight="1" s="1">
      <c r="A359" s="241" t="n"/>
      <c r="B359" s="288" t="n"/>
      <c r="C359" s="406" t="n"/>
      <c r="D359" s="406" t="n"/>
      <c r="E359" s="406" t="n"/>
      <c r="F359" s="406" t="n"/>
      <c r="G359" s="406" t="n"/>
      <c r="H359" s="406" t="n"/>
      <c r="I359" s="406" t="n"/>
      <c r="J359" s="406" t="n"/>
      <c r="K359" s="406" t="n"/>
    </row>
    <row r="360" ht="16.5" customFormat="1" customHeight="1" s="1">
      <c r="A360" s="241" t="n"/>
      <c r="B360" s="288" t="n"/>
      <c r="C360" s="406" t="n"/>
      <c r="D360" s="406" t="n"/>
      <c r="E360" s="406" t="n"/>
      <c r="F360" s="406" t="n"/>
      <c r="G360" s="406" t="n"/>
      <c r="H360" s="406" t="n"/>
      <c r="I360" s="406" t="n"/>
      <c r="J360" s="406" t="n"/>
      <c r="K360" s="406" t="n"/>
    </row>
    <row r="361" ht="16.5" customFormat="1" customHeight="1" s="1">
      <c r="A361" s="241" t="n"/>
      <c r="B361" s="288" t="n"/>
      <c r="C361" s="406" t="n"/>
      <c r="D361" s="406" t="n"/>
      <c r="E361" s="406" t="n"/>
      <c r="F361" s="406" t="n"/>
      <c r="G361" s="406" t="n"/>
      <c r="H361" s="406" t="n"/>
      <c r="I361" s="406" t="n"/>
      <c r="J361" s="406" t="n"/>
      <c r="K361" s="406" t="n"/>
    </row>
    <row r="362" ht="16.5" customFormat="1" customHeight="1" s="1">
      <c r="A362" s="241" t="n"/>
      <c r="B362" s="288" t="n"/>
      <c r="C362" s="406" t="n"/>
      <c r="D362" s="406" t="n"/>
      <c r="E362" s="406" t="n"/>
      <c r="F362" s="406" t="n"/>
      <c r="G362" s="406" t="n"/>
      <c r="H362" s="406" t="n"/>
      <c r="I362" s="406" t="n"/>
      <c r="J362" s="406" t="n"/>
      <c r="K362" s="406" t="n"/>
    </row>
    <row r="363" ht="16.5" customFormat="1" customHeight="1" s="1">
      <c r="A363" s="241" t="n"/>
      <c r="B363" s="288" t="n"/>
      <c r="C363" s="406" t="n"/>
      <c r="D363" s="406" t="n"/>
      <c r="E363" s="406" t="n"/>
      <c r="F363" s="406" t="n"/>
      <c r="G363" s="406" t="n"/>
      <c r="H363" s="406" t="n"/>
      <c r="I363" s="406" t="n"/>
      <c r="J363" s="406" t="n"/>
      <c r="K363" s="406" t="n"/>
    </row>
    <row r="364" ht="16.5" customFormat="1" customHeight="1" s="1">
      <c r="A364" s="241" t="n"/>
      <c r="B364" s="288" t="n"/>
      <c r="C364" s="406" t="n"/>
      <c r="D364" s="406" t="n"/>
      <c r="E364" s="406" t="n"/>
      <c r="F364" s="406" t="n"/>
      <c r="G364" s="406" t="n"/>
      <c r="H364" s="406" t="n"/>
      <c r="I364" s="406" t="n"/>
      <c r="J364" s="406" t="n"/>
      <c r="K364" s="406" t="n"/>
    </row>
    <row r="365" ht="16.5" customFormat="1" customHeight="1" s="1">
      <c r="A365" s="241" t="n"/>
      <c r="B365" s="288" t="n"/>
      <c r="C365" s="406" t="n"/>
      <c r="D365" s="406" t="n"/>
      <c r="E365" s="406" t="n"/>
      <c r="F365" s="406" t="n"/>
      <c r="G365" s="406" t="n"/>
      <c r="H365" s="406" t="n"/>
      <c r="I365" s="406" t="n"/>
      <c r="J365" s="406" t="n"/>
      <c r="K365" s="406" t="n"/>
    </row>
    <row r="366" ht="16.5" customFormat="1" customHeight="1" s="1">
      <c r="A366" s="241" t="n"/>
      <c r="B366" s="288" t="n"/>
      <c r="C366" s="406" t="n"/>
      <c r="D366" s="406" t="n"/>
      <c r="E366" s="406" t="n"/>
      <c r="F366" s="406" t="n"/>
      <c r="G366" s="406" t="n"/>
      <c r="H366" s="406" t="n"/>
      <c r="I366" s="406" t="n"/>
      <c r="J366" s="406" t="n"/>
      <c r="K366" s="406" t="n"/>
    </row>
    <row r="367" ht="16.5" customFormat="1" customHeight="1" s="1">
      <c r="A367" s="241" t="n"/>
      <c r="B367" s="288" t="n"/>
      <c r="C367" s="406" t="n"/>
      <c r="D367" s="406" t="n"/>
      <c r="E367" s="406" t="n"/>
      <c r="F367" s="406" t="n"/>
      <c r="G367" s="406" t="n"/>
      <c r="H367" s="406" t="n"/>
      <c r="I367" s="406" t="n"/>
      <c r="J367" s="406" t="n"/>
      <c r="K367" s="406" t="n"/>
    </row>
    <row r="368" ht="16.5" customFormat="1" customHeight="1" s="1">
      <c r="A368" s="241" t="n"/>
      <c r="B368" s="288" t="n"/>
      <c r="C368" s="406" t="n"/>
      <c r="D368" s="406" t="n"/>
      <c r="E368" s="406" t="n"/>
      <c r="F368" s="406" t="n"/>
      <c r="G368" s="406" t="n"/>
      <c r="H368" s="406" t="n"/>
      <c r="I368" s="406" t="n"/>
      <c r="J368" s="406" t="n"/>
      <c r="K368" s="406" t="n"/>
    </row>
    <row r="369" ht="16.5" customFormat="1" customHeight="1" s="1">
      <c r="A369" s="241" t="n"/>
      <c r="B369" s="288" t="n"/>
      <c r="C369" s="406" t="n"/>
      <c r="D369" s="406" t="n"/>
      <c r="E369" s="406" t="n"/>
      <c r="F369" s="406" t="n"/>
      <c r="G369" s="406" t="n"/>
      <c r="H369" s="406" t="n"/>
      <c r="I369" s="406" t="n"/>
      <c r="J369" s="406" t="n"/>
      <c r="K369" s="406" t="n"/>
    </row>
    <row r="370" ht="16.5" customFormat="1" customHeight="1" s="1">
      <c r="A370" s="241" t="n"/>
      <c r="B370" s="288" t="n"/>
      <c r="C370" s="406" t="n"/>
      <c r="D370" s="406" t="n"/>
      <c r="E370" s="406" t="n"/>
      <c r="F370" s="406" t="n"/>
      <c r="G370" s="406" t="n"/>
      <c r="H370" s="406" t="n"/>
      <c r="I370" s="406" t="n"/>
      <c r="J370" s="406" t="n"/>
      <c r="K370" s="406" t="n"/>
    </row>
    <row r="371" ht="16.5" customFormat="1" customHeight="1" s="1">
      <c r="A371" s="241" t="n"/>
      <c r="B371" s="288" t="n"/>
      <c r="C371" s="406" t="n"/>
      <c r="D371" s="406" t="n"/>
      <c r="E371" s="406" t="n"/>
      <c r="F371" s="406" t="n"/>
      <c r="G371" s="406" t="n"/>
      <c r="H371" s="406" t="n"/>
      <c r="I371" s="406" t="n"/>
      <c r="J371" s="406" t="n"/>
      <c r="K371" s="406" t="n"/>
    </row>
    <row r="372" ht="16.5" customFormat="1" customHeight="1" s="1">
      <c r="A372" s="241" t="n"/>
      <c r="B372" s="288" t="n"/>
      <c r="C372" s="406" t="n"/>
      <c r="D372" s="406" t="n"/>
      <c r="E372" s="406" t="n"/>
      <c r="F372" s="406" t="n"/>
      <c r="G372" s="406" t="n"/>
      <c r="H372" s="406" t="n"/>
      <c r="I372" s="406" t="n"/>
      <c r="J372" s="406" t="n"/>
      <c r="K372" s="406" t="n"/>
    </row>
    <row r="373" ht="16.5" customFormat="1" customHeight="1" s="1">
      <c r="A373" s="241" t="n"/>
      <c r="B373" s="288" t="n"/>
      <c r="C373" s="406" t="n"/>
      <c r="D373" s="406" t="n"/>
      <c r="E373" s="406" t="n"/>
      <c r="F373" s="406" t="n"/>
      <c r="G373" s="406" t="n"/>
      <c r="H373" s="406" t="n"/>
      <c r="I373" s="406" t="n"/>
      <c r="J373" s="406" t="n"/>
      <c r="K373" s="406" t="n"/>
    </row>
    <row r="374" ht="16.5" customFormat="1" customHeight="1" s="1">
      <c r="A374" s="241" t="n"/>
      <c r="B374" s="288" t="n"/>
      <c r="C374" s="406" t="n"/>
      <c r="D374" s="406" t="n"/>
      <c r="E374" s="406" t="n"/>
      <c r="F374" s="406" t="n"/>
      <c r="G374" s="406" t="n"/>
      <c r="H374" s="406" t="n"/>
      <c r="I374" s="406" t="n"/>
      <c r="J374" s="406" t="n"/>
      <c r="K374" s="406" t="n"/>
    </row>
    <row r="375" ht="16.5" customFormat="1" customHeight="1" s="1">
      <c r="A375" s="241" t="n"/>
      <c r="B375" s="288" t="n"/>
      <c r="C375" s="406" t="n"/>
      <c r="D375" s="406" t="n"/>
      <c r="E375" s="406" t="n"/>
      <c r="F375" s="406" t="n"/>
      <c r="G375" s="406" t="n"/>
      <c r="H375" s="406" t="n"/>
      <c r="I375" s="406" t="n"/>
      <c r="J375" s="406" t="n"/>
      <c r="K375" s="406" t="n"/>
    </row>
    <row r="376" ht="16.5" customFormat="1" customHeight="1" s="1">
      <c r="A376" s="241" t="n"/>
      <c r="B376" s="288" t="n"/>
      <c r="C376" s="406" t="n"/>
      <c r="D376" s="406" t="n"/>
      <c r="E376" s="406" t="n"/>
      <c r="F376" s="406" t="n"/>
      <c r="G376" s="406" t="n"/>
      <c r="H376" s="406" t="n"/>
      <c r="I376" s="406" t="n"/>
      <c r="J376" s="406" t="n"/>
      <c r="K376" s="406" t="n"/>
    </row>
    <row r="377" ht="16.5" customFormat="1" customHeight="1" s="1">
      <c r="A377" s="241" t="n"/>
      <c r="B377" s="288" t="n"/>
      <c r="C377" s="406" t="n"/>
      <c r="D377" s="406" t="n"/>
      <c r="E377" s="406" t="n"/>
      <c r="F377" s="406" t="n"/>
      <c r="G377" s="406" t="n"/>
      <c r="H377" s="406" t="n"/>
      <c r="I377" s="406" t="n"/>
      <c r="J377" s="406" t="n"/>
      <c r="K377" s="406" t="n"/>
    </row>
    <row r="378" ht="16.5" customFormat="1" customHeight="1" s="1">
      <c r="A378" s="241" t="n"/>
      <c r="B378" s="288" t="n"/>
      <c r="C378" s="406" t="n"/>
      <c r="D378" s="406" t="n"/>
      <c r="E378" s="406" t="n"/>
      <c r="F378" s="406" t="n"/>
      <c r="G378" s="406" t="n"/>
      <c r="H378" s="406" t="n"/>
      <c r="I378" s="406" t="n"/>
      <c r="J378" s="406" t="n"/>
      <c r="K378" s="406" t="n"/>
    </row>
    <row r="379" ht="16.5" customFormat="1" customHeight="1" s="1">
      <c r="A379" s="241" t="n"/>
      <c r="B379" s="288" t="n"/>
      <c r="C379" s="406" t="n"/>
      <c r="D379" s="406" t="n"/>
      <c r="E379" s="406" t="n"/>
      <c r="F379" s="406" t="n"/>
      <c r="G379" s="406" t="n"/>
      <c r="H379" s="406" t="n"/>
      <c r="I379" s="406" t="n"/>
      <c r="J379" s="406" t="n"/>
      <c r="K379" s="406" t="n"/>
    </row>
    <row r="380" ht="16.5" customFormat="1" customHeight="1" s="1">
      <c r="A380" s="241" t="n"/>
      <c r="B380" s="288" t="n"/>
      <c r="C380" s="406" t="n"/>
      <c r="D380" s="406" t="n"/>
      <c r="E380" s="406" t="n"/>
      <c r="F380" s="406" t="n"/>
      <c r="G380" s="406" t="n"/>
      <c r="H380" s="406" t="n"/>
      <c r="I380" s="406" t="n"/>
      <c r="J380" s="406" t="n"/>
      <c r="K380" s="406" t="n"/>
    </row>
    <row r="381" ht="16.5" customFormat="1" customHeight="1" s="1">
      <c r="A381" s="241" t="n"/>
      <c r="B381" s="288" t="n"/>
      <c r="C381" s="406" t="n"/>
      <c r="D381" s="406" t="n"/>
      <c r="E381" s="406" t="n"/>
      <c r="F381" s="406" t="n"/>
      <c r="G381" s="406" t="n"/>
      <c r="H381" s="406" t="n"/>
      <c r="I381" s="406" t="n"/>
      <c r="J381" s="406" t="n"/>
      <c r="K381" s="406" t="n"/>
    </row>
    <row r="382" ht="16.5" customFormat="1" customHeight="1" s="1">
      <c r="A382" s="241" t="n"/>
      <c r="B382" s="288" t="n"/>
      <c r="C382" s="406" t="n"/>
      <c r="D382" s="406" t="n"/>
      <c r="E382" s="406" t="n"/>
      <c r="F382" s="406" t="n"/>
      <c r="G382" s="406" t="n"/>
      <c r="H382" s="406" t="n"/>
      <c r="I382" s="406" t="n"/>
      <c r="J382" s="406" t="n"/>
      <c r="K382" s="406" t="n"/>
    </row>
    <row r="383" ht="16.5" customFormat="1" customHeight="1" s="1">
      <c r="A383" s="241" t="n"/>
      <c r="B383" s="288" t="n"/>
      <c r="C383" s="406" t="n"/>
      <c r="D383" s="406" t="n"/>
      <c r="E383" s="406" t="n"/>
      <c r="F383" s="406" t="n"/>
      <c r="G383" s="406" t="n"/>
      <c r="H383" s="406" t="n"/>
      <c r="I383" s="406" t="n"/>
      <c r="J383" s="406" t="n"/>
      <c r="K383" s="406" t="n"/>
    </row>
    <row r="384" ht="16.5" customFormat="1" customHeight="1" s="1">
      <c r="A384" s="241" t="n"/>
      <c r="B384" s="288" t="n"/>
      <c r="C384" s="406" t="n"/>
      <c r="D384" s="406" t="n"/>
      <c r="E384" s="406" t="n"/>
      <c r="F384" s="406" t="n"/>
      <c r="G384" s="406" t="n"/>
      <c r="H384" s="406" t="n"/>
      <c r="I384" s="406" t="n"/>
      <c r="J384" s="406" t="n"/>
      <c r="K384" s="406" t="n"/>
    </row>
    <row r="385" ht="16.5" customFormat="1" customHeight="1" s="1">
      <c r="A385" s="241" t="n"/>
      <c r="B385" s="288" t="n"/>
      <c r="C385" s="406" t="n"/>
      <c r="D385" s="406" t="n"/>
      <c r="E385" s="406" t="n"/>
      <c r="F385" s="406" t="n"/>
      <c r="G385" s="406" t="n"/>
      <c r="H385" s="406" t="n"/>
      <c r="I385" s="406" t="n"/>
      <c r="J385" s="406" t="n"/>
      <c r="K385" s="406" t="n"/>
    </row>
    <row r="386" ht="16.5" customFormat="1" customHeight="1" s="1">
      <c r="A386" s="241" t="n"/>
      <c r="B386" s="288" t="n"/>
      <c r="C386" s="406" t="n"/>
      <c r="D386" s="406" t="n"/>
      <c r="E386" s="406" t="n"/>
      <c r="F386" s="406" t="n"/>
      <c r="G386" s="406" t="n"/>
      <c r="H386" s="406" t="n"/>
      <c r="I386" s="406" t="n"/>
      <c r="J386" s="406" t="n"/>
      <c r="K386" s="406" t="n"/>
    </row>
    <row r="387" ht="16.5" customFormat="1" customHeight="1" s="1">
      <c r="A387" s="241" t="n"/>
      <c r="B387" s="288" t="n"/>
      <c r="C387" s="406" t="n"/>
      <c r="D387" s="406" t="n"/>
      <c r="E387" s="406" t="n"/>
      <c r="F387" s="406" t="n"/>
      <c r="G387" s="406" t="n"/>
      <c r="H387" s="406" t="n"/>
      <c r="I387" s="406" t="n"/>
      <c r="J387" s="406" t="n"/>
      <c r="K387" s="406" t="n"/>
    </row>
    <row r="388" ht="16.5" customFormat="1" customHeight="1" s="1">
      <c r="A388" s="241" t="n"/>
      <c r="B388" s="288" t="n"/>
      <c r="C388" s="406" t="n"/>
      <c r="D388" s="406" t="n"/>
      <c r="E388" s="406" t="n"/>
      <c r="F388" s="406" t="n"/>
      <c r="G388" s="406" t="n"/>
      <c r="H388" s="406" t="n"/>
      <c r="I388" s="406" t="n"/>
      <c r="J388" s="406" t="n"/>
      <c r="K388" s="406" t="n"/>
    </row>
    <row r="389" ht="16.5" customFormat="1" customHeight="1" s="1">
      <c r="A389" s="241" t="n"/>
      <c r="B389" s="288" t="n"/>
      <c r="C389" s="406" t="n"/>
      <c r="D389" s="406" t="n"/>
      <c r="E389" s="406" t="n"/>
      <c r="F389" s="406" t="n"/>
      <c r="G389" s="406" t="n"/>
      <c r="H389" s="406" t="n"/>
      <c r="I389" s="406" t="n"/>
      <c r="J389" s="406" t="n"/>
      <c r="K389" s="406" t="n"/>
    </row>
    <row r="390" ht="16.5" customFormat="1" customHeight="1" s="1">
      <c r="A390" s="241" t="n"/>
      <c r="B390" s="288" t="n"/>
      <c r="C390" s="406" t="n"/>
      <c r="D390" s="406" t="n"/>
      <c r="E390" s="406" t="n"/>
      <c r="F390" s="406" t="n"/>
      <c r="G390" s="406" t="n"/>
      <c r="H390" s="406" t="n"/>
      <c r="I390" s="406" t="n"/>
      <c r="J390" s="406" t="n"/>
      <c r="K390" s="406" t="n"/>
    </row>
    <row r="391" ht="16.5" customFormat="1" customHeight="1" s="1">
      <c r="A391" s="241" t="n"/>
      <c r="B391" s="288" t="n"/>
      <c r="C391" s="406" t="n"/>
      <c r="D391" s="406" t="n"/>
      <c r="E391" s="406" t="n"/>
      <c r="F391" s="406" t="n"/>
      <c r="G391" s="406" t="n"/>
      <c r="H391" s="406" t="n"/>
      <c r="I391" s="406" t="n"/>
      <c r="J391" s="406" t="n"/>
      <c r="K391" s="406" t="n"/>
    </row>
    <row r="392" ht="16.5" customFormat="1" customHeight="1" s="1">
      <c r="A392" s="241" t="n"/>
      <c r="B392" s="288" t="n"/>
      <c r="C392" s="406" t="n"/>
      <c r="D392" s="406" t="n"/>
      <c r="E392" s="406" t="n"/>
      <c r="F392" s="406" t="n"/>
      <c r="G392" s="406" t="n"/>
      <c r="H392" s="406" t="n"/>
      <c r="I392" s="406" t="n"/>
      <c r="J392" s="406" t="n"/>
      <c r="K392" s="406" t="n"/>
    </row>
    <row r="393" ht="16.5" customFormat="1" customHeight="1" s="1">
      <c r="A393" s="241" t="n"/>
      <c r="B393" s="288" t="n"/>
      <c r="C393" s="406" t="n"/>
      <c r="D393" s="406" t="n"/>
      <c r="E393" s="406" t="n"/>
      <c r="F393" s="406" t="n"/>
      <c r="G393" s="406" t="n"/>
      <c r="H393" s="406" t="n"/>
      <c r="I393" s="406" t="n"/>
      <c r="J393" s="406" t="n"/>
      <c r="K393" s="406" t="n"/>
    </row>
    <row r="394" ht="16.5" customFormat="1" customHeight="1" s="1">
      <c r="A394" s="241" t="n"/>
      <c r="B394" s="288" t="n"/>
      <c r="C394" s="406" t="n"/>
      <c r="D394" s="406" t="n"/>
      <c r="E394" s="406" t="n"/>
      <c r="F394" s="406" t="n"/>
      <c r="G394" s="406" t="n"/>
      <c r="H394" s="406" t="n"/>
      <c r="I394" s="406" t="n"/>
      <c r="J394" s="406" t="n"/>
      <c r="K394" s="406" t="n"/>
    </row>
    <row r="395" ht="16.5" customFormat="1" customHeight="1" s="1">
      <c r="A395" s="241" t="n"/>
      <c r="B395" s="288" t="n"/>
      <c r="C395" s="406" t="n"/>
      <c r="D395" s="406" t="n"/>
      <c r="E395" s="406" t="n"/>
      <c r="F395" s="406" t="n"/>
      <c r="G395" s="406" t="n"/>
      <c r="H395" s="406" t="n"/>
      <c r="I395" s="406" t="n"/>
      <c r="J395" s="406" t="n"/>
      <c r="K395" s="406" t="n"/>
    </row>
    <row r="396" ht="16.5" customFormat="1" customHeight="1" s="1">
      <c r="A396" s="241" t="n"/>
      <c r="B396" s="288" t="n"/>
      <c r="C396" s="406" t="n"/>
      <c r="D396" s="406" t="n"/>
      <c r="E396" s="406" t="n"/>
      <c r="F396" s="406" t="n"/>
      <c r="G396" s="406" t="n"/>
      <c r="H396" s="406" t="n"/>
      <c r="I396" s="406" t="n"/>
      <c r="J396" s="406" t="n"/>
      <c r="K396" s="406" t="n"/>
    </row>
    <row r="397" ht="16.5" customFormat="1" customHeight="1" s="1">
      <c r="A397" s="241" t="n"/>
      <c r="B397" s="288" t="n"/>
      <c r="C397" s="406" t="n"/>
      <c r="D397" s="406" t="n"/>
      <c r="E397" s="406" t="n"/>
      <c r="F397" s="406" t="n"/>
      <c r="G397" s="406" t="n"/>
      <c r="H397" s="406" t="n"/>
      <c r="I397" s="406" t="n"/>
      <c r="J397" s="406" t="n"/>
      <c r="K397" s="406" t="n"/>
    </row>
    <row r="398" ht="16.5" customFormat="1" customHeight="1" s="1">
      <c r="A398" s="241" t="n"/>
      <c r="B398" s="288" t="n"/>
      <c r="C398" s="406" t="n"/>
      <c r="D398" s="406" t="n"/>
      <c r="E398" s="406" t="n"/>
      <c r="F398" s="406" t="n"/>
      <c r="G398" s="406" t="n"/>
      <c r="H398" s="406" t="n"/>
      <c r="I398" s="406" t="n"/>
      <c r="J398" s="406" t="n"/>
      <c r="K398" s="406" t="n"/>
    </row>
    <row r="399" ht="16.5" customFormat="1" customHeight="1" s="1">
      <c r="A399" s="241" t="n"/>
      <c r="B399" s="288" t="n"/>
      <c r="C399" s="406" t="n"/>
      <c r="D399" s="406" t="n"/>
      <c r="E399" s="406" t="n"/>
      <c r="F399" s="406" t="n"/>
      <c r="G399" s="406" t="n"/>
      <c r="H399" s="406" t="n"/>
      <c r="I399" s="406" t="n"/>
      <c r="J399" s="406" t="n"/>
      <c r="K399" s="406" t="n"/>
    </row>
    <row r="400" ht="16.5" customFormat="1" customHeight="1" s="1">
      <c r="A400" s="241" t="n"/>
      <c r="B400" s="288" t="n"/>
      <c r="C400" s="406" t="n"/>
      <c r="D400" s="406" t="n"/>
      <c r="E400" s="406" t="n"/>
      <c r="F400" s="406" t="n"/>
      <c r="G400" s="406" t="n"/>
      <c r="H400" s="406" t="n"/>
      <c r="I400" s="406" t="n"/>
      <c r="J400" s="406" t="n"/>
      <c r="K400" s="406" t="n"/>
    </row>
    <row r="401" ht="16.5" customFormat="1" customHeight="1" s="1">
      <c r="A401" s="241" t="n"/>
      <c r="B401" s="288" t="n"/>
      <c r="C401" s="406" t="n"/>
      <c r="D401" s="406" t="n"/>
      <c r="E401" s="406" t="n"/>
      <c r="F401" s="406" t="n"/>
      <c r="G401" s="406" t="n"/>
      <c r="H401" s="406" t="n"/>
      <c r="I401" s="406" t="n"/>
      <c r="J401" s="406" t="n"/>
      <c r="K401" s="406" t="n"/>
    </row>
    <row r="402" ht="16.5" customFormat="1" customHeight="1" s="1">
      <c r="A402" s="241" t="n"/>
      <c r="B402" s="288" t="n"/>
      <c r="C402" s="406" t="n"/>
      <c r="D402" s="406" t="n"/>
      <c r="E402" s="406" t="n"/>
      <c r="F402" s="406" t="n"/>
      <c r="G402" s="406" t="n"/>
      <c r="H402" s="406" t="n"/>
      <c r="I402" s="406" t="n"/>
      <c r="J402" s="406" t="n"/>
      <c r="K402" s="406" t="n"/>
    </row>
    <row r="403" ht="16.5" customFormat="1" customHeight="1" s="1">
      <c r="A403" s="241" t="n"/>
      <c r="B403" s="288" t="n"/>
      <c r="C403" s="406" t="n"/>
      <c r="D403" s="406" t="n"/>
      <c r="E403" s="406" t="n"/>
      <c r="F403" s="406" t="n"/>
      <c r="G403" s="406" t="n"/>
      <c r="H403" s="406" t="n"/>
      <c r="I403" s="406" t="n"/>
      <c r="J403" s="406" t="n"/>
      <c r="K403" s="406" t="n"/>
    </row>
    <row r="404" ht="16.5" customFormat="1" customHeight="1" s="1">
      <c r="A404" s="241" t="n"/>
      <c r="B404" s="288" t="n"/>
      <c r="C404" s="406" t="n"/>
      <c r="D404" s="406" t="n"/>
      <c r="E404" s="406" t="n"/>
      <c r="F404" s="406" t="n"/>
      <c r="G404" s="406" t="n"/>
      <c r="H404" s="406" t="n"/>
      <c r="I404" s="406" t="n"/>
      <c r="J404" s="406" t="n"/>
      <c r="K404" s="406" t="n"/>
    </row>
    <row r="405" ht="16.5" customFormat="1" customHeight="1" s="1">
      <c r="A405" s="241" t="n"/>
      <c r="B405" s="288" t="n"/>
      <c r="C405" s="406" t="n"/>
      <c r="D405" s="406" t="n"/>
      <c r="E405" s="406" t="n"/>
      <c r="F405" s="406" t="n"/>
      <c r="G405" s="406" t="n"/>
      <c r="H405" s="406" t="n"/>
      <c r="I405" s="406" t="n"/>
      <c r="J405" s="406" t="n"/>
      <c r="K405" s="406" t="n"/>
    </row>
    <row r="406" ht="16.5" customFormat="1" customHeight="1" s="1">
      <c r="A406" s="241" t="n"/>
      <c r="B406" s="288" t="n"/>
      <c r="C406" s="406" t="n"/>
      <c r="D406" s="406" t="n"/>
      <c r="E406" s="406" t="n"/>
      <c r="F406" s="406" t="n"/>
      <c r="G406" s="406" t="n"/>
      <c r="H406" s="406" t="n"/>
      <c r="I406" s="406" t="n"/>
      <c r="J406" s="406" t="n"/>
      <c r="K406" s="406" t="n"/>
    </row>
    <row r="407" ht="16.5" customFormat="1" customHeight="1" s="1">
      <c r="A407" s="241" t="n"/>
      <c r="B407" s="288" t="n"/>
      <c r="C407" s="406" t="n"/>
      <c r="D407" s="406" t="n"/>
      <c r="E407" s="406" t="n"/>
      <c r="F407" s="406" t="n"/>
      <c r="G407" s="406" t="n"/>
      <c r="H407" s="406" t="n"/>
      <c r="I407" s="406" t="n"/>
      <c r="J407" s="406" t="n"/>
      <c r="K407" s="406" t="n"/>
    </row>
    <row r="408" ht="16.5" customFormat="1" customHeight="1" s="1">
      <c r="A408" s="241" t="n"/>
      <c r="B408" s="288" t="n"/>
      <c r="C408" s="406" t="n"/>
      <c r="D408" s="406" t="n"/>
      <c r="E408" s="406" t="n"/>
      <c r="F408" s="406" t="n"/>
      <c r="G408" s="406" t="n"/>
      <c r="H408" s="406" t="n"/>
      <c r="I408" s="406" t="n"/>
      <c r="J408" s="406" t="n"/>
      <c r="K408" s="406" t="n"/>
    </row>
    <row r="409" ht="16.5" customFormat="1" customHeight="1" s="1">
      <c r="A409" s="241" t="n"/>
      <c r="B409" s="288" t="n"/>
      <c r="C409" s="406" t="n"/>
      <c r="D409" s="406" t="n"/>
      <c r="E409" s="406" t="n"/>
      <c r="F409" s="406" t="n"/>
      <c r="G409" s="406" t="n"/>
      <c r="H409" s="406" t="n"/>
      <c r="I409" s="406" t="n"/>
      <c r="J409" s="406" t="n"/>
      <c r="K409" s="406" t="n"/>
    </row>
    <row r="410" ht="16.5" customFormat="1" customHeight="1" s="1">
      <c r="A410" s="241" t="n"/>
      <c r="B410" s="288" t="n"/>
      <c r="C410" s="406" t="n"/>
      <c r="D410" s="406" t="n"/>
      <c r="E410" s="406" t="n"/>
      <c r="F410" s="406" t="n"/>
      <c r="G410" s="406" t="n"/>
      <c r="H410" s="406" t="n"/>
      <c r="I410" s="406" t="n"/>
      <c r="J410" s="406" t="n"/>
      <c r="K410" s="406" t="n"/>
    </row>
    <row r="411" ht="16.5" customFormat="1" customHeight="1" s="1">
      <c r="A411" s="241" t="n"/>
      <c r="B411" s="288" t="n"/>
      <c r="C411" s="406" t="n"/>
      <c r="D411" s="406" t="n"/>
      <c r="E411" s="406" t="n"/>
      <c r="F411" s="406" t="n"/>
      <c r="G411" s="406" t="n"/>
      <c r="H411" s="406" t="n"/>
      <c r="I411" s="406" t="n"/>
      <c r="J411" s="406" t="n"/>
      <c r="K411" s="406" t="n"/>
    </row>
    <row r="412" ht="16.5" customFormat="1" customHeight="1" s="1">
      <c r="A412" s="241" t="n"/>
      <c r="B412" s="288" t="n"/>
      <c r="C412" s="406" t="n"/>
      <c r="D412" s="406" t="n"/>
      <c r="E412" s="406" t="n"/>
      <c r="F412" s="406" t="n"/>
      <c r="G412" s="406" t="n"/>
      <c r="H412" s="406" t="n"/>
      <c r="I412" s="406" t="n"/>
      <c r="J412" s="406" t="n"/>
      <c r="K412" s="406" t="n"/>
    </row>
    <row r="413" ht="16.5" customFormat="1" customHeight="1" s="1">
      <c r="A413" s="241" t="n"/>
      <c r="B413" s="288" t="n"/>
      <c r="C413" s="406" t="n"/>
      <c r="D413" s="406" t="n"/>
      <c r="E413" s="406" t="n"/>
      <c r="F413" s="406" t="n"/>
      <c r="G413" s="406" t="n"/>
      <c r="H413" s="406" t="n"/>
      <c r="I413" s="406" t="n"/>
      <c r="J413" s="406" t="n"/>
      <c r="K413" s="406" t="n"/>
    </row>
    <row r="414" ht="16.5" customFormat="1" customHeight="1" s="1">
      <c r="A414" s="241" t="n"/>
      <c r="B414" s="288" t="n"/>
      <c r="C414" s="406" t="n"/>
      <c r="D414" s="406" t="n"/>
      <c r="E414" s="406" t="n"/>
      <c r="F414" s="406" t="n"/>
      <c r="G414" s="406" t="n"/>
      <c r="H414" s="406" t="n"/>
      <c r="I414" s="406" t="n"/>
      <c r="J414" s="406" t="n"/>
      <c r="K414" s="406" t="n"/>
    </row>
    <row r="415" ht="16.5" customFormat="1" customHeight="1" s="1">
      <c r="A415" s="241" t="n"/>
      <c r="B415" s="288" t="n"/>
      <c r="C415" s="406" t="n"/>
      <c r="D415" s="406" t="n"/>
      <c r="E415" s="406" t="n"/>
      <c r="F415" s="406" t="n"/>
      <c r="G415" s="406" t="n"/>
      <c r="H415" s="406" t="n"/>
      <c r="I415" s="406" t="n"/>
      <c r="J415" s="406" t="n"/>
      <c r="K415" s="406" t="n"/>
    </row>
    <row r="416" ht="16.5" customFormat="1" customHeight="1" s="1">
      <c r="A416" s="241" t="n"/>
      <c r="B416" s="288" t="n"/>
      <c r="C416" s="406" t="n"/>
      <c r="D416" s="406" t="n"/>
      <c r="E416" s="406" t="n"/>
      <c r="F416" s="406" t="n"/>
      <c r="G416" s="406" t="n"/>
      <c r="H416" s="406" t="n"/>
      <c r="I416" s="406" t="n"/>
      <c r="J416" s="406" t="n"/>
      <c r="K416" s="406" t="n"/>
    </row>
    <row r="417" ht="16.5" customFormat="1" customHeight="1" s="1">
      <c r="A417" s="241" t="n"/>
      <c r="B417" s="288" t="n"/>
      <c r="C417" s="406" t="n"/>
      <c r="D417" s="406" t="n"/>
      <c r="E417" s="406" t="n"/>
      <c r="F417" s="406" t="n"/>
      <c r="G417" s="406" t="n"/>
      <c r="H417" s="406" t="n"/>
      <c r="I417" s="406" t="n"/>
      <c r="J417" s="406" t="n"/>
      <c r="K417" s="406" t="n"/>
    </row>
    <row r="418" ht="16.5" customFormat="1" customHeight="1" s="1">
      <c r="A418" s="241" t="n"/>
      <c r="B418" s="288" t="n"/>
      <c r="C418" s="406" t="n"/>
      <c r="D418" s="406" t="n"/>
      <c r="E418" s="406" t="n"/>
      <c r="F418" s="406" t="n"/>
      <c r="G418" s="406" t="n"/>
      <c r="H418" s="406" t="n"/>
      <c r="I418" s="406" t="n"/>
      <c r="J418" s="406" t="n"/>
      <c r="K418" s="406" t="n"/>
    </row>
    <row r="419" ht="16.5" customFormat="1" customHeight="1" s="1">
      <c r="A419" s="241" t="n"/>
      <c r="B419" s="288" t="n"/>
      <c r="C419" s="406" t="n"/>
      <c r="D419" s="406" t="n"/>
      <c r="E419" s="406" t="n"/>
      <c r="F419" s="406" t="n"/>
      <c r="G419" s="406" t="n"/>
      <c r="H419" s="406" t="n"/>
      <c r="I419" s="406" t="n"/>
      <c r="J419" s="406" t="n"/>
      <c r="K419" s="406" t="n"/>
    </row>
    <row r="420" ht="16.5" customFormat="1" customHeight="1" s="1">
      <c r="A420" s="241" t="n"/>
      <c r="B420" s="288" t="n"/>
      <c r="C420" s="406" t="n"/>
      <c r="D420" s="406" t="n"/>
      <c r="E420" s="406" t="n"/>
      <c r="F420" s="406" t="n"/>
      <c r="G420" s="406" t="n"/>
      <c r="H420" s="406" t="n"/>
      <c r="I420" s="406" t="n"/>
      <c r="J420" s="406" t="n"/>
      <c r="K420" s="406" t="n"/>
    </row>
    <row r="421" ht="16.5" customFormat="1" customHeight="1" s="1">
      <c r="A421" s="241" t="n"/>
      <c r="B421" s="288" t="n"/>
      <c r="C421" s="406" t="n"/>
      <c r="D421" s="406" t="n"/>
      <c r="E421" s="406" t="n"/>
      <c r="F421" s="406" t="n"/>
      <c r="G421" s="406" t="n"/>
      <c r="H421" s="406" t="n"/>
      <c r="I421" s="406" t="n"/>
      <c r="J421" s="406" t="n"/>
      <c r="K421" s="406" t="n"/>
    </row>
    <row r="422" ht="16.5" customFormat="1" customHeight="1" s="1">
      <c r="A422" s="241" t="n"/>
      <c r="B422" s="288" t="n"/>
      <c r="C422" s="406" t="n"/>
      <c r="D422" s="406" t="n"/>
      <c r="E422" s="406" t="n"/>
      <c r="F422" s="406" t="n"/>
      <c r="G422" s="406" t="n"/>
      <c r="H422" s="406" t="n"/>
      <c r="I422" s="406" t="n"/>
      <c r="J422" s="406" t="n"/>
      <c r="K422" s="406" t="n"/>
    </row>
    <row r="423" ht="16.5" customFormat="1" customHeight="1" s="1">
      <c r="A423" s="241" t="n"/>
      <c r="B423" s="288" t="n"/>
      <c r="C423" s="406" t="n"/>
      <c r="D423" s="406" t="n"/>
      <c r="E423" s="406" t="n"/>
      <c r="F423" s="406" t="n"/>
      <c r="G423" s="406" t="n"/>
      <c r="H423" s="406" t="n"/>
      <c r="I423" s="406" t="n"/>
      <c r="J423" s="406" t="n"/>
      <c r="K423" s="406" t="n"/>
    </row>
    <row r="424" ht="16.5" customFormat="1" customHeight="1" s="1">
      <c r="A424" s="241" t="n"/>
      <c r="B424" s="288" t="n"/>
      <c r="C424" s="406" t="n"/>
      <c r="D424" s="406" t="n"/>
      <c r="E424" s="406" t="n"/>
      <c r="F424" s="406" t="n"/>
      <c r="G424" s="406" t="n"/>
      <c r="H424" s="406" t="n"/>
      <c r="I424" s="406" t="n"/>
      <c r="J424" s="406" t="n"/>
      <c r="K424" s="406" t="n"/>
    </row>
    <row r="425" ht="16.5" customFormat="1" customHeight="1" s="1">
      <c r="A425" s="241" t="n"/>
      <c r="B425" s="288" t="n"/>
      <c r="C425" s="406" t="n"/>
      <c r="D425" s="406" t="n"/>
      <c r="E425" s="406" t="n"/>
      <c r="F425" s="406" t="n"/>
      <c r="G425" s="406" t="n"/>
      <c r="H425" s="406" t="n"/>
      <c r="I425" s="406" t="n"/>
      <c r="J425" s="406" t="n"/>
      <c r="K425" s="406" t="n"/>
    </row>
    <row r="426" ht="16.5" customFormat="1" customHeight="1" s="1">
      <c r="A426" s="241" t="n"/>
      <c r="B426" s="288" t="n"/>
      <c r="C426" s="406" t="n"/>
      <c r="D426" s="406" t="n"/>
      <c r="E426" s="406" t="n"/>
      <c r="F426" s="406" t="n"/>
      <c r="G426" s="406" t="n"/>
      <c r="H426" s="406" t="n"/>
      <c r="I426" s="406" t="n"/>
      <c r="J426" s="406" t="n"/>
      <c r="K426" s="406" t="n"/>
    </row>
    <row r="427" ht="16.5" customFormat="1" customHeight="1" s="1">
      <c r="A427" s="241" t="n"/>
      <c r="B427" s="288" t="n"/>
      <c r="C427" s="406" t="n"/>
      <c r="D427" s="406" t="n"/>
      <c r="E427" s="406" t="n"/>
      <c r="F427" s="406" t="n"/>
      <c r="G427" s="406" t="n"/>
      <c r="H427" s="406" t="n"/>
      <c r="I427" s="406" t="n"/>
      <c r="J427" s="406" t="n"/>
      <c r="K427" s="406" t="n"/>
    </row>
    <row r="428" ht="16.5" customFormat="1" customHeight="1" s="1">
      <c r="A428" s="241" t="n"/>
      <c r="B428" s="288" t="n"/>
      <c r="C428" s="406" t="n"/>
      <c r="D428" s="406" t="n"/>
      <c r="E428" s="406" t="n"/>
      <c r="F428" s="406" t="n"/>
      <c r="G428" s="406" t="n"/>
      <c r="H428" s="406" t="n"/>
      <c r="I428" s="406" t="n"/>
      <c r="J428" s="406" t="n"/>
      <c r="K428" s="406" t="n"/>
    </row>
    <row r="429" ht="16.5" customFormat="1" customHeight="1" s="1">
      <c r="A429" s="241" t="n"/>
      <c r="B429" s="288" t="n"/>
      <c r="C429" s="406" t="n"/>
      <c r="D429" s="406" t="n"/>
      <c r="E429" s="406" t="n"/>
      <c r="F429" s="406" t="n"/>
      <c r="G429" s="406" t="n"/>
      <c r="H429" s="406" t="n"/>
      <c r="I429" s="406" t="n"/>
      <c r="J429" s="406" t="n"/>
      <c r="K429" s="406" t="n"/>
    </row>
    <row r="430" ht="16.5" customFormat="1" customHeight="1" s="1">
      <c r="A430" s="241" t="n"/>
      <c r="B430" s="288" t="n"/>
      <c r="C430" s="406" t="n"/>
      <c r="D430" s="406" t="n"/>
      <c r="E430" s="406" t="n"/>
      <c r="F430" s="406" t="n"/>
      <c r="G430" s="406" t="n"/>
      <c r="H430" s="406" t="n"/>
      <c r="I430" s="406" t="n"/>
      <c r="J430" s="406" t="n"/>
      <c r="K430" s="406" t="n"/>
    </row>
    <row r="431" ht="16.5" customFormat="1" customHeight="1" s="1">
      <c r="A431" s="241" t="n"/>
      <c r="B431" s="288" t="n"/>
      <c r="C431" s="406" t="n"/>
      <c r="D431" s="406" t="n"/>
      <c r="E431" s="406" t="n"/>
      <c r="F431" s="406" t="n"/>
      <c r="G431" s="406" t="n"/>
      <c r="H431" s="406" t="n"/>
      <c r="I431" s="406" t="n"/>
      <c r="J431" s="406" t="n"/>
      <c r="K431" s="406" t="n"/>
    </row>
    <row r="432" ht="16.5" customFormat="1" customHeight="1" s="1">
      <c r="A432" s="241" t="n"/>
      <c r="B432" s="288" t="n"/>
      <c r="C432" s="406" t="n"/>
      <c r="D432" s="406" t="n"/>
      <c r="E432" s="406" t="n"/>
      <c r="F432" s="406" t="n"/>
      <c r="G432" s="406" t="n"/>
      <c r="H432" s="406" t="n"/>
      <c r="I432" s="406" t="n"/>
      <c r="J432" s="406" t="n"/>
      <c r="K432" s="406" t="n"/>
    </row>
    <row r="433" ht="16.5" customFormat="1" customHeight="1" s="1">
      <c r="A433" s="241" t="n"/>
      <c r="B433" s="288" t="n"/>
      <c r="C433" s="406" t="n"/>
      <c r="D433" s="406" t="n"/>
      <c r="E433" s="406" t="n"/>
      <c r="F433" s="406" t="n"/>
      <c r="G433" s="406" t="n"/>
      <c r="H433" s="406" t="n"/>
      <c r="I433" s="406" t="n"/>
      <c r="J433" s="406" t="n"/>
      <c r="K433" s="406" t="n"/>
    </row>
    <row r="434" ht="16.5" customFormat="1" customHeight="1" s="1">
      <c r="A434" s="241" t="n"/>
      <c r="B434" s="288" t="n"/>
      <c r="C434" s="406" t="n"/>
      <c r="D434" s="406" t="n"/>
      <c r="E434" s="406" t="n"/>
      <c r="F434" s="406" t="n"/>
      <c r="G434" s="406" t="n"/>
      <c r="H434" s="406" t="n"/>
      <c r="I434" s="406" t="n"/>
      <c r="J434" s="406" t="n"/>
      <c r="K434" s="406" t="n"/>
    </row>
    <row r="435" ht="16.5" customFormat="1" customHeight="1" s="1">
      <c r="A435" s="241" t="n"/>
      <c r="B435" s="288" t="n"/>
      <c r="C435" s="406" t="n"/>
      <c r="D435" s="406" t="n"/>
      <c r="E435" s="406" t="n"/>
      <c r="F435" s="406" t="n"/>
      <c r="G435" s="406" t="n"/>
      <c r="H435" s="406" t="n"/>
      <c r="I435" s="406" t="n"/>
      <c r="J435" s="406" t="n"/>
      <c r="K435" s="406" t="n"/>
    </row>
    <row r="436" ht="16.5" customFormat="1" customHeight="1" s="1">
      <c r="A436" s="241" t="n"/>
      <c r="B436" s="288" t="n"/>
      <c r="C436" s="406" t="n"/>
      <c r="D436" s="406" t="n"/>
      <c r="E436" s="406" t="n"/>
      <c r="F436" s="406" t="n"/>
      <c r="G436" s="406" t="n"/>
      <c r="H436" s="406" t="n"/>
      <c r="I436" s="406" t="n"/>
      <c r="J436" s="406" t="n"/>
      <c r="K436" s="406" t="n"/>
    </row>
    <row r="437" ht="16.5" customFormat="1" customHeight="1" s="1">
      <c r="A437" s="241" t="n"/>
      <c r="B437" s="288" t="n"/>
      <c r="C437" s="406" t="n"/>
      <c r="D437" s="406" t="n"/>
      <c r="E437" s="406" t="n"/>
      <c r="F437" s="406" t="n"/>
      <c r="G437" s="406" t="n"/>
      <c r="H437" s="406" t="n"/>
      <c r="I437" s="406" t="n"/>
      <c r="J437" s="406" t="n"/>
      <c r="K437" s="406" t="n"/>
    </row>
    <row r="438" ht="16.5" customFormat="1" customHeight="1" s="1">
      <c r="A438" s="241" t="n"/>
      <c r="B438" s="288" t="n"/>
      <c r="C438" s="406" t="n"/>
      <c r="D438" s="406" t="n"/>
      <c r="E438" s="406" t="n"/>
      <c r="F438" s="406" t="n"/>
      <c r="G438" s="406" t="n"/>
      <c r="H438" s="406" t="n"/>
      <c r="I438" s="406" t="n"/>
      <c r="J438" s="406" t="n"/>
      <c r="K438" s="406" t="n"/>
    </row>
    <row r="439" ht="16.5" customFormat="1" customHeight="1" s="1">
      <c r="A439" s="241" t="n"/>
      <c r="B439" s="288" t="n"/>
      <c r="C439" s="406" t="n"/>
      <c r="D439" s="406" t="n"/>
      <c r="E439" s="406" t="n"/>
      <c r="F439" s="406" t="n"/>
      <c r="G439" s="406" t="n"/>
      <c r="H439" s="406" t="n"/>
      <c r="I439" s="406" t="n"/>
      <c r="J439" s="406" t="n"/>
      <c r="K439" s="406" t="n"/>
    </row>
    <row r="440" ht="16.5" customFormat="1" customHeight="1" s="1">
      <c r="A440" s="241" t="n"/>
      <c r="B440" s="288" t="n"/>
      <c r="C440" s="406" t="n"/>
      <c r="D440" s="406" t="n"/>
      <c r="E440" s="406" t="n"/>
      <c r="F440" s="406" t="n"/>
      <c r="G440" s="406" t="n"/>
      <c r="H440" s="406" t="n"/>
      <c r="I440" s="406" t="n"/>
      <c r="J440" s="406" t="n"/>
      <c r="K440" s="406" t="n"/>
    </row>
    <row r="441" ht="16.5" customFormat="1" customHeight="1" s="1">
      <c r="A441" s="241" t="n"/>
      <c r="B441" s="288" t="n"/>
      <c r="C441" s="406" t="n"/>
      <c r="D441" s="406" t="n"/>
      <c r="E441" s="406" t="n"/>
      <c r="F441" s="406" t="n"/>
      <c r="G441" s="406" t="n"/>
      <c r="H441" s="406" t="n"/>
      <c r="I441" s="406" t="n"/>
      <c r="J441" s="406" t="n"/>
      <c r="K441" s="406" t="n"/>
    </row>
    <row r="442" ht="16.5" customFormat="1" customHeight="1" s="1">
      <c r="A442" s="241" t="n"/>
      <c r="B442" s="288" t="n"/>
      <c r="C442" s="406" t="n"/>
      <c r="D442" s="406" t="n"/>
      <c r="E442" s="406" t="n"/>
      <c r="F442" s="406" t="n"/>
      <c r="G442" s="406" t="n"/>
      <c r="H442" s="406" t="n"/>
      <c r="I442" s="406" t="n"/>
      <c r="J442" s="406" t="n"/>
      <c r="K442" s="406" t="n"/>
    </row>
    <row r="443" ht="16.5" customFormat="1" customHeight="1" s="1">
      <c r="A443" s="241" t="n"/>
      <c r="B443" s="288" t="n"/>
      <c r="C443" s="406" t="n"/>
      <c r="D443" s="406" t="n"/>
      <c r="E443" s="406" t="n"/>
      <c r="F443" s="406" t="n"/>
      <c r="G443" s="406" t="n"/>
      <c r="H443" s="406" t="n"/>
      <c r="I443" s="406" t="n"/>
      <c r="J443" s="406" t="n"/>
      <c r="K443" s="406" t="n"/>
    </row>
    <row r="444" ht="16.5" customFormat="1" customHeight="1" s="1">
      <c r="A444" s="241" t="n"/>
      <c r="B444" s="288" t="n"/>
      <c r="C444" s="406" t="n"/>
      <c r="D444" s="406" t="n"/>
      <c r="E444" s="406" t="n"/>
      <c r="F444" s="406" t="n"/>
      <c r="G444" s="406" t="n"/>
      <c r="H444" s="406" t="n"/>
      <c r="I444" s="406" t="n"/>
      <c r="J444" s="406" t="n"/>
      <c r="K444" s="406" t="n"/>
    </row>
    <row r="445" ht="16.5" customFormat="1" customHeight="1" s="1">
      <c r="A445" s="241" t="n"/>
      <c r="B445" s="288" t="n"/>
      <c r="C445" s="406" t="n"/>
      <c r="D445" s="406" t="n"/>
      <c r="E445" s="406" t="n"/>
      <c r="F445" s="406" t="n"/>
      <c r="G445" s="406" t="n"/>
      <c r="H445" s="406" t="n"/>
      <c r="I445" s="406" t="n"/>
      <c r="J445" s="406" t="n"/>
      <c r="K445" s="406" t="n"/>
    </row>
    <row r="446" ht="16.5" customFormat="1" customHeight="1" s="1">
      <c r="A446" s="241" t="n"/>
      <c r="B446" s="288" t="n"/>
      <c r="C446" s="406" t="n"/>
      <c r="D446" s="406" t="n"/>
      <c r="E446" s="406" t="n"/>
      <c r="F446" s="406" t="n"/>
      <c r="G446" s="406" t="n"/>
      <c r="H446" s="406" t="n"/>
      <c r="I446" s="406" t="n"/>
      <c r="J446" s="406" t="n"/>
      <c r="K446" s="406" t="n"/>
    </row>
    <row r="447" ht="16.5" customFormat="1" customHeight="1" s="1">
      <c r="A447" s="241" t="n"/>
      <c r="B447" s="288" t="n"/>
      <c r="C447" s="406" t="n"/>
      <c r="D447" s="406" t="n"/>
      <c r="E447" s="406" t="n"/>
      <c r="F447" s="406" t="n"/>
      <c r="G447" s="406" t="n"/>
      <c r="H447" s="406" t="n"/>
      <c r="I447" s="406" t="n"/>
      <c r="J447" s="406" t="n"/>
      <c r="K447" s="406" t="n"/>
    </row>
    <row r="448" ht="16.5" customFormat="1" customHeight="1" s="1">
      <c r="A448" s="241" t="n"/>
      <c r="B448" s="288" t="n"/>
      <c r="C448" s="406" t="n"/>
      <c r="D448" s="406" t="n"/>
      <c r="E448" s="406" t="n"/>
      <c r="F448" s="406" t="n"/>
      <c r="G448" s="406" t="n"/>
      <c r="H448" s="406" t="n"/>
      <c r="I448" s="406" t="n"/>
      <c r="J448" s="406" t="n"/>
      <c r="K448" s="406" t="n"/>
    </row>
    <row r="449" ht="16.5" customFormat="1" customHeight="1" s="1">
      <c r="A449" s="241" t="n"/>
      <c r="B449" s="288" t="n"/>
      <c r="C449" s="406" t="n"/>
      <c r="D449" s="406" t="n"/>
      <c r="E449" s="406" t="n"/>
      <c r="F449" s="406" t="n"/>
      <c r="G449" s="406" t="n"/>
      <c r="H449" s="406" t="n"/>
      <c r="I449" s="406" t="n"/>
      <c r="J449" s="406" t="n"/>
      <c r="K449" s="406" t="n"/>
    </row>
    <row r="450" ht="16.5" customFormat="1" customHeight="1" s="1">
      <c r="A450" s="241" t="n"/>
      <c r="B450" s="288" t="n"/>
      <c r="C450" s="406" t="n"/>
      <c r="D450" s="406" t="n"/>
      <c r="E450" s="406" t="n"/>
      <c r="F450" s="406" t="n"/>
      <c r="G450" s="406" t="n"/>
      <c r="H450" s="406" t="n"/>
      <c r="I450" s="406" t="n"/>
      <c r="J450" s="406" t="n"/>
      <c r="K450" s="406" t="n"/>
    </row>
    <row r="451" ht="16.5" customFormat="1" customHeight="1" s="1">
      <c r="A451" s="241" t="n"/>
      <c r="B451" s="288" t="n"/>
      <c r="C451" s="406" t="n"/>
      <c r="D451" s="406" t="n"/>
      <c r="E451" s="406" t="n"/>
      <c r="F451" s="406" t="n"/>
      <c r="G451" s="406" t="n"/>
      <c r="H451" s="406" t="n"/>
      <c r="I451" s="406" t="n"/>
      <c r="J451" s="406" t="n"/>
      <c r="K451" s="406" t="n"/>
    </row>
    <row r="452" ht="16.5" customFormat="1" customHeight="1" s="1">
      <c r="A452" s="241" t="n"/>
      <c r="B452" s="288" t="n"/>
      <c r="C452" s="406" t="n"/>
      <c r="D452" s="406" t="n"/>
      <c r="E452" s="406" t="n"/>
      <c r="F452" s="406" t="n"/>
      <c r="G452" s="406" t="n"/>
      <c r="H452" s="406" t="n"/>
      <c r="I452" s="406" t="n"/>
      <c r="J452" s="406" t="n"/>
      <c r="K452" s="406" t="n"/>
    </row>
    <row r="453" ht="16.5" customFormat="1" customHeight="1" s="1">
      <c r="A453" s="241" t="n"/>
      <c r="B453" s="288" t="n"/>
      <c r="C453" s="406" t="n"/>
      <c r="D453" s="406" t="n"/>
      <c r="E453" s="406" t="n"/>
      <c r="F453" s="406" t="n"/>
      <c r="G453" s="406" t="n"/>
      <c r="H453" s="406" t="n"/>
      <c r="I453" s="406" t="n"/>
      <c r="J453" s="406" t="n"/>
      <c r="K453" s="406" t="n"/>
    </row>
    <row r="454" ht="16.5" customFormat="1" customHeight="1" s="1">
      <c r="A454" s="241" t="n"/>
      <c r="B454" s="288" t="n"/>
      <c r="C454" s="406" t="n"/>
      <c r="D454" s="406" t="n"/>
      <c r="E454" s="406" t="n"/>
      <c r="F454" s="406" t="n"/>
      <c r="G454" s="406" t="n"/>
      <c r="H454" s="406" t="n"/>
      <c r="I454" s="406" t="n"/>
      <c r="J454" s="406" t="n"/>
      <c r="K454" s="406" t="n"/>
    </row>
    <row r="455" ht="16.5" customFormat="1" customHeight="1" s="1">
      <c r="A455" s="241" t="n"/>
      <c r="B455" s="288" t="n"/>
      <c r="C455" s="406" t="n"/>
      <c r="D455" s="406" t="n"/>
      <c r="E455" s="406" t="n"/>
      <c r="F455" s="406" t="n"/>
      <c r="G455" s="406" t="n"/>
      <c r="H455" s="406" t="n"/>
      <c r="I455" s="406" t="n"/>
      <c r="J455" s="406" t="n"/>
      <c r="K455" s="406" t="n"/>
    </row>
    <row r="456" ht="16.5" customFormat="1" customHeight="1" s="1">
      <c r="A456" s="241" t="n"/>
      <c r="B456" s="288" t="n"/>
      <c r="C456" s="406" t="n"/>
      <c r="D456" s="406" t="n"/>
      <c r="E456" s="406" t="n"/>
      <c r="F456" s="406" t="n"/>
      <c r="G456" s="406" t="n"/>
      <c r="H456" s="406" t="n"/>
      <c r="I456" s="406" t="n"/>
      <c r="J456" s="406" t="n"/>
      <c r="K456" s="406" t="n"/>
    </row>
    <row r="457" ht="16.5" customFormat="1" customHeight="1" s="1">
      <c r="A457" s="241" t="n"/>
      <c r="B457" s="288" t="n"/>
      <c r="C457" s="406" t="n"/>
      <c r="D457" s="406" t="n"/>
      <c r="E457" s="406" t="n"/>
      <c r="F457" s="406" t="n"/>
      <c r="G457" s="406" t="n"/>
      <c r="H457" s="406" t="n"/>
      <c r="I457" s="406" t="n"/>
      <c r="J457" s="406" t="n"/>
      <c r="K457" s="406" t="n"/>
    </row>
    <row r="458" ht="16.5" customFormat="1" customHeight="1" s="1">
      <c r="A458" s="241" t="n"/>
      <c r="B458" s="288" t="n"/>
      <c r="C458" s="406" t="n"/>
      <c r="D458" s="406" t="n"/>
      <c r="E458" s="406" t="n"/>
      <c r="F458" s="406" t="n"/>
      <c r="G458" s="406" t="n"/>
      <c r="H458" s="406" t="n"/>
      <c r="I458" s="406" t="n"/>
      <c r="J458" s="406" t="n"/>
      <c r="K458" s="406" t="n"/>
    </row>
    <row r="459" ht="16.5" customFormat="1" customHeight="1" s="1">
      <c r="A459" s="241" t="n"/>
      <c r="B459" s="288" t="n"/>
      <c r="C459" s="406" t="n"/>
      <c r="D459" s="406" t="n"/>
      <c r="E459" s="406" t="n"/>
      <c r="F459" s="406" t="n"/>
      <c r="G459" s="406" t="n"/>
      <c r="H459" s="406" t="n"/>
      <c r="I459" s="406" t="n"/>
      <c r="J459" s="406" t="n"/>
      <c r="K459" s="406" t="n"/>
    </row>
    <row r="460" ht="16.5" customFormat="1" customHeight="1" s="1">
      <c r="A460" s="241" t="n"/>
      <c r="B460" s="288" t="n"/>
      <c r="C460" s="406" t="n"/>
      <c r="D460" s="406" t="n"/>
      <c r="E460" s="406" t="n"/>
      <c r="F460" s="406" t="n"/>
      <c r="G460" s="406" t="n"/>
      <c r="H460" s="406" t="n"/>
      <c r="I460" s="406" t="n"/>
      <c r="J460" s="406" t="n"/>
      <c r="K460" s="406" t="n"/>
    </row>
    <row r="461" ht="16.5" customFormat="1" customHeight="1" s="1">
      <c r="A461" s="241" t="n"/>
      <c r="B461" s="288" t="n"/>
      <c r="C461" s="406" t="n"/>
      <c r="D461" s="406" t="n"/>
      <c r="E461" s="406" t="n"/>
      <c r="F461" s="406" t="n"/>
      <c r="G461" s="406" t="n"/>
      <c r="H461" s="406" t="n"/>
      <c r="I461" s="406" t="n"/>
      <c r="J461" s="406" t="n"/>
      <c r="K461" s="406" t="n"/>
    </row>
    <row r="462" ht="16.5" customFormat="1" customHeight="1" s="1">
      <c r="A462" s="241" t="n"/>
      <c r="B462" s="288" t="n"/>
      <c r="C462" s="406" t="n"/>
      <c r="D462" s="406" t="n"/>
      <c r="E462" s="406" t="n"/>
      <c r="F462" s="406" t="n"/>
      <c r="G462" s="406" t="n"/>
      <c r="H462" s="406" t="n"/>
      <c r="I462" s="406" t="n"/>
      <c r="J462" s="406" t="n"/>
      <c r="K462" s="406" t="n"/>
    </row>
    <row r="463" ht="16.5" customFormat="1" customHeight="1" s="1">
      <c r="A463" s="241" t="n"/>
      <c r="B463" s="288" t="n"/>
      <c r="C463" s="406" t="n"/>
      <c r="D463" s="406" t="n"/>
      <c r="E463" s="406" t="n"/>
      <c r="F463" s="406" t="n"/>
      <c r="G463" s="406" t="n"/>
      <c r="H463" s="406" t="n"/>
      <c r="I463" s="406" t="n"/>
      <c r="J463" s="406" t="n"/>
      <c r="K463" s="406" t="n"/>
    </row>
    <row r="464" ht="16.5" customFormat="1" customHeight="1" s="1">
      <c r="A464" s="241" t="n"/>
      <c r="B464" s="288" t="n"/>
      <c r="C464" s="406" t="n"/>
      <c r="D464" s="406" t="n"/>
      <c r="E464" s="406" t="n"/>
      <c r="F464" s="406" t="n"/>
      <c r="G464" s="406" t="n"/>
      <c r="H464" s="406" t="n"/>
      <c r="I464" s="406" t="n"/>
      <c r="J464" s="406" t="n"/>
      <c r="K464" s="406" t="n"/>
    </row>
    <row r="465" ht="16.5" customFormat="1" customHeight="1" s="1">
      <c r="A465" s="241" t="n"/>
      <c r="B465" s="288" t="n"/>
      <c r="C465" s="406" t="n"/>
      <c r="D465" s="406" t="n"/>
      <c r="E465" s="406" t="n"/>
      <c r="F465" s="406" t="n"/>
      <c r="G465" s="406" t="n"/>
      <c r="H465" s="406" t="n"/>
      <c r="I465" s="406" t="n"/>
      <c r="J465" s="406" t="n"/>
      <c r="K465" s="406" t="n"/>
    </row>
    <row r="466" ht="16.5" customFormat="1" customHeight="1" s="1">
      <c r="A466" s="241" t="n"/>
      <c r="B466" s="288" t="n"/>
      <c r="C466" s="406" t="n"/>
      <c r="D466" s="406" t="n"/>
      <c r="E466" s="406" t="n"/>
      <c r="F466" s="406" t="n"/>
      <c r="G466" s="406" t="n"/>
      <c r="H466" s="406" t="n"/>
      <c r="I466" s="406" t="n"/>
      <c r="J466" s="406" t="n"/>
      <c r="K466" s="406" t="n"/>
    </row>
    <row r="467" ht="16.5" customFormat="1" customHeight="1" s="1">
      <c r="A467" s="241" t="n"/>
      <c r="B467" s="288" t="n"/>
      <c r="C467" s="406" t="n"/>
      <c r="D467" s="406" t="n"/>
      <c r="E467" s="406" t="n"/>
      <c r="F467" s="406" t="n"/>
      <c r="G467" s="406" t="n"/>
      <c r="H467" s="406" t="n"/>
      <c r="I467" s="406" t="n"/>
      <c r="J467" s="406" t="n"/>
      <c r="K467" s="406" t="n"/>
    </row>
    <row r="468" ht="16.5" customFormat="1" customHeight="1" s="1">
      <c r="A468" s="241" t="n"/>
      <c r="B468" s="288" t="n"/>
      <c r="C468" s="406" t="n"/>
      <c r="D468" s="406" t="n"/>
      <c r="E468" s="406" t="n"/>
      <c r="F468" s="406" t="n"/>
      <c r="G468" s="406" t="n"/>
      <c r="H468" s="406" t="n"/>
      <c r="I468" s="406" t="n"/>
      <c r="J468" s="406" t="n"/>
      <c r="K468" s="406" t="n"/>
    </row>
    <row r="469" ht="16.5" customFormat="1" customHeight="1" s="1">
      <c r="A469" s="241" t="n"/>
      <c r="B469" s="288" t="n"/>
      <c r="C469" s="406" t="n"/>
      <c r="D469" s="406" t="n"/>
      <c r="E469" s="406" t="n"/>
      <c r="F469" s="406" t="n"/>
      <c r="G469" s="406" t="n"/>
      <c r="H469" s="406" t="n"/>
      <c r="I469" s="406" t="n"/>
      <c r="J469" s="406" t="n"/>
      <c r="K469" s="406" t="n"/>
    </row>
    <row r="470" ht="16.5" customFormat="1" customHeight="1" s="1">
      <c r="A470" s="241" t="n"/>
      <c r="B470" s="288" t="n"/>
      <c r="C470" s="406" t="n"/>
      <c r="D470" s="406" t="n"/>
      <c r="E470" s="406" t="n"/>
      <c r="F470" s="406" t="n"/>
      <c r="G470" s="406" t="n"/>
      <c r="H470" s="406" t="n"/>
      <c r="I470" s="406" t="n"/>
      <c r="J470" s="406" t="n"/>
      <c r="K470" s="406" t="n"/>
    </row>
    <row r="471" ht="16.5" customFormat="1" customHeight="1" s="1">
      <c r="A471" s="241" t="n"/>
      <c r="B471" s="288" t="n"/>
      <c r="C471" s="406" t="n"/>
      <c r="D471" s="406" t="n"/>
      <c r="E471" s="406" t="n"/>
      <c r="F471" s="406" t="n"/>
      <c r="G471" s="406" t="n"/>
      <c r="H471" s="406" t="n"/>
      <c r="I471" s="406" t="n"/>
      <c r="J471" s="406" t="n"/>
      <c r="K471" s="406" t="n"/>
    </row>
    <row r="472" ht="16.5" customFormat="1" customHeight="1" s="1">
      <c r="A472" s="241" t="n"/>
      <c r="B472" s="288" t="n"/>
      <c r="C472" s="406" t="n"/>
      <c r="D472" s="406" t="n"/>
      <c r="E472" s="406" t="n"/>
      <c r="F472" s="406" t="n"/>
      <c r="G472" s="406" t="n"/>
      <c r="H472" s="406" t="n"/>
      <c r="I472" s="406" t="n"/>
      <c r="J472" s="406" t="n"/>
      <c r="K472" s="406" t="n"/>
    </row>
    <row r="473" ht="16.5" customFormat="1" customHeight="1" s="1">
      <c r="A473" s="241" t="n"/>
      <c r="B473" s="288" t="n"/>
      <c r="C473" s="406" t="n"/>
      <c r="D473" s="406" t="n"/>
      <c r="E473" s="406" t="n"/>
      <c r="F473" s="406" t="n"/>
      <c r="G473" s="406" t="n"/>
      <c r="H473" s="406" t="n"/>
      <c r="I473" s="406" t="n"/>
      <c r="J473" s="406" t="n"/>
      <c r="K473" s="406" t="n"/>
    </row>
    <row r="474" ht="16.5" customFormat="1" customHeight="1" s="1">
      <c r="A474" s="241" t="n"/>
      <c r="B474" s="288" t="n"/>
      <c r="C474" s="406" t="n"/>
      <c r="D474" s="406" t="n"/>
      <c r="E474" s="406" t="n"/>
      <c r="F474" s="406" t="n"/>
      <c r="G474" s="406" t="n"/>
      <c r="H474" s="406" t="n"/>
      <c r="I474" s="406" t="n"/>
      <c r="J474" s="406" t="n"/>
      <c r="K474" s="406" t="n"/>
    </row>
    <row r="475" ht="16.5" customFormat="1" customHeight="1" s="1">
      <c r="A475" s="241" t="n"/>
      <c r="B475" s="288" t="n"/>
      <c r="C475" s="406" t="n"/>
      <c r="D475" s="406" t="n"/>
      <c r="E475" s="406" t="n"/>
      <c r="F475" s="406" t="n"/>
      <c r="G475" s="406" t="n"/>
      <c r="H475" s="406" t="n"/>
      <c r="I475" s="406" t="n"/>
      <c r="J475" s="406" t="n"/>
      <c r="K475" s="406" t="n"/>
    </row>
    <row r="476" ht="16.5" customFormat="1" customHeight="1" s="1">
      <c r="A476" s="241" t="n"/>
      <c r="B476" s="288" t="n"/>
      <c r="C476" s="406" t="n"/>
      <c r="D476" s="406" t="n"/>
      <c r="E476" s="406" t="n"/>
      <c r="F476" s="406" t="n"/>
      <c r="G476" s="406" t="n"/>
      <c r="H476" s="406" t="n"/>
      <c r="I476" s="406" t="n"/>
      <c r="J476" s="406" t="n"/>
      <c r="K476" s="406" t="n"/>
    </row>
    <row r="477" ht="16.5" customFormat="1" customHeight="1" s="1">
      <c r="A477" s="241" t="n"/>
      <c r="B477" s="288" t="n"/>
      <c r="C477" s="406" t="n"/>
      <c r="D477" s="406" t="n"/>
      <c r="E477" s="406" t="n"/>
      <c r="F477" s="406" t="n"/>
      <c r="G477" s="406" t="n"/>
      <c r="H477" s="406" t="n"/>
      <c r="I477" s="406" t="n"/>
      <c r="J477" s="406" t="n"/>
      <c r="K477" s="406" t="n"/>
    </row>
    <row r="478" ht="16.5" customFormat="1" customHeight="1" s="1">
      <c r="A478" s="241" t="n"/>
      <c r="B478" s="288" t="n"/>
      <c r="C478" s="406" t="n"/>
      <c r="D478" s="406" t="n"/>
      <c r="E478" s="406" t="n"/>
      <c r="F478" s="406" t="n"/>
      <c r="G478" s="406" t="n"/>
      <c r="H478" s="406" t="n"/>
      <c r="I478" s="406" t="n"/>
      <c r="J478" s="406" t="n"/>
      <c r="K478" s="406" t="n"/>
    </row>
    <row r="479" ht="16.5" customFormat="1" customHeight="1" s="1">
      <c r="A479" s="241" t="n"/>
      <c r="B479" s="288" t="n"/>
      <c r="C479" s="406" t="n"/>
      <c r="D479" s="406" t="n"/>
      <c r="E479" s="406" t="n"/>
      <c r="F479" s="406" t="n"/>
      <c r="G479" s="406" t="n"/>
      <c r="H479" s="406" t="n"/>
      <c r="I479" s="406" t="n"/>
      <c r="J479" s="406" t="n"/>
      <c r="K479" s="406" t="n"/>
    </row>
    <row r="480" ht="16.5" customFormat="1" customHeight="1" s="1">
      <c r="A480" s="241" t="n"/>
      <c r="B480" s="288" t="n"/>
      <c r="C480" s="406" t="n"/>
      <c r="D480" s="406" t="n"/>
      <c r="E480" s="406" t="n"/>
      <c r="F480" s="406" t="n"/>
      <c r="G480" s="406" t="n"/>
      <c r="H480" s="406" t="n"/>
      <c r="I480" s="406" t="n"/>
      <c r="J480" s="406" t="n"/>
      <c r="K480" s="406" t="n"/>
    </row>
    <row r="481" ht="16.5" customFormat="1" customHeight="1" s="1">
      <c r="A481" s="241" t="n"/>
      <c r="B481" s="288" t="n"/>
      <c r="C481" s="406" t="n"/>
      <c r="D481" s="406" t="n"/>
      <c r="E481" s="406" t="n"/>
      <c r="F481" s="406" t="n"/>
      <c r="G481" s="406" t="n"/>
      <c r="H481" s="406" t="n"/>
      <c r="I481" s="406" t="n"/>
      <c r="J481" s="406" t="n"/>
      <c r="K481" s="406" t="n"/>
    </row>
    <row r="482" ht="16.5" customFormat="1" customHeight="1" s="1">
      <c r="A482" s="241" t="n"/>
      <c r="B482" s="288" t="n"/>
      <c r="C482" s="406" t="n"/>
      <c r="D482" s="406" t="n"/>
      <c r="E482" s="406" t="n"/>
      <c r="F482" s="406" t="n"/>
      <c r="G482" s="406" t="n"/>
      <c r="H482" s="406" t="n"/>
      <c r="I482" s="406" t="n"/>
      <c r="J482" s="406" t="n"/>
      <c r="K482" s="406" t="n"/>
    </row>
    <row r="483" ht="16.5" customFormat="1" customHeight="1" s="1">
      <c r="A483" s="241" t="n"/>
      <c r="B483" s="288" t="n"/>
      <c r="C483" s="406" t="n"/>
      <c r="D483" s="406" t="n"/>
      <c r="E483" s="406" t="n"/>
      <c r="F483" s="406" t="n"/>
      <c r="G483" s="406" t="n"/>
      <c r="H483" s="406" t="n"/>
      <c r="I483" s="406" t="n"/>
      <c r="J483" s="406" t="n"/>
      <c r="K483" s="406" t="n"/>
    </row>
    <row r="484" ht="16.5" customFormat="1" customHeight="1" s="1">
      <c r="A484" s="241" t="n"/>
      <c r="B484" s="288" t="n"/>
      <c r="C484" s="406" t="n"/>
      <c r="D484" s="406" t="n"/>
      <c r="E484" s="406" t="n"/>
      <c r="F484" s="406" t="n"/>
      <c r="G484" s="406" t="n"/>
      <c r="H484" s="406" t="n"/>
      <c r="I484" s="406" t="n"/>
      <c r="J484" s="406" t="n"/>
      <c r="K484" s="406" t="n"/>
    </row>
    <row r="485" ht="16.5" customFormat="1" customHeight="1" s="1">
      <c r="A485" s="241" t="n"/>
      <c r="B485" s="288" t="n"/>
      <c r="C485" s="406" t="n"/>
      <c r="D485" s="406" t="n"/>
      <c r="E485" s="406" t="n"/>
      <c r="F485" s="406" t="n"/>
      <c r="G485" s="406" t="n"/>
      <c r="H485" s="406" t="n"/>
      <c r="I485" s="406" t="n"/>
      <c r="J485" s="406" t="n"/>
      <c r="K485" s="406" t="n"/>
    </row>
    <row r="486" ht="16.5" customFormat="1" customHeight="1" s="1">
      <c r="A486" s="241" t="n"/>
      <c r="B486" s="288" t="n"/>
      <c r="C486" s="406" t="n"/>
      <c r="D486" s="406" t="n"/>
      <c r="E486" s="406" t="n"/>
      <c r="F486" s="406" t="n"/>
      <c r="G486" s="406" t="n"/>
      <c r="H486" s="406" t="n"/>
      <c r="I486" s="406" t="n"/>
      <c r="J486" s="406" t="n"/>
      <c r="K486" s="406" t="n"/>
    </row>
    <row r="487" ht="16.5" customFormat="1" customHeight="1" s="1">
      <c r="A487" s="241" t="n"/>
      <c r="B487" s="288" t="n"/>
      <c r="C487" s="406" t="n"/>
      <c r="D487" s="406" t="n"/>
      <c r="E487" s="406" t="n"/>
      <c r="F487" s="406" t="n"/>
      <c r="G487" s="406" t="n"/>
      <c r="H487" s="406" t="n"/>
      <c r="I487" s="406" t="n"/>
      <c r="J487" s="406" t="n"/>
      <c r="K487" s="406" t="n"/>
    </row>
    <row r="488" ht="16.5" customFormat="1" customHeight="1" s="1">
      <c r="A488" s="241" t="n"/>
      <c r="B488" s="288" t="n"/>
      <c r="C488" s="406" t="n"/>
      <c r="D488" s="406" t="n"/>
      <c r="E488" s="406" t="n"/>
      <c r="F488" s="406" t="n"/>
      <c r="G488" s="406" t="n"/>
      <c r="H488" s="406" t="n"/>
      <c r="I488" s="406" t="n"/>
      <c r="J488" s="406" t="n"/>
      <c r="K488" s="406" t="n"/>
    </row>
    <row r="489" ht="16.5" customFormat="1" customHeight="1" s="1">
      <c r="A489" s="241" t="n"/>
      <c r="B489" s="288" t="n"/>
      <c r="C489" s="406" t="n"/>
      <c r="D489" s="406" t="n"/>
      <c r="E489" s="406" t="n"/>
      <c r="F489" s="406" t="n"/>
      <c r="G489" s="406" t="n"/>
      <c r="H489" s="406" t="n"/>
      <c r="I489" s="406" t="n"/>
      <c r="J489" s="406" t="n"/>
      <c r="K489" s="406" t="n"/>
    </row>
    <row r="490" ht="16.5" customFormat="1" customHeight="1" s="1">
      <c r="A490" s="241" t="n"/>
      <c r="B490" s="288" t="n"/>
      <c r="C490" s="406" t="n"/>
      <c r="D490" s="406" t="n"/>
      <c r="E490" s="406" t="n"/>
      <c r="F490" s="406" t="n"/>
      <c r="G490" s="406" t="n"/>
      <c r="H490" s="406" t="n"/>
      <c r="I490" s="406" t="n"/>
      <c r="J490" s="406" t="n"/>
      <c r="K490" s="406" t="n"/>
    </row>
    <row r="491" ht="16.5" customFormat="1" customHeight="1" s="1">
      <c r="A491" s="241" t="n"/>
      <c r="B491" s="288" t="n"/>
      <c r="C491" s="406" t="n"/>
      <c r="D491" s="406" t="n"/>
      <c r="E491" s="406" t="n"/>
      <c r="F491" s="406" t="n"/>
      <c r="G491" s="406" t="n"/>
      <c r="H491" s="406" t="n"/>
      <c r="I491" s="406" t="n"/>
      <c r="J491" s="406" t="n"/>
      <c r="K491" s="406" t="n"/>
    </row>
    <row r="492" ht="16.5" customFormat="1" customHeight="1" s="1">
      <c r="A492" s="241" t="n"/>
      <c r="B492" s="288" t="n"/>
      <c r="C492" s="406" t="n"/>
      <c r="D492" s="406" t="n"/>
      <c r="E492" s="406" t="n"/>
      <c r="F492" s="406" t="n"/>
      <c r="G492" s="406" t="n"/>
      <c r="H492" s="406" t="n"/>
      <c r="I492" s="406" t="n"/>
      <c r="J492" s="406" t="n"/>
      <c r="K492" s="406" t="n"/>
    </row>
    <row r="493" ht="16.5" customFormat="1" customHeight="1" s="1">
      <c r="A493" s="241" t="n"/>
      <c r="B493" s="288" t="n"/>
      <c r="C493" s="406" t="n"/>
      <c r="D493" s="406" t="n"/>
      <c r="E493" s="406" t="n"/>
      <c r="F493" s="406" t="n"/>
      <c r="G493" s="406" t="n"/>
      <c r="H493" s="406" t="n"/>
      <c r="I493" s="406" t="n"/>
      <c r="J493" s="406" t="n"/>
      <c r="K493" s="406" t="n"/>
    </row>
    <row r="494" ht="16.5" customFormat="1" customHeight="1" s="1">
      <c r="A494" s="241" t="n"/>
      <c r="B494" s="288" t="n"/>
      <c r="C494" s="406" t="n"/>
      <c r="D494" s="406" t="n"/>
      <c r="E494" s="406" t="n"/>
      <c r="F494" s="406" t="n"/>
      <c r="G494" s="406" t="n"/>
      <c r="H494" s="406" t="n"/>
      <c r="I494" s="406" t="n"/>
      <c r="J494" s="406" t="n"/>
      <c r="K494" s="406" t="n"/>
    </row>
    <row r="495" ht="16.5" customFormat="1" customHeight="1" s="1">
      <c r="A495" s="241" t="n"/>
      <c r="B495" s="288" t="n"/>
      <c r="C495" s="406" t="n"/>
      <c r="D495" s="406" t="n"/>
      <c r="E495" s="406" t="n"/>
      <c r="F495" s="406" t="n"/>
      <c r="G495" s="406" t="n"/>
      <c r="H495" s="406" t="n"/>
      <c r="I495" s="406" t="n"/>
      <c r="J495" s="406" t="n"/>
      <c r="K495" s="406" t="n"/>
    </row>
    <row r="496" ht="16.5" customFormat="1" customHeight="1" s="1">
      <c r="A496" s="241" t="n"/>
      <c r="B496" s="288" t="n"/>
      <c r="C496" s="406" t="n"/>
      <c r="D496" s="406" t="n"/>
      <c r="E496" s="406" t="n"/>
      <c r="F496" s="406" t="n"/>
      <c r="G496" s="406" t="n"/>
      <c r="H496" s="406" t="n"/>
      <c r="I496" s="406" t="n"/>
      <c r="J496" s="406" t="n"/>
      <c r="K496" s="406" t="n"/>
    </row>
    <row r="497" ht="16.5" customFormat="1" customHeight="1" s="1">
      <c r="A497" s="241" t="n"/>
      <c r="B497" s="288" t="n"/>
      <c r="C497" s="406" t="n"/>
      <c r="D497" s="406" t="n"/>
      <c r="E497" s="406" t="n"/>
      <c r="F497" s="406" t="n"/>
      <c r="G497" s="406" t="n"/>
      <c r="H497" s="406" t="n"/>
      <c r="I497" s="406" t="n"/>
      <c r="J497" s="406" t="n"/>
      <c r="K497" s="406" t="n"/>
    </row>
    <row r="498" ht="16.5" customFormat="1" customHeight="1" s="1">
      <c r="A498" s="241" t="n"/>
      <c r="B498" s="288" t="n"/>
      <c r="C498" s="406" t="n"/>
      <c r="D498" s="406" t="n"/>
      <c r="E498" s="406" t="n"/>
      <c r="F498" s="406" t="n"/>
      <c r="G498" s="406" t="n"/>
      <c r="H498" s="406" t="n"/>
      <c r="I498" s="406" t="n"/>
      <c r="J498" s="406" t="n"/>
      <c r="K498" s="406" t="n"/>
    </row>
    <row r="499" ht="16.5" customFormat="1" customHeight="1" s="1">
      <c r="A499" s="241" t="n"/>
      <c r="B499" s="288" t="n"/>
      <c r="C499" s="406" t="n"/>
      <c r="D499" s="406" t="n"/>
      <c r="E499" s="406" t="n"/>
      <c r="F499" s="406" t="n"/>
      <c r="G499" s="406" t="n"/>
      <c r="H499" s="406" t="n"/>
      <c r="I499" s="406" t="n"/>
      <c r="J499" s="406" t="n"/>
      <c r="K499" s="406" t="n"/>
    </row>
    <row r="500" ht="16.5" customFormat="1" customHeight="1" s="1">
      <c r="A500" s="241" t="n"/>
      <c r="B500" s="288" t="n"/>
      <c r="C500" s="406" t="n"/>
      <c r="D500" s="406" t="n"/>
      <c r="E500" s="406" t="n"/>
      <c r="F500" s="406" t="n"/>
      <c r="G500" s="406" t="n"/>
      <c r="H500" s="406" t="n"/>
      <c r="I500" s="406" t="n"/>
      <c r="J500" s="406" t="n"/>
      <c r="K500" s="406" t="n"/>
    </row>
    <row r="501" ht="16.5" customFormat="1" customHeight="1" s="1">
      <c r="A501" s="241" t="n"/>
      <c r="B501" s="288" t="n"/>
      <c r="C501" s="406" t="n"/>
      <c r="D501" s="406" t="n"/>
      <c r="E501" s="406" t="n"/>
      <c r="F501" s="406" t="n"/>
      <c r="G501" s="406" t="n"/>
      <c r="H501" s="406" t="n"/>
      <c r="I501" s="406" t="n"/>
      <c r="J501" s="406" t="n"/>
      <c r="K501" s="406" t="n"/>
    </row>
    <row r="502" ht="16.5" customFormat="1" customHeight="1" s="1">
      <c r="A502" s="241" t="n"/>
      <c r="B502" s="288" t="n"/>
      <c r="C502" s="406" t="n"/>
      <c r="D502" s="406" t="n"/>
      <c r="E502" s="406" t="n"/>
      <c r="F502" s="406" t="n"/>
      <c r="G502" s="406" t="n"/>
      <c r="H502" s="406" t="n"/>
      <c r="I502" s="406" t="n"/>
      <c r="J502" s="406" t="n"/>
      <c r="K502" s="406" t="n"/>
    </row>
    <row r="503" ht="16.5" customFormat="1" customHeight="1" s="1">
      <c r="A503" s="241" t="n"/>
      <c r="B503" s="288" t="n"/>
      <c r="C503" s="406" t="n"/>
      <c r="D503" s="406" t="n"/>
      <c r="E503" s="406" t="n"/>
      <c r="F503" s="406" t="n"/>
      <c r="G503" s="406" t="n"/>
      <c r="H503" s="406" t="n"/>
      <c r="I503" s="406" t="n"/>
      <c r="J503" s="406" t="n"/>
      <c r="K503" s="406" t="n"/>
    </row>
  </sheetData>
  <autoFilter ref="A3:K503"/>
  <mergeCells count="1">
    <mergeCell ref="A1:M1"/>
  </mergeCells>
  <dataValidations count="4">
    <dataValidation sqref="D3" showDropDown="0" showInputMessage="1" showErrorMessage="1" allowBlank="0" type="list">
      <formula1>基础资料!$C:$C</formula1>
    </dataValidation>
    <dataValidation sqref="I3" showDropDown="0" showInputMessage="1" showErrorMessage="1" allowBlank="1" type="list">
      <formula1>基础资料!$B:$B</formula1>
    </dataValidation>
    <dataValidation sqref="J3" showDropDown="0" showInputMessage="1" showErrorMessage="1" allowBlank="1" type="list">
      <formula1>基础资料!$E:$E</formula1>
    </dataValidation>
    <dataValidation sqref="K3" showDropDown="0" showInputMessage="1" showErrorMessage="1" allowBlank="1" type="list">
      <formula1>基础资料!$G:$G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2026-06-25T13:22:00Z</dcterms:created>
  <dcterms:modified xsi:type="dcterms:W3CDTF">2026-09-15T00:09:53Z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AE7D88E60A9545B2901A05E615AD61B1_13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